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\\10.8.0.35\Bersama\IT\RPA IT\RPA - Visual AI\MACRO_RPA - Visial AI 5S\.Macro\Backup\2024-10-11\dev\"/>
    </mc:Choice>
  </mc:AlternateContent>
  <xr:revisionPtr revIDLastSave="0" documentId="13_ncr:1_{253F246D-F4E9-42A1-B896-E21B5D9E5FEE}" xr6:coauthVersionLast="47" xr6:coauthVersionMax="47" xr10:uidLastSave="{00000000-0000-0000-0000-000000000000}"/>
  <bookViews>
    <workbookView xWindow="-120" yWindow="-120" windowWidth="20730" windowHeight="11160" tabRatio="750" activeTab="5" xr2:uid="{00000000-000D-0000-FFFF-FFFF00000000}"/>
  </bookViews>
  <sheets>
    <sheet name="History_WA" sheetId="21" r:id="rId1"/>
    <sheet name="Ref_Pesan" sheetId="3" r:id="rId2"/>
    <sheet name="HOME" sheetId="6" r:id="rId3"/>
    <sheet name="Ref_Kontak" sheetId="81" r:id="rId4"/>
    <sheet name="RPA1" sheetId="258" r:id="rId5"/>
    <sheet name="CC1_VisualAI" sheetId="259" r:id="rId6"/>
    <sheet name="RPA2" sheetId="260" r:id="rId7"/>
    <sheet name="RPA2_WA" sheetId="261" r:id="rId8"/>
    <sheet name="RPA2_WA2" sheetId="262" r:id="rId9"/>
  </sheets>
  <definedNames>
    <definedName name="_xlnm._FilterDatabase" localSheetId="5" hidden="1">CC1_VisualAI!$A$1:$AN$5516</definedName>
    <definedName name="_xlnm._FilterDatabase" localSheetId="0" hidden="1">History_WA!$A$1:$C$124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" i="259" l="1"/>
  <c r="AJ6" i="259" l="1"/>
  <c r="AK6" i="259"/>
  <c r="AI6" i="259"/>
  <c r="AL6" i="259" s="1"/>
  <c r="AJ5516" i="259"/>
  <c r="AJ5515" i="259"/>
  <c r="AJ5514" i="259"/>
  <c r="AJ5513" i="259"/>
  <c r="AJ5512" i="259"/>
  <c r="AJ5511" i="259"/>
  <c r="AJ5510" i="259"/>
  <c r="AJ5509" i="259"/>
  <c r="AJ5508" i="259"/>
  <c r="AJ5507" i="259"/>
  <c r="AJ5506" i="259"/>
  <c r="AJ5505" i="259"/>
  <c r="AJ5504" i="259"/>
  <c r="AJ5503" i="259"/>
  <c r="AJ5502" i="259"/>
  <c r="AJ5501" i="259"/>
  <c r="AJ5500" i="259"/>
  <c r="AJ5499" i="259"/>
  <c r="AJ5498" i="259"/>
  <c r="AJ5497" i="259"/>
  <c r="AJ5496" i="259"/>
  <c r="AJ5495" i="259"/>
  <c r="AJ5494" i="259"/>
  <c r="AJ5493" i="259"/>
  <c r="AJ5492" i="259"/>
  <c r="AJ5491" i="259"/>
  <c r="AJ5490" i="259"/>
  <c r="AJ5489" i="259"/>
  <c r="AJ5488" i="259"/>
  <c r="AJ5487" i="259"/>
  <c r="AJ5486" i="259"/>
  <c r="AJ5485" i="259"/>
  <c r="AJ5484" i="259"/>
  <c r="AJ5483" i="259"/>
  <c r="AJ5482" i="259"/>
  <c r="AJ5481" i="259"/>
  <c r="AJ5480" i="259"/>
  <c r="AJ5479" i="259"/>
  <c r="AJ5478" i="259"/>
  <c r="AJ5477" i="259"/>
  <c r="AJ5476" i="259"/>
  <c r="AJ5475" i="259"/>
  <c r="AJ5474" i="259"/>
  <c r="AJ5473" i="259"/>
  <c r="AJ5472" i="259"/>
  <c r="AJ5471" i="259"/>
  <c r="AJ5470" i="259"/>
  <c r="AJ5469" i="259"/>
  <c r="AJ5468" i="259"/>
  <c r="AJ5467" i="259"/>
  <c r="AJ5466" i="259"/>
  <c r="AJ5465" i="259"/>
  <c r="AJ5464" i="259"/>
  <c r="AJ5463" i="259"/>
  <c r="AJ5462" i="259"/>
  <c r="AJ5461" i="259"/>
  <c r="AJ5460" i="259"/>
  <c r="AJ5459" i="259"/>
  <c r="AJ5458" i="259"/>
  <c r="AJ5457" i="259"/>
  <c r="AJ5456" i="259"/>
  <c r="AJ5455" i="259"/>
  <c r="AJ5454" i="259"/>
  <c r="AJ5453" i="259"/>
  <c r="AJ5452" i="259"/>
  <c r="AJ5451" i="259"/>
  <c r="AJ5450" i="259"/>
  <c r="AJ5449" i="259"/>
  <c r="AJ5448" i="259"/>
  <c r="AJ5447" i="259"/>
  <c r="AJ5446" i="259"/>
  <c r="AJ5445" i="259"/>
  <c r="AJ5444" i="259"/>
  <c r="AJ5443" i="259"/>
  <c r="AJ5442" i="259"/>
  <c r="AJ5441" i="259"/>
  <c r="AJ5440" i="259"/>
  <c r="AJ5439" i="259"/>
  <c r="AJ5438" i="259"/>
  <c r="AJ5437" i="259"/>
  <c r="AJ5436" i="259"/>
  <c r="AJ5435" i="259"/>
  <c r="AJ5434" i="259"/>
  <c r="AJ5433" i="259"/>
  <c r="AJ5432" i="259"/>
  <c r="AJ5431" i="259"/>
  <c r="AJ5430" i="259"/>
  <c r="AJ5429" i="259"/>
  <c r="AJ5428" i="259"/>
  <c r="AJ5427" i="259"/>
  <c r="AJ5426" i="259"/>
  <c r="AJ5425" i="259"/>
  <c r="AJ5424" i="259"/>
  <c r="AJ5423" i="259"/>
  <c r="AJ5422" i="259"/>
  <c r="AJ5421" i="259"/>
  <c r="AJ5420" i="259"/>
  <c r="AJ5419" i="259"/>
  <c r="AJ5418" i="259"/>
  <c r="AJ5417" i="259"/>
  <c r="AJ5416" i="259"/>
  <c r="AJ5415" i="259"/>
  <c r="AJ5414" i="259"/>
  <c r="AJ5413" i="259"/>
  <c r="AJ5412" i="259"/>
  <c r="AJ5411" i="259"/>
  <c r="AJ5410" i="259"/>
  <c r="AJ5409" i="259"/>
  <c r="AJ5408" i="259"/>
  <c r="AJ5407" i="259"/>
  <c r="AJ5406" i="259"/>
  <c r="AJ5405" i="259"/>
  <c r="AJ5404" i="259"/>
  <c r="AJ5403" i="259"/>
  <c r="AJ5402" i="259"/>
  <c r="AJ5401" i="259"/>
  <c r="AJ5400" i="259"/>
  <c r="AJ5399" i="259"/>
  <c r="AJ5398" i="259"/>
  <c r="AJ5397" i="259"/>
  <c r="AJ5396" i="259"/>
  <c r="AJ5395" i="259"/>
  <c r="AJ5394" i="259"/>
  <c r="AJ5393" i="259"/>
  <c r="AJ5392" i="259"/>
  <c r="AJ5391" i="259"/>
  <c r="AJ5390" i="259"/>
  <c r="AJ5389" i="259"/>
  <c r="AJ5388" i="259"/>
  <c r="AJ5387" i="259"/>
  <c r="AJ5386" i="259"/>
  <c r="AJ5385" i="259"/>
  <c r="AJ5384" i="259"/>
  <c r="AJ5383" i="259"/>
  <c r="AJ5382" i="259"/>
  <c r="AJ5381" i="259"/>
  <c r="AJ5380" i="259"/>
  <c r="AJ5379" i="259"/>
  <c r="AJ5378" i="259"/>
  <c r="AJ5377" i="259"/>
  <c r="AJ5376" i="259"/>
  <c r="AJ5375" i="259"/>
  <c r="AJ5374" i="259"/>
  <c r="AJ5373" i="259"/>
  <c r="AJ5372" i="259"/>
  <c r="AJ5371" i="259"/>
  <c r="AJ5370" i="259"/>
  <c r="AJ5369" i="259"/>
  <c r="AJ5368" i="259"/>
  <c r="AJ5367" i="259"/>
  <c r="AJ5366" i="259"/>
  <c r="AJ5365" i="259"/>
  <c r="AJ5364" i="259"/>
  <c r="AJ5363" i="259"/>
  <c r="AJ5362" i="259"/>
  <c r="AJ5361" i="259"/>
  <c r="AJ5360" i="259"/>
  <c r="AJ5359" i="259"/>
  <c r="AJ5358" i="259"/>
  <c r="AJ5357" i="259"/>
  <c r="AJ5356" i="259"/>
  <c r="AJ5355" i="259"/>
  <c r="AJ5354" i="259"/>
  <c r="AJ5353" i="259"/>
  <c r="AJ5352" i="259"/>
  <c r="AJ5351" i="259"/>
  <c r="AJ5350" i="259"/>
  <c r="AJ5349" i="259"/>
  <c r="AJ5348" i="259"/>
  <c r="AJ5347" i="259"/>
  <c r="AJ5346" i="259"/>
  <c r="AJ5345" i="259"/>
  <c r="AJ5344" i="259"/>
  <c r="AJ5343" i="259"/>
  <c r="AJ5342" i="259"/>
  <c r="AJ5341" i="259"/>
  <c r="AJ5340" i="259"/>
  <c r="AJ5339" i="259"/>
  <c r="AJ5338" i="259"/>
  <c r="AJ5337" i="259"/>
  <c r="AJ5336" i="259"/>
  <c r="AJ5335" i="259"/>
  <c r="AJ5334" i="259"/>
  <c r="AJ5333" i="259"/>
  <c r="AJ5332" i="259"/>
  <c r="AJ5331" i="259"/>
  <c r="AJ5330" i="259"/>
  <c r="AJ5329" i="259"/>
  <c r="AJ5328" i="259"/>
  <c r="AJ5327" i="259"/>
  <c r="AJ5326" i="259"/>
  <c r="AJ5325" i="259"/>
  <c r="AJ5324" i="259"/>
  <c r="AJ5323" i="259"/>
  <c r="AJ5322" i="259"/>
  <c r="AJ5321" i="259"/>
  <c r="AJ5320" i="259"/>
  <c r="AJ5319" i="259"/>
  <c r="AJ5318" i="259"/>
  <c r="AJ5317" i="259"/>
  <c r="AJ5316" i="259"/>
  <c r="AJ5315" i="259"/>
  <c r="AJ5314" i="259"/>
  <c r="AJ5313" i="259"/>
  <c r="AJ5312" i="259"/>
  <c r="AJ5311" i="259"/>
  <c r="AJ5310" i="259"/>
  <c r="AJ5309" i="259"/>
  <c r="AJ5308" i="259"/>
  <c r="AJ5307" i="259"/>
  <c r="AJ5306" i="259"/>
  <c r="AJ5305" i="259"/>
  <c r="AJ5304" i="259"/>
  <c r="AJ5303" i="259"/>
  <c r="AJ5302" i="259"/>
  <c r="AJ5301" i="259"/>
  <c r="AJ5300" i="259"/>
  <c r="AJ5299" i="259"/>
  <c r="AJ5298" i="259"/>
  <c r="AJ5297" i="259"/>
  <c r="AJ5296" i="259"/>
  <c r="AJ5295" i="259"/>
  <c r="AJ5294" i="259"/>
  <c r="AJ5293" i="259"/>
  <c r="AJ5292" i="259"/>
  <c r="AJ5291" i="259"/>
  <c r="AJ5290" i="259"/>
  <c r="AJ5289" i="259"/>
  <c r="AJ5288" i="259"/>
  <c r="AJ5287" i="259"/>
  <c r="AJ5286" i="259"/>
  <c r="AJ5285" i="259"/>
  <c r="AJ5284" i="259"/>
  <c r="AJ5283" i="259"/>
  <c r="AJ5282" i="259"/>
  <c r="AJ5281" i="259"/>
  <c r="AJ5280" i="259"/>
  <c r="AJ5279" i="259"/>
  <c r="AJ5278" i="259"/>
  <c r="AJ5277" i="259"/>
  <c r="AJ5276" i="259"/>
  <c r="AJ5275" i="259"/>
  <c r="AJ5274" i="259"/>
  <c r="AJ5273" i="259"/>
  <c r="AJ5272" i="259"/>
  <c r="AJ5271" i="259"/>
  <c r="AJ5270" i="259"/>
  <c r="AJ5269" i="259"/>
  <c r="AJ5268" i="259"/>
  <c r="AJ5267" i="259"/>
  <c r="AJ5266" i="259"/>
  <c r="AJ5265" i="259"/>
  <c r="AJ5264" i="259"/>
  <c r="AJ5263" i="259"/>
  <c r="AJ5262" i="259"/>
  <c r="AJ5261" i="259"/>
  <c r="AJ5260" i="259"/>
  <c r="AJ5259" i="259"/>
  <c r="AJ5258" i="259"/>
  <c r="AJ5257" i="259"/>
  <c r="AJ5256" i="259"/>
  <c r="AJ5255" i="259"/>
  <c r="AJ5254" i="259"/>
  <c r="AJ5253" i="259"/>
  <c r="AJ5252" i="259"/>
  <c r="AJ5251" i="259"/>
  <c r="AJ5250" i="259"/>
  <c r="AJ5249" i="259"/>
  <c r="AJ5248" i="259"/>
  <c r="AJ5247" i="259"/>
  <c r="AJ5246" i="259"/>
  <c r="AJ5245" i="259"/>
  <c r="AJ5244" i="259"/>
  <c r="AJ5243" i="259"/>
  <c r="AJ5242" i="259"/>
  <c r="AJ5241" i="259"/>
  <c r="AJ5240" i="259"/>
  <c r="AJ5239" i="259"/>
  <c r="AJ5238" i="259"/>
  <c r="AJ5237" i="259"/>
  <c r="AJ5236" i="259"/>
  <c r="AJ5235" i="259"/>
  <c r="AJ5234" i="259"/>
  <c r="AJ5233" i="259"/>
  <c r="AJ5232" i="259"/>
  <c r="AJ5231" i="259"/>
  <c r="AJ5230" i="259"/>
  <c r="AJ5229" i="259"/>
  <c r="AJ5228" i="259"/>
  <c r="AJ5227" i="259"/>
  <c r="AJ5226" i="259"/>
  <c r="AJ5225" i="259"/>
  <c r="AJ5224" i="259"/>
  <c r="AJ5223" i="259"/>
  <c r="AJ5222" i="259"/>
  <c r="AJ5221" i="259"/>
  <c r="AJ5220" i="259"/>
  <c r="AJ5219" i="259"/>
  <c r="AJ5218" i="259"/>
  <c r="AJ5217" i="259"/>
  <c r="AJ5216" i="259"/>
  <c r="AJ5215" i="259"/>
  <c r="AJ5214" i="259"/>
  <c r="AJ5213" i="259"/>
  <c r="AJ5212" i="259"/>
  <c r="AJ5211" i="259"/>
  <c r="AJ5210" i="259"/>
  <c r="AJ5209" i="259"/>
  <c r="AJ5208" i="259"/>
  <c r="AJ5207" i="259"/>
  <c r="AJ5206" i="259"/>
  <c r="AJ5205" i="259"/>
  <c r="AJ5204" i="259"/>
  <c r="AJ5203" i="259"/>
  <c r="AJ5202" i="259"/>
  <c r="AJ5201" i="259"/>
  <c r="AJ5200" i="259"/>
  <c r="AJ5199" i="259"/>
  <c r="AJ5198" i="259"/>
  <c r="AJ5197" i="259"/>
  <c r="AJ5196" i="259"/>
  <c r="AJ5195" i="259"/>
  <c r="AJ5194" i="259"/>
  <c r="AJ5193" i="259"/>
  <c r="AJ5192" i="259"/>
  <c r="AJ5191" i="259"/>
  <c r="AJ5190" i="259"/>
  <c r="AJ5189" i="259"/>
  <c r="AJ5188" i="259"/>
  <c r="AJ5187" i="259"/>
  <c r="AJ5186" i="259"/>
  <c r="AJ5185" i="259"/>
  <c r="AJ5184" i="259"/>
  <c r="AJ5183" i="259"/>
  <c r="AJ5182" i="259"/>
  <c r="AJ5181" i="259"/>
  <c r="AJ5180" i="259"/>
  <c r="AJ5179" i="259"/>
  <c r="AJ5178" i="259"/>
  <c r="AJ5177" i="259"/>
  <c r="AJ5176" i="259"/>
  <c r="AJ5175" i="259"/>
  <c r="AJ5174" i="259"/>
  <c r="AJ5173" i="259"/>
  <c r="AJ5172" i="259"/>
  <c r="AJ5171" i="259"/>
  <c r="AJ5170" i="259"/>
  <c r="AJ5169" i="259"/>
  <c r="AJ5168" i="259"/>
  <c r="AJ5167" i="259"/>
  <c r="AJ5166" i="259"/>
  <c r="AJ5165" i="259"/>
  <c r="AJ5164" i="259"/>
  <c r="AJ5163" i="259"/>
  <c r="AJ5162" i="259"/>
  <c r="AJ5161" i="259"/>
  <c r="AJ5160" i="259"/>
  <c r="AJ5159" i="259"/>
  <c r="AJ5158" i="259"/>
  <c r="AJ5157" i="259"/>
  <c r="AJ5156" i="259"/>
  <c r="AJ5155" i="259"/>
  <c r="AJ5154" i="259"/>
  <c r="AJ5153" i="259"/>
  <c r="AJ5152" i="259"/>
  <c r="AJ5151" i="259"/>
  <c r="AJ5150" i="259"/>
  <c r="AJ5149" i="259"/>
  <c r="AJ5148" i="259"/>
  <c r="AJ5147" i="259"/>
  <c r="AJ5146" i="259"/>
  <c r="AJ5145" i="259"/>
  <c r="AJ5144" i="259"/>
  <c r="AJ5143" i="259"/>
  <c r="AJ5142" i="259"/>
  <c r="AJ5141" i="259"/>
  <c r="AJ5140" i="259"/>
  <c r="AJ5139" i="259"/>
  <c r="AJ5138" i="259"/>
  <c r="AJ5137" i="259"/>
  <c r="AJ5136" i="259"/>
  <c r="AJ5135" i="259"/>
  <c r="AJ5134" i="259"/>
  <c r="AJ5133" i="259"/>
  <c r="AJ5132" i="259"/>
  <c r="AJ5131" i="259"/>
  <c r="AJ5130" i="259"/>
  <c r="AJ5129" i="259"/>
  <c r="AJ5128" i="259"/>
  <c r="AJ5127" i="259"/>
  <c r="AJ5126" i="259"/>
  <c r="AJ5125" i="259"/>
  <c r="AJ5124" i="259"/>
  <c r="AJ5123" i="259"/>
  <c r="AJ5122" i="259"/>
  <c r="AJ5121" i="259"/>
  <c r="AJ5120" i="259"/>
  <c r="AJ5119" i="259"/>
  <c r="AJ5118" i="259"/>
  <c r="AJ5117" i="259"/>
  <c r="AJ5116" i="259"/>
  <c r="AJ5115" i="259"/>
  <c r="AJ5114" i="259"/>
  <c r="AJ5113" i="259"/>
  <c r="AJ5112" i="259"/>
  <c r="AJ5111" i="259"/>
  <c r="AJ5110" i="259"/>
  <c r="AJ5109" i="259"/>
  <c r="AJ5108" i="259"/>
  <c r="AJ5107" i="259"/>
  <c r="AJ5106" i="259"/>
  <c r="AJ5105" i="259"/>
  <c r="AJ5104" i="259"/>
  <c r="AJ5103" i="259"/>
  <c r="AJ5102" i="259"/>
  <c r="AJ5101" i="259"/>
  <c r="AJ5100" i="259"/>
  <c r="AJ5099" i="259"/>
  <c r="AJ5098" i="259"/>
  <c r="AJ5097" i="259"/>
  <c r="AJ5096" i="259"/>
  <c r="AJ5095" i="259"/>
  <c r="AJ5094" i="259"/>
  <c r="AJ5093" i="259"/>
  <c r="AJ5092" i="259"/>
  <c r="AJ5091" i="259"/>
  <c r="AJ5090" i="259"/>
  <c r="AJ5089" i="259"/>
  <c r="AJ5088" i="259"/>
  <c r="AJ5087" i="259"/>
  <c r="AJ5086" i="259"/>
  <c r="AJ5085" i="259"/>
  <c r="AJ5084" i="259"/>
  <c r="AJ5083" i="259"/>
  <c r="AJ5082" i="259"/>
  <c r="AJ5081" i="259"/>
  <c r="AJ5080" i="259"/>
  <c r="AJ5079" i="259"/>
  <c r="AJ5078" i="259"/>
  <c r="AJ5077" i="259"/>
  <c r="AJ5076" i="259"/>
  <c r="AJ5075" i="259"/>
  <c r="AJ5074" i="259"/>
  <c r="AJ5073" i="259"/>
  <c r="AJ5072" i="259"/>
  <c r="AJ5071" i="259"/>
  <c r="AJ5070" i="259"/>
  <c r="AJ5069" i="259"/>
  <c r="AJ5068" i="259"/>
  <c r="AJ5067" i="259"/>
  <c r="AJ5066" i="259"/>
  <c r="AJ5065" i="259"/>
  <c r="AJ5064" i="259"/>
  <c r="AJ5063" i="259"/>
  <c r="AJ5062" i="259"/>
  <c r="AJ5061" i="259"/>
  <c r="AJ5060" i="259"/>
  <c r="AJ5059" i="259"/>
  <c r="AJ5058" i="259"/>
  <c r="AJ5057" i="259"/>
  <c r="AJ5056" i="259"/>
  <c r="AJ5055" i="259"/>
  <c r="AJ5054" i="259"/>
  <c r="AJ5053" i="259"/>
  <c r="AJ5052" i="259"/>
  <c r="AJ5051" i="259"/>
  <c r="AJ5050" i="259"/>
  <c r="AJ5049" i="259"/>
  <c r="AJ5048" i="259"/>
  <c r="AJ5047" i="259"/>
  <c r="AJ5046" i="259"/>
  <c r="AJ5045" i="259"/>
  <c r="AJ5044" i="259"/>
  <c r="AJ5043" i="259"/>
  <c r="AJ5042" i="259"/>
  <c r="AJ5041" i="259"/>
  <c r="AJ5040" i="259"/>
  <c r="AJ5039" i="259"/>
  <c r="AJ5038" i="259"/>
  <c r="AJ5037" i="259"/>
  <c r="AJ5036" i="259"/>
  <c r="AJ5035" i="259"/>
  <c r="AJ5034" i="259"/>
  <c r="AJ5033" i="259"/>
  <c r="AJ5032" i="259"/>
  <c r="AJ5031" i="259"/>
  <c r="AJ5030" i="259"/>
  <c r="AJ5029" i="259"/>
  <c r="AJ5028" i="259"/>
  <c r="AJ5027" i="259"/>
  <c r="AJ5026" i="259"/>
  <c r="AJ5025" i="259"/>
  <c r="AJ5024" i="259"/>
  <c r="AJ5023" i="259"/>
  <c r="AJ5022" i="259"/>
  <c r="AJ5021" i="259"/>
  <c r="AJ5020" i="259"/>
  <c r="AJ5019" i="259"/>
  <c r="AJ5018" i="259"/>
  <c r="AJ5017" i="259"/>
  <c r="AJ5016" i="259"/>
  <c r="AJ5015" i="259"/>
  <c r="AJ5014" i="259"/>
  <c r="AJ5013" i="259"/>
  <c r="AJ5012" i="259"/>
  <c r="AJ5011" i="259"/>
  <c r="AJ5010" i="259"/>
  <c r="AJ5009" i="259"/>
  <c r="AJ5008" i="259"/>
  <c r="AJ5007" i="259"/>
  <c r="AJ5006" i="259"/>
  <c r="AJ5005" i="259"/>
  <c r="AJ5004" i="259"/>
  <c r="AJ5003" i="259"/>
  <c r="AJ5002" i="259"/>
  <c r="AJ5001" i="259"/>
  <c r="AJ5000" i="259"/>
  <c r="AJ4999" i="259"/>
  <c r="AJ4998" i="259"/>
  <c r="AJ4997" i="259"/>
  <c r="AJ4996" i="259"/>
  <c r="AJ4995" i="259"/>
  <c r="AJ4994" i="259"/>
  <c r="AJ4993" i="259"/>
  <c r="AJ4992" i="259"/>
  <c r="AJ4991" i="259"/>
  <c r="AJ4990" i="259"/>
  <c r="AJ4989" i="259"/>
  <c r="AJ4988" i="259"/>
  <c r="AJ4987" i="259"/>
  <c r="AJ4986" i="259"/>
  <c r="AJ4985" i="259"/>
  <c r="AJ4984" i="259"/>
  <c r="AJ4983" i="259"/>
  <c r="AJ4982" i="259"/>
  <c r="AJ4981" i="259"/>
  <c r="AJ4980" i="259"/>
  <c r="AJ4979" i="259"/>
  <c r="AJ4978" i="259"/>
  <c r="AJ4977" i="259"/>
  <c r="AJ4976" i="259"/>
  <c r="AJ4975" i="259"/>
  <c r="AJ4974" i="259"/>
  <c r="AJ4973" i="259"/>
  <c r="AJ4972" i="259"/>
  <c r="AJ4971" i="259"/>
  <c r="AJ4970" i="259"/>
  <c r="AJ4969" i="259"/>
  <c r="AJ4968" i="259"/>
  <c r="AJ4967" i="259"/>
  <c r="AJ4966" i="259"/>
  <c r="AJ4965" i="259"/>
  <c r="AJ4964" i="259"/>
  <c r="AJ4963" i="259"/>
  <c r="AJ4962" i="259"/>
  <c r="AJ4961" i="259"/>
  <c r="AJ4960" i="259"/>
  <c r="AJ4959" i="259"/>
  <c r="AJ4958" i="259"/>
  <c r="AJ4957" i="259"/>
  <c r="AJ4956" i="259"/>
  <c r="AJ4955" i="259"/>
  <c r="AJ4954" i="259"/>
  <c r="AJ4953" i="259"/>
  <c r="AJ4952" i="259"/>
  <c r="AJ4951" i="259"/>
  <c r="AJ4950" i="259"/>
  <c r="AJ4949" i="259"/>
  <c r="AJ4948" i="259"/>
  <c r="AJ4947" i="259"/>
  <c r="AJ4946" i="259"/>
  <c r="AJ4945" i="259"/>
  <c r="AJ4944" i="259"/>
  <c r="AJ4943" i="259"/>
  <c r="AJ4942" i="259"/>
  <c r="AJ4941" i="259"/>
  <c r="AJ4940" i="259"/>
  <c r="AJ4939" i="259"/>
  <c r="AJ4938" i="259"/>
  <c r="AJ4937" i="259"/>
  <c r="AJ4936" i="259"/>
  <c r="AJ4935" i="259"/>
  <c r="AJ4934" i="259"/>
  <c r="AJ4933" i="259"/>
  <c r="AJ4932" i="259"/>
  <c r="AJ4931" i="259"/>
  <c r="AJ4930" i="259"/>
  <c r="AJ4929" i="259"/>
  <c r="AJ4928" i="259"/>
  <c r="AJ4927" i="259"/>
  <c r="AJ4926" i="259"/>
  <c r="AJ4925" i="259"/>
  <c r="AJ4924" i="259"/>
  <c r="AJ4923" i="259"/>
  <c r="AJ4922" i="259"/>
  <c r="AJ4921" i="259"/>
  <c r="AJ4920" i="259"/>
  <c r="AJ4919" i="259"/>
  <c r="AJ4918" i="259"/>
  <c r="AJ4917" i="259"/>
  <c r="AJ4916" i="259"/>
  <c r="AJ4915" i="259"/>
  <c r="AJ4914" i="259"/>
  <c r="AJ4913" i="259"/>
  <c r="AJ4912" i="259"/>
  <c r="AJ4911" i="259"/>
  <c r="AJ4910" i="259"/>
  <c r="AJ4909" i="259"/>
  <c r="AJ4908" i="259"/>
  <c r="AJ4907" i="259"/>
  <c r="AJ4906" i="259"/>
  <c r="AJ4905" i="259"/>
  <c r="AJ4904" i="259"/>
  <c r="AJ4903" i="259"/>
  <c r="AJ4902" i="259"/>
  <c r="AJ4901" i="259"/>
  <c r="AJ4900" i="259"/>
  <c r="AJ4899" i="259"/>
  <c r="AJ4898" i="259"/>
  <c r="AJ4897" i="259"/>
  <c r="AJ4896" i="259"/>
  <c r="AJ4895" i="259"/>
  <c r="AJ4894" i="259"/>
  <c r="AJ4893" i="259"/>
  <c r="AJ4892" i="259"/>
  <c r="AJ4891" i="259"/>
  <c r="AJ4890" i="259"/>
  <c r="AJ4889" i="259"/>
  <c r="AJ4888" i="259"/>
  <c r="AJ4887" i="259"/>
  <c r="AJ4886" i="259"/>
  <c r="AJ4885" i="259"/>
  <c r="AJ4884" i="259"/>
  <c r="AJ4883" i="259"/>
  <c r="AJ4882" i="259"/>
  <c r="AJ4881" i="259"/>
  <c r="AJ4880" i="259"/>
  <c r="AJ4879" i="259"/>
  <c r="AJ4878" i="259"/>
  <c r="AJ4877" i="259"/>
  <c r="AJ4876" i="259"/>
  <c r="AJ4875" i="259"/>
  <c r="AJ4874" i="259"/>
  <c r="AJ4873" i="259"/>
  <c r="AJ4872" i="259"/>
  <c r="AJ4871" i="259"/>
  <c r="AJ4870" i="259"/>
  <c r="AJ4869" i="259"/>
  <c r="AJ4868" i="259"/>
  <c r="AJ4867" i="259"/>
  <c r="AJ4866" i="259"/>
  <c r="AJ4865" i="259"/>
  <c r="AJ4864" i="259"/>
  <c r="AJ4863" i="259"/>
  <c r="AJ4862" i="259"/>
  <c r="AJ4861" i="259"/>
  <c r="AJ4860" i="259"/>
  <c r="AJ4859" i="259"/>
  <c r="AJ4858" i="259"/>
  <c r="AJ4857" i="259"/>
  <c r="AJ4856" i="259"/>
  <c r="AJ4855" i="259"/>
  <c r="AJ4854" i="259"/>
  <c r="AJ4853" i="259"/>
  <c r="AJ4852" i="259"/>
  <c r="AJ4851" i="259"/>
  <c r="AJ4850" i="259"/>
  <c r="AJ4849" i="259"/>
  <c r="AJ4848" i="259"/>
  <c r="AJ4847" i="259"/>
  <c r="AJ4846" i="259"/>
  <c r="AJ4845" i="259"/>
  <c r="AJ4844" i="259"/>
  <c r="AJ4843" i="259"/>
  <c r="AJ4842" i="259"/>
  <c r="AJ4841" i="259"/>
  <c r="AJ4840" i="259"/>
  <c r="AJ4839" i="259"/>
  <c r="AJ4838" i="259"/>
  <c r="AJ4837" i="259"/>
  <c r="AJ4836" i="259"/>
  <c r="AJ4835" i="259"/>
  <c r="AJ4834" i="259"/>
  <c r="AJ4833" i="259"/>
  <c r="AJ4832" i="259"/>
  <c r="AJ4831" i="259"/>
  <c r="AJ4830" i="259"/>
  <c r="AJ4829" i="259"/>
  <c r="AJ4828" i="259"/>
  <c r="AJ4827" i="259"/>
  <c r="AJ4826" i="259"/>
  <c r="AJ4825" i="259"/>
  <c r="AJ4824" i="259"/>
  <c r="AJ4823" i="259"/>
  <c r="AJ4822" i="259"/>
  <c r="AJ4821" i="259"/>
  <c r="AJ4820" i="259"/>
  <c r="AJ4819" i="259"/>
  <c r="AJ4818" i="259"/>
  <c r="AJ4817" i="259"/>
  <c r="AJ4816" i="259"/>
  <c r="AJ4815" i="259"/>
  <c r="AJ4814" i="259"/>
  <c r="AJ4813" i="259"/>
  <c r="AJ4812" i="259"/>
  <c r="AJ4811" i="259"/>
  <c r="AJ4810" i="259"/>
  <c r="AJ4809" i="259"/>
  <c r="AJ4808" i="259"/>
  <c r="AJ4807" i="259"/>
  <c r="AJ4806" i="259"/>
  <c r="AJ4805" i="259"/>
  <c r="AJ4804" i="259"/>
  <c r="AJ4803" i="259"/>
  <c r="AJ4802" i="259"/>
  <c r="AJ4801" i="259"/>
  <c r="AJ4800" i="259"/>
  <c r="AJ4799" i="259"/>
  <c r="AJ4798" i="259"/>
  <c r="AJ4797" i="259"/>
  <c r="AJ4796" i="259"/>
  <c r="AJ4795" i="259"/>
  <c r="AJ4794" i="259"/>
  <c r="AJ4793" i="259"/>
  <c r="AJ4792" i="259"/>
  <c r="AJ4791" i="259"/>
  <c r="AJ4790" i="259"/>
  <c r="AJ4789" i="259"/>
  <c r="AJ4788" i="259"/>
  <c r="AJ4787" i="259"/>
  <c r="AJ4786" i="259"/>
  <c r="AJ4785" i="259"/>
  <c r="AJ4784" i="259"/>
  <c r="AJ4783" i="259"/>
  <c r="AJ4782" i="259"/>
  <c r="AJ4781" i="259"/>
  <c r="AJ4780" i="259"/>
  <c r="AJ4779" i="259"/>
  <c r="AJ4778" i="259"/>
  <c r="AJ4777" i="259"/>
  <c r="AJ4776" i="259"/>
  <c r="AJ4775" i="259"/>
  <c r="AJ4774" i="259"/>
  <c r="AJ4773" i="259"/>
  <c r="AJ4772" i="259"/>
  <c r="AJ4771" i="259"/>
  <c r="AJ4770" i="259"/>
  <c r="AJ4769" i="259"/>
  <c r="AJ4768" i="259"/>
  <c r="AJ4767" i="259"/>
  <c r="AJ4766" i="259"/>
  <c r="AJ4765" i="259"/>
  <c r="AJ4764" i="259"/>
  <c r="AJ4763" i="259"/>
  <c r="AJ4762" i="259"/>
  <c r="AJ4761" i="259"/>
  <c r="AJ4760" i="259"/>
  <c r="AJ4759" i="259"/>
  <c r="AJ4758" i="259"/>
  <c r="AJ4757" i="259"/>
  <c r="AJ4756" i="259"/>
  <c r="AJ4755" i="259"/>
  <c r="AJ4754" i="259"/>
  <c r="AJ4753" i="259"/>
  <c r="AJ4752" i="259"/>
  <c r="AJ4751" i="259"/>
  <c r="AJ4750" i="259"/>
  <c r="AJ4749" i="259"/>
  <c r="AJ4748" i="259"/>
  <c r="AJ4747" i="259"/>
  <c r="AJ4746" i="259"/>
  <c r="AJ4745" i="259"/>
  <c r="AJ4744" i="259"/>
  <c r="AJ4743" i="259"/>
  <c r="AJ4742" i="259"/>
  <c r="AJ4741" i="259"/>
  <c r="AJ4740" i="259"/>
  <c r="AJ4739" i="259"/>
  <c r="AJ4738" i="259"/>
  <c r="AJ4737" i="259"/>
  <c r="AJ4736" i="259"/>
  <c r="AJ4735" i="259"/>
  <c r="AJ4734" i="259"/>
  <c r="AJ4733" i="259"/>
  <c r="AJ4732" i="259"/>
  <c r="AJ4731" i="259"/>
  <c r="AJ4730" i="259"/>
  <c r="AJ4729" i="259"/>
  <c r="AJ4728" i="259"/>
  <c r="AJ4727" i="259"/>
  <c r="AJ4726" i="259"/>
  <c r="AJ4725" i="259"/>
  <c r="AJ4724" i="259"/>
  <c r="AJ4723" i="259"/>
  <c r="AJ4722" i="259"/>
  <c r="AJ4721" i="259"/>
  <c r="AJ4720" i="259"/>
  <c r="AJ4719" i="259"/>
  <c r="AJ4718" i="259"/>
  <c r="AJ4717" i="259"/>
  <c r="AJ4716" i="259"/>
  <c r="AJ4715" i="259"/>
  <c r="AJ4714" i="259"/>
  <c r="AJ4713" i="259"/>
  <c r="AJ4712" i="259"/>
  <c r="AJ4711" i="259"/>
  <c r="AJ4710" i="259"/>
  <c r="AJ4709" i="259"/>
  <c r="AJ4708" i="259"/>
  <c r="AJ4707" i="259"/>
  <c r="AJ4706" i="259"/>
  <c r="AJ4705" i="259"/>
  <c r="AJ4704" i="259"/>
  <c r="AJ4703" i="259"/>
  <c r="AJ4702" i="259"/>
  <c r="AJ4701" i="259"/>
  <c r="AJ4700" i="259"/>
  <c r="AJ4699" i="259"/>
  <c r="AJ4698" i="259"/>
  <c r="AJ4697" i="259"/>
  <c r="AJ4696" i="259"/>
  <c r="AJ4695" i="259"/>
  <c r="AJ4694" i="259"/>
  <c r="AJ4693" i="259"/>
  <c r="AJ4692" i="259"/>
  <c r="AJ4691" i="259"/>
  <c r="AJ4690" i="259"/>
  <c r="AJ4689" i="259"/>
  <c r="AJ4688" i="259"/>
  <c r="AJ4687" i="259"/>
  <c r="AJ4686" i="259"/>
  <c r="AJ4685" i="259"/>
  <c r="AJ4684" i="259"/>
  <c r="AJ4683" i="259"/>
  <c r="AJ4682" i="259"/>
  <c r="AJ4681" i="259"/>
  <c r="AJ4680" i="259"/>
  <c r="AJ4679" i="259"/>
  <c r="AJ4678" i="259"/>
  <c r="AJ4677" i="259"/>
  <c r="AJ4676" i="259"/>
  <c r="AJ4675" i="259"/>
  <c r="AJ4674" i="259"/>
  <c r="AJ4673" i="259"/>
  <c r="AJ4672" i="259"/>
  <c r="AJ4671" i="259"/>
  <c r="AJ4670" i="259"/>
  <c r="AJ4669" i="259"/>
  <c r="AJ4668" i="259"/>
  <c r="AJ4667" i="259"/>
  <c r="AJ4666" i="259"/>
  <c r="AJ4665" i="259"/>
  <c r="AJ4664" i="259"/>
  <c r="AJ4663" i="259"/>
  <c r="AJ4662" i="259"/>
  <c r="AJ4661" i="259"/>
  <c r="AJ4660" i="259"/>
  <c r="AJ4659" i="259"/>
  <c r="AJ4658" i="259"/>
  <c r="AJ4657" i="259"/>
  <c r="AJ4656" i="259"/>
  <c r="AJ4655" i="259"/>
  <c r="AJ4654" i="259"/>
  <c r="AJ4653" i="259"/>
  <c r="AJ4652" i="259"/>
  <c r="AJ4651" i="259"/>
  <c r="AJ4650" i="259"/>
  <c r="AJ4649" i="259"/>
  <c r="AJ4648" i="259"/>
  <c r="AJ4647" i="259"/>
  <c r="AJ4646" i="259"/>
  <c r="AJ4645" i="259"/>
  <c r="AJ4644" i="259"/>
  <c r="AJ4643" i="259"/>
  <c r="AJ4642" i="259"/>
  <c r="AJ4641" i="259"/>
  <c r="AJ4640" i="259"/>
  <c r="AJ4639" i="259"/>
  <c r="AJ4638" i="259"/>
  <c r="AJ4637" i="259"/>
  <c r="AJ4636" i="259"/>
  <c r="AJ4635" i="259"/>
  <c r="AJ4634" i="259"/>
  <c r="AJ4633" i="259"/>
  <c r="AJ4632" i="259"/>
  <c r="AJ4631" i="259"/>
  <c r="AJ4630" i="259"/>
  <c r="AJ4629" i="259"/>
  <c r="AJ4628" i="259"/>
  <c r="AJ4627" i="259"/>
  <c r="AJ4626" i="259"/>
  <c r="AJ4625" i="259"/>
  <c r="AJ4624" i="259"/>
  <c r="AJ4623" i="259"/>
  <c r="AJ4622" i="259"/>
  <c r="AJ4621" i="259"/>
  <c r="AJ4620" i="259"/>
  <c r="AJ4619" i="259"/>
  <c r="AJ4618" i="259"/>
  <c r="AJ4617" i="259"/>
  <c r="AJ4616" i="259"/>
  <c r="AJ4615" i="259"/>
  <c r="AJ4614" i="259"/>
  <c r="AJ4613" i="259"/>
  <c r="AJ4612" i="259"/>
  <c r="AJ4611" i="259"/>
  <c r="AJ4610" i="259"/>
  <c r="AJ4609" i="259"/>
  <c r="AJ4608" i="259"/>
  <c r="AJ4607" i="259"/>
  <c r="AJ4606" i="259"/>
  <c r="AJ4605" i="259"/>
  <c r="AJ4604" i="259"/>
  <c r="AJ4603" i="259"/>
  <c r="AJ4602" i="259"/>
  <c r="AJ4601" i="259"/>
  <c r="AJ4600" i="259"/>
  <c r="AJ4599" i="259"/>
  <c r="AJ4598" i="259"/>
  <c r="AJ4597" i="259"/>
  <c r="AJ4596" i="259"/>
  <c r="AJ4595" i="259"/>
  <c r="AJ4594" i="259"/>
  <c r="AJ4593" i="259"/>
  <c r="AJ4592" i="259"/>
  <c r="AJ4591" i="259"/>
  <c r="AJ4590" i="259"/>
  <c r="AJ4589" i="259"/>
  <c r="AJ4588" i="259"/>
  <c r="AJ4587" i="259"/>
  <c r="AJ4586" i="259"/>
  <c r="AJ4585" i="259"/>
  <c r="AJ4584" i="259"/>
  <c r="AJ4583" i="259"/>
  <c r="AJ4582" i="259"/>
  <c r="AJ4581" i="259"/>
  <c r="AJ4580" i="259"/>
  <c r="AJ4579" i="259"/>
  <c r="AJ4578" i="259"/>
  <c r="AJ4577" i="259"/>
  <c r="AJ4576" i="259"/>
  <c r="AJ4575" i="259"/>
  <c r="AJ4574" i="259"/>
  <c r="AJ4573" i="259"/>
  <c r="AJ4572" i="259"/>
  <c r="AJ4571" i="259"/>
  <c r="AJ4570" i="259"/>
  <c r="AJ4569" i="259"/>
  <c r="AJ4568" i="259"/>
  <c r="AJ4567" i="259"/>
  <c r="AJ4566" i="259"/>
  <c r="AJ4565" i="259"/>
  <c r="AJ4564" i="259"/>
  <c r="AJ4563" i="259"/>
  <c r="AJ4562" i="259"/>
  <c r="AJ4561" i="259"/>
  <c r="AJ4560" i="259"/>
  <c r="AJ4559" i="259"/>
  <c r="AJ4558" i="259"/>
  <c r="AJ4557" i="259"/>
  <c r="AJ4556" i="259"/>
  <c r="AJ4555" i="259"/>
  <c r="AJ4554" i="259"/>
  <c r="AJ4553" i="259"/>
  <c r="AJ4552" i="259"/>
  <c r="AJ4551" i="259"/>
  <c r="AJ4550" i="259"/>
  <c r="AJ4549" i="259"/>
  <c r="AJ4548" i="259"/>
  <c r="AJ4547" i="259"/>
  <c r="AJ4546" i="259"/>
  <c r="AJ4545" i="259"/>
  <c r="AJ4544" i="259"/>
  <c r="AJ4543" i="259"/>
  <c r="AJ4542" i="259"/>
  <c r="AJ4541" i="259"/>
  <c r="AJ4540" i="259"/>
  <c r="AJ4539" i="259"/>
  <c r="AJ4538" i="259"/>
  <c r="AJ4537" i="259"/>
  <c r="AJ4536" i="259"/>
  <c r="AJ4535" i="259"/>
  <c r="AJ4534" i="259"/>
  <c r="AJ4533" i="259"/>
  <c r="AJ4532" i="259"/>
  <c r="AJ4531" i="259"/>
  <c r="AJ4530" i="259"/>
  <c r="AJ4529" i="259"/>
  <c r="AJ4528" i="259"/>
  <c r="AJ4527" i="259"/>
  <c r="AJ4526" i="259"/>
  <c r="AJ4525" i="259"/>
  <c r="AJ4524" i="259"/>
  <c r="AJ4523" i="259"/>
  <c r="AJ4522" i="259"/>
  <c r="AJ4521" i="259"/>
  <c r="AJ4520" i="259"/>
  <c r="AJ4519" i="259"/>
  <c r="AJ4518" i="259"/>
  <c r="AJ4517" i="259"/>
  <c r="AJ4516" i="259"/>
  <c r="AJ4515" i="259"/>
  <c r="AJ4514" i="259"/>
  <c r="AJ4513" i="259"/>
  <c r="AJ4512" i="259"/>
  <c r="AJ4511" i="259"/>
  <c r="AJ4510" i="259"/>
  <c r="AJ4509" i="259"/>
  <c r="AJ4508" i="259"/>
  <c r="AJ4507" i="259"/>
  <c r="AJ4506" i="259"/>
  <c r="AJ4505" i="259"/>
  <c r="AJ4504" i="259"/>
  <c r="AJ4503" i="259"/>
  <c r="AJ4502" i="259"/>
  <c r="AJ4501" i="259"/>
  <c r="AJ4500" i="259"/>
  <c r="AJ4499" i="259"/>
  <c r="AJ4498" i="259"/>
  <c r="AJ4497" i="259"/>
  <c r="AJ4496" i="259"/>
  <c r="AJ4495" i="259"/>
  <c r="AJ4494" i="259"/>
  <c r="AJ4493" i="259"/>
  <c r="AJ4492" i="259"/>
  <c r="AJ4491" i="259"/>
  <c r="AJ4490" i="259"/>
  <c r="AJ4489" i="259"/>
  <c r="AJ4488" i="259"/>
  <c r="AJ4487" i="259"/>
  <c r="AJ4486" i="259"/>
  <c r="AJ4485" i="259"/>
  <c r="AJ4484" i="259"/>
  <c r="AJ4483" i="259"/>
  <c r="AJ4482" i="259"/>
  <c r="AJ4481" i="259"/>
  <c r="AJ4480" i="259"/>
  <c r="AJ4479" i="259"/>
  <c r="AJ4478" i="259"/>
  <c r="AJ4477" i="259"/>
  <c r="AJ4476" i="259"/>
  <c r="AJ4475" i="259"/>
  <c r="AJ4474" i="259"/>
  <c r="AJ4473" i="259"/>
  <c r="AJ4472" i="259"/>
  <c r="AJ4471" i="259"/>
  <c r="AJ4470" i="259"/>
  <c r="AJ4469" i="259"/>
  <c r="AJ4468" i="259"/>
  <c r="AJ4467" i="259"/>
  <c r="AJ4466" i="259"/>
  <c r="AJ4465" i="259"/>
  <c r="AJ4464" i="259"/>
  <c r="AJ4463" i="259"/>
  <c r="AJ4462" i="259"/>
  <c r="AJ4461" i="259"/>
  <c r="AJ4460" i="259"/>
  <c r="AJ4459" i="259"/>
  <c r="AJ4458" i="259"/>
  <c r="AJ4457" i="259"/>
  <c r="AJ4456" i="259"/>
  <c r="AJ4455" i="259"/>
  <c r="AJ4454" i="259"/>
  <c r="AJ4453" i="259"/>
  <c r="AJ4452" i="259"/>
  <c r="AJ4451" i="259"/>
  <c r="AJ4450" i="259"/>
  <c r="AJ4449" i="259"/>
  <c r="AJ4448" i="259"/>
  <c r="AJ4447" i="259"/>
  <c r="AJ4446" i="259"/>
  <c r="AJ4445" i="259"/>
  <c r="AJ4444" i="259"/>
  <c r="AJ4443" i="259"/>
  <c r="AJ4442" i="259"/>
  <c r="AJ4441" i="259"/>
  <c r="AJ4440" i="259"/>
  <c r="AJ4439" i="259"/>
  <c r="AJ4438" i="259"/>
  <c r="AJ4437" i="259"/>
  <c r="AJ4436" i="259"/>
  <c r="AJ4435" i="259"/>
  <c r="AJ4434" i="259"/>
  <c r="AJ4433" i="259"/>
  <c r="AJ4432" i="259"/>
  <c r="AJ4431" i="259"/>
  <c r="AJ4430" i="259"/>
  <c r="AJ4429" i="259"/>
  <c r="AJ4428" i="259"/>
  <c r="AJ4427" i="259"/>
  <c r="AJ4426" i="259"/>
  <c r="AJ4425" i="259"/>
  <c r="AJ4424" i="259"/>
  <c r="AJ4423" i="259"/>
  <c r="AJ4422" i="259"/>
  <c r="AJ4421" i="259"/>
  <c r="AJ4420" i="259"/>
  <c r="AJ4419" i="259"/>
  <c r="AJ4418" i="259"/>
  <c r="AJ4417" i="259"/>
  <c r="AJ4416" i="259"/>
  <c r="AJ4415" i="259"/>
  <c r="AJ4414" i="259"/>
  <c r="AJ4413" i="259"/>
  <c r="AJ4412" i="259"/>
  <c r="AJ4411" i="259"/>
  <c r="AJ4410" i="259"/>
  <c r="AJ4409" i="259"/>
  <c r="AJ4408" i="259"/>
  <c r="AJ4407" i="259"/>
  <c r="AJ4406" i="259"/>
  <c r="AJ4405" i="259"/>
  <c r="AJ4404" i="259"/>
  <c r="AJ4403" i="259"/>
  <c r="AJ4402" i="259"/>
  <c r="AJ4401" i="259"/>
  <c r="AJ4400" i="259"/>
  <c r="AJ4399" i="259"/>
  <c r="AJ4398" i="259"/>
  <c r="AJ4397" i="259"/>
  <c r="AJ4396" i="259"/>
  <c r="AJ4395" i="259"/>
  <c r="AJ4394" i="259"/>
  <c r="AJ4393" i="259"/>
  <c r="AJ4392" i="259"/>
  <c r="AJ4391" i="259"/>
  <c r="AJ4390" i="259"/>
  <c r="AJ4389" i="259"/>
  <c r="AJ4388" i="259"/>
  <c r="AJ4387" i="259"/>
  <c r="AJ4386" i="259"/>
  <c r="AJ4385" i="259"/>
  <c r="AJ4384" i="259"/>
  <c r="AJ4383" i="259"/>
  <c r="AJ4382" i="259"/>
  <c r="AJ4381" i="259"/>
  <c r="AJ4380" i="259"/>
  <c r="AJ4379" i="259"/>
  <c r="AJ4378" i="259"/>
  <c r="AJ4377" i="259"/>
  <c r="AJ4376" i="259"/>
  <c r="AJ4375" i="259"/>
  <c r="AJ4374" i="259"/>
  <c r="AJ4373" i="259"/>
  <c r="AJ4372" i="259"/>
  <c r="AJ4371" i="259"/>
  <c r="AJ4370" i="259"/>
  <c r="AJ4369" i="259"/>
  <c r="AJ4368" i="259"/>
  <c r="AJ4367" i="259"/>
  <c r="AJ4366" i="259"/>
  <c r="AJ4365" i="259"/>
  <c r="AJ4364" i="259"/>
  <c r="AJ4363" i="259"/>
  <c r="AJ4362" i="259"/>
  <c r="AJ4361" i="259"/>
  <c r="AJ4360" i="259"/>
  <c r="AJ4359" i="259"/>
  <c r="AJ4358" i="259"/>
  <c r="AJ4357" i="259"/>
  <c r="AJ4356" i="259"/>
  <c r="AJ4355" i="259"/>
  <c r="AJ4354" i="259"/>
  <c r="AJ4353" i="259"/>
  <c r="AJ4352" i="259"/>
  <c r="AJ4351" i="259"/>
  <c r="AJ4350" i="259"/>
  <c r="AJ4349" i="259"/>
  <c r="AJ4348" i="259"/>
  <c r="AJ4347" i="259"/>
  <c r="AJ4346" i="259"/>
  <c r="AJ4345" i="259"/>
  <c r="AJ4344" i="259"/>
  <c r="AJ4343" i="259"/>
  <c r="AJ4342" i="259"/>
  <c r="AJ4341" i="259"/>
  <c r="AJ4340" i="259"/>
  <c r="AJ4339" i="259"/>
  <c r="AJ4338" i="259"/>
  <c r="AJ4337" i="259"/>
  <c r="AJ4336" i="259"/>
  <c r="AJ4335" i="259"/>
  <c r="AJ4334" i="259"/>
  <c r="AJ4333" i="259"/>
  <c r="AJ4332" i="259"/>
  <c r="AJ4331" i="259"/>
  <c r="AJ4330" i="259"/>
  <c r="AJ4329" i="259"/>
  <c r="AJ4328" i="259"/>
  <c r="AJ4327" i="259"/>
  <c r="AJ4326" i="259"/>
  <c r="AJ4325" i="259"/>
  <c r="AJ4324" i="259"/>
  <c r="AJ4323" i="259"/>
  <c r="AJ4322" i="259"/>
  <c r="AJ4321" i="259"/>
  <c r="AJ4320" i="259"/>
  <c r="AJ4319" i="259"/>
  <c r="AJ4318" i="259"/>
  <c r="AJ4317" i="259"/>
  <c r="AJ4316" i="259"/>
  <c r="AJ4315" i="259"/>
  <c r="AJ4314" i="259"/>
  <c r="AJ4313" i="259"/>
  <c r="AJ4312" i="259"/>
  <c r="AJ4311" i="259"/>
  <c r="AJ4310" i="259"/>
  <c r="AJ4309" i="259"/>
  <c r="AJ4308" i="259"/>
  <c r="AJ4307" i="259"/>
  <c r="AJ4306" i="259"/>
  <c r="AJ4305" i="259"/>
  <c r="AJ4304" i="259"/>
  <c r="AJ4303" i="259"/>
  <c r="AJ4302" i="259"/>
  <c r="AJ4301" i="259"/>
  <c r="AJ4300" i="259"/>
  <c r="AJ4299" i="259"/>
  <c r="AJ4298" i="259"/>
  <c r="AJ4297" i="259"/>
  <c r="AJ4296" i="259"/>
  <c r="AJ4295" i="259"/>
  <c r="AJ4294" i="259"/>
  <c r="AJ4293" i="259"/>
  <c r="AJ4292" i="259"/>
  <c r="AJ4291" i="259"/>
  <c r="AJ4290" i="259"/>
  <c r="AJ4289" i="259"/>
  <c r="AJ4288" i="259"/>
  <c r="AJ4287" i="259"/>
  <c r="AJ4286" i="259"/>
  <c r="AJ4285" i="259"/>
  <c r="AJ4284" i="259"/>
  <c r="AJ4283" i="259"/>
  <c r="AJ4282" i="259"/>
  <c r="AJ4281" i="259"/>
  <c r="AJ4280" i="259"/>
  <c r="AJ4279" i="259"/>
  <c r="AJ4278" i="259"/>
  <c r="AJ4277" i="259"/>
  <c r="AJ4276" i="259"/>
  <c r="AJ4275" i="259"/>
  <c r="AJ4274" i="259"/>
  <c r="AJ4273" i="259"/>
  <c r="AJ4272" i="259"/>
  <c r="AJ4271" i="259"/>
  <c r="AJ4270" i="259"/>
  <c r="AJ4269" i="259"/>
  <c r="AJ4268" i="259"/>
  <c r="AJ4267" i="259"/>
  <c r="AJ4266" i="259"/>
  <c r="AJ4265" i="259"/>
  <c r="AJ4264" i="259"/>
  <c r="AJ4263" i="259"/>
  <c r="AJ4262" i="259"/>
  <c r="AJ4261" i="259"/>
  <c r="AJ4260" i="259"/>
  <c r="AJ4259" i="259"/>
  <c r="AJ4258" i="259"/>
  <c r="AJ4257" i="259"/>
  <c r="AJ4256" i="259"/>
  <c r="AJ4255" i="259"/>
  <c r="AJ4254" i="259"/>
  <c r="AJ4253" i="259"/>
  <c r="AJ4252" i="259"/>
  <c r="AJ4251" i="259"/>
  <c r="AJ4250" i="259"/>
  <c r="AJ4249" i="259"/>
  <c r="AJ4248" i="259"/>
  <c r="AJ4247" i="259"/>
  <c r="AJ4246" i="259"/>
  <c r="AJ4245" i="259"/>
  <c r="AJ4244" i="259"/>
  <c r="AJ4243" i="259"/>
  <c r="AJ4242" i="259"/>
  <c r="AJ4241" i="259"/>
  <c r="AJ4240" i="259"/>
  <c r="AJ4239" i="259"/>
  <c r="AJ4238" i="259"/>
  <c r="AJ4237" i="259"/>
  <c r="AJ4236" i="259"/>
  <c r="AJ4235" i="259"/>
  <c r="AJ4234" i="259"/>
  <c r="AJ4233" i="259"/>
  <c r="AJ4232" i="259"/>
  <c r="AJ4231" i="259"/>
  <c r="AJ4230" i="259"/>
  <c r="AJ4229" i="259"/>
  <c r="AJ4228" i="259"/>
  <c r="AJ4227" i="259"/>
  <c r="AJ4226" i="259"/>
  <c r="AJ4225" i="259"/>
  <c r="AJ4224" i="259"/>
  <c r="AJ4223" i="259"/>
  <c r="AJ4222" i="259"/>
  <c r="AJ4221" i="259"/>
  <c r="AJ4220" i="259"/>
  <c r="AJ4219" i="259"/>
  <c r="AJ4218" i="259"/>
  <c r="AJ4217" i="259"/>
  <c r="AJ4216" i="259"/>
  <c r="AJ4215" i="259"/>
  <c r="AJ4214" i="259"/>
  <c r="AJ4213" i="259"/>
  <c r="AJ4212" i="259"/>
  <c r="AJ4211" i="259"/>
  <c r="AJ4210" i="259"/>
  <c r="AJ4209" i="259"/>
  <c r="AJ4208" i="259"/>
  <c r="AJ4207" i="259"/>
  <c r="AJ4206" i="259"/>
  <c r="AJ4205" i="259"/>
  <c r="AJ4204" i="259"/>
  <c r="AJ4203" i="259"/>
  <c r="AJ4202" i="259"/>
  <c r="AJ4201" i="259"/>
  <c r="AJ4200" i="259"/>
  <c r="AJ4199" i="259"/>
  <c r="AJ4198" i="259"/>
  <c r="AJ4197" i="259"/>
  <c r="AJ4196" i="259"/>
  <c r="AJ4195" i="259"/>
  <c r="AJ4194" i="259"/>
  <c r="AJ4193" i="259"/>
  <c r="AJ4192" i="259"/>
  <c r="AJ4191" i="259"/>
  <c r="AJ4190" i="259"/>
  <c r="AJ4189" i="259"/>
  <c r="AJ4188" i="259"/>
  <c r="AJ4187" i="259"/>
  <c r="AJ4186" i="259"/>
  <c r="AJ4185" i="259"/>
  <c r="AJ4184" i="259"/>
  <c r="AJ4183" i="259"/>
  <c r="AJ4182" i="259"/>
  <c r="AJ4181" i="259"/>
  <c r="AJ4180" i="259"/>
  <c r="AJ4179" i="259"/>
  <c r="AJ4178" i="259"/>
  <c r="AJ4177" i="259"/>
  <c r="AJ4176" i="259"/>
  <c r="AJ4175" i="259"/>
  <c r="AJ4174" i="259"/>
  <c r="AJ4173" i="259"/>
  <c r="AJ4172" i="259"/>
  <c r="AJ4171" i="259"/>
  <c r="AJ4170" i="259"/>
  <c r="AJ4169" i="259"/>
  <c r="AJ4168" i="259"/>
  <c r="AJ4167" i="259"/>
  <c r="AJ4166" i="259"/>
  <c r="AJ4165" i="259"/>
  <c r="AJ4164" i="259"/>
  <c r="AJ4163" i="259"/>
  <c r="AJ4162" i="259"/>
  <c r="AJ4161" i="259"/>
  <c r="AJ4160" i="259"/>
  <c r="AJ4159" i="259"/>
  <c r="AJ4158" i="259"/>
  <c r="AJ4157" i="259"/>
  <c r="AJ4156" i="259"/>
  <c r="AJ4155" i="259"/>
  <c r="AJ4154" i="259"/>
  <c r="AJ4153" i="259"/>
  <c r="AJ4152" i="259"/>
  <c r="AJ4151" i="259"/>
  <c r="AJ4150" i="259"/>
  <c r="AJ4149" i="259"/>
  <c r="AJ4148" i="259"/>
  <c r="AJ4147" i="259"/>
  <c r="AJ4146" i="259"/>
  <c r="AJ4145" i="259"/>
  <c r="AJ4144" i="259"/>
  <c r="AJ4143" i="259"/>
  <c r="AJ4142" i="259"/>
  <c r="AJ4141" i="259"/>
  <c r="AJ4140" i="259"/>
  <c r="AJ4139" i="259"/>
  <c r="AJ4138" i="259"/>
  <c r="AJ4137" i="259"/>
  <c r="AJ4136" i="259"/>
  <c r="AJ4135" i="259"/>
  <c r="AJ4134" i="259"/>
  <c r="AJ4133" i="259"/>
  <c r="AJ4132" i="259"/>
  <c r="AJ4131" i="259"/>
  <c r="AJ4130" i="259"/>
  <c r="AJ4129" i="259"/>
  <c r="AJ4128" i="259"/>
  <c r="AJ4127" i="259"/>
  <c r="AJ4126" i="259"/>
  <c r="AJ4125" i="259"/>
  <c r="AJ4124" i="259"/>
  <c r="AJ4123" i="259"/>
  <c r="AJ4122" i="259"/>
  <c r="AJ4121" i="259"/>
  <c r="AJ4120" i="259"/>
  <c r="AJ4119" i="259"/>
  <c r="AJ4118" i="259"/>
  <c r="AJ4117" i="259"/>
  <c r="AJ4116" i="259"/>
  <c r="AJ4115" i="259"/>
  <c r="AJ4114" i="259"/>
  <c r="AJ4113" i="259"/>
  <c r="AJ4112" i="259"/>
  <c r="AJ4111" i="259"/>
  <c r="AJ4110" i="259"/>
  <c r="AJ4109" i="259"/>
  <c r="AJ4108" i="259"/>
  <c r="AJ4107" i="259"/>
  <c r="AJ4106" i="259"/>
  <c r="AJ4105" i="259"/>
  <c r="AJ4104" i="259"/>
  <c r="AJ4103" i="259"/>
  <c r="AJ4102" i="259"/>
  <c r="AJ4101" i="259"/>
  <c r="AJ4100" i="259"/>
  <c r="AJ4099" i="259"/>
  <c r="AJ4098" i="259"/>
  <c r="AJ4097" i="259"/>
  <c r="AJ4096" i="259"/>
  <c r="AJ4095" i="259"/>
  <c r="AJ4094" i="259"/>
  <c r="AJ4093" i="259"/>
  <c r="AJ4092" i="259"/>
  <c r="AJ4091" i="259"/>
  <c r="AJ4090" i="259"/>
  <c r="AJ4089" i="259"/>
  <c r="AJ4088" i="259"/>
  <c r="AJ4087" i="259"/>
  <c r="AJ4086" i="259"/>
  <c r="AJ4085" i="259"/>
  <c r="AJ4084" i="259"/>
  <c r="AJ4083" i="259"/>
  <c r="AJ4082" i="259"/>
  <c r="AJ4081" i="259"/>
  <c r="AJ4080" i="259"/>
  <c r="AJ4079" i="259"/>
  <c r="AJ4078" i="259"/>
  <c r="AJ4077" i="259"/>
  <c r="AJ4076" i="259"/>
  <c r="AJ4075" i="259"/>
  <c r="AJ4074" i="259"/>
  <c r="AJ4073" i="259"/>
  <c r="AJ4072" i="259"/>
  <c r="AJ4071" i="259"/>
  <c r="AJ4070" i="259"/>
  <c r="AJ4069" i="259"/>
  <c r="AJ4068" i="259"/>
  <c r="AJ4067" i="259"/>
  <c r="AJ4066" i="259"/>
  <c r="AJ4065" i="259"/>
  <c r="AJ4064" i="259"/>
  <c r="AJ4063" i="259"/>
  <c r="AJ4062" i="259"/>
  <c r="AJ4061" i="259"/>
  <c r="AJ4060" i="259"/>
  <c r="AJ4059" i="259"/>
  <c r="AJ4058" i="259"/>
  <c r="AJ4057" i="259"/>
  <c r="AJ4056" i="259"/>
  <c r="AJ4055" i="259"/>
  <c r="AJ4054" i="259"/>
  <c r="AJ4053" i="259"/>
  <c r="AJ4052" i="259"/>
  <c r="AJ4051" i="259"/>
  <c r="AJ4050" i="259"/>
  <c r="AJ4049" i="259"/>
  <c r="AJ4048" i="259"/>
  <c r="AJ4047" i="259"/>
  <c r="AJ4046" i="259"/>
  <c r="AJ4045" i="259"/>
  <c r="AJ4044" i="259"/>
  <c r="AJ4043" i="259"/>
  <c r="AJ4042" i="259"/>
  <c r="AJ4041" i="259"/>
  <c r="AJ4040" i="259"/>
  <c r="AJ4039" i="259"/>
  <c r="AJ4038" i="259"/>
  <c r="AJ4037" i="259"/>
  <c r="AJ4036" i="259"/>
  <c r="AJ4035" i="259"/>
  <c r="AJ4034" i="259"/>
  <c r="AJ4033" i="259"/>
  <c r="AJ4032" i="259"/>
  <c r="AJ4031" i="259"/>
  <c r="AJ4030" i="259"/>
  <c r="AJ4029" i="259"/>
  <c r="AJ4028" i="259"/>
  <c r="AJ4027" i="259"/>
  <c r="AJ4026" i="259"/>
  <c r="AJ4025" i="259"/>
  <c r="AJ4024" i="259"/>
  <c r="AJ4023" i="259"/>
  <c r="AJ4022" i="259"/>
  <c r="AJ4021" i="259"/>
  <c r="AJ4020" i="259"/>
  <c r="AJ4019" i="259"/>
  <c r="AJ4018" i="259"/>
  <c r="AJ4017" i="259"/>
  <c r="AJ4016" i="259"/>
  <c r="AJ4015" i="259"/>
  <c r="AJ4014" i="259"/>
  <c r="AJ4013" i="259"/>
  <c r="AJ4012" i="259"/>
  <c r="AJ4011" i="259"/>
  <c r="AJ4010" i="259"/>
  <c r="AJ4009" i="259"/>
  <c r="AJ4008" i="259"/>
  <c r="AJ4007" i="259"/>
  <c r="AJ4006" i="259"/>
  <c r="AJ4005" i="259"/>
  <c r="AJ4004" i="259"/>
  <c r="AJ4003" i="259"/>
  <c r="AJ4002" i="259"/>
  <c r="AJ4001" i="259"/>
  <c r="AJ4000" i="259"/>
  <c r="AJ3999" i="259"/>
  <c r="AJ3998" i="259"/>
  <c r="AJ3997" i="259"/>
  <c r="AJ3996" i="259"/>
  <c r="AJ3995" i="259"/>
  <c r="AJ3994" i="259"/>
  <c r="AJ3993" i="259"/>
  <c r="AJ3992" i="259"/>
  <c r="AJ3991" i="259"/>
  <c r="AJ3990" i="259"/>
  <c r="AJ3989" i="259"/>
  <c r="AJ3988" i="259"/>
  <c r="AJ3987" i="259"/>
  <c r="AJ3986" i="259"/>
  <c r="AJ3985" i="259"/>
  <c r="AJ3984" i="259"/>
  <c r="AJ3983" i="259"/>
  <c r="AJ3982" i="259"/>
  <c r="AJ3981" i="259"/>
  <c r="AJ3980" i="259"/>
  <c r="AJ3979" i="259"/>
  <c r="AJ3978" i="259"/>
  <c r="AJ3977" i="259"/>
  <c r="AJ3976" i="259"/>
  <c r="AJ3975" i="259"/>
  <c r="AJ3974" i="259"/>
  <c r="AJ3973" i="259"/>
  <c r="AJ3972" i="259"/>
  <c r="AJ3971" i="259"/>
  <c r="AJ3970" i="259"/>
  <c r="AJ3969" i="259"/>
  <c r="AJ3968" i="259"/>
  <c r="AJ3967" i="259"/>
  <c r="AJ3966" i="259"/>
  <c r="AJ3965" i="259"/>
  <c r="AJ3964" i="259"/>
  <c r="AJ3963" i="259"/>
  <c r="AJ3962" i="259"/>
  <c r="AJ3961" i="259"/>
  <c r="AJ3960" i="259"/>
  <c r="AJ3959" i="259"/>
  <c r="AJ3958" i="259"/>
  <c r="AJ3957" i="259"/>
  <c r="AJ3956" i="259"/>
  <c r="AJ3955" i="259"/>
  <c r="AJ3954" i="259"/>
  <c r="AJ3953" i="259"/>
  <c r="AJ3952" i="259"/>
  <c r="AJ3951" i="259"/>
  <c r="AJ3950" i="259"/>
  <c r="AJ3949" i="259"/>
  <c r="AJ3948" i="259"/>
  <c r="AJ3947" i="259"/>
  <c r="AJ3946" i="259"/>
  <c r="AJ3945" i="259"/>
  <c r="AJ3944" i="259"/>
  <c r="AJ3943" i="259"/>
  <c r="AJ3942" i="259"/>
  <c r="AJ3941" i="259"/>
  <c r="AJ3940" i="259"/>
  <c r="AJ3939" i="259"/>
  <c r="AJ3938" i="259"/>
  <c r="AJ3937" i="259"/>
  <c r="AJ3936" i="259"/>
  <c r="AJ3935" i="259"/>
  <c r="AJ3934" i="259"/>
  <c r="AJ3933" i="259"/>
  <c r="AJ3932" i="259"/>
  <c r="AJ3931" i="259"/>
  <c r="AJ3930" i="259"/>
  <c r="AJ3929" i="259"/>
  <c r="AJ3928" i="259"/>
  <c r="AJ3927" i="259"/>
  <c r="AJ3926" i="259"/>
  <c r="AJ3925" i="259"/>
  <c r="AJ3924" i="259"/>
  <c r="AJ3923" i="259"/>
  <c r="AJ3922" i="259"/>
  <c r="AJ3921" i="259"/>
  <c r="AJ3920" i="259"/>
  <c r="AJ3919" i="259"/>
  <c r="AJ3918" i="259"/>
  <c r="AJ3917" i="259"/>
  <c r="AJ3916" i="259"/>
  <c r="AJ3915" i="259"/>
  <c r="AJ3914" i="259"/>
  <c r="AJ3913" i="259"/>
  <c r="AJ3912" i="259"/>
  <c r="AJ3911" i="259"/>
  <c r="AJ3910" i="259"/>
  <c r="AJ3909" i="259"/>
  <c r="AJ3908" i="259"/>
  <c r="AJ3907" i="259"/>
  <c r="AJ3906" i="259"/>
  <c r="AJ3905" i="259"/>
  <c r="AJ3904" i="259"/>
  <c r="AJ3903" i="259"/>
  <c r="AJ3902" i="259"/>
  <c r="AJ3901" i="259"/>
  <c r="AJ3900" i="259"/>
  <c r="AJ3899" i="259"/>
  <c r="AJ3898" i="259"/>
  <c r="AJ3897" i="259"/>
  <c r="AJ3896" i="259"/>
  <c r="AJ3895" i="259"/>
  <c r="AJ3894" i="259"/>
  <c r="AJ3893" i="259"/>
  <c r="AJ3892" i="259"/>
  <c r="AJ3891" i="259"/>
  <c r="AJ3890" i="259"/>
  <c r="AJ3889" i="259"/>
  <c r="AJ3888" i="259"/>
  <c r="AJ3887" i="259"/>
  <c r="AJ3886" i="259"/>
  <c r="AJ3885" i="259"/>
  <c r="AJ3884" i="259"/>
  <c r="AJ3883" i="259"/>
  <c r="AJ3882" i="259"/>
  <c r="AJ3881" i="259"/>
  <c r="AJ3880" i="259"/>
  <c r="AJ3879" i="259"/>
  <c r="AJ3878" i="259"/>
  <c r="AJ3877" i="259"/>
  <c r="AJ3876" i="259"/>
  <c r="AJ3875" i="259"/>
  <c r="AJ3874" i="259"/>
  <c r="AJ3873" i="259"/>
  <c r="AJ3872" i="259"/>
  <c r="AJ3871" i="259"/>
  <c r="AJ3870" i="259"/>
  <c r="AJ3869" i="259"/>
  <c r="AJ3868" i="259"/>
  <c r="AJ3867" i="259"/>
  <c r="AJ3866" i="259"/>
  <c r="AJ3865" i="259"/>
  <c r="AJ3864" i="259"/>
  <c r="AJ3863" i="259"/>
  <c r="AJ3862" i="259"/>
  <c r="AJ3861" i="259"/>
  <c r="AJ3860" i="259"/>
  <c r="AJ3859" i="259"/>
  <c r="AJ3858" i="259"/>
  <c r="AJ3857" i="259"/>
  <c r="AJ3856" i="259"/>
  <c r="AJ3855" i="259"/>
  <c r="AJ3854" i="259"/>
  <c r="AJ3853" i="259"/>
  <c r="AJ3852" i="259"/>
  <c r="AJ3851" i="259"/>
  <c r="AJ3850" i="259"/>
  <c r="AJ3849" i="259"/>
  <c r="AJ3848" i="259"/>
  <c r="AJ3847" i="259"/>
  <c r="AJ3846" i="259"/>
  <c r="AJ3845" i="259"/>
  <c r="AJ3844" i="259"/>
  <c r="AJ3843" i="259"/>
  <c r="AJ3842" i="259"/>
  <c r="AJ3841" i="259"/>
  <c r="AJ3840" i="259"/>
  <c r="AJ3839" i="259"/>
  <c r="AJ3838" i="259"/>
  <c r="AJ3837" i="259"/>
  <c r="AJ3836" i="259"/>
  <c r="AJ3835" i="259"/>
  <c r="AJ3834" i="259"/>
  <c r="AJ3833" i="259"/>
  <c r="AJ3832" i="259"/>
  <c r="AJ3831" i="259"/>
  <c r="AJ3830" i="259"/>
  <c r="AJ3829" i="259"/>
  <c r="AJ3828" i="259"/>
  <c r="AJ3827" i="259"/>
  <c r="AJ3826" i="259"/>
  <c r="AJ3825" i="259"/>
  <c r="AJ3824" i="259"/>
  <c r="AJ3823" i="259"/>
  <c r="AJ3822" i="259"/>
  <c r="AJ3821" i="259"/>
  <c r="AJ3820" i="259"/>
  <c r="AJ3819" i="259"/>
  <c r="AJ3818" i="259"/>
  <c r="AJ3817" i="259"/>
  <c r="AJ3816" i="259"/>
  <c r="AJ3815" i="259"/>
  <c r="AJ3814" i="259"/>
  <c r="AJ3813" i="259"/>
  <c r="AJ3812" i="259"/>
  <c r="AJ3811" i="259"/>
  <c r="AJ3810" i="259"/>
  <c r="AJ3809" i="259"/>
  <c r="AJ3808" i="259"/>
  <c r="AJ3807" i="259"/>
  <c r="AJ3806" i="259"/>
  <c r="AJ3805" i="259"/>
  <c r="AJ3804" i="259"/>
  <c r="AJ3803" i="259"/>
  <c r="AJ3802" i="259"/>
  <c r="AJ3801" i="259"/>
  <c r="AJ3800" i="259"/>
  <c r="AJ3799" i="259"/>
  <c r="AJ3798" i="259"/>
  <c r="AJ3797" i="259"/>
  <c r="AJ3796" i="259"/>
  <c r="AJ3795" i="259"/>
  <c r="AJ3794" i="259"/>
  <c r="AJ3793" i="259"/>
  <c r="AJ3792" i="259"/>
  <c r="AJ3791" i="259"/>
  <c r="AJ3790" i="259"/>
  <c r="AJ3789" i="259"/>
  <c r="AJ3788" i="259"/>
  <c r="AJ3787" i="259"/>
  <c r="AJ3786" i="259"/>
  <c r="AJ3785" i="259"/>
  <c r="AJ3784" i="259"/>
  <c r="AJ3783" i="259"/>
  <c r="AJ3782" i="259"/>
  <c r="AJ3781" i="259"/>
  <c r="AJ3780" i="259"/>
  <c r="AJ3779" i="259"/>
  <c r="AJ3778" i="259"/>
  <c r="AJ3777" i="259"/>
  <c r="AJ3776" i="259"/>
  <c r="AJ3775" i="259"/>
  <c r="AJ3774" i="259"/>
  <c r="AJ3773" i="259"/>
  <c r="AJ3772" i="259"/>
  <c r="AJ3771" i="259"/>
  <c r="AJ3770" i="259"/>
  <c r="AJ3769" i="259"/>
  <c r="AJ3768" i="259"/>
  <c r="AJ3767" i="259"/>
  <c r="AJ3766" i="259"/>
  <c r="AJ3765" i="259"/>
  <c r="AJ3764" i="259"/>
  <c r="AJ3763" i="259"/>
  <c r="AJ3762" i="259"/>
  <c r="AJ3761" i="259"/>
  <c r="AJ3760" i="259"/>
  <c r="AJ3759" i="259"/>
  <c r="AJ3758" i="259"/>
  <c r="AJ3757" i="259"/>
  <c r="AJ3756" i="259"/>
  <c r="AJ3755" i="259"/>
  <c r="AJ3754" i="259"/>
  <c r="AJ3753" i="259"/>
  <c r="AJ3752" i="259"/>
  <c r="AJ3751" i="259"/>
  <c r="AJ3750" i="259"/>
  <c r="AJ3749" i="259"/>
  <c r="AJ3748" i="259"/>
  <c r="AJ3747" i="259"/>
  <c r="AJ3746" i="259"/>
  <c r="AJ3745" i="259"/>
  <c r="AJ3744" i="259"/>
  <c r="AJ3743" i="259"/>
  <c r="AJ3742" i="259"/>
  <c r="AJ3741" i="259"/>
  <c r="AJ3740" i="259"/>
  <c r="AJ3739" i="259"/>
  <c r="AJ3738" i="259"/>
  <c r="AJ3737" i="259"/>
  <c r="AJ3736" i="259"/>
  <c r="AJ3735" i="259"/>
  <c r="AJ3734" i="259"/>
  <c r="AJ3733" i="259"/>
  <c r="AJ3732" i="259"/>
  <c r="AJ3731" i="259"/>
  <c r="AJ3730" i="259"/>
  <c r="AJ3729" i="259"/>
  <c r="AJ3728" i="259"/>
  <c r="AJ3727" i="259"/>
  <c r="AJ3726" i="259"/>
  <c r="AJ3725" i="259"/>
  <c r="AJ3724" i="259"/>
  <c r="AJ3723" i="259"/>
  <c r="AJ3722" i="259"/>
  <c r="AJ3721" i="259"/>
  <c r="AJ3720" i="259"/>
  <c r="AJ3719" i="259"/>
  <c r="AJ3718" i="259"/>
  <c r="AJ3717" i="259"/>
  <c r="AJ3716" i="259"/>
  <c r="AJ3715" i="259"/>
  <c r="AJ3714" i="259"/>
  <c r="AJ3713" i="259"/>
  <c r="AJ3712" i="259"/>
  <c r="AJ3711" i="259"/>
  <c r="AJ3710" i="259"/>
  <c r="AJ3709" i="259"/>
  <c r="AJ3708" i="259"/>
  <c r="AJ3707" i="259"/>
  <c r="AJ3706" i="259"/>
  <c r="AJ3705" i="259"/>
  <c r="AJ3704" i="259"/>
  <c r="AJ3703" i="259"/>
  <c r="AJ3702" i="259"/>
  <c r="AJ3701" i="259"/>
  <c r="AJ3700" i="259"/>
  <c r="AJ3699" i="259"/>
  <c r="AJ3698" i="259"/>
  <c r="AJ3697" i="259"/>
  <c r="AJ3696" i="259"/>
  <c r="AJ3695" i="259"/>
  <c r="AJ3694" i="259"/>
  <c r="AJ3693" i="259"/>
  <c r="AJ3692" i="259"/>
  <c r="AJ3691" i="259"/>
  <c r="AJ3690" i="259"/>
  <c r="AJ3689" i="259"/>
  <c r="AJ3688" i="259"/>
  <c r="AJ3687" i="259"/>
  <c r="AJ3686" i="259"/>
  <c r="AJ3685" i="259"/>
  <c r="AJ3684" i="259"/>
  <c r="AJ3683" i="259"/>
  <c r="AJ3682" i="259"/>
  <c r="AJ3681" i="259"/>
  <c r="AJ3680" i="259"/>
  <c r="AJ3679" i="259"/>
  <c r="AJ3678" i="259"/>
  <c r="AJ3677" i="259"/>
  <c r="AJ3676" i="259"/>
  <c r="AJ3675" i="259"/>
  <c r="AJ3674" i="259"/>
  <c r="AJ3673" i="259"/>
  <c r="AJ3672" i="259"/>
  <c r="AJ3671" i="259"/>
  <c r="AJ3670" i="259"/>
  <c r="AJ3669" i="259"/>
  <c r="AJ3668" i="259"/>
  <c r="AJ3667" i="259"/>
  <c r="AJ3666" i="259"/>
  <c r="AJ3665" i="259"/>
  <c r="AJ3664" i="259"/>
  <c r="AJ3663" i="259"/>
  <c r="AJ3662" i="259"/>
  <c r="AJ3661" i="259"/>
  <c r="AJ3660" i="259"/>
  <c r="AJ3659" i="259"/>
  <c r="AJ3658" i="259"/>
  <c r="AJ3657" i="259"/>
  <c r="AJ3656" i="259"/>
  <c r="AJ3655" i="259"/>
  <c r="AJ3654" i="259"/>
  <c r="AJ3653" i="259"/>
  <c r="AJ3652" i="259"/>
  <c r="AJ3651" i="259"/>
  <c r="AJ3650" i="259"/>
  <c r="AJ3649" i="259"/>
  <c r="AJ3648" i="259"/>
  <c r="AJ3647" i="259"/>
  <c r="AJ3646" i="259"/>
  <c r="AJ3645" i="259"/>
  <c r="AJ3644" i="259"/>
  <c r="AJ3643" i="259"/>
  <c r="AJ3642" i="259"/>
  <c r="AJ3641" i="259"/>
  <c r="AJ3640" i="259"/>
  <c r="AJ3639" i="259"/>
  <c r="AJ3638" i="259"/>
  <c r="AJ3637" i="259"/>
  <c r="AJ3636" i="259"/>
  <c r="AJ3635" i="259"/>
  <c r="AJ3634" i="259"/>
  <c r="AJ3633" i="259"/>
  <c r="AJ3632" i="259"/>
  <c r="AJ3631" i="259"/>
  <c r="AJ3630" i="259"/>
  <c r="AJ3629" i="259"/>
  <c r="AJ3628" i="259"/>
  <c r="AJ3627" i="259"/>
  <c r="AJ3626" i="259"/>
  <c r="AJ3625" i="259"/>
  <c r="AJ3624" i="259"/>
  <c r="AJ3623" i="259"/>
  <c r="AJ3622" i="259"/>
  <c r="AJ3621" i="259"/>
  <c r="AJ3620" i="259"/>
  <c r="AJ3619" i="259"/>
  <c r="AJ3618" i="259"/>
  <c r="AJ3617" i="259"/>
  <c r="AJ3616" i="259"/>
  <c r="AJ3615" i="259"/>
  <c r="AJ3614" i="259"/>
  <c r="AJ3613" i="259"/>
  <c r="AJ3612" i="259"/>
  <c r="AJ3611" i="259"/>
  <c r="AJ3610" i="259"/>
  <c r="AJ3609" i="259"/>
  <c r="AJ3608" i="259"/>
  <c r="AJ3607" i="259"/>
  <c r="AJ3606" i="259"/>
  <c r="AJ3605" i="259"/>
  <c r="AJ3604" i="259"/>
  <c r="AJ3603" i="259"/>
  <c r="AJ3602" i="259"/>
  <c r="AJ3601" i="259"/>
  <c r="AJ3600" i="259"/>
  <c r="AJ3599" i="259"/>
  <c r="AJ3598" i="259"/>
  <c r="AJ3597" i="259"/>
  <c r="AJ3596" i="259"/>
  <c r="AJ3595" i="259"/>
  <c r="AJ3594" i="259"/>
  <c r="AJ3593" i="259"/>
  <c r="AJ3592" i="259"/>
  <c r="AJ3591" i="259"/>
  <c r="AJ3590" i="259"/>
  <c r="AJ3589" i="259"/>
  <c r="AJ3588" i="259"/>
  <c r="AJ3587" i="259"/>
  <c r="AJ3586" i="259"/>
  <c r="AJ3585" i="259"/>
  <c r="AJ3584" i="259"/>
  <c r="AJ3583" i="259"/>
  <c r="AJ3582" i="259"/>
  <c r="AJ3581" i="259"/>
  <c r="AJ3580" i="259"/>
  <c r="AJ3579" i="259"/>
  <c r="AJ3578" i="259"/>
  <c r="AJ3577" i="259"/>
  <c r="AJ3576" i="259"/>
  <c r="AJ3575" i="259"/>
  <c r="AJ3574" i="259"/>
  <c r="AJ3573" i="259"/>
  <c r="AJ3572" i="259"/>
  <c r="AJ3571" i="259"/>
  <c r="AJ3570" i="259"/>
  <c r="AJ3569" i="259"/>
  <c r="AJ3568" i="259"/>
  <c r="AJ3567" i="259"/>
  <c r="AJ3566" i="259"/>
  <c r="AJ3565" i="259"/>
  <c r="AJ3564" i="259"/>
  <c r="AJ3563" i="259"/>
  <c r="AJ3562" i="259"/>
  <c r="AJ3561" i="259"/>
  <c r="AJ3560" i="259"/>
  <c r="AJ3559" i="259"/>
  <c r="AJ3558" i="259"/>
  <c r="AJ3557" i="259"/>
  <c r="AJ3556" i="259"/>
  <c r="AJ3555" i="259"/>
  <c r="AJ3554" i="259"/>
  <c r="AJ3553" i="259"/>
  <c r="AJ3552" i="259"/>
  <c r="AJ3551" i="259"/>
  <c r="AJ3550" i="259"/>
  <c r="AJ3549" i="259"/>
  <c r="AJ3548" i="259"/>
  <c r="AJ3547" i="259"/>
  <c r="AJ3546" i="259"/>
  <c r="AJ3545" i="259"/>
  <c r="AJ3544" i="259"/>
  <c r="AJ3543" i="259"/>
  <c r="AJ3542" i="259"/>
  <c r="AJ3541" i="259"/>
  <c r="AJ3540" i="259"/>
  <c r="AJ3539" i="259"/>
  <c r="AJ3538" i="259"/>
  <c r="AJ3537" i="259"/>
  <c r="AJ3536" i="259"/>
  <c r="AJ3535" i="259"/>
  <c r="AJ3534" i="259"/>
  <c r="AJ3533" i="259"/>
  <c r="AJ3532" i="259"/>
  <c r="AJ3531" i="259"/>
  <c r="AJ3530" i="259"/>
  <c r="AJ3529" i="259"/>
  <c r="AJ3528" i="259"/>
  <c r="AJ3527" i="259"/>
  <c r="AJ3526" i="259"/>
  <c r="AJ3525" i="259"/>
  <c r="AJ3524" i="259"/>
  <c r="AJ3523" i="259"/>
  <c r="AJ3522" i="259"/>
  <c r="AJ3521" i="259"/>
  <c r="AJ3520" i="259"/>
  <c r="AJ3519" i="259"/>
  <c r="AJ3518" i="259"/>
  <c r="AJ3517" i="259"/>
  <c r="AJ3516" i="259"/>
  <c r="AJ3515" i="259"/>
  <c r="AJ3514" i="259"/>
  <c r="AJ3513" i="259"/>
  <c r="AJ3512" i="259"/>
  <c r="AJ3511" i="259"/>
  <c r="AJ3510" i="259"/>
  <c r="AJ3509" i="259"/>
  <c r="AJ3508" i="259"/>
  <c r="AJ3507" i="259"/>
  <c r="AJ3506" i="259"/>
  <c r="AJ3505" i="259"/>
  <c r="AJ3504" i="259"/>
  <c r="AJ3503" i="259"/>
  <c r="AJ3502" i="259"/>
  <c r="AJ3501" i="259"/>
  <c r="AJ3500" i="259"/>
  <c r="AJ3499" i="259"/>
  <c r="AJ3498" i="259"/>
  <c r="AJ3497" i="259"/>
  <c r="AJ3496" i="259"/>
  <c r="AJ3495" i="259"/>
  <c r="AJ3494" i="259"/>
  <c r="AJ3493" i="259"/>
  <c r="AJ3492" i="259"/>
  <c r="AJ3491" i="259"/>
  <c r="AJ3490" i="259"/>
  <c r="AJ3489" i="259"/>
  <c r="AJ3488" i="259"/>
  <c r="AJ3487" i="259"/>
  <c r="AJ3486" i="259"/>
  <c r="AJ3485" i="259"/>
  <c r="AJ3484" i="259"/>
  <c r="AJ3483" i="259"/>
  <c r="AJ3482" i="259"/>
  <c r="AJ3481" i="259"/>
  <c r="AJ3480" i="259"/>
  <c r="AJ3479" i="259"/>
  <c r="AJ3478" i="259"/>
  <c r="AJ3477" i="259"/>
  <c r="AJ3476" i="259"/>
  <c r="AJ3475" i="259"/>
  <c r="AJ3474" i="259"/>
  <c r="AJ3473" i="259"/>
  <c r="AJ3472" i="259"/>
  <c r="AJ3471" i="259"/>
  <c r="AJ3470" i="259"/>
  <c r="AJ3469" i="259"/>
  <c r="AJ3468" i="259"/>
  <c r="AJ3467" i="259"/>
  <c r="AJ3466" i="259"/>
  <c r="AJ3465" i="259"/>
  <c r="AJ3464" i="259"/>
  <c r="AJ3463" i="259"/>
  <c r="AJ3462" i="259"/>
  <c r="AJ3461" i="259"/>
  <c r="AJ3460" i="259"/>
  <c r="AJ3459" i="259"/>
  <c r="AJ3458" i="259"/>
  <c r="AJ3457" i="259"/>
  <c r="AJ3456" i="259"/>
  <c r="AJ3455" i="259"/>
  <c r="AJ3454" i="259"/>
  <c r="AJ3453" i="259"/>
  <c r="AJ3452" i="259"/>
  <c r="AJ3451" i="259"/>
  <c r="AJ3450" i="259"/>
  <c r="AJ3449" i="259"/>
  <c r="AJ3448" i="259"/>
  <c r="AJ3447" i="259"/>
  <c r="AJ3446" i="259"/>
  <c r="AJ3445" i="259"/>
  <c r="AJ3444" i="259"/>
  <c r="AJ3443" i="259"/>
  <c r="AJ3442" i="259"/>
  <c r="AJ3441" i="259"/>
  <c r="AJ3440" i="259"/>
  <c r="AJ3439" i="259"/>
  <c r="AJ3438" i="259"/>
  <c r="AJ3437" i="259"/>
  <c r="AJ3436" i="259"/>
  <c r="AJ3435" i="259"/>
  <c r="AJ3434" i="259"/>
  <c r="AJ3433" i="259"/>
  <c r="AJ3432" i="259"/>
  <c r="AJ3431" i="259"/>
  <c r="AJ3430" i="259"/>
  <c r="AJ3429" i="259"/>
  <c r="AJ3428" i="259"/>
  <c r="AJ3427" i="259"/>
  <c r="AJ3426" i="259"/>
  <c r="AJ3425" i="259"/>
  <c r="AJ3424" i="259"/>
  <c r="AJ3423" i="259"/>
  <c r="AJ3422" i="259"/>
  <c r="AJ3421" i="259"/>
  <c r="AJ3420" i="259"/>
  <c r="AJ3419" i="259"/>
  <c r="AJ3418" i="259"/>
  <c r="AJ3417" i="259"/>
  <c r="AJ3416" i="259"/>
  <c r="AJ3415" i="259"/>
  <c r="AJ3414" i="259"/>
  <c r="AJ3413" i="259"/>
  <c r="AJ3412" i="259"/>
  <c r="AJ3411" i="259"/>
  <c r="AJ3410" i="259"/>
  <c r="AJ3409" i="259"/>
  <c r="AJ3408" i="259"/>
  <c r="AJ3407" i="259"/>
  <c r="AJ3406" i="259"/>
  <c r="AJ3405" i="259"/>
  <c r="AJ3404" i="259"/>
  <c r="AJ3403" i="259"/>
  <c r="AJ3402" i="259"/>
  <c r="AJ3401" i="259"/>
  <c r="AJ3400" i="259"/>
  <c r="AJ3399" i="259"/>
  <c r="AJ3398" i="259"/>
  <c r="AJ3397" i="259"/>
  <c r="AJ3396" i="259"/>
  <c r="AJ3395" i="259"/>
  <c r="AJ3394" i="259"/>
  <c r="AJ3393" i="259"/>
  <c r="AJ3392" i="259"/>
  <c r="AJ3391" i="259"/>
  <c r="AJ3390" i="259"/>
  <c r="AJ3389" i="259"/>
  <c r="AJ3388" i="259"/>
  <c r="AJ3387" i="259"/>
  <c r="AJ3386" i="259"/>
  <c r="AJ3385" i="259"/>
  <c r="AJ3384" i="259"/>
  <c r="AJ3383" i="259"/>
  <c r="AJ3382" i="259"/>
  <c r="AJ3381" i="259"/>
  <c r="AJ3380" i="259"/>
  <c r="AJ3379" i="259"/>
  <c r="AJ3378" i="259"/>
  <c r="AJ3377" i="259"/>
  <c r="AJ3376" i="259"/>
  <c r="AJ3375" i="259"/>
  <c r="AJ3374" i="259"/>
  <c r="AJ3373" i="259"/>
  <c r="AJ3372" i="259"/>
  <c r="AJ3371" i="259"/>
  <c r="AJ3370" i="259"/>
  <c r="AJ3369" i="259"/>
  <c r="AJ3368" i="259"/>
  <c r="AJ3367" i="259"/>
  <c r="AJ3366" i="259"/>
  <c r="AJ3365" i="259"/>
  <c r="AJ3364" i="259"/>
  <c r="AJ3363" i="259"/>
  <c r="AJ3362" i="259"/>
  <c r="AJ3361" i="259"/>
  <c r="AJ3360" i="259"/>
  <c r="AJ3359" i="259"/>
  <c r="AJ3358" i="259"/>
  <c r="AJ3357" i="259"/>
  <c r="AJ3356" i="259"/>
  <c r="AJ3355" i="259"/>
  <c r="AJ3354" i="259"/>
  <c r="AJ3353" i="259"/>
  <c r="AJ3352" i="259"/>
  <c r="AJ3351" i="259"/>
  <c r="AJ3350" i="259"/>
  <c r="AJ3349" i="259"/>
  <c r="AJ3348" i="259"/>
  <c r="AJ3347" i="259"/>
  <c r="AJ3346" i="259"/>
  <c r="AJ3345" i="259"/>
  <c r="AJ3344" i="259"/>
  <c r="AJ3343" i="259"/>
  <c r="AJ3342" i="259"/>
  <c r="AJ3341" i="259"/>
  <c r="AJ3340" i="259"/>
  <c r="AJ3339" i="259"/>
  <c r="AJ3338" i="259"/>
  <c r="AJ3337" i="259"/>
  <c r="AJ3336" i="259"/>
  <c r="AJ3335" i="259"/>
  <c r="AJ3334" i="259"/>
  <c r="AJ3333" i="259"/>
  <c r="AJ3332" i="259"/>
  <c r="AJ3331" i="259"/>
  <c r="AJ3330" i="259"/>
  <c r="AJ3329" i="259"/>
  <c r="AJ3328" i="259"/>
  <c r="AJ3327" i="259"/>
  <c r="AJ3326" i="259"/>
  <c r="AJ3325" i="259"/>
  <c r="AJ3324" i="259"/>
  <c r="AJ3323" i="259"/>
  <c r="AJ3322" i="259"/>
  <c r="AJ3321" i="259"/>
  <c r="AJ3320" i="259"/>
  <c r="AJ3319" i="259"/>
  <c r="AJ3318" i="259"/>
  <c r="AJ3317" i="259"/>
  <c r="AJ3316" i="259"/>
  <c r="AJ3315" i="259"/>
  <c r="AJ3314" i="259"/>
  <c r="AJ3313" i="259"/>
  <c r="AJ3312" i="259"/>
  <c r="AJ3311" i="259"/>
  <c r="AJ3310" i="259"/>
  <c r="AJ3309" i="259"/>
  <c r="AJ3308" i="259"/>
  <c r="AJ3307" i="259"/>
  <c r="AJ3306" i="259"/>
  <c r="AJ3305" i="259"/>
  <c r="AJ3304" i="259"/>
  <c r="AJ3303" i="259"/>
  <c r="AJ3302" i="259"/>
  <c r="AJ3301" i="259"/>
  <c r="AJ3300" i="259"/>
  <c r="AJ3299" i="259"/>
  <c r="AJ3298" i="259"/>
  <c r="AJ3297" i="259"/>
  <c r="AJ3296" i="259"/>
  <c r="AJ3295" i="259"/>
  <c r="AJ3294" i="259"/>
  <c r="AJ3293" i="259"/>
  <c r="AJ3292" i="259"/>
  <c r="AJ3291" i="259"/>
  <c r="AJ3290" i="259"/>
  <c r="AJ3289" i="259"/>
  <c r="AJ3288" i="259"/>
  <c r="AJ3287" i="259"/>
  <c r="AJ3286" i="259"/>
  <c r="AJ3285" i="259"/>
  <c r="AJ3284" i="259"/>
  <c r="AJ3283" i="259"/>
  <c r="AJ3282" i="259"/>
  <c r="AJ3281" i="259"/>
  <c r="AJ3280" i="259"/>
  <c r="AJ3279" i="259"/>
  <c r="AJ3278" i="259"/>
  <c r="AJ3277" i="259"/>
  <c r="AJ3276" i="259"/>
  <c r="AJ3275" i="259"/>
  <c r="AJ3274" i="259"/>
  <c r="AJ3273" i="259"/>
  <c r="AJ3272" i="259"/>
  <c r="AJ3271" i="259"/>
  <c r="AJ3270" i="259"/>
  <c r="AJ3269" i="259"/>
  <c r="AJ3268" i="259"/>
  <c r="AJ3267" i="259"/>
  <c r="AJ3266" i="259"/>
  <c r="AJ3265" i="259"/>
  <c r="AJ3264" i="259"/>
  <c r="AJ3263" i="259"/>
  <c r="AJ3262" i="259"/>
  <c r="AJ3261" i="259"/>
  <c r="AJ3260" i="259"/>
  <c r="AJ3259" i="259"/>
  <c r="AJ3258" i="259"/>
  <c r="AJ3257" i="259"/>
  <c r="AJ3256" i="259"/>
  <c r="AJ3255" i="259"/>
  <c r="AJ3254" i="259"/>
  <c r="AJ3253" i="259"/>
  <c r="AJ3252" i="259"/>
  <c r="AJ3251" i="259"/>
  <c r="AJ3250" i="259"/>
  <c r="AJ3249" i="259"/>
  <c r="AJ3248" i="259"/>
  <c r="AJ3247" i="259"/>
  <c r="AJ3246" i="259"/>
  <c r="AJ3245" i="259"/>
  <c r="AJ3244" i="259"/>
  <c r="AJ3243" i="259"/>
  <c r="AJ3242" i="259"/>
  <c r="AJ3241" i="259"/>
  <c r="AJ3240" i="259"/>
  <c r="AJ3239" i="259"/>
  <c r="AJ3238" i="259"/>
  <c r="AJ3237" i="259"/>
  <c r="AJ3236" i="259"/>
  <c r="AJ3235" i="259"/>
  <c r="AJ3234" i="259"/>
  <c r="AJ3233" i="259"/>
  <c r="AJ3232" i="259"/>
  <c r="AJ3231" i="259"/>
  <c r="AJ3230" i="259"/>
  <c r="AJ3229" i="259"/>
  <c r="AJ3228" i="259"/>
  <c r="AJ3227" i="259"/>
  <c r="AJ3226" i="259"/>
  <c r="AJ3225" i="259"/>
  <c r="AJ3224" i="259"/>
  <c r="AJ3223" i="259"/>
  <c r="AJ3222" i="259"/>
  <c r="AJ3221" i="259"/>
  <c r="AJ3220" i="259"/>
  <c r="AJ3219" i="259"/>
  <c r="AJ3218" i="259"/>
  <c r="AJ3217" i="259"/>
  <c r="AJ3216" i="259"/>
  <c r="AJ3215" i="259"/>
  <c r="AJ3214" i="259"/>
  <c r="AJ3213" i="259"/>
  <c r="AJ3212" i="259"/>
  <c r="AJ3211" i="259"/>
  <c r="AJ3210" i="259"/>
  <c r="AJ3209" i="259"/>
  <c r="AJ3208" i="259"/>
  <c r="AJ3207" i="259"/>
  <c r="AJ3206" i="259"/>
  <c r="AJ3205" i="259"/>
  <c r="AJ3204" i="259"/>
  <c r="AJ3203" i="259"/>
  <c r="AJ3202" i="259"/>
  <c r="AJ3201" i="259"/>
  <c r="AJ3200" i="259"/>
  <c r="AJ3199" i="259"/>
  <c r="AJ3198" i="259"/>
  <c r="AJ3197" i="259"/>
  <c r="AJ3196" i="259"/>
  <c r="AJ3195" i="259"/>
  <c r="AJ3194" i="259"/>
  <c r="AJ3193" i="259"/>
  <c r="AJ3192" i="259"/>
  <c r="AJ3191" i="259"/>
  <c r="AJ3190" i="259"/>
  <c r="AJ3189" i="259"/>
  <c r="AJ3188" i="259"/>
  <c r="AJ3187" i="259"/>
  <c r="AJ3186" i="259"/>
  <c r="AJ3185" i="259"/>
  <c r="AJ3184" i="259"/>
  <c r="AJ3183" i="259"/>
  <c r="AJ3182" i="259"/>
  <c r="AJ3181" i="259"/>
  <c r="AJ3180" i="259"/>
  <c r="AJ3179" i="259"/>
  <c r="AJ3178" i="259"/>
  <c r="AJ3177" i="259"/>
  <c r="AJ3176" i="259"/>
  <c r="AJ3175" i="259"/>
  <c r="AJ3174" i="259"/>
  <c r="AJ3173" i="259"/>
  <c r="AJ3172" i="259"/>
  <c r="AJ3171" i="259"/>
  <c r="AJ3170" i="259"/>
  <c r="AJ3169" i="259"/>
  <c r="AJ3168" i="259"/>
  <c r="AJ3167" i="259"/>
  <c r="AJ3166" i="259"/>
  <c r="AJ3165" i="259"/>
  <c r="AJ3164" i="259"/>
  <c r="AJ3163" i="259"/>
  <c r="AJ3162" i="259"/>
  <c r="AJ3161" i="259"/>
  <c r="AJ3160" i="259"/>
  <c r="AJ3159" i="259"/>
  <c r="AJ3158" i="259"/>
  <c r="AJ3157" i="259"/>
  <c r="AJ3156" i="259"/>
  <c r="AJ3155" i="259"/>
  <c r="AJ3154" i="259"/>
  <c r="AJ3153" i="259"/>
  <c r="AJ3152" i="259"/>
  <c r="AJ3151" i="259"/>
  <c r="AJ3150" i="259"/>
  <c r="AJ3149" i="259"/>
  <c r="AJ3148" i="259"/>
  <c r="AJ3147" i="259"/>
  <c r="AJ3146" i="259"/>
  <c r="AJ3145" i="259"/>
  <c r="AJ3144" i="259"/>
  <c r="AJ3143" i="259"/>
  <c r="AJ3142" i="259"/>
  <c r="AJ3141" i="259"/>
  <c r="AJ3140" i="259"/>
  <c r="AJ3139" i="259"/>
  <c r="AJ3138" i="259"/>
  <c r="AJ3137" i="259"/>
  <c r="AJ3136" i="259"/>
  <c r="AJ3135" i="259"/>
  <c r="AJ3134" i="259"/>
  <c r="AJ3133" i="259"/>
  <c r="AJ3132" i="259"/>
  <c r="AJ3131" i="259"/>
  <c r="AJ3130" i="259"/>
  <c r="AJ3129" i="259"/>
  <c r="AJ3128" i="259"/>
  <c r="AJ3127" i="259"/>
  <c r="AJ3126" i="259"/>
  <c r="AJ3125" i="259"/>
  <c r="AJ3124" i="259"/>
  <c r="AJ3123" i="259"/>
  <c r="AJ3122" i="259"/>
  <c r="AJ3121" i="259"/>
  <c r="AJ3120" i="259"/>
  <c r="AJ3119" i="259"/>
  <c r="AJ3118" i="259"/>
  <c r="AJ3117" i="259"/>
  <c r="AJ3116" i="259"/>
  <c r="AJ3115" i="259"/>
  <c r="AJ3114" i="259"/>
  <c r="AJ3113" i="259"/>
  <c r="AJ3112" i="259"/>
  <c r="AJ3111" i="259"/>
  <c r="AJ3110" i="259"/>
  <c r="AJ3109" i="259"/>
  <c r="AJ3108" i="259"/>
  <c r="AJ3107" i="259"/>
  <c r="AJ3106" i="259"/>
  <c r="AJ3105" i="259"/>
  <c r="AJ3104" i="259"/>
  <c r="AJ3103" i="259"/>
  <c r="AJ3102" i="259"/>
  <c r="AJ3101" i="259"/>
  <c r="AJ3100" i="259"/>
  <c r="AJ3099" i="259"/>
  <c r="AJ3098" i="259"/>
  <c r="AJ3097" i="259"/>
  <c r="AJ3096" i="259"/>
  <c r="AJ3095" i="259"/>
  <c r="AJ3094" i="259"/>
  <c r="AJ3093" i="259"/>
  <c r="AJ3092" i="259"/>
  <c r="AJ3091" i="259"/>
  <c r="AJ3090" i="259"/>
  <c r="AJ3089" i="259"/>
  <c r="AJ3088" i="259"/>
  <c r="AJ3087" i="259"/>
  <c r="AJ3086" i="259"/>
  <c r="AJ3085" i="259"/>
  <c r="AJ3084" i="259"/>
  <c r="AJ3083" i="259"/>
  <c r="AJ3082" i="259"/>
  <c r="AJ3081" i="259"/>
  <c r="AJ3080" i="259"/>
  <c r="AJ3079" i="259"/>
  <c r="AJ3078" i="259"/>
  <c r="AJ3077" i="259"/>
  <c r="AJ3076" i="259"/>
  <c r="AJ3075" i="259"/>
  <c r="AJ3074" i="259"/>
  <c r="AJ3073" i="259"/>
  <c r="AJ3072" i="259"/>
  <c r="AJ3071" i="259"/>
  <c r="AJ3070" i="259"/>
  <c r="AJ3069" i="259"/>
  <c r="AJ3068" i="259"/>
  <c r="AJ3067" i="259"/>
  <c r="AJ3066" i="259"/>
  <c r="AJ3065" i="259"/>
  <c r="AJ3064" i="259"/>
  <c r="AJ3063" i="259"/>
  <c r="AJ3062" i="259"/>
  <c r="AJ3061" i="259"/>
  <c r="AJ3060" i="259"/>
  <c r="AJ3059" i="259"/>
  <c r="AJ3058" i="259"/>
  <c r="AJ3057" i="259"/>
  <c r="AJ3056" i="259"/>
  <c r="AJ3055" i="259"/>
  <c r="AJ3054" i="259"/>
  <c r="AJ3053" i="259"/>
  <c r="AJ3052" i="259"/>
  <c r="AJ3051" i="259"/>
  <c r="AJ3050" i="259"/>
  <c r="AJ3049" i="259"/>
  <c r="AJ3048" i="259"/>
  <c r="AJ3047" i="259"/>
  <c r="AJ3046" i="259"/>
  <c r="AJ3045" i="259"/>
  <c r="AJ3044" i="259"/>
  <c r="AJ3043" i="259"/>
  <c r="AJ3042" i="259"/>
  <c r="AJ3041" i="259"/>
  <c r="AJ3040" i="259"/>
  <c r="AJ3039" i="259"/>
  <c r="AJ3038" i="259"/>
  <c r="AJ3037" i="259"/>
  <c r="AJ3036" i="259"/>
  <c r="AJ3035" i="259"/>
  <c r="AJ3034" i="259"/>
  <c r="AJ3033" i="259"/>
  <c r="AJ3032" i="259"/>
  <c r="AJ3031" i="259"/>
  <c r="AJ3030" i="259"/>
  <c r="AJ3029" i="259"/>
  <c r="AJ3028" i="259"/>
  <c r="AJ3027" i="259"/>
  <c r="AJ3026" i="259"/>
  <c r="AJ3025" i="259"/>
  <c r="AJ3024" i="259"/>
  <c r="AJ3023" i="259"/>
  <c r="AJ3022" i="259"/>
  <c r="AJ3021" i="259"/>
  <c r="AJ3020" i="259"/>
  <c r="AJ3019" i="259"/>
  <c r="AJ3018" i="259"/>
  <c r="AJ3017" i="259"/>
  <c r="AJ3016" i="259"/>
  <c r="AJ3015" i="259"/>
  <c r="AJ3014" i="259"/>
  <c r="AJ3013" i="259"/>
  <c r="AJ3012" i="259"/>
  <c r="AJ3011" i="259"/>
  <c r="AJ3010" i="259"/>
  <c r="AJ3009" i="259"/>
  <c r="AJ3008" i="259"/>
  <c r="AJ3007" i="259"/>
  <c r="AJ3006" i="259"/>
  <c r="AJ3005" i="259"/>
  <c r="AJ3004" i="259"/>
  <c r="AJ3003" i="259"/>
  <c r="AJ3002" i="259"/>
  <c r="AJ3001" i="259"/>
  <c r="AJ3000" i="259"/>
  <c r="AJ2999" i="259"/>
  <c r="AJ2998" i="259"/>
  <c r="AJ2997" i="259"/>
  <c r="AJ2996" i="259"/>
  <c r="AJ2995" i="259"/>
  <c r="AJ2994" i="259"/>
  <c r="AJ2993" i="259"/>
  <c r="AJ2992" i="259"/>
  <c r="AJ2991" i="259"/>
  <c r="AJ2990" i="259"/>
  <c r="AJ2989" i="259"/>
  <c r="AJ2988" i="259"/>
  <c r="AJ2987" i="259"/>
  <c r="AJ2986" i="259"/>
  <c r="AJ2985" i="259"/>
  <c r="AJ2984" i="259"/>
  <c r="AJ2983" i="259"/>
  <c r="AJ2982" i="259"/>
  <c r="AJ2981" i="259"/>
  <c r="AJ2980" i="259"/>
  <c r="AJ2979" i="259"/>
  <c r="AJ2978" i="259"/>
  <c r="AJ2977" i="259"/>
  <c r="AJ2976" i="259"/>
  <c r="AJ2975" i="259"/>
  <c r="AJ2974" i="259"/>
  <c r="AJ2973" i="259"/>
  <c r="AJ2972" i="259"/>
  <c r="AJ2971" i="259"/>
  <c r="AJ2970" i="259"/>
  <c r="AJ2969" i="259"/>
  <c r="AJ2968" i="259"/>
  <c r="AJ2967" i="259"/>
  <c r="AJ2966" i="259"/>
  <c r="AJ2965" i="259"/>
  <c r="AJ2964" i="259"/>
  <c r="AJ2963" i="259"/>
  <c r="AJ2962" i="259"/>
  <c r="AJ2961" i="259"/>
  <c r="AJ2960" i="259"/>
  <c r="AJ2959" i="259"/>
  <c r="AJ2958" i="259"/>
  <c r="AJ2957" i="259"/>
  <c r="AJ2956" i="259"/>
  <c r="AJ2955" i="259"/>
  <c r="AJ2954" i="259"/>
  <c r="AJ2953" i="259"/>
  <c r="AJ2952" i="259"/>
  <c r="AJ2951" i="259"/>
  <c r="AJ2950" i="259"/>
  <c r="AJ2949" i="259"/>
  <c r="AJ2948" i="259"/>
  <c r="AJ2947" i="259"/>
  <c r="AJ2946" i="259"/>
  <c r="AJ2945" i="259"/>
  <c r="AJ2944" i="259"/>
  <c r="AJ2943" i="259"/>
  <c r="AJ2942" i="259"/>
  <c r="AJ2941" i="259"/>
  <c r="AJ2940" i="259"/>
  <c r="AJ2939" i="259"/>
  <c r="AJ2938" i="259"/>
  <c r="AJ2937" i="259"/>
  <c r="AJ2936" i="259"/>
  <c r="AJ2935" i="259"/>
  <c r="AJ2934" i="259"/>
  <c r="AJ2933" i="259"/>
  <c r="AJ2932" i="259"/>
  <c r="AJ2931" i="259"/>
  <c r="AJ2930" i="259"/>
  <c r="AJ2929" i="259"/>
  <c r="AJ2928" i="259"/>
  <c r="AJ2927" i="259"/>
  <c r="AJ2926" i="259"/>
  <c r="AJ2925" i="259"/>
  <c r="AJ2924" i="259"/>
  <c r="AJ2923" i="259"/>
  <c r="AJ2922" i="259"/>
  <c r="AJ2921" i="259"/>
  <c r="AJ2920" i="259"/>
  <c r="AJ2919" i="259"/>
  <c r="AJ2918" i="259"/>
  <c r="AJ2917" i="259"/>
  <c r="AJ2916" i="259"/>
  <c r="AJ2915" i="259"/>
  <c r="AJ2914" i="259"/>
  <c r="AJ2913" i="259"/>
  <c r="AJ2912" i="259"/>
  <c r="AJ2911" i="259"/>
  <c r="AJ2910" i="259"/>
  <c r="AJ2909" i="259"/>
  <c r="AJ2908" i="259"/>
  <c r="AJ2907" i="259"/>
  <c r="AJ2906" i="259"/>
  <c r="AJ2905" i="259"/>
  <c r="AJ2904" i="259"/>
  <c r="AJ2903" i="259"/>
  <c r="AJ2902" i="259"/>
  <c r="AJ2901" i="259"/>
  <c r="AJ2900" i="259"/>
  <c r="AJ2899" i="259"/>
  <c r="AJ2898" i="259"/>
  <c r="AJ2897" i="259"/>
  <c r="AJ2896" i="259"/>
  <c r="AJ2895" i="259"/>
  <c r="AJ2894" i="259"/>
  <c r="AJ2893" i="259"/>
  <c r="AJ2892" i="259"/>
  <c r="AJ2891" i="259"/>
  <c r="AJ2890" i="259"/>
  <c r="AJ2889" i="259"/>
  <c r="AJ2888" i="259"/>
  <c r="AJ2887" i="259"/>
  <c r="AJ2886" i="259"/>
  <c r="AJ2885" i="259"/>
  <c r="AJ2884" i="259"/>
  <c r="AJ2883" i="259"/>
  <c r="AJ2882" i="259"/>
  <c r="AJ2881" i="259"/>
  <c r="AJ2880" i="259"/>
  <c r="AJ2879" i="259"/>
  <c r="AJ2878" i="259"/>
  <c r="AJ2877" i="259"/>
  <c r="AJ2876" i="259"/>
  <c r="AJ2875" i="259"/>
  <c r="AJ2874" i="259"/>
  <c r="AJ2873" i="259"/>
  <c r="AJ2872" i="259"/>
  <c r="AJ2871" i="259"/>
  <c r="AJ2870" i="259"/>
  <c r="AJ2869" i="259"/>
  <c r="AJ2868" i="259"/>
  <c r="AJ2867" i="259"/>
  <c r="AJ2866" i="259"/>
  <c r="AJ2865" i="259"/>
  <c r="AJ2864" i="259"/>
  <c r="AJ2863" i="259"/>
  <c r="AJ2862" i="259"/>
  <c r="AJ2861" i="259"/>
  <c r="AJ2860" i="259"/>
  <c r="AJ2859" i="259"/>
  <c r="AJ2858" i="259"/>
  <c r="AJ2857" i="259"/>
  <c r="AJ2856" i="259"/>
  <c r="AJ2855" i="259"/>
  <c r="AJ2854" i="259"/>
  <c r="AJ2853" i="259"/>
  <c r="AJ2852" i="259"/>
  <c r="AJ2851" i="259"/>
  <c r="AJ2850" i="259"/>
  <c r="AJ2849" i="259"/>
  <c r="AJ2848" i="259"/>
  <c r="AJ2847" i="259"/>
  <c r="AJ2846" i="259"/>
  <c r="AJ2845" i="259"/>
  <c r="AJ2844" i="259"/>
  <c r="AJ2843" i="259"/>
  <c r="AJ2842" i="259"/>
  <c r="AJ2841" i="259"/>
  <c r="AJ2840" i="259"/>
  <c r="AJ2839" i="259"/>
  <c r="AJ2838" i="259"/>
  <c r="AJ2837" i="259"/>
  <c r="AJ2836" i="259"/>
  <c r="AJ2835" i="259"/>
  <c r="AJ2834" i="259"/>
  <c r="AJ2833" i="259"/>
  <c r="AJ2832" i="259"/>
  <c r="AJ2831" i="259"/>
  <c r="AJ2830" i="259"/>
  <c r="AJ2829" i="259"/>
  <c r="AJ2828" i="259"/>
  <c r="AJ2827" i="259"/>
  <c r="AJ2826" i="259"/>
  <c r="AJ2825" i="259"/>
  <c r="AJ2824" i="259"/>
  <c r="AJ2823" i="259"/>
  <c r="AJ2822" i="259"/>
  <c r="AJ2821" i="259"/>
  <c r="AJ2820" i="259"/>
  <c r="AJ2819" i="259"/>
  <c r="AJ2818" i="259"/>
  <c r="AJ2817" i="259"/>
  <c r="AJ2816" i="259"/>
  <c r="AJ2815" i="259"/>
  <c r="AJ2814" i="259"/>
  <c r="AJ2813" i="259"/>
  <c r="AJ2812" i="259"/>
  <c r="AJ2811" i="259"/>
  <c r="AJ2810" i="259"/>
  <c r="AJ2809" i="259"/>
  <c r="AJ2808" i="259"/>
  <c r="AJ2807" i="259"/>
  <c r="AJ2806" i="259"/>
  <c r="AJ2805" i="259"/>
  <c r="AJ2804" i="259"/>
  <c r="AJ2803" i="259"/>
  <c r="AJ2802" i="259"/>
  <c r="AJ2801" i="259"/>
  <c r="AJ2800" i="259"/>
  <c r="AJ2799" i="259"/>
  <c r="AJ2798" i="259"/>
  <c r="AJ2797" i="259"/>
  <c r="AJ2796" i="259"/>
  <c r="AJ2795" i="259"/>
  <c r="AJ2794" i="259"/>
  <c r="AJ2793" i="259"/>
  <c r="AJ2792" i="259"/>
  <c r="AJ2791" i="259"/>
  <c r="AJ2790" i="259"/>
  <c r="AJ2789" i="259"/>
  <c r="AJ2788" i="259"/>
  <c r="AJ2787" i="259"/>
  <c r="AJ2786" i="259"/>
  <c r="AJ2785" i="259"/>
  <c r="AJ2784" i="259"/>
  <c r="AJ2783" i="259"/>
  <c r="AJ2782" i="259"/>
  <c r="AJ2781" i="259"/>
  <c r="AJ2780" i="259"/>
  <c r="AJ2779" i="259"/>
  <c r="AJ2778" i="259"/>
  <c r="AJ2777" i="259"/>
  <c r="AJ2776" i="259"/>
  <c r="AJ2775" i="259"/>
  <c r="AJ2774" i="259"/>
  <c r="AJ2773" i="259"/>
  <c r="AJ2772" i="259"/>
  <c r="AJ2771" i="259"/>
  <c r="AJ2770" i="259"/>
  <c r="AJ2769" i="259"/>
  <c r="AJ2768" i="259"/>
  <c r="AJ2767" i="259"/>
  <c r="AJ2766" i="259"/>
  <c r="AJ2765" i="259"/>
  <c r="AJ2764" i="259"/>
  <c r="AJ2763" i="259"/>
  <c r="AJ2762" i="259"/>
  <c r="AJ2761" i="259"/>
  <c r="AJ2760" i="259"/>
  <c r="AJ2759" i="259"/>
  <c r="AJ2758" i="259"/>
  <c r="AJ2757" i="259"/>
  <c r="AJ2756" i="259"/>
  <c r="AJ2755" i="259"/>
  <c r="AJ2754" i="259"/>
  <c r="AJ2753" i="259"/>
  <c r="AJ2752" i="259"/>
  <c r="AJ2751" i="259"/>
  <c r="AJ2750" i="259"/>
  <c r="AJ2749" i="259"/>
  <c r="AJ2748" i="259"/>
  <c r="AJ2747" i="259"/>
  <c r="AJ2746" i="259"/>
  <c r="AJ2745" i="259"/>
  <c r="AJ2744" i="259"/>
  <c r="AJ2743" i="259"/>
  <c r="AJ2742" i="259"/>
  <c r="AJ2741" i="259"/>
  <c r="AJ2740" i="259"/>
  <c r="AJ2739" i="259"/>
  <c r="AJ2738" i="259"/>
  <c r="AJ2737" i="259"/>
  <c r="AJ2736" i="259"/>
  <c r="AJ2735" i="259"/>
  <c r="AJ2734" i="259"/>
  <c r="AJ2733" i="259"/>
  <c r="AJ2732" i="259"/>
  <c r="AJ2731" i="259"/>
  <c r="AJ2730" i="259"/>
  <c r="AJ2729" i="259"/>
  <c r="AJ2728" i="259"/>
  <c r="AJ2727" i="259"/>
  <c r="AJ2726" i="259"/>
  <c r="AJ2725" i="259"/>
  <c r="AJ2724" i="259"/>
  <c r="AJ2723" i="259"/>
  <c r="AJ2722" i="259"/>
  <c r="AJ2721" i="259"/>
  <c r="AJ2720" i="259"/>
  <c r="AJ2719" i="259"/>
  <c r="AJ2718" i="259"/>
  <c r="AJ2717" i="259"/>
  <c r="AJ2716" i="259"/>
  <c r="AJ2715" i="259"/>
  <c r="AJ2714" i="259"/>
  <c r="AJ2713" i="259"/>
  <c r="AJ2712" i="259"/>
  <c r="AJ2711" i="259"/>
  <c r="AJ2710" i="259"/>
  <c r="AJ2709" i="259"/>
  <c r="AJ2708" i="259"/>
  <c r="AJ2707" i="259"/>
  <c r="AJ2706" i="259"/>
  <c r="AJ2705" i="259"/>
  <c r="AJ2704" i="259"/>
  <c r="AJ2703" i="259"/>
  <c r="AJ2702" i="259"/>
  <c r="AJ2701" i="259"/>
  <c r="AJ2700" i="259"/>
  <c r="AJ2699" i="259"/>
  <c r="AJ2698" i="259"/>
  <c r="AJ2697" i="259"/>
  <c r="AJ2696" i="259"/>
  <c r="AJ2695" i="259"/>
  <c r="AJ2694" i="259"/>
  <c r="AJ2693" i="259"/>
  <c r="AJ2692" i="259"/>
  <c r="AJ2691" i="259"/>
  <c r="AJ2690" i="259"/>
  <c r="AJ2689" i="259"/>
  <c r="AJ2688" i="259"/>
  <c r="AJ2687" i="259"/>
  <c r="AJ2686" i="259"/>
  <c r="AJ2685" i="259"/>
  <c r="AJ2684" i="259"/>
  <c r="AJ2683" i="259"/>
  <c r="AJ2682" i="259"/>
  <c r="AJ2681" i="259"/>
  <c r="AJ2680" i="259"/>
  <c r="AJ2679" i="259"/>
  <c r="AJ2678" i="259"/>
  <c r="AJ2677" i="259"/>
  <c r="AJ2676" i="259"/>
  <c r="AJ2675" i="259"/>
  <c r="AJ2674" i="259"/>
  <c r="AJ2673" i="259"/>
  <c r="AJ2672" i="259"/>
  <c r="AJ2671" i="259"/>
  <c r="AJ2670" i="259"/>
  <c r="AJ2669" i="259"/>
  <c r="AJ2668" i="259"/>
  <c r="AJ2667" i="259"/>
  <c r="AJ2666" i="259"/>
  <c r="AJ2665" i="259"/>
  <c r="AJ2664" i="259"/>
  <c r="AJ2663" i="259"/>
  <c r="AJ2662" i="259"/>
  <c r="AJ2661" i="259"/>
  <c r="AJ2660" i="259"/>
  <c r="AJ2659" i="259"/>
  <c r="AJ2658" i="259"/>
  <c r="AJ2657" i="259"/>
  <c r="AJ2656" i="259"/>
  <c r="AJ2655" i="259"/>
  <c r="AJ2654" i="259"/>
  <c r="AJ2653" i="259"/>
  <c r="AJ2652" i="259"/>
  <c r="AJ2651" i="259"/>
  <c r="AJ2650" i="259"/>
  <c r="AJ2649" i="259"/>
  <c r="AJ2648" i="259"/>
  <c r="AJ2647" i="259"/>
  <c r="AJ2646" i="259"/>
  <c r="AJ2645" i="259"/>
  <c r="AJ2644" i="259"/>
  <c r="AJ2643" i="259"/>
  <c r="AJ2642" i="259"/>
  <c r="AJ2641" i="259"/>
  <c r="AJ2640" i="259"/>
  <c r="AJ2639" i="259"/>
  <c r="AJ2638" i="259"/>
  <c r="AJ2637" i="259"/>
  <c r="AJ2636" i="259"/>
  <c r="AJ2635" i="259"/>
  <c r="AJ2634" i="259"/>
  <c r="AJ2633" i="259"/>
  <c r="AJ2632" i="259"/>
  <c r="AJ2631" i="259"/>
  <c r="AJ2630" i="259"/>
  <c r="AJ2629" i="259"/>
  <c r="AJ2628" i="259"/>
  <c r="AJ2627" i="259"/>
  <c r="AJ2626" i="259"/>
  <c r="AJ2625" i="259"/>
  <c r="AJ2624" i="259"/>
  <c r="AJ2623" i="259"/>
  <c r="AJ2622" i="259"/>
  <c r="AJ2621" i="259"/>
  <c r="AJ2620" i="259"/>
  <c r="AJ2619" i="259"/>
  <c r="AJ2618" i="259"/>
  <c r="AJ2617" i="259"/>
  <c r="AJ2616" i="259"/>
  <c r="AJ2615" i="259"/>
  <c r="AJ2614" i="259"/>
  <c r="AJ2613" i="259"/>
  <c r="AJ2612" i="259"/>
  <c r="AJ2611" i="259"/>
  <c r="AJ2610" i="259"/>
  <c r="AJ2609" i="259"/>
  <c r="AJ2608" i="259"/>
  <c r="AJ2607" i="259"/>
  <c r="AJ2606" i="259"/>
  <c r="AJ2605" i="259"/>
  <c r="AJ2604" i="259"/>
  <c r="AJ2603" i="259"/>
  <c r="AJ2602" i="259"/>
  <c r="AJ2601" i="259"/>
  <c r="AJ2600" i="259"/>
  <c r="AJ2599" i="259"/>
  <c r="AJ2598" i="259"/>
  <c r="AJ2597" i="259"/>
  <c r="AJ2596" i="259"/>
  <c r="AJ2595" i="259"/>
  <c r="AJ2594" i="259"/>
  <c r="AJ2593" i="259"/>
  <c r="AJ2592" i="259"/>
  <c r="AJ2591" i="259"/>
  <c r="AJ2590" i="259"/>
  <c r="AJ2589" i="259"/>
  <c r="AJ2588" i="259"/>
  <c r="AJ2587" i="259"/>
  <c r="AJ2586" i="259"/>
  <c r="AJ2585" i="259"/>
  <c r="AJ2584" i="259"/>
  <c r="AJ2583" i="259"/>
  <c r="AJ2582" i="259"/>
  <c r="AJ2581" i="259"/>
  <c r="AJ2580" i="259"/>
  <c r="AJ2579" i="259"/>
  <c r="AJ2578" i="259"/>
  <c r="AJ2577" i="259"/>
  <c r="AJ2576" i="259"/>
  <c r="AJ2575" i="259"/>
  <c r="AJ2574" i="259"/>
  <c r="AJ2573" i="259"/>
  <c r="AJ2572" i="259"/>
  <c r="AJ2571" i="259"/>
  <c r="AJ2570" i="259"/>
  <c r="AJ2569" i="259"/>
  <c r="AJ2568" i="259"/>
  <c r="AJ2567" i="259"/>
  <c r="AJ2566" i="259"/>
  <c r="AJ2565" i="259"/>
  <c r="AJ2564" i="259"/>
  <c r="AJ2563" i="259"/>
  <c r="AJ2562" i="259"/>
  <c r="AJ2561" i="259"/>
  <c r="AJ2560" i="259"/>
  <c r="AJ2559" i="259"/>
  <c r="AJ2558" i="259"/>
  <c r="AJ2557" i="259"/>
  <c r="AJ2556" i="259"/>
  <c r="AJ2555" i="259"/>
  <c r="AJ2554" i="259"/>
  <c r="AJ2553" i="259"/>
  <c r="AJ2552" i="259"/>
  <c r="AJ2551" i="259"/>
  <c r="AJ2550" i="259"/>
  <c r="AJ2549" i="259"/>
  <c r="AJ2548" i="259"/>
  <c r="AJ2547" i="259"/>
  <c r="AJ2546" i="259"/>
  <c r="AJ2545" i="259"/>
  <c r="AJ2544" i="259"/>
  <c r="AJ2543" i="259"/>
  <c r="AJ2542" i="259"/>
  <c r="AJ2541" i="259"/>
  <c r="AJ2540" i="259"/>
  <c r="AJ2539" i="259"/>
  <c r="AJ2538" i="259"/>
  <c r="AJ2537" i="259"/>
  <c r="AJ2536" i="259"/>
  <c r="AJ2535" i="259"/>
  <c r="AJ2534" i="259"/>
  <c r="AJ2533" i="259"/>
  <c r="AJ2532" i="259"/>
  <c r="AJ2531" i="259"/>
  <c r="AJ2530" i="259"/>
  <c r="AJ2529" i="259"/>
  <c r="AJ2528" i="259"/>
  <c r="AJ2527" i="259"/>
  <c r="AJ2526" i="259"/>
  <c r="AJ2525" i="259"/>
  <c r="AJ2524" i="259"/>
  <c r="AJ2523" i="259"/>
  <c r="AJ2522" i="259"/>
  <c r="AJ2521" i="259"/>
  <c r="AJ2520" i="259"/>
  <c r="AJ2519" i="259"/>
  <c r="AJ2518" i="259"/>
  <c r="AJ2517" i="259"/>
  <c r="AJ2516" i="259"/>
  <c r="AJ2515" i="259"/>
  <c r="AJ2514" i="259"/>
  <c r="AJ2513" i="259"/>
  <c r="AJ2512" i="259"/>
  <c r="AJ2511" i="259"/>
  <c r="AJ2510" i="259"/>
  <c r="AJ2509" i="259"/>
  <c r="AJ2508" i="259"/>
  <c r="AJ2507" i="259"/>
  <c r="AJ2506" i="259"/>
  <c r="AJ2505" i="259"/>
  <c r="AJ2504" i="259"/>
  <c r="AJ2503" i="259"/>
  <c r="AJ2502" i="259"/>
  <c r="AJ2501" i="259"/>
  <c r="AJ2500" i="259"/>
  <c r="AJ2499" i="259"/>
  <c r="AJ2498" i="259"/>
  <c r="AJ2497" i="259"/>
  <c r="AJ2496" i="259"/>
  <c r="AJ2495" i="259"/>
  <c r="AJ2494" i="259"/>
  <c r="AJ2493" i="259"/>
  <c r="AJ2492" i="259"/>
  <c r="AJ2491" i="259"/>
  <c r="AJ2490" i="259"/>
  <c r="AJ2489" i="259"/>
  <c r="AJ2488" i="259"/>
  <c r="AJ2487" i="259"/>
  <c r="AJ2486" i="259"/>
  <c r="AJ2485" i="259"/>
  <c r="AJ2484" i="259"/>
  <c r="AJ2483" i="259"/>
  <c r="AJ2482" i="259"/>
  <c r="AJ2481" i="259"/>
  <c r="AJ2480" i="259"/>
  <c r="AJ2479" i="259"/>
  <c r="AJ2478" i="259"/>
  <c r="AJ2477" i="259"/>
  <c r="AJ2476" i="259"/>
  <c r="AJ2475" i="259"/>
  <c r="AJ2474" i="259"/>
  <c r="AJ2473" i="259"/>
  <c r="AJ2472" i="259"/>
  <c r="AJ2471" i="259"/>
  <c r="AJ2470" i="259"/>
  <c r="AJ2469" i="259"/>
  <c r="AJ2468" i="259"/>
  <c r="AJ2467" i="259"/>
  <c r="AJ2466" i="259"/>
  <c r="AJ2465" i="259"/>
  <c r="AJ2464" i="259"/>
  <c r="AJ2463" i="259"/>
  <c r="AJ2462" i="259"/>
  <c r="AJ2461" i="259"/>
  <c r="AJ2460" i="259"/>
  <c r="AJ2459" i="259"/>
  <c r="AJ2458" i="259"/>
  <c r="AJ2457" i="259"/>
  <c r="AJ2456" i="259"/>
  <c r="AJ2455" i="259"/>
  <c r="AJ2454" i="259"/>
  <c r="AJ2453" i="259"/>
  <c r="AJ2452" i="259"/>
  <c r="AJ2451" i="259"/>
  <c r="AJ2450" i="259"/>
  <c r="AJ2449" i="259"/>
  <c r="AJ2448" i="259"/>
  <c r="AJ2447" i="259"/>
  <c r="AJ2446" i="259"/>
  <c r="AJ2445" i="259"/>
  <c r="AJ2444" i="259"/>
  <c r="AJ2443" i="259"/>
  <c r="AJ2442" i="259"/>
  <c r="AJ2441" i="259"/>
  <c r="AJ2440" i="259"/>
  <c r="AJ2439" i="259"/>
  <c r="AJ2438" i="259"/>
  <c r="AJ2437" i="259"/>
  <c r="AJ2436" i="259"/>
  <c r="AJ2435" i="259"/>
  <c r="AJ2434" i="259"/>
  <c r="AJ2433" i="259"/>
  <c r="AJ2432" i="259"/>
  <c r="AJ2431" i="259"/>
  <c r="AJ2430" i="259"/>
  <c r="AJ2429" i="259"/>
  <c r="AJ2428" i="259"/>
  <c r="AJ2427" i="259"/>
  <c r="AJ2426" i="259"/>
  <c r="AJ2425" i="259"/>
  <c r="AJ2424" i="259"/>
  <c r="AJ2423" i="259"/>
  <c r="AJ2422" i="259"/>
  <c r="AJ2421" i="259"/>
  <c r="AJ2420" i="259"/>
  <c r="AJ2419" i="259"/>
  <c r="AJ2418" i="259"/>
  <c r="AJ2417" i="259"/>
  <c r="AJ2416" i="259"/>
  <c r="AJ2415" i="259"/>
  <c r="AJ2414" i="259"/>
  <c r="AJ2413" i="259"/>
  <c r="AJ2412" i="259"/>
  <c r="AJ2411" i="259"/>
  <c r="AJ2410" i="259"/>
  <c r="AJ2409" i="259"/>
  <c r="AJ2408" i="259"/>
  <c r="AJ2407" i="259"/>
  <c r="AJ2406" i="259"/>
  <c r="AJ2405" i="259"/>
  <c r="AJ2404" i="259"/>
  <c r="AJ2403" i="259"/>
  <c r="AJ2402" i="259"/>
  <c r="AJ2401" i="259"/>
  <c r="AJ2400" i="259"/>
  <c r="AJ2399" i="259"/>
  <c r="AJ2398" i="259"/>
  <c r="AJ2397" i="259"/>
  <c r="AJ2396" i="259"/>
  <c r="AJ2395" i="259"/>
  <c r="AJ2394" i="259"/>
  <c r="AJ2393" i="259"/>
  <c r="AJ2392" i="259"/>
  <c r="AJ2391" i="259"/>
  <c r="AJ2390" i="259"/>
  <c r="AJ2389" i="259"/>
  <c r="AJ2388" i="259"/>
  <c r="AJ2387" i="259"/>
  <c r="AJ2386" i="259"/>
  <c r="AJ2385" i="259"/>
  <c r="AJ2384" i="259"/>
  <c r="AJ2383" i="259"/>
  <c r="AJ2382" i="259"/>
  <c r="AJ2381" i="259"/>
  <c r="AJ2380" i="259"/>
  <c r="AJ2379" i="259"/>
  <c r="AJ2378" i="259"/>
  <c r="AJ2377" i="259"/>
  <c r="AJ2376" i="259"/>
  <c r="AJ2375" i="259"/>
  <c r="AJ2374" i="259"/>
  <c r="AJ2373" i="259"/>
  <c r="AJ2372" i="259"/>
  <c r="AJ2371" i="259"/>
  <c r="AJ2370" i="259"/>
  <c r="AJ2369" i="259"/>
  <c r="AJ2368" i="259"/>
  <c r="AJ2367" i="259"/>
  <c r="AJ2366" i="259"/>
  <c r="AJ2365" i="259"/>
  <c r="AJ2364" i="259"/>
  <c r="AJ2363" i="259"/>
  <c r="AJ2362" i="259"/>
  <c r="AJ2361" i="259"/>
  <c r="AJ2360" i="259"/>
  <c r="AJ2359" i="259"/>
  <c r="AJ2358" i="259"/>
  <c r="AJ2357" i="259"/>
  <c r="AJ2356" i="259"/>
  <c r="AJ2355" i="259"/>
  <c r="AJ2354" i="259"/>
  <c r="AJ2353" i="259"/>
  <c r="AJ2352" i="259"/>
  <c r="AJ2351" i="259"/>
  <c r="AJ2350" i="259"/>
  <c r="AJ2349" i="259"/>
  <c r="AJ2348" i="259"/>
  <c r="AJ2347" i="259"/>
  <c r="AJ2346" i="259"/>
  <c r="AJ2345" i="259"/>
  <c r="AJ2344" i="259"/>
  <c r="AJ2343" i="259"/>
  <c r="AJ2342" i="259"/>
  <c r="AJ2341" i="259"/>
  <c r="AJ2340" i="259"/>
  <c r="AJ2339" i="259"/>
  <c r="AJ2338" i="259"/>
  <c r="AJ2337" i="259"/>
  <c r="AJ2336" i="259"/>
  <c r="AJ2335" i="259"/>
  <c r="AJ2334" i="259"/>
  <c r="AJ2333" i="259"/>
  <c r="AJ2332" i="259"/>
  <c r="AJ2331" i="259"/>
  <c r="AJ2330" i="259"/>
  <c r="AJ2329" i="259"/>
  <c r="AJ2328" i="259"/>
  <c r="AJ2327" i="259"/>
  <c r="AJ2326" i="259"/>
  <c r="AJ2325" i="259"/>
  <c r="AJ2324" i="259"/>
  <c r="AJ2323" i="259"/>
  <c r="AJ2322" i="259"/>
  <c r="AJ2321" i="259"/>
  <c r="AJ2320" i="259"/>
  <c r="AJ2319" i="259"/>
  <c r="AJ2318" i="259"/>
  <c r="AJ2317" i="259"/>
  <c r="AJ2316" i="259"/>
  <c r="AJ2315" i="259"/>
  <c r="AJ2314" i="259"/>
  <c r="AJ2313" i="259"/>
  <c r="AJ2312" i="259"/>
  <c r="AJ2311" i="259"/>
  <c r="AJ2310" i="259"/>
  <c r="AJ2309" i="259"/>
  <c r="AJ2308" i="259"/>
  <c r="AJ2307" i="259"/>
  <c r="AJ2306" i="259"/>
  <c r="AJ2305" i="259"/>
  <c r="AJ2304" i="259"/>
  <c r="AJ2303" i="259"/>
  <c r="AJ2302" i="259"/>
  <c r="AJ2301" i="259"/>
  <c r="AJ2300" i="259"/>
  <c r="AJ2299" i="259"/>
  <c r="AJ2298" i="259"/>
  <c r="AJ2297" i="259"/>
  <c r="AJ2296" i="259"/>
  <c r="AJ2295" i="259"/>
  <c r="AJ2294" i="259"/>
  <c r="AJ2293" i="259"/>
  <c r="AJ2292" i="259"/>
  <c r="AJ2291" i="259"/>
  <c r="AJ2290" i="259"/>
  <c r="AJ2289" i="259"/>
  <c r="AJ2288" i="259"/>
  <c r="AJ2287" i="259"/>
  <c r="AJ2286" i="259"/>
  <c r="AJ2285" i="259"/>
  <c r="AJ2284" i="259"/>
  <c r="AJ2283" i="259"/>
  <c r="AJ2282" i="259"/>
  <c r="AJ2281" i="259"/>
  <c r="AJ2280" i="259"/>
  <c r="AJ2279" i="259"/>
  <c r="AJ2278" i="259"/>
  <c r="AJ2277" i="259"/>
  <c r="AJ2276" i="259"/>
  <c r="AJ2275" i="259"/>
  <c r="AJ2274" i="259"/>
  <c r="AJ2273" i="259"/>
  <c r="AJ2272" i="259"/>
  <c r="AJ2271" i="259"/>
  <c r="AJ2270" i="259"/>
  <c r="AJ2269" i="259"/>
  <c r="AJ2268" i="259"/>
  <c r="AJ2267" i="259"/>
  <c r="AJ2266" i="259"/>
  <c r="AJ2265" i="259"/>
  <c r="AJ2264" i="259"/>
  <c r="AJ2263" i="259"/>
  <c r="AJ2262" i="259"/>
  <c r="AJ2261" i="259"/>
  <c r="AJ2260" i="259"/>
  <c r="AJ2259" i="259"/>
  <c r="AJ2258" i="259"/>
  <c r="AJ2257" i="259"/>
  <c r="AJ2256" i="259"/>
  <c r="AJ2255" i="259"/>
  <c r="AJ2254" i="259"/>
  <c r="AJ2253" i="259"/>
  <c r="AJ2252" i="259"/>
  <c r="AJ2251" i="259"/>
  <c r="AJ2250" i="259"/>
  <c r="AJ2249" i="259"/>
  <c r="AJ2248" i="259"/>
  <c r="AJ2247" i="259"/>
  <c r="AJ2246" i="259"/>
  <c r="AJ2245" i="259"/>
  <c r="AJ2244" i="259"/>
  <c r="AJ2243" i="259"/>
  <c r="AJ2242" i="259"/>
  <c r="AJ2241" i="259"/>
  <c r="AJ2240" i="259"/>
  <c r="AJ2239" i="259"/>
  <c r="AJ2238" i="259"/>
  <c r="AJ2237" i="259"/>
  <c r="AJ2236" i="259"/>
  <c r="AJ2235" i="259"/>
  <c r="AJ2234" i="259"/>
  <c r="AJ2233" i="259"/>
  <c r="AJ2232" i="259"/>
  <c r="AJ2231" i="259"/>
  <c r="AJ2230" i="259"/>
  <c r="AJ2229" i="259"/>
  <c r="AJ2228" i="259"/>
  <c r="AJ2227" i="259"/>
  <c r="AJ2226" i="259"/>
  <c r="AJ2225" i="259"/>
  <c r="AJ2224" i="259"/>
  <c r="AJ2223" i="259"/>
  <c r="AJ2222" i="259"/>
  <c r="AJ2221" i="259"/>
  <c r="AJ2220" i="259"/>
  <c r="AJ2219" i="259"/>
  <c r="AJ2218" i="259"/>
  <c r="AJ2217" i="259"/>
  <c r="AJ2216" i="259"/>
  <c r="AJ2215" i="259"/>
  <c r="AJ2214" i="259"/>
  <c r="AJ2213" i="259"/>
  <c r="AJ2212" i="259"/>
  <c r="AJ2211" i="259"/>
  <c r="AJ2210" i="259"/>
  <c r="AJ2209" i="259"/>
  <c r="AJ2208" i="259"/>
  <c r="AJ2207" i="259"/>
  <c r="AJ2206" i="259"/>
  <c r="AJ2205" i="259"/>
  <c r="AJ2204" i="259"/>
  <c r="AJ2203" i="259"/>
  <c r="AJ2202" i="259"/>
  <c r="AJ2201" i="259"/>
  <c r="AJ2200" i="259"/>
  <c r="AJ2199" i="259"/>
  <c r="AJ2198" i="259"/>
  <c r="AJ2197" i="259"/>
  <c r="AJ2196" i="259"/>
  <c r="AJ2195" i="259"/>
  <c r="AJ2194" i="259"/>
  <c r="AJ2193" i="259"/>
  <c r="AJ2192" i="259"/>
  <c r="AJ2191" i="259"/>
  <c r="AJ2190" i="259"/>
  <c r="AJ2189" i="259"/>
  <c r="AJ2188" i="259"/>
  <c r="AJ2187" i="259"/>
  <c r="AJ2186" i="259"/>
  <c r="AJ2185" i="259"/>
  <c r="AJ2184" i="259"/>
  <c r="AJ2183" i="259"/>
  <c r="AJ2182" i="259"/>
  <c r="AJ2181" i="259"/>
  <c r="AJ2180" i="259"/>
  <c r="AJ2179" i="259"/>
  <c r="AJ2178" i="259"/>
  <c r="AJ2177" i="259"/>
  <c r="AJ2176" i="259"/>
  <c r="AJ2175" i="259"/>
  <c r="AJ2174" i="259"/>
  <c r="AJ2173" i="259"/>
  <c r="AJ2172" i="259"/>
  <c r="AJ2171" i="259"/>
  <c r="AJ2170" i="259"/>
  <c r="AJ2169" i="259"/>
  <c r="AJ2168" i="259"/>
  <c r="AJ2167" i="259"/>
  <c r="AJ2166" i="259"/>
  <c r="AJ2165" i="259"/>
  <c r="AJ2164" i="259"/>
  <c r="AJ2163" i="259"/>
  <c r="AJ2162" i="259"/>
  <c r="AJ2161" i="259"/>
  <c r="AJ2160" i="259"/>
  <c r="AJ2159" i="259"/>
  <c r="AJ2158" i="259"/>
  <c r="AJ2157" i="259"/>
  <c r="AJ2156" i="259"/>
  <c r="AJ2155" i="259"/>
  <c r="AJ2154" i="259"/>
  <c r="AJ2153" i="259"/>
  <c r="AJ2152" i="259"/>
  <c r="AJ2151" i="259"/>
  <c r="AJ2150" i="259"/>
  <c r="AJ2149" i="259"/>
  <c r="AJ2148" i="259"/>
  <c r="AJ2147" i="259"/>
  <c r="AJ2146" i="259"/>
  <c r="AJ2145" i="259"/>
  <c r="AJ2144" i="259"/>
  <c r="AJ2143" i="259"/>
  <c r="AJ2142" i="259"/>
  <c r="AJ2141" i="259"/>
  <c r="AJ2140" i="259"/>
  <c r="AJ2139" i="259"/>
  <c r="AJ2138" i="259"/>
  <c r="AJ2137" i="259"/>
  <c r="AJ2136" i="259"/>
  <c r="AJ2135" i="259"/>
  <c r="AJ2134" i="259"/>
  <c r="AJ2133" i="259"/>
  <c r="AJ2132" i="259"/>
  <c r="AJ2131" i="259"/>
  <c r="AJ2130" i="259"/>
  <c r="AJ2129" i="259"/>
  <c r="AJ2128" i="259"/>
  <c r="AJ2127" i="259"/>
  <c r="AJ2126" i="259"/>
  <c r="AJ2125" i="259"/>
  <c r="AJ2124" i="259"/>
  <c r="AJ2123" i="259"/>
  <c r="AJ2122" i="259"/>
  <c r="AJ2121" i="259"/>
  <c r="AJ2120" i="259"/>
  <c r="AJ2119" i="259"/>
  <c r="AJ2118" i="259"/>
  <c r="AJ2117" i="259"/>
  <c r="AJ2116" i="259"/>
  <c r="AJ2115" i="259"/>
  <c r="AJ2114" i="259"/>
  <c r="AJ2113" i="259"/>
  <c r="AJ2112" i="259"/>
  <c r="AJ2111" i="259"/>
  <c r="AJ2110" i="259"/>
  <c r="AJ2109" i="259"/>
  <c r="AJ2108" i="259"/>
  <c r="AJ2107" i="259"/>
  <c r="AJ2106" i="259"/>
  <c r="AJ2105" i="259"/>
  <c r="AJ2104" i="259"/>
  <c r="AJ2103" i="259"/>
  <c r="AJ2102" i="259"/>
  <c r="AJ2101" i="259"/>
  <c r="AJ2100" i="259"/>
  <c r="AJ2099" i="259"/>
  <c r="AJ2098" i="259"/>
  <c r="AJ2097" i="259"/>
  <c r="AJ2096" i="259"/>
  <c r="AJ2095" i="259"/>
  <c r="AJ2094" i="259"/>
  <c r="AJ2093" i="259"/>
  <c r="AJ2092" i="259"/>
  <c r="AJ2091" i="259"/>
  <c r="AJ2090" i="259"/>
  <c r="AJ2089" i="259"/>
  <c r="AJ2088" i="259"/>
  <c r="AJ2087" i="259"/>
  <c r="AJ2086" i="259"/>
  <c r="AJ2085" i="259"/>
  <c r="AJ2084" i="259"/>
  <c r="AJ2083" i="259"/>
  <c r="AJ2082" i="259"/>
  <c r="AJ2081" i="259"/>
  <c r="AJ2080" i="259"/>
  <c r="AJ2079" i="259"/>
  <c r="AJ2078" i="259"/>
  <c r="AJ2077" i="259"/>
  <c r="AJ2076" i="259"/>
  <c r="AJ2075" i="259"/>
  <c r="AJ2074" i="259"/>
  <c r="AJ2073" i="259"/>
  <c r="AJ2072" i="259"/>
  <c r="AJ2071" i="259"/>
  <c r="AJ2070" i="259"/>
  <c r="AJ2069" i="259"/>
  <c r="AJ2068" i="259"/>
  <c r="AJ2067" i="259"/>
  <c r="AJ2066" i="259"/>
  <c r="AJ2065" i="259"/>
  <c r="AJ2064" i="259"/>
  <c r="AJ2063" i="259"/>
  <c r="AJ2062" i="259"/>
  <c r="AJ2061" i="259"/>
  <c r="AJ2060" i="259"/>
  <c r="AJ2059" i="259"/>
  <c r="AJ2058" i="259"/>
  <c r="AJ2057" i="259"/>
  <c r="AJ2056" i="259"/>
  <c r="AJ2055" i="259"/>
  <c r="AJ2054" i="259"/>
  <c r="AJ2053" i="259"/>
  <c r="AJ2052" i="259"/>
  <c r="AJ2051" i="259"/>
  <c r="AJ2050" i="259"/>
  <c r="AJ2049" i="259"/>
  <c r="AJ2048" i="259"/>
  <c r="AJ2047" i="259"/>
  <c r="AJ2046" i="259"/>
  <c r="AJ2045" i="259"/>
  <c r="AJ2044" i="259"/>
  <c r="AJ2043" i="259"/>
  <c r="AJ2042" i="259"/>
  <c r="AJ2041" i="259"/>
  <c r="AJ2040" i="259"/>
  <c r="AJ2039" i="259"/>
  <c r="AJ2038" i="259"/>
  <c r="AJ2037" i="259"/>
  <c r="AJ2036" i="259"/>
  <c r="AJ2035" i="259"/>
  <c r="AJ2034" i="259"/>
  <c r="AJ2033" i="259"/>
  <c r="AJ2032" i="259"/>
  <c r="AJ2031" i="259"/>
  <c r="AJ2030" i="259"/>
  <c r="AJ2029" i="259"/>
  <c r="AJ2028" i="259"/>
  <c r="AJ2027" i="259"/>
  <c r="AJ2026" i="259"/>
  <c r="AJ2025" i="259"/>
  <c r="AJ2024" i="259"/>
  <c r="AJ2023" i="259"/>
  <c r="AJ2022" i="259"/>
  <c r="AJ2021" i="259"/>
  <c r="AJ2020" i="259"/>
  <c r="AJ2019" i="259"/>
  <c r="AJ2018" i="259"/>
  <c r="AJ2017" i="259"/>
  <c r="AJ2016" i="259"/>
  <c r="AJ2015" i="259"/>
  <c r="AJ2014" i="259"/>
  <c r="AJ2013" i="259"/>
  <c r="AJ2012" i="259"/>
  <c r="AJ2011" i="259"/>
  <c r="AJ2010" i="259"/>
  <c r="AJ2009" i="259"/>
  <c r="AJ2008" i="259"/>
  <c r="AJ2007" i="259"/>
  <c r="AJ2006" i="259"/>
  <c r="AJ2005" i="259"/>
  <c r="AJ2004" i="259"/>
  <c r="AJ2003" i="259"/>
  <c r="AJ2002" i="259"/>
  <c r="AJ2001" i="259"/>
  <c r="AJ2000" i="259"/>
  <c r="AJ1999" i="259"/>
  <c r="AJ1998" i="259"/>
  <c r="AJ1997" i="259"/>
  <c r="AJ1996" i="259"/>
  <c r="AJ1995" i="259"/>
  <c r="AJ1994" i="259"/>
  <c r="AJ1993" i="259"/>
  <c r="AJ1992" i="259"/>
  <c r="AJ1991" i="259"/>
  <c r="AJ1990" i="259"/>
  <c r="AJ1989" i="259"/>
  <c r="AJ1988" i="259"/>
  <c r="AJ1987" i="259"/>
  <c r="AJ1986" i="259"/>
  <c r="AJ1985" i="259"/>
  <c r="AJ1984" i="259"/>
  <c r="AJ1983" i="259"/>
  <c r="AJ1982" i="259"/>
  <c r="AJ1981" i="259"/>
  <c r="AJ1980" i="259"/>
  <c r="AJ1979" i="259"/>
  <c r="AJ1978" i="259"/>
  <c r="AJ1977" i="259"/>
  <c r="AJ1976" i="259"/>
  <c r="AJ1975" i="259"/>
  <c r="AJ1974" i="259"/>
  <c r="AJ1973" i="259"/>
  <c r="AJ1972" i="259"/>
  <c r="AJ1971" i="259"/>
  <c r="AJ1970" i="259"/>
  <c r="AJ1969" i="259"/>
  <c r="AJ1968" i="259"/>
  <c r="AJ1967" i="259"/>
  <c r="AJ1966" i="259"/>
  <c r="AJ1965" i="259"/>
  <c r="AJ1964" i="259"/>
  <c r="AJ1963" i="259"/>
  <c r="AJ1962" i="259"/>
  <c r="AJ1961" i="259"/>
  <c r="AJ1960" i="259"/>
  <c r="AJ1959" i="259"/>
  <c r="AJ1958" i="259"/>
  <c r="AJ1957" i="259"/>
  <c r="AJ1956" i="259"/>
  <c r="AJ1955" i="259"/>
  <c r="AJ1954" i="259"/>
  <c r="AJ1953" i="259"/>
  <c r="AJ1952" i="259"/>
  <c r="AJ1951" i="259"/>
  <c r="AJ1950" i="259"/>
  <c r="AJ1949" i="259"/>
  <c r="AJ1948" i="259"/>
  <c r="AJ1947" i="259"/>
  <c r="AJ1946" i="259"/>
  <c r="AJ1945" i="259"/>
  <c r="AJ1944" i="259"/>
  <c r="AJ1943" i="259"/>
  <c r="AJ1942" i="259"/>
  <c r="AJ1941" i="259"/>
  <c r="AJ1940" i="259"/>
  <c r="AJ1939" i="259"/>
  <c r="AJ1938" i="259"/>
  <c r="AJ1937" i="259"/>
  <c r="AJ1936" i="259"/>
  <c r="AJ1935" i="259"/>
  <c r="AJ1934" i="259"/>
  <c r="AJ1933" i="259"/>
  <c r="AJ1932" i="259"/>
  <c r="AJ1931" i="259"/>
  <c r="AJ1930" i="259"/>
  <c r="AJ1929" i="259"/>
  <c r="AJ1928" i="259"/>
  <c r="AJ1927" i="259"/>
  <c r="AJ1926" i="259"/>
  <c r="AJ1925" i="259"/>
  <c r="AJ1924" i="259"/>
  <c r="AJ1923" i="259"/>
  <c r="AJ1922" i="259"/>
  <c r="AJ1921" i="259"/>
  <c r="AJ1920" i="259"/>
  <c r="AJ1919" i="259"/>
  <c r="AJ1918" i="259"/>
  <c r="AJ1917" i="259"/>
  <c r="AJ1916" i="259"/>
  <c r="AJ1915" i="259"/>
  <c r="AJ1914" i="259"/>
  <c r="AJ1913" i="259"/>
  <c r="AJ1912" i="259"/>
  <c r="AJ1911" i="259"/>
  <c r="AJ1910" i="259"/>
  <c r="AJ1909" i="259"/>
  <c r="AJ1908" i="259"/>
  <c r="AJ1907" i="259"/>
  <c r="AJ1906" i="259"/>
  <c r="AJ1905" i="259"/>
  <c r="AJ1904" i="259"/>
  <c r="AJ1903" i="259"/>
  <c r="AJ1902" i="259"/>
  <c r="AJ1901" i="259"/>
  <c r="AJ1900" i="259"/>
  <c r="AJ1899" i="259"/>
  <c r="AJ1898" i="259"/>
  <c r="AJ1897" i="259"/>
  <c r="AJ1896" i="259"/>
  <c r="AJ1895" i="259"/>
  <c r="AJ1894" i="259"/>
  <c r="AJ1893" i="259"/>
  <c r="AJ1892" i="259"/>
  <c r="AJ1891" i="259"/>
  <c r="AJ1890" i="259"/>
  <c r="AJ1889" i="259"/>
  <c r="AJ1888" i="259"/>
  <c r="AJ1887" i="259"/>
  <c r="AJ1886" i="259"/>
  <c r="AJ1885" i="259"/>
  <c r="AJ1884" i="259"/>
  <c r="AJ1883" i="259"/>
  <c r="AJ1882" i="259"/>
  <c r="AJ1881" i="259"/>
  <c r="AJ1880" i="259"/>
  <c r="AJ1879" i="259"/>
  <c r="AJ1878" i="259"/>
  <c r="AJ1877" i="259"/>
  <c r="AJ1876" i="259"/>
  <c r="AJ1875" i="259"/>
  <c r="AJ1874" i="259"/>
  <c r="AJ1873" i="259"/>
  <c r="AJ1872" i="259"/>
  <c r="AJ1871" i="259"/>
  <c r="AJ1870" i="259"/>
  <c r="AJ1869" i="259"/>
  <c r="AJ1868" i="259"/>
  <c r="AJ1867" i="259"/>
  <c r="AJ1866" i="259"/>
  <c r="AJ1865" i="259"/>
  <c r="AJ1864" i="259"/>
  <c r="AJ1863" i="259"/>
  <c r="AJ1862" i="259"/>
  <c r="AJ1861" i="259"/>
  <c r="AJ1860" i="259"/>
  <c r="AJ1859" i="259"/>
  <c r="AJ1858" i="259"/>
  <c r="AJ1857" i="259"/>
  <c r="AJ1856" i="259"/>
  <c r="AJ1855" i="259"/>
  <c r="AJ1854" i="259"/>
  <c r="AJ1853" i="259"/>
  <c r="AJ1852" i="259"/>
  <c r="AJ1851" i="259"/>
  <c r="AJ1850" i="259"/>
  <c r="AJ1849" i="259"/>
  <c r="AJ1848" i="259"/>
  <c r="AJ1847" i="259"/>
  <c r="AJ1846" i="259"/>
  <c r="AJ1845" i="259"/>
  <c r="AJ1844" i="259"/>
  <c r="AJ1843" i="259"/>
  <c r="AJ1842" i="259"/>
  <c r="AJ1841" i="259"/>
  <c r="AJ1840" i="259"/>
  <c r="AJ1839" i="259"/>
  <c r="AJ1838" i="259"/>
  <c r="AJ1837" i="259"/>
  <c r="AJ1836" i="259"/>
  <c r="AJ1835" i="259"/>
  <c r="AJ1834" i="259"/>
  <c r="AJ1833" i="259"/>
  <c r="AJ1832" i="259"/>
  <c r="AJ1831" i="259"/>
  <c r="AJ1830" i="259"/>
  <c r="AJ1829" i="259"/>
  <c r="AJ1828" i="259"/>
  <c r="AJ1827" i="259"/>
  <c r="AJ1826" i="259"/>
  <c r="AJ1825" i="259"/>
  <c r="AJ1824" i="259"/>
  <c r="AJ1823" i="259"/>
  <c r="AJ1822" i="259"/>
  <c r="AJ1821" i="259"/>
  <c r="AJ1820" i="259"/>
  <c r="AJ1819" i="259"/>
  <c r="AJ1818" i="259"/>
  <c r="AJ1817" i="259"/>
  <c r="AJ1816" i="259"/>
  <c r="AJ1815" i="259"/>
  <c r="AJ1814" i="259"/>
  <c r="AJ1813" i="259"/>
  <c r="AJ1812" i="259"/>
  <c r="AJ1811" i="259"/>
  <c r="AJ1810" i="259"/>
  <c r="AJ1809" i="259"/>
  <c r="AJ1808" i="259"/>
  <c r="AJ1807" i="259"/>
  <c r="AJ1806" i="259"/>
  <c r="AJ1805" i="259"/>
  <c r="AJ1804" i="259"/>
  <c r="AJ1803" i="259"/>
  <c r="AJ1802" i="259"/>
  <c r="AJ1801" i="259"/>
  <c r="AJ1800" i="259"/>
  <c r="AJ1799" i="259"/>
  <c r="AJ1798" i="259"/>
  <c r="AJ1797" i="259"/>
  <c r="AJ1796" i="259"/>
  <c r="AJ1795" i="259"/>
  <c r="AJ1794" i="259"/>
  <c r="AJ1793" i="259"/>
  <c r="AJ1792" i="259"/>
  <c r="AJ1791" i="259"/>
  <c r="AJ1790" i="259"/>
  <c r="AJ1789" i="259"/>
  <c r="AJ1788" i="259"/>
  <c r="AJ1787" i="259"/>
  <c r="AJ1786" i="259"/>
  <c r="AJ1785" i="259"/>
  <c r="AJ1784" i="259"/>
  <c r="AJ1783" i="259"/>
  <c r="AJ1782" i="259"/>
  <c r="AJ1781" i="259"/>
  <c r="AJ1780" i="259"/>
  <c r="AJ1779" i="259"/>
  <c r="AJ1778" i="259"/>
  <c r="AJ1777" i="259"/>
  <c r="AJ1776" i="259"/>
  <c r="AJ1775" i="259"/>
  <c r="AJ1774" i="259"/>
  <c r="AJ1773" i="259"/>
  <c r="AJ1772" i="259"/>
  <c r="AJ1771" i="259"/>
  <c r="AJ1770" i="259"/>
  <c r="AJ1769" i="259"/>
  <c r="AJ1768" i="259"/>
  <c r="AJ1767" i="259"/>
  <c r="AJ1766" i="259"/>
  <c r="AJ1765" i="259"/>
  <c r="AJ1764" i="259"/>
  <c r="AJ1763" i="259"/>
  <c r="AJ1762" i="259"/>
  <c r="AJ1761" i="259"/>
  <c r="AJ1760" i="259"/>
  <c r="AJ1759" i="259"/>
  <c r="AJ1758" i="259"/>
  <c r="AJ1757" i="259"/>
  <c r="AJ1756" i="259"/>
  <c r="AJ1755" i="259"/>
  <c r="AJ1754" i="259"/>
  <c r="AJ1753" i="259"/>
  <c r="AJ1752" i="259"/>
  <c r="AJ1751" i="259"/>
  <c r="AJ1750" i="259"/>
  <c r="AJ1749" i="259"/>
  <c r="AJ1748" i="259"/>
  <c r="AJ1747" i="259"/>
  <c r="AJ1746" i="259"/>
  <c r="AJ1745" i="259"/>
  <c r="AJ1744" i="259"/>
  <c r="AJ1743" i="259"/>
  <c r="AJ1742" i="259"/>
  <c r="AJ1741" i="259"/>
  <c r="AJ1740" i="259"/>
  <c r="AJ1739" i="259"/>
  <c r="AJ1738" i="259"/>
  <c r="AJ1737" i="259"/>
  <c r="AJ1736" i="259"/>
  <c r="AJ1735" i="259"/>
  <c r="AJ1734" i="259"/>
  <c r="AJ1733" i="259"/>
  <c r="AJ1732" i="259"/>
  <c r="AJ1731" i="259"/>
  <c r="AJ1730" i="259"/>
  <c r="AJ1729" i="259"/>
  <c r="AJ1728" i="259"/>
  <c r="AJ1727" i="259"/>
  <c r="AJ1726" i="259"/>
  <c r="AJ1725" i="259"/>
  <c r="AJ1724" i="259"/>
  <c r="AJ1723" i="259"/>
  <c r="AJ1722" i="259"/>
  <c r="AJ1721" i="259"/>
  <c r="AJ1720" i="259"/>
  <c r="AJ1719" i="259"/>
  <c r="AJ1718" i="259"/>
  <c r="AJ1717" i="259"/>
  <c r="AJ1716" i="259"/>
  <c r="AJ1715" i="259"/>
  <c r="AJ1714" i="259"/>
  <c r="AJ1713" i="259"/>
  <c r="AJ1712" i="259"/>
  <c r="AJ1711" i="259"/>
  <c r="AJ1710" i="259"/>
  <c r="AJ1709" i="259"/>
  <c r="AJ1708" i="259"/>
  <c r="AJ1707" i="259"/>
  <c r="AJ1706" i="259"/>
  <c r="AJ1705" i="259"/>
  <c r="AJ1704" i="259"/>
  <c r="AJ1703" i="259"/>
  <c r="AJ1702" i="259"/>
  <c r="AJ1701" i="259"/>
  <c r="AJ1700" i="259"/>
  <c r="AJ1699" i="259"/>
  <c r="AJ1698" i="259"/>
  <c r="AJ1697" i="259"/>
  <c r="AJ1696" i="259"/>
  <c r="AJ1695" i="259"/>
  <c r="AJ1694" i="259"/>
  <c r="AJ1693" i="259"/>
  <c r="AJ1692" i="259"/>
  <c r="AJ1691" i="259"/>
  <c r="AJ1690" i="259"/>
  <c r="AJ1689" i="259"/>
  <c r="AJ1688" i="259"/>
  <c r="AJ1687" i="259"/>
  <c r="AJ1686" i="259"/>
  <c r="AJ1685" i="259"/>
  <c r="AJ1684" i="259"/>
  <c r="AJ1683" i="259"/>
  <c r="AJ1682" i="259"/>
  <c r="AJ1681" i="259"/>
  <c r="AJ1680" i="259"/>
  <c r="AJ1679" i="259"/>
  <c r="AJ1678" i="259"/>
  <c r="AJ1677" i="259"/>
  <c r="AJ1676" i="259"/>
  <c r="AJ1675" i="259"/>
  <c r="AJ1674" i="259"/>
  <c r="AJ1673" i="259"/>
  <c r="AJ1672" i="259"/>
  <c r="AJ1671" i="259"/>
  <c r="AJ1670" i="259"/>
  <c r="AJ1669" i="259"/>
  <c r="AJ1668" i="259"/>
  <c r="AJ1667" i="259"/>
  <c r="AJ1666" i="259"/>
  <c r="AJ1665" i="259"/>
  <c r="AJ1664" i="259"/>
  <c r="AJ1663" i="259"/>
  <c r="AJ1662" i="259"/>
  <c r="AJ1661" i="259"/>
  <c r="AJ1660" i="259"/>
  <c r="AJ1659" i="259"/>
  <c r="AJ1658" i="259"/>
  <c r="AJ1657" i="259"/>
  <c r="AJ1656" i="259"/>
  <c r="AJ1655" i="259"/>
  <c r="AJ1654" i="259"/>
  <c r="AJ1653" i="259"/>
  <c r="AJ1652" i="259"/>
  <c r="AJ1651" i="259"/>
  <c r="AJ1650" i="259"/>
  <c r="AJ1649" i="259"/>
  <c r="AJ1648" i="259"/>
  <c r="AJ1647" i="259"/>
  <c r="AJ1646" i="259"/>
  <c r="AJ1645" i="259"/>
  <c r="AJ1644" i="259"/>
  <c r="AJ1643" i="259"/>
  <c r="AJ1642" i="259"/>
  <c r="AJ1641" i="259"/>
  <c r="AJ1640" i="259"/>
  <c r="AJ1639" i="259"/>
  <c r="AJ1638" i="259"/>
  <c r="AJ1637" i="259"/>
  <c r="AJ1636" i="259"/>
  <c r="AJ1635" i="259"/>
  <c r="AJ1634" i="259"/>
  <c r="AJ1633" i="259"/>
  <c r="AJ1632" i="259"/>
  <c r="AJ1631" i="259"/>
  <c r="AJ1630" i="259"/>
  <c r="AJ1629" i="259"/>
  <c r="AJ1628" i="259"/>
  <c r="AJ1627" i="259"/>
  <c r="AJ1626" i="259"/>
  <c r="AJ1625" i="259"/>
  <c r="AJ1624" i="259"/>
  <c r="AJ1623" i="259"/>
  <c r="AJ1622" i="259"/>
  <c r="AJ1621" i="259"/>
  <c r="AJ1620" i="259"/>
  <c r="AJ1619" i="259"/>
  <c r="AJ1618" i="259"/>
  <c r="AJ1617" i="259"/>
  <c r="AJ1616" i="259"/>
  <c r="AJ1615" i="259"/>
  <c r="AJ1614" i="259"/>
  <c r="AJ1613" i="259"/>
  <c r="AJ1612" i="259"/>
  <c r="AJ1611" i="259"/>
  <c r="AJ1610" i="259"/>
  <c r="AJ1609" i="259"/>
  <c r="AJ1608" i="259"/>
  <c r="AJ1607" i="259"/>
  <c r="AJ1606" i="259"/>
  <c r="AJ1605" i="259"/>
  <c r="AJ1604" i="259"/>
  <c r="AJ1603" i="259"/>
  <c r="AJ1602" i="259"/>
  <c r="AJ1601" i="259"/>
  <c r="AJ1600" i="259"/>
  <c r="AJ1599" i="259"/>
  <c r="AJ1598" i="259"/>
  <c r="AJ1597" i="259"/>
  <c r="AJ1596" i="259"/>
  <c r="AJ1595" i="259"/>
  <c r="AJ1594" i="259"/>
  <c r="AJ1593" i="259"/>
  <c r="AJ1592" i="259"/>
  <c r="AJ1591" i="259"/>
  <c r="AJ1590" i="259"/>
  <c r="AJ1589" i="259"/>
  <c r="AJ1588" i="259"/>
  <c r="AJ1587" i="259"/>
  <c r="AJ1586" i="259"/>
  <c r="AJ1585" i="259"/>
  <c r="AJ1584" i="259"/>
  <c r="AJ1583" i="259"/>
  <c r="AJ1582" i="259"/>
  <c r="AJ1581" i="259"/>
  <c r="AJ1580" i="259"/>
  <c r="AJ1579" i="259"/>
  <c r="AJ1578" i="259"/>
  <c r="AJ1577" i="259"/>
  <c r="AJ1576" i="259"/>
  <c r="AJ1575" i="259"/>
  <c r="AJ1574" i="259"/>
  <c r="AJ1573" i="259"/>
  <c r="AJ1572" i="259"/>
  <c r="AJ1571" i="259"/>
  <c r="AJ1570" i="259"/>
  <c r="AJ1569" i="259"/>
  <c r="AJ1568" i="259"/>
  <c r="AJ1567" i="259"/>
  <c r="AJ1566" i="259"/>
  <c r="AJ1565" i="259"/>
  <c r="AJ1564" i="259"/>
  <c r="AJ1563" i="259"/>
  <c r="AJ1562" i="259"/>
  <c r="AJ1561" i="259"/>
  <c r="AJ1560" i="259"/>
  <c r="AJ1559" i="259"/>
  <c r="AJ1558" i="259"/>
  <c r="AJ1557" i="259"/>
  <c r="AJ1556" i="259"/>
  <c r="AJ1555" i="259"/>
  <c r="AJ1554" i="259"/>
  <c r="AJ1553" i="259"/>
  <c r="AJ1552" i="259"/>
  <c r="AJ1551" i="259"/>
  <c r="AJ1550" i="259"/>
  <c r="AJ1549" i="259"/>
  <c r="AJ1548" i="259"/>
  <c r="AJ1547" i="259"/>
  <c r="AJ1546" i="259"/>
  <c r="AJ1545" i="259"/>
  <c r="AJ1544" i="259"/>
  <c r="AJ1543" i="259"/>
  <c r="AJ1542" i="259"/>
  <c r="AJ1541" i="259"/>
  <c r="AJ1540" i="259"/>
  <c r="AJ1539" i="259"/>
  <c r="AJ1538" i="259"/>
  <c r="AJ1537" i="259"/>
  <c r="AJ1536" i="259"/>
  <c r="AJ1535" i="259"/>
  <c r="AJ1534" i="259"/>
  <c r="AJ1533" i="259"/>
  <c r="AJ1532" i="259"/>
  <c r="AJ1531" i="259"/>
  <c r="AJ1530" i="259"/>
  <c r="AJ1529" i="259"/>
  <c r="AJ1528" i="259"/>
  <c r="AJ1527" i="259"/>
  <c r="AJ1526" i="259"/>
  <c r="AJ1525" i="259"/>
  <c r="AJ1524" i="259"/>
  <c r="AJ1523" i="259"/>
  <c r="AJ1522" i="259"/>
  <c r="AJ1521" i="259"/>
  <c r="AJ1520" i="259"/>
  <c r="AJ1519" i="259"/>
  <c r="AJ1518" i="259"/>
  <c r="AJ1517" i="259"/>
  <c r="AJ1516" i="259"/>
  <c r="AJ1515" i="259"/>
  <c r="AJ1514" i="259"/>
  <c r="AJ1513" i="259"/>
  <c r="AJ1512" i="259"/>
  <c r="AJ1511" i="259"/>
  <c r="AJ1510" i="259"/>
  <c r="AJ1509" i="259"/>
  <c r="AJ1508" i="259"/>
  <c r="AJ1507" i="259"/>
  <c r="AJ1506" i="259"/>
  <c r="AJ1505" i="259"/>
  <c r="AJ1504" i="259"/>
  <c r="AJ1503" i="259"/>
  <c r="AJ1502" i="259"/>
  <c r="AJ1501" i="259"/>
  <c r="AJ1500" i="259"/>
  <c r="AJ1499" i="259"/>
  <c r="AJ1498" i="259"/>
  <c r="AJ1497" i="259"/>
  <c r="AJ1496" i="259"/>
  <c r="AJ1495" i="259"/>
  <c r="AJ1494" i="259"/>
  <c r="AJ1493" i="259"/>
  <c r="AJ1492" i="259"/>
  <c r="AJ1491" i="259"/>
  <c r="AJ1490" i="259"/>
  <c r="AJ1489" i="259"/>
  <c r="AJ1488" i="259"/>
  <c r="AJ1487" i="259"/>
  <c r="AJ1486" i="259"/>
  <c r="AJ1485" i="259"/>
  <c r="AJ1484" i="259"/>
  <c r="AJ1483" i="259"/>
  <c r="AJ1482" i="259"/>
  <c r="AJ1481" i="259"/>
  <c r="AJ1480" i="259"/>
  <c r="AJ1479" i="259"/>
  <c r="AJ1478" i="259"/>
  <c r="AJ1477" i="259"/>
  <c r="AJ1476" i="259"/>
  <c r="AJ1475" i="259"/>
  <c r="AJ1474" i="259"/>
  <c r="AJ1473" i="259"/>
  <c r="AJ1472" i="259"/>
  <c r="AJ1471" i="259"/>
  <c r="AJ1470" i="259"/>
  <c r="AJ1469" i="259"/>
  <c r="AJ1468" i="259"/>
  <c r="AJ1467" i="259"/>
  <c r="AJ1466" i="259"/>
  <c r="AJ1465" i="259"/>
  <c r="AJ1464" i="259"/>
  <c r="AJ1463" i="259"/>
  <c r="AJ1462" i="259"/>
  <c r="AJ1461" i="259"/>
  <c r="AJ1460" i="259"/>
  <c r="AJ1459" i="259"/>
  <c r="AJ1458" i="259"/>
  <c r="AJ1457" i="259"/>
  <c r="AJ1456" i="259"/>
  <c r="AJ1455" i="259"/>
  <c r="AJ1454" i="259"/>
  <c r="AJ1453" i="259"/>
  <c r="AJ1452" i="259"/>
  <c r="AJ1451" i="259"/>
  <c r="AJ1450" i="259"/>
  <c r="AJ1449" i="259"/>
  <c r="AJ1448" i="259"/>
  <c r="AJ1447" i="259"/>
  <c r="AJ1446" i="259"/>
  <c r="AJ1445" i="259"/>
  <c r="AJ1444" i="259"/>
  <c r="AJ1443" i="259"/>
  <c r="AJ1442" i="259"/>
  <c r="AJ1441" i="259"/>
  <c r="AJ1440" i="259"/>
  <c r="AJ1439" i="259"/>
  <c r="AJ1438" i="259"/>
  <c r="AJ1437" i="259"/>
  <c r="AJ1436" i="259"/>
  <c r="AJ1435" i="259"/>
  <c r="AJ1434" i="259"/>
  <c r="AJ1433" i="259"/>
  <c r="AJ1432" i="259"/>
  <c r="AJ1431" i="259"/>
  <c r="AJ1430" i="259"/>
  <c r="AJ1429" i="259"/>
  <c r="AJ1428" i="259"/>
  <c r="AJ1427" i="259"/>
  <c r="AJ1426" i="259"/>
  <c r="AJ1425" i="259"/>
  <c r="AJ1424" i="259"/>
  <c r="AJ1423" i="259"/>
  <c r="AJ1422" i="259"/>
  <c r="AJ1421" i="259"/>
  <c r="AJ1420" i="259"/>
  <c r="AJ1419" i="259"/>
  <c r="AJ1418" i="259"/>
  <c r="AJ1417" i="259"/>
  <c r="AJ1416" i="259"/>
  <c r="AJ1415" i="259"/>
  <c r="AJ1414" i="259"/>
  <c r="AJ1413" i="259"/>
  <c r="AJ1412" i="259"/>
  <c r="AJ1411" i="259"/>
  <c r="AJ1410" i="259"/>
  <c r="AJ1409" i="259"/>
  <c r="AJ1408" i="259"/>
  <c r="AJ1407" i="259"/>
  <c r="AJ1406" i="259"/>
  <c r="AJ1405" i="259"/>
  <c r="AJ1404" i="259"/>
  <c r="AJ1403" i="259"/>
  <c r="AJ1402" i="259"/>
  <c r="AJ1401" i="259"/>
  <c r="AJ1400" i="259"/>
  <c r="AJ1399" i="259"/>
  <c r="AJ1398" i="259"/>
  <c r="AJ1397" i="259"/>
  <c r="AJ1396" i="259"/>
  <c r="AJ1395" i="259"/>
  <c r="AJ1394" i="259"/>
  <c r="AJ1393" i="259"/>
  <c r="AJ1392" i="259"/>
  <c r="AJ1391" i="259"/>
  <c r="AJ1390" i="259"/>
  <c r="AJ1389" i="259"/>
  <c r="AJ1388" i="259"/>
  <c r="AJ1387" i="259"/>
  <c r="AJ1386" i="259"/>
  <c r="AJ1385" i="259"/>
  <c r="AJ1384" i="259"/>
  <c r="AJ1383" i="259"/>
  <c r="AJ1382" i="259"/>
  <c r="AJ1381" i="259"/>
  <c r="AJ1380" i="259"/>
  <c r="AJ1379" i="259"/>
  <c r="AJ1378" i="259"/>
  <c r="AJ1377" i="259"/>
  <c r="AJ1376" i="259"/>
  <c r="AJ1375" i="259"/>
  <c r="AJ1374" i="259"/>
  <c r="AJ1373" i="259"/>
  <c r="AJ1372" i="259"/>
  <c r="AJ1371" i="259"/>
  <c r="AJ1370" i="259"/>
  <c r="AJ1369" i="259"/>
  <c r="AJ1368" i="259"/>
  <c r="AJ1367" i="259"/>
  <c r="AJ1366" i="259"/>
  <c r="AJ1365" i="259"/>
  <c r="AJ1364" i="259"/>
  <c r="AJ1363" i="259"/>
  <c r="AJ1362" i="259"/>
  <c r="AJ1361" i="259"/>
  <c r="AJ1360" i="259"/>
  <c r="AJ1359" i="259"/>
  <c r="AJ1358" i="259"/>
  <c r="AJ1357" i="259"/>
  <c r="AJ1356" i="259"/>
  <c r="AJ1355" i="259"/>
  <c r="AJ1354" i="259"/>
  <c r="AJ1353" i="259"/>
  <c r="AJ1352" i="259"/>
  <c r="AJ1351" i="259"/>
  <c r="AJ1350" i="259"/>
  <c r="AJ1349" i="259"/>
  <c r="AJ1348" i="259"/>
  <c r="AJ1347" i="259"/>
  <c r="AJ1346" i="259"/>
  <c r="AJ1345" i="259"/>
  <c r="AJ1344" i="259"/>
  <c r="AJ1343" i="259"/>
  <c r="AJ1342" i="259"/>
  <c r="AJ1341" i="259"/>
  <c r="AJ1340" i="259"/>
  <c r="AJ1339" i="259"/>
  <c r="AJ1338" i="259"/>
  <c r="AJ1337" i="259"/>
  <c r="AJ1336" i="259"/>
  <c r="AJ1335" i="259"/>
  <c r="AJ1334" i="259"/>
  <c r="AJ1333" i="259"/>
  <c r="AJ1332" i="259"/>
  <c r="AJ1331" i="259"/>
  <c r="AJ1330" i="259"/>
  <c r="AJ1329" i="259"/>
  <c r="AJ1328" i="259"/>
  <c r="AJ1327" i="259"/>
  <c r="AJ1326" i="259"/>
  <c r="AJ1325" i="259"/>
  <c r="AJ1324" i="259"/>
  <c r="AJ1323" i="259"/>
  <c r="AJ1322" i="259"/>
  <c r="AJ1321" i="259"/>
  <c r="AJ1320" i="259"/>
  <c r="AJ1319" i="259"/>
  <c r="AJ1318" i="259"/>
  <c r="AJ1317" i="259"/>
  <c r="AJ1316" i="259"/>
  <c r="AJ1315" i="259"/>
  <c r="AJ1314" i="259"/>
  <c r="AJ1313" i="259"/>
  <c r="AJ1312" i="259"/>
  <c r="AJ1311" i="259"/>
  <c r="AJ1310" i="259"/>
  <c r="AJ1309" i="259"/>
  <c r="AJ1308" i="259"/>
  <c r="AJ1307" i="259"/>
  <c r="AJ1306" i="259"/>
  <c r="AJ1305" i="259"/>
  <c r="AJ1304" i="259"/>
  <c r="AJ1303" i="259"/>
  <c r="AJ1302" i="259"/>
  <c r="AJ1301" i="259"/>
  <c r="AJ1300" i="259"/>
  <c r="AJ1299" i="259"/>
  <c r="AJ1298" i="259"/>
  <c r="AJ1297" i="259"/>
  <c r="AJ1296" i="259"/>
  <c r="AJ1295" i="259"/>
  <c r="AJ1294" i="259"/>
  <c r="AJ1293" i="259"/>
  <c r="AJ1292" i="259"/>
  <c r="AJ1291" i="259"/>
  <c r="AJ1290" i="259"/>
  <c r="AJ1289" i="259"/>
  <c r="AJ1288" i="259"/>
  <c r="AJ1287" i="259"/>
  <c r="AJ1286" i="259"/>
  <c r="AJ1285" i="259"/>
  <c r="AJ1284" i="259"/>
  <c r="AJ1283" i="259"/>
  <c r="AJ1282" i="259"/>
  <c r="AJ1281" i="259"/>
  <c r="AJ1280" i="259"/>
  <c r="AJ1279" i="259"/>
  <c r="AJ1278" i="259"/>
  <c r="AJ1277" i="259"/>
  <c r="AJ1276" i="259"/>
  <c r="AJ1275" i="259"/>
  <c r="AJ1274" i="259"/>
  <c r="AJ1273" i="259"/>
  <c r="AJ1272" i="259"/>
  <c r="AJ1271" i="259"/>
  <c r="AJ1270" i="259"/>
  <c r="AJ1269" i="259"/>
  <c r="AJ1268" i="259"/>
  <c r="AJ1267" i="259"/>
  <c r="AJ1266" i="259"/>
  <c r="AJ1265" i="259"/>
  <c r="AJ1264" i="259"/>
  <c r="AJ1263" i="259"/>
  <c r="AJ1262" i="259"/>
  <c r="AJ1261" i="259"/>
  <c r="AJ1260" i="259"/>
  <c r="AJ1259" i="259"/>
  <c r="AJ1258" i="259"/>
  <c r="AJ1257" i="259"/>
  <c r="AJ1256" i="259"/>
  <c r="AJ1255" i="259"/>
  <c r="AJ1254" i="259"/>
  <c r="AJ1253" i="259"/>
  <c r="AJ1252" i="259"/>
  <c r="AJ1251" i="259"/>
  <c r="AJ1250" i="259"/>
  <c r="AJ1249" i="259"/>
  <c r="AJ1248" i="259"/>
  <c r="AJ1247" i="259"/>
  <c r="AJ1246" i="259"/>
  <c r="AJ1245" i="259"/>
  <c r="AJ1244" i="259"/>
  <c r="AJ1243" i="259"/>
  <c r="AJ1242" i="259"/>
  <c r="AJ1241" i="259"/>
  <c r="AJ1240" i="259"/>
  <c r="AJ1239" i="259"/>
  <c r="AJ1238" i="259"/>
  <c r="AJ1237" i="259"/>
  <c r="AJ1236" i="259"/>
  <c r="AJ1235" i="259"/>
  <c r="AJ1234" i="259"/>
  <c r="AJ1233" i="259"/>
  <c r="AJ1232" i="259"/>
  <c r="AJ1231" i="259"/>
  <c r="AJ1230" i="259"/>
  <c r="AJ1229" i="259"/>
  <c r="AJ1228" i="259"/>
  <c r="AJ1227" i="259"/>
  <c r="AJ1226" i="259"/>
  <c r="AJ1225" i="259"/>
  <c r="AJ1224" i="259"/>
  <c r="AJ1223" i="259"/>
  <c r="AJ1222" i="259"/>
  <c r="AJ1221" i="259"/>
  <c r="AJ1220" i="259"/>
  <c r="AJ1219" i="259"/>
  <c r="AJ1218" i="259"/>
  <c r="AJ1217" i="259"/>
  <c r="AJ1216" i="259"/>
  <c r="AJ1215" i="259"/>
  <c r="AJ1214" i="259"/>
  <c r="AJ1213" i="259"/>
  <c r="AJ1212" i="259"/>
  <c r="AJ1211" i="259"/>
  <c r="AJ1210" i="259"/>
  <c r="AJ1209" i="259"/>
  <c r="AJ1208" i="259"/>
  <c r="AJ1207" i="259"/>
  <c r="AJ1206" i="259"/>
  <c r="AJ1205" i="259"/>
  <c r="AJ1204" i="259"/>
  <c r="AJ1203" i="259"/>
  <c r="AJ1202" i="259"/>
  <c r="AJ1201" i="259"/>
  <c r="AJ1200" i="259"/>
  <c r="AJ1199" i="259"/>
  <c r="AJ1198" i="259"/>
  <c r="AJ1197" i="259"/>
  <c r="AJ1196" i="259"/>
  <c r="AJ1195" i="259"/>
  <c r="AJ1194" i="259"/>
  <c r="AJ1193" i="259"/>
  <c r="AJ1192" i="259"/>
  <c r="AJ1191" i="259"/>
  <c r="AJ1190" i="259"/>
  <c r="AJ1189" i="259"/>
  <c r="AJ1188" i="259"/>
  <c r="AJ1187" i="259"/>
  <c r="AJ1186" i="259"/>
  <c r="AJ1185" i="259"/>
  <c r="AJ1184" i="259"/>
  <c r="AJ1183" i="259"/>
  <c r="AJ1182" i="259"/>
  <c r="AJ1181" i="259"/>
  <c r="AJ1180" i="259"/>
  <c r="AJ1179" i="259"/>
  <c r="AJ1178" i="259"/>
  <c r="AJ1177" i="259"/>
  <c r="AJ1176" i="259"/>
  <c r="AJ1175" i="259"/>
  <c r="AJ1174" i="259"/>
  <c r="AJ1173" i="259"/>
  <c r="AJ1172" i="259"/>
  <c r="AJ1171" i="259"/>
  <c r="AJ1170" i="259"/>
  <c r="AJ1169" i="259"/>
  <c r="AJ1168" i="259"/>
  <c r="AJ1167" i="259"/>
  <c r="AJ1166" i="259"/>
  <c r="AJ1165" i="259"/>
  <c r="AJ1164" i="259"/>
  <c r="AJ1163" i="259"/>
  <c r="AJ1162" i="259"/>
  <c r="AJ1161" i="259"/>
  <c r="AJ1160" i="259"/>
  <c r="AJ1159" i="259"/>
  <c r="AJ1158" i="259"/>
  <c r="AJ1157" i="259"/>
  <c r="AJ1156" i="259"/>
  <c r="AJ1155" i="259"/>
  <c r="AJ1154" i="259"/>
  <c r="AJ1153" i="259"/>
  <c r="AJ1152" i="259"/>
  <c r="AJ1151" i="259"/>
  <c r="AJ1150" i="259"/>
  <c r="AJ1149" i="259"/>
  <c r="AJ1148" i="259"/>
  <c r="AJ1147" i="259"/>
  <c r="AJ1146" i="259"/>
  <c r="AJ1145" i="259"/>
  <c r="AJ1144" i="259"/>
  <c r="AJ1143" i="259"/>
  <c r="AJ1142" i="259"/>
  <c r="AJ1141" i="259"/>
  <c r="AJ1140" i="259"/>
  <c r="AJ1139" i="259"/>
  <c r="AJ1138" i="259"/>
  <c r="AJ1137" i="259"/>
  <c r="AJ1136" i="259"/>
  <c r="AJ1135" i="259"/>
  <c r="AJ1134" i="259"/>
  <c r="AJ1133" i="259"/>
  <c r="AJ1132" i="259"/>
  <c r="AJ1131" i="259"/>
  <c r="AJ1130" i="259"/>
  <c r="AJ1129" i="259"/>
  <c r="AJ1128" i="259"/>
  <c r="AJ1127" i="259"/>
  <c r="AJ1126" i="259"/>
  <c r="AJ1125" i="259"/>
  <c r="AJ1124" i="259"/>
  <c r="AJ1123" i="259"/>
  <c r="AJ1122" i="259"/>
  <c r="AJ1121" i="259"/>
  <c r="AJ1120" i="259"/>
  <c r="AJ1119" i="259"/>
  <c r="AJ1118" i="259"/>
  <c r="AJ1117" i="259"/>
  <c r="AJ1116" i="259"/>
  <c r="AJ1115" i="259"/>
  <c r="AJ1114" i="259"/>
  <c r="AJ1113" i="259"/>
  <c r="AJ1112" i="259"/>
  <c r="AJ1111" i="259"/>
  <c r="AJ1110" i="259"/>
  <c r="AJ1109" i="259"/>
  <c r="AJ1108" i="259"/>
  <c r="AJ1107" i="259"/>
  <c r="AJ1106" i="259"/>
  <c r="AJ1105" i="259"/>
  <c r="AJ1104" i="259"/>
  <c r="AJ1103" i="259"/>
  <c r="AJ1102" i="259"/>
  <c r="AJ1101" i="259"/>
  <c r="AJ1100" i="259"/>
  <c r="AJ1099" i="259"/>
  <c r="AJ1098" i="259"/>
  <c r="AJ1097" i="259"/>
  <c r="AJ1096" i="259"/>
  <c r="AJ1095" i="259"/>
  <c r="AJ1094" i="259"/>
  <c r="AJ1093" i="259"/>
  <c r="AJ1092" i="259"/>
  <c r="AJ1091" i="259"/>
  <c r="AJ1090" i="259"/>
  <c r="AJ1089" i="259"/>
  <c r="AJ1088" i="259"/>
  <c r="AJ1087" i="259"/>
  <c r="AJ1086" i="259"/>
  <c r="AJ1085" i="259"/>
  <c r="AJ1084" i="259"/>
  <c r="AJ1083" i="259"/>
  <c r="AJ1082" i="259"/>
  <c r="AJ1081" i="259"/>
  <c r="AJ1080" i="259"/>
  <c r="AJ1079" i="259"/>
  <c r="AJ1078" i="259"/>
  <c r="AJ1077" i="259"/>
  <c r="AJ1076" i="259"/>
  <c r="AJ1075" i="259"/>
  <c r="AJ1074" i="259"/>
  <c r="AJ1073" i="259"/>
  <c r="AJ1072" i="259"/>
  <c r="AJ1071" i="259"/>
  <c r="AJ1070" i="259"/>
  <c r="AJ1069" i="259"/>
  <c r="AJ1068" i="259"/>
  <c r="AJ1067" i="259"/>
  <c r="AJ1066" i="259"/>
  <c r="AJ1065" i="259"/>
  <c r="AJ1064" i="259"/>
  <c r="AJ1063" i="259"/>
  <c r="AJ1062" i="259"/>
  <c r="AJ1061" i="259"/>
  <c r="AJ1060" i="259"/>
  <c r="AJ1059" i="259"/>
  <c r="AJ1058" i="259"/>
  <c r="AJ1057" i="259"/>
  <c r="AJ1056" i="259"/>
  <c r="AJ1055" i="259"/>
  <c r="AJ1054" i="259"/>
  <c r="AJ1053" i="259"/>
  <c r="AJ1052" i="259"/>
  <c r="AJ1051" i="259"/>
  <c r="AJ1050" i="259"/>
  <c r="AJ1049" i="259"/>
  <c r="AJ1048" i="259"/>
  <c r="AJ1047" i="259"/>
  <c r="AJ1046" i="259"/>
  <c r="AJ1045" i="259"/>
  <c r="AJ1044" i="259"/>
  <c r="AJ1043" i="259"/>
  <c r="AJ1042" i="259"/>
  <c r="AJ1041" i="259"/>
  <c r="AJ1040" i="259"/>
  <c r="AJ1039" i="259"/>
  <c r="AJ1038" i="259"/>
  <c r="AJ1037" i="259"/>
  <c r="AJ1036" i="259"/>
  <c r="AJ1035" i="259"/>
  <c r="AJ1034" i="259"/>
  <c r="AJ1033" i="259"/>
  <c r="AJ1032" i="259"/>
  <c r="AJ1031" i="259"/>
  <c r="AJ1030" i="259"/>
  <c r="AJ1029" i="259"/>
  <c r="AJ1028" i="259"/>
  <c r="AJ1027" i="259"/>
  <c r="AJ1026" i="259"/>
  <c r="AJ1025" i="259"/>
  <c r="AJ1024" i="259"/>
  <c r="AJ1023" i="259"/>
  <c r="AJ1022" i="259"/>
  <c r="AJ1021" i="259"/>
  <c r="AJ1020" i="259"/>
  <c r="AJ1019" i="259"/>
  <c r="AJ1018" i="259"/>
  <c r="AJ1017" i="259"/>
  <c r="AJ1016" i="259"/>
  <c r="AJ1015" i="259"/>
  <c r="AJ1014" i="259"/>
  <c r="AJ1013" i="259"/>
  <c r="AJ1012" i="259"/>
  <c r="AJ1011" i="259"/>
  <c r="AJ1010" i="259"/>
  <c r="AJ1009" i="259"/>
  <c r="AJ1008" i="259"/>
  <c r="AJ1007" i="259"/>
  <c r="AJ1006" i="259"/>
  <c r="AJ1005" i="259"/>
  <c r="AJ1004" i="259"/>
  <c r="AJ1003" i="259"/>
  <c r="AJ1002" i="259"/>
  <c r="AJ1001" i="259"/>
  <c r="AJ1000" i="259"/>
  <c r="AJ999" i="259"/>
  <c r="AJ998" i="259"/>
  <c r="AJ997" i="259"/>
  <c r="AJ996" i="259"/>
  <c r="AJ995" i="259"/>
  <c r="AJ994" i="259"/>
  <c r="AJ993" i="259"/>
  <c r="AJ992" i="259"/>
  <c r="AJ991" i="259"/>
  <c r="AJ990" i="259"/>
  <c r="AJ989" i="259"/>
  <c r="AJ988" i="259"/>
  <c r="AJ987" i="259"/>
  <c r="AJ986" i="259"/>
  <c r="AJ985" i="259"/>
  <c r="AJ984" i="259"/>
  <c r="AJ983" i="259"/>
  <c r="AJ982" i="259"/>
  <c r="AJ981" i="259"/>
  <c r="AJ980" i="259"/>
  <c r="AJ979" i="259"/>
  <c r="AJ978" i="259"/>
  <c r="AJ977" i="259"/>
  <c r="AJ976" i="259"/>
  <c r="AJ975" i="259"/>
  <c r="AJ974" i="259"/>
  <c r="AJ973" i="259"/>
  <c r="AJ972" i="259"/>
  <c r="AJ971" i="259"/>
  <c r="AJ970" i="259"/>
  <c r="AJ969" i="259"/>
  <c r="AJ968" i="259"/>
  <c r="AJ967" i="259"/>
  <c r="AJ966" i="259"/>
  <c r="AJ965" i="259"/>
  <c r="AJ964" i="259"/>
  <c r="AJ963" i="259"/>
  <c r="AJ962" i="259"/>
  <c r="AJ961" i="259"/>
  <c r="AJ960" i="259"/>
  <c r="AJ959" i="259"/>
  <c r="AJ958" i="259"/>
  <c r="AJ957" i="259"/>
  <c r="AJ956" i="259"/>
  <c r="AJ955" i="259"/>
  <c r="AJ954" i="259"/>
  <c r="AJ953" i="259"/>
  <c r="AJ952" i="259"/>
  <c r="AJ951" i="259"/>
  <c r="AJ950" i="259"/>
  <c r="AJ949" i="259"/>
  <c r="AJ948" i="259"/>
  <c r="AJ947" i="259"/>
  <c r="AJ946" i="259"/>
  <c r="AJ945" i="259"/>
  <c r="AJ944" i="259"/>
  <c r="AJ943" i="259"/>
  <c r="AJ942" i="259"/>
  <c r="AJ941" i="259"/>
  <c r="AJ940" i="259"/>
  <c r="AJ939" i="259"/>
  <c r="AJ938" i="259"/>
  <c r="AJ937" i="259"/>
  <c r="AJ936" i="259"/>
  <c r="AJ935" i="259"/>
  <c r="AJ934" i="259"/>
  <c r="AJ933" i="259"/>
  <c r="AJ932" i="259"/>
  <c r="AJ931" i="259"/>
  <c r="AJ930" i="259"/>
  <c r="AJ929" i="259"/>
  <c r="AJ928" i="259"/>
  <c r="AJ927" i="259"/>
  <c r="AJ926" i="259"/>
  <c r="AJ925" i="259"/>
  <c r="AJ924" i="259"/>
  <c r="AJ923" i="259"/>
  <c r="AJ922" i="259"/>
  <c r="AJ921" i="259"/>
  <c r="AJ920" i="259"/>
  <c r="AJ919" i="259"/>
  <c r="AJ918" i="259"/>
  <c r="AJ917" i="259"/>
  <c r="AJ916" i="259"/>
  <c r="AJ915" i="259"/>
  <c r="AJ914" i="259"/>
  <c r="AJ913" i="259"/>
  <c r="AJ912" i="259"/>
  <c r="AJ911" i="259"/>
  <c r="AJ910" i="259"/>
  <c r="AJ909" i="259"/>
  <c r="AJ908" i="259"/>
  <c r="AJ907" i="259"/>
  <c r="AJ906" i="259"/>
  <c r="AJ905" i="259"/>
  <c r="AJ904" i="259"/>
  <c r="AJ903" i="259"/>
  <c r="AJ902" i="259"/>
  <c r="AJ901" i="259"/>
  <c r="AJ900" i="259"/>
  <c r="AJ899" i="259"/>
  <c r="AJ898" i="259"/>
  <c r="AJ897" i="259"/>
  <c r="AJ896" i="259"/>
  <c r="AJ895" i="259"/>
  <c r="AJ894" i="259"/>
  <c r="AJ893" i="259"/>
  <c r="AJ892" i="259"/>
  <c r="AJ891" i="259"/>
  <c r="AJ890" i="259"/>
  <c r="AJ889" i="259"/>
  <c r="AJ888" i="259"/>
  <c r="AJ887" i="259"/>
  <c r="AJ886" i="259"/>
  <c r="AJ885" i="259"/>
  <c r="AJ884" i="259"/>
  <c r="AJ883" i="259"/>
  <c r="AJ882" i="259"/>
  <c r="AJ881" i="259"/>
  <c r="AJ880" i="259"/>
  <c r="AJ879" i="259"/>
  <c r="AJ878" i="259"/>
  <c r="AJ877" i="259"/>
  <c r="AJ876" i="259"/>
  <c r="AJ875" i="259"/>
  <c r="AJ874" i="259"/>
  <c r="AJ873" i="259"/>
  <c r="AJ872" i="259"/>
  <c r="AJ871" i="259"/>
  <c r="AJ870" i="259"/>
  <c r="AJ869" i="259"/>
  <c r="AJ868" i="259"/>
  <c r="AJ867" i="259"/>
  <c r="AJ866" i="259"/>
  <c r="AJ865" i="259"/>
  <c r="AJ864" i="259"/>
  <c r="AJ863" i="259"/>
  <c r="AJ862" i="259"/>
  <c r="AJ861" i="259"/>
  <c r="AJ860" i="259"/>
  <c r="AJ859" i="259"/>
  <c r="AJ858" i="259"/>
  <c r="AJ857" i="259"/>
  <c r="AJ856" i="259"/>
  <c r="AJ855" i="259"/>
  <c r="AJ854" i="259"/>
  <c r="AJ853" i="259"/>
  <c r="AJ852" i="259"/>
  <c r="AJ851" i="259"/>
  <c r="AJ850" i="259"/>
  <c r="AJ849" i="259"/>
  <c r="AJ848" i="259"/>
  <c r="AJ847" i="259"/>
  <c r="AJ846" i="259"/>
  <c r="AJ845" i="259"/>
  <c r="AJ844" i="259"/>
  <c r="AJ843" i="259"/>
  <c r="AJ842" i="259"/>
  <c r="AJ841" i="259"/>
  <c r="AJ840" i="259"/>
  <c r="AJ839" i="259"/>
  <c r="AJ838" i="259"/>
  <c r="AJ837" i="259"/>
  <c r="AJ836" i="259"/>
  <c r="AJ835" i="259"/>
  <c r="AJ834" i="259"/>
  <c r="AJ833" i="259"/>
  <c r="AJ832" i="259"/>
  <c r="AJ831" i="259"/>
  <c r="AJ830" i="259"/>
  <c r="AJ829" i="259"/>
  <c r="AJ828" i="259"/>
  <c r="AJ827" i="259"/>
  <c r="AJ826" i="259"/>
  <c r="AJ825" i="259"/>
  <c r="AJ824" i="259"/>
  <c r="AJ823" i="259"/>
  <c r="AJ822" i="259"/>
  <c r="AJ821" i="259"/>
  <c r="AJ820" i="259"/>
  <c r="AJ819" i="259"/>
  <c r="AJ818" i="259"/>
  <c r="AJ817" i="259"/>
  <c r="AJ816" i="259"/>
  <c r="AJ815" i="259"/>
  <c r="AJ814" i="259"/>
  <c r="AJ813" i="259"/>
  <c r="AJ812" i="259"/>
  <c r="AJ811" i="259"/>
  <c r="AJ810" i="259"/>
  <c r="AJ809" i="259"/>
  <c r="AJ808" i="259"/>
  <c r="AJ807" i="259"/>
  <c r="AJ806" i="259"/>
  <c r="AJ805" i="259"/>
  <c r="AJ804" i="259"/>
  <c r="AJ803" i="259"/>
  <c r="AJ802" i="259"/>
  <c r="AJ801" i="259"/>
  <c r="AJ800" i="259"/>
  <c r="AJ799" i="259"/>
  <c r="AJ798" i="259"/>
  <c r="AJ797" i="259"/>
  <c r="AJ796" i="259"/>
  <c r="AJ795" i="259"/>
  <c r="AJ794" i="259"/>
  <c r="AJ793" i="259"/>
  <c r="AJ792" i="259"/>
  <c r="AJ791" i="259"/>
  <c r="AJ790" i="259"/>
  <c r="AJ789" i="259"/>
  <c r="AJ788" i="259"/>
  <c r="AJ787" i="259"/>
  <c r="AJ786" i="259"/>
  <c r="AJ785" i="259"/>
  <c r="AJ784" i="259"/>
  <c r="AJ783" i="259"/>
  <c r="AJ782" i="259"/>
  <c r="AJ781" i="259"/>
  <c r="AJ780" i="259"/>
  <c r="AJ779" i="259"/>
  <c r="AJ778" i="259"/>
  <c r="AJ777" i="259"/>
  <c r="AJ776" i="259"/>
  <c r="AJ775" i="259"/>
  <c r="AJ774" i="259"/>
  <c r="AJ773" i="259"/>
  <c r="AJ772" i="259"/>
  <c r="AJ771" i="259"/>
  <c r="AJ770" i="259"/>
  <c r="AJ769" i="259"/>
  <c r="AJ768" i="259"/>
  <c r="AJ767" i="259"/>
  <c r="AJ766" i="259"/>
  <c r="AJ765" i="259"/>
  <c r="AJ764" i="259"/>
  <c r="AJ763" i="259"/>
  <c r="AJ762" i="259"/>
  <c r="AJ761" i="259"/>
  <c r="AJ760" i="259"/>
  <c r="AJ759" i="259"/>
  <c r="AJ758" i="259"/>
  <c r="AJ757" i="259"/>
  <c r="AJ756" i="259"/>
  <c r="AJ755" i="259"/>
  <c r="AJ754" i="259"/>
  <c r="AJ753" i="259"/>
  <c r="AJ752" i="259"/>
  <c r="AJ751" i="259"/>
  <c r="AJ750" i="259"/>
  <c r="AJ749" i="259"/>
  <c r="AJ748" i="259"/>
  <c r="AJ747" i="259"/>
  <c r="AJ746" i="259"/>
  <c r="AJ745" i="259"/>
  <c r="AJ744" i="259"/>
  <c r="AJ743" i="259"/>
  <c r="AJ742" i="259"/>
  <c r="AJ741" i="259"/>
  <c r="AJ740" i="259"/>
  <c r="AJ739" i="259"/>
  <c r="AJ738" i="259"/>
  <c r="AJ737" i="259"/>
  <c r="AJ736" i="259"/>
  <c r="AJ735" i="259"/>
  <c r="AJ734" i="259"/>
  <c r="AJ733" i="259"/>
  <c r="AJ732" i="259"/>
  <c r="AJ731" i="259"/>
  <c r="AJ730" i="259"/>
  <c r="AJ729" i="259"/>
  <c r="AJ728" i="259"/>
  <c r="AJ727" i="259"/>
  <c r="AJ726" i="259"/>
  <c r="AJ725" i="259"/>
  <c r="AJ724" i="259"/>
  <c r="AJ723" i="259"/>
  <c r="AJ722" i="259"/>
  <c r="AJ721" i="259"/>
  <c r="AJ720" i="259"/>
  <c r="AJ719" i="259"/>
  <c r="AJ718" i="259"/>
  <c r="AJ717" i="259"/>
  <c r="AJ716" i="259"/>
  <c r="AJ715" i="259"/>
  <c r="AJ714" i="259"/>
  <c r="AJ713" i="259"/>
  <c r="AJ712" i="259"/>
  <c r="AJ711" i="259"/>
  <c r="AJ710" i="259"/>
  <c r="AJ709" i="259"/>
  <c r="AJ708" i="259"/>
  <c r="AJ707" i="259"/>
  <c r="AJ706" i="259"/>
  <c r="AJ705" i="259"/>
  <c r="AJ704" i="259"/>
  <c r="AJ703" i="259"/>
  <c r="AJ702" i="259"/>
  <c r="AJ701" i="259"/>
  <c r="AJ700" i="259"/>
  <c r="AJ699" i="259"/>
  <c r="AJ698" i="259"/>
  <c r="AJ697" i="259"/>
  <c r="AJ696" i="259"/>
  <c r="AJ695" i="259"/>
  <c r="AJ694" i="259"/>
  <c r="AJ693" i="259"/>
  <c r="AJ692" i="259"/>
  <c r="AJ691" i="259"/>
  <c r="AJ690" i="259"/>
  <c r="AJ689" i="259"/>
  <c r="AJ688" i="259"/>
  <c r="AJ687" i="259"/>
  <c r="AJ686" i="259"/>
  <c r="AJ685" i="259"/>
  <c r="AJ684" i="259"/>
  <c r="AJ683" i="259"/>
  <c r="AJ682" i="259"/>
  <c r="AJ681" i="259"/>
  <c r="AJ680" i="259"/>
  <c r="AJ679" i="259"/>
  <c r="AJ678" i="259"/>
  <c r="AJ677" i="259"/>
  <c r="AJ676" i="259"/>
  <c r="AJ675" i="259"/>
  <c r="AJ674" i="259"/>
  <c r="AJ673" i="259"/>
  <c r="AJ672" i="259"/>
  <c r="AJ671" i="259"/>
  <c r="AJ670" i="259"/>
  <c r="AJ669" i="259"/>
  <c r="AJ668" i="259"/>
  <c r="AJ667" i="259"/>
  <c r="AJ666" i="259"/>
  <c r="AJ665" i="259"/>
  <c r="AJ664" i="259"/>
  <c r="AJ663" i="259"/>
  <c r="AJ662" i="259"/>
  <c r="AJ661" i="259"/>
  <c r="AJ660" i="259"/>
  <c r="AJ659" i="259"/>
  <c r="AJ658" i="259"/>
  <c r="AJ657" i="259"/>
  <c r="AJ656" i="259"/>
  <c r="AJ655" i="259"/>
  <c r="AJ654" i="259"/>
  <c r="AJ653" i="259"/>
  <c r="AJ652" i="259"/>
  <c r="AJ651" i="259"/>
  <c r="AJ650" i="259"/>
  <c r="AJ649" i="259"/>
  <c r="AJ648" i="259"/>
  <c r="AJ647" i="259"/>
  <c r="AJ646" i="259"/>
  <c r="AJ645" i="259"/>
  <c r="AJ644" i="259"/>
  <c r="AJ643" i="259"/>
  <c r="AJ642" i="259"/>
  <c r="AJ641" i="259"/>
  <c r="AJ640" i="259"/>
  <c r="AJ639" i="259"/>
  <c r="AJ638" i="259"/>
  <c r="AJ637" i="259"/>
  <c r="AJ636" i="259"/>
  <c r="AJ635" i="259"/>
  <c r="AJ634" i="259"/>
  <c r="AJ633" i="259"/>
  <c r="AJ632" i="259"/>
  <c r="AJ631" i="259"/>
  <c r="AJ630" i="259"/>
  <c r="AJ629" i="259"/>
  <c r="AJ628" i="259"/>
  <c r="AJ627" i="259"/>
  <c r="AJ626" i="259"/>
  <c r="AJ625" i="259"/>
  <c r="AJ624" i="259"/>
  <c r="AJ623" i="259"/>
  <c r="AJ622" i="259"/>
  <c r="AJ621" i="259"/>
  <c r="AJ620" i="259"/>
  <c r="AJ619" i="259"/>
  <c r="AJ618" i="259"/>
  <c r="AJ617" i="259"/>
  <c r="AJ616" i="259"/>
  <c r="AJ615" i="259"/>
  <c r="AJ614" i="259"/>
  <c r="AJ613" i="259"/>
  <c r="AJ612" i="259"/>
  <c r="AJ611" i="259"/>
  <c r="AJ610" i="259"/>
  <c r="AJ609" i="259"/>
  <c r="AJ608" i="259"/>
  <c r="AJ607" i="259"/>
  <c r="AJ606" i="259"/>
  <c r="AJ605" i="259"/>
  <c r="AJ604" i="259"/>
  <c r="AJ603" i="259"/>
  <c r="AJ602" i="259"/>
  <c r="AJ601" i="259"/>
  <c r="AJ600" i="259"/>
  <c r="AJ599" i="259"/>
  <c r="AJ598" i="259"/>
  <c r="AJ597" i="259"/>
  <c r="AJ596" i="259"/>
  <c r="AJ595" i="259"/>
  <c r="AJ594" i="259"/>
  <c r="AJ593" i="259"/>
  <c r="AJ592" i="259"/>
  <c r="AJ591" i="259"/>
  <c r="AJ590" i="259"/>
  <c r="AJ589" i="259"/>
  <c r="AJ588" i="259"/>
  <c r="AJ587" i="259"/>
  <c r="AJ586" i="259"/>
  <c r="AJ585" i="259"/>
  <c r="AJ584" i="259"/>
  <c r="AJ583" i="259"/>
  <c r="AJ582" i="259"/>
  <c r="AJ581" i="259"/>
  <c r="AJ580" i="259"/>
  <c r="AJ579" i="259"/>
  <c r="AJ578" i="259"/>
  <c r="AJ577" i="259"/>
  <c r="AJ576" i="259"/>
  <c r="AJ575" i="259"/>
  <c r="AJ574" i="259"/>
  <c r="AJ573" i="259"/>
  <c r="AJ572" i="259"/>
  <c r="AJ571" i="259"/>
  <c r="AJ570" i="259"/>
  <c r="AJ569" i="259"/>
  <c r="AJ568" i="259"/>
  <c r="AJ567" i="259"/>
  <c r="AJ566" i="259"/>
  <c r="AJ565" i="259"/>
  <c r="AJ564" i="259"/>
  <c r="AJ563" i="259"/>
  <c r="AJ562" i="259"/>
  <c r="AJ561" i="259"/>
  <c r="AJ560" i="259"/>
  <c r="AJ559" i="259"/>
  <c r="AJ558" i="259"/>
  <c r="AJ557" i="259"/>
  <c r="AJ556" i="259"/>
  <c r="AJ555" i="259"/>
  <c r="AJ554" i="259"/>
  <c r="AJ553" i="259"/>
  <c r="AJ552" i="259"/>
  <c r="AJ551" i="259"/>
  <c r="AJ550" i="259"/>
  <c r="AJ549" i="259"/>
  <c r="AJ548" i="259"/>
  <c r="AJ547" i="259"/>
  <c r="AJ546" i="259"/>
  <c r="AJ545" i="259"/>
  <c r="AJ544" i="259"/>
  <c r="AJ543" i="259"/>
  <c r="AJ542" i="259"/>
  <c r="AJ541" i="259"/>
  <c r="AJ540" i="259"/>
  <c r="AJ539" i="259"/>
  <c r="AJ538" i="259"/>
  <c r="AJ537" i="259"/>
  <c r="AJ536" i="259"/>
  <c r="AJ535" i="259"/>
  <c r="AJ534" i="259"/>
  <c r="AJ533" i="259"/>
  <c r="AJ532" i="259"/>
  <c r="AJ531" i="259"/>
  <c r="AJ530" i="259"/>
  <c r="AJ529" i="259"/>
  <c r="AJ528" i="259"/>
  <c r="AJ527" i="259"/>
  <c r="AJ526" i="259"/>
  <c r="AJ525" i="259"/>
  <c r="AJ524" i="259"/>
  <c r="AJ523" i="259"/>
  <c r="AJ522" i="259"/>
  <c r="AJ521" i="259"/>
  <c r="AJ520" i="259"/>
  <c r="AJ519" i="259"/>
  <c r="AJ518" i="259"/>
  <c r="AJ517" i="259"/>
  <c r="AJ516" i="259"/>
  <c r="AJ515" i="259"/>
  <c r="AJ514" i="259"/>
  <c r="AJ513" i="259"/>
  <c r="AJ512" i="259"/>
  <c r="AJ511" i="259"/>
  <c r="AJ510" i="259"/>
  <c r="AJ509" i="259"/>
  <c r="AJ508" i="259"/>
  <c r="AJ507" i="259"/>
  <c r="AJ506" i="259"/>
  <c r="AJ505" i="259"/>
  <c r="AJ504" i="259"/>
  <c r="AJ503" i="259"/>
  <c r="AJ502" i="259"/>
  <c r="AJ501" i="259"/>
  <c r="AJ500" i="259"/>
  <c r="AJ499" i="259"/>
  <c r="AJ498" i="259"/>
  <c r="AJ497" i="259"/>
  <c r="AJ496" i="259"/>
  <c r="AJ495" i="259"/>
  <c r="AJ494" i="259"/>
  <c r="AJ493" i="259"/>
  <c r="AJ492" i="259"/>
  <c r="AJ491" i="259"/>
  <c r="AJ490" i="259"/>
  <c r="AJ489" i="259"/>
  <c r="AJ488" i="259"/>
  <c r="AJ487" i="259"/>
  <c r="AJ486" i="259"/>
  <c r="AJ485" i="259"/>
  <c r="AJ484" i="259"/>
  <c r="AJ483" i="259"/>
  <c r="AJ482" i="259"/>
  <c r="AJ481" i="259"/>
  <c r="AJ480" i="259"/>
  <c r="AJ479" i="259"/>
  <c r="AJ478" i="259"/>
  <c r="AJ477" i="259"/>
  <c r="AJ476" i="259"/>
  <c r="AJ475" i="259"/>
  <c r="AJ474" i="259"/>
  <c r="AJ473" i="259"/>
  <c r="AJ472" i="259"/>
  <c r="AJ471" i="259"/>
  <c r="AJ470" i="259"/>
  <c r="AJ469" i="259"/>
  <c r="AJ468" i="259"/>
  <c r="AJ467" i="259"/>
  <c r="AJ466" i="259"/>
  <c r="AJ465" i="259"/>
  <c r="AJ464" i="259"/>
  <c r="AJ463" i="259"/>
  <c r="AJ462" i="259"/>
  <c r="AJ461" i="259"/>
  <c r="AJ460" i="259"/>
  <c r="AJ459" i="259"/>
  <c r="AJ458" i="259"/>
  <c r="AJ457" i="259"/>
  <c r="AJ456" i="259"/>
  <c r="AJ455" i="259"/>
  <c r="AJ454" i="259"/>
  <c r="AJ453" i="259"/>
  <c r="AJ452" i="259"/>
  <c r="AJ451" i="259"/>
  <c r="AJ450" i="259"/>
  <c r="AJ449" i="259"/>
  <c r="AJ448" i="259"/>
  <c r="AJ447" i="259"/>
  <c r="AJ446" i="259"/>
  <c r="AJ445" i="259"/>
  <c r="AJ444" i="259"/>
  <c r="AJ443" i="259"/>
  <c r="AJ442" i="259"/>
  <c r="AJ441" i="259"/>
  <c r="AJ440" i="259"/>
  <c r="AJ439" i="259"/>
  <c r="AJ438" i="259"/>
  <c r="AJ437" i="259"/>
  <c r="AJ436" i="259"/>
  <c r="AJ435" i="259"/>
  <c r="AJ434" i="259"/>
  <c r="AJ433" i="259"/>
  <c r="AJ432" i="259"/>
  <c r="AJ431" i="259"/>
  <c r="AJ430" i="259"/>
  <c r="AJ429" i="259"/>
  <c r="AJ428" i="259"/>
  <c r="AJ427" i="259"/>
  <c r="AJ426" i="259"/>
  <c r="AJ425" i="259"/>
  <c r="AJ424" i="259"/>
  <c r="AJ423" i="259"/>
  <c r="AJ422" i="259"/>
  <c r="AJ421" i="259"/>
  <c r="AJ420" i="259"/>
  <c r="AJ419" i="259"/>
  <c r="AJ418" i="259"/>
  <c r="AJ417" i="259"/>
  <c r="AJ416" i="259"/>
  <c r="AJ415" i="259"/>
  <c r="AJ414" i="259"/>
  <c r="AJ413" i="259"/>
  <c r="AJ412" i="259"/>
  <c r="AJ411" i="259"/>
  <c r="AJ410" i="259"/>
  <c r="AJ409" i="259"/>
  <c r="AJ408" i="259"/>
  <c r="AJ407" i="259"/>
  <c r="AJ406" i="259"/>
  <c r="AJ405" i="259"/>
  <c r="AJ404" i="259"/>
  <c r="AJ403" i="259"/>
  <c r="AJ402" i="259"/>
  <c r="AJ401" i="259"/>
  <c r="AJ400" i="259"/>
  <c r="AJ399" i="259"/>
  <c r="AJ398" i="259"/>
  <c r="AJ397" i="259"/>
  <c r="AJ396" i="259"/>
  <c r="AJ395" i="259"/>
  <c r="AJ394" i="259"/>
  <c r="AJ393" i="259"/>
  <c r="AJ392" i="259"/>
  <c r="AJ391" i="259"/>
  <c r="AJ390" i="259"/>
  <c r="AJ389" i="259"/>
  <c r="AJ388" i="259"/>
  <c r="AJ387" i="259"/>
  <c r="AJ386" i="259"/>
  <c r="AJ385" i="259"/>
  <c r="AJ384" i="259"/>
  <c r="AJ383" i="259"/>
  <c r="AJ382" i="259"/>
  <c r="AJ381" i="259"/>
  <c r="AJ380" i="259"/>
  <c r="AJ379" i="259"/>
  <c r="AJ378" i="259"/>
  <c r="AJ377" i="259"/>
  <c r="AJ376" i="259"/>
  <c r="AJ375" i="259"/>
  <c r="AJ374" i="259"/>
  <c r="AJ373" i="259"/>
  <c r="AJ372" i="259"/>
  <c r="AJ371" i="259"/>
  <c r="AJ370" i="259"/>
  <c r="AJ369" i="259"/>
  <c r="AJ368" i="259"/>
  <c r="AJ367" i="259"/>
  <c r="AJ366" i="259"/>
  <c r="AJ365" i="259"/>
  <c r="AJ364" i="259"/>
  <c r="AJ363" i="259"/>
  <c r="AJ362" i="259"/>
  <c r="AJ361" i="259"/>
  <c r="AJ360" i="259"/>
  <c r="AJ359" i="259"/>
  <c r="AJ358" i="259"/>
  <c r="AJ357" i="259"/>
  <c r="AJ356" i="259"/>
  <c r="AJ355" i="259"/>
  <c r="AJ354" i="259"/>
  <c r="AJ353" i="259"/>
  <c r="AJ352" i="259"/>
  <c r="AJ351" i="259"/>
  <c r="AJ350" i="259"/>
  <c r="AJ349" i="259"/>
  <c r="AJ348" i="259"/>
  <c r="AJ347" i="259"/>
  <c r="AJ346" i="259"/>
  <c r="AJ345" i="259"/>
  <c r="AJ344" i="259"/>
  <c r="AJ343" i="259"/>
  <c r="AJ342" i="259"/>
  <c r="AJ341" i="259"/>
  <c r="AJ340" i="259"/>
  <c r="AJ339" i="259"/>
  <c r="AJ338" i="259"/>
  <c r="AJ337" i="259"/>
  <c r="AJ336" i="259"/>
  <c r="AJ335" i="259"/>
  <c r="AJ334" i="259"/>
  <c r="AJ333" i="259"/>
  <c r="AJ332" i="259"/>
  <c r="AJ331" i="259"/>
  <c r="AJ330" i="259"/>
  <c r="AJ329" i="259"/>
  <c r="AJ328" i="259"/>
  <c r="AJ327" i="259"/>
  <c r="AJ326" i="259"/>
  <c r="AJ325" i="259"/>
  <c r="AJ324" i="259"/>
  <c r="AJ323" i="259"/>
  <c r="AJ322" i="259"/>
  <c r="AJ321" i="259"/>
  <c r="AJ320" i="259"/>
  <c r="AJ319" i="259"/>
  <c r="AJ318" i="259"/>
  <c r="AJ317" i="259"/>
  <c r="AJ316" i="259"/>
  <c r="AJ315" i="259"/>
  <c r="AJ314" i="259"/>
  <c r="AJ313" i="259"/>
  <c r="AJ312" i="259"/>
  <c r="AJ311" i="259"/>
  <c r="AJ310" i="259"/>
  <c r="AJ309" i="259"/>
  <c r="AJ308" i="259"/>
  <c r="AJ307" i="259"/>
  <c r="AJ306" i="259"/>
  <c r="AJ305" i="259"/>
  <c r="AJ304" i="259"/>
  <c r="AJ303" i="259"/>
  <c r="AJ302" i="259"/>
  <c r="AJ301" i="259"/>
  <c r="AJ300" i="259"/>
  <c r="AJ299" i="259"/>
  <c r="AJ298" i="259"/>
  <c r="AJ297" i="259"/>
  <c r="AJ296" i="259"/>
  <c r="AJ295" i="259"/>
  <c r="AJ294" i="259"/>
  <c r="AJ293" i="259"/>
  <c r="AJ292" i="259"/>
  <c r="AJ291" i="259"/>
  <c r="AJ290" i="259"/>
  <c r="AJ289" i="259"/>
  <c r="AJ288" i="259"/>
  <c r="AJ287" i="259"/>
  <c r="AJ286" i="259"/>
  <c r="AJ285" i="259"/>
  <c r="AJ284" i="259"/>
  <c r="AJ283" i="259"/>
  <c r="AJ282" i="259"/>
  <c r="AJ281" i="259"/>
  <c r="AJ280" i="259"/>
  <c r="AJ279" i="259"/>
  <c r="AJ278" i="259"/>
  <c r="AJ277" i="259"/>
  <c r="AJ276" i="259"/>
  <c r="AJ275" i="259"/>
  <c r="AJ274" i="259"/>
  <c r="AJ273" i="259"/>
  <c r="AJ272" i="259"/>
  <c r="AJ271" i="259"/>
  <c r="AJ270" i="259"/>
  <c r="AJ269" i="259"/>
  <c r="AJ268" i="259"/>
  <c r="AJ267" i="259"/>
  <c r="AJ266" i="259"/>
  <c r="AJ265" i="259"/>
  <c r="AJ264" i="259"/>
  <c r="AJ263" i="259"/>
  <c r="AJ262" i="259"/>
  <c r="AJ261" i="259"/>
  <c r="AJ260" i="259"/>
  <c r="AJ259" i="259"/>
  <c r="AJ258" i="259"/>
  <c r="AJ257" i="259"/>
  <c r="AJ256" i="259"/>
  <c r="AJ255" i="259"/>
  <c r="AJ254" i="259"/>
  <c r="AJ253" i="259"/>
  <c r="AJ252" i="259"/>
  <c r="AJ251" i="259"/>
  <c r="AJ250" i="259"/>
  <c r="AJ249" i="259"/>
  <c r="AJ248" i="259"/>
  <c r="AJ247" i="259"/>
  <c r="AJ246" i="259"/>
  <c r="AJ245" i="259"/>
  <c r="AJ244" i="259"/>
  <c r="AJ243" i="259"/>
  <c r="AJ242" i="259"/>
  <c r="AJ241" i="259"/>
  <c r="AJ240" i="259"/>
  <c r="AJ239" i="259"/>
  <c r="AJ238" i="259"/>
  <c r="AJ237" i="259"/>
  <c r="AJ236" i="259"/>
  <c r="AJ235" i="259"/>
  <c r="AJ234" i="259"/>
  <c r="AJ233" i="259"/>
  <c r="AJ232" i="259"/>
  <c r="AJ231" i="259"/>
  <c r="AJ230" i="259"/>
  <c r="AJ229" i="259"/>
  <c r="AJ228" i="259"/>
  <c r="AJ227" i="259"/>
  <c r="AJ226" i="259"/>
  <c r="AJ225" i="259"/>
  <c r="AJ224" i="259"/>
  <c r="AJ223" i="259"/>
  <c r="AJ222" i="259"/>
  <c r="AJ221" i="259"/>
  <c r="AJ220" i="259"/>
  <c r="AJ219" i="259"/>
  <c r="AJ218" i="259"/>
  <c r="AJ217" i="259"/>
  <c r="AJ216" i="259"/>
  <c r="AJ215" i="259"/>
  <c r="AJ214" i="259"/>
  <c r="AJ213" i="259"/>
  <c r="AJ212" i="259"/>
  <c r="AJ211" i="259"/>
  <c r="AJ210" i="259"/>
  <c r="AJ209" i="259"/>
  <c r="AJ208" i="259"/>
  <c r="AJ207" i="259"/>
  <c r="AJ206" i="259"/>
  <c r="AJ205" i="259"/>
  <c r="AJ204" i="259"/>
  <c r="AJ203" i="259"/>
  <c r="AJ202" i="259"/>
  <c r="AJ201" i="259"/>
  <c r="AJ200" i="259"/>
  <c r="AJ199" i="259"/>
  <c r="AJ198" i="259"/>
  <c r="AJ197" i="259"/>
  <c r="AJ196" i="259"/>
  <c r="AJ195" i="259"/>
  <c r="AJ194" i="259"/>
  <c r="AJ193" i="259"/>
  <c r="AJ192" i="259"/>
  <c r="AJ191" i="259"/>
  <c r="AJ190" i="259"/>
  <c r="AJ189" i="259"/>
  <c r="AJ188" i="259"/>
  <c r="AJ187" i="259"/>
  <c r="AJ186" i="259"/>
  <c r="AJ185" i="259"/>
  <c r="AJ184" i="259"/>
  <c r="AJ183" i="259"/>
  <c r="AJ182" i="259"/>
  <c r="AJ181" i="259"/>
  <c r="AJ180" i="259"/>
  <c r="AJ179" i="259"/>
  <c r="AJ178" i="259"/>
  <c r="AJ177" i="259"/>
  <c r="AJ176" i="259"/>
  <c r="AJ175" i="259"/>
  <c r="AJ174" i="259"/>
  <c r="AJ173" i="259"/>
  <c r="AJ172" i="259"/>
  <c r="AJ171" i="259"/>
  <c r="AJ170" i="259"/>
  <c r="AJ169" i="259"/>
  <c r="AJ168" i="259"/>
  <c r="AJ167" i="259"/>
  <c r="AJ166" i="259"/>
  <c r="AJ165" i="259"/>
  <c r="AJ164" i="259"/>
  <c r="AJ163" i="259"/>
  <c r="AJ162" i="259"/>
  <c r="AJ161" i="259"/>
  <c r="AJ160" i="259"/>
  <c r="AJ159" i="259"/>
  <c r="AJ158" i="259"/>
  <c r="AJ157" i="259"/>
  <c r="AJ156" i="259"/>
  <c r="AJ155" i="259"/>
  <c r="AJ154" i="259"/>
  <c r="AJ153" i="259"/>
  <c r="AJ152" i="259"/>
  <c r="AJ151" i="259"/>
  <c r="AJ150" i="259"/>
  <c r="AJ149" i="259"/>
  <c r="AJ148" i="259"/>
  <c r="AJ147" i="259"/>
  <c r="AJ146" i="259"/>
  <c r="AJ145" i="259"/>
  <c r="AJ144" i="259"/>
  <c r="AJ143" i="259"/>
  <c r="AJ142" i="259"/>
  <c r="AJ141" i="259"/>
  <c r="AJ140" i="259"/>
  <c r="AJ139" i="259"/>
  <c r="AJ138" i="259"/>
  <c r="AJ137" i="259"/>
  <c r="AJ136" i="259"/>
  <c r="AJ135" i="259"/>
  <c r="AJ134" i="259"/>
  <c r="AJ133" i="259"/>
  <c r="AJ132" i="259"/>
  <c r="AJ131" i="259"/>
  <c r="AJ130" i="259"/>
  <c r="AJ129" i="259"/>
  <c r="AJ128" i="259"/>
  <c r="AJ127" i="259"/>
  <c r="AJ126" i="259"/>
  <c r="AJ125" i="259"/>
  <c r="AJ124" i="259"/>
  <c r="AJ123" i="259"/>
  <c r="AJ122" i="259"/>
  <c r="AJ121" i="259"/>
  <c r="AJ120" i="259"/>
  <c r="AJ119" i="259"/>
  <c r="AJ118" i="259"/>
  <c r="AJ117" i="259"/>
  <c r="AJ116" i="259"/>
  <c r="AJ115" i="259"/>
  <c r="AJ114" i="259"/>
  <c r="AJ113" i="259"/>
  <c r="AJ112" i="259"/>
  <c r="AJ111" i="259"/>
  <c r="AJ110" i="259"/>
  <c r="AJ109" i="259"/>
  <c r="AJ108" i="259"/>
  <c r="AJ107" i="259"/>
  <c r="AJ106" i="259"/>
  <c r="AJ105" i="259"/>
  <c r="AJ104" i="259"/>
  <c r="AJ103" i="259"/>
  <c r="AJ102" i="259"/>
  <c r="AJ101" i="259"/>
  <c r="AJ100" i="259"/>
  <c r="AJ99" i="259"/>
  <c r="AJ98" i="259"/>
  <c r="AJ97" i="259"/>
  <c r="AJ96" i="259"/>
  <c r="AJ95" i="259"/>
  <c r="AJ94" i="259"/>
  <c r="AJ93" i="259"/>
  <c r="AJ92" i="259"/>
  <c r="AJ91" i="259"/>
  <c r="AJ90" i="259"/>
  <c r="AJ89" i="259"/>
  <c r="AJ88" i="259"/>
  <c r="AJ87" i="259"/>
  <c r="AJ86" i="259"/>
  <c r="AJ85" i="259"/>
  <c r="AJ84" i="259"/>
  <c r="AJ83" i="259"/>
  <c r="AJ82" i="259"/>
  <c r="AJ81" i="259"/>
  <c r="AJ80" i="259"/>
  <c r="AJ79" i="259"/>
  <c r="AJ78" i="259"/>
  <c r="AJ77" i="259"/>
  <c r="AJ76" i="259"/>
  <c r="AJ75" i="259"/>
  <c r="AJ74" i="259"/>
  <c r="AJ73" i="259"/>
  <c r="AJ72" i="259"/>
  <c r="AJ71" i="259"/>
  <c r="AJ70" i="259"/>
  <c r="AJ69" i="259"/>
  <c r="AJ68" i="259"/>
  <c r="AJ67" i="259"/>
  <c r="AJ66" i="259"/>
  <c r="AJ65" i="259"/>
  <c r="AJ64" i="259"/>
  <c r="AJ63" i="259"/>
  <c r="AJ62" i="259"/>
  <c r="AJ61" i="259"/>
  <c r="AJ60" i="259"/>
  <c r="AJ59" i="259"/>
  <c r="AJ58" i="259"/>
  <c r="AJ57" i="259"/>
  <c r="AJ56" i="259"/>
  <c r="AJ55" i="259"/>
  <c r="AJ54" i="259"/>
  <c r="AJ53" i="259"/>
  <c r="AJ52" i="259"/>
  <c r="AJ51" i="259"/>
  <c r="AJ50" i="259"/>
  <c r="AJ49" i="259"/>
  <c r="AJ48" i="259"/>
  <c r="AJ47" i="259"/>
  <c r="AJ46" i="259"/>
  <c r="AJ45" i="259"/>
  <c r="AJ44" i="259"/>
  <c r="AJ43" i="259"/>
  <c r="AJ42" i="259"/>
  <c r="AJ41" i="259"/>
  <c r="AJ40" i="259"/>
  <c r="AJ39" i="259"/>
  <c r="AJ38" i="259"/>
  <c r="AJ37" i="259"/>
  <c r="AJ36" i="259"/>
  <c r="AJ35" i="259"/>
  <c r="AJ34" i="259"/>
  <c r="AJ33" i="259"/>
  <c r="AJ32" i="259"/>
  <c r="AJ31" i="259"/>
  <c r="AJ30" i="259"/>
  <c r="AJ29" i="259"/>
  <c r="AJ28" i="259"/>
  <c r="AJ27" i="259"/>
  <c r="AJ26" i="259"/>
  <c r="AJ25" i="259"/>
  <c r="AJ24" i="259"/>
  <c r="AJ23" i="259"/>
  <c r="AJ22" i="259"/>
  <c r="AJ21" i="259"/>
  <c r="AJ20" i="259"/>
  <c r="AJ19" i="259"/>
  <c r="AJ18" i="259"/>
  <c r="AJ17" i="259"/>
  <c r="AJ16" i="259"/>
  <c r="AJ15" i="259"/>
  <c r="AJ14" i="259"/>
  <c r="AJ13" i="259"/>
  <c r="AJ12" i="259"/>
  <c r="AJ11" i="259"/>
  <c r="AJ10" i="259"/>
  <c r="AJ9" i="259"/>
  <c r="AJ8" i="259"/>
  <c r="AJ7" i="259"/>
  <c r="AJ5" i="259"/>
  <c r="AJ4" i="259"/>
  <c r="AJ3" i="259"/>
  <c r="AJ2" i="259"/>
  <c r="N2" i="81"/>
  <c r="AM6" i="259" l="1"/>
  <c r="AN6" i="259" s="1"/>
  <c r="AK1288" i="259"/>
  <c r="AK32" i="259"/>
  <c r="AK24" i="259"/>
  <c r="AK48" i="259"/>
  <c r="AK8" i="259"/>
  <c r="AK16" i="259"/>
  <c r="AK40" i="259"/>
  <c r="AK104" i="259"/>
  <c r="AK152" i="259"/>
  <c r="AK208" i="259"/>
  <c r="AK256" i="259"/>
  <c r="AK312" i="259"/>
  <c r="AK360" i="259"/>
  <c r="AK416" i="259"/>
  <c r="AK464" i="259"/>
  <c r="AK512" i="259"/>
  <c r="AK560" i="259"/>
  <c r="AK600" i="259"/>
  <c r="AK656" i="259"/>
  <c r="AK712" i="259"/>
  <c r="AK744" i="259"/>
  <c r="AK800" i="259"/>
  <c r="AK848" i="259"/>
  <c r="AK928" i="259"/>
  <c r="AK976" i="259"/>
  <c r="AK1024" i="259"/>
  <c r="AK1072" i="259"/>
  <c r="AK1112" i="259"/>
  <c r="AK1152" i="259"/>
  <c r="AK1208" i="259"/>
  <c r="AK1248" i="259"/>
  <c r="AK25" i="259"/>
  <c r="AK81" i="259"/>
  <c r="AK129" i="259"/>
  <c r="AK169" i="259"/>
  <c r="AK217" i="259"/>
  <c r="AK273" i="259"/>
  <c r="AK329" i="259"/>
  <c r="AK385" i="259"/>
  <c r="AK433" i="259"/>
  <c r="AK513" i="259"/>
  <c r="AK561" i="259"/>
  <c r="AK609" i="259"/>
  <c r="AK665" i="259"/>
  <c r="AK705" i="259"/>
  <c r="AK753" i="259"/>
  <c r="AK809" i="259"/>
  <c r="AK849" i="259"/>
  <c r="AK905" i="259"/>
  <c r="AK937" i="259"/>
  <c r="AK1017" i="259"/>
  <c r="AK1065" i="259"/>
  <c r="AK1121" i="259"/>
  <c r="AK1145" i="259"/>
  <c r="AK1193" i="259"/>
  <c r="AK1249" i="259"/>
  <c r="AK1281" i="259"/>
  <c r="AK4942" i="259"/>
  <c r="AK5006" i="259"/>
  <c r="AK5070" i="259"/>
  <c r="AK5134" i="259"/>
  <c r="AK5198" i="259"/>
  <c r="AK5262" i="259"/>
  <c r="AK5326" i="259"/>
  <c r="AK5390" i="259"/>
  <c r="AK5454" i="259"/>
  <c r="AK4934" i="259"/>
  <c r="AK4998" i="259"/>
  <c r="AK5062" i="259"/>
  <c r="AK5126" i="259"/>
  <c r="AK5046" i="259"/>
  <c r="AK5094" i="259"/>
  <c r="AK5214" i="259"/>
  <c r="AK5246" i="259"/>
  <c r="AK5350" i="259"/>
  <c r="AK5382" i="259"/>
  <c r="AK5486" i="259"/>
  <c r="AK2" i="259"/>
  <c r="AK4901" i="259"/>
  <c r="AK4990" i="259"/>
  <c r="AK5030" i="259"/>
  <c r="AK5045" i="259"/>
  <c r="AK5086" i="259"/>
  <c r="AK5101" i="259"/>
  <c r="AK5165" i="259"/>
  <c r="AK5237" i="259"/>
  <c r="AK5462" i="259"/>
  <c r="AK4949" i="259"/>
  <c r="AK5102" i="259"/>
  <c r="AK5142" i="259"/>
  <c r="AK5166" i="259"/>
  <c r="AK5190" i="259"/>
  <c r="AK5213" i="259"/>
  <c r="AK5238" i="259"/>
  <c r="AK5261" i="259"/>
  <c r="AK5285" i="259"/>
  <c r="AK5310" i="259"/>
  <c r="AK5333" i="259"/>
  <c r="AK5357" i="259"/>
  <c r="AK5405" i="259"/>
  <c r="AK5429" i="259"/>
  <c r="AK5477" i="259"/>
  <c r="AK5501" i="259"/>
  <c r="AK4781" i="259"/>
  <c r="AK4829" i="259"/>
  <c r="AK4845" i="259"/>
  <c r="AK4877" i="259"/>
  <c r="AK4893" i="259"/>
  <c r="AK4909" i="259"/>
  <c r="AK4950" i="259"/>
  <c r="AK4965" i="259"/>
  <c r="AK5005" i="259"/>
  <c r="AK5118" i="259"/>
  <c r="AK5286" i="259"/>
  <c r="AK5334" i="259"/>
  <c r="AK5358" i="259"/>
  <c r="AK5406" i="259"/>
  <c r="AK5430" i="259"/>
  <c r="AK5453" i="259"/>
  <c r="AK5478" i="259"/>
  <c r="AK5489" i="259"/>
  <c r="AK4757" i="259"/>
  <c r="AK4773" i="259"/>
  <c r="AK4789" i="259"/>
  <c r="AK4821" i="259"/>
  <c r="AK4837" i="259"/>
  <c r="AK4885" i="259"/>
  <c r="AK4958" i="259"/>
  <c r="AK4974" i="259"/>
  <c r="AK5014" i="259"/>
  <c r="AK5029" i="259"/>
  <c r="AK5085" i="259"/>
  <c r="AK5150" i="259"/>
  <c r="AK5222" i="259"/>
  <c r="AK5270" i="259"/>
  <c r="AK5294" i="259"/>
  <c r="AK5318" i="259"/>
  <c r="AK5342" i="259"/>
  <c r="AK5366" i="259"/>
  <c r="AK5389" i="259"/>
  <c r="AK5414" i="259"/>
  <c r="AK5438" i="259"/>
  <c r="AK5461" i="259"/>
  <c r="AK5485" i="259"/>
  <c r="AK4941" i="259"/>
  <c r="AK5054" i="259"/>
  <c r="AK5110" i="259"/>
  <c r="AK5398" i="259"/>
  <c r="AK5422" i="259"/>
  <c r="AK4917" i="259"/>
  <c r="AK5513" i="259"/>
  <c r="AK4981" i="259"/>
  <c r="AK5037" i="259"/>
  <c r="AK5431" i="259"/>
  <c r="AK4982" i="259"/>
  <c r="AK5038" i="259"/>
  <c r="AK5093" i="259"/>
  <c r="AK5503" i="259"/>
  <c r="AK4957" i="259"/>
  <c r="AK5013" i="259"/>
  <c r="AK5149" i="259"/>
  <c r="AK5174" i="259"/>
  <c r="AK5197" i="259"/>
  <c r="AK4966" i="259"/>
  <c r="AK5022" i="259"/>
  <c r="AK5077" i="259"/>
  <c r="AK5133" i="259"/>
  <c r="AK5157" i="259"/>
  <c r="AK5181" i="259"/>
  <c r="AK5205" i="259"/>
  <c r="AK5229" i="259"/>
  <c r="AK5301" i="259"/>
  <c r="AK5373" i="259"/>
  <c r="AK5078" i="259"/>
  <c r="AK5302" i="259"/>
  <c r="AK5365" i="259"/>
  <c r="AK5510" i="259"/>
  <c r="AK5109" i="259"/>
  <c r="AK5245" i="259"/>
  <c r="AK5374" i="259"/>
  <c r="AK5421" i="259"/>
  <c r="AK5493" i="259"/>
  <c r="AK5254" i="259"/>
  <c r="AK5494" i="259"/>
  <c r="AK5158" i="259"/>
  <c r="AK5325" i="259"/>
  <c r="AK5437" i="259"/>
  <c r="AK5469" i="259"/>
  <c r="AK5497" i="259"/>
  <c r="AK5182" i="259"/>
  <c r="AK5269" i="259"/>
  <c r="AK5470" i="259"/>
  <c r="AK5502" i="259"/>
  <c r="AK4749" i="259"/>
  <c r="AK5206" i="259"/>
  <c r="AK5278" i="259"/>
  <c r="AK5341" i="259"/>
  <c r="AK5397" i="259"/>
  <c r="AK5446" i="259"/>
  <c r="AK5479" i="259"/>
  <c r="AK5504" i="259"/>
  <c r="AK4262" i="259"/>
  <c r="AK4525" i="259"/>
  <c r="AK4783" i="259"/>
  <c r="AK5023" i="259"/>
  <c r="AK5221" i="259"/>
  <c r="AK5290" i="259"/>
  <c r="AK5349" i="259"/>
  <c r="AK5050" i="259"/>
  <c r="AK5480" i="259"/>
  <c r="AK5230" i="259"/>
  <c r="AK5483" i="259"/>
  <c r="AK5293" i="259"/>
  <c r="AK5505" i="259"/>
  <c r="AK5507" i="259"/>
  <c r="AK4296" i="259"/>
  <c r="AK4554" i="259"/>
  <c r="AK5411" i="259"/>
  <c r="AK5447" i="259"/>
  <c r="AK50" i="259"/>
  <c r="AK90" i="259"/>
  <c r="AK122" i="259"/>
  <c r="AK170" i="259"/>
  <c r="AK218" i="259"/>
  <c r="AK266" i="259"/>
  <c r="AK314" i="259"/>
  <c r="AK354" i="259"/>
  <c r="AK386" i="259"/>
  <c r="AK426" i="259"/>
  <c r="AK474" i="259"/>
  <c r="AK514" i="259"/>
  <c r="AK570" i="259"/>
  <c r="AK618" i="259"/>
  <c r="AK666" i="259"/>
  <c r="AK714" i="259"/>
  <c r="AK738" i="259"/>
  <c r="AK762" i="259"/>
  <c r="AK786" i="259"/>
  <c r="AK826" i="259"/>
  <c r="AK850" i="259"/>
  <c r="AK874" i="259"/>
  <c r="AK898" i="259"/>
  <c r="AK930" i="259"/>
  <c r="AK946" i="259"/>
  <c r="AK978" i="259"/>
  <c r="AK1002" i="259"/>
  <c r="AK1042" i="259"/>
  <c r="AK1082" i="259"/>
  <c r="AK1114" i="259"/>
  <c r="AK1162" i="259"/>
  <c r="AK1202" i="259"/>
  <c r="AK1234" i="259"/>
  <c r="AK1274" i="259"/>
  <c r="AK1306" i="259"/>
  <c r="AK1362" i="259"/>
  <c r="AK1410" i="259"/>
  <c r="AK1458" i="259"/>
  <c r="AK1498" i="259"/>
  <c r="AK1522" i="259"/>
  <c r="AK1562" i="259"/>
  <c r="AK1610" i="259"/>
  <c r="AK1658" i="259"/>
  <c r="AK27" i="259"/>
  <c r="AK59" i="259"/>
  <c r="AK91" i="259"/>
  <c r="AK123" i="259"/>
  <c r="AK163" i="259"/>
  <c r="AK203" i="259"/>
  <c r="AK243" i="259"/>
  <c r="AK275" i="259"/>
  <c r="AK315" i="259"/>
  <c r="AK355" i="259"/>
  <c r="AK371" i="259"/>
  <c r="AK411" i="259"/>
  <c r="AK451" i="259"/>
  <c r="AK483" i="259"/>
  <c r="AK515" i="259"/>
  <c r="AK531" i="259"/>
  <c r="AK571" i="259"/>
  <c r="AK603" i="259"/>
  <c r="AK635" i="259"/>
  <c r="AK643" i="259"/>
  <c r="AK675" i="259"/>
  <c r="AK699" i="259"/>
  <c r="AK723" i="259"/>
  <c r="AK739" i="259"/>
  <c r="AK763" i="259"/>
  <c r="AK787" i="259"/>
  <c r="AK827" i="259"/>
  <c r="AK867" i="259"/>
  <c r="AK891" i="259"/>
  <c r="AK915" i="259"/>
  <c r="AK955" i="259"/>
  <c r="AK979" i="259"/>
  <c r="AK1019" i="259"/>
  <c r="AK1035" i="259"/>
  <c r="AK1059" i="259"/>
  <c r="AK1083" i="259"/>
  <c r="AK1107" i="259"/>
  <c r="AK1131" i="259"/>
  <c r="AK1163" i="259"/>
  <c r="AK1211" i="259"/>
  <c r="AK1235" i="259"/>
  <c r="AK1259" i="259"/>
  <c r="AK1283" i="259"/>
  <c r="AK1315" i="259"/>
  <c r="AK1331" i="259"/>
  <c r="AK1347" i="259"/>
  <c r="AK1379" i="259"/>
  <c r="AK1411" i="259"/>
  <c r="AK1427" i="259"/>
  <c r="AK1451" i="259"/>
  <c r="AK1475" i="259"/>
  <c r="AK1507" i="259"/>
  <c r="AK1523" i="259"/>
  <c r="AK1539" i="259"/>
  <c r="AK1571" i="259"/>
  <c r="AK1603" i="259"/>
  <c r="AK1627" i="259"/>
  <c r="AK1651" i="259"/>
  <c r="AK1683" i="259"/>
  <c r="AK1707" i="259"/>
  <c r="AK1731" i="259"/>
  <c r="AK1763" i="259"/>
  <c r="AK1779" i="259"/>
  <c r="AK1827" i="259"/>
  <c r="AK1851" i="259"/>
  <c r="AK1883" i="259"/>
  <c r="AK1907" i="259"/>
  <c r="AK1931" i="259"/>
  <c r="AK1963" i="259"/>
  <c r="AK1995" i="259"/>
  <c r="AK2019" i="259"/>
  <c r="AK2051" i="259"/>
  <c r="AK2075" i="259"/>
  <c r="AK2099" i="259"/>
  <c r="AK2139" i="259"/>
  <c r="AK2171" i="259"/>
  <c r="AK2203" i="259"/>
  <c r="AK2235" i="259"/>
  <c r="AK2259" i="259"/>
  <c r="AK2291" i="259"/>
  <c r="AK2315" i="259"/>
  <c r="AK2339" i="259"/>
  <c r="AK2363" i="259"/>
  <c r="AK2395" i="259"/>
  <c r="AK2443" i="259"/>
  <c r="AK13" i="259"/>
  <c r="AK29" i="259"/>
  <c r="AK45" i="259"/>
  <c r="AK61" i="259"/>
  <c r="AK77" i="259"/>
  <c r="AK93" i="259"/>
  <c r="AK109" i="259"/>
  <c r="AK125" i="259"/>
  <c r="AK141" i="259"/>
  <c r="AK157" i="259"/>
  <c r="AK165" i="259"/>
  <c r="AK181" i="259"/>
  <c r="AK197" i="259"/>
  <c r="AK213" i="259"/>
  <c r="AK229" i="259"/>
  <c r="AK245" i="259"/>
  <c r="AK261" i="259"/>
  <c r="AK277" i="259"/>
  <c r="AK293" i="259"/>
  <c r="AK309" i="259"/>
  <c r="AK325" i="259"/>
  <c r="AK341" i="259"/>
  <c r="AK349" i="259"/>
  <c r="AK365" i="259"/>
  <c r="AK381" i="259"/>
  <c r="AK397" i="259"/>
  <c r="AK413" i="259"/>
  <c r="AK429" i="259"/>
  <c r="AK445" i="259"/>
  <c r="AK461" i="259"/>
  <c r="AK477" i="259"/>
  <c r="AK493" i="259"/>
  <c r="AK509" i="259"/>
  <c r="AK517" i="259"/>
  <c r="AK533" i="259"/>
  <c r="AK549" i="259"/>
  <c r="AK565" i="259"/>
  <c r="AK589" i="259"/>
  <c r="AK605" i="259"/>
  <c r="AK613" i="259"/>
  <c r="AK629" i="259"/>
  <c r="AK645" i="259"/>
  <c r="AK653" i="259"/>
  <c r="AK669" i="259"/>
  <c r="AK685" i="259"/>
  <c r="AK709" i="259"/>
  <c r="AK725" i="259"/>
  <c r="AK741" i="259"/>
  <c r="AK757" i="259"/>
  <c r="AK773" i="259"/>
  <c r="AK789" i="259"/>
  <c r="AK805" i="259"/>
  <c r="AK821" i="259"/>
  <c r="AK837" i="259"/>
  <c r="AK14" i="259"/>
  <c r="AK22" i="259"/>
  <c r="AK30" i="259"/>
  <c r="AK38" i="259"/>
  <c r="AK46" i="259"/>
  <c r="AK54" i="259"/>
  <c r="AK62" i="259"/>
  <c r="AK70" i="259"/>
  <c r="AK78" i="259"/>
  <c r="AK86" i="259"/>
  <c r="AK94" i="259"/>
  <c r="AK102" i="259"/>
  <c r="AK110" i="259"/>
  <c r="AK118" i="259"/>
  <c r="AK126" i="259"/>
  <c r="AK134" i="259"/>
  <c r="AK142" i="259"/>
  <c r="AK150" i="259"/>
  <c r="AK158" i="259"/>
  <c r="AK166" i="259"/>
  <c r="AK174" i="259"/>
  <c r="AK182" i="259"/>
  <c r="AK190" i="259"/>
  <c r="AK198" i="259"/>
  <c r="AK206" i="259"/>
  <c r="AK214" i="259"/>
  <c r="AK222" i="259"/>
  <c r="AK230" i="259"/>
  <c r="AK238" i="259"/>
  <c r="AK246" i="259"/>
  <c r="AK254" i="259"/>
  <c r="AK262" i="259"/>
  <c r="AK270" i="259"/>
  <c r="AK278" i="259"/>
  <c r="AK286" i="259"/>
  <c r="AK294" i="259"/>
  <c r="AK302" i="259"/>
  <c r="AK310" i="259"/>
  <c r="AK318" i="259"/>
  <c r="AK326" i="259"/>
  <c r="AK334" i="259"/>
  <c r="AK342" i="259"/>
  <c r="AK350" i="259"/>
  <c r="AK358" i="259"/>
  <c r="AK366" i="259"/>
  <c r="AK374" i="259"/>
  <c r="AK382" i="259"/>
  <c r="AK390" i="259"/>
  <c r="AK398" i="259"/>
  <c r="AK406" i="259"/>
  <c r="AK414" i="259"/>
  <c r="AK422" i="259"/>
  <c r="AK430" i="259"/>
  <c r="AK438" i="259"/>
  <c r="AK446" i="259"/>
  <c r="AK454" i="259"/>
  <c r="AK462" i="259"/>
  <c r="AK470" i="259"/>
  <c r="AK478" i="259"/>
  <c r="AK486" i="259"/>
  <c r="AK494" i="259"/>
  <c r="AK502" i="259"/>
  <c r="AK510" i="259"/>
  <c r="AK518" i="259"/>
  <c r="AK526" i="259"/>
  <c r="AK534" i="259"/>
  <c r="AK542" i="259"/>
  <c r="AK550" i="259"/>
  <c r="AK558" i="259"/>
  <c r="AK566" i="259"/>
  <c r="AK574" i="259"/>
  <c r="AK582" i="259"/>
  <c r="AK590" i="259"/>
  <c r="AK598" i="259"/>
  <c r="AK606" i="259"/>
  <c r="AK614" i="259"/>
  <c r="AK622" i="259"/>
  <c r="AK630" i="259"/>
  <c r="AK638" i="259"/>
  <c r="AK646" i="259"/>
  <c r="AK654" i="259"/>
  <c r="AK80" i="259"/>
  <c r="AK128" i="259"/>
  <c r="AK192" i="259"/>
  <c r="AK248" i="259"/>
  <c r="AK296" i="259"/>
  <c r="AK352" i="259"/>
  <c r="AK400" i="259"/>
  <c r="AK456" i="259"/>
  <c r="AK528" i="259"/>
  <c r="AK576" i="259"/>
  <c r="AK616" i="259"/>
  <c r="AK664" i="259"/>
  <c r="AK720" i="259"/>
  <c r="AK760" i="259"/>
  <c r="AK808" i="259"/>
  <c r="AK864" i="259"/>
  <c r="AK912" i="259"/>
  <c r="AK960" i="259"/>
  <c r="AK1016" i="259"/>
  <c r="AK1096" i="259"/>
  <c r="AK1136" i="259"/>
  <c r="AK1192" i="259"/>
  <c r="AK1224" i="259"/>
  <c r="AK1272" i="259"/>
  <c r="AK41" i="259"/>
  <c r="AK97" i="259"/>
  <c r="AK153" i="259"/>
  <c r="AK209" i="259"/>
  <c r="AK257" i="259"/>
  <c r="AK297" i="259"/>
  <c r="AK353" i="259"/>
  <c r="AK409" i="259"/>
  <c r="AK465" i="259"/>
  <c r="AK529" i="259"/>
  <c r="AK569" i="259"/>
  <c r="AK633" i="259"/>
  <c r="AK673" i="259"/>
  <c r="AK729" i="259"/>
  <c r="AK761" i="259"/>
  <c r="AK817" i="259"/>
  <c r="AK833" i="259"/>
  <c r="AK881" i="259"/>
  <c r="AK945" i="259"/>
  <c r="AK993" i="259"/>
  <c r="AK1033" i="259"/>
  <c r="AK1081" i="259"/>
  <c r="AK1129" i="259"/>
  <c r="AK1185" i="259"/>
  <c r="AK1241" i="259"/>
  <c r="AK1273" i="259"/>
  <c r="AK10" i="259"/>
  <c r="AK58" i="259"/>
  <c r="AK106" i="259"/>
  <c r="AK146" i="259"/>
  <c r="AK178" i="259"/>
  <c r="AK226" i="259"/>
  <c r="AK274" i="259"/>
  <c r="AK322" i="259"/>
  <c r="AK370" i="259"/>
  <c r="AK418" i="259"/>
  <c r="AK450" i="259"/>
  <c r="AK498" i="259"/>
  <c r="AK530" i="259"/>
  <c r="AK562" i="259"/>
  <c r="AK610" i="259"/>
  <c r="AK650" i="259"/>
  <c r="AK698" i="259"/>
  <c r="AK746" i="259"/>
  <c r="AK818" i="259"/>
  <c r="AK1018" i="259"/>
  <c r="AK1074" i="259"/>
  <c r="AK1122" i="259"/>
  <c r="AK1154" i="259"/>
  <c r="AK1194" i="259"/>
  <c r="AK1226" i="259"/>
  <c r="AK1266" i="259"/>
  <c r="AK1314" i="259"/>
  <c r="AK1354" i="259"/>
  <c r="AK1394" i="259"/>
  <c r="AK1442" i="259"/>
  <c r="AK1482" i="259"/>
  <c r="AK1538" i="259"/>
  <c r="AK1570" i="259"/>
  <c r="AK1602" i="259"/>
  <c r="AK1650" i="259"/>
  <c r="AK19" i="259"/>
  <c r="AK51" i="259"/>
  <c r="AK83" i="259"/>
  <c r="AK131" i="259"/>
  <c r="AK171" i="259"/>
  <c r="AK195" i="259"/>
  <c r="AK235" i="259"/>
  <c r="AK283" i="259"/>
  <c r="AK323" i="259"/>
  <c r="AK347" i="259"/>
  <c r="AK387" i="259"/>
  <c r="AK419" i="259"/>
  <c r="AK459" i="259"/>
  <c r="AK491" i="259"/>
  <c r="AK523" i="259"/>
  <c r="AK555" i="259"/>
  <c r="AK595" i="259"/>
  <c r="AK7" i="259"/>
  <c r="AK15" i="259"/>
  <c r="AK23" i="259"/>
  <c r="AK31" i="259"/>
  <c r="AK39" i="259"/>
  <c r="AK47" i="259"/>
  <c r="AK55" i="259"/>
  <c r="AK63" i="259"/>
  <c r="AK71" i="259"/>
  <c r="AK79" i="259"/>
  <c r="AK87" i="259"/>
  <c r="AK95" i="259"/>
  <c r="AK103" i="259"/>
  <c r="AK111" i="259"/>
  <c r="AK119" i="259"/>
  <c r="AK127" i="259"/>
  <c r="AK135" i="259"/>
  <c r="AK143" i="259"/>
  <c r="AK151" i="259"/>
  <c r="AK159" i="259"/>
  <c r="AK167" i="259"/>
  <c r="AK175" i="259"/>
  <c r="AK183" i="259"/>
  <c r="AK191" i="259"/>
  <c r="AK199" i="259"/>
  <c r="AK207" i="259"/>
  <c r="AK215" i="259"/>
  <c r="AK223" i="259"/>
  <c r="AK231" i="259"/>
  <c r="AK239" i="259"/>
  <c r="AK247" i="259"/>
  <c r="AK255" i="259"/>
  <c r="AK263" i="259"/>
  <c r="AK271" i="259"/>
  <c r="AK279" i="259"/>
  <c r="AK287" i="259"/>
  <c r="AK295" i="259"/>
  <c r="AK303" i="259"/>
  <c r="AK311" i="259"/>
  <c r="AK319" i="259"/>
  <c r="AK327" i="259"/>
  <c r="AK335" i="259"/>
  <c r="AK343" i="259"/>
  <c r="AK351" i="259"/>
  <c r="AK359" i="259"/>
  <c r="AK367" i="259"/>
  <c r="AK375" i="259"/>
  <c r="AK383" i="259"/>
  <c r="AK391" i="259"/>
  <c r="AK399" i="259"/>
  <c r="AK407" i="259"/>
  <c r="AK415" i="259"/>
  <c r="AK423" i="259"/>
  <c r="AK431" i="259"/>
  <c r="AK439" i="259"/>
  <c r="AK447" i="259"/>
  <c r="AK455" i="259"/>
  <c r="AK463" i="259"/>
  <c r="AK471" i="259"/>
  <c r="AK479" i="259"/>
  <c r="AK487" i="259"/>
  <c r="AK495" i="259"/>
  <c r="AK503" i="259"/>
  <c r="AK511" i="259"/>
  <c r="AK519" i="259"/>
  <c r="AK527" i="259"/>
  <c r="AK535" i="259"/>
  <c r="AK543" i="259"/>
  <c r="AK551" i="259"/>
  <c r="AK559" i="259"/>
  <c r="AK567" i="259"/>
  <c r="AK575" i="259"/>
  <c r="AK583" i="259"/>
  <c r="AK591" i="259"/>
  <c r="AK599" i="259"/>
  <c r="AK607" i="259"/>
  <c r="AK615" i="259"/>
  <c r="AK623" i="259"/>
  <c r="AK631" i="259"/>
  <c r="AK639" i="259"/>
  <c r="AK647" i="259"/>
  <c r="AK655" i="259"/>
  <c r="AK663" i="259"/>
  <c r="AK671" i="259"/>
  <c r="AK679" i="259"/>
  <c r="AK687" i="259"/>
  <c r="AK695" i="259"/>
  <c r="AK703" i="259"/>
  <c r="AK711" i="259"/>
  <c r="AK719" i="259"/>
  <c r="AK727" i="259"/>
  <c r="AK735" i="259"/>
  <c r="AK743" i="259"/>
  <c r="AK751" i="259"/>
  <c r="AK759" i="259"/>
  <c r="AK767" i="259"/>
  <c r="AK775" i="259"/>
  <c r="AK783" i="259"/>
  <c r="AK791" i="259"/>
  <c r="AK799" i="259"/>
  <c r="AK807" i="259"/>
  <c r="AK815" i="259"/>
  <c r="AK823" i="259"/>
  <c r="AK831" i="259"/>
  <c r="AK839" i="259"/>
  <c r="AK847" i="259"/>
  <c r="AK855" i="259"/>
  <c r="AK863" i="259"/>
  <c r="AK871" i="259"/>
  <c r="AK879" i="259"/>
  <c r="AK887" i="259"/>
  <c r="AK895" i="259"/>
  <c r="AK903" i="259"/>
  <c r="AK911" i="259"/>
  <c r="AK919" i="259"/>
  <c r="AK927" i="259"/>
  <c r="AK935" i="259"/>
  <c r="AK943" i="259"/>
  <c r="AK951" i="259"/>
  <c r="AK959" i="259"/>
  <c r="AK967" i="259"/>
  <c r="AK975" i="259"/>
  <c r="AK983" i="259"/>
  <c r="AK991" i="259"/>
  <c r="AK999" i="259"/>
  <c r="AK1007" i="259"/>
  <c r="AK1015" i="259"/>
  <c r="AK1023" i="259"/>
  <c r="AK1031" i="259"/>
  <c r="AK1039" i="259"/>
  <c r="AK1047" i="259"/>
  <c r="AK1055" i="259"/>
  <c r="AK1063" i="259"/>
  <c r="AK1071" i="259"/>
  <c r="AK1079" i="259"/>
  <c r="AK1087" i="259"/>
  <c r="AK1095" i="259"/>
  <c r="AK1103" i="259"/>
  <c r="AK1111" i="259"/>
  <c r="AK1119" i="259"/>
  <c r="AK1127" i="259"/>
  <c r="AK1135" i="259"/>
  <c r="AK1143" i="259"/>
  <c r="AK1151" i="259"/>
  <c r="AK1159" i="259"/>
  <c r="AK1167" i="259"/>
  <c r="AK1175" i="259"/>
  <c r="AK1183" i="259"/>
  <c r="AK1191" i="259"/>
  <c r="AK1199" i="259"/>
  <c r="AK1207" i="259"/>
  <c r="AK1215" i="259"/>
  <c r="AK1223" i="259"/>
  <c r="AK1231" i="259"/>
  <c r="AK1239" i="259"/>
  <c r="AK1247" i="259"/>
  <c r="AK1255" i="259"/>
  <c r="AK1263" i="259"/>
  <c r="AK1271" i="259"/>
  <c r="AK1279" i="259"/>
  <c r="AK1287" i="259"/>
  <c r="AK1295" i="259"/>
  <c r="AK1303" i="259"/>
  <c r="AK1311" i="259"/>
  <c r="AK1319" i="259"/>
  <c r="AK1327" i="259"/>
  <c r="AK1335" i="259"/>
  <c r="AK1343" i="259"/>
  <c r="AK1351" i="259"/>
  <c r="AK1359" i="259"/>
  <c r="AK1367" i="259"/>
  <c r="AK1375" i="259"/>
  <c r="AK1383" i="259"/>
  <c r="AK1391" i="259"/>
  <c r="AK1399" i="259"/>
  <c r="AK1407" i="259"/>
  <c r="AK1415" i="259"/>
  <c r="AK1423" i="259"/>
  <c r="AK1431" i="259"/>
  <c r="AK1439" i="259"/>
  <c r="AK1447" i="259"/>
  <c r="AK1455" i="259"/>
  <c r="AK1463" i="259"/>
  <c r="AK1471" i="259"/>
  <c r="AK1479" i="259"/>
  <c r="AK1487" i="259"/>
  <c r="AK1495" i="259"/>
  <c r="AK1503" i="259"/>
  <c r="AK1511" i="259"/>
  <c r="AK1519" i="259"/>
  <c r="AK1527" i="259"/>
  <c r="AK1535" i="259"/>
  <c r="AK1296" i="259"/>
  <c r="AK1304" i="259"/>
  <c r="AK1312" i="259"/>
  <c r="AK1320" i="259"/>
  <c r="AK1328" i="259"/>
  <c r="AK1336" i="259"/>
  <c r="AK1344" i="259"/>
  <c r="AK1352" i="259"/>
  <c r="AK1360" i="259"/>
  <c r="AK1368" i="259"/>
  <c r="AK1376" i="259"/>
  <c r="AK1384" i="259"/>
  <c r="AK1392" i="259"/>
  <c r="AK1400" i="259"/>
  <c r="AK1408" i="259"/>
  <c r="AK1416" i="259"/>
  <c r="AK1424" i="259"/>
  <c r="AK1432" i="259"/>
  <c r="AK1440" i="259"/>
  <c r="AK1448" i="259"/>
  <c r="AK1456" i="259"/>
  <c r="AK1464" i="259"/>
  <c r="AK1472" i="259"/>
  <c r="AK1480" i="259"/>
  <c r="AK1488" i="259"/>
  <c r="AK1496" i="259"/>
  <c r="AK1504" i="259"/>
  <c r="AK1512" i="259"/>
  <c r="AK1520" i="259"/>
  <c r="AK1528" i="259"/>
  <c r="AK1536" i="259"/>
  <c r="AK1544" i="259"/>
  <c r="AK1552" i="259"/>
  <c r="AK1560" i="259"/>
  <c r="AK1568" i="259"/>
  <c r="AK1576" i="259"/>
  <c r="AK1584" i="259"/>
  <c r="AK1592" i="259"/>
  <c r="AK1600" i="259"/>
  <c r="AK1608" i="259"/>
  <c r="AK1616" i="259"/>
  <c r="AK1624" i="259"/>
  <c r="AK1632" i="259"/>
  <c r="AK1640" i="259"/>
  <c r="AK1648" i="259"/>
  <c r="AK1656" i="259"/>
  <c r="AK1664" i="259"/>
  <c r="AK1672" i="259"/>
  <c r="AK1680" i="259"/>
  <c r="AK1688" i="259"/>
  <c r="AK1696" i="259"/>
  <c r="AK1704" i="259"/>
  <c r="AK1712" i="259"/>
  <c r="AK1720" i="259"/>
  <c r="AK1728" i="259"/>
  <c r="AK1736" i="259"/>
  <c r="AK1744" i="259"/>
  <c r="AK1752" i="259"/>
  <c r="AK1760" i="259"/>
  <c r="AK1768" i="259"/>
  <c r="AK1776" i="259"/>
  <c r="AK1784" i="259"/>
  <c r="AK1792" i="259"/>
  <c r="AK1800" i="259"/>
  <c r="AK1808" i="259"/>
  <c r="AK1816" i="259"/>
  <c r="AK1824" i="259"/>
  <c r="AK1832" i="259"/>
  <c r="AK1840" i="259"/>
  <c r="AK1848" i="259"/>
  <c r="AK1856" i="259"/>
  <c r="AK1864" i="259"/>
  <c r="AK1872" i="259"/>
  <c r="AK1880" i="259"/>
  <c r="AK1888" i="259"/>
  <c r="AK1896" i="259"/>
  <c r="AK1904" i="259"/>
  <c r="AK1912" i="259"/>
  <c r="AK1920" i="259"/>
  <c r="AK1928" i="259"/>
  <c r="AK1936" i="259"/>
  <c r="AK1944" i="259"/>
  <c r="AK1952" i="259"/>
  <c r="AK1960" i="259"/>
  <c r="AK1968" i="259"/>
  <c r="AK1976" i="259"/>
  <c r="AK1984" i="259"/>
  <c r="AK1992" i="259"/>
  <c r="AK2000" i="259"/>
  <c r="AK2008" i="259"/>
  <c r="AK2016" i="259"/>
  <c r="AK2024" i="259"/>
  <c r="AK2032" i="259"/>
  <c r="AK2040" i="259"/>
  <c r="AK2048" i="259"/>
  <c r="AK2056" i="259"/>
  <c r="AK2064" i="259"/>
  <c r="AK2072" i="259"/>
  <c r="AK2080" i="259"/>
  <c r="AK2088" i="259"/>
  <c r="AK2096" i="259"/>
  <c r="AK2104" i="259"/>
  <c r="AK2112" i="259"/>
  <c r="AK2120" i="259"/>
  <c r="AK2128" i="259"/>
  <c r="AK2136" i="259"/>
  <c r="AK2144" i="259"/>
  <c r="AK2152" i="259"/>
  <c r="AK2160" i="259"/>
  <c r="AK2168" i="259"/>
  <c r="AK2176" i="259"/>
  <c r="AK2184" i="259"/>
  <c r="AK2192" i="259"/>
  <c r="AK2200" i="259"/>
  <c r="AK2208" i="259"/>
  <c r="AK2216" i="259"/>
  <c r="AK2224" i="259"/>
  <c r="AK2232" i="259"/>
  <c r="AK2240" i="259"/>
  <c r="AK2248" i="259"/>
  <c r="AK2256" i="259"/>
  <c r="AK2264" i="259"/>
  <c r="AK2272" i="259"/>
  <c r="AK2280" i="259"/>
  <c r="AK2288" i="259"/>
  <c r="AK2296" i="259"/>
  <c r="AK2304" i="259"/>
  <c r="AK2312" i="259"/>
  <c r="AK2320" i="259"/>
  <c r="AK2328" i="259"/>
  <c r="AK2336" i="259"/>
  <c r="AK96" i="259"/>
  <c r="AK160" i="259"/>
  <c r="AK216" i="259"/>
  <c r="AK272" i="259"/>
  <c r="AK328" i="259"/>
  <c r="AK384" i="259"/>
  <c r="AK448" i="259"/>
  <c r="AK520" i="259"/>
  <c r="AK592" i="259"/>
  <c r="AK648" i="259"/>
  <c r="AK704" i="259"/>
  <c r="AK776" i="259"/>
  <c r="AK840" i="259"/>
  <c r="AK896" i="259"/>
  <c r="AK968" i="259"/>
  <c r="AK1040" i="259"/>
  <c r="AK1088" i="259"/>
  <c r="AK1144" i="259"/>
  <c r="AK1200" i="259"/>
  <c r="AK1264" i="259"/>
  <c r="AK49" i="259"/>
  <c r="AK105" i="259"/>
  <c r="AK185" i="259"/>
  <c r="AK241" i="259"/>
  <c r="AK305" i="259"/>
  <c r="AK369" i="259"/>
  <c r="AK441" i="259"/>
  <c r="AK521" i="259"/>
  <c r="AK593" i="259"/>
  <c r="AK649" i="259"/>
  <c r="AK713" i="259"/>
  <c r="AK769" i="259"/>
  <c r="AK825" i="259"/>
  <c r="AK897" i="259"/>
  <c r="AK961" i="259"/>
  <c r="AK1009" i="259"/>
  <c r="AK1073" i="259"/>
  <c r="AK1137" i="259"/>
  <c r="AK1201" i="259"/>
  <c r="AK1265" i="259"/>
  <c r="AK1321" i="259"/>
  <c r="AK1329" i="259"/>
  <c r="AK1337" i="259"/>
  <c r="AK1345" i="259"/>
  <c r="AK1353" i="259"/>
  <c r="AK1361" i="259"/>
  <c r="AK1369" i="259"/>
  <c r="AK1377" i="259"/>
  <c r="AK1385" i="259"/>
  <c r="AK1393" i="259"/>
  <c r="AK1401" i="259"/>
  <c r="AK1409" i="259"/>
  <c r="AK1417" i="259"/>
  <c r="AK1425" i="259"/>
  <c r="AK1433" i="259"/>
  <c r="AK1441" i="259"/>
  <c r="AK1449" i="259"/>
  <c r="AK1457" i="259"/>
  <c r="AK1465" i="259"/>
  <c r="AK1473" i="259"/>
  <c r="AK1481" i="259"/>
  <c r="AK1489" i="259"/>
  <c r="AK1497" i="259"/>
  <c r="AK1505" i="259"/>
  <c r="AK1513" i="259"/>
  <c r="AK1521" i="259"/>
  <c r="AK1529" i="259"/>
  <c r="AK1537" i="259"/>
  <c r="AK1545" i="259"/>
  <c r="AK1553" i="259"/>
  <c r="AK1561" i="259"/>
  <c r="AK1569" i="259"/>
  <c r="AK1577" i="259"/>
  <c r="AK1585" i="259"/>
  <c r="AK1593" i="259"/>
  <c r="AK1601" i="259"/>
  <c r="AK1609" i="259"/>
  <c r="AK1617" i="259"/>
  <c r="AK1625" i="259"/>
  <c r="AK1633" i="259"/>
  <c r="AK1641" i="259"/>
  <c r="AK1649" i="259"/>
  <c r="AK1657" i="259"/>
  <c r="AK1665" i="259"/>
  <c r="AK1673" i="259"/>
  <c r="AK1681" i="259"/>
  <c r="AK1689" i="259"/>
  <c r="AK1697" i="259"/>
  <c r="AK1705" i="259"/>
  <c r="AK1713" i="259"/>
  <c r="AK1721" i="259"/>
  <c r="AK1729" i="259"/>
  <c r="AK1737" i="259"/>
  <c r="AK1745" i="259"/>
  <c r="AK1753" i="259"/>
  <c r="AK1761" i="259"/>
  <c r="AK1769" i="259"/>
  <c r="AK1777" i="259"/>
  <c r="AK1785" i="259"/>
  <c r="AK1793" i="259"/>
  <c r="AK1801" i="259"/>
  <c r="AK1809" i="259"/>
  <c r="AK1817" i="259"/>
  <c r="AK1825" i="259"/>
  <c r="AK1833" i="259"/>
  <c r="AK1841" i="259"/>
  <c r="AK1849" i="259"/>
  <c r="AK1857" i="259"/>
  <c r="AK1865" i="259"/>
  <c r="AK1873" i="259"/>
  <c r="AK1881" i="259"/>
  <c r="AK1889" i="259"/>
  <c r="AK1897" i="259"/>
  <c r="AK1905" i="259"/>
  <c r="AK1913" i="259"/>
  <c r="AK1921" i="259"/>
  <c r="AK1929" i="259"/>
  <c r="AK1937" i="259"/>
  <c r="AK1945" i="259"/>
  <c r="AK1953" i="259"/>
  <c r="AK1961" i="259"/>
  <c r="AK1969" i="259"/>
  <c r="AK1977" i="259"/>
  <c r="AK1985" i="259"/>
  <c r="AK1993" i="259"/>
  <c r="AK2001" i="259"/>
  <c r="AK2009" i="259"/>
  <c r="AK2017" i="259"/>
  <c r="AK2025" i="259"/>
  <c r="AK2033" i="259"/>
  <c r="AK2041" i="259"/>
  <c r="AK2049" i="259"/>
  <c r="AK2057" i="259"/>
  <c r="AK2065" i="259"/>
  <c r="AK2073" i="259"/>
  <c r="AK2081" i="259"/>
  <c r="AK2089" i="259"/>
  <c r="AK2097" i="259"/>
  <c r="AK2105" i="259"/>
  <c r="AK2113" i="259"/>
  <c r="AK2121" i="259"/>
  <c r="AK2129" i="259"/>
  <c r="AK2137" i="259"/>
  <c r="AK2145" i="259"/>
  <c r="AK2153" i="259"/>
  <c r="AK2161" i="259"/>
  <c r="AK2169" i="259"/>
  <c r="AK2177" i="259"/>
  <c r="AK2185" i="259"/>
  <c r="AK2193" i="259"/>
  <c r="AK2201" i="259"/>
  <c r="AK2209" i="259"/>
  <c r="AK2217" i="259"/>
  <c r="AK2225" i="259"/>
  <c r="AK2233" i="259"/>
  <c r="AK2241" i="259"/>
  <c r="AK2249" i="259"/>
  <c r="AK2257" i="259"/>
  <c r="AK2265" i="259"/>
  <c r="AK2273" i="259"/>
  <c r="AK2281" i="259"/>
  <c r="AK2289" i="259"/>
  <c r="AK2297" i="259"/>
  <c r="AK2305" i="259"/>
  <c r="AK2313" i="259"/>
  <c r="AK2321" i="259"/>
  <c r="AK2329" i="259"/>
  <c r="AK2337" i="259"/>
  <c r="AK2345" i="259"/>
  <c r="AK2353" i="259"/>
  <c r="AK2361" i="259"/>
  <c r="AK2369" i="259"/>
  <c r="AK2377" i="259"/>
  <c r="AK2385" i="259"/>
  <c r="AK2393" i="259"/>
  <c r="AK2401" i="259"/>
  <c r="AK2409" i="259"/>
  <c r="AK2417" i="259"/>
  <c r="AK2425" i="259"/>
  <c r="AK2433" i="259"/>
  <c r="AK2441" i="259"/>
  <c r="AK2449" i="259"/>
  <c r="AK2457" i="259"/>
  <c r="AK2465" i="259"/>
  <c r="AK2473" i="259"/>
  <c r="AK2481" i="259"/>
  <c r="AK2489" i="259"/>
  <c r="AK2497" i="259"/>
  <c r="AK2505" i="259"/>
  <c r="AK2513" i="259"/>
  <c r="AK2521" i="259"/>
  <c r="AK2529" i="259"/>
  <c r="AK2537" i="259"/>
  <c r="AK2545" i="259"/>
  <c r="AK2553" i="259"/>
  <c r="AK2561" i="259"/>
  <c r="AK2569" i="259"/>
  <c r="AK64" i="259"/>
  <c r="AK120" i="259"/>
  <c r="AK176" i="259"/>
  <c r="AK240" i="259"/>
  <c r="AK304" i="259"/>
  <c r="AK368" i="259"/>
  <c r="AK424" i="259"/>
  <c r="AK472" i="259"/>
  <c r="AK496" i="259"/>
  <c r="AK544" i="259"/>
  <c r="AK624" i="259"/>
  <c r="AK688" i="259"/>
  <c r="AK768" i="259"/>
  <c r="AK824" i="259"/>
  <c r="AK872" i="259"/>
  <c r="AK944" i="259"/>
  <c r="AK1008" i="259"/>
  <c r="AK1064" i="259"/>
  <c r="AK1128" i="259"/>
  <c r="AK1184" i="259"/>
  <c r="AK1232" i="259"/>
  <c r="AK9" i="259"/>
  <c r="AK65" i="259"/>
  <c r="AK137" i="259"/>
  <c r="AK193" i="259"/>
  <c r="AK249" i="259"/>
  <c r="AK313" i="259"/>
  <c r="AK361" i="259"/>
  <c r="AK417" i="259"/>
  <c r="AK473" i="259"/>
  <c r="AK505" i="259"/>
  <c r="AK585" i="259"/>
  <c r="AK641" i="259"/>
  <c r="AK697" i="259"/>
  <c r="AK793" i="259"/>
  <c r="AK857" i="259"/>
  <c r="AK913" i="259"/>
  <c r="AK969" i="259"/>
  <c r="AK1025" i="259"/>
  <c r="AK1097" i="259"/>
  <c r="AK1177" i="259"/>
  <c r="AK1233" i="259"/>
  <c r="AK1289" i="259"/>
  <c r="AK42" i="259"/>
  <c r="AK98" i="259"/>
  <c r="AK154" i="259"/>
  <c r="AK202" i="259"/>
  <c r="AK250" i="259"/>
  <c r="AK298" i="259"/>
  <c r="AK338" i="259"/>
  <c r="AK410" i="259"/>
  <c r="AK466" i="259"/>
  <c r="AK522" i="259"/>
  <c r="AK586" i="259"/>
  <c r="AK634" i="259"/>
  <c r="AK682" i="259"/>
  <c r="AK722" i="259"/>
  <c r="AK770" i="259"/>
  <c r="AK810" i="259"/>
  <c r="AK858" i="259"/>
  <c r="AK882" i="259"/>
  <c r="AK914" i="259"/>
  <c r="AK954" i="259"/>
  <c r="AK994" i="259"/>
  <c r="AK1058" i="259"/>
  <c r="AK1130" i="259"/>
  <c r="AK1170" i="259"/>
  <c r="AK1218" i="259"/>
  <c r="AK1290" i="259"/>
  <c r="AK1346" i="259"/>
  <c r="AK1402" i="259"/>
  <c r="AK1450" i="259"/>
  <c r="AK1506" i="259"/>
  <c r="AK1554" i="259"/>
  <c r="AK1594" i="259"/>
  <c r="AK1626" i="259"/>
  <c r="AK1666" i="259"/>
  <c r="AK1674" i="259"/>
  <c r="AK1682" i="259"/>
  <c r="AK1690" i="259"/>
  <c r="AK1698" i="259"/>
  <c r="AK1706" i="259"/>
  <c r="AK1714" i="259"/>
  <c r="AK1722" i="259"/>
  <c r="AK1730" i="259"/>
  <c r="AK1738" i="259"/>
  <c r="AK1746" i="259"/>
  <c r="AK1754" i="259"/>
  <c r="AK1762" i="259"/>
  <c r="AK1770" i="259"/>
  <c r="AK1778" i="259"/>
  <c r="AK1786" i="259"/>
  <c r="AK1794" i="259"/>
  <c r="AK1802" i="259"/>
  <c r="AK1810" i="259"/>
  <c r="AK1818" i="259"/>
  <c r="AK1826" i="259"/>
  <c r="AK1834" i="259"/>
  <c r="AK1842" i="259"/>
  <c r="AK1850" i="259"/>
  <c r="AK1858" i="259"/>
  <c r="AK1866" i="259"/>
  <c r="AK1874" i="259"/>
  <c r="AK1882" i="259"/>
  <c r="AK1890" i="259"/>
  <c r="AK1898" i="259"/>
  <c r="AK1906" i="259"/>
  <c r="AK1914" i="259"/>
  <c r="AK1922" i="259"/>
  <c r="AK1930" i="259"/>
  <c r="AK1938" i="259"/>
  <c r="AK1946" i="259"/>
  <c r="AK1954" i="259"/>
  <c r="AK1962" i="259"/>
  <c r="AK1970" i="259"/>
  <c r="AK1978" i="259"/>
  <c r="AK1986" i="259"/>
  <c r="AK1994" i="259"/>
  <c r="AK2002" i="259"/>
  <c r="AK2010" i="259"/>
  <c r="AK2018" i="259"/>
  <c r="AK2026" i="259"/>
  <c r="AK2034" i="259"/>
  <c r="AK2042" i="259"/>
  <c r="AK2050" i="259"/>
  <c r="AK2058" i="259"/>
  <c r="AK2066" i="259"/>
  <c r="AK2074" i="259"/>
  <c r="AK2082" i="259"/>
  <c r="AK2090" i="259"/>
  <c r="AK2098" i="259"/>
  <c r="AK2106" i="259"/>
  <c r="AK2114" i="259"/>
  <c r="AK2122" i="259"/>
  <c r="AK2130" i="259"/>
  <c r="AK2138" i="259"/>
  <c r="AK2146" i="259"/>
  <c r="AK2154" i="259"/>
  <c r="AK2162" i="259"/>
  <c r="AK2170" i="259"/>
  <c r="AK2178" i="259"/>
  <c r="AK2186" i="259"/>
  <c r="AK2194" i="259"/>
  <c r="AK2202" i="259"/>
  <c r="AK2210" i="259"/>
  <c r="AK2218" i="259"/>
  <c r="AK2226" i="259"/>
  <c r="AK2234" i="259"/>
  <c r="AK2242" i="259"/>
  <c r="AK2250" i="259"/>
  <c r="AK2258" i="259"/>
  <c r="AK2266" i="259"/>
  <c r="AK2274" i="259"/>
  <c r="AK2282" i="259"/>
  <c r="AK2290" i="259"/>
  <c r="AK2298" i="259"/>
  <c r="AK2306" i="259"/>
  <c r="AK2314" i="259"/>
  <c r="AK2322" i="259"/>
  <c r="AK2330" i="259"/>
  <c r="AK2338" i="259"/>
  <c r="AK2346" i="259"/>
  <c r="AK2354" i="259"/>
  <c r="AK2362" i="259"/>
  <c r="AK2370" i="259"/>
  <c r="AK2378" i="259"/>
  <c r="AK2386" i="259"/>
  <c r="AK2394" i="259"/>
  <c r="AK2402" i="259"/>
  <c r="AK2410" i="259"/>
  <c r="AK2418" i="259"/>
  <c r="AK2426" i="259"/>
  <c r="AK2434" i="259"/>
  <c r="AK2442" i="259"/>
  <c r="AK2450" i="259"/>
  <c r="AK2458" i="259"/>
  <c r="AK2466" i="259"/>
  <c r="AK2474" i="259"/>
  <c r="AK2482" i="259"/>
  <c r="AK2490" i="259"/>
  <c r="AK2498" i="259"/>
  <c r="AK2506" i="259"/>
  <c r="AK2514" i="259"/>
  <c r="AK2522" i="259"/>
  <c r="AK2530" i="259"/>
  <c r="AK2538" i="259"/>
  <c r="AK2546" i="259"/>
  <c r="AK2554" i="259"/>
  <c r="AK2562" i="259"/>
  <c r="AK2570" i="259"/>
  <c r="AK2578" i="259"/>
  <c r="AK2586" i="259"/>
  <c r="AK2594" i="259"/>
  <c r="AK2602" i="259"/>
  <c r="AK2610" i="259"/>
  <c r="AK2618" i="259"/>
  <c r="AK2626" i="259"/>
  <c r="AK2634" i="259"/>
  <c r="AK2642" i="259"/>
  <c r="AK2650" i="259"/>
  <c r="AK2658" i="259"/>
  <c r="AK2666" i="259"/>
  <c r="AK2674" i="259"/>
  <c r="AK2682" i="259"/>
  <c r="AK2690" i="259"/>
  <c r="AK56" i="259"/>
  <c r="AK112" i="259"/>
  <c r="AK168" i="259"/>
  <c r="AK224" i="259"/>
  <c r="AK280" i="259"/>
  <c r="AK344" i="259"/>
  <c r="AK408" i="259"/>
  <c r="AK480" i="259"/>
  <c r="AK568" i="259"/>
  <c r="AK640" i="259"/>
  <c r="AK696" i="259"/>
  <c r="AK752" i="259"/>
  <c r="AK832" i="259"/>
  <c r="AK888" i="259"/>
  <c r="AK936" i="259"/>
  <c r="AK1000" i="259"/>
  <c r="AK1056" i="259"/>
  <c r="AK1120" i="259"/>
  <c r="AK1176" i="259"/>
  <c r="AK1256" i="259"/>
  <c r="AK33" i="259"/>
  <c r="AK89" i="259"/>
  <c r="AK145" i="259"/>
  <c r="AK201" i="259"/>
  <c r="AK265" i="259"/>
  <c r="AK321" i="259"/>
  <c r="AK377" i="259"/>
  <c r="AK425" i="259"/>
  <c r="AK489" i="259"/>
  <c r="AK545" i="259"/>
  <c r="AK601" i="259"/>
  <c r="AK657" i="259"/>
  <c r="AK721" i="259"/>
  <c r="AK777" i="259"/>
  <c r="AK873" i="259"/>
  <c r="AK929" i="259"/>
  <c r="AK985" i="259"/>
  <c r="AK1041" i="259"/>
  <c r="AK1113" i="259"/>
  <c r="AK1169" i="259"/>
  <c r="AK1217" i="259"/>
  <c r="AK1305" i="259"/>
  <c r="AK26" i="259"/>
  <c r="AK82" i="259"/>
  <c r="AK138" i="259"/>
  <c r="AK194" i="259"/>
  <c r="AK242" i="259"/>
  <c r="AK290" i="259"/>
  <c r="AK346" i="259"/>
  <c r="AK402" i="259"/>
  <c r="AK458" i="259"/>
  <c r="AK506" i="259"/>
  <c r="AK554" i="259"/>
  <c r="AK602" i="259"/>
  <c r="AK658" i="259"/>
  <c r="AK706" i="259"/>
  <c r="AK754" i="259"/>
  <c r="AK794" i="259"/>
  <c r="AK834" i="259"/>
  <c r="AK890" i="259"/>
  <c r="AK922" i="259"/>
  <c r="AK962" i="259"/>
  <c r="AK986" i="259"/>
  <c r="AK1034" i="259"/>
  <c r="AK1098" i="259"/>
  <c r="AK1178" i="259"/>
  <c r="AK1250" i="259"/>
  <c r="AK1298" i="259"/>
  <c r="AK1330" i="259"/>
  <c r="AK1386" i="259"/>
  <c r="AK1434" i="259"/>
  <c r="AK1490" i="259"/>
  <c r="AK1546" i="259"/>
  <c r="AK1586" i="259"/>
  <c r="AK1634" i="259"/>
  <c r="AK3" i="259"/>
  <c r="AK35" i="259"/>
  <c r="AK67" i="259"/>
  <c r="AK107" i="259"/>
  <c r="AK155" i="259"/>
  <c r="AK211" i="259"/>
  <c r="AK251" i="259"/>
  <c r="AK291" i="259"/>
  <c r="AK339" i="259"/>
  <c r="AK395" i="259"/>
  <c r="AK443" i="259"/>
  <c r="AK475" i="259"/>
  <c r="AK507" i="259"/>
  <c r="AK547" i="259"/>
  <c r="AK587" i="259"/>
  <c r="AK619" i="259"/>
  <c r="AK651" i="259"/>
  <c r="AK691" i="259"/>
  <c r="AK731" i="259"/>
  <c r="AK747" i="259"/>
  <c r="AK771" i="259"/>
  <c r="AK811" i="259"/>
  <c r="AK843" i="259"/>
  <c r="AK859" i="259"/>
  <c r="AK899" i="259"/>
  <c r="AK939" i="259"/>
  <c r="AK971" i="259"/>
  <c r="AK995" i="259"/>
  <c r="AK1027" i="259"/>
  <c r="AK1067" i="259"/>
  <c r="AK1099" i="259"/>
  <c r="AK1147" i="259"/>
  <c r="AK1179" i="259"/>
  <c r="AK1219" i="259"/>
  <c r="AK1251" i="259"/>
  <c r="AK1291" i="259"/>
  <c r="AK1323" i="259"/>
  <c r="AK1355" i="259"/>
  <c r="AK1387" i="259"/>
  <c r="AK1443" i="259"/>
  <c r="AK1467" i="259"/>
  <c r="AK1499" i="259"/>
  <c r="AK1531" i="259"/>
  <c r="AK1563" i="259"/>
  <c r="AK1595" i="259"/>
  <c r="AK1635" i="259"/>
  <c r="AK1659" i="259"/>
  <c r="AK1699" i="259"/>
  <c r="AK1739" i="259"/>
  <c r="AK1771" i="259"/>
  <c r="AK1803" i="259"/>
  <c r="AK1835" i="259"/>
  <c r="AK1867" i="259"/>
  <c r="AK1899" i="259"/>
  <c r="AK1939" i="259"/>
  <c r="AK1979" i="259"/>
  <c r="AK2011" i="259"/>
  <c r="AK2035" i="259"/>
  <c r="AK2067" i="259"/>
  <c r="AK2107" i="259"/>
  <c r="AK2147" i="259"/>
  <c r="AK2195" i="259"/>
  <c r="AK2227" i="259"/>
  <c r="AK2251" i="259"/>
  <c r="AK2283" i="259"/>
  <c r="AK2331" i="259"/>
  <c r="AK2371" i="259"/>
  <c r="AK2403" i="259"/>
  <c r="AK2419" i="259"/>
  <c r="AK2451" i="259"/>
  <c r="AK2459" i="259"/>
  <c r="AK2475" i="259"/>
  <c r="AK2483" i="259"/>
  <c r="AK2491" i="259"/>
  <c r="AK2499" i="259"/>
  <c r="AK2507" i="259"/>
  <c r="AK2515" i="259"/>
  <c r="AK2523" i="259"/>
  <c r="AK2531" i="259"/>
  <c r="AK2539" i="259"/>
  <c r="AK2547" i="259"/>
  <c r="AK2555" i="259"/>
  <c r="AK2563" i="259"/>
  <c r="AK2571" i="259"/>
  <c r="AK2579" i="259"/>
  <c r="AK2587" i="259"/>
  <c r="AK2595" i="259"/>
  <c r="AK2603" i="259"/>
  <c r="AK2611" i="259"/>
  <c r="AK2619" i="259"/>
  <c r="AK2627" i="259"/>
  <c r="AK2635" i="259"/>
  <c r="AK2643" i="259"/>
  <c r="AK2651" i="259"/>
  <c r="AK2659" i="259"/>
  <c r="AK2667" i="259"/>
  <c r="AK2675" i="259"/>
  <c r="AK2683" i="259"/>
  <c r="AK2691" i="259"/>
  <c r="AK2699" i="259"/>
  <c r="AK2707" i="259"/>
  <c r="AK2715" i="259"/>
  <c r="AK2723" i="259"/>
  <c r="AK2731" i="259"/>
  <c r="AK2739" i="259"/>
  <c r="AK2747" i="259"/>
  <c r="AK2755" i="259"/>
  <c r="AK2763" i="259"/>
  <c r="AK2771" i="259"/>
  <c r="AK2779" i="259"/>
  <c r="AK2787" i="259"/>
  <c r="AK2795" i="259"/>
  <c r="AK2803" i="259"/>
  <c r="AK2811" i="259"/>
  <c r="AK2819" i="259"/>
  <c r="AK2827" i="259"/>
  <c r="AK2835" i="259"/>
  <c r="AK2843" i="259"/>
  <c r="AK2851" i="259"/>
  <c r="AK2859" i="259"/>
  <c r="AK2867" i="259"/>
  <c r="AK2875" i="259"/>
  <c r="AK2883" i="259"/>
  <c r="AK2891" i="259"/>
  <c r="AK2899" i="259"/>
  <c r="AK2907" i="259"/>
  <c r="AK88" i="259"/>
  <c r="AK144" i="259"/>
  <c r="AK200" i="259"/>
  <c r="AK264" i="259"/>
  <c r="AK320" i="259"/>
  <c r="AK376" i="259"/>
  <c r="AK432" i="259"/>
  <c r="AK488" i="259"/>
  <c r="AK504" i="259"/>
  <c r="AK552" i="259"/>
  <c r="AK608" i="259"/>
  <c r="AK672" i="259"/>
  <c r="AK736" i="259"/>
  <c r="AK792" i="259"/>
  <c r="AK880" i="259"/>
  <c r="AK920" i="259"/>
  <c r="AK984" i="259"/>
  <c r="AK1048" i="259"/>
  <c r="AK1104" i="259"/>
  <c r="AK1168" i="259"/>
  <c r="AK1280" i="259"/>
  <c r="AK57" i="259"/>
  <c r="AK113" i="259"/>
  <c r="AK177" i="259"/>
  <c r="AK233" i="259"/>
  <c r="AK289" i="259"/>
  <c r="AK345" i="259"/>
  <c r="AK401" i="259"/>
  <c r="AK457" i="259"/>
  <c r="AK497" i="259"/>
  <c r="AK553" i="259"/>
  <c r="AK625" i="259"/>
  <c r="AK681" i="259"/>
  <c r="AK745" i="259"/>
  <c r="AK801" i="259"/>
  <c r="AK865" i="259"/>
  <c r="AK921" i="259"/>
  <c r="AK977" i="259"/>
  <c r="AK1049" i="259"/>
  <c r="AK1089" i="259"/>
  <c r="AK1161" i="259"/>
  <c r="AK1225" i="259"/>
  <c r="AK1297" i="259"/>
  <c r="AK18" i="259"/>
  <c r="AK74" i="259"/>
  <c r="AK130" i="259"/>
  <c r="AK186" i="259"/>
  <c r="AK234" i="259"/>
  <c r="AK282" i="259"/>
  <c r="AK330" i="259"/>
  <c r="AK378" i="259"/>
  <c r="AK442" i="259"/>
  <c r="AK490" i="259"/>
  <c r="AK546" i="259"/>
  <c r="AK594" i="259"/>
  <c r="AK642" i="259"/>
  <c r="AK690" i="259"/>
  <c r="AK730" i="259"/>
  <c r="AK778" i="259"/>
  <c r="AK802" i="259"/>
  <c r="AK842" i="259"/>
  <c r="AK866" i="259"/>
  <c r="AK906" i="259"/>
  <c r="AK938" i="259"/>
  <c r="AK970" i="259"/>
  <c r="AK1010" i="259"/>
  <c r="AK1050" i="259"/>
  <c r="AK1090" i="259"/>
  <c r="AK1146" i="259"/>
  <c r="AK1210" i="259"/>
  <c r="AK1258" i="259"/>
  <c r="AK1322" i="259"/>
  <c r="AK1370" i="259"/>
  <c r="AK1418" i="259"/>
  <c r="AK1474" i="259"/>
  <c r="AK1514" i="259"/>
  <c r="AK1530" i="259"/>
  <c r="AK1578" i="259"/>
  <c r="AK1642" i="259"/>
  <c r="AK11" i="259"/>
  <c r="AK43" i="259"/>
  <c r="AK99" i="259"/>
  <c r="AK139" i="259"/>
  <c r="AK179" i="259"/>
  <c r="AK219" i="259"/>
  <c r="AK259" i="259"/>
  <c r="AK299" i="259"/>
  <c r="AK363" i="259"/>
  <c r="AK403" i="259"/>
  <c r="AK435" i="259"/>
  <c r="AK467" i="259"/>
  <c r="AK499" i="259"/>
  <c r="AK539" i="259"/>
  <c r="AK579" i="259"/>
  <c r="AK627" i="259"/>
  <c r="AK659" i="259"/>
  <c r="AK683" i="259"/>
  <c r="AK715" i="259"/>
  <c r="AK755" i="259"/>
  <c r="AK795" i="259"/>
  <c r="AK819" i="259"/>
  <c r="AK851" i="259"/>
  <c r="AK883" i="259"/>
  <c r="AK931" i="259"/>
  <c r="AK963" i="259"/>
  <c r="AK1011" i="259"/>
  <c r="AK1051" i="259"/>
  <c r="AK1091" i="259"/>
  <c r="AK1123" i="259"/>
  <c r="AK1171" i="259"/>
  <c r="AK1195" i="259"/>
  <c r="AK1243" i="259"/>
  <c r="AK1275" i="259"/>
  <c r="AK1307" i="259"/>
  <c r="AK1339" i="259"/>
  <c r="AK1363" i="259"/>
  <c r="AK1395" i="259"/>
  <c r="AK1419" i="259"/>
  <c r="AK1459" i="259"/>
  <c r="AK1491" i="259"/>
  <c r="AK1515" i="259"/>
  <c r="AK1555" i="259"/>
  <c r="AK1587" i="259"/>
  <c r="AK1619" i="259"/>
  <c r="AK1675" i="259"/>
  <c r="AK1715" i="259"/>
  <c r="AK1755" i="259"/>
  <c r="AK1787" i="259"/>
  <c r="AK1819" i="259"/>
  <c r="AK1843" i="259"/>
  <c r="AK1875" i="259"/>
  <c r="AK1923" i="259"/>
  <c r="AK1955" i="259"/>
  <c r="AK1987" i="259"/>
  <c r="AK2027" i="259"/>
  <c r="AK2059" i="259"/>
  <c r="AK2091" i="259"/>
  <c r="AK2123" i="259"/>
  <c r="AK2155" i="259"/>
  <c r="AK2179" i="259"/>
  <c r="AK2219" i="259"/>
  <c r="AK2275" i="259"/>
  <c r="AK2307" i="259"/>
  <c r="AK2347" i="259"/>
  <c r="AK2379" i="259"/>
  <c r="AK2411" i="259"/>
  <c r="AK2427" i="259"/>
  <c r="AK2467" i="259"/>
  <c r="AK4" i="259"/>
  <c r="AK12" i="259"/>
  <c r="AK20" i="259"/>
  <c r="AK28" i="259"/>
  <c r="AK36" i="259"/>
  <c r="AK44" i="259"/>
  <c r="AK52" i="259"/>
  <c r="AK60" i="259"/>
  <c r="AK68" i="259"/>
  <c r="AK76" i="259"/>
  <c r="AK84" i="259"/>
  <c r="AK92" i="259"/>
  <c r="AK100" i="259"/>
  <c r="AK108" i="259"/>
  <c r="AK116" i="259"/>
  <c r="AK124" i="259"/>
  <c r="AK132" i="259"/>
  <c r="AK140" i="259"/>
  <c r="AK148" i="259"/>
  <c r="AK156" i="259"/>
  <c r="AK164" i="259"/>
  <c r="AK172" i="259"/>
  <c r="AK180" i="259"/>
  <c r="AK188" i="259"/>
  <c r="AK196" i="259"/>
  <c r="AK204" i="259"/>
  <c r="AK212" i="259"/>
  <c r="AK220" i="259"/>
  <c r="AK228" i="259"/>
  <c r="AK236" i="259"/>
  <c r="AK244" i="259"/>
  <c r="AK252" i="259"/>
  <c r="AK260" i="259"/>
  <c r="AK268" i="259"/>
  <c r="AK276" i="259"/>
  <c r="AK284" i="259"/>
  <c r="AK292" i="259"/>
  <c r="AK300" i="259"/>
  <c r="AK308" i="259"/>
  <c r="AK316" i="259"/>
  <c r="AK324" i="259"/>
  <c r="AK332" i="259"/>
  <c r="AK340" i="259"/>
  <c r="AK348" i="259"/>
  <c r="AK356" i="259"/>
  <c r="AK364" i="259"/>
  <c r="AK372" i="259"/>
  <c r="AK380" i="259"/>
  <c r="AK388" i="259"/>
  <c r="AK396" i="259"/>
  <c r="AK404" i="259"/>
  <c r="AK412" i="259"/>
  <c r="AK420" i="259"/>
  <c r="AK428" i="259"/>
  <c r="AK436" i="259"/>
  <c r="AK444" i="259"/>
  <c r="AK452" i="259"/>
  <c r="AK460" i="259"/>
  <c r="AK468" i="259"/>
  <c r="AK476" i="259"/>
  <c r="AK484" i="259"/>
  <c r="AK492" i="259"/>
  <c r="AK500" i="259"/>
  <c r="AK508" i="259"/>
  <c r="AK516" i="259"/>
  <c r="AK524" i="259"/>
  <c r="AK532" i="259"/>
  <c r="AK540" i="259"/>
  <c r="AK548" i="259"/>
  <c r="AK556" i="259"/>
  <c r="AK564" i="259"/>
  <c r="AK572" i="259"/>
  <c r="AK580" i="259"/>
  <c r="AK588" i="259"/>
  <c r="AK596" i="259"/>
  <c r="AK604" i="259"/>
  <c r="AK612" i="259"/>
  <c r="AK620" i="259"/>
  <c r="AK628" i="259"/>
  <c r="AK636" i="259"/>
  <c r="AK644" i="259"/>
  <c r="AK652" i="259"/>
  <c r="AK660" i="259"/>
  <c r="AK668" i="259"/>
  <c r="AK676" i="259"/>
  <c r="AK684" i="259"/>
  <c r="AK692" i="259"/>
  <c r="AK700" i="259"/>
  <c r="AK708" i="259"/>
  <c r="AK716" i="259"/>
  <c r="AK72" i="259"/>
  <c r="AK136" i="259"/>
  <c r="AK184" i="259"/>
  <c r="AK232" i="259"/>
  <c r="AK288" i="259"/>
  <c r="AK336" i="259"/>
  <c r="AK392" i="259"/>
  <c r="AK440" i="259"/>
  <c r="AK536" i="259"/>
  <c r="AK584" i="259"/>
  <c r="AK632" i="259"/>
  <c r="AK680" i="259"/>
  <c r="AK728" i="259"/>
  <c r="AK784" i="259"/>
  <c r="AK816" i="259"/>
  <c r="AK856" i="259"/>
  <c r="AK904" i="259"/>
  <c r="AK952" i="259"/>
  <c r="AK992" i="259"/>
  <c r="AK1032" i="259"/>
  <c r="AK1080" i="259"/>
  <c r="AK1160" i="259"/>
  <c r="AK1216" i="259"/>
  <c r="AK1240" i="259"/>
  <c r="AK17" i="259"/>
  <c r="AK73" i="259"/>
  <c r="AK121" i="259"/>
  <c r="AK161" i="259"/>
  <c r="AK225" i="259"/>
  <c r="AK281" i="259"/>
  <c r="AK337" i="259"/>
  <c r="AK393" i="259"/>
  <c r="AK449" i="259"/>
  <c r="AK481" i="259"/>
  <c r="AK537" i="259"/>
  <c r="AK577" i="259"/>
  <c r="AK617" i="259"/>
  <c r="AK689" i="259"/>
  <c r="AK737" i="259"/>
  <c r="AK785" i="259"/>
  <c r="AK841" i="259"/>
  <c r="AK889" i="259"/>
  <c r="AK953" i="259"/>
  <c r="AK1001" i="259"/>
  <c r="AK1057" i="259"/>
  <c r="AK1105" i="259"/>
  <c r="AK1153" i="259"/>
  <c r="AK1209" i="259"/>
  <c r="AK1257" i="259"/>
  <c r="AK1313" i="259"/>
  <c r="AK34" i="259"/>
  <c r="AK66" i="259"/>
  <c r="AK114" i="259"/>
  <c r="AK162" i="259"/>
  <c r="AK210" i="259"/>
  <c r="AK258" i="259"/>
  <c r="AK306" i="259"/>
  <c r="AK362" i="259"/>
  <c r="AK394" i="259"/>
  <c r="AK434" i="259"/>
  <c r="AK482" i="259"/>
  <c r="AK538" i="259"/>
  <c r="AK578" i="259"/>
  <c r="AK626" i="259"/>
  <c r="AK674" i="259"/>
  <c r="AK1026" i="259"/>
  <c r="AK1066" i="259"/>
  <c r="AK1106" i="259"/>
  <c r="AK1138" i="259"/>
  <c r="AK1186" i="259"/>
  <c r="AK1242" i="259"/>
  <c r="AK1282" i="259"/>
  <c r="AK1338" i="259"/>
  <c r="AK1378" i="259"/>
  <c r="AK1426" i="259"/>
  <c r="AK1466" i="259"/>
  <c r="AK1618" i="259"/>
  <c r="AK75" i="259"/>
  <c r="AK115" i="259"/>
  <c r="AK147" i="259"/>
  <c r="AK187" i="259"/>
  <c r="AK227" i="259"/>
  <c r="AK267" i="259"/>
  <c r="AK307" i="259"/>
  <c r="AK331" i="259"/>
  <c r="AK379" i="259"/>
  <c r="AK427" i="259"/>
  <c r="AK563" i="259"/>
  <c r="AK611" i="259"/>
  <c r="AK667" i="259"/>
  <c r="AK707" i="259"/>
  <c r="AK779" i="259"/>
  <c r="AK803" i="259"/>
  <c r="AK835" i="259"/>
  <c r="AK875" i="259"/>
  <c r="AK907" i="259"/>
  <c r="AK923" i="259"/>
  <c r="AK947" i="259"/>
  <c r="AK987" i="259"/>
  <c r="AK1003" i="259"/>
  <c r="AK1043" i="259"/>
  <c r="AK1075" i="259"/>
  <c r="AK1115" i="259"/>
  <c r="AK1139" i="259"/>
  <c r="AK1155" i="259"/>
  <c r="AK1187" i="259"/>
  <c r="AK1203" i="259"/>
  <c r="AK1227" i="259"/>
  <c r="AK1267" i="259"/>
  <c r="AK1299" i="259"/>
  <c r="AK1371" i="259"/>
  <c r="AK1403" i="259"/>
  <c r="AK1435" i="259"/>
  <c r="AK1483" i="259"/>
  <c r="AK1547" i="259"/>
  <c r="AK1579" i="259"/>
  <c r="AK1611" i="259"/>
  <c r="AK1643" i="259"/>
  <c r="AK1667" i="259"/>
  <c r="AK1691" i="259"/>
  <c r="AK1723" i="259"/>
  <c r="AK1747" i="259"/>
  <c r="AK1795" i="259"/>
  <c r="AK1811" i="259"/>
  <c r="AK1859" i="259"/>
  <c r="AK1891" i="259"/>
  <c r="AK1915" i="259"/>
  <c r="AK1947" i="259"/>
  <c r="AK1971" i="259"/>
  <c r="AK2003" i="259"/>
  <c r="AK2043" i="259"/>
  <c r="AK2083" i="259"/>
  <c r="AK2115" i="259"/>
  <c r="AK2131" i="259"/>
  <c r="AK2163" i="259"/>
  <c r="AK2187" i="259"/>
  <c r="AK2211" i="259"/>
  <c r="AK2243" i="259"/>
  <c r="AK2267" i="259"/>
  <c r="AK2299" i="259"/>
  <c r="AK2323" i="259"/>
  <c r="AK2355" i="259"/>
  <c r="AK2387" i="259"/>
  <c r="AK2435" i="259"/>
  <c r="AK5" i="259"/>
  <c r="AK21" i="259"/>
  <c r="AK37" i="259"/>
  <c r="AK53" i="259"/>
  <c r="AK69" i="259"/>
  <c r="AK85" i="259"/>
  <c r="AK101" i="259"/>
  <c r="AK117" i="259"/>
  <c r="AK133" i="259"/>
  <c r="AK149" i="259"/>
  <c r="AK173" i="259"/>
  <c r="AK189" i="259"/>
  <c r="AK205" i="259"/>
  <c r="AK221" i="259"/>
  <c r="AK237" i="259"/>
  <c r="AK253" i="259"/>
  <c r="AK269" i="259"/>
  <c r="AK285" i="259"/>
  <c r="AK301" i="259"/>
  <c r="AK317" i="259"/>
  <c r="AK333" i="259"/>
  <c r="AK357" i="259"/>
  <c r="AK373" i="259"/>
  <c r="AK389" i="259"/>
  <c r="AK405" i="259"/>
  <c r="AK421" i="259"/>
  <c r="AK437" i="259"/>
  <c r="AK453" i="259"/>
  <c r="AK469" i="259"/>
  <c r="AK485" i="259"/>
  <c r="AK501" i="259"/>
  <c r="AK525" i="259"/>
  <c r="AK541" i="259"/>
  <c r="AK557" i="259"/>
  <c r="AK573" i="259"/>
  <c r="AK581" i="259"/>
  <c r="AK597" i="259"/>
  <c r="AK621" i="259"/>
  <c r="AK637" i="259"/>
  <c r="AK661" i="259"/>
  <c r="AK677" i="259"/>
  <c r="AK693" i="259"/>
  <c r="AK701" i="259"/>
  <c r="AK717" i="259"/>
  <c r="AK733" i="259"/>
  <c r="AK749" i="259"/>
  <c r="AK765" i="259"/>
  <c r="AK781" i="259"/>
  <c r="AK797" i="259"/>
  <c r="AK813" i="259"/>
  <c r="AK829" i="259"/>
  <c r="AK845" i="259"/>
  <c r="AK853" i="259"/>
  <c r="AK861" i="259"/>
  <c r="AK869" i="259"/>
  <c r="AK877" i="259"/>
  <c r="AK885" i="259"/>
  <c r="AK893" i="259"/>
  <c r="AK901" i="259"/>
  <c r="AK909" i="259"/>
  <c r="AK917" i="259"/>
  <c r="AK925" i="259"/>
  <c r="AK933" i="259"/>
  <c r="AK941" i="259"/>
  <c r="AK949" i="259"/>
  <c r="AK957" i="259"/>
  <c r="AK965" i="259"/>
  <c r="AK973" i="259"/>
  <c r="AK981" i="259"/>
  <c r="AK989" i="259"/>
  <c r="AK997" i="259"/>
  <c r="AK1005" i="259"/>
  <c r="AK1013" i="259"/>
  <c r="AK1021" i="259"/>
  <c r="AK1029" i="259"/>
  <c r="AK1037" i="259"/>
  <c r="AK1045" i="259"/>
  <c r="AK1053" i="259"/>
  <c r="AK1061" i="259"/>
  <c r="AK1069" i="259"/>
  <c r="AK1077" i="259"/>
  <c r="AK1085" i="259"/>
  <c r="AK1093" i="259"/>
  <c r="AK1101" i="259"/>
  <c r="AK1109" i="259"/>
  <c r="AK1117" i="259"/>
  <c r="AK2698" i="259"/>
  <c r="AK2706" i="259"/>
  <c r="AK2714" i="259"/>
  <c r="AK2722" i="259"/>
  <c r="AK2730" i="259"/>
  <c r="AK2738" i="259"/>
  <c r="AK2746" i="259"/>
  <c r="AK2754" i="259"/>
  <c r="AK2762" i="259"/>
  <c r="AK2770" i="259"/>
  <c r="AK2778" i="259"/>
  <c r="AK2786" i="259"/>
  <c r="AK2794" i="259"/>
  <c r="AK2802" i="259"/>
  <c r="AK2810" i="259"/>
  <c r="AK2818" i="259"/>
  <c r="AK2826" i="259"/>
  <c r="AK2834" i="259"/>
  <c r="AK2842" i="259"/>
  <c r="AK2850" i="259"/>
  <c r="AK2858" i="259"/>
  <c r="AK2866" i="259"/>
  <c r="AK2874" i="259"/>
  <c r="AK2882" i="259"/>
  <c r="AK2890" i="259"/>
  <c r="AK2898" i="259"/>
  <c r="AK2906" i="259"/>
  <c r="AK2914" i="259"/>
  <c r="AK2922" i="259"/>
  <c r="AK2930" i="259"/>
  <c r="AK2938" i="259"/>
  <c r="AK2946" i="259"/>
  <c r="AK2954" i="259"/>
  <c r="AK2962" i="259"/>
  <c r="AK2970" i="259"/>
  <c r="AK2978" i="259"/>
  <c r="AK2986" i="259"/>
  <c r="AK2994" i="259"/>
  <c r="AK3002" i="259"/>
  <c r="AK3010" i="259"/>
  <c r="AK3018" i="259"/>
  <c r="AK3026" i="259"/>
  <c r="AK3034" i="259"/>
  <c r="AK3042" i="259"/>
  <c r="AK3050" i="259"/>
  <c r="AK3058" i="259"/>
  <c r="AK3066" i="259"/>
  <c r="AK3074" i="259"/>
  <c r="AK3082" i="259"/>
  <c r="AK3090" i="259"/>
  <c r="AK3098" i="259"/>
  <c r="AK3106" i="259"/>
  <c r="AK3114" i="259"/>
  <c r="AK3122" i="259"/>
  <c r="AK3130" i="259"/>
  <c r="AK3138" i="259"/>
  <c r="AK3146" i="259"/>
  <c r="AK3154" i="259"/>
  <c r="AK3162" i="259"/>
  <c r="AK3170" i="259"/>
  <c r="AK3178" i="259"/>
  <c r="AK3186" i="259"/>
  <c r="AK3194" i="259"/>
  <c r="AK3202" i="259"/>
  <c r="AK3210" i="259"/>
  <c r="AK3218" i="259"/>
  <c r="AK3226" i="259"/>
  <c r="AK3234" i="259"/>
  <c r="AK3242" i="259"/>
  <c r="AK3250" i="259"/>
  <c r="AK3258" i="259"/>
  <c r="AK3266" i="259"/>
  <c r="AK3274" i="259"/>
  <c r="AK3282" i="259"/>
  <c r="AK3290" i="259"/>
  <c r="AK3298" i="259"/>
  <c r="AK3306" i="259"/>
  <c r="AK3314" i="259"/>
  <c r="AK3322" i="259"/>
  <c r="AK3330" i="259"/>
  <c r="AK3338" i="259"/>
  <c r="AK3346" i="259"/>
  <c r="AK3354" i="259"/>
  <c r="AK3362" i="259"/>
  <c r="AK3370" i="259"/>
  <c r="AK3378" i="259"/>
  <c r="AK3386" i="259"/>
  <c r="AK3394" i="259"/>
  <c r="AK3402" i="259"/>
  <c r="AK3410" i="259"/>
  <c r="AK3418" i="259"/>
  <c r="AK3426" i="259"/>
  <c r="AK3434" i="259"/>
  <c r="AK3442" i="259"/>
  <c r="AK3450" i="259"/>
  <c r="AK3458" i="259"/>
  <c r="AK3466" i="259"/>
  <c r="AK3474" i="259"/>
  <c r="AK3482" i="259"/>
  <c r="AK3490" i="259"/>
  <c r="AK3498" i="259"/>
  <c r="AK3506" i="259"/>
  <c r="AK3514" i="259"/>
  <c r="AK3522" i="259"/>
  <c r="AK3530" i="259"/>
  <c r="AK3538" i="259"/>
  <c r="AK3546" i="259"/>
  <c r="AK3554" i="259"/>
  <c r="AK3562" i="259"/>
  <c r="AK3570" i="259"/>
  <c r="AK3578" i="259"/>
  <c r="AK3586" i="259"/>
  <c r="AK3594" i="259"/>
  <c r="AK3602" i="259"/>
  <c r="AK3610" i="259"/>
  <c r="AK3618" i="259"/>
  <c r="AK3626" i="259"/>
  <c r="AK3634" i="259"/>
  <c r="AK3642" i="259"/>
  <c r="AK3650" i="259"/>
  <c r="AK3658" i="259"/>
  <c r="AK3666" i="259"/>
  <c r="AK3674" i="259"/>
  <c r="AK3682" i="259"/>
  <c r="AK3690" i="259"/>
  <c r="AK3698" i="259"/>
  <c r="AK3706" i="259"/>
  <c r="AK3714" i="259"/>
  <c r="AK3722" i="259"/>
  <c r="AK3730" i="259"/>
  <c r="AK3738" i="259"/>
  <c r="AK3746" i="259"/>
  <c r="AK3754" i="259"/>
  <c r="AK3762" i="259"/>
  <c r="AK3770" i="259"/>
  <c r="AK3778" i="259"/>
  <c r="AK3786" i="259"/>
  <c r="AK3794" i="259"/>
  <c r="AK3802" i="259"/>
  <c r="AK3810" i="259"/>
  <c r="AK3818" i="259"/>
  <c r="AK3826" i="259"/>
  <c r="AK3834" i="259"/>
  <c r="AK3842" i="259"/>
  <c r="AK3850" i="259"/>
  <c r="AK3858" i="259"/>
  <c r="AK3866" i="259"/>
  <c r="AK3874" i="259"/>
  <c r="AK3882" i="259"/>
  <c r="AK3890" i="259"/>
  <c r="AK3898" i="259"/>
  <c r="AK3906" i="259"/>
  <c r="AK3914" i="259"/>
  <c r="AK3922" i="259"/>
  <c r="AK3930" i="259"/>
  <c r="AK3938" i="259"/>
  <c r="AK3946" i="259"/>
  <c r="AK3954" i="259"/>
  <c r="AK3962" i="259"/>
  <c r="AK3970" i="259"/>
  <c r="AK3978" i="259"/>
  <c r="AK3986" i="259"/>
  <c r="AK3994" i="259"/>
  <c r="AK4002" i="259"/>
  <c r="AK4010" i="259"/>
  <c r="AK4018" i="259"/>
  <c r="AK4026" i="259"/>
  <c r="AK4034" i="259"/>
  <c r="AK4042" i="259"/>
  <c r="AK4050" i="259"/>
  <c r="AK4058" i="259"/>
  <c r="AK4066" i="259"/>
  <c r="AK4074" i="259"/>
  <c r="AK4082" i="259"/>
  <c r="AK4090" i="259"/>
  <c r="AK4098" i="259"/>
  <c r="AK4106" i="259"/>
  <c r="AK4114" i="259"/>
  <c r="AK4122" i="259"/>
  <c r="AK4130" i="259"/>
  <c r="AK4138" i="259"/>
  <c r="AK4146" i="259"/>
  <c r="AK4154" i="259"/>
  <c r="AK4162" i="259"/>
  <c r="AK4170" i="259"/>
  <c r="AK4178" i="259"/>
  <c r="AK4186" i="259"/>
  <c r="AK4194" i="259"/>
  <c r="AK4202" i="259"/>
  <c r="AK4210" i="259"/>
  <c r="AK4218" i="259"/>
  <c r="AK4226" i="259"/>
  <c r="AK4426" i="259"/>
  <c r="AK4490" i="259"/>
  <c r="AK4994" i="259"/>
  <c r="AK5442" i="259"/>
  <c r="AK5514" i="259"/>
  <c r="AK2915" i="259"/>
  <c r="AK2923" i="259"/>
  <c r="AK2931" i="259"/>
  <c r="AK2939" i="259"/>
  <c r="AK2947" i="259"/>
  <c r="AK2955" i="259"/>
  <c r="AK2963" i="259"/>
  <c r="AK2971" i="259"/>
  <c r="AK2979" i="259"/>
  <c r="AK2987" i="259"/>
  <c r="AK2995" i="259"/>
  <c r="AK3003" i="259"/>
  <c r="AK3011" i="259"/>
  <c r="AK3019" i="259"/>
  <c r="AK3027" i="259"/>
  <c r="AK3035" i="259"/>
  <c r="AK3043" i="259"/>
  <c r="AK3051" i="259"/>
  <c r="AK3059" i="259"/>
  <c r="AK3067" i="259"/>
  <c r="AK3075" i="259"/>
  <c r="AK3083" i="259"/>
  <c r="AK3091" i="259"/>
  <c r="AK3099" i="259"/>
  <c r="AK3107" i="259"/>
  <c r="AK3115" i="259"/>
  <c r="AK3123" i="259"/>
  <c r="AK3131" i="259"/>
  <c r="AK3139" i="259"/>
  <c r="AK3147" i="259"/>
  <c r="AK3155" i="259"/>
  <c r="AK3163" i="259"/>
  <c r="AK3171" i="259"/>
  <c r="AK3179" i="259"/>
  <c r="AK3187" i="259"/>
  <c r="AK3195" i="259"/>
  <c r="AK3203" i="259"/>
  <c r="AK3211" i="259"/>
  <c r="AK3219" i="259"/>
  <c r="AK3227" i="259"/>
  <c r="AK3235" i="259"/>
  <c r="AK3243" i="259"/>
  <c r="AK3251" i="259"/>
  <c r="AK3259" i="259"/>
  <c r="AK3267" i="259"/>
  <c r="AK3275" i="259"/>
  <c r="AK3283" i="259"/>
  <c r="AK3291" i="259"/>
  <c r="AK3299" i="259"/>
  <c r="AK3307" i="259"/>
  <c r="AK3315" i="259"/>
  <c r="AK3323" i="259"/>
  <c r="AK3331" i="259"/>
  <c r="AK3339" i="259"/>
  <c r="AK3347" i="259"/>
  <c r="AK3355" i="259"/>
  <c r="AK3363" i="259"/>
  <c r="AK3371" i="259"/>
  <c r="AK3379" i="259"/>
  <c r="AK3387" i="259"/>
  <c r="AK3395" i="259"/>
  <c r="AK3403" i="259"/>
  <c r="AK3411" i="259"/>
  <c r="AK3419" i="259"/>
  <c r="AK3427" i="259"/>
  <c r="AK3435" i="259"/>
  <c r="AK3443" i="259"/>
  <c r="AK3451" i="259"/>
  <c r="AK3459" i="259"/>
  <c r="AK3467" i="259"/>
  <c r="AK3475" i="259"/>
  <c r="AK3483" i="259"/>
  <c r="AK3491" i="259"/>
  <c r="AK3499" i="259"/>
  <c r="AK3507" i="259"/>
  <c r="AK3515" i="259"/>
  <c r="AK3523" i="259"/>
  <c r="AK3531" i="259"/>
  <c r="AK3539" i="259"/>
  <c r="AK3547" i="259"/>
  <c r="AK3555" i="259"/>
  <c r="AK3563" i="259"/>
  <c r="AK3571" i="259"/>
  <c r="AK3579" i="259"/>
  <c r="AK3587" i="259"/>
  <c r="AK3595" i="259"/>
  <c r="AK3603" i="259"/>
  <c r="AK3611" i="259"/>
  <c r="AK3619" i="259"/>
  <c r="AK3627" i="259"/>
  <c r="AK3635" i="259"/>
  <c r="AK3643" i="259"/>
  <c r="AK3651" i="259"/>
  <c r="AK3659" i="259"/>
  <c r="AK3667" i="259"/>
  <c r="AK3675" i="259"/>
  <c r="AK3683" i="259"/>
  <c r="AK3691" i="259"/>
  <c r="AK3699" i="259"/>
  <c r="AK3707" i="259"/>
  <c r="AK3715" i="259"/>
  <c r="AK3723" i="259"/>
  <c r="AK3731" i="259"/>
  <c r="AK3739" i="259"/>
  <c r="AK3747" i="259"/>
  <c r="AK3755" i="259"/>
  <c r="AK3763" i="259"/>
  <c r="AK3771" i="259"/>
  <c r="AK3779" i="259"/>
  <c r="AK3787" i="259"/>
  <c r="AK3795" i="259"/>
  <c r="AK3803" i="259"/>
  <c r="AK3811" i="259"/>
  <c r="AK3819" i="259"/>
  <c r="AK3827" i="259"/>
  <c r="AK3835" i="259"/>
  <c r="AK3843" i="259"/>
  <c r="AK3851" i="259"/>
  <c r="AK3859" i="259"/>
  <c r="AK3867" i="259"/>
  <c r="AK3875" i="259"/>
  <c r="AK3883" i="259"/>
  <c r="AK3891" i="259"/>
  <c r="AK3899" i="259"/>
  <c r="AK3907" i="259"/>
  <c r="AK3915" i="259"/>
  <c r="AK3923" i="259"/>
  <c r="AK3931" i="259"/>
  <c r="AK3939" i="259"/>
  <c r="AK3947" i="259"/>
  <c r="AK3955" i="259"/>
  <c r="AK3963" i="259"/>
  <c r="AK3971" i="259"/>
  <c r="AK3979" i="259"/>
  <c r="AK3987" i="259"/>
  <c r="AK3995" i="259"/>
  <c r="AK4003" i="259"/>
  <c r="AK4011" i="259"/>
  <c r="AK4019" i="259"/>
  <c r="AK4027" i="259"/>
  <c r="AK4035" i="259"/>
  <c r="AK4043" i="259"/>
  <c r="AK4051" i="259"/>
  <c r="AK4059" i="259"/>
  <c r="AK4067" i="259"/>
  <c r="AK4075" i="259"/>
  <c r="AK4083" i="259"/>
  <c r="AK4091" i="259"/>
  <c r="AK4099" i="259"/>
  <c r="AK4107" i="259"/>
  <c r="AK4115" i="259"/>
  <c r="AK4123" i="259"/>
  <c r="AK4131" i="259"/>
  <c r="AK4139" i="259"/>
  <c r="AK4147" i="259"/>
  <c r="AK4155" i="259"/>
  <c r="AK4163" i="259"/>
  <c r="AK4171" i="259"/>
  <c r="AK4179" i="259"/>
  <c r="AK4187" i="259"/>
  <c r="AK4195" i="259"/>
  <c r="AK4939" i="259"/>
  <c r="AK5315" i="259"/>
  <c r="AK5387" i="259"/>
  <c r="AK5395" i="259"/>
  <c r="AK5419" i="259"/>
  <c r="AK5459" i="259"/>
  <c r="AK5467" i="259"/>
  <c r="AK5491" i="259"/>
  <c r="AK5515" i="259"/>
  <c r="AK724" i="259"/>
  <c r="AK732" i="259"/>
  <c r="AK740" i="259"/>
  <c r="AK748" i="259"/>
  <c r="AK756" i="259"/>
  <c r="AK764" i="259"/>
  <c r="AK772" i="259"/>
  <c r="AK780" i="259"/>
  <c r="AK788" i="259"/>
  <c r="AK796" i="259"/>
  <c r="AK804" i="259"/>
  <c r="AK812" i="259"/>
  <c r="AK820" i="259"/>
  <c r="AK828" i="259"/>
  <c r="AK836" i="259"/>
  <c r="AK844" i="259"/>
  <c r="AK852" i="259"/>
  <c r="AK860" i="259"/>
  <c r="AK868" i="259"/>
  <c r="AK876" i="259"/>
  <c r="AK884" i="259"/>
  <c r="AK892" i="259"/>
  <c r="AK900" i="259"/>
  <c r="AK908" i="259"/>
  <c r="AK916" i="259"/>
  <c r="AK924" i="259"/>
  <c r="AK932" i="259"/>
  <c r="AK940" i="259"/>
  <c r="AK948" i="259"/>
  <c r="AK956" i="259"/>
  <c r="AK964" i="259"/>
  <c r="AK972" i="259"/>
  <c r="AK980" i="259"/>
  <c r="AK988" i="259"/>
  <c r="AK996" i="259"/>
  <c r="AK1004" i="259"/>
  <c r="AK1012" i="259"/>
  <c r="AK1020" i="259"/>
  <c r="AK1028" i="259"/>
  <c r="AK1036" i="259"/>
  <c r="AK1044" i="259"/>
  <c r="AK1052" i="259"/>
  <c r="AK1060" i="259"/>
  <c r="AK1068" i="259"/>
  <c r="AK1076" i="259"/>
  <c r="AK1084" i="259"/>
  <c r="AK1092" i="259"/>
  <c r="AK1100" i="259"/>
  <c r="AK1108" i="259"/>
  <c r="AK1116" i="259"/>
  <c r="AK1124" i="259"/>
  <c r="AK1132" i="259"/>
  <c r="AK1140" i="259"/>
  <c r="AK1148" i="259"/>
  <c r="AK1156" i="259"/>
  <c r="AK1164" i="259"/>
  <c r="AK1172" i="259"/>
  <c r="AK1180" i="259"/>
  <c r="AK1188" i="259"/>
  <c r="AK1196" i="259"/>
  <c r="AK1204" i="259"/>
  <c r="AK1212" i="259"/>
  <c r="AK1220" i="259"/>
  <c r="AK1228" i="259"/>
  <c r="AK1236" i="259"/>
  <c r="AK1244" i="259"/>
  <c r="AK1252" i="259"/>
  <c r="AK1260" i="259"/>
  <c r="AK1268" i="259"/>
  <c r="AK1276" i="259"/>
  <c r="AK1284" i="259"/>
  <c r="AK1292" i="259"/>
  <c r="AK1300" i="259"/>
  <c r="AK1308" i="259"/>
  <c r="AK1316" i="259"/>
  <c r="AK1324" i="259"/>
  <c r="AK1332" i="259"/>
  <c r="AK1340" i="259"/>
  <c r="AK1348" i="259"/>
  <c r="AK1356" i="259"/>
  <c r="AK1364" i="259"/>
  <c r="AK1372" i="259"/>
  <c r="AK1380" i="259"/>
  <c r="AK1388" i="259"/>
  <c r="AK1396" i="259"/>
  <c r="AK1404" i="259"/>
  <c r="AK1412" i="259"/>
  <c r="AK1420" i="259"/>
  <c r="AK1428" i="259"/>
  <c r="AK1436" i="259"/>
  <c r="AK1444" i="259"/>
  <c r="AK1452" i="259"/>
  <c r="AK1460" i="259"/>
  <c r="AK1468" i="259"/>
  <c r="AK1476" i="259"/>
  <c r="AK1484" i="259"/>
  <c r="AK1492" i="259"/>
  <c r="AK1500" i="259"/>
  <c r="AK1508" i="259"/>
  <c r="AK1516" i="259"/>
  <c r="AK1524" i="259"/>
  <c r="AK1532" i="259"/>
  <c r="AK1540" i="259"/>
  <c r="AK1548" i="259"/>
  <c r="AK1556" i="259"/>
  <c r="AK1564" i="259"/>
  <c r="AK1572" i="259"/>
  <c r="AK1580" i="259"/>
  <c r="AK1588" i="259"/>
  <c r="AK1596" i="259"/>
  <c r="AK1604" i="259"/>
  <c r="AK1612" i="259"/>
  <c r="AK1620" i="259"/>
  <c r="AK1628" i="259"/>
  <c r="AK1636" i="259"/>
  <c r="AK1644" i="259"/>
  <c r="AK1652" i="259"/>
  <c r="AK1660" i="259"/>
  <c r="AK1668" i="259"/>
  <c r="AK1676" i="259"/>
  <c r="AK1684" i="259"/>
  <c r="AK1692" i="259"/>
  <c r="AK1700" i="259"/>
  <c r="AK1708" i="259"/>
  <c r="AK1716" i="259"/>
  <c r="AK1724" i="259"/>
  <c r="AK1732" i="259"/>
  <c r="AK1740" i="259"/>
  <c r="AK1748" i="259"/>
  <c r="AK1756" i="259"/>
  <c r="AK1764" i="259"/>
  <c r="AK1772" i="259"/>
  <c r="AK1780" i="259"/>
  <c r="AK1788" i="259"/>
  <c r="AK1796" i="259"/>
  <c r="AK1804" i="259"/>
  <c r="AK1812" i="259"/>
  <c r="AK1820" i="259"/>
  <c r="AK1828" i="259"/>
  <c r="AK1836" i="259"/>
  <c r="AK1844" i="259"/>
  <c r="AK1852" i="259"/>
  <c r="AK1860" i="259"/>
  <c r="AK1868" i="259"/>
  <c r="AK1876" i="259"/>
  <c r="AK1884" i="259"/>
  <c r="AK1892" i="259"/>
  <c r="AK1900" i="259"/>
  <c r="AK1908" i="259"/>
  <c r="AK1916" i="259"/>
  <c r="AK1924" i="259"/>
  <c r="AK1932" i="259"/>
  <c r="AK1940" i="259"/>
  <c r="AK1948" i="259"/>
  <c r="AK1956" i="259"/>
  <c r="AK1964" i="259"/>
  <c r="AK1972" i="259"/>
  <c r="AK1980" i="259"/>
  <c r="AK1988" i="259"/>
  <c r="AK1996" i="259"/>
  <c r="AK2004" i="259"/>
  <c r="AK2012" i="259"/>
  <c r="AK2020" i="259"/>
  <c r="AK2028" i="259"/>
  <c r="AK2036" i="259"/>
  <c r="AK2044" i="259"/>
  <c r="AK2052" i="259"/>
  <c r="AK2060" i="259"/>
  <c r="AK2068" i="259"/>
  <c r="AK2076" i="259"/>
  <c r="AK2084" i="259"/>
  <c r="AK2092" i="259"/>
  <c r="AK2100" i="259"/>
  <c r="AK2108" i="259"/>
  <c r="AK2116" i="259"/>
  <c r="AK2124" i="259"/>
  <c r="AK2132" i="259"/>
  <c r="AK2140" i="259"/>
  <c r="AK2148" i="259"/>
  <c r="AK2156" i="259"/>
  <c r="AK2164" i="259"/>
  <c r="AK2172" i="259"/>
  <c r="AK2180" i="259"/>
  <c r="AK2188" i="259"/>
  <c r="AK2196" i="259"/>
  <c r="AK2204" i="259"/>
  <c r="AK2212" i="259"/>
  <c r="AK2220" i="259"/>
  <c r="AK2228" i="259"/>
  <c r="AK2236" i="259"/>
  <c r="AK2244" i="259"/>
  <c r="AK2252" i="259"/>
  <c r="AK2260" i="259"/>
  <c r="AK2268" i="259"/>
  <c r="AK2276" i="259"/>
  <c r="AK2284" i="259"/>
  <c r="AK2292" i="259"/>
  <c r="AK2300" i="259"/>
  <c r="AK2308" i="259"/>
  <c r="AK2316" i="259"/>
  <c r="AK2324" i="259"/>
  <c r="AK2332" i="259"/>
  <c r="AK2340" i="259"/>
  <c r="AK2348" i="259"/>
  <c r="AK2356" i="259"/>
  <c r="AK2364" i="259"/>
  <c r="AK2372" i="259"/>
  <c r="AK2380" i="259"/>
  <c r="AK2388" i="259"/>
  <c r="AK2396" i="259"/>
  <c r="AK2404" i="259"/>
  <c r="AK2412" i="259"/>
  <c r="AK2420" i="259"/>
  <c r="AK2428" i="259"/>
  <c r="AK2436" i="259"/>
  <c r="AK2444" i="259"/>
  <c r="AK2452" i="259"/>
  <c r="AK2460" i="259"/>
  <c r="AK2468" i="259"/>
  <c r="AK2476" i="259"/>
  <c r="AK2484" i="259"/>
  <c r="AK2492" i="259"/>
  <c r="AK2500" i="259"/>
  <c r="AK1125" i="259"/>
  <c r="AK1133" i="259"/>
  <c r="AK1141" i="259"/>
  <c r="AK1149" i="259"/>
  <c r="AK1157" i="259"/>
  <c r="AK1165" i="259"/>
  <c r="AK1173" i="259"/>
  <c r="AK1181" i="259"/>
  <c r="AK1189" i="259"/>
  <c r="AK1197" i="259"/>
  <c r="AK1205" i="259"/>
  <c r="AK1213" i="259"/>
  <c r="AK1221" i="259"/>
  <c r="AK1229" i="259"/>
  <c r="AK1237" i="259"/>
  <c r="AK1245" i="259"/>
  <c r="AK1253" i="259"/>
  <c r="AK1261" i="259"/>
  <c r="AK1269" i="259"/>
  <c r="AK1277" i="259"/>
  <c r="AK1285" i="259"/>
  <c r="AK1293" i="259"/>
  <c r="AK1301" i="259"/>
  <c r="AK1309" i="259"/>
  <c r="AK1317" i="259"/>
  <c r="AK1325" i="259"/>
  <c r="AK1333" i="259"/>
  <c r="AK1341" i="259"/>
  <c r="AK1349" i="259"/>
  <c r="AK1357" i="259"/>
  <c r="AK1365" i="259"/>
  <c r="AK1373" i="259"/>
  <c r="AK1381" i="259"/>
  <c r="AK1389" i="259"/>
  <c r="AK1397" i="259"/>
  <c r="AK1405" i="259"/>
  <c r="AK1413" i="259"/>
  <c r="AK1421" i="259"/>
  <c r="AK1429" i="259"/>
  <c r="AK1437" i="259"/>
  <c r="AK1445" i="259"/>
  <c r="AK1453" i="259"/>
  <c r="AK1461" i="259"/>
  <c r="AK1469" i="259"/>
  <c r="AK1477" i="259"/>
  <c r="AK1485" i="259"/>
  <c r="AK1493" i="259"/>
  <c r="AK1501" i="259"/>
  <c r="AK1509" i="259"/>
  <c r="AK1517" i="259"/>
  <c r="AK1525" i="259"/>
  <c r="AK1533" i="259"/>
  <c r="AK1541" i="259"/>
  <c r="AK1549" i="259"/>
  <c r="AK1557" i="259"/>
  <c r="AK1565" i="259"/>
  <c r="AK1573" i="259"/>
  <c r="AK1581" i="259"/>
  <c r="AK1589" i="259"/>
  <c r="AK1597" i="259"/>
  <c r="AK1605" i="259"/>
  <c r="AK1613" i="259"/>
  <c r="AK1621" i="259"/>
  <c r="AK1629" i="259"/>
  <c r="AK1637" i="259"/>
  <c r="AK1645" i="259"/>
  <c r="AK1653" i="259"/>
  <c r="AK1661" i="259"/>
  <c r="AK1669" i="259"/>
  <c r="AK1677" i="259"/>
  <c r="AK1685" i="259"/>
  <c r="AK1693" i="259"/>
  <c r="AK1701" i="259"/>
  <c r="AK1709" i="259"/>
  <c r="AK1717" i="259"/>
  <c r="AK1725" i="259"/>
  <c r="AK1733" i="259"/>
  <c r="AK1741" i="259"/>
  <c r="AK1749" i="259"/>
  <c r="AK1757" i="259"/>
  <c r="AK1765" i="259"/>
  <c r="AK1773" i="259"/>
  <c r="AK1781" i="259"/>
  <c r="AK1789" i="259"/>
  <c r="AK1797" i="259"/>
  <c r="AK1805" i="259"/>
  <c r="AK1813" i="259"/>
  <c r="AK1821" i="259"/>
  <c r="AK1829" i="259"/>
  <c r="AK1837" i="259"/>
  <c r="AK1845" i="259"/>
  <c r="AK1853" i="259"/>
  <c r="AK1861" i="259"/>
  <c r="AK1869" i="259"/>
  <c r="AK1877" i="259"/>
  <c r="AK1885" i="259"/>
  <c r="AK1893" i="259"/>
  <c r="AK1901" i="259"/>
  <c r="AK1909" i="259"/>
  <c r="AK1917" i="259"/>
  <c r="AK1925" i="259"/>
  <c r="AK1933" i="259"/>
  <c r="AK1941" i="259"/>
  <c r="AK1949" i="259"/>
  <c r="AK1957" i="259"/>
  <c r="AK1965" i="259"/>
  <c r="AK1973" i="259"/>
  <c r="AK1981" i="259"/>
  <c r="AK1989" i="259"/>
  <c r="AK1997" i="259"/>
  <c r="AK2005" i="259"/>
  <c r="AK2013" i="259"/>
  <c r="AK2021" i="259"/>
  <c r="AK2029" i="259"/>
  <c r="AK2037" i="259"/>
  <c r="AK2045" i="259"/>
  <c r="AK2053" i="259"/>
  <c r="AK2061" i="259"/>
  <c r="AK2069" i="259"/>
  <c r="AK2077" i="259"/>
  <c r="AK2085" i="259"/>
  <c r="AK2093" i="259"/>
  <c r="AK2101" i="259"/>
  <c r="AK2109" i="259"/>
  <c r="AK2117" i="259"/>
  <c r="AK2125" i="259"/>
  <c r="AK2133" i="259"/>
  <c r="AK2141" i="259"/>
  <c r="AK2149" i="259"/>
  <c r="AK2157" i="259"/>
  <c r="AK2165" i="259"/>
  <c r="AK2173" i="259"/>
  <c r="AK2181" i="259"/>
  <c r="AK2189" i="259"/>
  <c r="AK2197" i="259"/>
  <c r="AK2205" i="259"/>
  <c r="AK2213" i="259"/>
  <c r="AK2221" i="259"/>
  <c r="AK2229" i="259"/>
  <c r="AK2237" i="259"/>
  <c r="AK2245" i="259"/>
  <c r="AK2253" i="259"/>
  <c r="AK2261" i="259"/>
  <c r="AK2269" i="259"/>
  <c r="AK2277" i="259"/>
  <c r="AK2285" i="259"/>
  <c r="AK2293" i="259"/>
  <c r="AK2301" i="259"/>
  <c r="AK2309" i="259"/>
  <c r="AK2317" i="259"/>
  <c r="AK2325" i="259"/>
  <c r="AK2333" i="259"/>
  <c r="AK2341" i="259"/>
  <c r="AK2349" i="259"/>
  <c r="AK2357" i="259"/>
  <c r="AK2365" i="259"/>
  <c r="AK2373" i="259"/>
  <c r="AK2381" i="259"/>
  <c r="AK2389" i="259"/>
  <c r="AK2397" i="259"/>
  <c r="AK2405" i="259"/>
  <c r="AK2413" i="259"/>
  <c r="AK2421" i="259"/>
  <c r="AK2429" i="259"/>
  <c r="AK2437" i="259"/>
  <c r="AK2445" i="259"/>
  <c r="AK2453" i="259"/>
  <c r="AK2461" i="259"/>
  <c r="AK2469" i="259"/>
  <c r="AK2477" i="259"/>
  <c r="AK2485" i="259"/>
  <c r="AK2493" i="259"/>
  <c r="AK2501" i="259"/>
  <c r="AK2509" i="259"/>
  <c r="AK2517" i="259"/>
  <c r="AK2525" i="259"/>
  <c r="AK2533" i="259"/>
  <c r="AK2541" i="259"/>
  <c r="AK662" i="259"/>
  <c r="AK670" i="259"/>
  <c r="AK678" i="259"/>
  <c r="AK686" i="259"/>
  <c r="AK694" i="259"/>
  <c r="AK702" i="259"/>
  <c r="AK710" i="259"/>
  <c r="AK718" i="259"/>
  <c r="AK726" i="259"/>
  <c r="AK734" i="259"/>
  <c r="AK742" i="259"/>
  <c r="AK750" i="259"/>
  <c r="AK758" i="259"/>
  <c r="AK766" i="259"/>
  <c r="AK774" i="259"/>
  <c r="AK782" i="259"/>
  <c r="AK790" i="259"/>
  <c r="AK798" i="259"/>
  <c r="AK806" i="259"/>
  <c r="AK814" i="259"/>
  <c r="AK822" i="259"/>
  <c r="AK830" i="259"/>
  <c r="AK838" i="259"/>
  <c r="AK846" i="259"/>
  <c r="AK854" i="259"/>
  <c r="AK862" i="259"/>
  <c r="AK870" i="259"/>
  <c r="AK878" i="259"/>
  <c r="AK886" i="259"/>
  <c r="AK894" i="259"/>
  <c r="AK902" i="259"/>
  <c r="AK910" i="259"/>
  <c r="AK918" i="259"/>
  <c r="AK926" i="259"/>
  <c r="AK934" i="259"/>
  <c r="AK942" i="259"/>
  <c r="AK950" i="259"/>
  <c r="AK958" i="259"/>
  <c r="AK966" i="259"/>
  <c r="AK974" i="259"/>
  <c r="AK982" i="259"/>
  <c r="AK990" i="259"/>
  <c r="AK998" i="259"/>
  <c r="AK1006" i="259"/>
  <c r="AK1014" i="259"/>
  <c r="AK1022" i="259"/>
  <c r="AK1030" i="259"/>
  <c r="AK1038" i="259"/>
  <c r="AK1046" i="259"/>
  <c r="AK1054" i="259"/>
  <c r="AK1062" i="259"/>
  <c r="AK1070" i="259"/>
  <c r="AK1078" i="259"/>
  <c r="AK1086" i="259"/>
  <c r="AK1094" i="259"/>
  <c r="AK1102" i="259"/>
  <c r="AK1110" i="259"/>
  <c r="AK1118" i="259"/>
  <c r="AK1126" i="259"/>
  <c r="AK1134" i="259"/>
  <c r="AK1142" i="259"/>
  <c r="AK1150" i="259"/>
  <c r="AK1158" i="259"/>
  <c r="AK1166" i="259"/>
  <c r="AK1174" i="259"/>
  <c r="AK1182" i="259"/>
  <c r="AK1190" i="259"/>
  <c r="AK1198" i="259"/>
  <c r="AK1206" i="259"/>
  <c r="AK1214" i="259"/>
  <c r="AK1222" i="259"/>
  <c r="AK1230" i="259"/>
  <c r="AK1238" i="259"/>
  <c r="AK1246" i="259"/>
  <c r="AK1254" i="259"/>
  <c r="AK1262" i="259"/>
  <c r="AK1270" i="259"/>
  <c r="AK1278" i="259"/>
  <c r="AK1286" i="259"/>
  <c r="AK1294" i="259"/>
  <c r="AK1302" i="259"/>
  <c r="AK1310" i="259"/>
  <c r="AK1318" i="259"/>
  <c r="AK1326" i="259"/>
  <c r="AK1334" i="259"/>
  <c r="AK1342" i="259"/>
  <c r="AK1350" i="259"/>
  <c r="AK1358" i="259"/>
  <c r="AK1366" i="259"/>
  <c r="AK1374" i="259"/>
  <c r="AK1382" i="259"/>
  <c r="AK1390" i="259"/>
  <c r="AK1398" i="259"/>
  <c r="AK1406" i="259"/>
  <c r="AK1414" i="259"/>
  <c r="AK1422" i="259"/>
  <c r="AK1430" i="259"/>
  <c r="AK1438" i="259"/>
  <c r="AK1446" i="259"/>
  <c r="AK1454" i="259"/>
  <c r="AK1462" i="259"/>
  <c r="AK1470" i="259"/>
  <c r="AK1478" i="259"/>
  <c r="AK1486" i="259"/>
  <c r="AK1494" i="259"/>
  <c r="AK1502" i="259"/>
  <c r="AK1510" i="259"/>
  <c r="AK1518" i="259"/>
  <c r="AK1526" i="259"/>
  <c r="AK1534" i="259"/>
  <c r="AK1542" i="259"/>
  <c r="AK1550" i="259"/>
  <c r="AK1558" i="259"/>
  <c r="AK1566" i="259"/>
  <c r="AK1574" i="259"/>
  <c r="AK1582" i="259"/>
  <c r="AK1590" i="259"/>
  <c r="AK1598" i="259"/>
  <c r="AK1606" i="259"/>
  <c r="AK1614" i="259"/>
  <c r="AK1622" i="259"/>
  <c r="AK1630" i="259"/>
  <c r="AK1638" i="259"/>
  <c r="AK1646" i="259"/>
  <c r="AK1654" i="259"/>
  <c r="AK1662" i="259"/>
  <c r="AK1670" i="259"/>
  <c r="AK1678" i="259"/>
  <c r="AK1686" i="259"/>
  <c r="AK1694" i="259"/>
  <c r="AK1702" i="259"/>
  <c r="AK1710" i="259"/>
  <c r="AK1718" i="259"/>
  <c r="AK1726" i="259"/>
  <c r="AK1734" i="259"/>
  <c r="AK1742" i="259"/>
  <c r="AK1750" i="259"/>
  <c r="AK1758" i="259"/>
  <c r="AK1766" i="259"/>
  <c r="AK1774" i="259"/>
  <c r="AK1782" i="259"/>
  <c r="AK1790" i="259"/>
  <c r="AK1798" i="259"/>
  <c r="AK1806" i="259"/>
  <c r="AK1814" i="259"/>
  <c r="AK1822" i="259"/>
  <c r="AK1830" i="259"/>
  <c r="AK1838" i="259"/>
  <c r="AK1846" i="259"/>
  <c r="AK1854" i="259"/>
  <c r="AK1862" i="259"/>
  <c r="AK1870" i="259"/>
  <c r="AK1878" i="259"/>
  <c r="AK1886" i="259"/>
  <c r="AK1894" i="259"/>
  <c r="AK1902" i="259"/>
  <c r="AK1910" i="259"/>
  <c r="AK1918" i="259"/>
  <c r="AK1926" i="259"/>
  <c r="AK1934" i="259"/>
  <c r="AK1942" i="259"/>
  <c r="AK1950" i="259"/>
  <c r="AK1958" i="259"/>
  <c r="AK1966" i="259"/>
  <c r="AK1974" i="259"/>
  <c r="AK1982" i="259"/>
  <c r="AK1990" i="259"/>
  <c r="AK1998" i="259"/>
  <c r="AK2006" i="259"/>
  <c r="AK2014" i="259"/>
  <c r="AK2022" i="259"/>
  <c r="AK2030" i="259"/>
  <c r="AK2038" i="259"/>
  <c r="AK2046" i="259"/>
  <c r="AK2054" i="259"/>
  <c r="AK2062" i="259"/>
  <c r="AK2070" i="259"/>
  <c r="AK2078" i="259"/>
  <c r="AK2086" i="259"/>
  <c r="AK2094" i="259"/>
  <c r="AK2102" i="259"/>
  <c r="AK2110" i="259"/>
  <c r="AK2118" i="259"/>
  <c r="AK2126" i="259"/>
  <c r="AK2134" i="259"/>
  <c r="AK2142" i="259"/>
  <c r="AK2150" i="259"/>
  <c r="AK2158" i="259"/>
  <c r="AK2166" i="259"/>
  <c r="AK2174" i="259"/>
  <c r="AK2182" i="259"/>
  <c r="AK2190" i="259"/>
  <c r="AK2198" i="259"/>
  <c r="AK2206" i="259"/>
  <c r="AK2214" i="259"/>
  <c r="AK2222" i="259"/>
  <c r="AK2230" i="259"/>
  <c r="AK2238" i="259"/>
  <c r="AK2246" i="259"/>
  <c r="AK2254" i="259"/>
  <c r="AK2262" i="259"/>
  <c r="AK2270" i="259"/>
  <c r="AK2278" i="259"/>
  <c r="AK2286" i="259"/>
  <c r="AK2294" i="259"/>
  <c r="AK2302" i="259"/>
  <c r="AK2310" i="259"/>
  <c r="AK2318" i="259"/>
  <c r="AK2326" i="259"/>
  <c r="AK2334" i="259"/>
  <c r="AK2342" i="259"/>
  <c r="AK2350" i="259"/>
  <c r="AK2358" i="259"/>
  <c r="AK2366" i="259"/>
  <c r="AK2374" i="259"/>
  <c r="AK2382" i="259"/>
  <c r="AK2390" i="259"/>
  <c r="AK2398" i="259"/>
  <c r="AK2406" i="259"/>
  <c r="AK2414" i="259"/>
  <c r="AK2422" i="259"/>
  <c r="AK2430" i="259"/>
  <c r="AK2438" i="259"/>
  <c r="AK2446" i="259"/>
  <c r="AK2454" i="259"/>
  <c r="AK2462" i="259"/>
  <c r="AK2470" i="259"/>
  <c r="AK2478" i="259"/>
  <c r="AK2486" i="259"/>
  <c r="AK2494" i="259"/>
  <c r="AK2502" i="259"/>
  <c r="AK2510" i="259"/>
  <c r="AK2518" i="259"/>
  <c r="AK2526" i="259"/>
  <c r="AK2534" i="259"/>
  <c r="AK2542" i="259"/>
  <c r="AK2550" i="259"/>
  <c r="AK2558" i="259"/>
  <c r="AK2718" i="259"/>
  <c r="AK1543" i="259"/>
  <c r="AK1551" i="259"/>
  <c r="AK1559" i="259"/>
  <c r="AK1567" i="259"/>
  <c r="AK1575" i="259"/>
  <c r="AK1583" i="259"/>
  <c r="AK1591" i="259"/>
  <c r="AK1599" i="259"/>
  <c r="AK1607" i="259"/>
  <c r="AK1615" i="259"/>
  <c r="AK1623" i="259"/>
  <c r="AK1631" i="259"/>
  <c r="AK1639" i="259"/>
  <c r="AK1647" i="259"/>
  <c r="AK1655" i="259"/>
  <c r="AK1663" i="259"/>
  <c r="AK1671" i="259"/>
  <c r="AK1679" i="259"/>
  <c r="AK1687" i="259"/>
  <c r="AK1695" i="259"/>
  <c r="AK1703" i="259"/>
  <c r="AK1711" i="259"/>
  <c r="AK1719" i="259"/>
  <c r="AK1727" i="259"/>
  <c r="AK1735" i="259"/>
  <c r="AK1743" i="259"/>
  <c r="AK1751" i="259"/>
  <c r="AK1759" i="259"/>
  <c r="AK1767" i="259"/>
  <c r="AK1775" i="259"/>
  <c r="AK1783" i="259"/>
  <c r="AK1791" i="259"/>
  <c r="AK1799" i="259"/>
  <c r="AK1807" i="259"/>
  <c r="AK1815" i="259"/>
  <c r="AK1823" i="259"/>
  <c r="AK1831" i="259"/>
  <c r="AK1839" i="259"/>
  <c r="AK1847" i="259"/>
  <c r="AK1855" i="259"/>
  <c r="AK1863" i="259"/>
  <c r="AK1871" i="259"/>
  <c r="AK1879" i="259"/>
  <c r="AK1887" i="259"/>
  <c r="AK1895" i="259"/>
  <c r="AK1903" i="259"/>
  <c r="AK1911" i="259"/>
  <c r="AK1919" i="259"/>
  <c r="AK1927" i="259"/>
  <c r="AK1935" i="259"/>
  <c r="AK1943" i="259"/>
  <c r="AK1951" i="259"/>
  <c r="AK1959" i="259"/>
  <c r="AK1967" i="259"/>
  <c r="AK1975" i="259"/>
  <c r="AK1983" i="259"/>
  <c r="AK1991" i="259"/>
  <c r="AK1999" i="259"/>
  <c r="AK2007" i="259"/>
  <c r="AK2015" i="259"/>
  <c r="AK2023" i="259"/>
  <c r="AK2031" i="259"/>
  <c r="AK2039" i="259"/>
  <c r="AK2047" i="259"/>
  <c r="AK2055" i="259"/>
  <c r="AK2063" i="259"/>
  <c r="AK2071" i="259"/>
  <c r="AK2079" i="259"/>
  <c r="AK2087" i="259"/>
  <c r="AK2095" i="259"/>
  <c r="AK2103" i="259"/>
  <c r="AK2111" i="259"/>
  <c r="AK2119" i="259"/>
  <c r="AK2127" i="259"/>
  <c r="AK2135" i="259"/>
  <c r="AK2143" i="259"/>
  <c r="AK2151" i="259"/>
  <c r="AK2159" i="259"/>
  <c r="AK2167" i="259"/>
  <c r="AK2175" i="259"/>
  <c r="AK2183" i="259"/>
  <c r="AK2191" i="259"/>
  <c r="AK2199" i="259"/>
  <c r="AK2207" i="259"/>
  <c r="AK2215" i="259"/>
  <c r="AK2223" i="259"/>
  <c r="AK2231" i="259"/>
  <c r="AK2239" i="259"/>
  <c r="AK2247" i="259"/>
  <c r="AK2255" i="259"/>
  <c r="AK2263" i="259"/>
  <c r="AK2271" i="259"/>
  <c r="AK2279" i="259"/>
  <c r="AK2287" i="259"/>
  <c r="AK2295" i="259"/>
  <c r="AK2303" i="259"/>
  <c r="AK2311" i="259"/>
  <c r="AK2319" i="259"/>
  <c r="AK2327" i="259"/>
  <c r="AK2335" i="259"/>
  <c r="AK2343" i="259"/>
  <c r="AK2351" i="259"/>
  <c r="AK2359" i="259"/>
  <c r="AK2367" i="259"/>
  <c r="AK2375" i="259"/>
  <c r="AK2383" i="259"/>
  <c r="AK2391" i="259"/>
  <c r="AK2399" i="259"/>
  <c r="AK2407" i="259"/>
  <c r="AK2415" i="259"/>
  <c r="AK2423" i="259"/>
  <c r="AK2431" i="259"/>
  <c r="AK2439" i="259"/>
  <c r="AK2447" i="259"/>
  <c r="AK2455" i="259"/>
  <c r="AK2463" i="259"/>
  <c r="AK2471" i="259"/>
  <c r="AK2479" i="259"/>
  <c r="AK2487" i="259"/>
  <c r="AK2495" i="259"/>
  <c r="AK2503" i="259"/>
  <c r="AK2511" i="259"/>
  <c r="AK2519" i="259"/>
  <c r="AK2527" i="259"/>
  <c r="AK2535" i="259"/>
  <c r="AK2543" i="259"/>
  <c r="AK2551" i="259"/>
  <c r="AK2559" i="259"/>
  <c r="AK2567" i="259"/>
  <c r="AK2575" i="259"/>
  <c r="AK2583" i="259"/>
  <c r="AK2591" i="259"/>
  <c r="AK2599" i="259"/>
  <c r="AK2607" i="259"/>
  <c r="AK2615" i="259"/>
  <c r="AK2623" i="259"/>
  <c r="AK2631" i="259"/>
  <c r="AK2639" i="259"/>
  <c r="AK2647" i="259"/>
  <c r="AK2655" i="259"/>
  <c r="AK2663" i="259"/>
  <c r="AK2671" i="259"/>
  <c r="AK2679" i="259"/>
  <c r="AK2687" i="259"/>
  <c r="AK2695" i="259"/>
  <c r="AK2703" i="259"/>
  <c r="AK2711" i="259"/>
  <c r="AK2719" i="259"/>
  <c r="AK2727" i="259"/>
  <c r="AK2735" i="259"/>
  <c r="AK2743" i="259"/>
  <c r="AK2751" i="259"/>
  <c r="AK2759" i="259"/>
  <c r="AK2767" i="259"/>
  <c r="AK2775" i="259"/>
  <c r="AK2783" i="259"/>
  <c r="AK2791" i="259"/>
  <c r="AK2799" i="259"/>
  <c r="AK2807" i="259"/>
  <c r="AK2815" i="259"/>
  <c r="AK2823" i="259"/>
  <c r="AK2831" i="259"/>
  <c r="AK2839" i="259"/>
  <c r="AK2847" i="259"/>
  <c r="AK2855" i="259"/>
  <c r="AK2863" i="259"/>
  <c r="AK2871" i="259"/>
  <c r="AK2879" i="259"/>
  <c r="AK2887" i="259"/>
  <c r="AK2895" i="259"/>
  <c r="AK2903" i="259"/>
  <c r="AK2911" i="259"/>
  <c r="AK2919" i="259"/>
  <c r="AK2927" i="259"/>
  <c r="AK2935" i="259"/>
  <c r="AK2943" i="259"/>
  <c r="AK2951" i="259"/>
  <c r="AK2959" i="259"/>
  <c r="AK2967" i="259"/>
  <c r="AK2975" i="259"/>
  <c r="AK2983" i="259"/>
  <c r="AK2991" i="259"/>
  <c r="AK2999" i="259"/>
  <c r="AK3007" i="259"/>
  <c r="AK3015" i="259"/>
  <c r="AK3023" i="259"/>
  <c r="AK3031" i="259"/>
  <c r="AK3039" i="259"/>
  <c r="AK2344" i="259"/>
  <c r="AK2352" i="259"/>
  <c r="AK2360" i="259"/>
  <c r="AK2368" i="259"/>
  <c r="AK2376" i="259"/>
  <c r="AK2384" i="259"/>
  <c r="AK2392" i="259"/>
  <c r="AK2400" i="259"/>
  <c r="AK2408" i="259"/>
  <c r="AK2416" i="259"/>
  <c r="AK2424" i="259"/>
  <c r="AK2432" i="259"/>
  <c r="AK2440" i="259"/>
  <c r="AK2448" i="259"/>
  <c r="AK2456" i="259"/>
  <c r="AK2464" i="259"/>
  <c r="AK2472" i="259"/>
  <c r="AK2480" i="259"/>
  <c r="AK2488" i="259"/>
  <c r="AK2496" i="259"/>
  <c r="AK2504" i="259"/>
  <c r="AK2512" i="259"/>
  <c r="AK2520" i="259"/>
  <c r="AK2528" i="259"/>
  <c r="AK2536" i="259"/>
  <c r="AK2544" i="259"/>
  <c r="AK2552" i="259"/>
  <c r="AK2560" i="259"/>
  <c r="AK2568" i="259"/>
  <c r="AK2576" i="259"/>
  <c r="AK2584" i="259"/>
  <c r="AK2592" i="259"/>
  <c r="AK2600" i="259"/>
  <c r="AK2608" i="259"/>
  <c r="AK2616" i="259"/>
  <c r="AK2624" i="259"/>
  <c r="AK2632" i="259"/>
  <c r="AK2640" i="259"/>
  <c r="AK2648" i="259"/>
  <c r="AK2656" i="259"/>
  <c r="AK2664" i="259"/>
  <c r="AK2672" i="259"/>
  <c r="AK2680" i="259"/>
  <c r="AK2688" i="259"/>
  <c r="AK2696" i="259"/>
  <c r="AK2704" i="259"/>
  <c r="AK2712" i="259"/>
  <c r="AK2720" i="259"/>
  <c r="AK2728" i="259"/>
  <c r="AK2736" i="259"/>
  <c r="AK2744" i="259"/>
  <c r="AK2752" i="259"/>
  <c r="AK2760" i="259"/>
  <c r="AK2768" i="259"/>
  <c r="AK2776" i="259"/>
  <c r="AK2784" i="259"/>
  <c r="AK2792" i="259"/>
  <c r="AK2800" i="259"/>
  <c r="AK2808" i="259"/>
  <c r="AK2816" i="259"/>
  <c r="AK2824" i="259"/>
  <c r="AK2832" i="259"/>
  <c r="AK2840" i="259"/>
  <c r="AK2848" i="259"/>
  <c r="AK2856" i="259"/>
  <c r="AK2864" i="259"/>
  <c r="AK2872" i="259"/>
  <c r="AK2880" i="259"/>
  <c r="AK2888" i="259"/>
  <c r="AK2896" i="259"/>
  <c r="AK2904" i="259"/>
  <c r="AK2912" i="259"/>
  <c r="AK2920" i="259"/>
  <c r="AK2928" i="259"/>
  <c r="AK2936" i="259"/>
  <c r="AK2944" i="259"/>
  <c r="AK2952" i="259"/>
  <c r="AK2960" i="259"/>
  <c r="AK2968" i="259"/>
  <c r="AK2976" i="259"/>
  <c r="AK2984" i="259"/>
  <c r="AK2992" i="259"/>
  <c r="AK3000" i="259"/>
  <c r="AK3008" i="259"/>
  <c r="AK3016" i="259"/>
  <c r="AK3024" i="259"/>
  <c r="AK3032" i="259"/>
  <c r="AK3040" i="259"/>
  <c r="AK3048" i="259"/>
  <c r="AK3056" i="259"/>
  <c r="AK3064" i="259"/>
  <c r="AK3072" i="259"/>
  <c r="AK3080" i="259"/>
  <c r="AK3088" i="259"/>
  <c r="AK3096" i="259"/>
  <c r="AK3104" i="259"/>
  <c r="AK3112" i="259"/>
  <c r="AK3120" i="259"/>
  <c r="AK3128" i="259"/>
  <c r="AK3136" i="259"/>
  <c r="AK3144" i="259"/>
  <c r="AK3152" i="259"/>
  <c r="AK3160" i="259"/>
  <c r="AK3168" i="259"/>
  <c r="AK3176" i="259"/>
  <c r="AK3184" i="259"/>
  <c r="AK3192" i="259"/>
  <c r="AK3200" i="259"/>
  <c r="AK3208" i="259"/>
  <c r="AK3216" i="259"/>
  <c r="AK3224" i="259"/>
  <c r="AK3232" i="259"/>
  <c r="AK3240" i="259"/>
  <c r="AK3248" i="259"/>
  <c r="AK3256" i="259"/>
  <c r="AK3264" i="259"/>
  <c r="AK3272" i="259"/>
  <c r="AK3280" i="259"/>
  <c r="AK3288" i="259"/>
  <c r="AK3296" i="259"/>
  <c r="AK3304" i="259"/>
  <c r="AK3312" i="259"/>
  <c r="AK3320" i="259"/>
  <c r="AK3328" i="259"/>
  <c r="AK3336" i="259"/>
  <c r="AK3344" i="259"/>
  <c r="AK3352" i="259"/>
  <c r="AK3360" i="259"/>
  <c r="AK3368" i="259"/>
  <c r="AK3376" i="259"/>
  <c r="AK3384" i="259"/>
  <c r="AK3392" i="259"/>
  <c r="AK3400" i="259"/>
  <c r="AK3408" i="259"/>
  <c r="AK3416" i="259"/>
  <c r="AK3424" i="259"/>
  <c r="AK3432" i="259"/>
  <c r="AK3440" i="259"/>
  <c r="AK3448" i="259"/>
  <c r="AK3456" i="259"/>
  <c r="AK3464" i="259"/>
  <c r="AK3472" i="259"/>
  <c r="AK3480" i="259"/>
  <c r="AK3488" i="259"/>
  <c r="AK3496" i="259"/>
  <c r="AK3504" i="259"/>
  <c r="AK3512" i="259"/>
  <c r="AK3520" i="259"/>
  <c r="AK3528" i="259"/>
  <c r="AK3536" i="259"/>
  <c r="AK3544" i="259"/>
  <c r="AK3552" i="259"/>
  <c r="AK3560" i="259"/>
  <c r="AK3568" i="259"/>
  <c r="AK3576" i="259"/>
  <c r="AK3584" i="259"/>
  <c r="AK3592" i="259"/>
  <c r="AK3600" i="259"/>
  <c r="AK3608" i="259"/>
  <c r="AK3616" i="259"/>
  <c r="AK3624" i="259"/>
  <c r="AK3632" i="259"/>
  <c r="AK3640" i="259"/>
  <c r="AK3648" i="259"/>
  <c r="AK3656" i="259"/>
  <c r="AK3664" i="259"/>
  <c r="AK3672" i="259"/>
  <c r="AK3680" i="259"/>
  <c r="AK3688" i="259"/>
  <c r="AK3696" i="259"/>
  <c r="AK3704" i="259"/>
  <c r="AK3712" i="259"/>
  <c r="AK3720" i="259"/>
  <c r="AK3728" i="259"/>
  <c r="AK3736" i="259"/>
  <c r="AK3744" i="259"/>
  <c r="AK3752" i="259"/>
  <c r="AK3760" i="259"/>
  <c r="AK3768" i="259"/>
  <c r="AK3776" i="259"/>
  <c r="AK3784" i="259"/>
  <c r="AK3792" i="259"/>
  <c r="AK3800" i="259"/>
  <c r="AK3808" i="259"/>
  <c r="AK3816" i="259"/>
  <c r="AK3824" i="259"/>
  <c r="AK3832" i="259"/>
  <c r="AK3840" i="259"/>
  <c r="AK3848" i="259"/>
  <c r="AK5456" i="259"/>
  <c r="AK2577" i="259"/>
  <c r="AK2585" i="259"/>
  <c r="AK2593" i="259"/>
  <c r="AK2601" i="259"/>
  <c r="AK2609" i="259"/>
  <c r="AK2617" i="259"/>
  <c r="AK2625" i="259"/>
  <c r="AK2633" i="259"/>
  <c r="AK2641" i="259"/>
  <c r="AK2649" i="259"/>
  <c r="AK2657" i="259"/>
  <c r="AK2665" i="259"/>
  <c r="AK2673" i="259"/>
  <c r="AK2681" i="259"/>
  <c r="AK2689" i="259"/>
  <c r="AK2697" i="259"/>
  <c r="AK2705" i="259"/>
  <c r="AK2713" i="259"/>
  <c r="AK2721" i="259"/>
  <c r="AK2729" i="259"/>
  <c r="AK2737" i="259"/>
  <c r="AK2745" i="259"/>
  <c r="AK2753" i="259"/>
  <c r="AK2761" i="259"/>
  <c r="AK2769" i="259"/>
  <c r="AK2777" i="259"/>
  <c r="AK2785" i="259"/>
  <c r="AK2793" i="259"/>
  <c r="AK2801" i="259"/>
  <c r="AK2809" i="259"/>
  <c r="AK2817" i="259"/>
  <c r="AK2825" i="259"/>
  <c r="AK2833" i="259"/>
  <c r="AK2841" i="259"/>
  <c r="AK2849" i="259"/>
  <c r="AK2857" i="259"/>
  <c r="AK2865" i="259"/>
  <c r="AK2873" i="259"/>
  <c r="AK2881" i="259"/>
  <c r="AK2889" i="259"/>
  <c r="AK2897" i="259"/>
  <c r="AK2905" i="259"/>
  <c r="AK2913" i="259"/>
  <c r="AK2921" i="259"/>
  <c r="AK2929" i="259"/>
  <c r="AK2937" i="259"/>
  <c r="AK2945" i="259"/>
  <c r="AK2953" i="259"/>
  <c r="AK2961" i="259"/>
  <c r="AK2969" i="259"/>
  <c r="AK2977" i="259"/>
  <c r="AK2985" i="259"/>
  <c r="AK2993" i="259"/>
  <c r="AK3001" i="259"/>
  <c r="AK3009" i="259"/>
  <c r="AK3017" i="259"/>
  <c r="AK3025" i="259"/>
  <c r="AK3033" i="259"/>
  <c r="AK3041" i="259"/>
  <c r="AK3049" i="259"/>
  <c r="AK3057" i="259"/>
  <c r="AK3065" i="259"/>
  <c r="AK3073" i="259"/>
  <c r="AK3081" i="259"/>
  <c r="AK3089" i="259"/>
  <c r="AK3097" i="259"/>
  <c r="AK3105" i="259"/>
  <c r="AK3113" i="259"/>
  <c r="AK3121" i="259"/>
  <c r="AK3129" i="259"/>
  <c r="AK3137" i="259"/>
  <c r="AK3145" i="259"/>
  <c r="AK3153" i="259"/>
  <c r="AK3161" i="259"/>
  <c r="AK3169" i="259"/>
  <c r="AK3177" i="259"/>
  <c r="AK3185" i="259"/>
  <c r="AK3193" i="259"/>
  <c r="AK3201" i="259"/>
  <c r="AK3209" i="259"/>
  <c r="AK3217" i="259"/>
  <c r="AK3225" i="259"/>
  <c r="AK3233" i="259"/>
  <c r="AK3241" i="259"/>
  <c r="AK3249" i="259"/>
  <c r="AK3257" i="259"/>
  <c r="AK3265" i="259"/>
  <c r="AK3273" i="259"/>
  <c r="AK3281" i="259"/>
  <c r="AK3289" i="259"/>
  <c r="AK3297" i="259"/>
  <c r="AK3305" i="259"/>
  <c r="AK3313" i="259"/>
  <c r="AK3321" i="259"/>
  <c r="AK3329" i="259"/>
  <c r="AK3337" i="259"/>
  <c r="AK3345" i="259"/>
  <c r="AK3353" i="259"/>
  <c r="AK3361" i="259"/>
  <c r="AK3369" i="259"/>
  <c r="AK3377" i="259"/>
  <c r="AK3385" i="259"/>
  <c r="AK3393" i="259"/>
  <c r="AK3401" i="259"/>
  <c r="AK3409" i="259"/>
  <c r="AK3417" i="259"/>
  <c r="AK3425" i="259"/>
  <c r="AK3433" i="259"/>
  <c r="AK3441" i="259"/>
  <c r="AK3449" i="259"/>
  <c r="AK3457" i="259"/>
  <c r="AK3465" i="259"/>
  <c r="AK3473" i="259"/>
  <c r="AK3481" i="259"/>
  <c r="AK3489" i="259"/>
  <c r="AK3497" i="259"/>
  <c r="AK3505" i="259"/>
  <c r="AK3513" i="259"/>
  <c r="AK3521" i="259"/>
  <c r="AK3529" i="259"/>
  <c r="AK3537" i="259"/>
  <c r="AK3545" i="259"/>
  <c r="AK3553" i="259"/>
  <c r="AK3561" i="259"/>
  <c r="AK3569" i="259"/>
  <c r="AK3577" i="259"/>
  <c r="AK3585" i="259"/>
  <c r="AK3593" i="259"/>
  <c r="AK3601" i="259"/>
  <c r="AK3609" i="259"/>
  <c r="AK3617" i="259"/>
  <c r="AK3625" i="259"/>
  <c r="AK3633" i="259"/>
  <c r="AK3641" i="259"/>
  <c r="AK3649" i="259"/>
  <c r="AK3657" i="259"/>
  <c r="AK3665" i="259"/>
  <c r="AK3673" i="259"/>
  <c r="AK3681" i="259"/>
  <c r="AK3689" i="259"/>
  <c r="AK3697" i="259"/>
  <c r="AK3705" i="259"/>
  <c r="AK3713" i="259"/>
  <c r="AK3721" i="259"/>
  <c r="AK3729" i="259"/>
  <c r="AK3737" i="259"/>
  <c r="AK3745" i="259"/>
  <c r="AK3753" i="259"/>
  <c r="AK3761" i="259"/>
  <c r="AK3769" i="259"/>
  <c r="AK3777" i="259"/>
  <c r="AK3785" i="259"/>
  <c r="AK3793" i="259"/>
  <c r="AK3801" i="259"/>
  <c r="AK3809" i="259"/>
  <c r="AK3817" i="259"/>
  <c r="AK3825" i="259"/>
  <c r="AK3833" i="259"/>
  <c r="AK3841" i="259"/>
  <c r="AK3849" i="259"/>
  <c r="AK3857" i="259"/>
  <c r="AK3865" i="259"/>
  <c r="AK3873" i="259"/>
  <c r="AK3881" i="259"/>
  <c r="AK3889" i="259"/>
  <c r="AK3897" i="259"/>
  <c r="AK3905" i="259"/>
  <c r="AK3913" i="259"/>
  <c r="AK3921" i="259"/>
  <c r="AK3929" i="259"/>
  <c r="AK3937" i="259"/>
  <c r="AK3945" i="259"/>
  <c r="AK3953" i="259"/>
  <c r="AK3961" i="259"/>
  <c r="AK3969" i="259"/>
  <c r="AK3977" i="259"/>
  <c r="AK3985" i="259"/>
  <c r="AK3993" i="259"/>
  <c r="AK4001" i="259"/>
  <c r="AK4009" i="259"/>
  <c r="AK4017" i="259"/>
  <c r="AK4025" i="259"/>
  <c r="AK4033" i="259"/>
  <c r="AK4041" i="259"/>
  <c r="AK4049" i="259"/>
  <c r="AK4057" i="259"/>
  <c r="AK4065" i="259"/>
  <c r="AK4073" i="259"/>
  <c r="AK4081" i="259"/>
  <c r="AK4089" i="259"/>
  <c r="AK4097" i="259"/>
  <c r="AK4105" i="259"/>
  <c r="AK4113" i="259"/>
  <c r="AK4121" i="259"/>
  <c r="AK4129" i="259"/>
  <c r="AK4137" i="259"/>
  <c r="AK4817" i="259"/>
  <c r="AK5361" i="259"/>
  <c r="AK5409" i="259"/>
  <c r="AK2508" i="259"/>
  <c r="AK2516" i="259"/>
  <c r="AK2524" i="259"/>
  <c r="AK2532" i="259"/>
  <c r="AK2540" i="259"/>
  <c r="AK2548" i="259"/>
  <c r="AK2556" i="259"/>
  <c r="AK2564" i="259"/>
  <c r="AK2572" i="259"/>
  <c r="AK2580" i="259"/>
  <c r="AK2588" i="259"/>
  <c r="AK2596" i="259"/>
  <c r="AK2604" i="259"/>
  <c r="AK2612" i="259"/>
  <c r="AK2620" i="259"/>
  <c r="AK2628" i="259"/>
  <c r="AK2636" i="259"/>
  <c r="AK2644" i="259"/>
  <c r="AK2652" i="259"/>
  <c r="AK2660" i="259"/>
  <c r="AK2668" i="259"/>
  <c r="AK2676" i="259"/>
  <c r="AK2684" i="259"/>
  <c r="AK2692" i="259"/>
  <c r="AK2700" i="259"/>
  <c r="AK2708" i="259"/>
  <c r="AK2716" i="259"/>
  <c r="AK2724" i="259"/>
  <c r="AK2732" i="259"/>
  <c r="AK2740" i="259"/>
  <c r="AK2748" i="259"/>
  <c r="AK2756" i="259"/>
  <c r="AK2764" i="259"/>
  <c r="AK2772" i="259"/>
  <c r="AK2780" i="259"/>
  <c r="AK2788" i="259"/>
  <c r="AK2796" i="259"/>
  <c r="AK2804" i="259"/>
  <c r="AK2812" i="259"/>
  <c r="AK2820" i="259"/>
  <c r="AK2828" i="259"/>
  <c r="AK2836" i="259"/>
  <c r="AK2844" i="259"/>
  <c r="AK2852" i="259"/>
  <c r="AK2860" i="259"/>
  <c r="AK2868" i="259"/>
  <c r="AK2876" i="259"/>
  <c r="AK2884" i="259"/>
  <c r="AK2892" i="259"/>
  <c r="AK2900" i="259"/>
  <c r="AK2908" i="259"/>
  <c r="AK2916" i="259"/>
  <c r="AK2924" i="259"/>
  <c r="AK2932" i="259"/>
  <c r="AK2940" i="259"/>
  <c r="AK2948" i="259"/>
  <c r="AK2956" i="259"/>
  <c r="AK2964" i="259"/>
  <c r="AK2972" i="259"/>
  <c r="AK2980" i="259"/>
  <c r="AK2988" i="259"/>
  <c r="AK2996" i="259"/>
  <c r="AK3004" i="259"/>
  <c r="AK3012" i="259"/>
  <c r="AK3020" i="259"/>
  <c r="AK3028" i="259"/>
  <c r="AK3036" i="259"/>
  <c r="AK3044" i="259"/>
  <c r="AK3052" i="259"/>
  <c r="AK3060" i="259"/>
  <c r="AK3068" i="259"/>
  <c r="AK3076" i="259"/>
  <c r="AK3084" i="259"/>
  <c r="AK3092" i="259"/>
  <c r="AK3100" i="259"/>
  <c r="AK3108" i="259"/>
  <c r="AK3116" i="259"/>
  <c r="AK3124" i="259"/>
  <c r="AK3132" i="259"/>
  <c r="AK3140" i="259"/>
  <c r="AK3148" i="259"/>
  <c r="AK3156" i="259"/>
  <c r="AK3164" i="259"/>
  <c r="AK3172" i="259"/>
  <c r="AK3180" i="259"/>
  <c r="AK3188" i="259"/>
  <c r="AK3196" i="259"/>
  <c r="AK3204" i="259"/>
  <c r="AK3212" i="259"/>
  <c r="AK3220" i="259"/>
  <c r="AK3228" i="259"/>
  <c r="AK3236" i="259"/>
  <c r="AK3244" i="259"/>
  <c r="AK3252" i="259"/>
  <c r="AK3260" i="259"/>
  <c r="AK3268" i="259"/>
  <c r="AK3276" i="259"/>
  <c r="AK3284" i="259"/>
  <c r="AK3292" i="259"/>
  <c r="AK3300" i="259"/>
  <c r="AK3308" i="259"/>
  <c r="AK3316" i="259"/>
  <c r="AK3324" i="259"/>
  <c r="AK3332" i="259"/>
  <c r="AK3340" i="259"/>
  <c r="AK3348" i="259"/>
  <c r="AK3356" i="259"/>
  <c r="AK3364" i="259"/>
  <c r="AK3372" i="259"/>
  <c r="AK3380" i="259"/>
  <c r="AK3388" i="259"/>
  <c r="AK3396" i="259"/>
  <c r="AK3404" i="259"/>
  <c r="AK3412" i="259"/>
  <c r="AK3420" i="259"/>
  <c r="AK3428" i="259"/>
  <c r="AK3436" i="259"/>
  <c r="AK3444" i="259"/>
  <c r="AK3452" i="259"/>
  <c r="AK3460" i="259"/>
  <c r="AK3468" i="259"/>
  <c r="AK3476" i="259"/>
  <c r="AK3484" i="259"/>
  <c r="AK3492" i="259"/>
  <c r="AK3500" i="259"/>
  <c r="AK3508" i="259"/>
  <c r="AK3516" i="259"/>
  <c r="AK3524" i="259"/>
  <c r="AK3532" i="259"/>
  <c r="AK3540" i="259"/>
  <c r="AK3548" i="259"/>
  <c r="AK3556" i="259"/>
  <c r="AK3564" i="259"/>
  <c r="AK3572" i="259"/>
  <c r="AK3580" i="259"/>
  <c r="AK3588" i="259"/>
  <c r="AK3596" i="259"/>
  <c r="AK3604" i="259"/>
  <c r="AK3612" i="259"/>
  <c r="AK3620" i="259"/>
  <c r="AK3628" i="259"/>
  <c r="AK3636" i="259"/>
  <c r="AK3644" i="259"/>
  <c r="AK3652" i="259"/>
  <c r="AK3660" i="259"/>
  <c r="AK3668" i="259"/>
  <c r="AK3676" i="259"/>
  <c r="AK3684" i="259"/>
  <c r="AK3692" i="259"/>
  <c r="AK3700" i="259"/>
  <c r="AK3708" i="259"/>
  <c r="AK3716" i="259"/>
  <c r="AK3724" i="259"/>
  <c r="AK3732" i="259"/>
  <c r="AK3740" i="259"/>
  <c r="AK3748" i="259"/>
  <c r="AK3756" i="259"/>
  <c r="AK3764" i="259"/>
  <c r="AK3772" i="259"/>
  <c r="AK3780" i="259"/>
  <c r="AK3788" i="259"/>
  <c r="AK3796" i="259"/>
  <c r="AK3804" i="259"/>
  <c r="AK3812" i="259"/>
  <c r="AK3820" i="259"/>
  <c r="AK3828" i="259"/>
  <c r="AK3836" i="259"/>
  <c r="AK3844" i="259"/>
  <c r="AK3852" i="259"/>
  <c r="AK3860" i="259"/>
  <c r="AK3868" i="259"/>
  <c r="AK3876" i="259"/>
  <c r="AK3884" i="259"/>
  <c r="AK3892" i="259"/>
  <c r="AK3900" i="259"/>
  <c r="AK3908" i="259"/>
  <c r="AK3916" i="259"/>
  <c r="AK3924" i="259"/>
  <c r="AK3932" i="259"/>
  <c r="AK3940" i="259"/>
  <c r="AK3948" i="259"/>
  <c r="AK3956" i="259"/>
  <c r="AK3964" i="259"/>
  <c r="AK3972" i="259"/>
  <c r="AK3980" i="259"/>
  <c r="AK3988" i="259"/>
  <c r="AK3996" i="259"/>
  <c r="AK4004" i="259"/>
  <c r="AK4012" i="259"/>
  <c r="AK4020" i="259"/>
  <c r="AK4028" i="259"/>
  <c r="AK4036" i="259"/>
  <c r="AK4044" i="259"/>
  <c r="AK4052" i="259"/>
  <c r="AK4060" i="259"/>
  <c r="AK4068" i="259"/>
  <c r="AK4076" i="259"/>
  <c r="AK4084" i="259"/>
  <c r="AK4092" i="259"/>
  <c r="AK4100" i="259"/>
  <c r="AK4108" i="259"/>
  <c r="AK4116" i="259"/>
  <c r="AK4124" i="259"/>
  <c r="AK2549" i="259"/>
  <c r="AK2557" i="259"/>
  <c r="AK2565" i="259"/>
  <c r="AK2573" i="259"/>
  <c r="AK2581" i="259"/>
  <c r="AK2589" i="259"/>
  <c r="AK2597" i="259"/>
  <c r="AK2605" i="259"/>
  <c r="AK2613" i="259"/>
  <c r="AK2621" i="259"/>
  <c r="AK2629" i="259"/>
  <c r="AK2637" i="259"/>
  <c r="AK2645" i="259"/>
  <c r="AK2653" i="259"/>
  <c r="AK2661" i="259"/>
  <c r="AK2669" i="259"/>
  <c r="AK2677" i="259"/>
  <c r="AK2685" i="259"/>
  <c r="AK2693" i="259"/>
  <c r="AK2701" i="259"/>
  <c r="AK2709" i="259"/>
  <c r="AK2717" i="259"/>
  <c r="AK2725" i="259"/>
  <c r="AK2733" i="259"/>
  <c r="AK2741" i="259"/>
  <c r="AK2749" i="259"/>
  <c r="AK2757" i="259"/>
  <c r="AK2765" i="259"/>
  <c r="AK2773" i="259"/>
  <c r="AK2781" i="259"/>
  <c r="AK2789" i="259"/>
  <c r="AK2797" i="259"/>
  <c r="AK2805" i="259"/>
  <c r="AK2813" i="259"/>
  <c r="AK2821" i="259"/>
  <c r="AK2829" i="259"/>
  <c r="AK2837" i="259"/>
  <c r="AK2845" i="259"/>
  <c r="AK2853" i="259"/>
  <c r="AK2861" i="259"/>
  <c r="AK2869" i="259"/>
  <c r="AK2877" i="259"/>
  <c r="AK2885" i="259"/>
  <c r="AK2893" i="259"/>
  <c r="AK2901" i="259"/>
  <c r="AK2909" i="259"/>
  <c r="AK2917" i="259"/>
  <c r="AK2925" i="259"/>
  <c r="AK2933" i="259"/>
  <c r="AK2941" i="259"/>
  <c r="AK2949" i="259"/>
  <c r="AK2957" i="259"/>
  <c r="AK2965" i="259"/>
  <c r="AK2973" i="259"/>
  <c r="AK2981" i="259"/>
  <c r="AK2989" i="259"/>
  <c r="AK2997" i="259"/>
  <c r="AK3005" i="259"/>
  <c r="AK3013" i="259"/>
  <c r="AK3021" i="259"/>
  <c r="AK3029" i="259"/>
  <c r="AK3037" i="259"/>
  <c r="AK3045" i="259"/>
  <c r="AK3053" i="259"/>
  <c r="AK3061" i="259"/>
  <c r="AK3069" i="259"/>
  <c r="AK3077" i="259"/>
  <c r="AK3085" i="259"/>
  <c r="AK3093" i="259"/>
  <c r="AK3101" i="259"/>
  <c r="AK3109" i="259"/>
  <c r="AK3117" i="259"/>
  <c r="AK3125" i="259"/>
  <c r="AK3133" i="259"/>
  <c r="AK3141" i="259"/>
  <c r="AK3149" i="259"/>
  <c r="AK3157" i="259"/>
  <c r="AK3165" i="259"/>
  <c r="AK3173" i="259"/>
  <c r="AK3181" i="259"/>
  <c r="AK3189" i="259"/>
  <c r="AK3197" i="259"/>
  <c r="AK3205" i="259"/>
  <c r="AK3213" i="259"/>
  <c r="AK3221" i="259"/>
  <c r="AK3229" i="259"/>
  <c r="AK3237" i="259"/>
  <c r="AK3245" i="259"/>
  <c r="AK3253" i="259"/>
  <c r="AK3261" i="259"/>
  <c r="AK3269" i="259"/>
  <c r="AK3277" i="259"/>
  <c r="AK3285" i="259"/>
  <c r="AK3293" i="259"/>
  <c r="AK3301" i="259"/>
  <c r="AK3309" i="259"/>
  <c r="AK3317" i="259"/>
  <c r="AK3325" i="259"/>
  <c r="AK3333" i="259"/>
  <c r="AK3341" i="259"/>
  <c r="AK3349" i="259"/>
  <c r="AK3357" i="259"/>
  <c r="AK3365" i="259"/>
  <c r="AK3373" i="259"/>
  <c r="AK3381" i="259"/>
  <c r="AK3389" i="259"/>
  <c r="AK3397" i="259"/>
  <c r="AK3405" i="259"/>
  <c r="AK3413" i="259"/>
  <c r="AK3421" i="259"/>
  <c r="AK3429" i="259"/>
  <c r="AK3437" i="259"/>
  <c r="AK3445" i="259"/>
  <c r="AK3453" i="259"/>
  <c r="AK3461" i="259"/>
  <c r="AK3469" i="259"/>
  <c r="AK3477" i="259"/>
  <c r="AK3485" i="259"/>
  <c r="AK3493" i="259"/>
  <c r="AK3501" i="259"/>
  <c r="AK3509" i="259"/>
  <c r="AK3517" i="259"/>
  <c r="AK3525" i="259"/>
  <c r="AK3533" i="259"/>
  <c r="AK3541" i="259"/>
  <c r="AK3549" i="259"/>
  <c r="AK3557" i="259"/>
  <c r="AK3565" i="259"/>
  <c r="AK3573" i="259"/>
  <c r="AK3581" i="259"/>
  <c r="AK3589" i="259"/>
  <c r="AK3597" i="259"/>
  <c r="AK3605" i="259"/>
  <c r="AK3613" i="259"/>
  <c r="AK3621" i="259"/>
  <c r="AK3629" i="259"/>
  <c r="AK3637" i="259"/>
  <c r="AK3645" i="259"/>
  <c r="AK3653" i="259"/>
  <c r="AK3661" i="259"/>
  <c r="AK3669" i="259"/>
  <c r="AK3677" i="259"/>
  <c r="AK3685" i="259"/>
  <c r="AK3693" i="259"/>
  <c r="AK3701" i="259"/>
  <c r="AK3709" i="259"/>
  <c r="AK3717" i="259"/>
  <c r="AK3725" i="259"/>
  <c r="AK3733" i="259"/>
  <c r="AK3741" i="259"/>
  <c r="AK3749" i="259"/>
  <c r="AK3757" i="259"/>
  <c r="AK3765" i="259"/>
  <c r="AK3773" i="259"/>
  <c r="AK3781" i="259"/>
  <c r="AK4589" i="259"/>
  <c r="AK4621" i="259"/>
  <c r="AK4653" i="259"/>
  <c r="AK4685" i="259"/>
  <c r="AK2566" i="259"/>
  <c r="AK2574" i="259"/>
  <c r="AK2582" i="259"/>
  <c r="AK2590" i="259"/>
  <c r="AK2598" i="259"/>
  <c r="AK2606" i="259"/>
  <c r="AK2614" i="259"/>
  <c r="AK2622" i="259"/>
  <c r="AK2630" i="259"/>
  <c r="AK2638" i="259"/>
  <c r="AK2646" i="259"/>
  <c r="AK2654" i="259"/>
  <c r="AK2662" i="259"/>
  <c r="AK2670" i="259"/>
  <c r="AK2678" i="259"/>
  <c r="AK2686" i="259"/>
  <c r="AK2694" i="259"/>
  <c r="AK2702" i="259"/>
  <c r="AK2710" i="259"/>
  <c r="AK2726" i="259"/>
  <c r="AK2734" i="259"/>
  <c r="AK2742" i="259"/>
  <c r="AK2750" i="259"/>
  <c r="AK2758" i="259"/>
  <c r="AK2766" i="259"/>
  <c r="AK2774" i="259"/>
  <c r="AK2782" i="259"/>
  <c r="AK2790" i="259"/>
  <c r="AK2798" i="259"/>
  <c r="AK2806" i="259"/>
  <c r="AK2814" i="259"/>
  <c r="AK2822" i="259"/>
  <c r="AK2830" i="259"/>
  <c r="AK2838" i="259"/>
  <c r="AK2846" i="259"/>
  <c r="AK2854" i="259"/>
  <c r="AK2862" i="259"/>
  <c r="AK2870" i="259"/>
  <c r="AK2878" i="259"/>
  <c r="AK2886" i="259"/>
  <c r="AK2894" i="259"/>
  <c r="AK2902" i="259"/>
  <c r="AK2910" i="259"/>
  <c r="AK2918" i="259"/>
  <c r="AK2926" i="259"/>
  <c r="AK2934" i="259"/>
  <c r="AK2942" i="259"/>
  <c r="AK2950" i="259"/>
  <c r="AK2958" i="259"/>
  <c r="AK2966" i="259"/>
  <c r="AK2974" i="259"/>
  <c r="AK2982" i="259"/>
  <c r="AK2990" i="259"/>
  <c r="AK2998" i="259"/>
  <c r="AK3006" i="259"/>
  <c r="AK3014" i="259"/>
  <c r="AK3022" i="259"/>
  <c r="AK3030" i="259"/>
  <c r="AK3038" i="259"/>
  <c r="AK3046" i="259"/>
  <c r="AK3054" i="259"/>
  <c r="AK3062" i="259"/>
  <c r="AK3070" i="259"/>
  <c r="AK3078" i="259"/>
  <c r="AK3086" i="259"/>
  <c r="AK3094" i="259"/>
  <c r="AK3102" i="259"/>
  <c r="AK3110" i="259"/>
  <c r="AK3118" i="259"/>
  <c r="AK3126" i="259"/>
  <c r="AK3134" i="259"/>
  <c r="AK3142" i="259"/>
  <c r="AK3150" i="259"/>
  <c r="AK3158" i="259"/>
  <c r="AK3166" i="259"/>
  <c r="AK3174" i="259"/>
  <c r="AK3182" i="259"/>
  <c r="AK3190" i="259"/>
  <c r="AK3198" i="259"/>
  <c r="AK3206" i="259"/>
  <c r="AK3214" i="259"/>
  <c r="AK3222" i="259"/>
  <c r="AK3230" i="259"/>
  <c r="AK3238" i="259"/>
  <c r="AK3246" i="259"/>
  <c r="AK3254" i="259"/>
  <c r="AK3262" i="259"/>
  <c r="AK3270" i="259"/>
  <c r="AK3278" i="259"/>
  <c r="AK3286" i="259"/>
  <c r="AK3294" i="259"/>
  <c r="AK3302" i="259"/>
  <c r="AK3310" i="259"/>
  <c r="AK3318" i="259"/>
  <c r="AK3326" i="259"/>
  <c r="AK3334" i="259"/>
  <c r="AK3342" i="259"/>
  <c r="AK3350" i="259"/>
  <c r="AK3358" i="259"/>
  <c r="AK3366" i="259"/>
  <c r="AK3374" i="259"/>
  <c r="AK3382" i="259"/>
  <c r="AK3390" i="259"/>
  <c r="AK3398" i="259"/>
  <c r="AK3406" i="259"/>
  <c r="AK3414" i="259"/>
  <c r="AK3422" i="259"/>
  <c r="AK3430" i="259"/>
  <c r="AK3438" i="259"/>
  <c r="AK3446" i="259"/>
  <c r="AK3454" i="259"/>
  <c r="AK3462" i="259"/>
  <c r="AK3470" i="259"/>
  <c r="AK3478" i="259"/>
  <c r="AK3486" i="259"/>
  <c r="AK3494" i="259"/>
  <c r="AK3502" i="259"/>
  <c r="AK3510" i="259"/>
  <c r="AK3518" i="259"/>
  <c r="AK3526" i="259"/>
  <c r="AK3534" i="259"/>
  <c r="AK3542" i="259"/>
  <c r="AK3550" i="259"/>
  <c r="AK3558" i="259"/>
  <c r="AK3566" i="259"/>
  <c r="AK3574" i="259"/>
  <c r="AK3582" i="259"/>
  <c r="AK3590" i="259"/>
  <c r="AK3598" i="259"/>
  <c r="AK3606" i="259"/>
  <c r="AK3614" i="259"/>
  <c r="AK3622" i="259"/>
  <c r="AK3630" i="259"/>
  <c r="AK3638" i="259"/>
  <c r="AK3646" i="259"/>
  <c r="AK3654" i="259"/>
  <c r="AK3662" i="259"/>
  <c r="AK3670" i="259"/>
  <c r="AK3678" i="259"/>
  <c r="AK3686" i="259"/>
  <c r="AK3694" i="259"/>
  <c r="AK3702" i="259"/>
  <c r="AK3710" i="259"/>
  <c r="AK3718" i="259"/>
  <c r="AK3726" i="259"/>
  <c r="AK3734" i="259"/>
  <c r="AK3742" i="259"/>
  <c r="AK3750" i="259"/>
  <c r="AK3758" i="259"/>
  <c r="AK3766" i="259"/>
  <c r="AK3774" i="259"/>
  <c r="AK3782" i="259"/>
  <c r="AK3790" i="259"/>
  <c r="AK3798" i="259"/>
  <c r="AK3806" i="259"/>
  <c r="AK3814" i="259"/>
  <c r="AK3822" i="259"/>
  <c r="AK3830" i="259"/>
  <c r="AK3838" i="259"/>
  <c r="AK3846" i="259"/>
  <c r="AK3854" i="259"/>
  <c r="AK3862" i="259"/>
  <c r="AK3870" i="259"/>
  <c r="AK3878" i="259"/>
  <c r="AK3886" i="259"/>
  <c r="AK4134" i="259"/>
  <c r="AK4198" i="259"/>
  <c r="AK3047" i="259"/>
  <c r="AK3055" i="259"/>
  <c r="AK3063" i="259"/>
  <c r="AK3071" i="259"/>
  <c r="AK3079" i="259"/>
  <c r="AK3087" i="259"/>
  <c r="AK3095" i="259"/>
  <c r="AK3103" i="259"/>
  <c r="AK3111" i="259"/>
  <c r="AK3119" i="259"/>
  <c r="AK3127" i="259"/>
  <c r="AK3135" i="259"/>
  <c r="AK3143" i="259"/>
  <c r="AK3151" i="259"/>
  <c r="AK3159" i="259"/>
  <c r="AK3167" i="259"/>
  <c r="AK3175" i="259"/>
  <c r="AK3183" i="259"/>
  <c r="AK3191" i="259"/>
  <c r="AK3199" i="259"/>
  <c r="AK3207" i="259"/>
  <c r="AK3215" i="259"/>
  <c r="AK3223" i="259"/>
  <c r="AK3231" i="259"/>
  <c r="AK3239" i="259"/>
  <c r="AK3247" i="259"/>
  <c r="AK3255" i="259"/>
  <c r="AK3263" i="259"/>
  <c r="AK3271" i="259"/>
  <c r="AK3279" i="259"/>
  <c r="AK3287" i="259"/>
  <c r="AK3295" i="259"/>
  <c r="AK3303" i="259"/>
  <c r="AK3311" i="259"/>
  <c r="AK3319" i="259"/>
  <c r="AK3327" i="259"/>
  <c r="AK3335" i="259"/>
  <c r="AK3343" i="259"/>
  <c r="AK3351" i="259"/>
  <c r="AK3359" i="259"/>
  <c r="AK3367" i="259"/>
  <c r="AK3375" i="259"/>
  <c r="AK3383" i="259"/>
  <c r="AK3391" i="259"/>
  <c r="AK3399" i="259"/>
  <c r="AK3407" i="259"/>
  <c r="AK3415" i="259"/>
  <c r="AK3423" i="259"/>
  <c r="AK3431" i="259"/>
  <c r="AK3439" i="259"/>
  <c r="AK3447" i="259"/>
  <c r="AK3455" i="259"/>
  <c r="AK3463" i="259"/>
  <c r="AK3471" i="259"/>
  <c r="AK3479" i="259"/>
  <c r="AK3487" i="259"/>
  <c r="AK3495" i="259"/>
  <c r="AK3503" i="259"/>
  <c r="AK3511" i="259"/>
  <c r="AK3519" i="259"/>
  <c r="AK3527" i="259"/>
  <c r="AK3535" i="259"/>
  <c r="AK3543" i="259"/>
  <c r="AK3551" i="259"/>
  <c r="AK3559" i="259"/>
  <c r="AK3567" i="259"/>
  <c r="AK3575" i="259"/>
  <c r="AK3583" i="259"/>
  <c r="AK3591" i="259"/>
  <c r="AK3599" i="259"/>
  <c r="AK3607" i="259"/>
  <c r="AK3615" i="259"/>
  <c r="AK3623" i="259"/>
  <c r="AK3631" i="259"/>
  <c r="AK3639" i="259"/>
  <c r="AK3647" i="259"/>
  <c r="AK3655" i="259"/>
  <c r="AK3663" i="259"/>
  <c r="AK3671" i="259"/>
  <c r="AK3679" i="259"/>
  <c r="AK3687" i="259"/>
  <c r="AK3695" i="259"/>
  <c r="AK3703" i="259"/>
  <c r="AK3711" i="259"/>
  <c r="AK3719" i="259"/>
  <c r="AK3727" i="259"/>
  <c r="AK3735" i="259"/>
  <c r="AK3743" i="259"/>
  <c r="AK3751" i="259"/>
  <c r="AK3759" i="259"/>
  <c r="AK3767" i="259"/>
  <c r="AK3775" i="259"/>
  <c r="AK3783" i="259"/>
  <c r="AK3791" i="259"/>
  <c r="AK3799" i="259"/>
  <c r="AK3807" i="259"/>
  <c r="AK3815" i="259"/>
  <c r="AK3823" i="259"/>
  <c r="AK3831" i="259"/>
  <c r="AK3839" i="259"/>
  <c r="AK3847" i="259"/>
  <c r="AK3855" i="259"/>
  <c r="AK3863" i="259"/>
  <c r="AK3871" i="259"/>
  <c r="AK3879" i="259"/>
  <c r="AK3887" i="259"/>
  <c r="AK3895" i="259"/>
  <c r="AK3903" i="259"/>
  <c r="AK3911" i="259"/>
  <c r="AK3919" i="259"/>
  <c r="AK3927" i="259"/>
  <c r="AK3935" i="259"/>
  <c r="AK3943" i="259"/>
  <c r="AK3951" i="259"/>
  <c r="AK3959" i="259"/>
  <c r="AK3967" i="259"/>
  <c r="AK3975" i="259"/>
  <c r="AK3983" i="259"/>
  <c r="AK3991" i="259"/>
  <c r="AK3999" i="259"/>
  <c r="AK4007" i="259"/>
  <c r="AK4015" i="259"/>
  <c r="AK4023" i="259"/>
  <c r="AK4031" i="259"/>
  <c r="AK4039" i="259"/>
  <c r="AK4047" i="259"/>
  <c r="AK4055" i="259"/>
  <c r="AK4063" i="259"/>
  <c r="AK4071" i="259"/>
  <c r="AK4079" i="259"/>
  <c r="AK4087" i="259"/>
  <c r="AK4095" i="259"/>
  <c r="AK4103" i="259"/>
  <c r="AK4111" i="259"/>
  <c r="AK4119" i="259"/>
  <c r="AK4127" i="259"/>
  <c r="AK4135" i="259"/>
  <c r="AK4143" i="259"/>
  <c r="AK4151" i="259"/>
  <c r="AK4159" i="259"/>
  <c r="AK4167" i="259"/>
  <c r="AK4175" i="259"/>
  <c r="AK4183" i="259"/>
  <c r="AK4191" i="259"/>
  <c r="AK4199" i="259"/>
  <c r="AK4207" i="259"/>
  <c r="AK4215" i="259"/>
  <c r="AK4223" i="259"/>
  <c r="AK4231" i="259"/>
  <c r="AK4239" i="259"/>
  <c r="AK4247" i="259"/>
  <c r="AK4255" i="259"/>
  <c r="AK4263" i="259"/>
  <c r="AK4271" i="259"/>
  <c r="AK4279" i="259"/>
  <c r="AK4287" i="259"/>
  <c r="AK4719" i="259"/>
  <c r="AK4847" i="259"/>
  <c r="AK4967" i="259"/>
  <c r="AK5135" i="259"/>
  <c r="AK3856" i="259"/>
  <c r="AK3864" i="259"/>
  <c r="AK3872" i="259"/>
  <c r="AK3880" i="259"/>
  <c r="AK3888" i="259"/>
  <c r="AK3896" i="259"/>
  <c r="AK3904" i="259"/>
  <c r="AK3912" i="259"/>
  <c r="AK3920" i="259"/>
  <c r="AK3928" i="259"/>
  <c r="AK3936" i="259"/>
  <c r="AK3944" i="259"/>
  <c r="AK3952" i="259"/>
  <c r="AK3960" i="259"/>
  <c r="AK3968" i="259"/>
  <c r="AK3976" i="259"/>
  <c r="AK3984" i="259"/>
  <c r="AK3992" i="259"/>
  <c r="AK4000" i="259"/>
  <c r="AK4008" i="259"/>
  <c r="AK4016" i="259"/>
  <c r="AK4024" i="259"/>
  <c r="AK4032" i="259"/>
  <c r="AK4040" i="259"/>
  <c r="AK4048" i="259"/>
  <c r="AK4056" i="259"/>
  <c r="AK4064" i="259"/>
  <c r="AK4072" i="259"/>
  <c r="AK4080" i="259"/>
  <c r="AK4088" i="259"/>
  <c r="AK4096" i="259"/>
  <c r="AK4104" i="259"/>
  <c r="AK4112" i="259"/>
  <c r="AK4120" i="259"/>
  <c r="AK4128" i="259"/>
  <c r="AK4136" i="259"/>
  <c r="AK4144" i="259"/>
  <c r="AK4152" i="259"/>
  <c r="AK4160" i="259"/>
  <c r="AK4168" i="259"/>
  <c r="AK4176" i="259"/>
  <c r="AK4184" i="259"/>
  <c r="AK4192" i="259"/>
  <c r="AK4200" i="259"/>
  <c r="AK4208" i="259"/>
  <c r="AK4216" i="259"/>
  <c r="AK4224" i="259"/>
  <c r="AK4232" i="259"/>
  <c r="AK4240" i="259"/>
  <c r="AK4248" i="259"/>
  <c r="AK4256" i="259"/>
  <c r="AK4264" i="259"/>
  <c r="AK4272" i="259"/>
  <c r="AK4280" i="259"/>
  <c r="AK4288" i="259"/>
  <c r="AK4304" i="259"/>
  <c r="AK4312" i="259"/>
  <c r="AK4320" i="259"/>
  <c r="AK4328" i="259"/>
  <c r="AK4336" i="259"/>
  <c r="AK4344" i="259"/>
  <c r="AK4352" i="259"/>
  <c r="AK4360" i="259"/>
  <c r="AK4368" i="259"/>
  <c r="AK4376" i="259"/>
  <c r="AK4384" i="259"/>
  <c r="AK4392" i="259"/>
  <c r="AK4400" i="259"/>
  <c r="AK4408" i="259"/>
  <c r="AK4416" i="259"/>
  <c r="AK4424" i="259"/>
  <c r="AK4432" i="259"/>
  <c r="AK4440" i="259"/>
  <c r="AK4448" i="259"/>
  <c r="AK4456" i="259"/>
  <c r="AK4464" i="259"/>
  <c r="AK4472" i="259"/>
  <c r="AK4480" i="259"/>
  <c r="AK4488" i="259"/>
  <c r="AK4496" i="259"/>
  <c r="AK4504" i="259"/>
  <c r="AK4512" i="259"/>
  <c r="AK4520" i="259"/>
  <c r="AK4528" i="259"/>
  <c r="AK4536" i="259"/>
  <c r="AK4544" i="259"/>
  <c r="AK4552" i="259"/>
  <c r="AK4560" i="259"/>
  <c r="AK4568" i="259"/>
  <c r="AK4576" i="259"/>
  <c r="AK4584" i="259"/>
  <c r="AK4592" i="259"/>
  <c r="AK4600" i="259"/>
  <c r="AK4608" i="259"/>
  <c r="AK4616" i="259"/>
  <c r="AK4624" i="259"/>
  <c r="AK4632" i="259"/>
  <c r="AK4640" i="259"/>
  <c r="AK4648" i="259"/>
  <c r="AK4656" i="259"/>
  <c r="AK4664" i="259"/>
  <c r="AK4672" i="259"/>
  <c r="AK4680" i="259"/>
  <c r="AK4688" i="259"/>
  <c r="AK4696" i="259"/>
  <c r="AK4704" i="259"/>
  <c r="AK4712" i="259"/>
  <c r="AK4720" i="259"/>
  <c r="AK4728" i="259"/>
  <c r="AK4736" i="259"/>
  <c r="AK4744" i="259"/>
  <c r="AK4752" i="259"/>
  <c r="AK4760" i="259"/>
  <c r="AK4768" i="259"/>
  <c r="AK4776" i="259"/>
  <c r="AK4784" i="259"/>
  <c r="AK4792" i="259"/>
  <c r="AK4800" i="259"/>
  <c r="AK4808" i="259"/>
  <c r="AK4816" i="259"/>
  <c r="AK4824" i="259"/>
  <c r="AK4832" i="259"/>
  <c r="AK4840" i="259"/>
  <c r="AK4848" i="259"/>
  <c r="AK4856" i="259"/>
  <c r="AK4864" i="259"/>
  <c r="AK4872" i="259"/>
  <c r="AK4880" i="259"/>
  <c r="AK4888" i="259"/>
  <c r="AK4896" i="259"/>
  <c r="AK4904" i="259"/>
  <c r="AK4912" i="259"/>
  <c r="AK4920" i="259"/>
  <c r="AK4928" i="259"/>
  <c r="AK4936" i="259"/>
  <c r="AK4944" i="259"/>
  <c r="AK4952" i="259"/>
  <c r="AK4960" i="259"/>
  <c r="AK4968" i="259"/>
  <c r="AK4976" i="259"/>
  <c r="AK4984" i="259"/>
  <c r="AK4992" i="259"/>
  <c r="AK5000" i="259"/>
  <c r="AK5008" i="259"/>
  <c r="AK5016" i="259"/>
  <c r="AK5024" i="259"/>
  <c r="AK5032" i="259"/>
  <c r="AK5040" i="259"/>
  <c r="AK5048" i="259"/>
  <c r="AK5056" i="259"/>
  <c r="AK5064" i="259"/>
  <c r="AK5072" i="259"/>
  <c r="AK5080" i="259"/>
  <c r="AK5088" i="259"/>
  <c r="AK5096" i="259"/>
  <c r="AK5104" i="259"/>
  <c r="AK5112" i="259"/>
  <c r="AK5120" i="259"/>
  <c r="AK5128" i="259"/>
  <c r="AK5136" i="259"/>
  <c r="AK5144" i="259"/>
  <c r="AK5152" i="259"/>
  <c r="AK5160" i="259"/>
  <c r="AK5168" i="259"/>
  <c r="AK5176" i="259"/>
  <c r="AK5184" i="259"/>
  <c r="AK5192" i="259"/>
  <c r="AK5200" i="259"/>
  <c r="AK5208" i="259"/>
  <c r="AK5216" i="259"/>
  <c r="AK5224" i="259"/>
  <c r="AK5232" i="259"/>
  <c r="AK5240" i="259"/>
  <c r="AK5248" i="259"/>
  <c r="AK5256" i="259"/>
  <c r="AK5264" i="259"/>
  <c r="AK5272" i="259"/>
  <c r="AK5280" i="259"/>
  <c r="AK5288" i="259"/>
  <c r="AK5296" i="259"/>
  <c r="AK5304" i="259"/>
  <c r="AK5312" i="259"/>
  <c r="AK5320" i="259"/>
  <c r="AK5328" i="259"/>
  <c r="AK5336" i="259"/>
  <c r="AK5344" i="259"/>
  <c r="AK5352" i="259"/>
  <c r="AK5360" i="259"/>
  <c r="AK5368" i="259"/>
  <c r="AK5376" i="259"/>
  <c r="AK5384" i="259"/>
  <c r="AK5392" i="259"/>
  <c r="AK5400" i="259"/>
  <c r="AK5408" i="259"/>
  <c r="AK5416" i="259"/>
  <c r="AK5424" i="259"/>
  <c r="AK5432" i="259"/>
  <c r="AK5440" i="259"/>
  <c r="AK5448" i="259"/>
  <c r="AK5464" i="259"/>
  <c r="AK5488" i="259"/>
  <c r="AK5512" i="259"/>
  <c r="AK4145" i="259"/>
  <c r="AK4153" i="259"/>
  <c r="AK4161" i="259"/>
  <c r="AK4169" i="259"/>
  <c r="AK4177" i="259"/>
  <c r="AK4185" i="259"/>
  <c r="AK4193" i="259"/>
  <c r="AK4201" i="259"/>
  <c r="AK4209" i="259"/>
  <c r="AK4217" i="259"/>
  <c r="AK4225" i="259"/>
  <c r="AK4233" i="259"/>
  <c r="AK4241" i="259"/>
  <c r="AK4249" i="259"/>
  <c r="AK4257" i="259"/>
  <c r="AK4265" i="259"/>
  <c r="AK4273" i="259"/>
  <c r="AK4281" i="259"/>
  <c r="AK4289" i="259"/>
  <c r="AK4297" i="259"/>
  <c r="AK4305" i="259"/>
  <c r="AK4313" i="259"/>
  <c r="AK4321" i="259"/>
  <c r="AK4329" i="259"/>
  <c r="AK4337" i="259"/>
  <c r="AK4345" i="259"/>
  <c r="AK4353" i="259"/>
  <c r="AK4361" i="259"/>
  <c r="AK4369" i="259"/>
  <c r="AK4377" i="259"/>
  <c r="AK4385" i="259"/>
  <c r="AK4393" i="259"/>
  <c r="AK4401" i="259"/>
  <c r="AK4409" i="259"/>
  <c r="AK4417" i="259"/>
  <c r="AK4425" i="259"/>
  <c r="AK4433" i="259"/>
  <c r="AK4441" i="259"/>
  <c r="AK4449" i="259"/>
  <c r="AK4457" i="259"/>
  <c r="AK4465" i="259"/>
  <c r="AK4473" i="259"/>
  <c r="AK4481" i="259"/>
  <c r="AK4489" i="259"/>
  <c r="AK4497" i="259"/>
  <c r="AK4505" i="259"/>
  <c r="AK4513" i="259"/>
  <c r="AK4521" i="259"/>
  <c r="AK4529" i="259"/>
  <c r="AK4537" i="259"/>
  <c r="AK4545" i="259"/>
  <c r="AK4553" i="259"/>
  <c r="AK4561" i="259"/>
  <c r="AK4569" i="259"/>
  <c r="AK4577" i="259"/>
  <c r="AK4585" i="259"/>
  <c r="AK4593" i="259"/>
  <c r="AK4601" i="259"/>
  <c r="AK4609" i="259"/>
  <c r="AK4617" i="259"/>
  <c r="AK4625" i="259"/>
  <c r="AK4633" i="259"/>
  <c r="AK4641" i="259"/>
  <c r="AK4649" i="259"/>
  <c r="AK4657" i="259"/>
  <c r="AK4665" i="259"/>
  <c r="AK4673" i="259"/>
  <c r="AK4681" i="259"/>
  <c r="AK4689" i="259"/>
  <c r="AK4697" i="259"/>
  <c r="AK4705" i="259"/>
  <c r="AK4713" i="259"/>
  <c r="AK4721" i="259"/>
  <c r="AK4729" i="259"/>
  <c r="AK4737" i="259"/>
  <c r="AK4745" i="259"/>
  <c r="AK4753" i="259"/>
  <c r="AK4761" i="259"/>
  <c r="AK4769" i="259"/>
  <c r="AK4777" i="259"/>
  <c r="AK4785" i="259"/>
  <c r="AK4793" i="259"/>
  <c r="AK4801" i="259"/>
  <c r="AK4809" i="259"/>
  <c r="AK4825" i="259"/>
  <c r="AK4833" i="259"/>
  <c r="AK4841" i="259"/>
  <c r="AK4849" i="259"/>
  <c r="AK4857" i="259"/>
  <c r="AK4865" i="259"/>
  <c r="AK4873" i="259"/>
  <c r="AK4881" i="259"/>
  <c r="AK4889" i="259"/>
  <c r="AK4897" i="259"/>
  <c r="AK4905" i="259"/>
  <c r="AK4913" i="259"/>
  <c r="AK4921" i="259"/>
  <c r="AK4929" i="259"/>
  <c r="AK4937" i="259"/>
  <c r="AK4945" i="259"/>
  <c r="AK4953" i="259"/>
  <c r="AK4961" i="259"/>
  <c r="AK4969" i="259"/>
  <c r="AK4977" i="259"/>
  <c r="AK4985" i="259"/>
  <c r="AK4993" i="259"/>
  <c r="AK5001" i="259"/>
  <c r="AK5009" i="259"/>
  <c r="AK5017" i="259"/>
  <c r="AK5025" i="259"/>
  <c r="AK5033" i="259"/>
  <c r="AK5041" i="259"/>
  <c r="AK5049" i="259"/>
  <c r="AK5057" i="259"/>
  <c r="AK5065" i="259"/>
  <c r="AK5073" i="259"/>
  <c r="AK5081" i="259"/>
  <c r="AK5089" i="259"/>
  <c r="AK5097" i="259"/>
  <c r="AK5105" i="259"/>
  <c r="AK5113" i="259"/>
  <c r="AK5121" i="259"/>
  <c r="AK5129" i="259"/>
  <c r="AK5137" i="259"/>
  <c r="AK5145" i="259"/>
  <c r="AK5153" i="259"/>
  <c r="AK5161" i="259"/>
  <c r="AK5169" i="259"/>
  <c r="AK5177" i="259"/>
  <c r="AK5185" i="259"/>
  <c r="AK5193" i="259"/>
  <c r="AK5201" i="259"/>
  <c r="AK5209" i="259"/>
  <c r="AK5217" i="259"/>
  <c r="AK5225" i="259"/>
  <c r="AK5233" i="259"/>
  <c r="AK5241" i="259"/>
  <c r="AK5249" i="259"/>
  <c r="AK5257" i="259"/>
  <c r="AK5265" i="259"/>
  <c r="AK5273" i="259"/>
  <c r="AK5281" i="259"/>
  <c r="AK5289" i="259"/>
  <c r="AK5297" i="259"/>
  <c r="AK5305" i="259"/>
  <c r="AK5313" i="259"/>
  <c r="AK5321" i="259"/>
  <c r="AK5329" i="259"/>
  <c r="AK5337" i="259"/>
  <c r="AK5345" i="259"/>
  <c r="AK5353" i="259"/>
  <c r="AK5369" i="259"/>
  <c r="AK5377" i="259"/>
  <c r="AK5385" i="259"/>
  <c r="AK5393" i="259"/>
  <c r="AK5401" i="259"/>
  <c r="AK5417" i="259"/>
  <c r="AK5425" i="259"/>
  <c r="AK5433" i="259"/>
  <c r="AK5441" i="259"/>
  <c r="AK5449" i="259"/>
  <c r="AK5457" i="259"/>
  <c r="AK5473" i="259"/>
  <c r="AK4234" i="259"/>
  <c r="AK4242" i="259"/>
  <c r="AK4250" i="259"/>
  <c r="AK4258" i="259"/>
  <c r="AK4266" i="259"/>
  <c r="AK4274" i="259"/>
  <c r="AK4282" i="259"/>
  <c r="AK4290" i="259"/>
  <c r="AK4298" i="259"/>
  <c r="AK4306" i="259"/>
  <c r="AK4314" i="259"/>
  <c r="AK4322" i="259"/>
  <c r="AK4330" i="259"/>
  <c r="AK4338" i="259"/>
  <c r="AK4346" i="259"/>
  <c r="AK4354" i="259"/>
  <c r="AK4362" i="259"/>
  <c r="AK4370" i="259"/>
  <c r="AK4378" i="259"/>
  <c r="AK4386" i="259"/>
  <c r="AK4394" i="259"/>
  <c r="AK4402" i="259"/>
  <c r="AK4410" i="259"/>
  <c r="AK4418" i="259"/>
  <c r="AK4434" i="259"/>
  <c r="AK4442" i="259"/>
  <c r="AK4450" i="259"/>
  <c r="AK4458" i="259"/>
  <c r="AK4466" i="259"/>
  <c r="AK4474" i="259"/>
  <c r="AK4482" i="259"/>
  <c r="AK4498" i="259"/>
  <c r="AK4506" i="259"/>
  <c r="AK4514" i="259"/>
  <c r="AK4522" i="259"/>
  <c r="AK4530" i="259"/>
  <c r="AK4538" i="259"/>
  <c r="AK4546" i="259"/>
  <c r="AK4562" i="259"/>
  <c r="AK4570" i="259"/>
  <c r="AK4578" i="259"/>
  <c r="AK4586" i="259"/>
  <c r="AK4594" i="259"/>
  <c r="AK4602" i="259"/>
  <c r="AK4610" i="259"/>
  <c r="AK4618" i="259"/>
  <c r="AK4626" i="259"/>
  <c r="AK4634" i="259"/>
  <c r="AK4642" i="259"/>
  <c r="AK4650" i="259"/>
  <c r="AK4658" i="259"/>
  <c r="AK4666" i="259"/>
  <c r="AK4674" i="259"/>
  <c r="AK4682" i="259"/>
  <c r="AK4690" i="259"/>
  <c r="AK4698" i="259"/>
  <c r="AK4706" i="259"/>
  <c r="AK4714" i="259"/>
  <c r="AK4722" i="259"/>
  <c r="AK4730" i="259"/>
  <c r="AK4738" i="259"/>
  <c r="AK4746" i="259"/>
  <c r="AK4754" i="259"/>
  <c r="AK4762" i="259"/>
  <c r="AK4770" i="259"/>
  <c r="AK4778" i="259"/>
  <c r="AK4786" i="259"/>
  <c r="AK4794" i="259"/>
  <c r="AK4802" i="259"/>
  <c r="AK4810" i="259"/>
  <c r="AK4818" i="259"/>
  <c r="AK4826" i="259"/>
  <c r="AK4834" i="259"/>
  <c r="AK4842" i="259"/>
  <c r="AK4850" i="259"/>
  <c r="AK4858" i="259"/>
  <c r="AK4866" i="259"/>
  <c r="AK4874" i="259"/>
  <c r="AK4882" i="259"/>
  <c r="AK4890" i="259"/>
  <c r="AK4898" i="259"/>
  <c r="AK4906" i="259"/>
  <c r="AK4914" i="259"/>
  <c r="AK4922" i="259"/>
  <c r="AK4930" i="259"/>
  <c r="AK4938" i="259"/>
  <c r="AK4946" i="259"/>
  <c r="AK4954" i="259"/>
  <c r="AK4962" i="259"/>
  <c r="AK4970" i="259"/>
  <c r="AK4978" i="259"/>
  <c r="AK4986" i="259"/>
  <c r="AK5002" i="259"/>
  <c r="AK5010" i="259"/>
  <c r="AK5018" i="259"/>
  <c r="AK5026" i="259"/>
  <c r="AK5034" i="259"/>
  <c r="AK5042" i="259"/>
  <c r="AK5058" i="259"/>
  <c r="AK5066" i="259"/>
  <c r="AK5074" i="259"/>
  <c r="AK5082" i="259"/>
  <c r="AK5090" i="259"/>
  <c r="AK5098" i="259"/>
  <c r="AK5106" i="259"/>
  <c r="AK5114" i="259"/>
  <c r="AK5122" i="259"/>
  <c r="AK5130" i="259"/>
  <c r="AK5138" i="259"/>
  <c r="AK5146" i="259"/>
  <c r="AK5154" i="259"/>
  <c r="AK5162" i="259"/>
  <c r="AK5170" i="259"/>
  <c r="AK5178" i="259"/>
  <c r="AK5186" i="259"/>
  <c r="AK5194" i="259"/>
  <c r="AK5202" i="259"/>
  <c r="AK5210" i="259"/>
  <c r="AK5218" i="259"/>
  <c r="AK5226" i="259"/>
  <c r="AK5234" i="259"/>
  <c r="AK5242" i="259"/>
  <c r="AK5250" i="259"/>
  <c r="AK5258" i="259"/>
  <c r="AK5266" i="259"/>
  <c r="AK5274" i="259"/>
  <c r="AK5282" i="259"/>
  <c r="AK5298" i="259"/>
  <c r="AK5306" i="259"/>
  <c r="AK5314" i="259"/>
  <c r="AK5322" i="259"/>
  <c r="AK5330" i="259"/>
  <c r="AK5338" i="259"/>
  <c r="AK5346" i="259"/>
  <c r="AK5354" i="259"/>
  <c r="AK5362" i="259"/>
  <c r="AK5370" i="259"/>
  <c r="AK5378" i="259"/>
  <c r="AK5386" i="259"/>
  <c r="AK5394" i="259"/>
  <c r="AK5402" i="259"/>
  <c r="AK5410" i="259"/>
  <c r="AK5418" i="259"/>
  <c r="AK5426" i="259"/>
  <c r="AK5434" i="259"/>
  <c r="AK5450" i="259"/>
  <c r="AK5458" i="259"/>
  <c r="AK5466" i="259"/>
  <c r="AK5474" i="259"/>
  <c r="AK5482" i="259"/>
  <c r="AK5490" i="259"/>
  <c r="AK5498" i="259"/>
  <c r="AK5506" i="259"/>
  <c r="AK4203" i="259"/>
  <c r="AK4211" i="259"/>
  <c r="AK4219" i="259"/>
  <c r="AK4227" i="259"/>
  <c r="AK4235" i="259"/>
  <c r="AK4243" i="259"/>
  <c r="AK4251" i="259"/>
  <c r="AK4259" i="259"/>
  <c r="AK4267" i="259"/>
  <c r="AK4275" i="259"/>
  <c r="AK4283" i="259"/>
  <c r="AK4291" i="259"/>
  <c r="AK4299" i="259"/>
  <c r="AK4307" i="259"/>
  <c r="AK4315" i="259"/>
  <c r="AK4323" i="259"/>
  <c r="AK4331" i="259"/>
  <c r="AK4339" i="259"/>
  <c r="AK4347" i="259"/>
  <c r="AK4355" i="259"/>
  <c r="AK4363" i="259"/>
  <c r="AK4371" i="259"/>
  <c r="AK4379" i="259"/>
  <c r="AK4387" i="259"/>
  <c r="AK4395" i="259"/>
  <c r="AK4403" i="259"/>
  <c r="AK4411" i="259"/>
  <c r="AK4419" i="259"/>
  <c r="AK4427" i="259"/>
  <c r="AK4435" i="259"/>
  <c r="AK4443" i="259"/>
  <c r="AK4451" i="259"/>
  <c r="AK4459" i="259"/>
  <c r="AK4467" i="259"/>
  <c r="AK4475" i="259"/>
  <c r="AK4483" i="259"/>
  <c r="AK4491" i="259"/>
  <c r="AK4499" i="259"/>
  <c r="AK4507" i="259"/>
  <c r="AK4515" i="259"/>
  <c r="AK4523" i="259"/>
  <c r="AK4531" i="259"/>
  <c r="AK4539" i="259"/>
  <c r="AK4547" i="259"/>
  <c r="AK4555" i="259"/>
  <c r="AK4563" i="259"/>
  <c r="AK4571" i="259"/>
  <c r="AK4579" i="259"/>
  <c r="AK4587" i="259"/>
  <c r="AK4595" i="259"/>
  <c r="AK4603" i="259"/>
  <c r="AK4611" i="259"/>
  <c r="AK4619" i="259"/>
  <c r="AK4627" i="259"/>
  <c r="AK4635" i="259"/>
  <c r="AK4643" i="259"/>
  <c r="AK4651" i="259"/>
  <c r="AK4659" i="259"/>
  <c r="AK4667" i="259"/>
  <c r="AK4675" i="259"/>
  <c r="AK4683" i="259"/>
  <c r="AK4691" i="259"/>
  <c r="AK4699" i="259"/>
  <c r="AK4707" i="259"/>
  <c r="AK4715" i="259"/>
  <c r="AK4723" i="259"/>
  <c r="AK4731" i="259"/>
  <c r="AK4739" i="259"/>
  <c r="AK4747" i="259"/>
  <c r="AK4755" i="259"/>
  <c r="AK4763" i="259"/>
  <c r="AK4771" i="259"/>
  <c r="AK4779" i="259"/>
  <c r="AK4787" i="259"/>
  <c r="AK4795" i="259"/>
  <c r="AK4803" i="259"/>
  <c r="AK4811" i="259"/>
  <c r="AK4819" i="259"/>
  <c r="AK4827" i="259"/>
  <c r="AK4835" i="259"/>
  <c r="AK4843" i="259"/>
  <c r="AK4851" i="259"/>
  <c r="AK4859" i="259"/>
  <c r="AK4867" i="259"/>
  <c r="AK4875" i="259"/>
  <c r="AK4883" i="259"/>
  <c r="AK4891" i="259"/>
  <c r="AK4899" i="259"/>
  <c r="AK4907" i="259"/>
  <c r="AK4915" i="259"/>
  <c r="AK4923" i="259"/>
  <c r="AK4931" i="259"/>
  <c r="AK4947" i="259"/>
  <c r="AK4955" i="259"/>
  <c r="AK4963" i="259"/>
  <c r="AK4971" i="259"/>
  <c r="AK4979" i="259"/>
  <c r="AK4987" i="259"/>
  <c r="AK4995" i="259"/>
  <c r="AK5003" i="259"/>
  <c r="AK5011" i="259"/>
  <c r="AK5019" i="259"/>
  <c r="AK5027" i="259"/>
  <c r="AK5035" i="259"/>
  <c r="AK5043" i="259"/>
  <c r="AK5051" i="259"/>
  <c r="AK5059" i="259"/>
  <c r="AK5067" i="259"/>
  <c r="AK5075" i="259"/>
  <c r="AK5083" i="259"/>
  <c r="AK5091" i="259"/>
  <c r="AK5099" i="259"/>
  <c r="AK5107" i="259"/>
  <c r="AK5115" i="259"/>
  <c r="AK5123" i="259"/>
  <c r="AK5131" i="259"/>
  <c r="AK5139" i="259"/>
  <c r="AK5147" i="259"/>
  <c r="AK5155" i="259"/>
  <c r="AK5163" i="259"/>
  <c r="AK5171" i="259"/>
  <c r="AK5179" i="259"/>
  <c r="AK5187" i="259"/>
  <c r="AK5195" i="259"/>
  <c r="AK5203" i="259"/>
  <c r="AK5211" i="259"/>
  <c r="AK5219" i="259"/>
  <c r="AK5227" i="259"/>
  <c r="AK5235" i="259"/>
  <c r="AK5243" i="259"/>
  <c r="AK5251" i="259"/>
  <c r="AK5259" i="259"/>
  <c r="AK5267" i="259"/>
  <c r="AK5275" i="259"/>
  <c r="AK5283" i="259"/>
  <c r="AK5291" i="259"/>
  <c r="AK5299" i="259"/>
  <c r="AK5307" i="259"/>
  <c r="AK5323" i="259"/>
  <c r="AK5331" i="259"/>
  <c r="AK5339" i="259"/>
  <c r="AK5347" i="259"/>
  <c r="AK5355" i="259"/>
  <c r="AK5363" i="259"/>
  <c r="AK5371" i="259"/>
  <c r="AK5379" i="259"/>
  <c r="AK5403" i="259"/>
  <c r="AK5427" i="259"/>
  <c r="AK5435" i="259"/>
  <c r="AK5443" i="259"/>
  <c r="AK5451" i="259"/>
  <c r="AK5475" i="259"/>
  <c r="AK5499" i="259"/>
  <c r="AK4132" i="259"/>
  <c r="AK4140" i="259"/>
  <c r="AK4148" i="259"/>
  <c r="AK4156" i="259"/>
  <c r="AK4164" i="259"/>
  <c r="AK4172" i="259"/>
  <c r="AK4180" i="259"/>
  <c r="AK4188" i="259"/>
  <c r="AK4196" i="259"/>
  <c r="AK4204" i="259"/>
  <c r="AK4212" i="259"/>
  <c r="AK4220" i="259"/>
  <c r="AK4228" i="259"/>
  <c r="AK4236" i="259"/>
  <c r="AK4244" i="259"/>
  <c r="AK4252" i="259"/>
  <c r="AK4260" i="259"/>
  <c r="AK4268" i="259"/>
  <c r="AK4276" i="259"/>
  <c r="AK4284" i="259"/>
  <c r="AK4292" i="259"/>
  <c r="AK4300" i="259"/>
  <c r="AK4308" i="259"/>
  <c r="AK4316" i="259"/>
  <c r="AK4324" i="259"/>
  <c r="AK4332" i="259"/>
  <c r="AK4340" i="259"/>
  <c r="AK4348" i="259"/>
  <c r="AK4356" i="259"/>
  <c r="AK4364" i="259"/>
  <c r="AK4372" i="259"/>
  <c r="AK4380" i="259"/>
  <c r="AK4388" i="259"/>
  <c r="AK4396" i="259"/>
  <c r="AK4404" i="259"/>
  <c r="AK4412" i="259"/>
  <c r="AK4420" i="259"/>
  <c r="AK4428" i="259"/>
  <c r="AK4436" i="259"/>
  <c r="AK4444" i="259"/>
  <c r="AK4452" i="259"/>
  <c r="AK4460" i="259"/>
  <c r="AK4468" i="259"/>
  <c r="AK4476" i="259"/>
  <c r="AK4484" i="259"/>
  <c r="AK4492" i="259"/>
  <c r="AK4500" i="259"/>
  <c r="AK4508" i="259"/>
  <c r="AK4516" i="259"/>
  <c r="AK4524" i="259"/>
  <c r="AK4532" i="259"/>
  <c r="AK4540" i="259"/>
  <c r="AK4548" i="259"/>
  <c r="AK4556" i="259"/>
  <c r="AK4564" i="259"/>
  <c r="AK4572" i="259"/>
  <c r="AK4580" i="259"/>
  <c r="AK4588" i="259"/>
  <c r="AK4596" i="259"/>
  <c r="AK4604" i="259"/>
  <c r="AK4612" i="259"/>
  <c r="AK4620" i="259"/>
  <c r="AK4628" i="259"/>
  <c r="AK4636" i="259"/>
  <c r="AK4644" i="259"/>
  <c r="AK4652" i="259"/>
  <c r="AK4660" i="259"/>
  <c r="AK4668" i="259"/>
  <c r="AK4676" i="259"/>
  <c r="AK4684" i="259"/>
  <c r="AK4692" i="259"/>
  <c r="AK4700" i="259"/>
  <c r="AK4708" i="259"/>
  <c r="AK4716" i="259"/>
  <c r="AK4724" i="259"/>
  <c r="AK4732" i="259"/>
  <c r="AK4740" i="259"/>
  <c r="AK4748" i="259"/>
  <c r="AK4756" i="259"/>
  <c r="AK4764" i="259"/>
  <c r="AK4772" i="259"/>
  <c r="AK4780" i="259"/>
  <c r="AK4788" i="259"/>
  <c r="AK4796" i="259"/>
  <c r="AK4804" i="259"/>
  <c r="AK4812" i="259"/>
  <c r="AK4820" i="259"/>
  <c r="AK4828" i="259"/>
  <c r="AK4836" i="259"/>
  <c r="AK4844" i="259"/>
  <c r="AK4852" i="259"/>
  <c r="AK4860" i="259"/>
  <c r="AK4868" i="259"/>
  <c r="AK4876" i="259"/>
  <c r="AK4884" i="259"/>
  <c r="AK4892" i="259"/>
  <c r="AK4900" i="259"/>
  <c r="AK4908" i="259"/>
  <c r="AK4916" i="259"/>
  <c r="AK4924" i="259"/>
  <c r="AK4932" i="259"/>
  <c r="AK4940" i="259"/>
  <c r="AK4948" i="259"/>
  <c r="AK4956" i="259"/>
  <c r="AK4964" i="259"/>
  <c r="AK4972" i="259"/>
  <c r="AK4980" i="259"/>
  <c r="AK4988" i="259"/>
  <c r="AK4996" i="259"/>
  <c r="AK5004" i="259"/>
  <c r="AK5012" i="259"/>
  <c r="AK5020" i="259"/>
  <c r="AK5028" i="259"/>
  <c r="AK5036" i="259"/>
  <c r="AK5044" i="259"/>
  <c r="AK5052" i="259"/>
  <c r="AK5060" i="259"/>
  <c r="AK5068" i="259"/>
  <c r="AK3789" i="259"/>
  <c r="AK3797" i="259"/>
  <c r="AK3805" i="259"/>
  <c r="AK3813" i="259"/>
  <c r="AK3821" i="259"/>
  <c r="AK3829" i="259"/>
  <c r="AK3837" i="259"/>
  <c r="AK3845" i="259"/>
  <c r="AK3853" i="259"/>
  <c r="AK3861" i="259"/>
  <c r="AK3869" i="259"/>
  <c r="AK3877" i="259"/>
  <c r="AK3885" i="259"/>
  <c r="AK3893" i="259"/>
  <c r="AK3901" i="259"/>
  <c r="AK3909" i="259"/>
  <c r="AK3917" i="259"/>
  <c r="AK3925" i="259"/>
  <c r="AK3933" i="259"/>
  <c r="AK3941" i="259"/>
  <c r="AK3949" i="259"/>
  <c r="AK3957" i="259"/>
  <c r="AK3965" i="259"/>
  <c r="AK3973" i="259"/>
  <c r="AK3981" i="259"/>
  <c r="AK3989" i="259"/>
  <c r="AK3997" i="259"/>
  <c r="AK4005" i="259"/>
  <c r="AK4013" i="259"/>
  <c r="AK4021" i="259"/>
  <c r="AK4029" i="259"/>
  <c r="AK4037" i="259"/>
  <c r="AK4045" i="259"/>
  <c r="AK4053" i="259"/>
  <c r="AK4061" i="259"/>
  <c r="AK4069" i="259"/>
  <c r="AK4077" i="259"/>
  <c r="AK4085" i="259"/>
  <c r="AK4093" i="259"/>
  <c r="AK4101" i="259"/>
  <c r="AK4109" i="259"/>
  <c r="AK4117" i="259"/>
  <c r="AK4125" i="259"/>
  <c r="AK4133" i="259"/>
  <c r="AK4141" i="259"/>
  <c r="AK4149" i="259"/>
  <c r="AK4157" i="259"/>
  <c r="AK4165" i="259"/>
  <c r="AK4173" i="259"/>
  <c r="AK4181" i="259"/>
  <c r="AK4189" i="259"/>
  <c r="AK4197" i="259"/>
  <c r="AK4205" i="259"/>
  <c r="AK4213" i="259"/>
  <c r="AK4221" i="259"/>
  <c r="AK4229" i="259"/>
  <c r="AK4237" i="259"/>
  <c r="AK4245" i="259"/>
  <c r="AK4253" i="259"/>
  <c r="AK4261" i="259"/>
  <c r="AK4269" i="259"/>
  <c r="AK4277" i="259"/>
  <c r="AK4285" i="259"/>
  <c r="AK4293" i="259"/>
  <c r="AK4301" i="259"/>
  <c r="AK4309" i="259"/>
  <c r="AK4317" i="259"/>
  <c r="AK4325" i="259"/>
  <c r="AK4333" i="259"/>
  <c r="AK4341" i="259"/>
  <c r="AK4349" i="259"/>
  <c r="AK4357" i="259"/>
  <c r="AK4365" i="259"/>
  <c r="AK4373" i="259"/>
  <c r="AK4381" i="259"/>
  <c r="AK4389" i="259"/>
  <c r="AK4397" i="259"/>
  <c r="AK4405" i="259"/>
  <c r="AK4413" i="259"/>
  <c r="AK4421" i="259"/>
  <c r="AK4429" i="259"/>
  <c r="AK4437" i="259"/>
  <c r="AK4445" i="259"/>
  <c r="AK4453" i="259"/>
  <c r="AK4461" i="259"/>
  <c r="AK4469" i="259"/>
  <c r="AK4477" i="259"/>
  <c r="AK4485" i="259"/>
  <c r="AK4493" i="259"/>
  <c r="AK4501" i="259"/>
  <c r="AK4509" i="259"/>
  <c r="AK4517" i="259"/>
  <c r="AK4533" i="259"/>
  <c r="AK4541" i="259"/>
  <c r="AK4549" i="259"/>
  <c r="AK4557" i="259"/>
  <c r="AK4565" i="259"/>
  <c r="AK4573" i="259"/>
  <c r="AK4581" i="259"/>
  <c r="AK4597" i="259"/>
  <c r="AK4605" i="259"/>
  <c r="AK4613" i="259"/>
  <c r="AK4629" i="259"/>
  <c r="AK4637" i="259"/>
  <c r="AK4645" i="259"/>
  <c r="AK4661" i="259"/>
  <c r="AK4669" i="259"/>
  <c r="AK4677" i="259"/>
  <c r="AK4693" i="259"/>
  <c r="AK4701" i="259"/>
  <c r="AK4709" i="259"/>
  <c r="AK4717" i="259"/>
  <c r="AK4725" i="259"/>
  <c r="AK4733" i="259"/>
  <c r="AK4765" i="259"/>
  <c r="AK4813" i="259"/>
  <c r="AK4853" i="259"/>
  <c r="AK4973" i="259"/>
  <c r="AK5021" i="259"/>
  <c r="AK5069" i="259"/>
  <c r="AK5141" i="259"/>
  <c r="AK5173" i="259"/>
  <c r="AK5277" i="259"/>
  <c r="AK5309" i="259"/>
  <c r="AK5413" i="259"/>
  <c r="AK3894" i="259"/>
  <c r="AK3902" i="259"/>
  <c r="AK3910" i="259"/>
  <c r="AK3918" i="259"/>
  <c r="AK3926" i="259"/>
  <c r="AK3934" i="259"/>
  <c r="AK3942" i="259"/>
  <c r="AK3950" i="259"/>
  <c r="AK3958" i="259"/>
  <c r="AK3966" i="259"/>
  <c r="AK3974" i="259"/>
  <c r="AK3982" i="259"/>
  <c r="AK3990" i="259"/>
  <c r="AK3998" i="259"/>
  <c r="AK4006" i="259"/>
  <c r="AK4014" i="259"/>
  <c r="AK4022" i="259"/>
  <c r="AK4030" i="259"/>
  <c r="AK4038" i="259"/>
  <c r="AK4046" i="259"/>
  <c r="AK4054" i="259"/>
  <c r="AK4062" i="259"/>
  <c r="AK4070" i="259"/>
  <c r="AK4078" i="259"/>
  <c r="AK4086" i="259"/>
  <c r="AK4094" i="259"/>
  <c r="AK4102" i="259"/>
  <c r="AK4110" i="259"/>
  <c r="AK4118" i="259"/>
  <c r="AK4126" i="259"/>
  <c r="AK4142" i="259"/>
  <c r="AK4150" i="259"/>
  <c r="AK4158" i="259"/>
  <c r="AK4166" i="259"/>
  <c r="AK4174" i="259"/>
  <c r="AK4182" i="259"/>
  <c r="AK4190" i="259"/>
  <c r="AK4206" i="259"/>
  <c r="AK4214" i="259"/>
  <c r="AK4222" i="259"/>
  <c r="AK4230" i="259"/>
  <c r="AK4238" i="259"/>
  <c r="AK4246" i="259"/>
  <c r="AK4254" i="259"/>
  <c r="AK4270" i="259"/>
  <c r="AK4278" i="259"/>
  <c r="AK4286" i="259"/>
  <c r="AK4294" i="259"/>
  <c r="AK4302" i="259"/>
  <c r="AK4310" i="259"/>
  <c r="AK4318" i="259"/>
  <c r="AK4326" i="259"/>
  <c r="AK4334" i="259"/>
  <c r="AK4342" i="259"/>
  <c r="AK4350" i="259"/>
  <c r="AK4358" i="259"/>
  <c r="AK4366" i="259"/>
  <c r="AK4374" i="259"/>
  <c r="AK4382" i="259"/>
  <c r="AK4390" i="259"/>
  <c r="AK4398" i="259"/>
  <c r="AK4406" i="259"/>
  <c r="AK4414" i="259"/>
  <c r="AK4422" i="259"/>
  <c r="AK4430" i="259"/>
  <c r="AK4438" i="259"/>
  <c r="AK4446" i="259"/>
  <c r="AK4454" i="259"/>
  <c r="AK4462" i="259"/>
  <c r="AK4470" i="259"/>
  <c r="AK4478" i="259"/>
  <c r="AK4486" i="259"/>
  <c r="AK4494" i="259"/>
  <c r="AK4502" i="259"/>
  <c r="AK4510" i="259"/>
  <c r="AK4518" i="259"/>
  <c r="AK4526" i="259"/>
  <c r="AK4534" i="259"/>
  <c r="AK4542" i="259"/>
  <c r="AK4550" i="259"/>
  <c r="AK4558" i="259"/>
  <c r="AK4566" i="259"/>
  <c r="AK4574" i="259"/>
  <c r="AK4582" i="259"/>
  <c r="AK4590" i="259"/>
  <c r="AK4598" i="259"/>
  <c r="AK4606" i="259"/>
  <c r="AK4614" i="259"/>
  <c r="AK4622" i="259"/>
  <c r="AK4630" i="259"/>
  <c r="AK4638" i="259"/>
  <c r="AK4646" i="259"/>
  <c r="AK4654" i="259"/>
  <c r="AK4662" i="259"/>
  <c r="AK4670" i="259"/>
  <c r="AK4678" i="259"/>
  <c r="AK4686" i="259"/>
  <c r="AK4694" i="259"/>
  <c r="AK4702" i="259"/>
  <c r="AK4710" i="259"/>
  <c r="AK4718" i="259"/>
  <c r="AK4726" i="259"/>
  <c r="AK4734" i="259"/>
  <c r="AK4742" i="259"/>
  <c r="AK4750" i="259"/>
  <c r="AK4758" i="259"/>
  <c r="AK4766" i="259"/>
  <c r="AK4774" i="259"/>
  <c r="AK4782" i="259"/>
  <c r="AK4790" i="259"/>
  <c r="AK4798" i="259"/>
  <c r="AK4806" i="259"/>
  <c r="AK4814" i="259"/>
  <c r="AK4822" i="259"/>
  <c r="AK4830" i="259"/>
  <c r="AK4838" i="259"/>
  <c r="AK4846" i="259"/>
  <c r="AK4854" i="259"/>
  <c r="AK4862" i="259"/>
  <c r="AK4870" i="259"/>
  <c r="AK4878" i="259"/>
  <c r="AK4886" i="259"/>
  <c r="AK4894" i="259"/>
  <c r="AK4902" i="259"/>
  <c r="AK4910" i="259"/>
  <c r="AK4918" i="259"/>
  <c r="AK4926" i="259"/>
  <c r="AK4295" i="259"/>
  <c r="AK4303" i="259"/>
  <c r="AK4311" i="259"/>
  <c r="AK4319" i="259"/>
  <c r="AK4327" i="259"/>
  <c r="AK4335" i="259"/>
  <c r="AK4343" i="259"/>
  <c r="AK4351" i="259"/>
  <c r="AK4359" i="259"/>
  <c r="AK4367" i="259"/>
  <c r="AK4375" i="259"/>
  <c r="AK4383" i="259"/>
  <c r="AK4391" i="259"/>
  <c r="AK4399" i="259"/>
  <c r="AK4407" i="259"/>
  <c r="AK4415" i="259"/>
  <c r="AK4423" i="259"/>
  <c r="AK4431" i="259"/>
  <c r="AK4439" i="259"/>
  <c r="AK4447" i="259"/>
  <c r="AK4455" i="259"/>
  <c r="AK4463" i="259"/>
  <c r="AK4471" i="259"/>
  <c r="AK4479" i="259"/>
  <c r="AK4487" i="259"/>
  <c r="AK4495" i="259"/>
  <c r="AK4503" i="259"/>
  <c r="AK4511" i="259"/>
  <c r="AK4519" i="259"/>
  <c r="AK4527" i="259"/>
  <c r="AK4535" i="259"/>
  <c r="AK4543" i="259"/>
  <c r="AK4551" i="259"/>
  <c r="AK4559" i="259"/>
  <c r="AK4567" i="259"/>
  <c r="AK4575" i="259"/>
  <c r="AK4583" i="259"/>
  <c r="AK4591" i="259"/>
  <c r="AK4599" i="259"/>
  <c r="AK4607" i="259"/>
  <c r="AK4615" i="259"/>
  <c r="AK4623" i="259"/>
  <c r="AK4631" i="259"/>
  <c r="AK4639" i="259"/>
  <c r="AK4647" i="259"/>
  <c r="AK4655" i="259"/>
  <c r="AK4663" i="259"/>
  <c r="AK4671" i="259"/>
  <c r="AK4679" i="259"/>
  <c r="AK4687" i="259"/>
  <c r="AK4695" i="259"/>
  <c r="AK4703" i="259"/>
  <c r="AK4711" i="259"/>
  <c r="AK4727" i="259"/>
  <c r="AK4735" i="259"/>
  <c r="AK4743" i="259"/>
  <c r="AK4751" i="259"/>
  <c r="AK4759" i="259"/>
  <c r="AK4767" i="259"/>
  <c r="AK4775" i="259"/>
  <c r="AK4791" i="259"/>
  <c r="AK4799" i="259"/>
  <c r="AK4807" i="259"/>
  <c r="AK4815" i="259"/>
  <c r="AK4823" i="259"/>
  <c r="AK4831" i="259"/>
  <c r="AK4839" i="259"/>
  <c r="AK4855" i="259"/>
  <c r="AK4863" i="259"/>
  <c r="AK4871" i="259"/>
  <c r="AK4879" i="259"/>
  <c r="AK4887" i="259"/>
  <c r="AK4895" i="259"/>
  <c r="AK4903" i="259"/>
  <c r="AK4911" i="259"/>
  <c r="AK4919" i="259"/>
  <c r="AK4927" i="259"/>
  <c r="AK4935" i="259"/>
  <c r="AK4943" i="259"/>
  <c r="AK4951" i="259"/>
  <c r="AK4959" i="259"/>
  <c r="AK4975" i="259"/>
  <c r="AK4983" i="259"/>
  <c r="AK4991" i="259"/>
  <c r="AK4999" i="259"/>
  <c r="AK5007" i="259"/>
  <c r="AK5015" i="259"/>
  <c r="AK5031" i="259"/>
  <c r="AK5039" i="259"/>
  <c r="AK5047" i="259"/>
  <c r="AK5055" i="259"/>
  <c r="AK5063" i="259"/>
  <c r="AK5071" i="259"/>
  <c r="AK5079" i="259"/>
  <c r="AK5087" i="259"/>
  <c r="AK5095" i="259"/>
  <c r="AK5103" i="259"/>
  <c r="AK5111" i="259"/>
  <c r="AK5119" i="259"/>
  <c r="AK5127" i="259"/>
  <c r="AK5143" i="259"/>
  <c r="AK5151" i="259"/>
  <c r="AK5159" i="259"/>
  <c r="AK5167" i="259"/>
  <c r="AK5175" i="259"/>
  <c r="AK5183" i="259"/>
  <c r="AK5191" i="259"/>
  <c r="AK5199" i="259"/>
  <c r="AK5207" i="259"/>
  <c r="AK5215" i="259"/>
  <c r="AK5223" i="259"/>
  <c r="AK5231" i="259"/>
  <c r="AK5239" i="259"/>
  <c r="AK5247" i="259"/>
  <c r="AK5255" i="259"/>
  <c r="AK5263" i="259"/>
  <c r="AK5271" i="259"/>
  <c r="AK5279" i="259"/>
  <c r="AK5287" i="259"/>
  <c r="AK5295" i="259"/>
  <c r="AK5303" i="259"/>
  <c r="AK5311" i="259"/>
  <c r="AK5319" i="259"/>
  <c r="AK5327" i="259"/>
  <c r="AK5335" i="259"/>
  <c r="AK5343" i="259"/>
  <c r="AK5351" i="259"/>
  <c r="AK5359" i="259"/>
  <c r="AK5367" i="259"/>
  <c r="AK5375" i="259"/>
  <c r="AK5383" i="259"/>
  <c r="AK5407" i="259"/>
  <c r="AK5471" i="259"/>
  <c r="AK5495" i="259"/>
  <c r="AK5076" i="259"/>
  <c r="AK5084" i="259"/>
  <c r="AK5391" i="259"/>
  <c r="AK5399" i="259"/>
  <c r="AK5415" i="259"/>
  <c r="AK5423" i="259"/>
  <c r="AK5439" i="259"/>
  <c r="AK5455" i="259"/>
  <c r="AK5463" i="259"/>
  <c r="AK5487" i="259"/>
  <c r="AK5511" i="259"/>
  <c r="AK5472" i="259"/>
  <c r="AK5496" i="259"/>
  <c r="AK5465" i="259"/>
  <c r="AK5481" i="259"/>
  <c r="AK4741" i="259"/>
  <c r="AK4797" i="259"/>
  <c r="AK4805" i="259"/>
  <c r="AK4861" i="259"/>
  <c r="AK4869" i="259"/>
  <c r="AK4925" i="259"/>
  <c r="AK4933" i="259"/>
  <c r="AK4989" i="259"/>
  <c r="AK4997" i="259"/>
  <c r="AK5053" i="259"/>
  <c r="AK5061" i="259"/>
  <c r="AK5117" i="259"/>
  <c r="AK5125" i="259"/>
  <c r="AK5189" i="259"/>
  <c r="AK5253" i="259"/>
  <c r="AK5317" i="259"/>
  <c r="AK5381" i="259"/>
  <c r="AK5445" i="259"/>
  <c r="AK5509" i="259"/>
  <c r="AK5092" i="259"/>
  <c r="AK5100" i="259"/>
  <c r="AK5108" i="259"/>
  <c r="AK5116" i="259"/>
  <c r="AK5124" i="259"/>
  <c r="AK5132" i="259"/>
  <c r="AK5140" i="259"/>
  <c r="AK5148" i="259"/>
  <c r="AK5156" i="259"/>
  <c r="AK5164" i="259"/>
  <c r="AK5172" i="259"/>
  <c r="AK5180" i="259"/>
  <c r="AK5188" i="259"/>
  <c r="AK5196" i="259"/>
  <c r="AK5204" i="259"/>
  <c r="AK5212" i="259"/>
  <c r="AK5220" i="259"/>
  <c r="AK5228" i="259"/>
  <c r="AK5236" i="259"/>
  <c r="AK5244" i="259"/>
  <c r="AK5252" i="259"/>
  <c r="AK5260" i="259"/>
  <c r="AK5268" i="259"/>
  <c r="AK5276" i="259"/>
  <c r="AK5284" i="259"/>
  <c r="AK5292" i="259"/>
  <c r="AK5300" i="259"/>
  <c r="AK5308" i="259"/>
  <c r="AK5316" i="259"/>
  <c r="AK5324" i="259"/>
  <c r="AK5332" i="259"/>
  <c r="AK5340" i="259"/>
  <c r="AK5348" i="259"/>
  <c r="AK5356" i="259"/>
  <c r="AK5364" i="259"/>
  <c r="AK5372" i="259"/>
  <c r="AK5380" i="259"/>
  <c r="AK5388" i="259"/>
  <c r="AK5396" i="259"/>
  <c r="AK5404" i="259"/>
  <c r="AK5412" i="259"/>
  <c r="AK5420" i="259"/>
  <c r="AK5428" i="259"/>
  <c r="AK5436" i="259"/>
  <c r="AK5444" i="259"/>
  <c r="AK5452" i="259"/>
  <c r="AK5460" i="259"/>
  <c r="AK5468" i="259"/>
  <c r="AK5476" i="259"/>
  <c r="AK5484" i="259"/>
  <c r="AK5492" i="259"/>
  <c r="AK5500" i="259"/>
  <c r="AK5508" i="259"/>
  <c r="AK5516" i="259"/>
  <c r="A2" i="81"/>
  <c r="A3" i="81"/>
  <c r="A4" i="81"/>
  <c r="A5" i="81"/>
  <c r="A6" i="81"/>
  <c r="A7" i="81"/>
  <c r="A8" i="81"/>
  <c r="A9" i="81"/>
  <c r="A10" i="81"/>
  <c r="A11" i="81"/>
  <c r="AH2" i="259"/>
  <c r="AH3" i="259"/>
  <c r="AH4" i="259"/>
  <c r="AH5" i="259"/>
  <c r="AH6" i="259"/>
  <c r="AH7" i="259"/>
  <c r="AH8" i="259"/>
  <c r="AH9" i="259"/>
  <c r="AH10" i="259"/>
  <c r="AH11" i="259"/>
  <c r="AH12" i="259"/>
  <c r="AH13" i="259"/>
  <c r="AH14" i="259"/>
  <c r="AH15" i="259"/>
  <c r="AH16" i="259"/>
  <c r="AH17" i="259"/>
  <c r="AH18" i="259"/>
  <c r="AH19" i="259"/>
  <c r="AH20" i="259"/>
  <c r="AH21" i="259"/>
  <c r="AH22" i="259"/>
  <c r="AH23" i="259"/>
  <c r="AH24" i="259"/>
  <c r="AH25" i="259"/>
  <c r="AH26" i="259"/>
  <c r="AH27" i="259"/>
  <c r="AH28" i="259"/>
  <c r="AH29" i="259"/>
  <c r="AH30" i="259"/>
  <c r="AH31" i="259"/>
  <c r="AH32" i="259"/>
  <c r="AH33" i="259"/>
  <c r="AH34" i="259"/>
  <c r="AH35" i="259"/>
  <c r="AH36" i="259"/>
  <c r="AH37" i="259"/>
  <c r="AH38" i="259"/>
  <c r="AH39" i="259"/>
  <c r="AH40" i="259"/>
  <c r="AH41" i="259"/>
  <c r="AH42" i="259"/>
  <c r="AH43" i="259"/>
  <c r="AH44" i="259"/>
  <c r="AH45" i="259"/>
  <c r="AH46" i="259"/>
  <c r="AH47" i="259"/>
  <c r="AH48" i="259"/>
  <c r="AH49" i="259"/>
  <c r="AH50" i="259"/>
  <c r="AH51" i="259"/>
  <c r="AH52" i="259"/>
  <c r="AH53" i="259"/>
  <c r="AH54" i="259"/>
  <c r="AH55" i="259"/>
  <c r="AH56" i="259"/>
  <c r="AH57" i="259"/>
  <c r="AH58" i="259"/>
  <c r="AH59" i="259"/>
  <c r="AH60" i="259"/>
  <c r="AH61" i="259"/>
  <c r="AH62" i="259"/>
  <c r="AH63" i="259"/>
  <c r="AH64" i="259"/>
  <c r="AH65" i="259"/>
  <c r="AH66" i="259"/>
  <c r="AH67" i="259"/>
  <c r="AH68" i="259"/>
  <c r="AH69" i="259"/>
  <c r="AH70" i="259"/>
  <c r="AH71" i="259"/>
  <c r="AH72" i="259"/>
  <c r="AH73" i="259"/>
  <c r="AH74" i="259"/>
  <c r="AH75" i="259"/>
  <c r="AH76" i="259"/>
  <c r="AH77" i="259"/>
  <c r="AH78" i="259"/>
  <c r="AH79" i="259"/>
  <c r="AH80" i="259"/>
  <c r="AH81" i="259"/>
  <c r="AH82" i="259"/>
  <c r="AH83" i="259"/>
  <c r="AH84" i="259"/>
  <c r="AH85" i="259"/>
  <c r="AH86" i="259"/>
  <c r="AH87" i="259"/>
  <c r="AH88" i="259"/>
  <c r="AH89" i="259"/>
  <c r="AH90" i="259"/>
  <c r="AH91" i="259"/>
  <c r="AH92" i="259"/>
  <c r="AH93" i="259"/>
  <c r="AH94" i="259"/>
  <c r="AH95" i="259"/>
  <c r="AH96" i="259"/>
  <c r="AH97" i="259"/>
  <c r="AH98" i="259"/>
  <c r="AH99" i="259"/>
  <c r="AH100" i="259"/>
  <c r="AH101" i="259"/>
  <c r="AH102" i="259"/>
  <c r="AH103" i="259"/>
  <c r="AH104" i="259"/>
  <c r="AH105" i="259"/>
  <c r="AH106" i="259"/>
  <c r="AH107" i="259"/>
  <c r="AH108" i="259"/>
  <c r="AH109" i="259"/>
  <c r="AH110" i="259"/>
  <c r="AH111" i="259"/>
  <c r="AH112" i="259"/>
  <c r="AH113" i="259"/>
  <c r="AH114" i="259"/>
  <c r="AH115" i="259"/>
  <c r="AH116" i="259"/>
  <c r="AH117" i="259"/>
  <c r="AH118" i="259"/>
  <c r="AH119" i="259"/>
  <c r="AH120" i="259"/>
  <c r="AH121" i="259"/>
  <c r="AH122" i="259"/>
  <c r="AH123" i="259"/>
  <c r="AH124" i="259"/>
  <c r="AH125" i="259"/>
  <c r="AH126" i="259"/>
  <c r="AH127" i="259"/>
  <c r="AH128" i="259"/>
  <c r="AH129" i="259"/>
  <c r="AH130" i="259"/>
  <c r="AH131" i="259"/>
  <c r="AH132" i="259"/>
  <c r="AH133" i="259"/>
  <c r="AH134" i="259"/>
  <c r="AH135" i="259"/>
  <c r="AH136" i="259"/>
  <c r="AH137" i="259"/>
  <c r="AH138" i="259"/>
  <c r="AH139" i="259"/>
  <c r="AH140" i="259"/>
  <c r="AH141" i="259"/>
  <c r="AH142" i="259"/>
  <c r="AH143" i="259"/>
  <c r="AH144" i="259"/>
  <c r="AH145" i="259"/>
  <c r="AH146" i="259"/>
  <c r="AH147" i="259"/>
  <c r="AH148" i="259"/>
  <c r="AH149" i="259"/>
  <c r="AH150" i="259"/>
  <c r="AH151" i="259"/>
  <c r="AH152" i="259"/>
  <c r="AH153" i="259"/>
  <c r="AH154" i="259"/>
  <c r="AH155" i="259"/>
  <c r="AH156" i="259"/>
  <c r="AH157" i="259"/>
  <c r="AH158" i="259"/>
  <c r="AH159" i="259"/>
  <c r="AH160" i="259"/>
  <c r="AH161" i="259"/>
  <c r="AH162" i="259"/>
  <c r="AH163" i="259"/>
  <c r="AH164" i="259"/>
  <c r="AH165" i="259"/>
  <c r="AH166" i="259"/>
  <c r="AH167" i="259"/>
  <c r="AH168" i="259"/>
  <c r="AH169" i="259"/>
  <c r="AH170" i="259"/>
  <c r="AH171" i="259"/>
  <c r="AH172" i="259"/>
  <c r="AH173" i="259"/>
  <c r="AH174" i="259"/>
  <c r="AH175" i="259"/>
  <c r="AH176" i="259"/>
  <c r="AH177" i="259"/>
  <c r="AH178" i="259"/>
  <c r="AH179" i="259"/>
  <c r="AH180" i="259"/>
  <c r="AH181" i="259"/>
  <c r="AH182" i="259"/>
  <c r="AH183" i="259"/>
  <c r="AH184" i="259"/>
  <c r="AH185" i="259"/>
  <c r="AH186" i="259"/>
  <c r="AH187" i="259"/>
  <c r="AH188" i="259"/>
  <c r="AH189" i="259"/>
  <c r="AH190" i="259"/>
  <c r="AH191" i="259"/>
  <c r="AH192" i="259"/>
  <c r="AH193" i="259"/>
  <c r="AH194" i="259"/>
  <c r="AH195" i="259"/>
  <c r="AH196" i="259"/>
  <c r="AH197" i="259"/>
  <c r="AH198" i="259"/>
  <c r="AH199" i="259"/>
  <c r="AH200" i="259"/>
  <c r="AH201" i="259"/>
  <c r="AH202" i="259"/>
  <c r="AH203" i="259"/>
  <c r="AH204" i="259"/>
  <c r="AH205" i="259"/>
  <c r="AH206" i="259"/>
  <c r="AH207" i="259"/>
  <c r="AH208" i="259"/>
  <c r="AH209" i="259"/>
  <c r="AH210" i="259"/>
  <c r="AH211" i="259"/>
  <c r="AH212" i="259"/>
  <c r="AH213" i="259"/>
  <c r="AH214" i="259"/>
  <c r="AH215" i="259"/>
  <c r="AH216" i="259"/>
  <c r="AH217" i="259"/>
  <c r="AH218" i="259"/>
  <c r="AH219" i="259"/>
  <c r="AH220" i="259"/>
  <c r="AH221" i="259"/>
  <c r="AH222" i="259"/>
  <c r="AH223" i="259"/>
  <c r="AH224" i="259"/>
  <c r="AH225" i="259"/>
  <c r="AH226" i="259"/>
  <c r="AH227" i="259"/>
  <c r="AH228" i="259"/>
  <c r="AH229" i="259"/>
  <c r="AH230" i="259"/>
  <c r="AH231" i="259"/>
  <c r="AH232" i="259"/>
  <c r="AH233" i="259"/>
  <c r="AH234" i="259"/>
  <c r="AH235" i="259"/>
  <c r="AH236" i="259"/>
  <c r="AH237" i="259"/>
  <c r="AH238" i="259"/>
  <c r="AH239" i="259"/>
  <c r="AH240" i="259"/>
  <c r="AH241" i="259"/>
  <c r="AH242" i="259"/>
  <c r="AH243" i="259"/>
  <c r="AH244" i="259"/>
  <c r="AH245" i="259"/>
  <c r="AH246" i="259"/>
  <c r="AH247" i="259"/>
  <c r="AH248" i="259"/>
  <c r="AH249" i="259"/>
  <c r="AH250" i="259"/>
  <c r="AH251" i="259"/>
  <c r="AH252" i="259"/>
  <c r="AH253" i="259"/>
  <c r="AH254" i="259"/>
  <c r="AH255" i="259"/>
  <c r="AH256" i="259"/>
  <c r="AH257" i="259"/>
  <c r="AH258" i="259"/>
  <c r="AH259" i="259"/>
  <c r="AH260" i="259"/>
  <c r="AH261" i="259"/>
  <c r="AH262" i="259"/>
  <c r="AH263" i="259"/>
  <c r="AH264" i="259"/>
  <c r="AH265" i="259"/>
  <c r="AH266" i="259"/>
  <c r="AH267" i="259"/>
  <c r="AH268" i="259"/>
  <c r="AH269" i="259"/>
  <c r="AH270" i="259"/>
  <c r="AH271" i="259"/>
  <c r="AH272" i="259"/>
  <c r="AH273" i="259"/>
  <c r="AH274" i="259"/>
  <c r="AH275" i="259"/>
  <c r="AH276" i="259"/>
  <c r="AH277" i="259"/>
  <c r="AH278" i="259"/>
  <c r="AH279" i="259"/>
  <c r="AH280" i="259"/>
  <c r="AH281" i="259"/>
  <c r="AH282" i="259"/>
  <c r="AH283" i="259"/>
  <c r="AH284" i="259"/>
  <c r="AH285" i="259"/>
  <c r="AH286" i="259"/>
  <c r="AH287" i="259"/>
  <c r="AH288" i="259"/>
  <c r="AH289" i="259"/>
  <c r="AH290" i="259"/>
  <c r="AH291" i="259"/>
  <c r="AH292" i="259"/>
  <c r="AH293" i="259"/>
  <c r="AH294" i="259"/>
  <c r="AH295" i="259"/>
  <c r="AH296" i="259"/>
  <c r="AH297" i="259"/>
  <c r="AH298" i="259"/>
  <c r="AH299" i="259"/>
  <c r="AH300" i="259"/>
  <c r="AH301" i="259"/>
  <c r="AH302" i="259"/>
  <c r="AH303" i="259"/>
  <c r="AH304" i="259"/>
  <c r="AH305" i="259"/>
  <c r="AH306" i="259"/>
  <c r="AH307" i="259"/>
  <c r="AH308" i="259"/>
  <c r="AH309" i="259"/>
  <c r="AH310" i="259"/>
  <c r="AH311" i="259"/>
  <c r="AH312" i="259"/>
  <c r="AH313" i="259"/>
  <c r="AH314" i="259"/>
  <c r="AH315" i="259"/>
  <c r="AH316" i="259"/>
  <c r="AH317" i="259"/>
  <c r="AH318" i="259"/>
  <c r="AH319" i="259"/>
  <c r="AH320" i="259"/>
  <c r="AH321" i="259"/>
  <c r="AH322" i="259"/>
  <c r="AH323" i="259"/>
  <c r="AH324" i="259"/>
  <c r="AH325" i="259"/>
  <c r="AH326" i="259"/>
  <c r="AH327" i="259"/>
  <c r="AH328" i="259"/>
  <c r="AH329" i="259"/>
  <c r="AH330" i="259"/>
  <c r="AH331" i="259"/>
  <c r="AH332" i="259"/>
  <c r="AH333" i="259"/>
  <c r="AH334" i="259"/>
  <c r="AH335" i="259"/>
  <c r="AH336" i="259"/>
  <c r="AH337" i="259"/>
  <c r="AH338" i="259"/>
  <c r="AH339" i="259"/>
  <c r="AH340" i="259"/>
  <c r="AH341" i="259"/>
  <c r="AH342" i="259"/>
  <c r="AH343" i="259"/>
  <c r="AH344" i="259"/>
  <c r="AH345" i="259"/>
  <c r="AH346" i="259"/>
  <c r="AH347" i="259"/>
  <c r="AH348" i="259"/>
  <c r="AH349" i="259"/>
  <c r="AH350" i="259"/>
  <c r="AH351" i="259"/>
  <c r="AH352" i="259"/>
  <c r="AH353" i="259"/>
  <c r="AH354" i="259"/>
  <c r="AH355" i="259"/>
  <c r="AH356" i="259"/>
  <c r="AH357" i="259"/>
  <c r="AH358" i="259"/>
  <c r="AH359" i="259"/>
  <c r="AH360" i="259"/>
  <c r="AH361" i="259"/>
  <c r="AH362" i="259"/>
  <c r="AH363" i="259"/>
  <c r="AH364" i="259"/>
  <c r="AH365" i="259"/>
  <c r="AH366" i="259"/>
  <c r="AH367" i="259"/>
  <c r="AH368" i="259"/>
  <c r="AH369" i="259"/>
  <c r="AH370" i="259"/>
  <c r="AH371" i="259"/>
  <c r="AH372" i="259"/>
  <c r="AH373" i="259"/>
  <c r="AH374" i="259"/>
  <c r="AH375" i="259"/>
  <c r="AH376" i="259"/>
  <c r="AH377" i="259"/>
  <c r="AH378" i="259"/>
  <c r="AH379" i="259"/>
  <c r="AH380" i="259"/>
  <c r="AH381" i="259"/>
  <c r="AH382" i="259"/>
  <c r="AH383" i="259"/>
  <c r="AH384" i="259"/>
  <c r="AH385" i="259"/>
  <c r="AH386" i="259"/>
  <c r="AH387" i="259"/>
  <c r="AH388" i="259"/>
  <c r="AH389" i="259"/>
  <c r="AH390" i="259"/>
  <c r="AH391" i="259"/>
  <c r="AH392" i="259"/>
  <c r="AH393" i="259"/>
  <c r="AH394" i="259"/>
  <c r="AH395" i="259"/>
  <c r="AH396" i="259"/>
  <c r="AH397" i="259"/>
  <c r="AH398" i="259"/>
  <c r="AH399" i="259"/>
  <c r="AH400" i="259"/>
  <c r="AH401" i="259"/>
  <c r="AH402" i="259"/>
  <c r="AH403" i="259"/>
  <c r="AH404" i="259"/>
  <c r="AH405" i="259"/>
  <c r="AH406" i="259"/>
  <c r="AH407" i="259"/>
  <c r="AH408" i="259"/>
  <c r="AH409" i="259"/>
  <c r="AH410" i="259"/>
  <c r="AH411" i="259"/>
  <c r="AH412" i="259"/>
  <c r="AH413" i="259"/>
  <c r="AH414" i="259"/>
  <c r="AH415" i="259"/>
  <c r="AH416" i="259"/>
  <c r="AH417" i="259"/>
  <c r="AH418" i="259"/>
  <c r="AH419" i="259"/>
  <c r="AH420" i="259"/>
  <c r="AH421" i="259"/>
  <c r="AH422" i="259"/>
  <c r="AH423" i="259"/>
  <c r="AH424" i="259"/>
  <c r="AH425" i="259"/>
  <c r="AH426" i="259"/>
  <c r="AH427" i="259"/>
  <c r="AH428" i="259"/>
  <c r="AH429" i="259"/>
  <c r="AH430" i="259"/>
  <c r="AH431" i="259"/>
  <c r="AH432" i="259"/>
  <c r="AH433" i="259"/>
  <c r="AH434" i="259"/>
  <c r="AH435" i="259"/>
  <c r="AH436" i="259"/>
  <c r="AH437" i="259"/>
  <c r="AH438" i="259"/>
  <c r="AH439" i="259"/>
  <c r="AH440" i="259"/>
  <c r="AH441" i="259"/>
  <c r="AH442" i="259"/>
  <c r="AH443" i="259"/>
  <c r="AH444" i="259"/>
  <c r="AH445" i="259"/>
  <c r="AH446" i="259"/>
  <c r="AH447" i="259"/>
  <c r="AH448" i="259"/>
  <c r="AH449" i="259"/>
  <c r="AH450" i="259"/>
  <c r="AH451" i="259"/>
  <c r="AH452" i="259"/>
  <c r="AH453" i="259"/>
  <c r="AH454" i="259"/>
  <c r="AH455" i="259"/>
  <c r="AH456" i="259"/>
  <c r="AH457" i="259"/>
  <c r="AH458" i="259"/>
  <c r="AH459" i="259"/>
  <c r="AH460" i="259"/>
  <c r="AH461" i="259"/>
  <c r="AH462" i="259"/>
  <c r="AH463" i="259"/>
  <c r="AH464" i="259"/>
  <c r="AH465" i="259"/>
  <c r="AH466" i="259"/>
  <c r="AH467" i="259"/>
  <c r="AH468" i="259"/>
  <c r="AH469" i="259"/>
  <c r="AH470" i="259"/>
  <c r="AH471" i="259"/>
  <c r="AH472" i="259"/>
  <c r="AH473" i="259"/>
  <c r="AH474" i="259"/>
  <c r="AH475" i="259"/>
  <c r="AH476" i="259"/>
  <c r="AH477" i="259"/>
  <c r="AH478" i="259"/>
  <c r="AH479" i="259"/>
  <c r="AH480" i="259"/>
  <c r="AH481" i="259"/>
  <c r="AH482" i="259"/>
  <c r="AH483" i="259"/>
  <c r="AH484" i="259"/>
  <c r="AH485" i="259"/>
  <c r="AH486" i="259"/>
  <c r="AH487" i="259"/>
  <c r="AH488" i="259"/>
  <c r="AH489" i="259"/>
  <c r="AH490" i="259"/>
  <c r="AH491" i="259"/>
  <c r="AH492" i="259"/>
  <c r="AH493" i="259"/>
  <c r="AH494" i="259"/>
  <c r="AH495" i="259"/>
  <c r="AH496" i="259"/>
  <c r="AH497" i="259"/>
  <c r="AH498" i="259"/>
  <c r="AH499" i="259"/>
  <c r="AH500" i="259"/>
  <c r="AH501" i="259"/>
  <c r="AH502" i="259"/>
  <c r="AH503" i="259"/>
  <c r="AH504" i="259"/>
  <c r="AH505" i="259"/>
  <c r="AH506" i="259"/>
  <c r="AH507" i="259"/>
  <c r="AH508" i="259"/>
  <c r="AH509" i="259"/>
  <c r="AH510" i="259"/>
  <c r="AH511" i="259"/>
  <c r="AH512" i="259"/>
  <c r="AH513" i="259"/>
  <c r="AH514" i="259"/>
  <c r="AH515" i="259"/>
  <c r="AH516" i="259"/>
  <c r="AH517" i="259"/>
  <c r="AH518" i="259"/>
  <c r="AH519" i="259"/>
  <c r="AH520" i="259"/>
  <c r="AH521" i="259"/>
  <c r="AH522" i="259"/>
  <c r="AH523" i="259"/>
  <c r="AH524" i="259"/>
  <c r="AH525" i="259"/>
  <c r="AH526" i="259"/>
  <c r="AH527" i="259"/>
  <c r="AH528" i="259"/>
  <c r="AH529" i="259"/>
  <c r="AH530" i="259"/>
  <c r="AH531" i="259"/>
  <c r="AH532" i="259"/>
  <c r="AH533" i="259"/>
  <c r="AH534" i="259"/>
  <c r="AH535" i="259"/>
  <c r="AH536" i="259"/>
  <c r="AH537" i="259"/>
  <c r="AH538" i="259"/>
  <c r="AH539" i="259"/>
  <c r="AH540" i="259"/>
  <c r="AH541" i="259"/>
  <c r="AH542" i="259"/>
  <c r="AH543" i="259"/>
  <c r="AH544" i="259"/>
  <c r="AH545" i="259"/>
  <c r="AH546" i="259"/>
  <c r="AH547" i="259"/>
  <c r="AH548" i="259"/>
  <c r="AH549" i="259"/>
  <c r="AH550" i="259"/>
  <c r="AH551" i="259"/>
  <c r="AH552" i="259"/>
  <c r="AH553" i="259"/>
  <c r="AH554" i="259"/>
  <c r="AH555" i="259"/>
  <c r="AH556" i="259"/>
  <c r="AH557" i="259"/>
  <c r="AH558" i="259"/>
  <c r="AH559" i="259"/>
  <c r="AH560" i="259"/>
  <c r="AH561" i="259"/>
  <c r="AH562" i="259"/>
  <c r="AH563" i="259"/>
  <c r="AH564" i="259"/>
  <c r="AH565" i="259"/>
  <c r="AH566" i="259"/>
  <c r="AH567" i="259"/>
  <c r="AH568" i="259"/>
  <c r="AH569" i="259"/>
  <c r="AH570" i="259"/>
  <c r="AH571" i="259"/>
  <c r="AH572" i="259"/>
  <c r="AH573" i="259"/>
  <c r="AH574" i="259"/>
  <c r="AH575" i="259"/>
  <c r="AH576" i="259"/>
  <c r="AH577" i="259"/>
  <c r="AH578" i="259"/>
  <c r="AH579" i="259"/>
  <c r="AH580" i="259"/>
  <c r="AH581" i="259"/>
  <c r="AH582" i="259"/>
  <c r="AH583" i="259"/>
  <c r="AH584" i="259"/>
  <c r="AH585" i="259"/>
  <c r="AH586" i="259"/>
  <c r="AH587" i="259"/>
  <c r="AH588" i="259"/>
  <c r="AH589" i="259"/>
  <c r="AH590" i="259"/>
  <c r="AH591" i="259"/>
  <c r="AH592" i="259"/>
  <c r="AH593" i="259"/>
  <c r="AH594" i="259"/>
  <c r="AH595" i="259"/>
  <c r="AH596" i="259"/>
  <c r="AH597" i="259"/>
  <c r="AH598" i="259"/>
  <c r="AH599" i="259"/>
  <c r="AH600" i="259"/>
  <c r="AH601" i="259"/>
  <c r="AH602" i="259"/>
  <c r="AH603" i="259"/>
  <c r="AH604" i="259"/>
  <c r="AH605" i="259"/>
  <c r="AH606" i="259"/>
  <c r="AH607" i="259"/>
  <c r="AH608" i="259"/>
  <c r="AH609" i="259"/>
  <c r="AH610" i="259"/>
  <c r="AH611" i="259"/>
  <c r="AH612" i="259"/>
  <c r="AH613" i="259"/>
  <c r="AH614" i="259"/>
  <c r="AH615" i="259"/>
  <c r="AH616" i="259"/>
  <c r="AH617" i="259"/>
  <c r="AH618" i="259"/>
  <c r="AH619" i="259"/>
  <c r="AH620" i="259"/>
  <c r="AH621" i="259"/>
  <c r="AH622" i="259"/>
  <c r="AH623" i="259"/>
  <c r="AH624" i="259"/>
  <c r="AH625" i="259"/>
  <c r="AH626" i="259"/>
  <c r="AH627" i="259"/>
  <c r="AH628" i="259"/>
  <c r="AH629" i="259"/>
  <c r="AH630" i="259"/>
  <c r="AH631" i="259"/>
  <c r="AH632" i="259"/>
  <c r="AH633" i="259"/>
  <c r="AH634" i="259"/>
  <c r="AH635" i="259"/>
  <c r="AH636" i="259"/>
  <c r="AH637" i="259"/>
  <c r="AH638" i="259"/>
  <c r="AH639" i="259"/>
  <c r="AH640" i="259"/>
  <c r="AH641" i="259"/>
  <c r="AH642" i="259"/>
  <c r="AH643" i="259"/>
  <c r="AH644" i="259"/>
  <c r="AH645" i="259"/>
  <c r="AH646" i="259"/>
  <c r="AH647" i="259"/>
  <c r="AH648" i="259"/>
  <c r="AH649" i="259"/>
  <c r="AH650" i="259"/>
  <c r="AH651" i="259"/>
  <c r="AH652" i="259"/>
  <c r="AH653" i="259"/>
  <c r="AH654" i="259"/>
  <c r="AH655" i="259"/>
  <c r="AH656" i="259"/>
  <c r="AH657" i="259"/>
  <c r="AH658" i="259"/>
  <c r="AH659" i="259"/>
  <c r="AH660" i="259"/>
  <c r="AH661" i="259"/>
  <c r="AH662" i="259"/>
  <c r="AH663" i="259"/>
  <c r="AH664" i="259"/>
  <c r="AH665" i="259"/>
  <c r="AH666" i="259"/>
  <c r="AH667" i="259"/>
  <c r="AH668" i="259"/>
  <c r="AH669" i="259"/>
  <c r="AH670" i="259"/>
  <c r="AH671" i="259"/>
  <c r="AH672" i="259"/>
  <c r="AH673" i="259"/>
  <c r="AH674" i="259"/>
  <c r="AH675" i="259"/>
  <c r="AH676" i="259"/>
  <c r="AH677" i="259"/>
  <c r="AH678" i="259"/>
  <c r="AH679" i="259"/>
  <c r="AH680" i="259"/>
  <c r="AH681" i="259"/>
  <c r="AH682" i="259"/>
  <c r="AH683" i="259"/>
  <c r="AH684" i="259"/>
  <c r="AH685" i="259"/>
  <c r="AH686" i="259"/>
  <c r="AH687" i="259"/>
  <c r="AH688" i="259"/>
  <c r="AH689" i="259"/>
  <c r="AH690" i="259"/>
  <c r="AH691" i="259"/>
  <c r="AH692" i="259"/>
  <c r="AH693" i="259"/>
  <c r="AH694" i="259"/>
  <c r="AH695" i="259"/>
  <c r="AH696" i="259"/>
  <c r="AH697" i="259"/>
  <c r="AH698" i="259"/>
  <c r="AH699" i="259"/>
  <c r="AH700" i="259"/>
  <c r="AH701" i="259"/>
  <c r="AH702" i="259"/>
  <c r="AH703" i="259"/>
  <c r="AH704" i="259"/>
  <c r="AH705" i="259"/>
  <c r="AH706" i="259"/>
  <c r="AH707" i="259"/>
  <c r="AH708" i="259"/>
  <c r="AH709" i="259"/>
  <c r="AH710" i="259"/>
  <c r="AH711" i="259"/>
  <c r="AH712" i="259"/>
  <c r="AH713" i="259"/>
  <c r="AH714" i="259"/>
  <c r="AH715" i="259"/>
  <c r="AH716" i="259"/>
  <c r="AH717" i="259"/>
  <c r="AH718" i="259"/>
  <c r="AH719" i="259"/>
  <c r="AH720" i="259"/>
  <c r="AH721" i="259"/>
  <c r="AH722" i="259"/>
  <c r="AH723" i="259"/>
  <c r="AH724" i="259"/>
  <c r="AH725" i="259"/>
  <c r="AH726" i="259"/>
  <c r="AH727" i="259"/>
  <c r="AH728" i="259"/>
  <c r="AH729" i="259"/>
  <c r="AH730" i="259"/>
  <c r="AH731" i="259"/>
  <c r="AH732" i="259"/>
  <c r="AH733" i="259"/>
  <c r="AH734" i="259"/>
  <c r="AH735" i="259"/>
  <c r="AH736" i="259"/>
  <c r="AH737" i="259"/>
  <c r="AH738" i="259"/>
  <c r="AH739" i="259"/>
  <c r="AH740" i="259"/>
  <c r="AH741" i="259"/>
  <c r="AH742" i="259"/>
  <c r="AH743" i="259"/>
  <c r="AH744" i="259"/>
  <c r="AH745" i="259"/>
  <c r="AH746" i="259"/>
  <c r="AH747" i="259"/>
  <c r="AH748" i="259"/>
  <c r="AH749" i="259"/>
  <c r="AH750" i="259"/>
  <c r="AH751" i="259"/>
  <c r="AH752" i="259"/>
  <c r="AH753" i="259"/>
  <c r="AH754" i="259"/>
  <c r="AH755" i="259"/>
  <c r="AH756" i="259"/>
  <c r="AH757" i="259"/>
  <c r="AH758" i="259"/>
  <c r="AH759" i="259"/>
  <c r="AH760" i="259"/>
  <c r="AH761" i="259"/>
  <c r="AH762" i="259"/>
  <c r="AH763" i="259"/>
  <c r="AH764" i="259"/>
  <c r="AH765" i="259"/>
  <c r="AH766" i="259"/>
  <c r="AH767" i="259"/>
  <c r="AH768" i="259"/>
  <c r="AH769" i="259"/>
  <c r="AH770" i="259"/>
  <c r="AH771" i="259"/>
  <c r="AH772" i="259"/>
  <c r="AH773" i="259"/>
  <c r="AH774" i="259"/>
  <c r="AH775" i="259"/>
  <c r="AH776" i="259"/>
  <c r="AH777" i="259"/>
  <c r="AH778" i="259"/>
  <c r="AH779" i="259"/>
  <c r="AH780" i="259"/>
  <c r="AH781" i="259"/>
  <c r="AH782" i="259"/>
  <c r="AH783" i="259"/>
  <c r="AH784" i="259"/>
  <c r="AH785" i="259"/>
  <c r="AH786" i="259"/>
  <c r="AH787" i="259"/>
  <c r="AH788" i="259"/>
  <c r="AH789" i="259"/>
  <c r="AH790" i="259"/>
  <c r="AH791" i="259"/>
  <c r="AH792" i="259"/>
  <c r="AH793" i="259"/>
  <c r="AH794" i="259"/>
  <c r="AH795" i="259"/>
  <c r="AH796" i="259"/>
  <c r="AH797" i="259"/>
  <c r="AH798" i="259"/>
  <c r="AH799" i="259"/>
  <c r="AH800" i="259"/>
  <c r="AH801" i="259"/>
  <c r="AH802" i="259"/>
  <c r="AH803" i="259"/>
  <c r="AH804" i="259"/>
  <c r="AH805" i="259"/>
  <c r="AH806" i="259"/>
  <c r="AH807" i="259"/>
  <c r="AH808" i="259"/>
  <c r="AH809" i="259"/>
  <c r="AH810" i="259"/>
  <c r="AH811" i="259"/>
  <c r="AH812" i="259"/>
  <c r="AH813" i="259"/>
  <c r="AH814" i="259"/>
  <c r="AH815" i="259"/>
  <c r="AH816" i="259"/>
  <c r="AH817" i="259"/>
  <c r="AH818" i="259"/>
  <c r="AH819" i="259"/>
  <c r="AH820" i="259"/>
  <c r="AH821" i="259"/>
  <c r="AH822" i="259"/>
  <c r="AH823" i="259"/>
  <c r="AH824" i="259"/>
  <c r="AH825" i="259"/>
  <c r="AH826" i="259"/>
  <c r="AH827" i="259"/>
  <c r="AH828" i="259"/>
  <c r="AH829" i="259"/>
  <c r="AH830" i="259"/>
  <c r="AH831" i="259"/>
  <c r="AH832" i="259"/>
  <c r="AH833" i="259"/>
  <c r="AH834" i="259"/>
  <c r="AH835" i="259"/>
  <c r="AH836" i="259"/>
  <c r="AH837" i="259"/>
  <c r="AH838" i="259"/>
  <c r="AH839" i="259"/>
  <c r="AH840" i="259"/>
  <c r="AH841" i="259"/>
  <c r="AH842" i="259"/>
  <c r="AH843" i="259"/>
  <c r="AH844" i="259"/>
  <c r="AH845" i="259"/>
  <c r="AH846" i="259"/>
  <c r="AH847" i="259"/>
  <c r="AH848" i="259"/>
  <c r="AH849" i="259"/>
  <c r="AH850" i="259"/>
  <c r="AH851" i="259"/>
  <c r="AH852" i="259"/>
  <c r="AH853" i="259"/>
  <c r="AH854" i="259"/>
  <c r="AH855" i="259"/>
  <c r="AH856" i="259"/>
  <c r="AH857" i="259"/>
  <c r="AH858" i="259"/>
  <c r="AH859" i="259"/>
  <c r="AH860" i="259"/>
  <c r="AH861" i="259"/>
  <c r="AH862" i="259"/>
  <c r="AH863" i="259"/>
  <c r="AH864" i="259"/>
  <c r="AH865" i="259"/>
  <c r="AH866" i="259"/>
  <c r="AH867" i="259"/>
  <c r="AH868" i="259"/>
  <c r="AH869" i="259"/>
  <c r="AH870" i="259"/>
  <c r="AH871" i="259"/>
  <c r="AH872" i="259"/>
  <c r="AH873" i="259"/>
  <c r="AH874" i="259"/>
  <c r="AH875" i="259"/>
  <c r="AH876" i="259"/>
  <c r="AH877" i="259"/>
  <c r="AH878" i="259"/>
  <c r="AH879" i="259"/>
  <c r="AH880" i="259"/>
  <c r="AH881" i="259"/>
  <c r="AH882" i="259"/>
  <c r="AH883" i="259"/>
  <c r="AH884" i="259"/>
  <c r="AH885" i="259"/>
  <c r="AH886" i="259"/>
  <c r="AH887" i="259"/>
  <c r="AH888" i="259"/>
  <c r="AH889" i="259"/>
  <c r="AH890" i="259"/>
  <c r="AH891" i="259"/>
  <c r="AH892" i="259"/>
  <c r="AH893" i="259"/>
  <c r="AH894" i="259"/>
  <c r="AH895" i="259"/>
  <c r="AH896" i="259"/>
  <c r="AH897" i="259"/>
  <c r="AH898" i="259"/>
  <c r="AH899" i="259"/>
  <c r="AH900" i="259"/>
  <c r="AH901" i="259"/>
  <c r="AH902" i="259"/>
  <c r="AH903" i="259"/>
  <c r="AH904" i="259"/>
  <c r="AH905" i="259"/>
  <c r="AH906" i="259"/>
  <c r="AH907" i="259"/>
  <c r="AH908" i="259"/>
  <c r="AH909" i="259"/>
  <c r="AH910" i="259"/>
  <c r="AH911" i="259"/>
  <c r="AH912" i="259"/>
  <c r="AH913" i="259"/>
  <c r="AH914" i="259"/>
  <c r="AH915" i="259"/>
  <c r="AH916" i="259"/>
  <c r="AH917" i="259"/>
  <c r="AH918" i="259"/>
  <c r="AH919" i="259"/>
  <c r="AH920" i="259"/>
  <c r="AH921" i="259"/>
  <c r="AH922" i="259"/>
  <c r="AH923" i="259"/>
  <c r="AH924" i="259"/>
  <c r="AH925" i="259"/>
  <c r="AH926" i="259"/>
  <c r="AH927" i="259"/>
  <c r="AH928" i="259"/>
  <c r="AH929" i="259"/>
  <c r="AH930" i="259"/>
  <c r="AH931" i="259"/>
  <c r="AH932" i="259"/>
  <c r="AH933" i="259"/>
  <c r="AH934" i="259"/>
  <c r="AH935" i="259"/>
  <c r="AH936" i="259"/>
  <c r="AH937" i="259"/>
  <c r="AH938" i="259"/>
  <c r="AH939" i="259"/>
  <c r="AH940" i="259"/>
  <c r="AH941" i="259"/>
  <c r="AH942" i="259"/>
  <c r="AH943" i="259"/>
  <c r="AH944" i="259"/>
  <c r="AH945" i="259"/>
  <c r="AH946" i="259"/>
  <c r="AH947" i="259"/>
  <c r="AH948" i="259"/>
  <c r="AH949" i="259"/>
  <c r="AH950" i="259"/>
  <c r="AH951" i="259"/>
  <c r="AH952" i="259"/>
  <c r="AH953" i="259"/>
  <c r="AH954" i="259"/>
  <c r="AH955" i="259"/>
  <c r="AH956" i="259"/>
  <c r="AH957" i="259"/>
  <c r="AH958" i="259"/>
  <c r="AH959" i="259"/>
  <c r="AH960" i="259"/>
  <c r="AH961" i="259"/>
  <c r="AH962" i="259"/>
  <c r="AH963" i="259"/>
  <c r="AH964" i="259"/>
  <c r="AH965" i="259"/>
  <c r="AH966" i="259"/>
  <c r="AH967" i="259"/>
  <c r="AH968" i="259"/>
  <c r="AH969" i="259"/>
  <c r="AH970" i="259"/>
  <c r="AH971" i="259"/>
  <c r="AH972" i="259"/>
  <c r="AH973" i="259"/>
  <c r="AH974" i="259"/>
  <c r="AH975" i="259"/>
  <c r="AH976" i="259"/>
  <c r="AH977" i="259"/>
  <c r="AH978" i="259"/>
  <c r="AH979" i="259"/>
  <c r="AH980" i="259"/>
  <c r="AH981" i="259"/>
  <c r="AH982" i="259"/>
  <c r="AH983" i="259"/>
  <c r="AH984" i="259"/>
  <c r="AH985" i="259"/>
  <c r="AH986" i="259"/>
  <c r="AH987" i="259"/>
  <c r="AH988" i="259"/>
  <c r="AH989" i="259"/>
  <c r="AH990" i="259"/>
  <c r="AH991" i="259"/>
  <c r="AH992" i="259"/>
  <c r="AH993" i="259"/>
  <c r="AH994" i="259"/>
  <c r="AH995" i="259"/>
  <c r="AH996" i="259"/>
  <c r="AH997" i="259"/>
  <c r="AH998" i="259"/>
  <c r="AH999" i="259"/>
  <c r="AH1000" i="259"/>
  <c r="AH1001" i="259"/>
  <c r="AH1002" i="259"/>
  <c r="AH1003" i="259"/>
  <c r="AH1004" i="259"/>
  <c r="AH1005" i="259"/>
  <c r="AH1006" i="259"/>
  <c r="AH1007" i="259"/>
  <c r="AH1008" i="259"/>
  <c r="AH1009" i="259"/>
  <c r="AH1010" i="259"/>
  <c r="AH1011" i="259"/>
  <c r="AH1012" i="259"/>
  <c r="AH1013" i="259"/>
  <c r="AH1014" i="259"/>
  <c r="AH1015" i="259"/>
  <c r="AH1016" i="259"/>
  <c r="AH1017" i="259"/>
  <c r="AH1018" i="259"/>
  <c r="AH1019" i="259"/>
  <c r="AH1020" i="259"/>
  <c r="AH1021" i="259"/>
  <c r="AH1022" i="259"/>
  <c r="AH1023" i="259"/>
  <c r="AH1024" i="259"/>
  <c r="AH1025" i="259"/>
  <c r="AH1026" i="259"/>
  <c r="AH1027" i="259"/>
  <c r="AH1028" i="259"/>
  <c r="AH1029" i="259"/>
  <c r="AH1030" i="259"/>
  <c r="AH1031" i="259"/>
  <c r="AH1032" i="259"/>
  <c r="AH1033" i="259"/>
  <c r="AH1034" i="259"/>
  <c r="AH1035" i="259"/>
  <c r="AH1036" i="259"/>
  <c r="AH1037" i="259"/>
  <c r="AH1038" i="259"/>
  <c r="AH1039" i="259"/>
  <c r="AH1040" i="259"/>
  <c r="AH1041" i="259"/>
  <c r="AH1042" i="259"/>
  <c r="AH1043" i="259"/>
  <c r="AH1044" i="259"/>
  <c r="AH1045" i="259"/>
  <c r="AH1046" i="259"/>
  <c r="AH1047" i="259"/>
  <c r="AH1048" i="259"/>
  <c r="AH1049" i="259"/>
  <c r="AH1050" i="259"/>
  <c r="AH1051" i="259"/>
  <c r="AH1052" i="259"/>
  <c r="AH1053" i="259"/>
  <c r="AH1054" i="259"/>
  <c r="AH1055" i="259"/>
  <c r="AH1056" i="259"/>
  <c r="AH1057" i="259"/>
  <c r="AH1058" i="259"/>
  <c r="AH1059" i="259"/>
  <c r="AH1060" i="259"/>
  <c r="AH1061" i="259"/>
  <c r="AH1062" i="259"/>
  <c r="AH1063" i="259"/>
  <c r="AH1064" i="259"/>
  <c r="AH1065" i="259"/>
  <c r="AH1066" i="259"/>
  <c r="AH1067" i="259"/>
  <c r="AH1068" i="259"/>
  <c r="AH1069" i="259"/>
  <c r="AH1070" i="259"/>
  <c r="AH1071" i="259"/>
  <c r="AH1072" i="259"/>
  <c r="AH1073" i="259"/>
  <c r="AH1074" i="259"/>
  <c r="AH1075" i="259"/>
  <c r="AH1076" i="259"/>
  <c r="AH1077" i="259"/>
  <c r="AH1078" i="259"/>
  <c r="AH1079" i="259"/>
  <c r="AH1080" i="259"/>
  <c r="AH1081" i="259"/>
  <c r="AH1082" i="259"/>
  <c r="AH1083" i="259"/>
  <c r="AH1084" i="259"/>
  <c r="AH1085" i="259"/>
  <c r="AH1086" i="259"/>
  <c r="AH1087" i="259"/>
  <c r="AH1088" i="259"/>
  <c r="AH1089" i="259"/>
  <c r="AH1090" i="259"/>
  <c r="AH1091" i="259"/>
  <c r="AH1092" i="259"/>
  <c r="AH1093" i="259"/>
  <c r="AH1094" i="259"/>
  <c r="AH1095" i="259"/>
  <c r="AH1096" i="259"/>
  <c r="AH1097" i="259"/>
  <c r="AH1098" i="259"/>
  <c r="AH1099" i="259"/>
  <c r="AH1100" i="259"/>
  <c r="AH1101" i="259"/>
  <c r="AH1102" i="259"/>
  <c r="AH1103" i="259"/>
  <c r="AH1104" i="259"/>
  <c r="AH1105" i="259"/>
  <c r="AH1106" i="259"/>
  <c r="AH1107" i="259"/>
  <c r="AH1108" i="259"/>
  <c r="AH1109" i="259"/>
  <c r="AH1110" i="259"/>
  <c r="AH1111" i="259"/>
  <c r="AH1112" i="259"/>
  <c r="AH1113" i="259"/>
  <c r="AH1114" i="259"/>
  <c r="AH1115" i="259"/>
  <c r="AH1116" i="259"/>
  <c r="AH1117" i="259"/>
  <c r="AH1118" i="259"/>
  <c r="AH1119" i="259"/>
  <c r="AH1120" i="259"/>
  <c r="AH1121" i="259"/>
  <c r="AH1122" i="259"/>
  <c r="AH1123" i="259"/>
  <c r="AH1124" i="259"/>
  <c r="AH1125" i="259"/>
  <c r="AH1126" i="259"/>
  <c r="AH1127" i="259"/>
  <c r="AH1128" i="259"/>
  <c r="AH1129" i="259"/>
  <c r="AH1130" i="259"/>
  <c r="AH1131" i="259"/>
  <c r="AH1132" i="259"/>
  <c r="AH1133" i="259"/>
  <c r="AH1134" i="259"/>
  <c r="AH1135" i="259"/>
  <c r="AH1136" i="259"/>
  <c r="AH1137" i="259"/>
  <c r="AH1138" i="259"/>
  <c r="AH1139" i="259"/>
  <c r="AH1140" i="259"/>
  <c r="AH1141" i="259"/>
  <c r="AH1142" i="259"/>
  <c r="AH1143" i="259"/>
  <c r="AH1144" i="259"/>
  <c r="AH1145" i="259"/>
  <c r="AH1146" i="259"/>
  <c r="AH1147" i="259"/>
  <c r="AH1148" i="259"/>
  <c r="AH1149" i="259"/>
  <c r="AH1150" i="259"/>
  <c r="AH1151" i="259"/>
  <c r="AH1152" i="259"/>
  <c r="AH1153" i="259"/>
  <c r="AH1154" i="259"/>
  <c r="AH1155" i="259"/>
  <c r="AH1156" i="259"/>
  <c r="AH1157" i="259"/>
  <c r="AH1158" i="259"/>
  <c r="AH1159" i="259"/>
  <c r="AH1160" i="259"/>
  <c r="AH1161" i="259"/>
  <c r="AH1162" i="259"/>
  <c r="AH1163" i="259"/>
  <c r="AH1164" i="259"/>
  <c r="AH1165" i="259"/>
  <c r="AH1166" i="259"/>
  <c r="AH1167" i="259"/>
  <c r="AH1168" i="259"/>
  <c r="AH1169" i="259"/>
  <c r="AH1170" i="259"/>
  <c r="AH1171" i="259"/>
  <c r="AH1172" i="259"/>
  <c r="AH1173" i="259"/>
  <c r="AH1174" i="259"/>
  <c r="AH1175" i="259"/>
  <c r="AH1176" i="259"/>
  <c r="AH1177" i="259"/>
  <c r="AH1178" i="259"/>
  <c r="AH1179" i="259"/>
  <c r="AH1180" i="259"/>
  <c r="AH1181" i="259"/>
  <c r="AH1182" i="259"/>
  <c r="AH1183" i="259"/>
  <c r="AH1184" i="259"/>
  <c r="AH1185" i="259"/>
  <c r="AH1186" i="259"/>
  <c r="AH1187" i="259"/>
  <c r="AH1188" i="259"/>
  <c r="AH1189" i="259"/>
  <c r="AH1190" i="259"/>
  <c r="AH1191" i="259"/>
  <c r="AH1192" i="259"/>
  <c r="AH1193" i="259"/>
  <c r="AH1194" i="259"/>
  <c r="AH1195" i="259"/>
  <c r="AH1196" i="259"/>
  <c r="AH1197" i="259"/>
  <c r="AH1198" i="259"/>
  <c r="AH1199" i="259"/>
  <c r="AH1200" i="259"/>
  <c r="AH1201" i="259"/>
  <c r="AH1202" i="259"/>
  <c r="AH1203" i="259"/>
  <c r="AH1204" i="259"/>
  <c r="AH1205" i="259"/>
  <c r="AH1206" i="259"/>
  <c r="AH1207" i="259"/>
  <c r="AH1208" i="259"/>
  <c r="AH1209" i="259"/>
  <c r="AH1210" i="259"/>
  <c r="AH1211" i="259"/>
  <c r="AH1212" i="259"/>
  <c r="AH1213" i="259"/>
  <c r="AH1214" i="259"/>
  <c r="AH1215" i="259"/>
  <c r="AH1216" i="259"/>
  <c r="AH1217" i="259"/>
  <c r="AH1218" i="259"/>
  <c r="AH1219" i="259"/>
  <c r="AH1220" i="259"/>
  <c r="AH1221" i="259"/>
  <c r="AH1222" i="259"/>
  <c r="AH1223" i="259"/>
  <c r="AH1224" i="259"/>
  <c r="AH1225" i="259"/>
  <c r="AH1226" i="259"/>
  <c r="AH1227" i="259"/>
  <c r="AH1228" i="259"/>
  <c r="AH1229" i="259"/>
  <c r="AH1230" i="259"/>
  <c r="AH1231" i="259"/>
  <c r="AH1232" i="259"/>
  <c r="AH1233" i="259"/>
  <c r="AH1234" i="259"/>
  <c r="AH1235" i="259"/>
  <c r="AH1236" i="259"/>
  <c r="AH1237" i="259"/>
  <c r="AH1238" i="259"/>
  <c r="AH1239" i="259"/>
  <c r="AH1240" i="259"/>
  <c r="AH1241" i="259"/>
  <c r="AH1242" i="259"/>
  <c r="AH1243" i="259"/>
  <c r="AH1244" i="259"/>
  <c r="AH1245" i="259"/>
  <c r="AH1246" i="259"/>
  <c r="AH1247" i="259"/>
  <c r="AH1248" i="259"/>
  <c r="AH1249" i="259"/>
  <c r="AH1250" i="259"/>
  <c r="AH1251" i="259"/>
  <c r="AH1252" i="259"/>
  <c r="AH1253" i="259"/>
  <c r="AH1254" i="259"/>
  <c r="AH1255" i="259"/>
  <c r="AH1256" i="259"/>
  <c r="AH1257" i="259"/>
  <c r="AH1258" i="259"/>
  <c r="AH1259" i="259"/>
  <c r="AH1260" i="259"/>
  <c r="AH1261" i="259"/>
  <c r="AH1262" i="259"/>
  <c r="AH1263" i="259"/>
  <c r="AH1264" i="259"/>
  <c r="AH1265" i="259"/>
  <c r="AH1266" i="259"/>
  <c r="AH1267" i="259"/>
  <c r="AH1268" i="259"/>
  <c r="AH1269" i="259"/>
  <c r="AH1270" i="259"/>
  <c r="AH1271" i="259"/>
  <c r="AH1272" i="259"/>
  <c r="AH1273" i="259"/>
  <c r="AH1274" i="259"/>
  <c r="AH1275" i="259"/>
  <c r="AH1276" i="259"/>
  <c r="AH1277" i="259"/>
  <c r="AH1278" i="259"/>
  <c r="AH1279" i="259"/>
  <c r="AH1280" i="259"/>
  <c r="AH1281" i="259"/>
  <c r="AH1282" i="259"/>
  <c r="AH1283" i="259"/>
  <c r="AH1284" i="259"/>
  <c r="AH1285" i="259"/>
  <c r="AH1286" i="259"/>
  <c r="AH1287" i="259"/>
  <c r="AH1288" i="259"/>
  <c r="AH1289" i="259"/>
  <c r="AH1290" i="259"/>
  <c r="AH1291" i="259"/>
  <c r="AH1292" i="259"/>
  <c r="AH1293" i="259"/>
  <c r="AH1294" i="259"/>
  <c r="AH1295" i="259"/>
  <c r="AH1296" i="259"/>
  <c r="AH1297" i="259"/>
  <c r="AH1298" i="259"/>
  <c r="AH1299" i="259"/>
  <c r="AH1300" i="259"/>
  <c r="AH1301" i="259"/>
  <c r="AH1302" i="259"/>
  <c r="AH1303" i="259"/>
  <c r="AH1304" i="259"/>
  <c r="AH1305" i="259"/>
  <c r="AH1306" i="259"/>
  <c r="AH1307" i="259"/>
  <c r="AH1308" i="259"/>
  <c r="AH1309" i="259"/>
  <c r="AH1310" i="259"/>
  <c r="AH1311" i="259"/>
  <c r="AH1312" i="259"/>
  <c r="AH1313" i="259"/>
  <c r="AH1314" i="259"/>
  <c r="AH1315" i="259"/>
  <c r="AH1316" i="259"/>
  <c r="AH1317" i="259"/>
  <c r="AH1318" i="259"/>
  <c r="AH1319" i="259"/>
  <c r="AH1320" i="259"/>
  <c r="AH1321" i="259"/>
  <c r="AH1322" i="259"/>
  <c r="AH1323" i="259"/>
  <c r="AH1324" i="259"/>
  <c r="AH1325" i="259"/>
  <c r="AH1326" i="259"/>
  <c r="AH1327" i="259"/>
  <c r="AH1328" i="259"/>
  <c r="AH1329" i="259"/>
  <c r="AH1330" i="259"/>
  <c r="AH1331" i="259"/>
  <c r="AH1332" i="259"/>
  <c r="AH1333" i="259"/>
  <c r="AH1334" i="259"/>
  <c r="AH1335" i="259"/>
  <c r="AH1336" i="259"/>
  <c r="AH1337" i="259"/>
  <c r="AH1338" i="259"/>
  <c r="AH1339" i="259"/>
  <c r="AH1340" i="259"/>
  <c r="AH1341" i="259"/>
  <c r="AH1342" i="259"/>
  <c r="AH1343" i="259"/>
  <c r="AH1344" i="259"/>
  <c r="AH1345" i="259"/>
  <c r="AH1346" i="259"/>
  <c r="AH1347" i="259"/>
  <c r="AH1348" i="259"/>
  <c r="AH1349" i="259"/>
  <c r="AH1350" i="259"/>
  <c r="AH1351" i="259"/>
  <c r="AH1352" i="259"/>
  <c r="AH1353" i="259"/>
  <c r="AH1354" i="259"/>
  <c r="AH1355" i="259"/>
  <c r="AH1356" i="259"/>
  <c r="AH1357" i="259"/>
  <c r="AH1358" i="259"/>
  <c r="AH1359" i="259"/>
  <c r="AH1360" i="259"/>
  <c r="AH1361" i="259"/>
  <c r="AH1362" i="259"/>
  <c r="AH1363" i="259"/>
  <c r="AH1364" i="259"/>
  <c r="AH1365" i="259"/>
  <c r="AH1366" i="259"/>
  <c r="AH1367" i="259"/>
  <c r="AH1368" i="259"/>
  <c r="AH1369" i="259"/>
  <c r="AH1370" i="259"/>
  <c r="AH1371" i="259"/>
  <c r="AH1372" i="259"/>
  <c r="AH1373" i="259"/>
  <c r="AH1374" i="259"/>
  <c r="AH1375" i="259"/>
  <c r="AH1376" i="259"/>
  <c r="AH1377" i="259"/>
  <c r="AH1378" i="259"/>
  <c r="AH1379" i="259"/>
  <c r="AH1380" i="259"/>
  <c r="AH1381" i="259"/>
  <c r="AH1382" i="259"/>
  <c r="AH1383" i="259"/>
  <c r="AH1384" i="259"/>
  <c r="AH1385" i="259"/>
  <c r="AH1386" i="259"/>
  <c r="AH1387" i="259"/>
  <c r="AH1388" i="259"/>
  <c r="AH1389" i="259"/>
  <c r="AH1390" i="259"/>
  <c r="AH1391" i="259"/>
  <c r="AH1392" i="259"/>
  <c r="AH1393" i="259"/>
  <c r="AH1394" i="259"/>
  <c r="AH1395" i="259"/>
  <c r="AH1396" i="259"/>
  <c r="AH1397" i="259"/>
  <c r="AH1398" i="259"/>
  <c r="AH1399" i="259"/>
  <c r="AH1400" i="259"/>
  <c r="AH1401" i="259"/>
  <c r="AH1402" i="259"/>
  <c r="AH1403" i="259"/>
  <c r="AH1404" i="259"/>
  <c r="AH1405" i="259"/>
  <c r="AH1406" i="259"/>
  <c r="AH1407" i="259"/>
  <c r="AH1408" i="259"/>
  <c r="AH1409" i="259"/>
  <c r="AH1410" i="259"/>
  <c r="AH1411" i="259"/>
  <c r="AH1412" i="259"/>
  <c r="AH1413" i="259"/>
  <c r="AH1414" i="259"/>
  <c r="AH1415" i="259"/>
  <c r="AH1416" i="259"/>
  <c r="AH1417" i="259"/>
  <c r="AH1418" i="259"/>
  <c r="AH1419" i="259"/>
  <c r="AH1420" i="259"/>
  <c r="AH1421" i="259"/>
  <c r="AH1422" i="259"/>
  <c r="AH1423" i="259"/>
  <c r="AH1424" i="259"/>
  <c r="AH1425" i="259"/>
  <c r="AH1426" i="259"/>
  <c r="AH1427" i="259"/>
  <c r="AH1428" i="259"/>
  <c r="AH1429" i="259"/>
  <c r="AH1430" i="259"/>
  <c r="AH1431" i="259"/>
  <c r="AH1432" i="259"/>
  <c r="AH1433" i="259"/>
  <c r="AH1434" i="259"/>
  <c r="AH1435" i="259"/>
  <c r="AH1436" i="259"/>
  <c r="AH1437" i="259"/>
  <c r="AH1438" i="259"/>
  <c r="AH1439" i="259"/>
  <c r="AH1440" i="259"/>
  <c r="AH1441" i="259"/>
  <c r="AH1442" i="259"/>
  <c r="AH1443" i="259"/>
  <c r="AH1444" i="259"/>
  <c r="AH1445" i="259"/>
  <c r="AH1446" i="259"/>
  <c r="AH1447" i="259"/>
  <c r="AH1448" i="259"/>
  <c r="AH1449" i="259"/>
  <c r="AH1450" i="259"/>
  <c r="AH1451" i="259"/>
  <c r="AH1452" i="259"/>
  <c r="AH1453" i="259"/>
  <c r="AH1454" i="259"/>
  <c r="AH1455" i="259"/>
  <c r="AH1456" i="259"/>
  <c r="AH1457" i="259"/>
  <c r="AH1458" i="259"/>
  <c r="AH1459" i="259"/>
  <c r="AH1460" i="259"/>
  <c r="AH1461" i="259"/>
  <c r="AH1462" i="259"/>
  <c r="AH1463" i="259"/>
  <c r="AH1464" i="259"/>
  <c r="AH1465" i="259"/>
  <c r="AH1466" i="259"/>
  <c r="AH1467" i="259"/>
  <c r="AH1468" i="259"/>
  <c r="AH1469" i="259"/>
  <c r="AH1470" i="259"/>
  <c r="AH1471" i="259"/>
  <c r="AH1472" i="259"/>
  <c r="AH1473" i="259"/>
  <c r="AH1474" i="259"/>
  <c r="AH1475" i="259"/>
  <c r="AH1476" i="259"/>
  <c r="AH1477" i="259"/>
  <c r="AH1478" i="259"/>
  <c r="AH1479" i="259"/>
  <c r="AH1480" i="259"/>
  <c r="AH1481" i="259"/>
  <c r="AH1482" i="259"/>
  <c r="AH1483" i="259"/>
  <c r="AH1484" i="259"/>
  <c r="AH1485" i="259"/>
  <c r="AH1486" i="259"/>
  <c r="AH1487" i="259"/>
  <c r="AH1488" i="259"/>
  <c r="AH1489" i="259"/>
  <c r="AH1490" i="259"/>
  <c r="AH1491" i="259"/>
  <c r="AH1492" i="259"/>
  <c r="AH1493" i="259"/>
  <c r="AH1494" i="259"/>
  <c r="AH1495" i="259"/>
  <c r="AH1496" i="259"/>
  <c r="AH1497" i="259"/>
  <c r="AH1498" i="259"/>
  <c r="AH1499" i="259"/>
  <c r="AH1500" i="259"/>
  <c r="AH1501" i="259"/>
  <c r="AH1502" i="259"/>
  <c r="AH1503" i="259"/>
  <c r="AH1504" i="259"/>
  <c r="AH1505" i="259"/>
  <c r="AH1506" i="259"/>
  <c r="AH1507" i="259"/>
  <c r="AH1508" i="259"/>
  <c r="AH1509" i="259"/>
  <c r="AH1510" i="259"/>
  <c r="AH1511" i="259"/>
  <c r="AH1512" i="259"/>
  <c r="AH1513" i="259"/>
  <c r="AH1514" i="259"/>
  <c r="AH1515" i="259"/>
  <c r="AH1516" i="259"/>
  <c r="AH1517" i="259"/>
  <c r="AH1518" i="259"/>
  <c r="AH1519" i="259"/>
  <c r="AH1520" i="259"/>
  <c r="AH1521" i="259"/>
  <c r="AH1522" i="259"/>
  <c r="AH1523" i="259"/>
  <c r="AH1524" i="259"/>
  <c r="AH1525" i="259"/>
  <c r="AH1526" i="259"/>
  <c r="AH1527" i="259"/>
  <c r="AH1528" i="259"/>
  <c r="AH1529" i="259"/>
  <c r="AH1530" i="259"/>
  <c r="AH1531" i="259"/>
  <c r="AH1532" i="259"/>
  <c r="AH1533" i="259"/>
  <c r="AH1534" i="259"/>
  <c r="AH1535" i="259"/>
  <c r="AH1536" i="259"/>
  <c r="AH1537" i="259"/>
  <c r="AH1538" i="259"/>
  <c r="AH1539" i="259"/>
  <c r="AH1540" i="259"/>
  <c r="AH1541" i="259"/>
  <c r="AH1542" i="259"/>
  <c r="AH1543" i="259"/>
  <c r="AH1544" i="259"/>
  <c r="AH1545" i="259"/>
  <c r="AH1546" i="259"/>
  <c r="AH1547" i="259"/>
  <c r="AH1548" i="259"/>
  <c r="AH1549" i="259"/>
  <c r="AH1550" i="259"/>
  <c r="AH1551" i="259"/>
  <c r="AH1552" i="259"/>
  <c r="AH1553" i="259"/>
  <c r="AH1554" i="259"/>
  <c r="AH1555" i="259"/>
  <c r="AH1556" i="259"/>
  <c r="AH1557" i="259"/>
  <c r="AH1558" i="259"/>
  <c r="AH1559" i="259"/>
  <c r="AH1560" i="259"/>
  <c r="AH1561" i="259"/>
  <c r="AH1562" i="259"/>
  <c r="AH1563" i="259"/>
  <c r="AH1564" i="259"/>
  <c r="AH1565" i="259"/>
  <c r="AH1566" i="259"/>
  <c r="AH1567" i="259"/>
  <c r="AH1568" i="259"/>
  <c r="AH1569" i="259"/>
  <c r="AH1570" i="259"/>
  <c r="AH1571" i="259"/>
  <c r="AH1572" i="259"/>
  <c r="AH1573" i="259"/>
  <c r="AH1574" i="259"/>
  <c r="AH1575" i="259"/>
  <c r="AH1576" i="259"/>
  <c r="AH1577" i="259"/>
  <c r="AH1578" i="259"/>
  <c r="AH1579" i="259"/>
  <c r="AH1580" i="259"/>
  <c r="AH1581" i="259"/>
  <c r="AH1582" i="259"/>
  <c r="AH1583" i="259"/>
  <c r="AH1584" i="259"/>
  <c r="AH1585" i="259"/>
  <c r="AH1586" i="259"/>
  <c r="AH1587" i="259"/>
  <c r="AH1588" i="259"/>
  <c r="AH1589" i="259"/>
  <c r="AH1590" i="259"/>
  <c r="AH1591" i="259"/>
  <c r="AH1592" i="259"/>
  <c r="AH1593" i="259"/>
  <c r="AH1594" i="259"/>
  <c r="AH1595" i="259"/>
  <c r="AH1596" i="259"/>
  <c r="AH1597" i="259"/>
  <c r="AH1598" i="259"/>
  <c r="AH1599" i="259"/>
  <c r="AH1600" i="259"/>
  <c r="AH1601" i="259"/>
  <c r="AH1602" i="259"/>
  <c r="AH1603" i="259"/>
  <c r="AH1604" i="259"/>
  <c r="AH1605" i="259"/>
  <c r="AH1606" i="259"/>
  <c r="AH1607" i="259"/>
  <c r="AH1608" i="259"/>
  <c r="AH1609" i="259"/>
  <c r="AH1610" i="259"/>
  <c r="AH1611" i="259"/>
  <c r="AH1612" i="259"/>
  <c r="AH1613" i="259"/>
  <c r="AH1614" i="259"/>
  <c r="AH1615" i="259"/>
  <c r="AH1616" i="259"/>
  <c r="AH1617" i="259"/>
  <c r="AH1618" i="259"/>
  <c r="AH1619" i="259"/>
  <c r="AH1620" i="259"/>
  <c r="AH1621" i="259"/>
  <c r="AH1622" i="259"/>
  <c r="AH1623" i="259"/>
  <c r="AH1624" i="259"/>
  <c r="AH1625" i="259"/>
  <c r="AH1626" i="259"/>
  <c r="AH1627" i="259"/>
  <c r="AH1628" i="259"/>
  <c r="AH1629" i="259"/>
  <c r="AH1630" i="259"/>
  <c r="AH1631" i="259"/>
  <c r="AH1632" i="259"/>
  <c r="AH1633" i="259"/>
  <c r="AH1634" i="259"/>
  <c r="AH1635" i="259"/>
  <c r="AH1636" i="259"/>
  <c r="AH1637" i="259"/>
  <c r="AH1638" i="259"/>
  <c r="AH1639" i="259"/>
  <c r="AH1640" i="259"/>
  <c r="AH1641" i="259"/>
  <c r="AH1642" i="259"/>
  <c r="AH1643" i="259"/>
  <c r="AH1644" i="259"/>
  <c r="AH1645" i="259"/>
  <c r="AH1646" i="259"/>
  <c r="AH1647" i="259"/>
  <c r="AH1648" i="259"/>
  <c r="AH1649" i="259"/>
  <c r="AH1650" i="259"/>
  <c r="AH1651" i="259"/>
  <c r="AH1652" i="259"/>
  <c r="AH1653" i="259"/>
  <c r="AH1654" i="259"/>
  <c r="AH1655" i="259"/>
  <c r="AH1656" i="259"/>
  <c r="AH1657" i="259"/>
  <c r="AH1658" i="259"/>
  <c r="AH1659" i="259"/>
  <c r="AH1660" i="259"/>
  <c r="AH1661" i="259"/>
  <c r="AH1662" i="259"/>
  <c r="AH1663" i="259"/>
  <c r="AH1664" i="259"/>
  <c r="AH1665" i="259"/>
  <c r="AH1666" i="259"/>
  <c r="AH1667" i="259"/>
  <c r="AH1668" i="259"/>
  <c r="AH1669" i="259"/>
  <c r="AH1670" i="259"/>
  <c r="AH1671" i="259"/>
  <c r="AH1672" i="259"/>
  <c r="AH1673" i="259"/>
  <c r="AH1674" i="259"/>
  <c r="AH1675" i="259"/>
  <c r="AH1676" i="259"/>
  <c r="AH1677" i="259"/>
  <c r="AH1678" i="259"/>
  <c r="AH1679" i="259"/>
  <c r="AH1680" i="259"/>
  <c r="AH1681" i="259"/>
  <c r="AH1682" i="259"/>
  <c r="AH1683" i="259"/>
  <c r="AH1684" i="259"/>
  <c r="AH1685" i="259"/>
  <c r="AH1686" i="259"/>
  <c r="AH1687" i="259"/>
  <c r="AH1688" i="259"/>
  <c r="AH1689" i="259"/>
  <c r="AH1690" i="259"/>
  <c r="AH1691" i="259"/>
  <c r="AH1692" i="259"/>
  <c r="AH1693" i="259"/>
  <c r="AH1694" i="259"/>
  <c r="AH1695" i="259"/>
  <c r="AH1696" i="259"/>
  <c r="AH1697" i="259"/>
  <c r="AH1698" i="259"/>
  <c r="AH1699" i="259"/>
  <c r="AH1700" i="259"/>
  <c r="AH1701" i="259"/>
  <c r="AH1702" i="259"/>
  <c r="AH1703" i="259"/>
  <c r="AH1704" i="259"/>
  <c r="AH1705" i="259"/>
  <c r="AH1706" i="259"/>
  <c r="AH1707" i="259"/>
  <c r="AH1708" i="259"/>
  <c r="AH1709" i="259"/>
  <c r="AH1710" i="259"/>
  <c r="AH1711" i="259"/>
  <c r="AH1712" i="259"/>
  <c r="AH1713" i="259"/>
  <c r="AH1714" i="259"/>
  <c r="AH1715" i="259"/>
  <c r="AH1716" i="259"/>
  <c r="AH1717" i="259"/>
  <c r="AH1718" i="259"/>
  <c r="AH1719" i="259"/>
  <c r="AH1720" i="259"/>
  <c r="AH1721" i="259"/>
  <c r="AH1722" i="259"/>
  <c r="AH1723" i="259"/>
  <c r="AH1724" i="259"/>
  <c r="AH1725" i="259"/>
  <c r="AH1726" i="259"/>
  <c r="AH1727" i="259"/>
  <c r="AH1728" i="259"/>
  <c r="AH1729" i="259"/>
  <c r="AH1730" i="259"/>
  <c r="AH1731" i="259"/>
  <c r="AH1732" i="259"/>
  <c r="AH1733" i="259"/>
  <c r="AH1734" i="259"/>
  <c r="AH1735" i="259"/>
  <c r="AH1736" i="259"/>
  <c r="AH1737" i="259"/>
  <c r="AH1738" i="259"/>
  <c r="AH1739" i="259"/>
  <c r="AH1740" i="259"/>
  <c r="AH1741" i="259"/>
  <c r="AH1742" i="259"/>
  <c r="AH1743" i="259"/>
  <c r="AH1744" i="259"/>
  <c r="AH1745" i="259"/>
  <c r="AH1746" i="259"/>
  <c r="AH1747" i="259"/>
  <c r="AH1748" i="259"/>
  <c r="AH1749" i="259"/>
  <c r="AH1750" i="259"/>
  <c r="AH1751" i="259"/>
  <c r="AH1752" i="259"/>
  <c r="AH1753" i="259"/>
  <c r="AH1754" i="259"/>
  <c r="AH1755" i="259"/>
  <c r="AH1756" i="259"/>
  <c r="AH1757" i="259"/>
  <c r="AH1758" i="259"/>
  <c r="AH1759" i="259"/>
  <c r="AH1760" i="259"/>
  <c r="AH1761" i="259"/>
  <c r="AH1762" i="259"/>
  <c r="AH1763" i="259"/>
  <c r="AH1764" i="259"/>
  <c r="AH1765" i="259"/>
  <c r="AH1766" i="259"/>
  <c r="AH1767" i="259"/>
  <c r="AH1768" i="259"/>
  <c r="AH1769" i="259"/>
  <c r="AH1770" i="259"/>
  <c r="AH1771" i="259"/>
  <c r="AH1772" i="259"/>
  <c r="AH1773" i="259"/>
  <c r="AH1774" i="259"/>
  <c r="AH1775" i="259"/>
  <c r="AH1776" i="259"/>
  <c r="AH1777" i="259"/>
  <c r="AH1778" i="259"/>
  <c r="AH1779" i="259"/>
  <c r="AH1780" i="259"/>
  <c r="AH1781" i="259"/>
  <c r="AH1782" i="259"/>
  <c r="AH1783" i="259"/>
  <c r="AH1784" i="259"/>
  <c r="AH1785" i="259"/>
  <c r="AH1786" i="259"/>
  <c r="AH1787" i="259"/>
  <c r="AH1788" i="259"/>
  <c r="AH1789" i="259"/>
  <c r="AH1790" i="259"/>
  <c r="AH1791" i="259"/>
  <c r="AH1792" i="259"/>
  <c r="AH1793" i="259"/>
  <c r="AH1794" i="259"/>
  <c r="AH1795" i="259"/>
  <c r="AH1796" i="259"/>
  <c r="AH1797" i="259"/>
  <c r="AH1798" i="259"/>
  <c r="AH1799" i="259"/>
  <c r="AH1800" i="259"/>
  <c r="AH1801" i="259"/>
  <c r="AH1802" i="259"/>
  <c r="AH1803" i="259"/>
  <c r="AH1804" i="259"/>
  <c r="AH1805" i="259"/>
  <c r="AH1806" i="259"/>
  <c r="AH1807" i="259"/>
  <c r="AH1808" i="259"/>
  <c r="AH1809" i="259"/>
  <c r="AH1810" i="259"/>
  <c r="AH1811" i="259"/>
  <c r="AH1812" i="259"/>
  <c r="AH1813" i="259"/>
  <c r="AH1814" i="259"/>
  <c r="AH1815" i="259"/>
  <c r="AH1816" i="259"/>
  <c r="AH1817" i="259"/>
  <c r="AH1818" i="259"/>
  <c r="AH1819" i="259"/>
  <c r="AH1820" i="259"/>
  <c r="AH1821" i="259"/>
  <c r="AH1822" i="259"/>
  <c r="AH1823" i="259"/>
  <c r="AH1824" i="259"/>
  <c r="AH1825" i="259"/>
  <c r="AH1826" i="259"/>
  <c r="AH1827" i="259"/>
  <c r="AH1828" i="259"/>
  <c r="AH1829" i="259"/>
  <c r="AH1830" i="259"/>
  <c r="AH1831" i="259"/>
  <c r="AH1832" i="259"/>
  <c r="AH1833" i="259"/>
  <c r="AH1834" i="259"/>
  <c r="AH1835" i="259"/>
  <c r="AH1836" i="259"/>
  <c r="AH1837" i="259"/>
  <c r="AH1838" i="259"/>
  <c r="AH1839" i="259"/>
  <c r="AH1840" i="259"/>
  <c r="AH1841" i="259"/>
  <c r="AH1842" i="259"/>
  <c r="AH1843" i="259"/>
  <c r="AH1844" i="259"/>
  <c r="AH1845" i="259"/>
  <c r="AH1846" i="259"/>
  <c r="AH1847" i="259"/>
  <c r="AH1848" i="259"/>
  <c r="AH1849" i="259"/>
  <c r="AH1850" i="259"/>
  <c r="AH1851" i="259"/>
  <c r="AH1852" i="259"/>
  <c r="AH1853" i="259"/>
  <c r="AH1854" i="259"/>
  <c r="AH1855" i="259"/>
  <c r="AH1856" i="259"/>
  <c r="AH1857" i="259"/>
  <c r="AH1858" i="259"/>
  <c r="AH1859" i="259"/>
  <c r="AH1860" i="259"/>
  <c r="AH1861" i="259"/>
  <c r="AH1862" i="259"/>
  <c r="AH1863" i="259"/>
  <c r="AH1864" i="259"/>
  <c r="AH1865" i="259"/>
  <c r="AH1866" i="259"/>
  <c r="AH1867" i="259"/>
  <c r="AH1868" i="259"/>
  <c r="AH1869" i="259"/>
  <c r="AH1870" i="259"/>
  <c r="AH1871" i="259"/>
  <c r="AH1872" i="259"/>
  <c r="AH1873" i="259"/>
  <c r="AH1874" i="259"/>
  <c r="AH1875" i="259"/>
  <c r="AH1876" i="259"/>
  <c r="AH1877" i="259"/>
  <c r="AH1878" i="259"/>
  <c r="AH1879" i="259"/>
  <c r="AH1880" i="259"/>
  <c r="AH1881" i="259"/>
  <c r="AH1882" i="259"/>
  <c r="AH1883" i="259"/>
  <c r="AH1884" i="259"/>
  <c r="AH1885" i="259"/>
  <c r="AH1886" i="259"/>
  <c r="AH1887" i="259"/>
  <c r="AH1888" i="259"/>
  <c r="AH1889" i="259"/>
  <c r="AH1890" i="259"/>
  <c r="AH1891" i="259"/>
  <c r="AH1892" i="259"/>
  <c r="AH1893" i="259"/>
  <c r="AH1894" i="259"/>
  <c r="AH1895" i="259"/>
  <c r="AH1896" i="259"/>
  <c r="AH1897" i="259"/>
  <c r="AH1898" i="259"/>
  <c r="AH1899" i="259"/>
  <c r="AH1900" i="259"/>
  <c r="AH1901" i="259"/>
  <c r="AH1902" i="259"/>
  <c r="AH1903" i="259"/>
  <c r="AH1904" i="259"/>
  <c r="AH1905" i="259"/>
  <c r="AH1906" i="259"/>
  <c r="AH1907" i="259"/>
  <c r="AH1908" i="259"/>
  <c r="AH1909" i="259"/>
  <c r="AH1910" i="259"/>
  <c r="AH1911" i="259"/>
  <c r="AH1912" i="259"/>
  <c r="AH1913" i="259"/>
  <c r="AH1914" i="259"/>
  <c r="AH1915" i="259"/>
  <c r="AH1916" i="259"/>
  <c r="AH1917" i="259"/>
  <c r="AH1918" i="259"/>
  <c r="AH1919" i="259"/>
  <c r="AH1920" i="259"/>
  <c r="AH1921" i="259"/>
  <c r="AH1922" i="259"/>
  <c r="AH1923" i="259"/>
  <c r="AH1924" i="259"/>
  <c r="AH1925" i="259"/>
  <c r="AH1926" i="259"/>
  <c r="AH1927" i="259"/>
  <c r="AH1928" i="259"/>
  <c r="AH1929" i="259"/>
  <c r="AH1930" i="259"/>
  <c r="AH1931" i="259"/>
  <c r="AH1932" i="259"/>
  <c r="AH1933" i="259"/>
  <c r="AH1934" i="259"/>
  <c r="AH1935" i="259"/>
  <c r="AH1936" i="259"/>
  <c r="AH1937" i="259"/>
  <c r="AH1938" i="259"/>
  <c r="AH1939" i="259"/>
  <c r="AH1940" i="259"/>
  <c r="AH1941" i="259"/>
  <c r="AH1942" i="259"/>
  <c r="AH1943" i="259"/>
  <c r="AH1944" i="259"/>
  <c r="AH1945" i="259"/>
  <c r="AH1946" i="259"/>
  <c r="AH1947" i="259"/>
  <c r="AH1948" i="259"/>
  <c r="AH1949" i="259"/>
  <c r="AH1950" i="259"/>
  <c r="AH1951" i="259"/>
  <c r="AH1952" i="259"/>
  <c r="AH1953" i="259"/>
  <c r="AH1954" i="259"/>
  <c r="AH1955" i="259"/>
  <c r="AH1956" i="259"/>
  <c r="AH1957" i="259"/>
  <c r="AH1958" i="259"/>
  <c r="AH1959" i="259"/>
  <c r="AH1960" i="259"/>
  <c r="AH1961" i="259"/>
  <c r="AH1962" i="259"/>
  <c r="AH1963" i="259"/>
  <c r="AH1964" i="259"/>
  <c r="AH1965" i="259"/>
  <c r="AH1966" i="259"/>
  <c r="AH1967" i="259"/>
  <c r="AH1968" i="259"/>
  <c r="AH1969" i="259"/>
  <c r="AH1970" i="259"/>
  <c r="AH1971" i="259"/>
  <c r="AH1972" i="259"/>
  <c r="AH1973" i="259"/>
  <c r="AH1974" i="259"/>
  <c r="AH1975" i="259"/>
  <c r="AH1976" i="259"/>
  <c r="AH1977" i="259"/>
  <c r="AH1978" i="259"/>
  <c r="AH1979" i="259"/>
  <c r="AH1980" i="259"/>
  <c r="AH1981" i="259"/>
  <c r="AH1982" i="259"/>
  <c r="AH1983" i="259"/>
  <c r="AH1984" i="259"/>
  <c r="AH1985" i="259"/>
  <c r="AH1986" i="259"/>
  <c r="AH1987" i="259"/>
  <c r="AH1988" i="259"/>
  <c r="AH1989" i="259"/>
  <c r="AH1990" i="259"/>
  <c r="AH1991" i="259"/>
  <c r="AH1992" i="259"/>
  <c r="AH1993" i="259"/>
  <c r="AH1994" i="259"/>
  <c r="AH1995" i="259"/>
  <c r="AH1996" i="259"/>
  <c r="AH1997" i="259"/>
  <c r="AH1998" i="259"/>
  <c r="AH1999" i="259"/>
  <c r="AH2000" i="259"/>
  <c r="AH2001" i="259"/>
  <c r="AH2002" i="259"/>
  <c r="AH2003" i="259"/>
  <c r="AH2004" i="259"/>
  <c r="AH2005" i="259"/>
  <c r="AH2006" i="259"/>
  <c r="AH2007" i="259"/>
  <c r="AH2008" i="259"/>
  <c r="AH2009" i="259"/>
  <c r="AH2010" i="259"/>
  <c r="AH2011" i="259"/>
  <c r="AH2012" i="259"/>
  <c r="AH2013" i="259"/>
  <c r="AH2014" i="259"/>
  <c r="AH2015" i="259"/>
  <c r="AH2016" i="259"/>
  <c r="AH2017" i="259"/>
  <c r="AH2018" i="259"/>
  <c r="AH2019" i="259"/>
  <c r="AH2020" i="259"/>
  <c r="AH2021" i="259"/>
  <c r="AH2022" i="259"/>
  <c r="AH2023" i="259"/>
  <c r="AH2024" i="259"/>
  <c r="AH2025" i="259"/>
  <c r="AH2026" i="259"/>
  <c r="AH2027" i="259"/>
  <c r="AH2028" i="259"/>
  <c r="AH2029" i="259"/>
  <c r="AH2030" i="259"/>
  <c r="AH2031" i="259"/>
  <c r="AH2032" i="259"/>
  <c r="AH2033" i="259"/>
  <c r="AH2034" i="259"/>
  <c r="AH2035" i="259"/>
  <c r="AH2036" i="259"/>
  <c r="AH2037" i="259"/>
  <c r="AH2038" i="259"/>
  <c r="AH2039" i="259"/>
  <c r="AH2040" i="259"/>
  <c r="AH2041" i="259"/>
  <c r="AH2042" i="259"/>
  <c r="AH2043" i="259"/>
  <c r="AH2044" i="259"/>
  <c r="AH2045" i="259"/>
  <c r="AH2046" i="259"/>
  <c r="AH2047" i="259"/>
  <c r="AH2048" i="259"/>
  <c r="AH2049" i="259"/>
  <c r="AH2050" i="259"/>
  <c r="AH2051" i="259"/>
  <c r="AH2052" i="259"/>
  <c r="AH2053" i="259"/>
  <c r="AH2054" i="259"/>
  <c r="AH2055" i="259"/>
  <c r="AH2056" i="259"/>
  <c r="AH2057" i="259"/>
  <c r="AH2058" i="259"/>
  <c r="AH2059" i="259"/>
  <c r="AH2060" i="259"/>
  <c r="AH2061" i="259"/>
  <c r="AH2062" i="259"/>
  <c r="AH2063" i="259"/>
  <c r="AH2064" i="259"/>
  <c r="AH2065" i="259"/>
  <c r="AH2066" i="259"/>
  <c r="AH2067" i="259"/>
  <c r="AH2068" i="259"/>
  <c r="AH2069" i="259"/>
  <c r="AH2070" i="259"/>
  <c r="AH2071" i="259"/>
  <c r="AH2072" i="259"/>
  <c r="AH2073" i="259"/>
  <c r="AH2074" i="259"/>
  <c r="AH2075" i="259"/>
  <c r="AH2076" i="259"/>
  <c r="AH2077" i="259"/>
  <c r="AH2078" i="259"/>
  <c r="AH2079" i="259"/>
  <c r="AH2080" i="259"/>
  <c r="AH2081" i="259"/>
  <c r="AH2082" i="259"/>
  <c r="AH2083" i="259"/>
  <c r="AH2084" i="259"/>
  <c r="AH2085" i="259"/>
  <c r="AH2086" i="259"/>
  <c r="AH2087" i="259"/>
  <c r="AH2088" i="259"/>
  <c r="AH2089" i="259"/>
  <c r="AH2090" i="259"/>
  <c r="AH2091" i="259"/>
  <c r="AH2092" i="259"/>
  <c r="AH2093" i="259"/>
  <c r="AH2094" i="259"/>
  <c r="AH2095" i="259"/>
  <c r="AH2096" i="259"/>
  <c r="AH2097" i="259"/>
  <c r="AH2098" i="259"/>
  <c r="AH2099" i="259"/>
  <c r="AH2100" i="259"/>
  <c r="AH2101" i="259"/>
  <c r="AH2102" i="259"/>
  <c r="AH2103" i="259"/>
  <c r="AH2104" i="259"/>
  <c r="AH2105" i="259"/>
  <c r="AH2106" i="259"/>
  <c r="AH2107" i="259"/>
  <c r="AH2108" i="259"/>
  <c r="AH2109" i="259"/>
  <c r="AH2110" i="259"/>
  <c r="AH2111" i="259"/>
  <c r="AH2112" i="259"/>
  <c r="AH2113" i="259"/>
  <c r="AH2114" i="259"/>
  <c r="AH2115" i="259"/>
  <c r="AH2116" i="259"/>
  <c r="AH2117" i="259"/>
  <c r="AH2118" i="259"/>
  <c r="AH2119" i="259"/>
  <c r="AH2120" i="259"/>
  <c r="AH2121" i="259"/>
  <c r="AH2122" i="259"/>
  <c r="AH2123" i="259"/>
  <c r="AH2124" i="259"/>
  <c r="AH2125" i="259"/>
  <c r="AH2126" i="259"/>
  <c r="AH2127" i="259"/>
  <c r="AH2128" i="259"/>
  <c r="AH2129" i="259"/>
  <c r="AH2130" i="259"/>
  <c r="AH2131" i="259"/>
  <c r="AH2132" i="259"/>
  <c r="AH2133" i="259"/>
  <c r="AH2134" i="259"/>
  <c r="AH2135" i="259"/>
  <c r="AH2136" i="259"/>
  <c r="AH2137" i="259"/>
  <c r="AH2138" i="259"/>
  <c r="AH2139" i="259"/>
  <c r="AH2140" i="259"/>
  <c r="AH2141" i="259"/>
  <c r="AH2142" i="259"/>
  <c r="AH2143" i="259"/>
  <c r="AH2144" i="259"/>
  <c r="AH2145" i="259"/>
  <c r="AH2146" i="259"/>
  <c r="AH2147" i="259"/>
  <c r="AH2148" i="259"/>
  <c r="AH2149" i="259"/>
  <c r="AH2150" i="259"/>
  <c r="AH2151" i="259"/>
  <c r="AH2152" i="259"/>
  <c r="AH2153" i="259"/>
  <c r="AH2154" i="259"/>
  <c r="AH2155" i="259"/>
  <c r="AH2156" i="259"/>
  <c r="AH2157" i="259"/>
  <c r="AH2158" i="259"/>
  <c r="AH2159" i="259"/>
  <c r="AH2160" i="259"/>
  <c r="AH2161" i="259"/>
  <c r="AH2162" i="259"/>
  <c r="AH2163" i="259"/>
  <c r="AH2164" i="259"/>
  <c r="AH2165" i="259"/>
  <c r="AH2166" i="259"/>
  <c r="AH2167" i="259"/>
  <c r="AH2168" i="259"/>
  <c r="AH2169" i="259"/>
  <c r="AH2170" i="259"/>
  <c r="AH2171" i="259"/>
  <c r="AH2172" i="259"/>
  <c r="AH2173" i="259"/>
  <c r="AH2174" i="259"/>
  <c r="AH2175" i="259"/>
  <c r="AH2176" i="259"/>
  <c r="AH2177" i="259"/>
  <c r="AH2178" i="259"/>
  <c r="AH2179" i="259"/>
  <c r="AH2180" i="259"/>
  <c r="AH2181" i="259"/>
  <c r="AH2182" i="259"/>
  <c r="AH2183" i="259"/>
  <c r="AH2184" i="259"/>
  <c r="AH2185" i="259"/>
  <c r="AH2186" i="259"/>
  <c r="AH2187" i="259"/>
  <c r="AH2188" i="259"/>
  <c r="AH2189" i="259"/>
  <c r="AH2190" i="259"/>
  <c r="AH2191" i="259"/>
  <c r="AH2192" i="259"/>
  <c r="AH2193" i="259"/>
  <c r="AH2194" i="259"/>
  <c r="AH2195" i="259"/>
  <c r="AH2196" i="259"/>
  <c r="AH2197" i="259"/>
  <c r="AH2198" i="259"/>
  <c r="AH2199" i="259"/>
  <c r="AH2200" i="259"/>
  <c r="AH2201" i="259"/>
  <c r="AH2202" i="259"/>
  <c r="AH2203" i="259"/>
  <c r="AH2204" i="259"/>
  <c r="AH2205" i="259"/>
  <c r="AH2206" i="259"/>
  <c r="AH2207" i="259"/>
  <c r="AH2208" i="259"/>
  <c r="AH2209" i="259"/>
  <c r="AH2210" i="259"/>
  <c r="AH2211" i="259"/>
  <c r="AH2212" i="259"/>
  <c r="AH2213" i="259"/>
  <c r="AH2214" i="259"/>
  <c r="AH2215" i="259"/>
  <c r="AH2216" i="259"/>
  <c r="AH2217" i="259"/>
  <c r="AH2218" i="259"/>
  <c r="AH2219" i="259"/>
  <c r="AH2220" i="259"/>
  <c r="AH2221" i="259"/>
  <c r="AH2222" i="259"/>
  <c r="AH2223" i="259"/>
  <c r="AH2224" i="259"/>
  <c r="AH2225" i="259"/>
  <c r="AH2226" i="259"/>
  <c r="AH2227" i="259"/>
  <c r="AH2228" i="259"/>
  <c r="AH2229" i="259"/>
  <c r="AH2230" i="259"/>
  <c r="AH2231" i="259"/>
  <c r="AH2232" i="259"/>
  <c r="AH2233" i="259"/>
  <c r="AH2234" i="259"/>
  <c r="AH2235" i="259"/>
  <c r="AH2236" i="259"/>
  <c r="AH2237" i="259"/>
  <c r="AH2238" i="259"/>
  <c r="AH2239" i="259"/>
  <c r="AH2240" i="259"/>
  <c r="AH2241" i="259"/>
  <c r="AH2242" i="259"/>
  <c r="AH2243" i="259"/>
  <c r="AH2244" i="259"/>
  <c r="AH2245" i="259"/>
  <c r="AH2246" i="259"/>
  <c r="AH2247" i="259"/>
  <c r="AH2248" i="259"/>
  <c r="AH2249" i="259"/>
  <c r="AH2250" i="259"/>
  <c r="AH2251" i="259"/>
  <c r="AH2252" i="259"/>
  <c r="AH2253" i="259"/>
  <c r="AH2254" i="259"/>
  <c r="AH2255" i="259"/>
  <c r="AH2256" i="259"/>
  <c r="AH2257" i="259"/>
  <c r="AH2258" i="259"/>
  <c r="AH2259" i="259"/>
  <c r="AH2260" i="259"/>
  <c r="AH2261" i="259"/>
  <c r="AH2262" i="259"/>
  <c r="AH2263" i="259"/>
  <c r="AH2264" i="259"/>
  <c r="AH2265" i="259"/>
  <c r="AH2266" i="259"/>
  <c r="AH2267" i="259"/>
  <c r="AH2268" i="259"/>
  <c r="AH2269" i="259"/>
  <c r="AH2270" i="259"/>
  <c r="AH2271" i="259"/>
  <c r="AH2272" i="259"/>
  <c r="AH2273" i="259"/>
  <c r="AH2274" i="259"/>
  <c r="AH2275" i="259"/>
  <c r="AH2276" i="259"/>
  <c r="AH2277" i="259"/>
  <c r="AH2278" i="259"/>
  <c r="AH2279" i="259"/>
  <c r="AH2280" i="259"/>
  <c r="AH2281" i="259"/>
  <c r="AH2282" i="259"/>
  <c r="AH2283" i="259"/>
  <c r="AH2284" i="259"/>
  <c r="AH2285" i="259"/>
  <c r="AH2286" i="259"/>
  <c r="AH2287" i="259"/>
  <c r="AH2288" i="259"/>
  <c r="AH2289" i="259"/>
  <c r="AH2290" i="259"/>
  <c r="AH2291" i="259"/>
  <c r="AH2292" i="259"/>
  <c r="AH2293" i="259"/>
  <c r="AH2294" i="259"/>
  <c r="AH2295" i="259"/>
  <c r="AH2296" i="259"/>
  <c r="AH2297" i="259"/>
  <c r="AH2298" i="259"/>
  <c r="AH2299" i="259"/>
  <c r="AH2300" i="259"/>
  <c r="AH2301" i="259"/>
  <c r="AH2302" i="259"/>
  <c r="AH2303" i="259"/>
  <c r="AH2304" i="259"/>
  <c r="AH2305" i="259"/>
  <c r="AH2306" i="259"/>
  <c r="AH2307" i="259"/>
  <c r="AH2308" i="259"/>
  <c r="AH2309" i="259"/>
  <c r="AH2310" i="259"/>
  <c r="AH2311" i="259"/>
  <c r="AH2312" i="259"/>
  <c r="AH2313" i="259"/>
  <c r="AH2314" i="259"/>
  <c r="AH2315" i="259"/>
  <c r="AH2316" i="259"/>
  <c r="AH2317" i="259"/>
  <c r="AH2318" i="259"/>
  <c r="AH2319" i="259"/>
  <c r="AH2320" i="259"/>
  <c r="AH2321" i="259"/>
  <c r="AH2322" i="259"/>
  <c r="AH2323" i="259"/>
  <c r="AH2324" i="259"/>
  <c r="AH2325" i="259"/>
  <c r="AH2326" i="259"/>
  <c r="AH2327" i="259"/>
  <c r="AH2328" i="259"/>
  <c r="AH2329" i="259"/>
  <c r="AH2330" i="259"/>
  <c r="AH2331" i="259"/>
  <c r="AH2332" i="259"/>
  <c r="AH2333" i="259"/>
  <c r="AH2334" i="259"/>
  <c r="AH2335" i="259"/>
  <c r="AH2336" i="259"/>
  <c r="AH2337" i="259"/>
  <c r="AH2338" i="259"/>
  <c r="AH2339" i="259"/>
  <c r="AH2340" i="259"/>
  <c r="AH2341" i="259"/>
  <c r="AH2342" i="259"/>
  <c r="AH2343" i="259"/>
  <c r="AH2344" i="259"/>
  <c r="AH2345" i="259"/>
  <c r="AH2346" i="259"/>
  <c r="AH2347" i="259"/>
  <c r="AH2348" i="259"/>
  <c r="AH2349" i="259"/>
  <c r="AH2350" i="259"/>
  <c r="AH2351" i="259"/>
  <c r="AH2352" i="259"/>
  <c r="AH2353" i="259"/>
  <c r="AH2354" i="259"/>
  <c r="AH2355" i="259"/>
  <c r="AH2356" i="259"/>
  <c r="AH2357" i="259"/>
  <c r="AH2358" i="259"/>
  <c r="AH2359" i="259"/>
  <c r="AH2360" i="259"/>
  <c r="AH2361" i="259"/>
  <c r="AH2362" i="259"/>
  <c r="AH2363" i="259"/>
  <c r="AH2364" i="259"/>
  <c r="AH2365" i="259"/>
  <c r="AH2366" i="259"/>
  <c r="AH2367" i="259"/>
  <c r="AH2368" i="259"/>
  <c r="AH2369" i="259"/>
  <c r="AH2370" i="259"/>
  <c r="AH2371" i="259"/>
  <c r="AH2372" i="259"/>
  <c r="AH2373" i="259"/>
  <c r="AH2374" i="259"/>
  <c r="AH2375" i="259"/>
  <c r="AH2376" i="259"/>
  <c r="AH2377" i="259"/>
  <c r="AH2378" i="259"/>
  <c r="AH2379" i="259"/>
  <c r="AH2380" i="259"/>
  <c r="AH2381" i="259"/>
  <c r="AH2382" i="259"/>
  <c r="AH2383" i="259"/>
  <c r="AH2384" i="259"/>
  <c r="AH2385" i="259"/>
  <c r="AH2386" i="259"/>
  <c r="AH2387" i="259"/>
  <c r="AH2388" i="259"/>
  <c r="AH2389" i="259"/>
  <c r="AH2390" i="259"/>
  <c r="AH2391" i="259"/>
  <c r="AH2392" i="259"/>
  <c r="AH2393" i="259"/>
  <c r="AH2394" i="259"/>
  <c r="AH2395" i="259"/>
  <c r="AH2396" i="259"/>
  <c r="AH2397" i="259"/>
  <c r="AH2398" i="259"/>
  <c r="AH2399" i="259"/>
  <c r="AH2400" i="259"/>
  <c r="AH2401" i="259"/>
  <c r="AH2402" i="259"/>
  <c r="AH2403" i="259"/>
  <c r="AH2404" i="259"/>
  <c r="AH2405" i="259"/>
  <c r="AH2406" i="259"/>
  <c r="AH2407" i="259"/>
  <c r="AH2408" i="259"/>
  <c r="AH2409" i="259"/>
  <c r="AH2410" i="259"/>
  <c r="AH2411" i="259"/>
  <c r="AH2412" i="259"/>
  <c r="AH2413" i="259"/>
  <c r="AH2414" i="259"/>
  <c r="AH2415" i="259"/>
  <c r="AH2416" i="259"/>
  <c r="AH2417" i="259"/>
  <c r="AH2418" i="259"/>
  <c r="AH2419" i="259"/>
  <c r="AH2420" i="259"/>
  <c r="AH2421" i="259"/>
  <c r="AH2422" i="259"/>
  <c r="AH2423" i="259"/>
  <c r="AH2424" i="259"/>
  <c r="AH2425" i="259"/>
  <c r="AH2426" i="259"/>
  <c r="AH2427" i="259"/>
  <c r="AH2428" i="259"/>
  <c r="AH2429" i="259"/>
  <c r="AH2430" i="259"/>
  <c r="AH2431" i="259"/>
  <c r="AH2432" i="259"/>
  <c r="AH2433" i="259"/>
  <c r="AH2434" i="259"/>
  <c r="AH2435" i="259"/>
  <c r="AH2436" i="259"/>
  <c r="AH2437" i="259"/>
  <c r="AH2438" i="259"/>
  <c r="AH2439" i="259"/>
  <c r="AH2440" i="259"/>
  <c r="AH2441" i="259"/>
  <c r="AH2442" i="259"/>
  <c r="AH2443" i="259"/>
  <c r="AH2444" i="259"/>
  <c r="AH2445" i="259"/>
  <c r="AH2446" i="259"/>
  <c r="AH2447" i="259"/>
  <c r="AH2448" i="259"/>
  <c r="AH2449" i="259"/>
  <c r="AH2450" i="259"/>
  <c r="AH2451" i="259"/>
  <c r="AH2452" i="259"/>
  <c r="AH2453" i="259"/>
  <c r="AH2454" i="259"/>
  <c r="AH2455" i="259"/>
  <c r="AH2456" i="259"/>
  <c r="AH2457" i="259"/>
  <c r="AH2458" i="259"/>
  <c r="AH2459" i="259"/>
  <c r="AH2460" i="259"/>
  <c r="AH2461" i="259"/>
  <c r="AH2462" i="259"/>
  <c r="AH2463" i="259"/>
  <c r="AH2464" i="259"/>
  <c r="AH2465" i="259"/>
  <c r="AH2466" i="259"/>
  <c r="AH2467" i="259"/>
  <c r="AH2468" i="259"/>
  <c r="AH2469" i="259"/>
  <c r="AH2470" i="259"/>
  <c r="AH2471" i="259"/>
  <c r="AH2472" i="259"/>
  <c r="AH2473" i="259"/>
  <c r="AH2474" i="259"/>
  <c r="AH2475" i="259"/>
  <c r="AH2476" i="259"/>
  <c r="AH2477" i="259"/>
  <c r="AH2478" i="259"/>
  <c r="AH2479" i="259"/>
  <c r="AH2480" i="259"/>
  <c r="AH2481" i="259"/>
  <c r="AH2482" i="259"/>
  <c r="AH2483" i="259"/>
  <c r="AH2484" i="259"/>
  <c r="AH2485" i="259"/>
  <c r="AH2486" i="259"/>
  <c r="AH2487" i="259"/>
  <c r="AH2488" i="259"/>
  <c r="AH2489" i="259"/>
  <c r="AH2490" i="259"/>
  <c r="AH2491" i="259"/>
  <c r="AH2492" i="259"/>
  <c r="AH2493" i="259"/>
  <c r="AH2494" i="259"/>
  <c r="AH2495" i="259"/>
  <c r="AH2496" i="259"/>
  <c r="AH2497" i="259"/>
  <c r="AH2498" i="259"/>
  <c r="AH2499" i="259"/>
  <c r="AH2500" i="259"/>
  <c r="AH2501" i="259"/>
  <c r="AH2502" i="259"/>
  <c r="AH2503" i="259"/>
  <c r="AH2504" i="259"/>
  <c r="AH2505" i="259"/>
  <c r="AH2506" i="259"/>
  <c r="AH2507" i="259"/>
  <c r="AH2508" i="259"/>
  <c r="AH2509" i="259"/>
  <c r="AH2510" i="259"/>
  <c r="AH2511" i="259"/>
  <c r="AH2512" i="259"/>
  <c r="AH2513" i="259"/>
  <c r="AH2514" i="259"/>
  <c r="AH2515" i="259"/>
  <c r="AH2516" i="259"/>
  <c r="AH2517" i="259"/>
  <c r="AH2518" i="259"/>
  <c r="AH2519" i="259"/>
  <c r="AH2520" i="259"/>
  <c r="AH2521" i="259"/>
  <c r="AH2522" i="259"/>
  <c r="AH2523" i="259"/>
  <c r="AH2524" i="259"/>
  <c r="AH2525" i="259"/>
  <c r="AH2526" i="259"/>
  <c r="AH2527" i="259"/>
  <c r="AH2528" i="259"/>
  <c r="AH2529" i="259"/>
  <c r="AH2530" i="259"/>
  <c r="AH2531" i="259"/>
  <c r="AH2532" i="259"/>
  <c r="AH2533" i="259"/>
  <c r="AH2534" i="259"/>
  <c r="AH2535" i="259"/>
  <c r="AH2536" i="259"/>
  <c r="AH2537" i="259"/>
  <c r="AH2538" i="259"/>
  <c r="AH2539" i="259"/>
  <c r="AH2540" i="259"/>
  <c r="AH2541" i="259"/>
  <c r="AH2542" i="259"/>
  <c r="AH2543" i="259"/>
  <c r="AH2544" i="259"/>
  <c r="AH2545" i="259"/>
  <c r="AH2546" i="259"/>
  <c r="AH2547" i="259"/>
  <c r="AH2548" i="259"/>
  <c r="AH2549" i="259"/>
  <c r="AH2550" i="259"/>
  <c r="AH2551" i="259"/>
  <c r="AH2552" i="259"/>
  <c r="AH2553" i="259"/>
  <c r="AH2554" i="259"/>
  <c r="AH2555" i="259"/>
  <c r="AH2556" i="259"/>
  <c r="AH2557" i="259"/>
  <c r="AH2558" i="259"/>
  <c r="AH2559" i="259"/>
  <c r="AH2560" i="259"/>
  <c r="AH2561" i="259"/>
  <c r="AH2562" i="259"/>
  <c r="AH2563" i="259"/>
  <c r="AH2564" i="259"/>
  <c r="AH2565" i="259"/>
  <c r="AH2566" i="259"/>
  <c r="AH2567" i="259"/>
  <c r="AH2568" i="259"/>
  <c r="AH2569" i="259"/>
  <c r="AH2570" i="259"/>
  <c r="AH2571" i="259"/>
  <c r="AH2572" i="259"/>
  <c r="AH2573" i="259"/>
  <c r="AH2574" i="259"/>
  <c r="AH2575" i="259"/>
  <c r="AH2576" i="259"/>
  <c r="AH2577" i="259"/>
  <c r="AH2578" i="259"/>
  <c r="AH2579" i="259"/>
  <c r="AH2580" i="259"/>
  <c r="AH2581" i="259"/>
  <c r="AH2582" i="259"/>
  <c r="AH2583" i="259"/>
  <c r="AH2584" i="259"/>
  <c r="AH2585" i="259"/>
  <c r="AH2586" i="259"/>
  <c r="AH2587" i="259"/>
  <c r="AH2588" i="259"/>
  <c r="AH2589" i="259"/>
  <c r="AH2590" i="259"/>
  <c r="AH2591" i="259"/>
  <c r="AH2592" i="259"/>
  <c r="AH2593" i="259"/>
  <c r="AH2594" i="259"/>
  <c r="AH2595" i="259"/>
  <c r="AH2596" i="259"/>
  <c r="AH2597" i="259"/>
  <c r="AH2598" i="259"/>
  <c r="AH2599" i="259"/>
  <c r="AH2600" i="259"/>
  <c r="AH2601" i="259"/>
  <c r="AH2602" i="259"/>
  <c r="AH2603" i="259"/>
  <c r="AH2604" i="259"/>
  <c r="AH2605" i="259"/>
  <c r="AH2606" i="259"/>
  <c r="AH2607" i="259"/>
  <c r="AH2608" i="259"/>
  <c r="AH2609" i="259"/>
  <c r="AH2610" i="259"/>
  <c r="AH2611" i="259"/>
  <c r="AH2612" i="259"/>
  <c r="AH2613" i="259"/>
  <c r="AH2614" i="259"/>
  <c r="AH2615" i="259"/>
  <c r="AH2616" i="259"/>
  <c r="AH2617" i="259"/>
  <c r="AH2618" i="259"/>
  <c r="AH2619" i="259"/>
  <c r="AH2620" i="259"/>
  <c r="AH2621" i="259"/>
  <c r="AH2622" i="259"/>
  <c r="AH2623" i="259"/>
  <c r="AH2624" i="259"/>
  <c r="AH2625" i="259"/>
  <c r="AH2626" i="259"/>
  <c r="AH2627" i="259"/>
  <c r="AH2628" i="259"/>
  <c r="AH2629" i="259"/>
  <c r="AH2630" i="259"/>
  <c r="AH2631" i="259"/>
  <c r="AH2632" i="259"/>
  <c r="AH2633" i="259"/>
  <c r="AH2634" i="259"/>
  <c r="AH2635" i="259"/>
  <c r="AH2636" i="259"/>
  <c r="AH2637" i="259"/>
  <c r="AH2638" i="259"/>
  <c r="AH2639" i="259"/>
  <c r="AH2640" i="259"/>
  <c r="AH2641" i="259"/>
  <c r="AH2642" i="259"/>
  <c r="AH2643" i="259"/>
  <c r="AH2644" i="259"/>
  <c r="AH2645" i="259"/>
  <c r="AH2646" i="259"/>
  <c r="AH2647" i="259"/>
  <c r="AH2648" i="259"/>
  <c r="AH2649" i="259"/>
  <c r="AH2650" i="259"/>
  <c r="AH2651" i="259"/>
  <c r="AH2652" i="259"/>
  <c r="AH2653" i="259"/>
  <c r="AH2654" i="259"/>
  <c r="AH2655" i="259"/>
  <c r="AH2656" i="259"/>
  <c r="AH2657" i="259"/>
  <c r="AH2658" i="259"/>
  <c r="AH2659" i="259"/>
  <c r="AH2660" i="259"/>
  <c r="AH2661" i="259"/>
  <c r="AH2662" i="259"/>
  <c r="AH2663" i="259"/>
  <c r="AH2664" i="259"/>
  <c r="AH2665" i="259"/>
  <c r="AH2666" i="259"/>
  <c r="AH2667" i="259"/>
  <c r="AH2668" i="259"/>
  <c r="AH2669" i="259"/>
  <c r="AH2670" i="259"/>
  <c r="AH2671" i="259"/>
  <c r="AH2672" i="259"/>
  <c r="AH2673" i="259"/>
  <c r="AH2674" i="259"/>
  <c r="AH2675" i="259"/>
  <c r="AH2676" i="259"/>
  <c r="AH2677" i="259"/>
  <c r="AH2678" i="259"/>
  <c r="AH2679" i="259"/>
  <c r="AH2680" i="259"/>
  <c r="AH2681" i="259"/>
  <c r="AH2682" i="259"/>
  <c r="AH2683" i="259"/>
  <c r="AH2684" i="259"/>
  <c r="AH2685" i="259"/>
  <c r="AH2686" i="259"/>
  <c r="AH2687" i="259"/>
  <c r="AH2688" i="259"/>
  <c r="AH2689" i="259"/>
  <c r="AH2690" i="259"/>
  <c r="AH2691" i="259"/>
  <c r="AH2692" i="259"/>
  <c r="AH2693" i="259"/>
  <c r="AH2694" i="259"/>
  <c r="AH2695" i="259"/>
  <c r="AH2696" i="259"/>
  <c r="AH2697" i="259"/>
  <c r="AH2698" i="259"/>
  <c r="AH2699" i="259"/>
  <c r="AH2700" i="259"/>
  <c r="AH2701" i="259"/>
  <c r="AH2702" i="259"/>
  <c r="AH2703" i="259"/>
  <c r="AH2704" i="259"/>
  <c r="AH2705" i="259"/>
  <c r="AH2706" i="259"/>
  <c r="AH2707" i="259"/>
  <c r="AH2708" i="259"/>
  <c r="AH2709" i="259"/>
  <c r="AH2710" i="259"/>
  <c r="AH2711" i="259"/>
  <c r="AH2712" i="259"/>
  <c r="AH2713" i="259"/>
  <c r="AH2714" i="259"/>
  <c r="AH2715" i="259"/>
  <c r="AH2716" i="259"/>
  <c r="AH2717" i="259"/>
  <c r="AH2718" i="259"/>
  <c r="AH2719" i="259"/>
  <c r="AH2720" i="259"/>
  <c r="AH2721" i="259"/>
  <c r="AH2722" i="259"/>
  <c r="AH2723" i="259"/>
  <c r="AH2724" i="259"/>
  <c r="AH2725" i="259"/>
  <c r="AH2726" i="259"/>
  <c r="AH2727" i="259"/>
  <c r="AH2728" i="259"/>
  <c r="AH2729" i="259"/>
  <c r="AH2730" i="259"/>
  <c r="AH2731" i="259"/>
  <c r="AH2732" i="259"/>
  <c r="AH2733" i="259"/>
  <c r="AH2734" i="259"/>
  <c r="AH2735" i="259"/>
  <c r="AH2736" i="259"/>
  <c r="AH2737" i="259"/>
  <c r="AH2738" i="259"/>
  <c r="AH2739" i="259"/>
  <c r="AH2740" i="259"/>
  <c r="AH2741" i="259"/>
  <c r="AH2742" i="259"/>
  <c r="AH2743" i="259"/>
  <c r="AH2744" i="259"/>
  <c r="AH2745" i="259"/>
  <c r="AH2746" i="259"/>
  <c r="AH2747" i="259"/>
  <c r="AH2748" i="259"/>
  <c r="AH2749" i="259"/>
  <c r="AH2750" i="259"/>
  <c r="AH2751" i="259"/>
  <c r="AH2752" i="259"/>
  <c r="AH2753" i="259"/>
  <c r="AH2754" i="259"/>
  <c r="AH2755" i="259"/>
  <c r="AH2756" i="259"/>
  <c r="AH2757" i="259"/>
  <c r="AH2758" i="259"/>
  <c r="AH2759" i="259"/>
  <c r="AH2760" i="259"/>
  <c r="AH2761" i="259"/>
  <c r="AH2762" i="259"/>
  <c r="AH2763" i="259"/>
  <c r="AH2764" i="259"/>
  <c r="AH2765" i="259"/>
  <c r="AH2766" i="259"/>
  <c r="AH2767" i="259"/>
  <c r="AH2768" i="259"/>
  <c r="AH2769" i="259"/>
  <c r="AH2770" i="259"/>
  <c r="AH2771" i="259"/>
  <c r="AH2772" i="259"/>
  <c r="AH2773" i="259"/>
  <c r="AH2774" i="259"/>
  <c r="AH2775" i="259"/>
  <c r="AH2776" i="259"/>
  <c r="AH2777" i="259"/>
  <c r="AH2778" i="259"/>
  <c r="AH2779" i="259"/>
  <c r="AH2780" i="259"/>
  <c r="AH2781" i="259"/>
  <c r="AH2782" i="259"/>
  <c r="AH2783" i="259"/>
  <c r="AH2784" i="259"/>
  <c r="AH2785" i="259"/>
  <c r="AH2786" i="259"/>
  <c r="AH2787" i="259"/>
  <c r="AH2788" i="259"/>
  <c r="AH2789" i="259"/>
  <c r="AH2790" i="259"/>
  <c r="AH2791" i="259"/>
  <c r="AH2792" i="259"/>
  <c r="AH2793" i="259"/>
  <c r="AH2794" i="259"/>
  <c r="AH2795" i="259"/>
  <c r="AH2796" i="259"/>
  <c r="AH2797" i="259"/>
  <c r="AH2798" i="259"/>
  <c r="AH2799" i="259"/>
  <c r="AH2800" i="259"/>
  <c r="AH2801" i="259"/>
  <c r="AH2802" i="259"/>
  <c r="AH2803" i="259"/>
  <c r="AH2804" i="259"/>
  <c r="AH2805" i="259"/>
  <c r="AH2806" i="259"/>
  <c r="AH2807" i="259"/>
  <c r="AH2808" i="259"/>
  <c r="AH2809" i="259"/>
  <c r="AH2810" i="259"/>
  <c r="AH2811" i="259"/>
  <c r="AH2812" i="259"/>
  <c r="AH2813" i="259"/>
  <c r="AH2814" i="259"/>
  <c r="AH2815" i="259"/>
  <c r="AH2816" i="259"/>
  <c r="AH2817" i="259"/>
  <c r="AH2818" i="259"/>
  <c r="AH2819" i="259"/>
  <c r="AH2820" i="259"/>
  <c r="AH2821" i="259"/>
  <c r="AH2822" i="259"/>
  <c r="AH2823" i="259"/>
  <c r="AH2824" i="259"/>
  <c r="AH2825" i="259"/>
  <c r="AH2826" i="259"/>
  <c r="AH2827" i="259"/>
  <c r="AH2828" i="259"/>
  <c r="AH2829" i="259"/>
  <c r="AH2830" i="259"/>
  <c r="AH2831" i="259"/>
  <c r="AH2832" i="259"/>
  <c r="AH2833" i="259"/>
  <c r="AH2834" i="259"/>
  <c r="AH2835" i="259"/>
  <c r="AH2836" i="259"/>
  <c r="AH2837" i="259"/>
  <c r="AH2838" i="259"/>
  <c r="AH2839" i="259"/>
  <c r="AH2840" i="259"/>
  <c r="AH2841" i="259"/>
  <c r="AH2842" i="259"/>
  <c r="AH2843" i="259"/>
  <c r="AH2844" i="259"/>
  <c r="AH2845" i="259"/>
  <c r="AH2846" i="259"/>
  <c r="AH2847" i="259"/>
  <c r="AH2848" i="259"/>
  <c r="AH2849" i="259"/>
  <c r="AH2850" i="259"/>
  <c r="AH2851" i="259"/>
  <c r="AH2852" i="259"/>
  <c r="AH2853" i="259"/>
  <c r="AH2854" i="259"/>
  <c r="AH2855" i="259"/>
  <c r="AH2856" i="259"/>
  <c r="AH2857" i="259"/>
  <c r="AH2858" i="259"/>
  <c r="AH2859" i="259"/>
  <c r="AH2860" i="259"/>
  <c r="AH2861" i="259"/>
  <c r="AH2862" i="259"/>
  <c r="AH2863" i="259"/>
  <c r="AH2864" i="259"/>
  <c r="AH2865" i="259"/>
  <c r="AH2866" i="259"/>
  <c r="AH2867" i="259"/>
  <c r="AH2868" i="259"/>
  <c r="AH2869" i="259"/>
  <c r="AH2870" i="259"/>
  <c r="AH2871" i="259"/>
  <c r="AH2872" i="259"/>
  <c r="AH2873" i="259"/>
  <c r="AH2874" i="259"/>
  <c r="AH2875" i="259"/>
  <c r="AH2876" i="259"/>
  <c r="AH2877" i="259"/>
  <c r="AH2878" i="259"/>
  <c r="AH2879" i="259"/>
  <c r="AH2880" i="259"/>
  <c r="AH2881" i="259"/>
  <c r="AH2882" i="259"/>
  <c r="AH2883" i="259"/>
  <c r="AH2884" i="259"/>
  <c r="AH2885" i="259"/>
  <c r="AH2886" i="259"/>
  <c r="AH2887" i="259"/>
  <c r="AH2888" i="259"/>
  <c r="AH2889" i="259"/>
  <c r="AH2890" i="259"/>
  <c r="AH2891" i="259"/>
  <c r="AH2892" i="259"/>
  <c r="AH2893" i="259"/>
  <c r="AH2894" i="259"/>
  <c r="AH2895" i="259"/>
  <c r="AH2896" i="259"/>
  <c r="AH2897" i="259"/>
  <c r="AH2898" i="259"/>
  <c r="AH2899" i="259"/>
  <c r="AH2900" i="259"/>
  <c r="AH2901" i="259"/>
  <c r="AH2902" i="259"/>
  <c r="AH2903" i="259"/>
  <c r="AH2904" i="259"/>
  <c r="AH2905" i="259"/>
  <c r="AH2906" i="259"/>
  <c r="AH2907" i="259"/>
  <c r="AH2908" i="259"/>
  <c r="AH2909" i="259"/>
  <c r="AH2910" i="259"/>
  <c r="AH2911" i="259"/>
  <c r="AH2912" i="259"/>
  <c r="AH2913" i="259"/>
  <c r="AH2914" i="259"/>
  <c r="AH2915" i="259"/>
  <c r="AH2916" i="259"/>
  <c r="AH2917" i="259"/>
  <c r="AH2918" i="259"/>
  <c r="AH2919" i="259"/>
  <c r="AH2920" i="259"/>
  <c r="AH2921" i="259"/>
  <c r="AH2922" i="259"/>
  <c r="AH2923" i="259"/>
  <c r="AH2924" i="259"/>
  <c r="AH2925" i="259"/>
  <c r="AH2926" i="259"/>
  <c r="AH2927" i="259"/>
  <c r="AH2928" i="259"/>
  <c r="AH2929" i="259"/>
  <c r="AH2930" i="259"/>
  <c r="AH2931" i="259"/>
  <c r="AH2932" i="259"/>
  <c r="AH2933" i="259"/>
  <c r="AH2934" i="259"/>
  <c r="AH2935" i="259"/>
  <c r="AH2936" i="259"/>
  <c r="AH2937" i="259"/>
  <c r="AH2938" i="259"/>
  <c r="AH2939" i="259"/>
  <c r="AH2940" i="259"/>
  <c r="AH2941" i="259"/>
  <c r="AH2942" i="259"/>
  <c r="AH2943" i="259"/>
  <c r="AH2944" i="259"/>
  <c r="AH2945" i="259"/>
  <c r="AH2946" i="259"/>
  <c r="AH2947" i="259"/>
  <c r="AH2948" i="259"/>
  <c r="AH2949" i="259"/>
  <c r="AH2950" i="259"/>
  <c r="AH2951" i="259"/>
  <c r="AH2952" i="259"/>
  <c r="AH2953" i="259"/>
  <c r="AH2954" i="259"/>
  <c r="AH2955" i="259"/>
  <c r="AH2956" i="259"/>
  <c r="AH2957" i="259"/>
  <c r="AH2958" i="259"/>
  <c r="AH2959" i="259"/>
  <c r="AH2960" i="259"/>
  <c r="AH2961" i="259"/>
  <c r="AH2962" i="259"/>
  <c r="AH2963" i="259"/>
  <c r="AH2964" i="259"/>
  <c r="AH2965" i="259"/>
  <c r="AH2966" i="259"/>
  <c r="AH2967" i="259"/>
  <c r="AH2968" i="259"/>
  <c r="AH2969" i="259"/>
  <c r="AH2970" i="259"/>
  <c r="AH2971" i="259"/>
  <c r="AH2972" i="259"/>
  <c r="AH2973" i="259"/>
  <c r="AH2974" i="259"/>
  <c r="AH2975" i="259"/>
  <c r="AH2976" i="259"/>
  <c r="AH2977" i="259"/>
  <c r="AH2978" i="259"/>
  <c r="AH2979" i="259"/>
  <c r="AH2980" i="259"/>
  <c r="AH2981" i="259"/>
  <c r="AH2982" i="259"/>
  <c r="AH2983" i="259"/>
  <c r="AH2984" i="259"/>
  <c r="AH2985" i="259"/>
  <c r="AH2986" i="259"/>
  <c r="AH2987" i="259"/>
  <c r="AH2988" i="259"/>
  <c r="AH2989" i="259"/>
  <c r="AH2990" i="259"/>
  <c r="AH2991" i="259"/>
  <c r="AH2992" i="259"/>
  <c r="AH2993" i="259"/>
  <c r="AH2994" i="259"/>
  <c r="AH2995" i="259"/>
  <c r="AH2996" i="259"/>
  <c r="AH2997" i="259"/>
  <c r="AH2998" i="259"/>
  <c r="AH2999" i="259"/>
  <c r="AH3000" i="259"/>
  <c r="AH3001" i="259"/>
  <c r="AH3002" i="259"/>
  <c r="AH3003" i="259"/>
  <c r="AH3004" i="259"/>
  <c r="AH3005" i="259"/>
  <c r="AH3006" i="259"/>
  <c r="AH3007" i="259"/>
  <c r="AH3008" i="259"/>
  <c r="AH3009" i="259"/>
  <c r="AH3010" i="259"/>
  <c r="AH3011" i="259"/>
  <c r="AH3012" i="259"/>
  <c r="AH3013" i="259"/>
  <c r="AH3014" i="259"/>
  <c r="AH3015" i="259"/>
  <c r="AH3016" i="259"/>
  <c r="AH3017" i="259"/>
  <c r="AH3018" i="259"/>
  <c r="AH3019" i="259"/>
  <c r="AH3020" i="259"/>
  <c r="AH3021" i="259"/>
  <c r="AH3022" i="259"/>
  <c r="AH3023" i="259"/>
  <c r="AH3024" i="259"/>
  <c r="AH3025" i="259"/>
  <c r="AH3026" i="259"/>
  <c r="AH3027" i="259"/>
  <c r="AH3028" i="259"/>
  <c r="AH3029" i="259"/>
  <c r="AH3030" i="259"/>
  <c r="AH3031" i="259"/>
  <c r="AH3032" i="259"/>
  <c r="AH3033" i="259"/>
  <c r="AH3034" i="259"/>
  <c r="AH3035" i="259"/>
  <c r="AH3036" i="259"/>
  <c r="AH3037" i="259"/>
  <c r="AH3038" i="259"/>
  <c r="AH3039" i="259"/>
  <c r="AH3040" i="259"/>
  <c r="AH3041" i="259"/>
  <c r="AH3042" i="259"/>
  <c r="AH3043" i="259"/>
  <c r="AH3044" i="259"/>
  <c r="AH3045" i="259"/>
  <c r="AH3046" i="259"/>
  <c r="AH3047" i="259"/>
  <c r="AH3048" i="259"/>
  <c r="AH3049" i="259"/>
  <c r="AH3050" i="259"/>
  <c r="AH3051" i="259"/>
  <c r="AH3052" i="259"/>
  <c r="AH3053" i="259"/>
  <c r="AH3054" i="259"/>
  <c r="AH3055" i="259"/>
  <c r="AH3056" i="259"/>
  <c r="AH3057" i="259"/>
  <c r="AH3058" i="259"/>
  <c r="AH3059" i="259"/>
  <c r="AH3060" i="259"/>
  <c r="AH3061" i="259"/>
  <c r="AH3062" i="259"/>
  <c r="AH3063" i="259"/>
  <c r="AH3064" i="259"/>
  <c r="AH3065" i="259"/>
  <c r="AH3066" i="259"/>
  <c r="AH3067" i="259"/>
  <c r="AH3068" i="259"/>
  <c r="AH3069" i="259"/>
  <c r="AH3070" i="259"/>
  <c r="AH3071" i="259"/>
  <c r="AH3072" i="259"/>
  <c r="AH3073" i="259"/>
  <c r="AH3074" i="259"/>
  <c r="AH3075" i="259"/>
  <c r="AH3076" i="259"/>
  <c r="AH3077" i="259"/>
  <c r="AH3078" i="259"/>
  <c r="AH3079" i="259"/>
  <c r="AH3080" i="259"/>
  <c r="AH3081" i="259"/>
  <c r="AH3082" i="259"/>
  <c r="AH3083" i="259"/>
  <c r="AH3084" i="259"/>
  <c r="AH3085" i="259"/>
  <c r="AH3086" i="259"/>
  <c r="AH3087" i="259"/>
  <c r="AH3088" i="259"/>
  <c r="AH3089" i="259"/>
  <c r="AH3090" i="259"/>
  <c r="AH3091" i="259"/>
  <c r="AH3092" i="259"/>
  <c r="AH3093" i="259"/>
  <c r="AH3094" i="259"/>
  <c r="AH3095" i="259"/>
  <c r="AH3096" i="259"/>
  <c r="AH3097" i="259"/>
  <c r="AH3098" i="259"/>
  <c r="AH3099" i="259"/>
  <c r="AH3100" i="259"/>
  <c r="AH3101" i="259"/>
  <c r="AH3102" i="259"/>
  <c r="AH3103" i="259"/>
  <c r="AH3104" i="259"/>
  <c r="AH3105" i="259"/>
  <c r="AH3106" i="259"/>
  <c r="AH3107" i="259"/>
  <c r="AH3108" i="259"/>
  <c r="AH3109" i="259"/>
  <c r="AH3110" i="259"/>
  <c r="AH3111" i="259"/>
  <c r="AH3112" i="259"/>
  <c r="AH3113" i="259"/>
  <c r="AH3114" i="259"/>
  <c r="AH3115" i="259"/>
  <c r="AH3116" i="259"/>
  <c r="AH3117" i="259"/>
  <c r="AH3118" i="259"/>
  <c r="AH3119" i="259"/>
  <c r="AH3120" i="259"/>
  <c r="AH3121" i="259"/>
  <c r="AH3122" i="259"/>
  <c r="AH3123" i="259"/>
  <c r="AH3124" i="259"/>
  <c r="AH3125" i="259"/>
  <c r="AH3126" i="259"/>
  <c r="AH3127" i="259"/>
  <c r="AH3128" i="259"/>
  <c r="AH3129" i="259"/>
  <c r="AH3130" i="259"/>
  <c r="AH3131" i="259"/>
  <c r="AH3132" i="259"/>
  <c r="AH3133" i="259"/>
  <c r="AH3134" i="259"/>
  <c r="AH3135" i="259"/>
  <c r="AH3136" i="259"/>
  <c r="AH3137" i="259"/>
  <c r="AH3138" i="259"/>
  <c r="AH3139" i="259"/>
  <c r="AH3140" i="259"/>
  <c r="AH3141" i="259"/>
  <c r="AH3142" i="259"/>
  <c r="AH3143" i="259"/>
  <c r="AH3144" i="259"/>
  <c r="AH3145" i="259"/>
  <c r="AH3146" i="259"/>
  <c r="AH3147" i="259"/>
  <c r="AH3148" i="259"/>
  <c r="AH3149" i="259"/>
  <c r="AH3150" i="259"/>
  <c r="AH3151" i="259"/>
  <c r="AH3152" i="259"/>
  <c r="AH3153" i="259"/>
  <c r="AH3154" i="259"/>
  <c r="AH3155" i="259"/>
  <c r="AH3156" i="259"/>
  <c r="AH3157" i="259"/>
  <c r="AH3158" i="259"/>
  <c r="AH3159" i="259"/>
  <c r="AH3160" i="259"/>
  <c r="AH3161" i="259"/>
  <c r="AH3162" i="259"/>
  <c r="AH3163" i="259"/>
  <c r="AH3164" i="259"/>
  <c r="AH3165" i="259"/>
  <c r="AH3166" i="259"/>
  <c r="AH3167" i="259"/>
  <c r="AH3168" i="259"/>
  <c r="AH3169" i="259"/>
  <c r="AH3170" i="259"/>
  <c r="AH3171" i="259"/>
  <c r="AH3172" i="259"/>
  <c r="AH3173" i="259"/>
  <c r="AH3174" i="259"/>
  <c r="AH3175" i="259"/>
  <c r="AH3176" i="259"/>
  <c r="AH3177" i="259"/>
  <c r="AH3178" i="259"/>
  <c r="AH3179" i="259"/>
  <c r="AH3180" i="259"/>
  <c r="AH3181" i="259"/>
  <c r="AH3182" i="259"/>
  <c r="AH3183" i="259"/>
  <c r="AH3184" i="259"/>
  <c r="AH3185" i="259"/>
  <c r="AH3186" i="259"/>
  <c r="AH3187" i="259"/>
  <c r="AH3188" i="259"/>
  <c r="AH3189" i="259"/>
  <c r="AH3190" i="259"/>
  <c r="AH3191" i="259"/>
  <c r="AH3192" i="259"/>
  <c r="AH3193" i="259"/>
  <c r="AH3194" i="259"/>
  <c r="AH3195" i="259"/>
  <c r="AH3196" i="259"/>
  <c r="AH3197" i="259"/>
  <c r="AH3198" i="259"/>
  <c r="AH3199" i="259"/>
  <c r="AH3200" i="259"/>
  <c r="AH3201" i="259"/>
  <c r="AH3202" i="259"/>
  <c r="AH3203" i="259"/>
  <c r="AH3204" i="259"/>
  <c r="AH3205" i="259"/>
  <c r="AH3206" i="259"/>
  <c r="AH3207" i="259"/>
  <c r="AH3208" i="259"/>
  <c r="AH3209" i="259"/>
  <c r="AH3210" i="259"/>
  <c r="AH3211" i="259"/>
  <c r="AH3212" i="259"/>
  <c r="AH3213" i="259"/>
  <c r="AH3214" i="259"/>
  <c r="AH3215" i="259"/>
  <c r="AH3216" i="259"/>
  <c r="AH3217" i="259"/>
  <c r="AH3218" i="259"/>
  <c r="AH3219" i="259"/>
  <c r="AH3220" i="259"/>
  <c r="AH3221" i="259"/>
  <c r="AH3222" i="259"/>
  <c r="AH3223" i="259"/>
  <c r="AH3224" i="259"/>
  <c r="AH3225" i="259"/>
  <c r="AH3226" i="259"/>
  <c r="AH3227" i="259"/>
  <c r="AH3228" i="259"/>
  <c r="AH3229" i="259"/>
  <c r="AH3230" i="259"/>
  <c r="AH3231" i="259"/>
  <c r="AH3232" i="259"/>
  <c r="AH3233" i="259"/>
  <c r="AH3234" i="259"/>
  <c r="AH3235" i="259"/>
  <c r="AH3236" i="259"/>
  <c r="AH3237" i="259"/>
  <c r="AH3238" i="259"/>
  <c r="AH3239" i="259"/>
  <c r="AH3240" i="259"/>
  <c r="AH3241" i="259"/>
  <c r="AH3242" i="259"/>
  <c r="AH3243" i="259"/>
  <c r="AH3244" i="259"/>
  <c r="AH3245" i="259"/>
  <c r="AH3246" i="259"/>
  <c r="AH3247" i="259"/>
  <c r="AH3248" i="259"/>
  <c r="AH3249" i="259"/>
  <c r="AH3250" i="259"/>
  <c r="AH3251" i="259"/>
  <c r="AH3252" i="259"/>
  <c r="AH3253" i="259"/>
  <c r="AH3254" i="259"/>
  <c r="AH3255" i="259"/>
  <c r="AH3256" i="259"/>
  <c r="AH3257" i="259"/>
  <c r="AH3258" i="259"/>
  <c r="AH3259" i="259"/>
  <c r="AH3260" i="259"/>
  <c r="AH3261" i="259"/>
  <c r="AH3262" i="259"/>
  <c r="AH3263" i="259"/>
  <c r="AH3264" i="259"/>
  <c r="AH3265" i="259"/>
  <c r="AH3266" i="259"/>
  <c r="AH3267" i="259"/>
  <c r="AH3268" i="259"/>
  <c r="AH3269" i="259"/>
  <c r="AH3270" i="259"/>
  <c r="AH3271" i="259"/>
  <c r="AH3272" i="259"/>
  <c r="AH3273" i="259"/>
  <c r="AH3274" i="259"/>
  <c r="AH3275" i="259"/>
  <c r="AH3276" i="259"/>
  <c r="AH3277" i="259"/>
  <c r="AH3278" i="259"/>
  <c r="AH3279" i="259"/>
  <c r="AH3280" i="259"/>
  <c r="AH3281" i="259"/>
  <c r="AH3282" i="259"/>
  <c r="AH3283" i="259"/>
  <c r="AH3284" i="259"/>
  <c r="AH3285" i="259"/>
  <c r="AH3286" i="259"/>
  <c r="AH3287" i="259"/>
  <c r="AH3288" i="259"/>
  <c r="AH3289" i="259"/>
  <c r="AH3290" i="259"/>
  <c r="AH3291" i="259"/>
  <c r="AH3292" i="259"/>
  <c r="AH3293" i="259"/>
  <c r="AH3294" i="259"/>
  <c r="AH3295" i="259"/>
  <c r="AH3296" i="259"/>
  <c r="AH3297" i="259"/>
  <c r="AH3298" i="259"/>
  <c r="AH3299" i="259"/>
  <c r="AH3300" i="259"/>
  <c r="AH3301" i="259"/>
  <c r="AH3302" i="259"/>
  <c r="AH3303" i="259"/>
  <c r="AH3304" i="259"/>
  <c r="AH3305" i="259"/>
  <c r="AH3306" i="259"/>
  <c r="AH3307" i="259"/>
  <c r="AH3308" i="259"/>
  <c r="AH3309" i="259"/>
  <c r="AH3310" i="259"/>
  <c r="AH3311" i="259"/>
  <c r="AH3312" i="259"/>
  <c r="AH3313" i="259"/>
  <c r="AH3314" i="259"/>
  <c r="AH3315" i="259"/>
  <c r="AH3316" i="259"/>
  <c r="AH3317" i="259"/>
  <c r="AH3318" i="259"/>
  <c r="AH3319" i="259"/>
  <c r="AH3320" i="259"/>
  <c r="AH3321" i="259"/>
  <c r="AH3322" i="259"/>
  <c r="AH3323" i="259"/>
  <c r="AH3324" i="259"/>
  <c r="AH3325" i="259"/>
  <c r="AH3326" i="259"/>
  <c r="AH3327" i="259"/>
  <c r="AH3328" i="259"/>
  <c r="AH3329" i="259"/>
  <c r="AH3330" i="259"/>
  <c r="AH3331" i="259"/>
  <c r="AH3332" i="259"/>
  <c r="AH3333" i="259"/>
  <c r="AH3334" i="259"/>
  <c r="AH3335" i="259"/>
  <c r="AH3336" i="259"/>
  <c r="AH3337" i="259"/>
  <c r="AH3338" i="259"/>
  <c r="AH3339" i="259"/>
  <c r="AH3340" i="259"/>
  <c r="AH3341" i="259"/>
  <c r="AH3342" i="259"/>
  <c r="AH3343" i="259"/>
  <c r="AH3344" i="259"/>
  <c r="AH3345" i="259"/>
  <c r="AH3346" i="259"/>
  <c r="AH3347" i="259"/>
  <c r="AH3348" i="259"/>
  <c r="AH3349" i="259"/>
  <c r="AH3350" i="259"/>
  <c r="AH3351" i="259"/>
  <c r="AH3352" i="259"/>
  <c r="AH3353" i="259"/>
  <c r="AH3354" i="259"/>
  <c r="AH3355" i="259"/>
  <c r="AH3356" i="259"/>
  <c r="AH3357" i="259"/>
  <c r="AH3358" i="259"/>
  <c r="AH3359" i="259"/>
  <c r="AH3360" i="259"/>
  <c r="AH3361" i="259"/>
  <c r="AH3362" i="259"/>
  <c r="AH3363" i="259"/>
  <c r="AH3364" i="259"/>
  <c r="AH3365" i="259"/>
  <c r="AH3366" i="259"/>
  <c r="AH3367" i="259"/>
  <c r="AH3368" i="259"/>
  <c r="AH3369" i="259"/>
  <c r="AH3370" i="259"/>
  <c r="AH3371" i="259"/>
  <c r="AH3372" i="259"/>
  <c r="AH3373" i="259"/>
  <c r="AH3374" i="259"/>
  <c r="AH3375" i="259"/>
  <c r="AH3376" i="259"/>
  <c r="AH3377" i="259"/>
  <c r="AH3378" i="259"/>
  <c r="AH3379" i="259"/>
  <c r="AH3380" i="259"/>
  <c r="AH3381" i="259"/>
  <c r="AH3382" i="259"/>
  <c r="AH3383" i="259"/>
  <c r="AH3384" i="259"/>
  <c r="AH3385" i="259"/>
  <c r="AH3386" i="259"/>
  <c r="AH3387" i="259"/>
  <c r="AH3388" i="259"/>
  <c r="AH3389" i="259"/>
  <c r="AH3390" i="259"/>
  <c r="AH3391" i="259"/>
  <c r="AH3392" i="259"/>
  <c r="AH3393" i="259"/>
  <c r="AH3394" i="259"/>
  <c r="AH3395" i="259"/>
  <c r="AH3396" i="259"/>
  <c r="AH3397" i="259"/>
  <c r="AH3398" i="259"/>
  <c r="AH3399" i="259"/>
  <c r="AH3400" i="259"/>
  <c r="AH3401" i="259"/>
  <c r="AH3402" i="259"/>
  <c r="AH3403" i="259"/>
  <c r="AH3404" i="259"/>
  <c r="AH3405" i="259"/>
  <c r="AH3406" i="259"/>
  <c r="AH3407" i="259"/>
  <c r="AH3408" i="259"/>
  <c r="AH3409" i="259"/>
  <c r="AH3410" i="259"/>
  <c r="AH3411" i="259"/>
  <c r="AH3412" i="259"/>
  <c r="AH3413" i="259"/>
  <c r="AH3414" i="259"/>
  <c r="AH3415" i="259"/>
  <c r="AH3416" i="259"/>
  <c r="AH3417" i="259"/>
  <c r="AH3418" i="259"/>
  <c r="AH3419" i="259"/>
  <c r="AH3420" i="259"/>
  <c r="AH3421" i="259"/>
  <c r="AH3422" i="259"/>
  <c r="AH3423" i="259"/>
  <c r="AH3424" i="259"/>
  <c r="AH3425" i="259"/>
  <c r="AH3426" i="259"/>
  <c r="AH3427" i="259"/>
  <c r="AH3428" i="259"/>
  <c r="AH3429" i="259"/>
  <c r="AH3430" i="259"/>
  <c r="AH3431" i="259"/>
  <c r="AH3432" i="259"/>
  <c r="AH3433" i="259"/>
  <c r="AH3434" i="259"/>
  <c r="AH3435" i="259"/>
  <c r="AH3436" i="259"/>
  <c r="AH3437" i="259"/>
  <c r="AH3438" i="259"/>
  <c r="AH3439" i="259"/>
  <c r="AH3440" i="259"/>
  <c r="AH3441" i="259"/>
  <c r="AH3442" i="259"/>
  <c r="AH3443" i="259"/>
  <c r="AH3444" i="259"/>
  <c r="AH3445" i="259"/>
  <c r="AH3446" i="259"/>
  <c r="AH3447" i="259"/>
  <c r="AH3448" i="259"/>
  <c r="AH3449" i="259"/>
  <c r="AH3450" i="259"/>
  <c r="AH3451" i="259"/>
  <c r="AH3452" i="259"/>
  <c r="AH3453" i="259"/>
  <c r="AH3454" i="259"/>
  <c r="AH3455" i="259"/>
  <c r="AH3456" i="259"/>
  <c r="AH3457" i="259"/>
  <c r="AH3458" i="259"/>
  <c r="AH3459" i="259"/>
  <c r="AH3460" i="259"/>
  <c r="AH3461" i="259"/>
  <c r="AH3462" i="259"/>
  <c r="AH3463" i="259"/>
  <c r="AH3464" i="259"/>
  <c r="AH3465" i="259"/>
  <c r="AH3466" i="259"/>
  <c r="AH3467" i="259"/>
  <c r="AH3468" i="259"/>
  <c r="AH3469" i="259"/>
  <c r="AH3470" i="259"/>
  <c r="AH3471" i="259"/>
  <c r="AH3472" i="259"/>
  <c r="AH3473" i="259"/>
  <c r="AH3474" i="259"/>
  <c r="AH3475" i="259"/>
  <c r="AH3476" i="259"/>
  <c r="AH3477" i="259"/>
  <c r="AH3478" i="259"/>
  <c r="AH3479" i="259"/>
  <c r="AH3480" i="259"/>
  <c r="AH3481" i="259"/>
  <c r="AH3482" i="259"/>
  <c r="AH3483" i="259"/>
  <c r="AH3484" i="259"/>
  <c r="AH3485" i="259"/>
  <c r="AH3486" i="259"/>
  <c r="AH3487" i="259"/>
  <c r="AH3488" i="259"/>
  <c r="AH3489" i="259"/>
  <c r="AH3490" i="259"/>
  <c r="AH3491" i="259"/>
  <c r="AH3492" i="259"/>
  <c r="AH3493" i="259"/>
  <c r="AH3494" i="259"/>
  <c r="AH3495" i="259"/>
  <c r="AH3496" i="259"/>
  <c r="AH3497" i="259"/>
  <c r="AH3498" i="259"/>
  <c r="AH3499" i="259"/>
  <c r="AH3500" i="259"/>
  <c r="AH3501" i="259"/>
  <c r="AH3502" i="259"/>
  <c r="AH3503" i="259"/>
  <c r="AH3504" i="259"/>
  <c r="AH3505" i="259"/>
  <c r="AH3506" i="259"/>
  <c r="AH3507" i="259"/>
  <c r="AH3508" i="259"/>
  <c r="AH3509" i="259"/>
  <c r="AH3510" i="259"/>
  <c r="AH3511" i="259"/>
  <c r="AH3512" i="259"/>
  <c r="AH3513" i="259"/>
  <c r="AH3514" i="259"/>
  <c r="AH3515" i="259"/>
  <c r="AH3516" i="259"/>
  <c r="AH3517" i="259"/>
  <c r="AH3518" i="259"/>
  <c r="AH3519" i="259"/>
  <c r="AH3520" i="259"/>
  <c r="AH3521" i="259"/>
  <c r="AH3522" i="259"/>
  <c r="AH3523" i="259"/>
  <c r="AH3524" i="259"/>
  <c r="AH3525" i="259"/>
  <c r="AH3526" i="259"/>
  <c r="AH3527" i="259"/>
  <c r="AH3528" i="259"/>
  <c r="AH3529" i="259"/>
  <c r="AH3530" i="259"/>
  <c r="AH3531" i="259"/>
  <c r="AH3532" i="259"/>
  <c r="AH3533" i="259"/>
  <c r="AH3534" i="259"/>
  <c r="AH3535" i="259"/>
  <c r="AH3536" i="259"/>
  <c r="AH3537" i="259"/>
  <c r="AH3538" i="259"/>
  <c r="AH3539" i="259"/>
  <c r="AH3540" i="259"/>
  <c r="AH3541" i="259"/>
  <c r="AH3542" i="259"/>
  <c r="AH3543" i="259"/>
  <c r="AH3544" i="259"/>
  <c r="AH3545" i="259"/>
  <c r="AH3546" i="259"/>
  <c r="AH3547" i="259"/>
  <c r="AH3548" i="259"/>
  <c r="AH3549" i="259"/>
  <c r="AH3550" i="259"/>
  <c r="AH3551" i="259"/>
  <c r="AH3552" i="259"/>
  <c r="AH3553" i="259"/>
  <c r="AH3554" i="259"/>
  <c r="AH3555" i="259"/>
  <c r="AH3556" i="259"/>
  <c r="AH3557" i="259"/>
  <c r="AH3558" i="259"/>
  <c r="AH3559" i="259"/>
  <c r="AH3560" i="259"/>
  <c r="AH3561" i="259"/>
  <c r="AH3562" i="259"/>
  <c r="AH3563" i="259"/>
  <c r="AH3564" i="259"/>
  <c r="AH3565" i="259"/>
  <c r="AH3566" i="259"/>
  <c r="AH3567" i="259"/>
  <c r="AH3568" i="259"/>
  <c r="AH3569" i="259"/>
  <c r="AH3570" i="259"/>
  <c r="AH3571" i="259"/>
  <c r="AH3572" i="259"/>
  <c r="AH3573" i="259"/>
  <c r="AH3574" i="259"/>
  <c r="AH3575" i="259"/>
  <c r="AH3576" i="259"/>
  <c r="AH3577" i="259"/>
  <c r="AH3578" i="259"/>
  <c r="AH3579" i="259"/>
  <c r="AH3580" i="259"/>
  <c r="AH3581" i="259"/>
  <c r="AH3582" i="259"/>
  <c r="AH3583" i="259"/>
  <c r="AH3584" i="259"/>
  <c r="AH3585" i="259"/>
  <c r="AH3586" i="259"/>
  <c r="AH3587" i="259"/>
  <c r="AH3588" i="259"/>
  <c r="AH3589" i="259"/>
  <c r="AH3590" i="259"/>
  <c r="AH3591" i="259"/>
  <c r="AH3592" i="259"/>
  <c r="AH3593" i="259"/>
  <c r="AH3594" i="259"/>
  <c r="AH3595" i="259"/>
  <c r="AH3596" i="259"/>
  <c r="AH3597" i="259"/>
  <c r="AH3598" i="259"/>
  <c r="AH3599" i="259"/>
  <c r="AH3600" i="259"/>
  <c r="AH3601" i="259"/>
  <c r="AH3602" i="259"/>
  <c r="AH3603" i="259"/>
  <c r="AH3604" i="259"/>
  <c r="AH3605" i="259"/>
  <c r="AH3606" i="259"/>
  <c r="AH3607" i="259"/>
  <c r="AH3608" i="259"/>
  <c r="AH3609" i="259"/>
  <c r="AH3610" i="259"/>
  <c r="AH3611" i="259"/>
  <c r="AH3612" i="259"/>
  <c r="AH3613" i="259"/>
  <c r="AH3614" i="259"/>
  <c r="AH3615" i="259"/>
  <c r="AH3616" i="259"/>
  <c r="AH3617" i="259"/>
  <c r="AH3618" i="259"/>
  <c r="AH3619" i="259"/>
  <c r="AH3620" i="259"/>
  <c r="AH3621" i="259"/>
  <c r="AH3622" i="259"/>
  <c r="AH3623" i="259"/>
  <c r="AH3624" i="259"/>
  <c r="AH3625" i="259"/>
  <c r="AH3626" i="259"/>
  <c r="AH3627" i="259"/>
  <c r="AH3628" i="259"/>
  <c r="AH3629" i="259"/>
  <c r="AH3630" i="259"/>
  <c r="AH3631" i="259"/>
  <c r="AH3632" i="259"/>
  <c r="AH3633" i="259"/>
  <c r="AH3634" i="259"/>
  <c r="AH3635" i="259"/>
  <c r="AH3636" i="259"/>
  <c r="AH3637" i="259"/>
  <c r="AH3638" i="259"/>
  <c r="AH3639" i="259"/>
  <c r="AH3640" i="259"/>
  <c r="AH3641" i="259"/>
  <c r="AH3642" i="259"/>
  <c r="AH3643" i="259"/>
  <c r="AH3644" i="259"/>
  <c r="AH3645" i="259"/>
  <c r="AH3646" i="259"/>
  <c r="AH3647" i="259"/>
  <c r="AH3648" i="259"/>
  <c r="AH3649" i="259"/>
  <c r="AH3650" i="259"/>
  <c r="AH3651" i="259"/>
  <c r="AH3652" i="259"/>
  <c r="AH3653" i="259"/>
  <c r="AH3654" i="259"/>
  <c r="AH3655" i="259"/>
  <c r="AH3656" i="259"/>
  <c r="AH3657" i="259"/>
  <c r="AH3658" i="259"/>
  <c r="AH3659" i="259"/>
  <c r="AH3660" i="259"/>
  <c r="AH3661" i="259"/>
  <c r="AH3662" i="259"/>
  <c r="AH3663" i="259"/>
  <c r="AH3664" i="259"/>
  <c r="AH3665" i="259"/>
  <c r="AH3666" i="259"/>
  <c r="AH3667" i="259"/>
  <c r="AH3668" i="259"/>
  <c r="AH3669" i="259"/>
  <c r="AH3670" i="259"/>
  <c r="AH3671" i="259"/>
  <c r="AH3672" i="259"/>
  <c r="AH3673" i="259"/>
  <c r="AH3674" i="259"/>
  <c r="AH3675" i="259"/>
  <c r="AH3676" i="259"/>
  <c r="AH3677" i="259"/>
  <c r="AH3678" i="259"/>
  <c r="AH3679" i="259"/>
  <c r="AH3680" i="259"/>
  <c r="AH3681" i="259"/>
  <c r="AH3682" i="259"/>
  <c r="AH3683" i="259"/>
  <c r="AH3684" i="259"/>
  <c r="AH3685" i="259"/>
  <c r="AH3686" i="259"/>
  <c r="AH3687" i="259"/>
  <c r="AH3688" i="259"/>
  <c r="AH3689" i="259"/>
  <c r="AH3690" i="259"/>
  <c r="AH3691" i="259"/>
  <c r="AH3692" i="259"/>
  <c r="AH3693" i="259"/>
  <c r="AH3694" i="259"/>
  <c r="AH3695" i="259"/>
  <c r="AH3696" i="259"/>
  <c r="AH3697" i="259"/>
  <c r="AH3698" i="259"/>
  <c r="AH3699" i="259"/>
  <c r="AH3700" i="259"/>
  <c r="AH3701" i="259"/>
  <c r="AH3702" i="259"/>
  <c r="AH3703" i="259"/>
  <c r="AH3704" i="259"/>
  <c r="AH3705" i="259"/>
  <c r="AH3706" i="259"/>
  <c r="AH3707" i="259"/>
  <c r="AH3708" i="259"/>
  <c r="AH3709" i="259"/>
  <c r="AH3710" i="259"/>
  <c r="AH3711" i="259"/>
  <c r="AH3712" i="259"/>
  <c r="AH3713" i="259"/>
  <c r="AH3714" i="259"/>
  <c r="AH3715" i="259"/>
  <c r="AH3716" i="259"/>
  <c r="AH3717" i="259"/>
  <c r="AH3718" i="259"/>
  <c r="AH3719" i="259"/>
  <c r="AH3720" i="259"/>
  <c r="AH3721" i="259"/>
  <c r="AH3722" i="259"/>
  <c r="AH3723" i="259"/>
  <c r="AH3724" i="259"/>
  <c r="AH3725" i="259"/>
  <c r="AH3726" i="259"/>
  <c r="AH3727" i="259"/>
  <c r="AH3728" i="259"/>
  <c r="AH3729" i="259"/>
  <c r="AH3730" i="259"/>
  <c r="AH3731" i="259"/>
  <c r="AH3732" i="259"/>
  <c r="AH3733" i="259"/>
  <c r="AH3734" i="259"/>
  <c r="AH3735" i="259"/>
  <c r="AH3736" i="259"/>
  <c r="AH3737" i="259"/>
  <c r="AH3738" i="259"/>
  <c r="AH3739" i="259"/>
  <c r="AH3740" i="259"/>
  <c r="AH3741" i="259"/>
  <c r="AH3742" i="259"/>
  <c r="AH3743" i="259"/>
  <c r="AH3744" i="259"/>
  <c r="AH3745" i="259"/>
  <c r="AH3746" i="259"/>
  <c r="AH3747" i="259"/>
  <c r="AH3748" i="259"/>
  <c r="AH3749" i="259"/>
  <c r="AH3750" i="259"/>
  <c r="AH3751" i="259"/>
  <c r="AH3752" i="259"/>
  <c r="AH3753" i="259"/>
  <c r="AH3754" i="259"/>
  <c r="AH3755" i="259"/>
  <c r="AH3756" i="259"/>
  <c r="AH3757" i="259"/>
  <c r="AH3758" i="259"/>
  <c r="AH3759" i="259"/>
  <c r="AH3760" i="259"/>
  <c r="AH3761" i="259"/>
  <c r="AH3762" i="259"/>
  <c r="AH3763" i="259"/>
  <c r="AH3764" i="259"/>
  <c r="AH3765" i="259"/>
  <c r="AH3766" i="259"/>
  <c r="AH3767" i="259"/>
  <c r="AH3768" i="259"/>
  <c r="AH3769" i="259"/>
  <c r="AH3770" i="259"/>
  <c r="AH3771" i="259"/>
  <c r="AH3772" i="259"/>
  <c r="AH3773" i="259"/>
  <c r="AH3774" i="259"/>
  <c r="AH3775" i="259"/>
  <c r="AH3776" i="259"/>
  <c r="AH3777" i="259"/>
  <c r="AH3778" i="259"/>
  <c r="AH3779" i="259"/>
  <c r="AH3780" i="259"/>
  <c r="AH3781" i="259"/>
  <c r="AH3782" i="259"/>
  <c r="AH3783" i="259"/>
  <c r="AH3784" i="259"/>
  <c r="AH3785" i="259"/>
  <c r="AH3786" i="259"/>
  <c r="AH3787" i="259"/>
  <c r="AH3788" i="259"/>
  <c r="AH3789" i="259"/>
  <c r="AH3790" i="259"/>
  <c r="AH3791" i="259"/>
  <c r="AH3792" i="259"/>
  <c r="AH3793" i="259"/>
  <c r="AH3794" i="259"/>
  <c r="AH3795" i="259"/>
  <c r="AH3796" i="259"/>
  <c r="AH3797" i="259"/>
  <c r="AH3798" i="259"/>
  <c r="AH3799" i="259"/>
  <c r="AH3800" i="259"/>
  <c r="AH3801" i="259"/>
  <c r="AH3802" i="259"/>
  <c r="AH3803" i="259"/>
  <c r="AH3804" i="259"/>
  <c r="AH3805" i="259"/>
  <c r="AH3806" i="259"/>
  <c r="AH3807" i="259"/>
  <c r="AH3808" i="259"/>
  <c r="AH3809" i="259"/>
  <c r="AH3810" i="259"/>
  <c r="AH3811" i="259"/>
  <c r="AH3812" i="259"/>
  <c r="AH3813" i="259"/>
  <c r="AH3814" i="259"/>
  <c r="AH3815" i="259"/>
  <c r="AH3816" i="259"/>
  <c r="AH3817" i="259"/>
  <c r="AH3818" i="259"/>
  <c r="AH3819" i="259"/>
  <c r="AH3820" i="259"/>
  <c r="AH3821" i="259"/>
  <c r="AH3822" i="259"/>
  <c r="AH3823" i="259"/>
  <c r="AH3824" i="259"/>
  <c r="AH3825" i="259"/>
  <c r="AH3826" i="259"/>
  <c r="AH3827" i="259"/>
  <c r="AH3828" i="259"/>
  <c r="AH3829" i="259"/>
  <c r="AH3830" i="259"/>
  <c r="AH3831" i="259"/>
  <c r="AH3832" i="259"/>
  <c r="AH3833" i="259"/>
  <c r="AH3834" i="259"/>
  <c r="AH3835" i="259"/>
  <c r="AH3836" i="259"/>
  <c r="AH3837" i="259"/>
  <c r="AH3838" i="259"/>
  <c r="AH3839" i="259"/>
  <c r="AH3840" i="259"/>
  <c r="AH3841" i="259"/>
  <c r="AH3842" i="259"/>
  <c r="AH3843" i="259"/>
  <c r="AH3844" i="259"/>
  <c r="AH3845" i="259"/>
  <c r="AH3846" i="259"/>
  <c r="AH3847" i="259"/>
  <c r="AH3848" i="259"/>
  <c r="AH3849" i="259"/>
  <c r="AH3850" i="259"/>
  <c r="AH3851" i="259"/>
  <c r="AH3852" i="259"/>
  <c r="AH3853" i="259"/>
  <c r="AH3854" i="259"/>
  <c r="AH3855" i="259"/>
  <c r="AH3856" i="259"/>
  <c r="AH3857" i="259"/>
  <c r="AH3858" i="259"/>
  <c r="AH3859" i="259"/>
  <c r="AH3860" i="259"/>
  <c r="AH3861" i="259"/>
  <c r="AH3862" i="259"/>
  <c r="AH3863" i="259"/>
  <c r="AH3864" i="259"/>
  <c r="AH3865" i="259"/>
  <c r="AH3866" i="259"/>
  <c r="AH3867" i="259"/>
  <c r="AH3868" i="259"/>
  <c r="AH3869" i="259"/>
  <c r="AH3870" i="259"/>
  <c r="AH3871" i="259"/>
  <c r="AH3872" i="259"/>
  <c r="AH3873" i="259"/>
  <c r="AH3874" i="259"/>
  <c r="AH3875" i="259"/>
  <c r="AH3876" i="259"/>
  <c r="AH3877" i="259"/>
  <c r="AH3878" i="259"/>
  <c r="AH3879" i="259"/>
  <c r="AH3880" i="259"/>
  <c r="AH3881" i="259"/>
  <c r="AH3882" i="259"/>
  <c r="AH3883" i="259"/>
  <c r="AH3884" i="259"/>
  <c r="AH3885" i="259"/>
  <c r="AH3886" i="259"/>
  <c r="AH3887" i="259"/>
  <c r="AH3888" i="259"/>
  <c r="AH3889" i="259"/>
  <c r="AH3890" i="259"/>
  <c r="AH3891" i="259"/>
  <c r="AH3892" i="259"/>
  <c r="AH3893" i="259"/>
  <c r="AH3894" i="259"/>
  <c r="AH3895" i="259"/>
  <c r="AH3896" i="259"/>
  <c r="AH3897" i="259"/>
  <c r="AH3898" i="259"/>
  <c r="AH3899" i="259"/>
  <c r="AH3900" i="259"/>
  <c r="AH3901" i="259"/>
  <c r="AH3902" i="259"/>
  <c r="AH3903" i="259"/>
  <c r="AH3904" i="259"/>
  <c r="AH3905" i="259"/>
  <c r="AH3906" i="259"/>
  <c r="AH3907" i="259"/>
  <c r="AH3908" i="259"/>
  <c r="AH3909" i="259"/>
  <c r="AH3910" i="259"/>
  <c r="AH3911" i="259"/>
  <c r="AH3912" i="259"/>
  <c r="AH3913" i="259"/>
  <c r="AH3914" i="259"/>
  <c r="AH3915" i="259"/>
  <c r="AH3916" i="259"/>
  <c r="AH3917" i="259"/>
  <c r="AH3918" i="259"/>
  <c r="AH3919" i="259"/>
  <c r="AH3920" i="259"/>
  <c r="AH3921" i="259"/>
  <c r="AH3922" i="259"/>
  <c r="AH3923" i="259"/>
  <c r="AH3924" i="259"/>
  <c r="AH3925" i="259"/>
  <c r="AH3926" i="259"/>
  <c r="AH3927" i="259"/>
  <c r="AH3928" i="259"/>
  <c r="AH3929" i="259"/>
  <c r="AH3930" i="259"/>
  <c r="AH3931" i="259"/>
  <c r="AH3932" i="259"/>
  <c r="AH3933" i="259"/>
  <c r="AH3934" i="259"/>
  <c r="AH3935" i="259"/>
  <c r="AH3936" i="259"/>
  <c r="AH3937" i="259"/>
  <c r="AH3938" i="259"/>
  <c r="AH3939" i="259"/>
  <c r="AH3940" i="259"/>
  <c r="AH3941" i="259"/>
  <c r="AH3942" i="259"/>
  <c r="AH3943" i="259"/>
  <c r="AH3944" i="259"/>
  <c r="AH3945" i="259"/>
  <c r="AH3946" i="259"/>
  <c r="AH3947" i="259"/>
  <c r="AH3948" i="259"/>
  <c r="AH3949" i="259"/>
  <c r="AH3950" i="259"/>
  <c r="AH3951" i="259"/>
  <c r="AH3952" i="259"/>
  <c r="AH3953" i="259"/>
  <c r="AH3954" i="259"/>
  <c r="AH3955" i="259"/>
  <c r="AH3956" i="259"/>
  <c r="AH3957" i="259"/>
  <c r="AH3958" i="259"/>
  <c r="AH3959" i="259"/>
  <c r="AH3960" i="259"/>
  <c r="AH3961" i="259"/>
  <c r="AH3962" i="259"/>
  <c r="AH3963" i="259"/>
  <c r="AH3964" i="259"/>
  <c r="AH3965" i="259"/>
  <c r="AH3966" i="259"/>
  <c r="AH3967" i="259"/>
  <c r="AH3968" i="259"/>
  <c r="AH3969" i="259"/>
  <c r="AH3970" i="259"/>
  <c r="AH3971" i="259"/>
  <c r="AH3972" i="259"/>
  <c r="AH3973" i="259"/>
  <c r="AH3974" i="259"/>
  <c r="AH3975" i="259"/>
  <c r="AH3976" i="259"/>
  <c r="AH3977" i="259"/>
  <c r="AH3978" i="259"/>
  <c r="AH3979" i="259"/>
  <c r="AH3980" i="259"/>
  <c r="AH3981" i="259"/>
  <c r="AH3982" i="259"/>
  <c r="AH3983" i="259"/>
  <c r="AH3984" i="259"/>
  <c r="AH3985" i="259"/>
  <c r="AH3986" i="259"/>
  <c r="AH3987" i="259"/>
  <c r="AH3988" i="259"/>
  <c r="AH3989" i="259"/>
  <c r="AH3990" i="259"/>
  <c r="AH3991" i="259"/>
  <c r="AH3992" i="259"/>
  <c r="AH3993" i="259"/>
  <c r="AH3994" i="259"/>
  <c r="AH3995" i="259"/>
  <c r="AH3996" i="259"/>
  <c r="AH3997" i="259"/>
  <c r="AH3998" i="259"/>
  <c r="AH3999" i="259"/>
  <c r="AH4000" i="259"/>
  <c r="AH4001" i="259"/>
  <c r="AH4002" i="259"/>
  <c r="AH4003" i="259"/>
  <c r="AH4004" i="259"/>
  <c r="AH4005" i="259"/>
  <c r="AH4006" i="259"/>
  <c r="AH4007" i="259"/>
  <c r="AH4008" i="259"/>
  <c r="AH4009" i="259"/>
  <c r="AH4010" i="259"/>
  <c r="AH4011" i="259"/>
  <c r="AH4012" i="259"/>
  <c r="AH4013" i="259"/>
  <c r="AH4014" i="259"/>
  <c r="AH4015" i="259"/>
  <c r="AH4016" i="259"/>
  <c r="AH4017" i="259"/>
  <c r="AH4018" i="259"/>
  <c r="AH4019" i="259"/>
  <c r="AH4020" i="259"/>
  <c r="AH4021" i="259"/>
  <c r="AH4022" i="259"/>
  <c r="AH4023" i="259"/>
  <c r="AH4024" i="259"/>
  <c r="AH4025" i="259"/>
  <c r="AH4026" i="259"/>
  <c r="AH4027" i="259"/>
  <c r="AH4028" i="259"/>
  <c r="AH4029" i="259"/>
  <c r="AH4030" i="259"/>
  <c r="AH4031" i="259"/>
  <c r="AH4032" i="259"/>
  <c r="AH4033" i="259"/>
  <c r="AH4034" i="259"/>
  <c r="AH4035" i="259"/>
  <c r="AH4036" i="259"/>
  <c r="AH4037" i="259"/>
  <c r="AH4038" i="259"/>
  <c r="AH4039" i="259"/>
  <c r="AH4040" i="259"/>
  <c r="AH4041" i="259"/>
  <c r="AH4042" i="259"/>
  <c r="AH4043" i="259"/>
  <c r="AH4044" i="259"/>
  <c r="AH4045" i="259"/>
  <c r="AH4046" i="259"/>
  <c r="AH4047" i="259"/>
  <c r="AH4048" i="259"/>
  <c r="AH4049" i="259"/>
  <c r="AH4050" i="259"/>
  <c r="AH4051" i="259"/>
  <c r="AH4052" i="259"/>
  <c r="AH4053" i="259"/>
  <c r="AH4054" i="259"/>
  <c r="AH4055" i="259"/>
  <c r="AH4056" i="259"/>
  <c r="AH4057" i="259"/>
  <c r="AH4058" i="259"/>
  <c r="AH4059" i="259"/>
  <c r="AH4060" i="259"/>
  <c r="AH4061" i="259"/>
  <c r="AH4062" i="259"/>
  <c r="AH4063" i="259"/>
  <c r="AH4064" i="259"/>
  <c r="AH4065" i="259"/>
  <c r="AH4066" i="259"/>
  <c r="AH4067" i="259"/>
  <c r="AH4068" i="259"/>
  <c r="AH4069" i="259"/>
  <c r="AH4070" i="259"/>
  <c r="AH4071" i="259"/>
  <c r="AH4072" i="259"/>
  <c r="AH4073" i="259"/>
  <c r="AH4074" i="259"/>
  <c r="AH4075" i="259"/>
  <c r="AH4076" i="259"/>
  <c r="AH4077" i="259"/>
  <c r="AH4078" i="259"/>
  <c r="AH4079" i="259"/>
  <c r="AH4080" i="259"/>
  <c r="AH4081" i="259"/>
  <c r="AH4082" i="259"/>
  <c r="AH4083" i="259"/>
  <c r="AH4084" i="259"/>
  <c r="AH4085" i="259"/>
  <c r="AH4086" i="259"/>
  <c r="AH4087" i="259"/>
  <c r="AH4088" i="259"/>
  <c r="AH4089" i="259"/>
  <c r="AH4090" i="259"/>
  <c r="AH4091" i="259"/>
  <c r="AH4092" i="259"/>
  <c r="AH4093" i="259"/>
  <c r="AH4094" i="259"/>
  <c r="AH4095" i="259"/>
  <c r="AH4096" i="259"/>
  <c r="AH4097" i="259"/>
  <c r="AH4098" i="259"/>
  <c r="AH4099" i="259"/>
  <c r="AH4100" i="259"/>
  <c r="AH4101" i="259"/>
  <c r="AH4102" i="259"/>
  <c r="AH4103" i="259"/>
  <c r="AH4104" i="259"/>
  <c r="AH4105" i="259"/>
  <c r="AH4106" i="259"/>
  <c r="AH4107" i="259"/>
  <c r="AH4108" i="259"/>
  <c r="AH4109" i="259"/>
  <c r="AH4110" i="259"/>
  <c r="AH4111" i="259"/>
  <c r="AH4112" i="259"/>
  <c r="AH4113" i="259"/>
  <c r="AH4114" i="259"/>
  <c r="AH4115" i="259"/>
  <c r="AH4116" i="259"/>
  <c r="AH4117" i="259"/>
  <c r="AH4118" i="259"/>
  <c r="AH4119" i="259"/>
  <c r="AH4120" i="259"/>
  <c r="AH4121" i="259"/>
  <c r="AH4122" i="259"/>
  <c r="AH4123" i="259"/>
  <c r="AH4124" i="259"/>
  <c r="AH4125" i="259"/>
  <c r="AH4126" i="259"/>
  <c r="AH4127" i="259"/>
  <c r="AH4128" i="259"/>
  <c r="AH4129" i="259"/>
  <c r="AH4130" i="259"/>
  <c r="AH4131" i="259"/>
  <c r="AH4132" i="259"/>
  <c r="AH4133" i="259"/>
  <c r="AH4134" i="259"/>
  <c r="AH4135" i="259"/>
  <c r="AH4136" i="259"/>
  <c r="AH4137" i="259"/>
  <c r="AH4138" i="259"/>
  <c r="AH4139" i="259"/>
  <c r="AH4140" i="259"/>
  <c r="AH4141" i="259"/>
  <c r="AH4142" i="259"/>
  <c r="AH4143" i="259"/>
  <c r="AH4144" i="259"/>
  <c r="AH4145" i="259"/>
  <c r="AH4146" i="259"/>
  <c r="AH4147" i="259"/>
  <c r="AH4148" i="259"/>
  <c r="AH4149" i="259"/>
  <c r="AH4150" i="259"/>
  <c r="AH4151" i="259"/>
  <c r="AH4152" i="259"/>
  <c r="AH4153" i="259"/>
  <c r="AH4154" i="259"/>
  <c r="AH4155" i="259"/>
  <c r="AH4156" i="259"/>
  <c r="AH4157" i="259"/>
  <c r="AH4158" i="259"/>
  <c r="AH4159" i="259"/>
  <c r="AH4160" i="259"/>
  <c r="AH4161" i="259"/>
  <c r="AH4162" i="259"/>
  <c r="AH4163" i="259"/>
  <c r="AH4164" i="259"/>
  <c r="AH4165" i="259"/>
  <c r="AH4166" i="259"/>
  <c r="AH4167" i="259"/>
  <c r="AH4168" i="259"/>
  <c r="AH4169" i="259"/>
  <c r="AH4170" i="259"/>
  <c r="AH4171" i="259"/>
  <c r="AH4172" i="259"/>
  <c r="AH4173" i="259"/>
  <c r="AH4174" i="259"/>
  <c r="AH4175" i="259"/>
  <c r="AH4176" i="259"/>
  <c r="AH4177" i="259"/>
  <c r="AH4178" i="259"/>
  <c r="AH4179" i="259"/>
  <c r="AH4180" i="259"/>
  <c r="AH4181" i="259"/>
  <c r="AH4182" i="259"/>
  <c r="AH4183" i="259"/>
  <c r="AH4184" i="259"/>
  <c r="AH4185" i="259"/>
  <c r="AH4186" i="259"/>
  <c r="AH4187" i="259"/>
  <c r="AH4188" i="259"/>
  <c r="AH4189" i="259"/>
  <c r="AH4190" i="259"/>
  <c r="AH4191" i="259"/>
  <c r="AH4192" i="259"/>
  <c r="AH4193" i="259"/>
  <c r="AH4194" i="259"/>
  <c r="AH4195" i="259"/>
  <c r="AH4196" i="259"/>
  <c r="AH4197" i="259"/>
  <c r="AH4198" i="259"/>
  <c r="AH4199" i="259"/>
  <c r="AH4200" i="259"/>
  <c r="AH4201" i="259"/>
  <c r="AH4202" i="259"/>
  <c r="AH4203" i="259"/>
  <c r="AH4204" i="259"/>
  <c r="AH4205" i="259"/>
  <c r="AH4206" i="259"/>
  <c r="AH4207" i="259"/>
  <c r="AH4208" i="259"/>
  <c r="AH4209" i="259"/>
  <c r="AH4210" i="259"/>
  <c r="AH4211" i="259"/>
  <c r="AH4212" i="259"/>
  <c r="AH4213" i="259"/>
  <c r="AH4214" i="259"/>
  <c r="AH4215" i="259"/>
  <c r="AH4216" i="259"/>
  <c r="AH4217" i="259"/>
  <c r="AH4218" i="259"/>
  <c r="AH4219" i="259"/>
  <c r="AH4220" i="259"/>
  <c r="AH4221" i="259"/>
  <c r="AH4222" i="259"/>
  <c r="AH4223" i="259"/>
  <c r="AH4224" i="259"/>
  <c r="AH4225" i="259"/>
  <c r="AH4226" i="259"/>
  <c r="AH4227" i="259"/>
  <c r="AH4228" i="259"/>
  <c r="AH4229" i="259"/>
  <c r="AH4230" i="259"/>
  <c r="AH4231" i="259"/>
  <c r="AH4232" i="259"/>
  <c r="AH4233" i="259"/>
  <c r="AH4234" i="259"/>
  <c r="AH4235" i="259"/>
  <c r="AH4236" i="259"/>
  <c r="AH4237" i="259"/>
  <c r="AH4238" i="259"/>
  <c r="AH4239" i="259"/>
  <c r="AH4240" i="259"/>
  <c r="AH4241" i="259"/>
  <c r="AH4242" i="259"/>
  <c r="AH4243" i="259"/>
  <c r="AH4244" i="259"/>
  <c r="AH4245" i="259"/>
  <c r="AH4246" i="259"/>
  <c r="AH4247" i="259"/>
  <c r="AH4248" i="259"/>
  <c r="AH4249" i="259"/>
  <c r="AH4250" i="259"/>
  <c r="AH4251" i="259"/>
  <c r="AH4252" i="259"/>
  <c r="AH4253" i="259"/>
  <c r="AH4254" i="259"/>
  <c r="AH4255" i="259"/>
  <c r="AH4256" i="259"/>
  <c r="AH4257" i="259"/>
  <c r="AH4258" i="259"/>
  <c r="AH4259" i="259"/>
  <c r="AH4260" i="259"/>
  <c r="AH4261" i="259"/>
  <c r="AH4262" i="259"/>
  <c r="AH4263" i="259"/>
  <c r="AH4264" i="259"/>
  <c r="AH4265" i="259"/>
  <c r="AH4266" i="259"/>
  <c r="AH4267" i="259"/>
  <c r="AH4268" i="259"/>
  <c r="AH4269" i="259"/>
  <c r="AH4270" i="259"/>
  <c r="AH4271" i="259"/>
  <c r="AH4272" i="259"/>
  <c r="AH4273" i="259"/>
  <c r="AH4274" i="259"/>
  <c r="AH4275" i="259"/>
  <c r="AH4276" i="259"/>
  <c r="AH4277" i="259"/>
  <c r="AH4278" i="259"/>
  <c r="AH4279" i="259"/>
  <c r="AH4280" i="259"/>
  <c r="AH4281" i="259"/>
  <c r="AH4282" i="259"/>
  <c r="AH4283" i="259"/>
  <c r="AH4284" i="259"/>
  <c r="AH4285" i="259"/>
  <c r="AH4286" i="259"/>
  <c r="AH4287" i="259"/>
  <c r="AH4288" i="259"/>
  <c r="AH4289" i="259"/>
  <c r="AH4290" i="259"/>
  <c r="AH4291" i="259"/>
  <c r="AH4292" i="259"/>
  <c r="AH4293" i="259"/>
  <c r="AH4294" i="259"/>
  <c r="AH4295" i="259"/>
  <c r="AH4296" i="259"/>
  <c r="AH4297" i="259"/>
  <c r="AH4298" i="259"/>
  <c r="AH4299" i="259"/>
  <c r="AH4300" i="259"/>
  <c r="AH4301" i="259"/>
  <c r="AH4302" i="259"/>
  <c r="AH4303" i="259"/>
  <c r="AH4304" i="259"/>
  <c r="AH4305" i="259"/>
  <c r="AH4306" i="259"/>
  <c r="AH4307" i="259"/>
  <c r="AH4308" i="259"/>
  <c r="AH4309" i="259"/>
  <c r="AH4310" i="259"/>
  <c r="AH4311" i="259"/>
  <c r="AH4312" i="259"/>
  <c r="AH4313" i="259"/>
  <c r="AH4314" i="259"/>
  <c r="AH4315" i="259"/>
  <c r="AH4316" i="259"/>
  <c r="AH4317" i="259"/>
  <c r="AH4318" i="259"/>
  <c r="AH4319" i="259"/>
  <c r="AH4320" i="259"/>
  <c r="AH4321" i="259"/>
  <c r="AH4322" i="259"/>
  <c r="AH4323" i="259"/>
  <c r="AH4324" i="259"/>
  <c r="AH4325" i="259"/>
  <c r="AH4326" i="259"/>
  <c r="AH4327" i="259"/>
  <c r="AH4328" i="259"/>
  <c r="AH4329" i="259"/>
  <c r="AH4330" i="259"/>
  <c r="AH4331" i="259"/>
  <c r="AH4332" i="259"/>
  <c r="AH4333" i="259"/>
  <c r="AH4334" i="259"/>
  <c r="AH4335" i="259"/>
  <c r="AH4336" i="259"/>
  <c r="AH4337" i="259"/>
  <c r="AH4338" i="259"/>
  <c r="AH4339" i="259"/>
  <c r="AH4340" i="259"/>
  <c r="AH4341" i="259"/>
  <c r="AH4342" i="259"/>
  <c r="AH4343" i="259"/>
  <c r="AH4344" i="259"/>
  <c r="AH4345" i="259"/>
  <c r="AH4346" i="259"/>
  <c r="AH4347" i="259"/>
  <c r="AH4348" i="259"/>
  <c r="AH4349" i="259"/>
  <c r="AH4350" i="259"/>
  <c r="AH4351" i="259"/>
  <c r="AH4352" i="259"/>
  <c r="AH4353" i="259"/>
  <c r="AH4354" i="259"/>
  <c r="AH4355" i="259"/>
  <c r="AH4356" i="259"/>
  <c r="AH4357" i="259"/>
  <c r="AH4358" i="259"/>
  <c r="AH4359" i="259"/>
  <c r="AH4360" i="259"/>
  <c r="AH4361" i="259"/>
  <c r="AH4362" i="259"/>
  <c r="AH4363" i="259"/>
  <c r="AH4364" i="259"/>
  <c r="AH4365" i="259"/>
  <c r="AH4366" i="259"/>
  <c r="AH4367" i="259"/>
  <c r="AH4368" i="259"/>
  <c r="AH4369" i="259"/>
  <c r="AH4370" i="259"/>
  <c r="AH4371" i="259"/>
  <c r="AH4372" i="259"/>
  <c r="AH4373" i="259"/>
  <c r="AH4374" i="259"/>
  <c r="AH4375" i="259"/>
  <c r="AH4376" i="259"/>
  <c r="AH4377" i="259"/>
  <c r="AH4378" i="259"/>
  <c r="AH4379" i="259"/>
  <c r="AH4380" i="259"/>
  <c r="AH4381" i="259"/>
  <c r="AH4382" i="259"/>
  <c r="AH4383" i="259"/>
  <c r="AH4384" i="259"/>
  <c r="AH4385" i="259"/>
  <c r="AH4386" i="259"/>
  <c r="AH4387" i="259"/>
  <c r="AH4388" i="259"/>
  <c r="AH4389" i="259"/>
  <c r="AH4390" i="259"/>
  <c r="AH4391" i="259"/>
  <c r="AH4392" i="259"/>
  <c r="AH4393" i="259"/>
  <c r="AH4394" i="259"/>
  <c r="AH4395" i="259"/>
  <c r="AH4396" i="259"/>
  <c r="AH4397" i="259"/>
  <c r="AH4398" i="259"/>
  <c r="AH4399" i="259"/>
  <c r="AH4400" i="259"/>
  <c r="AH4401" i="259"/>
  <c r="AH4402" i="259"/>
  <c r="AH4403" i="259"/>
  <c r="AH4404" i="259"/>
  <c r="AH4405" i="259"/>
  <c r="AH4406" i="259"/>
  <c r="AH4407" i="259"/>
  <c r="AH4408" i="259"/>
  <c r="AH4409" i="259"/>
  <c r="AH4410" i="259"/>
  <c r="AH4411" i="259"/>
  <c r="AH4412" i="259"/>
  <c r="AH4413" i="259"/>
  <c r="AH4414" i="259"/>
  <c r="AH4415" i="259"/>
  <c r="AH4416" i="259"/>
  <c r="AH4417" i="259"/>
  <c r="AH4418" i="259"/>
  <c r="AH4419" i="259"/>
  <c r="AH4420" i="259"/>
  <c r="AH4421" i="259"/>
  <c r="AH4422" i="259"/>
  <c r="AH4423" i="259"/>
  <c r="AH4424" i="259"/>
  <c r="AH4425" i="259"/>
  <c r="AH4426" i="259"/>
  <c r="AH4427" i="259"/>
  <c r="AH4428" i="259"/>
  <c r="AH4429" i="259"/>
  <c r="AH4430" i="259"/>
  <c r="AH4431" i="259"/>
  <c r="AH4432" i="259"/>
  <c r="AH4433" i="259"/>
  <c r="AH4434" i="259"/>
  <c r="AH4435" i="259"/>
  <c r="AH4436" i="259"/>
  <c r="AH4437" i="259"/>
  <c r="AH4438" i="259"/>
  <c r="AH4439" i="259"/>
  <c r="AH4440" i="259"/>
  <c r="AH4441" i="259"/>
  <c r="AH4442" i="259"/>
  <c r="AH4443" i="259"/>
  <c r="AH4444" i="259"/>
  <c r="AH4445" i="259"/>
  <c r="AH4446" i="259"/>
  <c r="AH4447" i="259"/>
  <c r="AH4448" i="259"/>
  <c r="AH4449" i="259"/>
  <c r="AH4450" i="259"/>
  <c r="AH4451" i="259"/>
  <c r="AH4452" i="259"/>
  <c r="AH4453" i="259"/>
  <c r="AH4454" i="259"/>
  <c r="AH4455" i="259"/>
  <c r="AH4456" i="259"/>
  <c r="AH4457" i="259"/>
  <c r="AH4458" i="259"/>
  <c r="AH4459" i="259"/>
  <c r="AH4460" i="259"/>
  <c r="AH4461" i="259"/>
  <c r="AH4462" i="259"/>
  <c r="AH4463" i="259"/>
  <c r="AH4464" i="259"/>
  <c r="AH4465" i="259"/>
  <c r="AH4466" i="259"/>
  <c r="AH4467" i="259"/>
  <c r="AH4468" i="259"/>
  <c r="AH4469" i="259"/>
  <c r="AH4470" i="259"/>
  <c r="AH4471" i="259"/>
  <c r="AH4472" i="259"/>
  <c r="AH4473" i="259"/>
  <c r="AH4474" i="259"/>
  <c r="AH4475" i="259"/>
  <c r="AH4476" i="259"/>
  <c r="AH4477" i="259"/>
  <c r="AH4478" i="259"/>
  <c r="AH4479" i="259"/>
  <c r="AH4480" i="259"/>
  <c r="AH4481" i="259"/>
  <c r="AH4482" i="259"/>
  <c r="AH4483" i="259"/>
  <c r="AH4484" i="259"/>
  <c r="AH4485" i="259"/>
  <c r="AH4486" i="259"/>
  <c r="AH4487" i="259"/>
  <c r="AH4488" i="259"/>
  <c r="AH4489" i="259"/>
  <c r="AH4490" i="259"/>
  <c r="AH4491" i="259"/>
  <c r="AH4492" i="259"/>
  <c r="AH4493" i="259"/>
  <c r="AH4494" i="259"/>
  <c r="AH4495" i="259"/>
  <c r="AH4496" i="259"/>
  <c r="AH4497" i="259"/>
  <c r="AH4498" i="259"/>
  <c r="AH4499" i="259"/>
  <c r="AH4500" i="259"/>
  <c r="AH4501" i="259"/>
  <c r="AH4502" i="259"/>
  <c r="AH4503" i="259"/>
  <c r="AH4504" i="259"/>
  <c r="AH4505" i="259"/>
  <c r="AH4506" i="259"/>
  <c r="AH4507" i="259"/>
  <c r="AH4508" i="259"/>
  <c r="AH4509" i="259"/>
  <c r="AH4510" i="259"/>
  <c r="AH4511" i="259"/>
  <c r="AH4512" i="259"/>
  <c r="AH4513" i="259"/>
  <c r="AH4514" i="259"/>
  <c r="AH4515" i="259"/>
  <c r="AH4516" i="259"/>
  <c r="AH4517" i="259"/>
  <c r="AH4518" i="259"/>
  <c r="AH4519" i="259"/>
  <c r="AH4520" i="259"/>
  <c r="AH4521" i="259"/>
  <c r="AH4522" i="259"/>
  <c r="AH4523" i="259"/>
  <c r="AH4524" i="259"/>
  <c r="AH4525" i="259"/>
  <c r="AH4526" i="259"/>
  <c r="AH4527" i="259"/>
  <c r="AH4528" i="259"/>
  <c r="AH4529" i="259"/>
  <c r="AH4530" i="259"/>
  <c r="AH4531" i="259"/>
  <c r="AH4532" i="259"/>
  <c r="AH4533" i="259"/>
  <c r="AH4534" i="259"/>
  <c r="AH4535" i="259"/>
  <c r="AH4536" i="259"/>
  <c r="AH4537" i="259"/>
  <c r="AH4538" i="259"/>
  <c r="AH4539" i="259"/>
  <c r="AH4540" i="259"/>
  <c r="AH4541" i="259"/>
  <c r="AH4542" i="259"/>
  <c r="AH4543" i="259"/>
  <c r="AH4544" i="259"/>
  <c r="AH4545" i="259"/>
  <c r="AH4546" i="259"/>
  <c r="AH4547" i="259"/>
  <c r="AH4548" i="259"/>
  <c r="AH4549" i="259"/>
  <c r="AH4550" i="259"/>
  <c r="AH4551" i="259"/>
  <c r="AH4552" i="259"/>
  <c r="AH4553" i="259"/>
  <c r="AH4554" i="259"/>
  <c r="AH4555" i="259"/>
  <c r="AH4556" i="259"/>
  <c r="AH4557" i="259"/>
  <c r="AH4558" i="259"/>
  <c r="AH4559" i="259"/>
  <c r="AH4560" i="259"/>
  <c r="AH4561" i="259"/>
  <c r="AH4562" i="259"/>
  <c r="AH4563" i="259"/>
  <c r="AH4564" i="259"/>
  <c r="AH4565" i="259"/>
  <c r="AH4566" i="259"/>
  <c r="AH4567" i="259"/>
  <c r="AH4568" i="259"/>
  <c r="AH4569" i="259"/>
  <c r="AH4570" i="259"/>
  <c r="AH4571" i="259"/>
  <c r="AH4572" i="259"/>
  <c r="AH4573" i="259"/>
  <c r="AH4574" i="259"/>
  <c r="AH4575" i="259"/>
  <c r="AH4576" i="259"/>
  <c r="AH4577" i="259"/>
  <c r="AH4578" i="259"/>
  <c r="AH4579" i="259"/>
  <c r="AH4580" i="259"/>
  <c r="AH4581" i="259"/>
  <c r="AH4582" i="259"/>
  <c r="AH4583" i="259"/>
  <c r="AH4584" i="259"/>
  <c r="AH4585" i="259"/>
  <c r="AH4586" i="259"/>
  <c r="AH4587" i="259"/>
  <c r="AH4588" i="259"/>
  <c r="AH4589" i="259"/>
  <c r="AH4590" i="259"/>
  <c r="AH4591" i="259"/>
  <c r="AH4592" i="259"/>
  <c r="AH4593" i="259"/>
  <c r="AH4594" i="259"/>
  <c r="AH4595" i="259"/>
  <c r="AH4596" i="259"/>
  <c r="AH4597" i="259"/>
  <c r="AH4598" i="259"/>
  <c r="AH4599" i="259"/>
  <c r="AH4600" i="259"/>
  <c r="AH4601" i="259"/>
  <c r="AH4602" i="259"/>
  <c r="AH4603" i="259"/>
  <c r="AH4604" i="259"/>
  <c r="AH4605" i="259"/>
  <c r="AH4606" i="259"/>
  <c r="AH4607" i="259"/>
  <c r="AH4608" i="259"/>
  <c r="AH4609" i="259"/>
  <c r="AH4610" i="259"/>
  <c r="AH4611" i="259"/>
  <c r="AH4612" i="259"/>
  <c r="AH4613" i="259"/>
  <c r="AH4614" i="259"/>
  <c r="AH4615" i="259"/>
  <c r="AH4616" i="259"/>
  <c r="AH4617" i="259"/>
  <c r="AH4618" i="259"/>
  <c r="AH4619" i="259"/>
  <c r="AH4620" i="259"/>
  <c r="AH4621" i="259"/>
  <c r="AH4622" i="259"/>
  <c r="AH4623" i="259"/>
  <c r="AH4624" i="259"/>
  <c r="AH4625" i="259"/>
  <c r="AH4626" i="259"/>
  <c r="AH4627" i="259"/>
  <c r="AH4628" i="259"/>
  <c r="AH4629" i="259"/>
  <c r="AH4630" i="259"/>
  <c r="AH4631" i="259"/>
  <c r="AH4632" i="259"/>
  <c r="AH4633" i="259"/>
  <c r="AH4634" i="259"/>
  <c r="AH4635" i="259"/>
  <c r="AH4636" i="259"/>
  <c r="AH4637" i="259"/>
  <c r="AH4638" i="259"/>
  <c r="AH4639" i="259"/>
  <c r="AH4640" i="259"/>
  <c r="AH4641" i="259"/>
  <c r="AH4642" i="259"/>
  <c r="AH4643" i="259"/>
  <c r="AH4644" i="259"/>
  <c r="AH4645" i="259"/>
  <c r="AH4646" i="259"/>
  <c r="AH4647" i="259"/>
  <c r="AH4648" i="259"/>
  <c r="AH4649" i="259"/>
  <c r="AH4650" i="259"/>
  <c r="AH4651" i="259"/>
  <c r="AH4652" i="259"/>
  <c r="AH4653" i="259"/>
  <c r="AH4654" i="259"/>
  <c r="AH4655" i="259"/>
  <c r="AH4656" i="259"/>
  <c r="AH4657" i="259"/>
  <c r="AH4658" i="259"/>
  <c r="AH4659" i="259"/>
  <c r="AH4660" i="259"/>
  <c r="AH4661" i="259"/>
  <c r="AH4662" i="259"/>
  <c r="AH4663" i="259"/>
  <c r="AH4664" i="259"/>
  <c r="AH4665" i="259"/>
  <c r="AH4666" i="259"/>
  <c r="AH4667" i="259"/>
  <c r="AH4668" i="259"/>
  <c r="AH4669" i="259"/>
  <c r="AH4670" i="259"/>
  <c r="AH4671" i="259"/>
  <c r="AH4672" i="259"/>
  <c r="AH4673" i="259"/>
  <c r="AH4674" i="259"/>
  <c r="AH4675" i="259"/>
  <c r="AH4676" i="259"/>
  <c r="AH4677" i="259"/>
  <c r="AH4678" i="259"/>
  <c r="AH4679" i="259"/>
  <c r="AH4680" i="259"/>
  <c r="AH4681" i="259"/>
  <c r="AH4682" i="259"/>
  <c r="AH4683" i="259"/>
  <c r="AH4684" i="259"/>
  <c r="AH4685" i="259"/>
  <c r="AH4686" i="259"/>
  <c r="AH4687" i="259"/>
  <c r="AH4688" i="259"/>
  <c r="AH4689" i="259"/>
  <c r="AH4690" i="259"/>
  <c r="AH4691" i="259"/>
  <c r="AH4692" i="259"/>
  <c r="AH4693" i="259"/>
  <c r="AH4694" i="259"/>
  <c r="AH4695" i="259"/>
  <c r="AH4696" i="259"/>
  <c r="AH4697" i="259"/>
  <c r="AH4698" i="259"/>
  <c r="AH4699" i="259"/>
  <c r="AH4700" i="259"/>
  <c r="AH4701" i="259"/>
  <c r="AH4702" i="259"/>
  <c r="AH4703" i="259"/>
  <c r="AH4704" i="259"/>
  <c r="AH4705" i="259"/>
  <c r="AH4706" i="259"/>
  <c r="AH4707" i="259"/>
  <c r="AH4708" i="259"/>
  <c r="AH4709" i="259"/>
  <c r="AH4710" i="259"/>
  <c r="AH4711" i="259"/>
  <c r="AH4712" i="259"/>
  <c r="AH4713" i="259"/>
  <c r="AH4714" i="259"/>
  <c r="AH4715" i="259"/>
  <c r="AH4716" i="259"/>
  <c r="AH4717" i="259"/>
  <c r="AH4718" i="259"/>
  <c r="AH4719" i="259"/>
  <c r="AH4720" i="259"/>
  <c r="AH4721" i="259"/>
  <c r="AH4722" i="259"/>
  <c r="AH4723" i="259"/>
  <c r="AH4724" i="259"/>
  <c r="AH4725" i="259"/>
  <c r="AH4726" i="259"/>
  <c r="AH4727" i="259"/>
  <c r="AH4728" i="259"/>
  <c r="AH4729" i="259"/>
  <c r="AH4730" i="259"/>
  <c r="AH4731" i="259"/>
  <c r="AH4732" i="259"/>
  <c r="AH4733" i="259"/>
  <c r="AH4734" i="259"/>
  <c r="AH4735" i="259"/>
  <c r="AH4736" i="259"/>
  <c r="AH4737" i="259"/>
  <c r="AH4738" i="259"/>
  <c r="AH4739" i="259"/>
  <c r="AH4740" i="259"/>
  <c r="AH4741" i="259"/>
  <c r="AH4742" i="259"/>
  <c r="AH4743" i="259"/>
  <c r="AH4744" i="259"/>
  <c r="AH4745" i="259"/>
  <c r="AH4746" i="259"/>
  <c r="AH4747" i="259"/>
  <c r="AH4748" i="259"/>
  <c r="AH4749" i="259"/>
  <c r="AH4750" i="259"/>
  <c r="AH4751" i="259"/>
  <c r="AH4752" i="259"/>
  <c r="AH4753" i="259"/>
  <c r="AH4754" i="259"/>
  <c r="AH4755" i="259"/>
  <c r="AH4756" i="259"/>
  <c r="AH4757" i="259"/>
  <c r="AH4758" i="259"/>
  <c r="AH4759" i="259"/>
  <c r="AH4760" i="259"/>
  <c r="AH4761" i="259"/>
  <c r="AH4762" i="259"/>
  <c r="AH4763" i="259"/>
  <c r="AH4764" i="259"/>
  <c r="AH4765" i="259"/>
  <c r="AH4766" i="259"/>
  <c r="AH4767" i="259"/>
  <c r="AH4768" i="259"/>
  <c r="AH4769" i="259"/>
  <c r="AH4770" i="259"/>
  <c r="AH4771" i="259"/>
  <c r="AH4772" i="259"/>
  <c r="AH4773" i="259"/>
  <c r="AH4774" i="259"/>
  <c r="AH4775" i="259"/>
  <c r="AH4776" i="259"/>
  <c r="AH4777" i="259"/>
  <c r="AH4778" i="259"/>
  <c r="AH4779" i="259"/>
  <c r="AH4780" i="259"/>
  <c r="AH4781" i="259"/>
  <c r="AH4782" i="259"/>
  <c r="AH4783" i="259"/>
  <c r="AH4784" i="259"/>
  <c r="AH4785" i="259"/>
  <c r="AH4786" i="259"/>
  <c r="AH4787" i="259"/>
  <c r="AH4788" i="259"/>
  <c r="AH4789" i="259"/>
  <c r="AH4790" i="259"/>
  <c r="AH4791" i="259"/>
  <c r="AH4792" i="259"/>
  <c r="AH4793" i="259"/>
  <c r="AH4794" i="259"/>
  <c r="AH4795" i="259"/>
  <c r="AH4796" i="259"/>
  <c r="AH4797" i="259"/>
  <c r="AH4798" i="259"/>
  <c r="AH4799" i="259"/>
  <c r="AH4800" i="259"/>
  <c r="AH4801" i="259"/>
  <c r="AH4802" i="259"/>
  <c r="AH4803" i="259"/>
  <c r="AH4804" i="259"/>
  <c r="AH4805" i="259"/>
  <c r="AH4806" i="259"/>
  <c r="AH4807" i="259"/>
  <c r="AH4808" i="259"/>
  <c r="AH4809" i="259"/>
  <c r="AH4810" i="259"/>
  <c r="AH4811" i="259"/>
  <c r="AH4812" i="259"/>
  <c r="AH4813" i="259"/>
  <c r="AH4814" i="259"/>
  <c r="AH4815" i="259"/>
  <c r="AH4816" i="259"/>
  <c r="AH4817" i="259"/>
  <c r="AH4818" i="259"/>
  <c r="AH4819" i="259"/>
  <c r="AH4820" i="259"/>
  <c r="AH4821" i="259"/>
  <c r="AH4822" i="259"/>
  <c r="AH4823" i="259"/>
  <c r="AH4824" i="259"/>
  <c r="AH4825" i="259"/>
  <c r="AH4826" i="259"/>
  <c r="AH4827" i="259"/>
  <c r="AH4828" i="259"/>
  <c r="AH4829" i="259"/>
  <c r="AH4830" i="259"/>
  <c r="AH4831" i="259"/>
  <c r="AH4832" i="259"/>
  <c r="AH4833" i="259"/>
  <c r="AH4834" i="259"/>
  <c r="AH4835" i="259"/>
  <c r="AH4836" i="259"/>
  <c r="AH4837" i="259"/>
  <c r="AH4838" i="259"/>
  <c r="AH4839" i="259"/>
  <c r="AH4840" i="259"/>
  <c r="AH4841" i="259"/>
  <c r="AH4842" i="259"/>
  <c r="AH4843" i="259"/>
  <c r="AH4844" i="259"/>
  <c r="AH4845" i="259"/>
  <c r="AH4846" i="259"/>
  <c r="AH4847" i="259"/>
  <c r="AH4848" i="259"/>
  <c r="AH4849" i="259"/>
  <c r="AH4850" i="259"/>
  <c r="AH4851" i="259"/>
  <c r="AH4852" i="259"/>
  <c r="AH4853" i="259"/>
  <c r="AH4854" i="259"/>
  <c r="AH4855" i="259"/>
  <c r="AH4856" i="259"/>
  <c r="AH4857" i="259"/>
  <c r="AH4858" i="259"/>
  <c r="AH4859" i="259"/>
  <c r="AH4860" i="259"/>
  <c r="AH4861" i="259"/>
  <c r="AH4862" i="259"/>
  <c r="AH4863" i="259"/>
  <c r="AH4864" i="259"/>
  <c r="AH4865" i="259"/>
  <c r="AH4866" i="259"/>
  <c r="AH4867" i="259"/>
  <c r="AH4868" i="259"/>
  <c r="AH4869" i="259"/>
  <c r="AH4870" i="259"/>
  <c r="AH4871" i="259"/>
  <c r="AH4872" i="259"/>
  <c r="AH4873" i="259"/>
  <c r="AH4874" i="259"/>
  <c r="AH4875" i="259"/>
  <c r="AH4876" i="259"/>
  <c r="AH4877" i="259"/>
  <c r="AH4878" i="259"/>
  <c r="AH4879" i="259"/>
  <c r="AH4880" i="259"/>
  <c r="AH4881" i="259"/>
  <c r="AH4882" i="259"/>
  <c r="AH4883" i="259"/>
  <c r="AH4884" i="259"/>
  <c r="AH4885" i="259"/>
  <c r="AH4886" i="259"/>
  <c r="AH4887" i="259"/>
  <c r="AH4888" i="259"/>
  <c r="AH4889" i="259"/>
  <c r="AH4890" i="259"/>
  <c r="AH4891" i="259"/>
  <c r="AH4892" i="259"/>
  <c r="AH4893" i="259"/>
  <c r="AH4894" i="259"/>
  <c r="AH4895" i="259"/>
  <c r="AH4896" i="259"/>
  <c r="AH4897" i="259"/>
  <c r="AH4898" i="259"/>
  <c r="AH4899" i="259"/>
  <c r="AH4900" i="259"/>
  <c r="AH4901" i="259"/>
  <c r="AH4902" i="259"/>
  <c r="AH4903" i="259"/>
  <c r="AH4904" i="259"/>
  <c r="AH4905" i="259"/>
  <c r="AH4906" i="259"/>
  <c r="AH4907" i="259"/>
  <c r="AH4908" i="259"/>
  <c r="AH4909" i="259"/>
  <c r="AH4910" i="259"/>
  <c r="AH4911" i="259"/>
  <c r="AH4912" i="259"/>
  <c r="AH4913" i="259"/>
  <c r="AH4914" i="259"/>
  <c r="AH4915" i="259"/>
  <c r="AH4916" i="259"/>
  <c r="AH4917" i="259"/>
  <c r="AH4918" i="259"/>
  <c r="AH4919" i="259"/>
  <c r="AH4920" i="259"/>
  <c r="AH4921" i="259"/>
  <c r="AH4922" i="259"/>
  <c r="AH4923" i="259"/>
  <c r="AH4924" i="259"/>
  <c r="AH4925" i="259"/>
  <c r="AH4926" i="259"/>
  <c r="AH4927" i="259"/>
  <c r="AH4928" i="259"/>
  <c r="AH4929" i="259"/>
  <c r="AH4930" i="259"/>
  <c r="AH4931" i="259"/>
  <c r="AH4932" i="259"/>
  <c r="AH4933" i="259"/>
  <c r="AH4934" i="259"/>
  <c r="AH4935" i="259"/>
  <c r="AH4936" i="259"/>
  <c r="AH4937" i="259"/>
  <c r="AH4938" i="259"/>
  <c r="AH4939" i="259"/>
  <c r="AH4940" i="259"/>
  <c r="AH4941" i="259"/>
  <c r="AH4942" i="259"/>
  <c r="AH4943" i="259"/>
  <c r="AH4944" i="259"/>
  <c r="AH4945" i="259"/>
  <c r="AH4946" i="259"/>
  <c r="AH4947" i="259"/>
  <c r="AH4948" i="259"/>
  <c r="AH4949" i="259"/>
  <c r="AH4950" i="259"/>
  <c r="AH4951" i="259"/>
  <c r="AH4952" i="259"/>
  <c r="AH4953" i="259"/>
  <c r="AH4954" i="259"/>
  <c r="AH4955" i="259"/>
  <c r="AH4956" i="259"/>
  <c r="AH4957" i="259"/>
  <c r="AH4958" i="259"/>
  <c r="AH4959" i="259"/>
  <c r="AH4960" i="259"/>
  <c r="AH4961" i="259"/>
  <c r="AH4962" i="259"/>
  <c r="AH4963" i="259"/>
  <c r="AH4964" i="259"/>
  <c r="AH4965" i="259"/>
  <c r="AH4966" i="259"/>
  <c r="AH4967" i="259"/>
  <c r="AH4968" i="259"/>
  <c r="AH4969" i="259"/>
  <c r="AH4970" i="259"/>
  <c r="AH4971" i="259"/>
  <c r="AH4972" i="259"/>
  <c r="AH4973" i="259"/>
  <c r="AH4974" i="259"/>
  <c r="AH4975" i="259"/>
  <c r="AH4976" i="259"/>
  <c r="AH4977" i="259"/>
  <c r="AH4978" i="259"/>
  <c r="AH4979" i="259"/>
  <c r="AH4980" i="259"/>
  <c r="AH4981" i="259"/>
  <c r="AH4982" i="259"/>
  <c r="AH4983" i="259"/>
  <c r="AH4984" i="259"/>
  <c r="AH4985" i="259"/>
  <c r="AH4986" i="259"/>
  <c r="AH4987" i="259"/>
  <c r="AH4988" i="259"/>
  <c r="AH4989" i="259"/>
  <c r="AH4990" i="259"/>
  <c r="AH4991" i="259"/>
  <c r="AH4992" i="259"/>
  <c r="AH4993" i="259"/>
  <c r="AH4994" i="259"/>
  <c r="AH4995" i="259"/>
  <c r="AH4996" i="259"/>
  <c r="AH4997" i="259"/>
  <c r="AH4998" i="259"/>
  <c r="AH4999" i="259"/>
  <c r="AH5000" i="259"/>
  <c r="AH5001" i="259"/>
  <c r="AH5002" i="259"/>
  <c r="AH5003" i="259"/>
  <c r="AH5004" i="259"/>
  <c r="AH5005" i="259"/>
  <c r="AH5006" i="259"/>
  <c r="AH5007" i="259"/>
  <c r="AH5008" i="259"/>
  <c r="AH5009" i="259"/>
  <c r="AH5010" i="259"/>
  <c r="AH5011" i="259"/>
  <c r="AH5012" i="259"/>
  <c r="AH5013" i="259"/>
  <c r="AH5014" i="259"/>
  <c r="AH5015" i="259"/>
  <c r="AH5016" i="259"/>
  <c r="AH5017" i="259"/>
  <c r="AH5018" i="259"/>
  <c r="AH5019" i="259"/>
  <c r="AH5020" i="259"/>
  <c r="AH5021" i="259"/>
  <c r="AH5022" i="259"/>
  <c r="AH5023" i="259"/>
  <c r="AH5024" i="259"/>
  <c r="AH5025" i="259"/>
  <c r="AH5026" i="259"/>
  <c r="AH5027" i="259"/>
  <c r="AH5028" i="259"/>
  <c r="AH5029" i="259"/>
  <c r="AH5030" i="259"/>
  <c r="AH5031" i="259"/>
  <c r="AH5032" i="259"/>
  <c r="AH5033" i="259"/>
  <c r="AH5034" i="259"/>
  <c r="AH5035" i="259"/>
  <c r="AH5036" i="259"/>
  <c r="AH5037" i="259"/>
  <c r="AH5038" i="259"/>
  <c r="AH5039" i="259"/>
  <c r="AH5040" i="259"/>
  <c r="AH5041" i="259"/>
  <c r="AH5042" i="259"/>
  <c r="AH5043" i="259"/>
  <c r="AH5044" i="259"/>
  <c r="AH5045" i="259"/>
  <c r="AH5046" i="259"/>
  <c r="AH5047" i="259"/>
  <c r="AH5048" i="259"/>
  <c r="AH5049" i="259"/>
  <c r="AH5050" i="259"/>
  <c r="AH5051" i="259"/>
  <c r="AH5052" i="259"/>
  <c r="AH5053" i="259"/>
  <c r="AH5054" i="259"/>
  <c r="AH5055" i="259"/>
  <c r="AH5056" i="259"/>
  <c r="AH5057" i="259"/>
  <c r="AH5058" i="259"/>
  <c r="AH5059" i="259"/>
  <c r="AH5060" i="259"/>
  <c r="AH5061" i="259"/>
  <c r="AH5062" i="259"/>
  <c r="AH5063" i="259"/>
  <c r="AH5064" i="259"/>
  <c r="AH5065" i="259"/>
  <c r="AH5066" i="259"/>
  <c r="AH5067" i="259"/>
  <c r="AH5068" i="259"/>
  <c r="AH5069" i="259"/>
  <c r="AH5070" i="259"/>
  <c r="AH5071" i="259"/>
  <c r="AH5072" i="259"/>
  <c r="AH5073" i="259"/>
  <c r="AH5074" i="259"/>
  <c r="AH5075" i="259"/>
  <c r="AH5076" i="259"/>
  <c r="AH5077" i="259"/>
  <c r="AH5078" i="259"/>
  <c r="AH5079" i="259"/>
  <c r="AH5080" i="259"/>
  <c r="AH5081" i="259"/>
  <c r="AH5082" i="259"/>
  <c r="AH5083" i="259"/>
  <c r="AH5084" i="259"/>
  <c r="AH5085" i="259"/>
  <c r="AH5086" i="259"/>
  <c r="AH5087" i="259"/>
  <c r="AH5088" i="259"/>
  <c r="AH5089" i="259"/>
  <c r="AH5090" i="259"/>
  <c r="AH5091" i="259"/>
  <c r="AH5092" i="259"/>
  <c r="AH5093" i="259"/>
  <c r="AH5094" i="259"/>
  <c r="AH5095" i="259"/>
  <c r="AH5096" i="259"/>
  <c r="AH5097" i="259"/>
  <c r="AH5098" i="259"/>
  <c r="AH5099" i="259"/>
  <c r="AH5100" i="259"/>
  <c r="AH5101" i="259"/>
  <c r="AH5102" i="259"/>
  <c r="AH5103" i="259"/>
  <c r="AH5104" i="259"/>
  <c r="AH5105" i="259"/>
  <c r="AH5106" i="259"/>
  <c r="AH5107" i="259"/>
  <c r="AH5108" i="259"/>
  <c r="AH5109" i="259"/>
  <c r="AH5110" i="259"/>
  <c r="AH5111" i="259"/>
  <c r="AH5112" i="259"/>
  <c r="AH5113" i="259"/>
  <c r="AH5114" i="259"/>
  <c r="AH5115" i="259"/>
  <c r="AH5116" i="259"/>
  <c r="AH5117" i="259"/>
  <c r="AH5118" i="259"/>
  <c r="AH5119" i="259"/>
  <c r="AH5120" i="259"/>
  <c r="AH5121" i="259"/>
  <c r="AH5122" i="259"/>
  <c r="AH5123" i="259"/>
  <c r="AH5124" i="259"/>
  <c r="AH5125" i="259"/>
  <c r="AH5126" i="259"/>
  <c r="AH5127" i="259"/>
  <c r="AH5128" i="259"/>
  <c r="AH5129" i="259"/>
  <c r="AH5130" i="259"/>
  <c r="AH5131" i="259"/>
  <c r="AH5132" i="259"/>
  <c r="AH5133" i="259"/>
  <c r="AH5134" i="259"/>
  <c r="AH5135" i="259"/>
  <c r="AH5136" i="259"/>
  <c r="AH5137" i="259"/>
  <c r="AH5138" i="259"/>
  <c r="AH5139" i="259"/>
  <c r="AH5140" i="259"/>
  <c r="AH5141" i="259"/>
  <c r="AH5142" i="259"/>
  <c r="AH5143" i="259"/>
  <c r="AH5144" i="259"/>
  <c r="AH5145" i="259"/>
  <c r="AH5146" i="259"/>
  <c r="AH5147" i="259"/>
  <c r="AH5148" i="259"/>
  <c r="AH5149" i="259"/>
  <c r="AH5150" i="259"/>
  <c r="AH5151" i="259"/>
  <c r="AH5152" i="259"/>
  <c r="AH5153" i="259"/>
  <c r="AH5154" i="259"/>
  <c r="AH5155" i="259"/>
  <c r="AH5156" i="259"/>
  <c r="AH5157" i="259"/>
  <c r="AH5158" i="259"/>
  <c r="AH5159" i="259"/>
  <c r="AH5160" i="259"/>
  <c r="AH5161" i="259"/>
  <c r="AH5162" i="259"/>
  <c r="AH5163" i="259"/>
  <c r="AH5164" i="259"/>
  <c r="AH5165" i="259"/>
  <c r="AH5166" i="259"/>
  <c r="AH5167" i="259"/>
  <c r="AH5168" i="259"/>
  <c r="AH5169" i="259"/>
  <c r="AH5170" i="259"/>
  <c r="AH5171" i="259"/>
  <c r="AH5172" i="259"/>
  <c r="AH5173" i="259"/>
  <c r="AH5174" i="259"/>
  <c r="AH5175" i="259"/>
  <c r="AH5176" i="259"/>
  <c r="AH5177" i="259"/>
  <c r="AH5178" i="259"/>
  <c r="AH5179" i="259"/>
  <c r="AH5180" i="259"/>
  <c r="AH5181" i="259"/>
  <c r="AH5182" i="259"/>
  <c r="AH5183" i="259"/>
  <c r="AH5184" i="259"/>
  <c r="AH5185" i="259"/>
  <c r="AH5186" i="259"/>
  <c r="AH5187" i="259"/>
  <c r="AH5188" i="259"/>
  <c r="AH5189" i="259"/>
  <c r="AH5190" i="259"/>
  <c r="AH5191" i="259"/>
  <c r="AH5192" i="259"/>
  <c r="AH5193" i="259"/>
  <c r="AH5194" i="259"/>
  <c r="AH5195" i="259"/>
  <c r="AH5196" i="259"/>
  <c r="AH5197" i="259"/>
  <c r="AH5198" i="259"/>
  <c r="AH5199" i="259"/>
  <c r="AH5200" i="259"/>
  <c r="AH5201" i="259"/>
  <c r="AH5202" i="259"/>
  <c r="AH5203" i="259"/>
  <c r="AH5204" i="259"/>
  <c r="AH5205" i="259"/>
  <c r="AH5206" i="259"/>
  <c r="AH5207" i="259"/>
  <c r="AH5208" i="259"/>
  <c r="AH5209" i="259"/>
  <c r="AH5210" i="259"/>
  <c r="AH5211" i="259"/>
  <c r="AH5212" i="259"/>
  <c r="AH5213" i="259"/>
  <c r="AH5214" i="259"/>
  <c r="AH5215" i="259"/>
  <c r="AH5216" i="259"/>
  <c r="AH5217" i="259"/>
  <c r="AH5218" i="259"/>
  <c r="AH5219" i="259"/>
  <c r="AH5220" i="259"/>
  <c r="AH5221" i="259"/>
  <c r="AH5222" i="259"/>
  <c r="AH5223" i="259"/>
  <c r="AH5224" i="259"/>
  <c r="AH5225" i="259"/>
  <c r="AH5226" i="259"/>
  <c r="AH5227" i="259"/>
  <c r="AH5228" i="259"/>
  <c r="AH5229" i="259"/>
  <c r="AH5230" i="259"/>
  <c r="AH5231" i="259"/>
  <c r="AH5232" i="259"/>
  <c r="AH5233" i="259"/>
  <c r="AH5234" i="259"/>
  <c r="AH5235" i="259"/>
  <c r="AH5236" i="259"/>
  <c r="AH5237" i="259"/>
  <c r="AH5238" i="259"/>
  <c r="AH5239" i="259"/>
  <c r="AH5240" i="259"/>
  <c r="AH5241" i="259"/>
  <c r="AH5242" i="259"/>
  <c r="AH5243" i="259"/>
  <c r="AH5244" i="259"/>
  <c r="AH5245" i="259"/>
  <c r="AH5246" i="259"/>
  <c r="AH5247" i="259"/>
  <c r="AH5248" i="259"/>
  <c r="AH5249" i="259"/>
  <c r="AH5250" i="259"/>
  <c r="AH5251" i="259"/>
  <c r="AH5252" i="259"/>
  <c r="AH5253" i="259"/>
  <c r="AH5254" i="259"/>
  <c r="AH5255" i="259"/>
  <c r="AH5256" i="259"/>
  <c r="AH5257" i="259"/>
  <c r="AH5258" i="259"/>
  <c r="AH5259" i="259"/>
  <c r="AH5260" i="259"/>
  <c r="AH5261" i="259"/>
  <c r="AH5262" i="259"/>
  <c r="AH5263" i="259"/>
  <c r="AH5264" i="259"/>
  <c r="AH5265" i="259"/>
  <c r="AH5266" i="259"/>
  <c r="AH5267" i="259"/>
  <c r="AH5268" i="259"/>
  <c r="AH5269" i="259"/>
  <c r="AH5270" i="259"/>
  <c r="AH5271" i="259"/>
  <c r="AH5272" i="259"/>
  <c r="AH5273" i="259"/>
  <c r="AH5274" i="259"/>
  <c r="AH5275" i="259"/>
  <c r="AH5276" i="259"/>
  <c r="AH5277" i="259"/>
  <c r="AH5278" i="259"/>
  <c r="AH5279" i="259"/>
  <c r="AH5280" i="259"/>
  <c r="AH5281" i="259"/>
  <c r="AH5282" i="259"/>
  <c r="AH5283" i="259"/>
  <c r="AH5284" i="259"/>
  <c r="AH5285" i="259"/>
  <c r="AH5286" i="259"/>
  <c r="AH5287" i="259"/>
  <c r="AH5288" i="259"/>
  <c r="AH5289" i="259"/>
  <c r="AH5290" i="259"/>
  <c r="AH5291" i="259"/>
  <c r="AH5292" i="259"/>
  <c r="AH5293" i="259"/>
  <c r="AH5294" i="259"/>
  <c r="AH5295" i="259"/>
  <c r="AH5296" i="259"/>
  <c r="AH5297" i="259"/>
  <c r="AH5298" i="259"/>
  <c r="AH5299" i="259"/>
  <c r="AH5300" i="259"/>
  <c r="AH5301" i="259"/>
  <c r="AH5302" i="259"/>
  <c r="AH5303" i="259"/>
  <c r="AH5304" i="259"/>
  <c r="AH5305" i="259"/>
  <c r="AH5306" i="259"/>
  <c r="AH5307" i="259"/>
  <c r="AH5308" i="259"/>
  <c r="AH5309" i="259"/>
  <c r="AH5310" i="259"/>
  <c r="AH5311" i="259"/>
  <c r="AH5312" i="259"/>
  <c r="AH5313" i="259"/>
  <c r="AH5314" i="259"/>
  <c r="AH5315" i="259"/>
  <c r="AH5316" i="259"/>
  <c r="AH5317" i="259"/>
  <c r="AH5318" i="259"/>
  <c r="AH5319" i="259"/>
  <c r="AH5320" i="259"/>
  <c r="AH5321" i="259"/>
  <c r="AH5322" i="259"/>
  <c r="AH5323" i="259"/>
  <c r="AH5324" i="259"/>
  <c r="AH5325" i="259"/>
  <c r="AH5326" i="259"/>
  <c r="AH5327" i="259"/>
  <c r="AH5328" i="259"/>
  <c r="AH5329" i="259"/>
  <c r="AH5330" i="259"/>
  <c r="AH5331" i="259"/>
  <c r="AH5332" i="259"/>
  <c r="AH5333" i="259"/>
  <c r="AH5334" i="259"/>
  <c r="AH5335" i="259"/>
  <c r="AH5336" i="259"/>
  <c r="AH5337" i="259"/>
  <c r="AH5338" i="259"/>
  <c r="AH5339" i="259"/>
  <c r="AH5340" i="259"/>
  <c r="AH5341" i="259"/>
  <c r="AH5342" i="259"/>
  <c r="AH5343" i="259"/>
  <c r="AH5344" i="259"/>
  <c r="AH5345" i="259"/>
  <c r="AH5346" i="259"/>
  <c r="AH5347" i="259"/>
  <c r="AH5348" i="259"/>
  <c r="AH5349" i="259"/>
  <c r="AH5350" i="259"/>
  <c r="AH5351" i="259"/>
  <c r="AH5352" i="259"/>
  <c r="AH5353" i="259"/>
  <c r="AH5354" i="259"/>
  <c r="AH5355" i="259"/>
  <c r="AH5356" i="259"/>
  <c r="AH5357" i="259"/>
  <c r="AH5358" i="259"/>
  <c r="AH5359" i="259"/>
  <c r="AH5360" i="259"/>
  <c r="AH5361" i="259"/>
  <c r="AH5362" i="259"/>
  <c r="AH5363" i="259"/>
  <c r="AH5364" i="259"/>
  <c r="AH5365" i="259"/>
  <c r="AH5366" i="259"/>
  <c r="AH5367" i="259"/>
  <c r="AH5368" i="259"/>
  <c r="AH5369" i="259"/>
  <c r="AH5370" i="259"/>
  <c r="AH5371" i="259"/>
  <c r="AH5372" i="259"/>
  <c r="AH5373" i="259"/>
  <c r="AH5374" i="259"/>
  <c r="AH5375" i="259"/>
  <c r="AH5376" i="259"/>
  <c r="AH5377" i="259"/>
  <c r="AH5378" i="259"/>
  <c r="AH5379" i="259"/>
  <c r="AH5380" i="259"/>
  <c r="AH5381" i="259"/>
  <c r="AH5382" i="259"/>
  <c r="AH5383" i="259"/>
  <c r="AH5384" i="259"/>
  <c r="AH5385" i="259"/>
  <c r="AH5386" i="259"/>
  <c r="AH5387" i="259"/>
  <c r="AH5388" i="259"/>
  <c r="AH5389" i="259"/>
  <c r="AH5390" i="259"/>
  <c r="AH5391" i="259"/>
  <c r="AH5392" i="259"/>
  <c r="AH5393" i="259"/>
  <c r="AH5394" i="259"/>
  <c r="AH5395" i="259"/>
  <c r="AH5396" i="259"/>
  <c r="AH5397" i="259"/>
  <c r="AH5398" i="259"/>
  <c r="AH5399" i="259"/>
  <c r="AH5400" i="259"/>
  <c r="AH5401" i="259"/>
  <c r="AH5402" i="259"/>
  <c r="AH5403" i="259"/>
  <c r="AH5404" i="259"/>
  <c r="AH5405" i="259"/>
  <c r="AH5406" i="259"/>
  <c r="AH5407" i="259"/>
  <c r="AH5408" i="259"/>
  <c r="AH5409" i="259"/>
  <c r="AH5410" i="259"/>
  <c r="AH5411" i="259"/>
  <c r="AH5412" i="259"/>
  <c r="AH5413" i="259"/>
  <c r="AH5414" i="259"/>
  <c r="AH5415" i="259"/>
  <c r="AH5416" i="259"/>
  <c r="AH5417" i="259"/>
  <c r="AH5418" i="259"/>
  <c r="AH5419" i="259"/>
  <c r="AH5420" i="259"/>
  <c r="AH5421" i="259"/>
  <c r="AH5422" i="259"/>
  <c r="AH5423" i="259"/>
  <c r="AH5424" i="259"/>
  <c r="AH5425" i="259"/>
  <c r="AH5426" i="259"/>
  <c r="AH5427" i="259"/>
  <c r="AH5428" i="259"/>
  <c r="AH5429" i="259"/>
  <c r="AH5430" i="259"/>
  <c r="AH5431" i="259"/>
  <c r="AH5432" i="259"/>
  <c r="AH5433" i="259"/>
  <c r="AH5434" i="259"/>
  <c r="AH5435" i="259"/>
  <c r="AH5436" i="259"/>
  <c r="AH5437" i="259"/>
  <c r="AH5438" i="259"/>
  <c r="AH5439" i="259"/>
  <c r="AH5440" i="259"/>
  <c r="AH5441" i="259"/>
  <c r="AH5442" i="259"/>
  <c r="AH5443" i="259"/>
  <c r="AH5444" i="259"/>
  <c r="AH5445" i="259"/>
  <c r="AH5446" i="259"/>
  <c r="AH5447" i="259"/>
  <c r="AH5448" i="259"/>
  <c r="AH5449" i="259"/>
  <c r="AH5450" i="259"/>
  <c r="AH5451" i="259"/>
  <c r="AH5452" i="259"/>
  <c r="AH5453" i="259"/>
  <c r="AH5454" i="259"/>
  <c r="AH5455" i="259"/>
  <c r="AH5456" i="259"/>
  <c r="AH5457" i="259"/>
  <c r="AH5458" i="259"/>
  <c r="AH5459" i="259"/>
  <c r="AH5460" i="259"/>
  <c r="AH5461" i="259"/>
  <c r="AH5462" i="259"/>
  <c r="AH5463" i="259"/>
  <c r="AH5464" i="259"/>
  <c r="AH5465" i="259"/>
  <c r="AH5466" i="259"/>
  <c r="AH5467" i="259"/>
  <c r="AH5468" i="259"/>
  <c r="AH5469" i="259"/>
  <c r="AH5470" i="259"/>
  <c r="AH5471" i="259"/>
  <c r="AH5472" i="259"/>
  <c r="AH5473" i="259"/>
  <c r="AH5474" i="259"/>
  <c r="AH5475" i="259"/>
  <c r="AH5476" i="259"/>
  <c r="AH5477" i="259"/>
  <c r="AH5478" i="259"/>
  <c r="AH5479" i="259"/>
  <c r="AH5480" i="259"/>
  <c r="AH5481" i="259"/>
  <c r="AH5482" i="259"/>
  <c r="AH5483" i="259"/>
  <c r="AH5484" i="259"/>
  <c r="AH5485" i="259"/>
  <c r="AH5486" i="259"/>
  <c r="AH5487" i="259"/>
  <c r="AH5488" i="259"/>
  <c r="AH5489" i="259"/>
  <c r="AH5490" i="259"/>
  <c r="AH5491" i="259"/>
  <c r="AH5492" i="259"/>
  <c r="AH5493" i="259"/>
  <c r="AH5494" i="259"/>
  <c r="AH5495" i="259"/>
  <c r="AH5496" i="259"/>
  <c r="AH5497" i="259"/>
  <c r="AH5498" i="259"/>
  <c r="AH5499" i="259"/>
  <c r="AH5500" i="259"/>
  <c r="AH5501" i="259"/>
  <c r="AH5502" i="259"/>
  <c r="AH5503" i="259"/>
  <c r="AH5504" i="259"/>
  <c r="AH5505" i="259"/>
  <c r="AH5506" i="259"/>
  <c r="AH5507" i="259"/>
  <c r="AH5508" i="259"/>
  <c r="AH5509" i="259"/>
  <c r="AH5510" i="259"/>
  <c r="AH5511" i="259"/>
  <c r="AH5512" i="259"/>
  <c r="AH5513" i="259"/>
  <c r="AH5514" i="259"/>
  <c r="AH5515" i="259"/>
  <c r="AH5516" i="259"/>
  <c r="AB2" i="259"/>
  <c r="AA3" i="259"/>
  <c r="AB3" i="259" s="1"/>
  <c r="AA4" i="259"/>
  <c r="AB4" i="259" s="1"/>
  <c r="AA5" i="259"/>
  <c r="AB5" i="259" s="1"/>
  <c r="AA6" i="259"/>
  <c r="AB6" i="259" s="1"/>
  <c r="AA7" i="259"/>
  <c r="AB7" i="259" s="1"/>
  <c r="AA8" i="259"/>
  <c r="AB8" i="259" s="1"/>
  <c r="AA9" i="259"/>
  <c r="AB9" i="259" s="1"/>
  <c r="AA10" i="259"/>
  <c r="AB10" i="259" s="1"/>
  <c r="AA11" i="259"/>
  <c r="AB11" i="259" s="1"/>
  <c r="AA12" i="259"/>
  <c r="AB12" i="259" s="1"/>
  <c r="AA13" i="259"/>
  <c r="AB13" i="259" s="1"/>
  <c r="AA14" i="259"/>
  <c r="AB14" i="259" s="1"/>
  <c r="AA15" i="259"/>
  <c r="AB15" i="259" s="1"/>
  <c r="AA16" i="259"/>
  <c r="AB16" i="259" s="1"/>
  <c r="AA17" i="259"/>
  <c r="AB17" i="259" s="1"/>
  <c r="AA18" i="259"/>
  <c r="AB18" i="259" s="1"/>
  <c r="AA19" i="259"/>
  <c r="AB19" i="259" s="1"/>
  <c r="AA20" i="259"/>
  <c r="AB20" i="259" s="1"/>
  <c r="AA21" i="259"/>
  <c r="AB21" i="259" s="1"/>
  <c r="AA22" i="259"/>
  <c r="AB22" i="259" s="1"/>
  <c r="AA23" i="259"/>
  <c r="AB23" i="259" s="1"/>
  <c r="AA24" i="259"/>
  <c r="AB24" i="259" s="1"/>
  <c r="AA25" i="259"/>
  <c r="AB25" i="259" s="1"/>
  <c r="AA26" i="259"/>
  <c r="AB26" i="259" s="1"/>
  <c r="AA27" i="259"/>
  <c r="AB27" i="259" s="1"/>
  <c r="AA28" i="259"/>
  <c r="AB28" i="259" s="1"/>
  <c r="AA29" i="259"/>
  <c r="AB29" i="259" s="1"/>
  <c r="AA30" i="259"/>
  <c r="AB30" i="259" s="1"/>
  <c r="AA31" i="259"/>
  <c r="AB31" i="259" s="1"/>
  <c r="AA32" i="259"/>
  <c r="AB32" i="259" s="1"/>
  <c r="AA33" i="259"/>
  <c r="AB33" i="259" s="1"/>
  <c r="AA34" i="259"/>
  <c r="AB34" i="259" s="1"/>
  <c r="AA35" i="259"/>
  <c r="AB35" i="259" s="1"/>
  <c r="AA36" i="259"/>
  <c r="AB36" i="259" s="1"/>
  <c r="AA37" i="259"/>
  <c r="AB37" i="259" s="1"/>
  <c r="AA38" i="259"/>
  <c r="AB38" i="259" s="1"/>
  <c r="AA39" i="259"/>
  <c r="AB39" i="259" s="1"/>
  <c r="AA40" i="259"/>
  <c r="AB40" i="259" s="1"/>
  <c r="AA41" i="259"/>
  <c r="AB41" i="259" s="1"/>
  <c r="AA42" i="259"/>
  <c r="AB42" i="259" s="1"/>
  <c r="AA43" i="259"/>
  <c r="AB43" i="259" s="1"/>
  <c r="AA44" i="259"/>
  <c r="AB44" i="259" s="1"/>
  <c r="AA45" i="259"/>
  <c r="AB45" i="259" s="1"/>
  <c r="AA46" i="259"/>
  <c r="AB46" i="259" s="1"/>
  <c r="AA47" i="259"/>
  <c r="AB47" i="259" s="1"/>
  <c r="AA48" i="259"/>
  <c r="AB48" i="259" s="1"/>
  <c r="AA49" i="259"/>
  <c r="AB49" i="259" s="1"/>
  <c r="AA50" i="259"/>
  <c r="AB50" i="259" s="1"/>
  <c r="AA51" i="259"/>
  <c r="AB51" i="259" s="1"/>
  <c r="AA52" i="259"/>
  <c r="AB52" i="259" s="1"/>
  <c r="AA53" i="259"/>
  <c r="AB53" i="259" s="1"/>
  <c r="AA54" i="259"/>
  <c r="AB54" i="259" s="1"/>
  <c r="AA55" i="259"/>
  <c r="AB55" i="259" s="1"/>
  <c r="AA56" i="259"/>
  <c r="AB56" i="259" s="1"/>
  <c r="AA57" i="259"/>
  <c r="AB57" i="259" s="1"/>
  <c r="AA58" i="259"/>
  <c r="AB58" i="259" s="1"/>
  <c r="AA59" i="259"/>
  <c r="AB59" i="259" s="1"/>
  <c r="AA60" i="259"/>
  <c r="AB60" i="259" s="1"/>
  <c r="AA61" i="259"/>
  <c r="AB61" i="259" s="1"/>
  <c r="AA62" i="259"/>
  <c r="AB62" i="259" s="1"/>
  <c r="AA63" i="259"/>
  <c r="AB63" i="259" s="1"/>
  <c r="AA64" i="259"/>
  <c r="AB64" i="259" s="1"/>
  <c r="AA65" i="259"/>
  <c r="AB65" i="259" s="1"/>
  <c r="AA66" i="259"/>
  <c r="AB66" i="259" s="1"/>
  <c r="AA67" i="259"/>
  <c r="AB67" i="259" s="1"/>
  <c r="AA68" i="259"/>
  <c r="AB68" i="259" s="1"/>
  <c r="AA69" i="259"/>
  <c r="AB69" i="259" s="1"/>
  <c r="AA70" i="259"/>
  <c r="AB70" i="259" s="1"/>
  <c r="AA71" i="259"/>
  <c r="AB71" i="259" s="1"/>
  <c r="AA72" i="259"/>
  <c r="AB72" i="259" s="1"/>
  <c r="AA73" i="259"/>
  <c r="AB73" i="259" s="1"/>
  <c r="AA74" i="259"/>
  <c r="AB74" i="259" s="1"/>
  <c r="AA75" i="259"/>
  <c r="AB75" i="259" s="1"/>
  <c r="AA76" i="259"/>
  <c r="AB76" i="259" s="1"/>
  <c r="AA77" i="259"/>
  <c r="AB77" i="259" s="1"/>
  <c r="AA78" i="259"/>
  <c r="AB78" i="259" s="1"/>
  <c r="AA79" i="259"/>
  <c r="AB79" i="259" s="1"/>
  <c r="AA80" i="259"/>
  <c r="AB80" i="259" s="1"/>
  <c r="AA81" i="259"/>
  <c r="AB81" i="259" s="1"/>
  <c r="AA82" i="259"/>
  <c r="AB82" i="259" s="1"/>
  <c r="AA83" i="259"/>
  <c r="AB83" i="259" s="1"/>
  <c r="AA84" i="259"/>
  <c r="AB84" i="259" s="1"/>
  <c r="AA85" i="259"/>
  <c r="AB85" i="259" s="1"/>
  <c r="AA86" i="259"/>
  <c r="AB86" i="259" s="1"/>
  <c r="AA87" i="259"/>
  <c r="AB87" i="259" s="1"/>
  <c r="AA88" i="259"/>
  <c r="AB88" i="259" s="1"/>
  <c r="AA89" i="259"/>
  <c r="AB89" i="259" s="1"/>
  <c r="AA90" i="259"/>
  <c r="AB90" i="259" s="1"/>
  <c r="AA91" i="259"/>
  <c r="AB91" i="259" s="1"/>
  <c r="AA92" i="259"/>
  <c r="AB92" i="259" s="1"/>
  <c r="AA93" i="259"/>
  <c r="AB93" i="259" s="1"/>
  <c r="AA94" i="259"/>
  <c r="AB94" i="259" s="1"/>
  <c r="AA95" i="259"/>
  <c r="AB95" i="259" s="1"/>
  <c r="AA96" i="259"/>
  <c r="AB96" i="259" s="1"/>
  <c r="AA97" i="259"/>
  <c r="AB97" i="259" s="1"/>
  <c r="AA98" i="259"/>
  <c r="AB98" i="259" s="1"/>
  <c r="AA99" i="259"/>
  <c r="AB99" i="259" s="1"/>
  <c r="AA100" i="259"/>
  <c r="AB100" i="259" s="1"/>
  <c r="AA101" i="259"/>
  <c r="AB101" i="259" s="1"/>
  <c r="AA102" i="259"/>
  <c r="AB102" i="259" s="1"/>
  <c r="AA103" i="259"/>
  <c r="AB103" i="259" s="1"/>
  <c r="AA104" i="259"/>
  <c r="AB104" i="259" s="1"/>
  <c r="AA105" i="259"/>
  <c r="AB105" i="259" s="1"/>
  <c r="AA106" i="259"/>
  <c r="AB106" i="259" s="1"/>
  <c r="AA107" i="259"/>
  <c r="AB107" i="259" s="1"/>
  <c r="AA108" i="259"/>
  <c r="AB108" i="259" s="1"/>
  <c r="AA109" i="259"/>
  <c r="AB109" i="259" s="1"/>
  <c r="AA110" i="259"/>
  <c r="AB110" i="259" s="1"/>
  <c r="AA111" i="259"/>
  <c r="AB111" i="259" s="1"/>
  <c r="AA112" i="259"/>
  <c r="AB112" i="259" s="1"/>
  <c r="AA113" i="259"/>
  <c r="AB113" i="259" s="1"/>
  <c r="AA114" i="259"/>
  <c r="AB114" i="259" s="1"/>
  <c r="AA115" i="259"/>
  <c r="AB115" i="259" s="1"/>
  <c r="AA116" i="259"/>
  <c r="AB116" i="259" s="1"/>
  <c r="AA117" i="259"/>
  <c r="AB117" i="259" s="1"/>
  <c r="AA118" i="259"/>
  <c r="AB118" i="259" s="1"/>
  <c r="AA119" i="259"/>
  <c r="AB119" i="259" s="1"/>
  <c r="AA120" i="259"/>
  <c r="AB120" i="259" s="1"/>
  <c r="AA121" i="259"/>
  <c r="AB121" i="259" s="1"/>
  <c r="AA122" i="259"/>
  <c r="AB122" i="259" s="1"/>
  <c r="AA123" i="259"/>
  <c r="AB123" i="259" s="1"/>
  <c r="AA124" i="259"/>
  <c r="AB124" i="259" s="1"/>
  <c r="AA125" i="259"/>
  <c r="AB125" i="259" s="1"/>
  <c r="AA126" i="259"/>
  <c r="AB126" i="259" s="1"/>
  <c r="AA127" i="259"/>
  <c r="AB127" i="259" s="1"/>
  <c r="AA128" i="259"/>
  <c r="AB128" i="259" s="1"/>
  <c r="AA129" i="259"/>
  <c r="AB129" i="259" s="1"/>
  <c r="AA130" i="259"/>
  <c r="AB130" i="259" s="1"/>
  <c r="AA131" i="259"/>
  <c r="AB131" i="259" s="1"/>
  <c r="AA132" i="259"/>
  <c r="AB132" i="259" s="1"/>
  <c r="AA133" i="259"/>
  <c r="AB133" i="259" s="1"/>
  <c r="AA134" i="259"/>
  <c r="AB134" i="259" s="1"/>
  <c r="AA135" i="259"/>
  <c r="AB135" i="259" s="1"/>
  <c r="AA136" i="259"/>
  <c r="AB136" i="259" s="1"/>
  <c r="AA137" i="259"/>
  <c r="AB137" i="259" s="1"/>
  <c r="AA138" i="259"/>
  <c r="AB138" i="259" s="1"/>
  <c r="AA139" i="259"/>
  <c r="AB139" i="259" s="1"/>
  <c r="AA140" i="259"/>
  <c r="AB140" i="259" s="1"/>
  <c r="AA141" i="259"/>
  <c r="AB141" i="259" s="1"/>
  <c r="AA142" i="259"/>
  <c r="AB142" i="259" s="1"/>
  <c r="AA143" i="259"/>
  <c r="AB143" i="259" s="1"/>
  <c r="AA144" i="259"/>
  <c r="AB144" i="259" s="1"/>
  <c r="AA145" i="259"/>
  <c r="AB145" i="259" s="1"/>
  <c r="AA146" i="259"/>
  <c r="AB146" i="259" s="1"/>
  <c r="AA147" i="259"/>
  <c r="AB147" i="259" s="1"/>
  <c r="AA148" i="259"/>
  <c r="AB148" i="259" s="1"/>
  <c r="AA149" i="259"/>
  <c r="AB149" i="259" s="1"/>
  <c r="AA150" i="259"/>
  <c r="AB150" i="259" s="1"/>
  <c r="AA151" i="259"/>
  <c r="AB151" i="259" s="1"/>
  <c r="AA152" i="259"/>
  <c r="AB152" i="259" s="1"/>
  <c r="AA153" i="259"/>
  <c r="AB153" i="259" s="1"/>
  <c r="AA154" i="259"/>
  <c r="AB154" i="259" s="1"/>
  <c r="AA155" i="259"/>
  <c r="AB155" i="259" s="1"/>
  <c r="AA156" i="259"/>
  <c r="AB156" i="259" s="1"/>
  <c r="AA157" i="259"/>
  <c r="AB157" i="259" s="1"/>
  <c r="AA158" i="259"/>
  <c r="AB158" i="259" s="1"/>
  <c r="AA159" i="259"/>
  <c r="AB159" i="259" s="1"/>
  <c r="AA160" i="259"/>
  <c r="AB160" i="259" s="1"/>
  <c r="AA161" i="259"/>
  <c r="AB161" i="259" s="1"/>
  <c r="AA162" i="259"/>
  <c r="AB162" i="259" s="1"/>
  <c r="AA163" i="259"/>
  <c r="AB163" i="259" s="1"/>
  <c r="AA164" i="259"/>
  <c r="AB164" i="259" s="1"/>
  <c r="AA165" i="259"/>
  <c r="AB165" i="259" s="1"/>
  <c r="AA166" i="259"/>
  <c r="AB166" i="259" s="1"/>
  <c r="AA167" i="259"/>
  <c r="AB167" i="259" s="1"/>
  <c r="AA168" i="259"/>
  <c r="AB168" i="259" s="1"/>
  <c r="AA169" i="259"/>
  <c r="AB169" i="259" s="1"/>
  <c r="AA170" i="259"/>
  <c r="AB170" i="259" s="1"/>
  <c r="AA171" i="259"/>
  <c r="AB171" i="259" s="1"/>
  <c r="AA172" i="259"/>
  <c r="AB172" i="259" s="1"/>
  <c r="AA173" i="259"/>
  <c r="AB173" i="259" s="1"/>
  <c r="AA174" i="259"/>
  <c r="AB174" i="259" s="1"/>
  <c r="AA175" i="259"/>
  <c r="AB175" i="259" s="1"/>
  <c r="AA176" i="259"/>
  <c r="AB176" i="259" s="1"/>
  <c r="AA177" i="259"/>
  <c r="AB177" i="259" s="1"/>
  <c r="AA178" i="259"/>
  <c r="AB178" i="259" s="1"/>
  <c r="AA179" i="259"/>
  <c r="AB179" i="259" s="1"/>
  <c r="AA180" i="259"/>
  <c r="AB180" i="259" s="1"/>
  <c r="AA181" i="259"/>
  <c r="AB181" i="259" s="1"/>
  <c r="AA182" i="259"/>
  <c r="AB182" i="259" s="1"/>
  <c r="AA183" i="259"/>
  <c r="AB183" i="259" s="1"/>
  <c r="AA184" i="259"/>
  <c r="AB184" i="259" s="1"/>
  <c r="AA185" i="259"/>
  <c r="AB185" i="259" s="1"/>
  <c r="AA186" i="259"/>
  <c r="AB186" i="259" s="1"/>
  <c r="AA187" i="259"/>
  <c r="AB187" i="259" s="1"/>
  <c r="AA188" i="259"/>
  <c r="AB188" i="259" s="1"/>
  <c r="AA189" i="259"/>
  <c r="AB189" i="259" s="1"/>
  <c r="AA190" i="259"/>
  <c r="AB190" i="259" s="1"/>
  <c r="AA191" i="259"/>
  <c r="AB191" i="259" s="1"/>
  <c r="AA192" i="259"/>
  <c r="AB192" i="259" s="1"/>
  <c r="AA193" i="259"/>
  <c r="AB193" i="259" s="1"/>
  <c r="AA194" i="259"/>
  <c r="AB194" i="259" s="1"/>
  <c r="AA195" i="259"/>
  <c r="AB195" i="259" s="1"/>
  <c r="AA196" i="259"/>
  <c r="AB196" i="259" s="1"/>
  <c r="AA197" i="259"/>
  <c r="AB197" i="259" s="1"/>
  <c r="AA198" i="259"/>
  <c r="AB198" i="259" s="1"/>
  <c r="AA199" i="259"/>
  <c r="AB199" i="259" s="1"/>
  <c r="AA200" i="259"/>
  <c r="AB200" i="259" s="1"/>
  <c r="AA201" i="259"/>
  <c r="AB201" i="259" s="1"/>
  <c r="AA202" i="259"/>
  <c r="AB202" i="259" s="1"/>
  <c r="AA203" i="259"/>
  <c r="AB203" i="259" s="1"/>
  <c r="AA204" i="259"/>
  <c r="AB204" i="259" s="1"/>
  <c r="AA205" i="259"/>
  <c r="AB205" i="259" s="1"/>
  <c r="AA206" i="259"/>
  <c r="AB206" i="259" s="1"/>
  <c r="AA207" i="259"/>
  <c r="AB207" i="259" s="1"/>
  <c r="AA208" i="259"/>
  <c r="AB208" i="259" s="1"/>
  <c r="AA209" i="259"/>
  <c r="AB209" i="259" s="1"/>
  <c r="AA210" i="259"/>
  <c r="AB210" i="259" s="1"/>
  <c r="AA211" i="259"/>
  <c r="AB211" i="259" s="1"/>
  <c r="AA212" i="259"/>
  <c r="AB212" i="259" s="1"/>
  <c r="AA213" i="259"/>
  <c r="AB213" i="259" s="1"/>
  <c r="AA214" i="259"/>
  <c r="AB214" i="259" s="1"/>
  <c r="AA215" i="259"/>
  <c r="AB215" i="259" s="1"/>
  <c r="AA216" i="259"/>
  <c r="AB216" i="259" s="1"/>
  <c r="AA217" i="259"/>
  <c r="AB217" i="259" s="1"/>
  <c r="AA218" i="259"/>
  <c r="AB218" i="259" s="1"/>
  <c r="AA219" i="259"/>
  <c r="AB219" i="259" s="1"/>
  <c r="AA220" i="259"/>
  <c r="AB220" i="259" s="1"/>
  <c r="AA221" i="259"/>
  <c r="AB221" i="259" s="1"/>
  <c r="AA222" i="259"/>
  <c r="AB222" i="259" s="1"/>
  <c r="AA223" i="259"/>
  <c r="AB223" i="259" s="1"/>
  <c r="AA224" i="259"/>
  <c r="AB224" i="259" s="1"/>
  <c r="AA225" i="259"/>
  <c r="AB225" i="259" s="1"/>
  <c r="AA226" i="259"/>
  <c r="AB226" i="259" s="1"/>
  <c r="AA227" i="259"/>
  <c r="AB227" i="259" s="1"/>
  <c r="AA228" i="259"/>
  <c r="AB228" i="259" s="1"/>
  <c r="AA229" i="259"/>
  <c r="AB229" i="259" s="1"/>
  <c r="AA230" i="259"/>
  <c r="AB230" i="259" s="1"/>
  <c r="AA231" i="259"/>
  <c r="AB231" i="259" s="1"/>
  <c r="AA232" i="259"/>
  <c r="AB232" i="259" s="1"/>
  <c r="AA233" i="259"/>
  <c r="AB233" i="259" s="1"/>
  <c r="AA234" i="259"/>
  <c r="AB234" i="259" s="1"/>
  <c r="AA235" i="259"/>
  <c r="AB235" i="259" s="1"/>
  <c r="AA236" i="259"/>
  <c r="AB236" i="259" s="1"/>
  <c r="AA237" i="259"/>
  <c r="AB237" i="259" s="1"/>
  <c r="AA238" i="259"/>
  <c r="AB238" i="259" s="1"/>
  <c r="AA239" i="259"/>
  <c r="AB239" i="259" s="1"/>
  <c r="AA240" i="259"/>
  <c r="AB240" i="259" s="1"/>
  <c r="AA241" i="259"/>
  <c r="AB241" i="259" s="1"/>
  <c r="AA242" i="259"/>
  <c r="AB242" i="259" s="1"/>
  <c r="AA243" i="259"/>
  <c r="AB243" i="259" s="1"/>
  <c r="AA244" i="259"/>
  <c r="AB244" i="259" s="1"/>
  <c r="AA245" i="259"/>
  <c r="AB245" i="259" s="1"/>
  <c r="AA246" i="259"/>
  <c r="AB246" i="259" s="1"/>
  <c r="AA247" i="259"/>
  <c r="AB247" i="259" s="1"/>
  <c r="AA248" i="259"/>
  <c r="AB248" i="259" s="1"/>
  <c r="AA249" i="259"/>
  <c r="AB249" i="259" s="1"/>
  <c r="AA250" i="259"/>
  <c r="AB250" i="259" s="1"/>
  <c r="AA251" i="259"/>
  <c r="AB251" i="259" s="1"/>
  <c r="AA252" i="259"/>
  <c r="AB252" i="259" s="1"/>
  <c r="AA253" i="259"/>
  <c r="AB253" i="259" s="1"/>
  <c r="AA254" i="259"/>
  <c r="AB254" i="259" s="1"/>
  <c r="AA255" i="259"/>
  <c r="AB255" i="259" s="1"/>
  <c r="AA256" i="259"/>
  <c r="AB256" i="259" s="1"/>
  <c r="AA257" i="259"/>
  <c r="AB257" i="259" s="1"/>
  <c r="AA258" i="259"/>
  <c r="AB258" i="259" s="1"/>
  <c r="AA259" i="259"/>
  <c r="AB259" i="259" s="1"/>
  <c r="AA260" i="259"/>
  <c r="AB260" i="259" s="1"/>
  <c r="AA261" i="259"/>
  <c r="AB261" i="259" s="1"/>
  <c r="AA262" i="259"/>
  <c r="AB262" i="259" s="1"/>
  <c r="AA263" i="259"/>
  <c r="AB263" i="259" s="1"/>
  <c r="AA264" i="259"/>
  <c r="AB264" i="259" s="1"/>
  <c r="AA265" i="259"/>
  <c r="AB265" i="259" s="1"/>
  <c r="AA266" i="259"/>
  <c r="AB266" i="259" s="1"/>
  <c r="AA267" i="259"/>
  <c r="AB267" i="259" s="1"/>
  <c r="AA268" i="259"/>
  <c r="AB268" i="259" s="1"/>
  <c r="AA269" i="259"/>
  <c r="AB269" i="259" s="1"/>
  <c r="AA270" i="259"/>
  <c r="AB270" i="259" s="1"/>
  <c r="AA271" i="259"/>
  <c r="AB271" i="259" s="1"/>
  <c r="AA272" i="259"/>
  <c r="AB272" i="259" s="1"/>
  <c r="AA273" i="259"/>
  <c r="AB273" i="259" s="1"/>
  <c r="AA274" i="259"/>
  <c r="AB274" i="259" s="1"/>
  <c r="AA275" i="259"/>
  <c r="AB275" i="259" s="1"/>
  <c r="AA276" i="259"/>
  <c r="AB276" i="259" s="1"/>
  <c r="AA277" i="259"/>
  <c r="AB277" i="259" s="1"/>
  <c r="AA278" i="259"/>
  <c r="AB278" i="259" s="1"/>
  <c r="AA279" i="259"/>
  <c r="AB279" i="259" s="1"/>
  <c r="AA280" i="259"/>
  <c r="AB280" i="259" s="1"/>
  <c r="AA281" i="259"/>
  <c r="AB281" i="259" s="1"/>
  <c r="AA282" i="259"/>
  <c r="AB282" i="259" s="1"/>
  <c r="AA283" i="259"/>
  <c r="AB283" i="259" s="1"/>
  <c r="AA284" i="259"/>
  <c r="AB284" i="259" s="1"/>
  <c r="AA285" i="259"/>
  <c r="AB285" i="259" s="1"/>
  <c r="AA286" i="259"/>
  <c r="AB286" i="259" s="1"/>
  <c r="AA287" i="259"/>
  <c r="AB287" i="259" s="1"/>
  <c r="AA288" i="259"/>
  <c r="AB288" i="259" s="1"/>
  <c r="AA289" i="259"/>
  <c r="AB289" i="259" s="1"/>
  <c r="AA290" i="259"/>
  <c r="AB290" i="259" s="1"/>
  <c r="AA291" i="259"/>
  <c r="AB291" i="259" s="1"/>
  <c r="AA292" i="259"/>
  <c r="AB292" i="259" s="1"/>
  <c r="AA293" i="259"/>
  <c r="AB293" i="259" s="1"/>
  <c r="AA294" i="259"/>
  <c r="AB294" i="259" s="1"/>
  <c r="AA295" i="259"/>
  <c r="AB295" i="259" s="1"/>
  <c r="AA296" i="259"/>
  <c r="AB296" i="259" s="1"/>
  <c r="AA297" i="259"/>
  <c r="AB297" i="259" s="1"/>
  <c r="AA298" i="259"/>
  <c r="AB298" i="259" s="1"/>
  <c r="AA299" i="259"/>
  <c r="AB299" i="259" s="1"/>
  <c r="AA300" i="259"/>
  <c r="AB300" i="259" s="1"/>
  <c r="AA301" i="259"/>
  <c r="AB301" i="259" s="1"/>
  <c r="AA302" i="259"/>
  <c r="AB302" i="259" s="1"/>
  <c r="AA303" i="259"/>
  <c r="AB303" i="259" s="1"/>
  <c r="AA304" i="259"/>
  <c r="AB304" i="259" s="1"/>
  <c r="AA305" i="259"/>
  <c r="AB305" i="259" s="1"/>
  <c r="AA306" i="259"/>
  <c r="AB306" i="259" s="1"/>
  <c r="AA307" i="259"/>
  <c r="AB307" i="259" s="1"/>
  <c r="AA308" i="259"/>
  <c r="AB308" i="259" s="1"/>
  <c r="AA309" i="259"/>
  <c r="AB309" i="259" s="1"/>
  <c r="AA310" i="259"/>
  <c r="AB310" i="259" s="1"/>
  <c r="AA311" i="259"/>
  <c r="AB311" i="259" s="1"/>
  <c r="AA312" i="259"/>
  <c r="AB312" i="259" s="1"/>
  <c r="AA313" i="259"/>
  <c r="AB313" i="259" s="1"/>
  <c r="AA314" i="259"/>
  <c r="AB314" i="259" s="1"/>
  <c r="AA315" i="259"/>
  <c r="AB315" i="259" s="1"/>
  <c r="AA316" i="259"/>
  <c r="AB316" i="259" s="1"/>
  <c r="AA317" i="259"/>
  <c r="AB317" i="259" s="1"/>
  <c r="AA318" i="259"/>
  <c r="AB318" i="259" s="1"/>
  <c r="AA319" i="259"/>
  <c r="AB319" i="259" s="1"/>
  <c r="AA320" i="259"/>
  <c r="AB320" i="259" s="1"/>
  <c r="AA321" i="259"/>
  <c r="AB321" i="259" s="1"/>
  <c r="AA322" i="259"/>
  <c r="AB322" i="259" s="1"/>
  <c r="AA323" i="259"/>
  <c r="AB323" i="259" s="1"/>
  <c r="AA324" i="259"/>
  <c r="AB324" i="259" s="1"/>
  <c r="AA325" i="259"/>
  <c r="AB325" i="259" s="1"/>
  <c r="AA326" i="259"/>
  <c r="AB326" i="259" s="1"/>
  <c r="AA327" i="259"/>
  <c r="AB327" i="259" s="1"/>
  <c r="AA328" i="259"/>
  <c r="AB328" i="259" s="1"/>
  <c r="AA329" i="259"/>
  <c r="AB329" i="259" s="1"/>
  <c r="AA330" i="259"/>
  <c r="AB330" i="259" s="1"/>
  <c r="AA331" i="259"/>
  <c r="AB331" i="259" s="1"/>
  <c r="AA332" i="259"/>
  <c r="AB332" i="259" s="1"/>
  <c r="AA333" i="259"/>
  <c r="AB333" i="259" s="1"/>
  <c r="AA334" i="259"/>
  <c r="AB334" i="259" s="1"/>
  <c r="AA335" i="259"/>
  <c r="AB335" i="259" s="1"/>
  <c r="AA336" i="259"/>
  <c r="AB336" i="259" s="1"/>
  <c r="AA337" i="259"/>
  <c r="AB337" i="259" s="1"/>
  <c r="AA338" i="259"/>
  <c r="AB338" i="259" s="1"/>
  <c r="AA339" i="259"/>
  <c r="AB339" i="259" s="1"/>
  <c r="AA340" i="259"/>
  <c r="AB340" i="259" s="1"/>
  <c r="AA341" i="259"/>
  <c r="AB341" i="259" s="1"/>
  <c r="AA342" i="259"/>
  <c r="AB342" i="259" s="1"/>
  <c r="AA343" i="259"/>
  <c r="AB343" i="259" s="1"/>
  <c r="AA344" i="259"/>
  <c r="AB344" i="259" s="1"/>
  <c r="AA345" i="259"/>
  <c r="AB345" i="259" s="1"/>
  <c r="AA346" i="259"/>
  <c r="AB346" i="259" s="1"/>
  <c r="AA347" i="259"/>
  <c r="AB347" i="259" s="1"/>
  <c r="AA348" i="259"/>
  <c r="AB348" i="259" s="1"/>
  <c r="AA349" i="259"/>
  <c r="AB349" i="259" s="1"/>
  <c r="AA350" i="259"/>
  <c r="AB350" i="259" s="1"/>
  <c r="AA351" i="259"/>
  <c r="AB351" i="259" s="1"/>
  <c r="AA352" i="259"/>
  <c r="AB352" i="259" s="1"/>
  <c r="AA353" i="259"/>
  <c r="AB353" i="259" s="1"/>
  <c r="AA354" i="259"/>
  <c r="AB354" i="259" s="1"/>
  <c r="AA355" i="259"/>
  <c r="AB355" i="259" s="1"/>
  <c r="AA356" i="259"/>
  <c r="AB356" i="259" s="1"/>
  <c r="AA357" i="259"/>
  <c r="AB357" i="259" s="1"/>
  <c r="AA358" i="259"/>
  <c r="AB358" i="259" s="1"/>
  <c r="AA359" i="259"/>
  <c r="AB359" i="259" s="1"/>
  <c r="AA360" i="259"/>
  <c r="AB360" i="259" s="1"/>
  <c r="AA361" i="259"/>
  <c r="AB361" i="259" s="1"/>
  <c r="AA362" i="259"/>
  <c r="AB362" i="259" s="1"/>
  <c r="AA363" i="259"/>
  <c r="AB363" i="259" s="1"/>
  <c r="AA364" i="259"/>
  <c r="AB364" i="259" s="1"/>
  <c r="AA365" i="259"/>
  <c r="AB365" i="259" s="1"/>
  <c r="AA366" i="259"/>
  <c r="AB366" i="259" s="1"/>
  <c r="AA367" i="259"/>
  <c r="AB367" i="259" s="1"/>
  <c r="AA368" i="259"/>
  <c r="AB368" i="259" s="1"/>
  <c r="AA369" i="259"/>
  <c r="AB369" i="259" s="1"/>
  <c r="AA370" i="259"/>
  <c r="AB370" i="259" s="1"/>
  <c r="AA371" i="259"/>
  <c r="AB371" i="259" s="1"/>
  <c r="AA372" i="259"/>
  <c r="AB372" i="259" s="1"/>
  <c r="AA373" i="259"/>
  <c r="AB373" i="259" s="1"/>
  <c r="AA374" i="259"/>
  <c r="AB374" i="259" s="1"/>
  <c r="AA375" i="259"/>
  <c r="AB375" i="259" s="1"/>
  <c r="AA376" i="259"/>
  <c r="AB376" i="259" s="1"/>
  <c r="AA377" i="259"/>
  <c r="AB377" i="259" s="1"/>
  <c r="AA378" i="259"/>
  <c r="AB378" i="259" s="1"/>
  <c r="AA379" i="259"/>
  <c r="AB379" i="259" s="1"/>
  <c r="AA380" i="259"/>
  <c r="AB380" i="259" s="1"/>
  <c r="AA381" i="259"/>
  <c r="AB381" i="259" s="1"/>
  <c r="AA382" i="259"/>
  <c r="AB382" i="259" s="1"/>
  <c r="AA383" i="259"/>
  <c r="AB383" i="259" s="1"/>
  <c r="AA384" i="259"/>
  <c r="AB384" i="259" s="1"/>
  <c r="AA385" i="259"/>
  <c r="AB385" i="259" s="1"/>
  <c r="AA386" i="259"/>
  <c r="AB386" i="259" s="1"/>
  <c r="AA387" i="259"/>
  <c r="AB387" i="259" s="1"/>
  <c r="AA388" i="259"/>
  <c r="AB388" i="259" s="1"/>
  <c r="AA389" i="259"/>
  <c r="AB389" i="259" s="1"/>
  <c r="AA390" i="259"/>
  <c r="AB390" i="259" s="1"/>
  <c r="AA391" i="259"/>
  <c r="AB391" i="259" s="1"/>
  <c r="AA392" i="259"/>
  <c r="AB392" i="259" s="1"/>
  <c r="AA393" i="259"/>
  <c r="AB393" i="259" s="1"/>
  <c r="AA394" i="259"/>
  <c r="AB394" i="259" s="1"/>
  <c r="AA395" i="259"/>
  <c r="AB395" i="259" s="1"/>
  <c r="AA396" i="259"/>
  <c r="AB396" i="259" s="1"/>
  <c r="AA397" i="259"/>
  <c r="AB397" i="259" s="1"/>
  <c r="AA398" i="259"/>
  <c r="AB398" i="259" s="1"/>
  <c r="AA399" i="259"/>
  <c r="AB399" i="259" s="1"/>
  <c r="AA400" i="259"/>
  <c r="AB400" i="259" s="1"/>
  <c r="AA401" i="259"/>
  <c r="AB401" i="259" s="1"/>
  <c r="AA402" i="259"/>
  <c r="AB402" i="259" s="1"/>
  <c r="AA403" i="259"/>
  <c r="AB403" i="259" s="1"/>
  <c r="AA404" i="259"/>
  <c r="AB404" i="259" s="1"/>
  <c r="AA405" i="259"/>
  <c r="AB405" i="259" s="1"/>
  <c r="AA406" i="259"/>
  <c r="AB406" i="259" s="1"/>
  <c r="AA407" i="259"/>
  <c r="AB407" i="259" s="1"/>
  <c r="AA408" i="259"/>
  <c r="AB408" i="259" s="1"/>
  <c r="AA409" i="259"/>
  <c r="AB409" i="259" s="1"/>
  <c r="AA410" i="259"/>
  <c r="AB410" i="259" s="1"/>
  <c r="AA411" i="259"/>
  <c r="AB411" i="259" s="1"/>
  <c r="AA412" i="259"/>
  <c r="AB412" i="259" s="1"/>
  <c r="AA413" i="259"/>
  <c r="AB413" i="259" s="1"/>
  <c r="AA414" i="259"/>
  <c r="AB414" i="259" s="1"/>
  <c r="AA415" i="259"/>
  <c r="AB415" i="259" s="1"/>
  <c r="AA416" i="259"/>
  <c r="AB416" i="259" s="1"/>
  <c r="AA417" i="259"/>
  <c r="AB417" i="259" s="1"/>
  <c r="AA418" i="259"/>
  <c r="AB418" i="259" s="1"/>
  <c r="AA419" i="259"/>
  <c r="AB419" i="259" s="1"/>
  <c r="AA420" i="259"/>
  <c r="AB420" i="259" s="1"/>
  <c r="AA421" i="259"/>
  <c r="AB421" i="259" s="1"/>
  <c r="AA422" i="259"/>
  <c r="AB422" i="259" s="1"/>
  <c r="AA423" i="259"/>
  <c r="AB423" i="259" s="1"/>
  <c r="AA424" i="259"/>
  <c r="AB424" i="259" s="1"/>
  <c r="AA425" i="259"/>
  <c r="AB425" i="259" s="1"/>
  <c r="AA426" i="259"/>
  <c r="AB426" i="259" s="1"/>
  <c r="AA427" i="259"/>
  <c r="AB427" i="259" s="1"/>
  <c r="AA428" i="259"/>
  <c r="AB428" i="259" s="1"/>
  <c r="AA429" i="259"/>
  <c r="AB429" i="259" s="1"/>
  <c r="AA430" i="259"/>
  <c r="AB430" i="259" s="1"/>
  <c r="AA431" i="259"/>
  <c r="AB431" i="259" s="1"/>
  <c r="AA432" i="259"/>
  <c r="AB432" i="259" s="1"/>
  <c r="AA433" i="259"/>
  <c r="AB433" i="259" s="1"/>
  <c r="AA434" i="259"/>
  <c r="AB434" i="259" s="1"/>
  <c r="AA435" i="259"/>
  <c r="AB435" i="259" s="1"/>
  <c r="AA436" i="259"/>
  <c r="AB436" i="259" s="1"/>
  <c r="AA437" i="259"/>
  <c r="AB437" i="259" s="1"/>
  <c r="AA438" i="259"/>
  <c r="AB438" i="259" s="1"/>
  <c r="AA439" i="259"/>
  <c r="AB439" i="259" s="1"/>
  <c r="AA440" i="259"/>
  <c r="AB440" i="259" s="1"/>
  <c r="AA441" i="259"/>
  <c r="AB441" i="259" s="1"/>
  <c r="AA442" i="259"/>
  <c r="AB442" i="259" s="1"/>
  <c r="AA443" i="259"/>
  <c r="AB443" i="259" s="1"/>
  <c r="AA444" i="259"/>
  <c r="AB444" i="259" s="1"/>
  <c r="AA445" i="259"/>
  <c r="AB445" i="259" s="1"/>
  <c r="AA446" i="259"/>
  <c r="AB446" i="259" s="1"/>
  <c r="AA447" i="259"/>
  <c r="AB447" i="259" s="1"/>
  <c r="AA448" i="259"/>
  <c r="AB448" i="259" s="1"/>
  <c r="AA449" i="259"/>
  <c r="AB449" i="259" s="1"/>
  <c r="AA450" i="259"/>
  <c r="AB450" i="259" s="1"/>
  <c r="AA451" i="259"/>
  <c r="AB451" i="259" s="1"/>
  <c r="AA452" i="259"/>
  <c r="AB452" i="259" s="1"/>
  <c r="AA453" i="259"/>
  <c r="AB453" i="259" s="1"/>
  <c r="AA454" i="259"/>
  <c r="AB454" i="259" s="1"/>
  <c r="AA455" i="259"/>
  <c r="AB455" i="259" s="1"/>
  <c r="AA456" i="259"/>
  <c r="AB456" i="259" s="1"/>
  <c r="AA457" i="259"/>
  <c r="AB457" i="259" s="1"/>
  <c r="AA458" i="259"/>
  <c r="AB458" i="259" s="1"/>
  <c r="AA459" i="259"/>
  <c r="AB459" i="259" s="1"/>
  <c r="AA460" i="259"/>
  <c r="AB460" i="259" s="1"/>
  <c r="AA461" i="259"/>
  <c r="AB461" i="259" s="1"/>
  <c r="AA462" i="259"/>
  <c r="AB462" i="259" s="1"/>
  <c r="AA463" i="259"/>
  <c r="AB463" i="259" s="1"/>
  <c r="AA464" i="259"/>
  <c r="AB464" i="259" s="1"/>
  <c r="AA465" i="259"/>
  <c r="AB465" i="259" s="1"/>
  <c r="AA466" i="259"/>
  <c r="AB466" i="259" s="1"/>
  <c r="AA467" i="259"/>
  <c r="AB467" i="259" s="1"/>
  <c r="AA468" i="259"/>
  <c r="AB468" i="259" s="1"/>
  <c r="AA469" i="259"/>
  <c r="AB469" i="259" s="1"/>
  <c r="AA470" i="259"/>
  <c r="AB470" i="259" s="1"/>
  <c r="AA471" i="259"/>
  <c r="AB471" i="259" s="1"/>
  <c r="AA472" i="259"/>
  <c r="AB472" i="259" s="1"/>
  <c r="AA473" i="259"/>
  <c r="AB473" i="259" s="1"/>
  <c r="AA474" i="259"/>
  <c r="AB474" i="259" s="1"/>
  <c r="AA475" i="259"/>
  <c r="AB475" i="259" s="1"/>
  <c r="AA476" i="259"/>
  <c r="AB476" i="259" s="1"/>
  <c r="AA477" i="259"/>
  <c r="AB477" i="259" s="1"/>
  <c r="AA478" i="259"/>
  <c r="AB478" i="259" s="1"/>
  <c r="AA479" i="259"/>
  <c r="AB479" i="259" s="1"/>
  <c r="AA480" i="259"/>
  <c r="AB480" i="259" s="1"/>
  <c r="AA481" i="259"/>
  <c r="AB481" i="259" s="1"/>
  <c r="AA482" i="259"/>
  <c r="AB482" i="259" s="1"/>
  <c r="AA483" i="259"/>
  <c r="AB483" i="259" s="1"/>
  <c r="AA484" i="259"/>
  <c r="AB484" i="259" s="1"/>
  <c r="AA485" i="259"/>
  <c r="AB485" i="259" s="1"/>
  <c r="AA486" i="259"/>
  <c r="AB486" i="259" s="1"/>
  <c r="AA487" i="259"/>
  <c r="AB487" i="259" s="1"/>
  <c r="AA488" i="259"/>
  <c r="AB488" i="259" s="1"/>
  <c r="AA489" i="259"/>
  <c r="AB489" i="259" s="1"/>
  <c r="AA490" i="259"/>
  <c r="AB490" i="259" s="1"/>
  <c r="AA491" i="259"/>
  <c r="AB491" i="259" s="1"/>
  <c r="AA492" i="259"/>
  <c r="AB492" i="259" s="1"/>
  <c r="AA493" i="259"/>
  <c r="AB493" i="259" s="1"/>
  <c r="AA494" i="259"/>
  <c r="AB494" i="259" s="1"/>
  <c r="AA495" i="259"/>
  <c r="AB495" i="259" s="1"/>
  <c r="AA496" i="259"/>
  <c r="AB496" i="259" s="1"/>
  <c r="AA497" i="259"/>
  <c r="AB497" i="259" s="1"/>
  <c r="AA498" i="259"/>
  <c r="AB498" i="259" s="1"/>
  <c r="AA499" i="259"/>
  <c r="AB499" i="259" s="1"/>
  <c r="AA500" i="259"/>
  <c r="AB500" i="259" s="1"/>
  <c r="AA501" i="259"/>
  <c r="AB501" i="259" s="1"/>
  <c r="AA502" i="259"/>
  <c r="AB502" i="259" s="1"/>
  <c r="AA503" i="259"/>
  <c r="AB503" i="259" s="1"/>
  <c r="AA504" i="259"/>
  <c r="AB504" i="259" s="1"/>
  <c r="AA505" i="259"/>
  <c r="AB505" i="259" s="1"/>
  <c r="AA506" i="259"/>
  <c r="AB506" i="259" s="1"/>
  <c r="AA507" i="259"/>
  <c r="AB507" i="259" s="1"/>
  <c r="AA508" i="259"/>
  <c r="AB508" i="259" s="1"/>
  <c r="AA509" i="259"/>
  <c r="AB509" i="259" s="1"/>
  <c r="AA510" i="259"/>
  <c r="AB510" i="259" s="1"/>
  <c r="AA511" i="259"/>
  <c r="AB511" i="259" s="1"/>
  <c r="AA512" i="259"/>
  <c r="AB512" i="259" s="1"/>
  <c r="AA513" i="259"/>
  <c r="AB513" i="259" s="1"/>
  <c r="AA514" i="259"/>
  <c r="AB514" i="259" s="1"/>
  <c r="AA515" i="259"/>
  <c r="AB515" i="259" s="1"/>
  <c r="AA516" i="259"/>
  <c r="AB516" i="259" s="1"/>
  <c r="AA517" i="259"/>
  <c r="AB517" i="259" s="1"/>
  <c r="AA518" i="259"/>
  <c r="AB518" i="259" s="1"/>
  <c r="AA519" i="259"/>
  <c r="AB519" i="259" s="1"/>
  <c r="AA520" i="259"/>
  <c r="AB520" i="259" s="1"/>
  <c r="AA521" i="259"/>
  <c r="AB521" i="259" s="1"/>
  <c r="AA522" i="259"/>
  <c r="AB522" i="259" s="1"/>
  <c r="AA523" i="259"/>
  <c r="AB523" i="259" s="1"/>
  <c r="AA524" i="259"/>
  <c r="AB524" i="259" s="1"/>
  <c r="AA525" i="259"/>
  <c r="AB525" i="259" s="1"/>
  <c r="AA526" i="259"/>
  <c r="AB526" i="259" s="1"/>
  <c r="AA527" i="259"/>
  <c r="AB527" i="259" s="1"/>
  <c r="AA528" i="259"/>
  <c r="AB528" i="259" s="1"/>
  <c r="AA529" i="259"/>
  <c r="AB529" i="259" s="1"/>
  <c r="AA530" i="259"/>
  <c r="AB530" i="259" s="1"/>
  <c r="AA531" i="259"/>
  <c r="AB531" i="259" s="1"/>
  <c r="AA532" i="259"/>
  <c r="AB532" i="259" s="1"/>
  <c r="AA533" i="259"/>
  <c r="AB533" i="259" s="1"/>
  <c r="AA534" i="259"/>
  <c r="AB534" i="259" s="1"/>
  <c r="AA535" i="259"/>
  <c r="AB535" i="259" s="1"/>
  <c r="AA536" i="259"/>
  <c r="AB536" i="259" s="1"/>
  <c r="AA537" i="259"/>
  <c r="AB537" i="259" s="1"/>
  <c r="AA538" i="259"/>
  <c r="AB538" i="259" s="1"/>
  <c r="AA539" i="259"/>
  <c r="AB539" i="259" s="1"/>
  <c r="AA540" i="259"/>
  <c r="AB540" i="259" s="1"/>
  <c r="AA541" i="259"/>
  <c r="AB541" i="259" s="1"/>
  <c r="AA542" i="259"/>
  <c r="AB542" i="259" s="1"/>
  <c r="AA543" i="259"/>
  <c r="AB543" i="259" s="1"/>
  <c r="AA544" i="259"/>
  <c r="AB544" i="259" s="1"/>
  <c r="AA545" i="259"/>
  <c r="AB545" i="259" s="1"/>
  <c r="AA546" i="259"/>
  <c r="AB546" i="259" s="1"/>
  <c r="AA547" i="259"/>
  <c r="AB547" i="259" s="1"/>
  <c r="AA548" i="259"/>
  <c r="AB548" i="259" s="1"/>
  <c r="AA549" i="259"/>
  <c r="AB549" i="259" s="1"/>
  <c r="AA550" i="259"/>
  <c r="AB550" i="259" s="1"/>
  <c r="AA551" i="259"/>
  <c r="AB551" i="259" s="1"/>
  <c r="AA552" i="259"/>
  <c r="AB552" i="259" s="1"/>
  <c r="AA553" i="259"/>
  <c r="AB553" i="259" s="1"/>
  <c r="AA554" i="259"/>
  <c r="AB554" i="259" s="1"/>
  <c r="AA555" i="259"/>
  <c r="AB555" i="259" s="1"/>
  <c r="AA556" i="259"/>
  <c r="AB556" i="259" s="1"/>
  <c r="AA557" i="259"/>
  <c r="AB557" i="259" s="1"/>
  <c r="AA558" i="259"/>
  <c r="AB558" i="259" s="1"/>
  <c r="AA559" i="259"/>
  <c r="AB559" i="259" s="1"/>
  <c r="AA560" i="259"/>
  <c r="AB560" i="259" s="1"/>
  <c r="AA561" i="259"/>
  <c r="AB561" i="259" s="1"/>
  <c r="AA562" i="259"/>
  <c r="AB562" i="259" s="1"/>
  <c r="AA563" i="259"/>
  <c r="AB563" i="259" s="1"/>
  <c r="AA564" i="259"/>
  <c r="AB564" i="259" s="1"/>
  <c r="AA565" i="259"/>
  <c r="AB565" i="259" s="1"/>
  <c r="AA566" i="259"/>
  <c r="AB566" i="259" s="1"/>
  <c r="AA567" i="259"/>
  <c r="AB567" i="259" s="1"/>
  <c r="AA568" i="259"/>
  <c r="AB568" i="259" s="1"/>
  <c r="AA569" i="259"/>
  <c r="AB569" i="259" s="1"/>
  <c r="AA570" i="259"/>
  <c r="AB570" i="259" s="1"/>
  <c r="AA571" i="259"/>
  <c r="AB571" i="259" s="1"/>
  <c r="AA572" i="259"/>
  <c r="AB572" i="259" s="1"/>
  <c r="AA573" i="259"/>
  <c r="AB573" i="259" s="1"/>
  <c r="AA574" i="259"/>
  <c r="AB574" i="259" s="1"/>
  <c r="AA575" i="259"/>
  <c r="AB575" i="259" s="1"/>
  <c r="AA576" i="259"/>
  <c r="AB576" i="259" s="1"/>
  <c r="AA577" i="259"/>
  <c r="AB577" i="259" s="1"/>
  <c r="AA578" i="259"/>
  <c r="AB578" i="259" s="1"/>
  <c r="AA579" i="259"/>
  <c r="AB579" i="259" s="1"/>
  <c r="AA580" i="259"/>
  <c r="AB580" i="259" s="1"/>
  <c r="AA581" i="259"/>
  <c r="AB581" i="259" s="1"/>
  <c r="AA582" i="259"/>
  <c r="AB582" i="259" s="1"/>
  <c r="AA583" i="259"/>
  <c r="AB583" i="259" s="1"/>
  <c r="AA584" i="259"/>
  <c r="AB584" i="259" s="1"/>
  <c r="AA585" i="259"/>
  <c r="AB585" i="259" s="1"/>
  <c r="AA586" i="259"/>
  <c r="AB586" i="259" s="1"/>
  <c r="AA587" i="259"/>
  <c r="AB587" i="259" s="1"/>
  <c r="AA588" i="259"/>
  <c r="AB588" i="259" s="1"/>
  <c r="AA589" i="259"/>
  <c r="AB589" i="259" s="1"/>
  <c r="AA590" i="259"/>
  <c r="AB590" i="259" s="1"/>
  <c r="AA591" i="259"/>
  <c r="AB591" i="259" s="1"/>
  <c r="AA592" i="259"/>
  <c r="AB592" i="259" s="1"/>
  <c r="AA593" i="259"/>
  <c r="AB593" i="259" s="1"/>
  <c r="AA594" i="259"/>
  <c r="AB594" i="259" s="1"/>
  <c r="AA595" i="259"/>
  <c r="AB595" i="259" s="1"/>
  <c r="AA596" i="259"/>
  <c r="AB596" i="259" s="1"/>
  <c r="AA597" i="259"/>
  <c r="AB597" i="259" s="1"/>
  <c r="AA598" i="259"/>
  <c r="AB598" i="259" s="1"/>
  <c r="AA599" i="259"/>
  <c r="AB599" i="259" s="1"/>
  <c r="AA600" i="259"/>
  <c r="AB600" i="259" s="1"/>
  <c r="AA601" i="259"/>
  <c r="AB601" i="259" s="1"/>
  <c r="AA602" i="259"/>
  <c r="AB602" i="259" s="1"/>
  <c r="AA603" i="259"/>
  <c r="AB603" i="259" s="1"/>
  <c r="AA604" i="259"/>
  <c r="AB604" i="259" s="1"/>
  <c r="AA605" i="259"/>
  <c r="AB605" i="259" s="1"/>
  <c r="AA606" i="259"/>
  <c r="AB606" i="259" s="1"/>
  <c r="AA607" i="259"/>
  <c r="AB607" i="259" s="1"/>
  <c r="AA608" i="259"/>
  <c r="AB608" i="259" s="1"/>
  <c r="AA609" i="259"/>
  <c r="AB609" i="259" s="1"/>
  <c r="AA610" i="259"/>
  <c r="AB610" i="259" s="1"/>
  <c r="AA611" i="259"/>
  <c r="AB611" i="259" s="1"/>
  <c r="AA612" i="259"/>
  <c r="AB612" i="259" s="1"/>
  <c r="AA613" i="259"/>
  <c r="AB613" i="259" s="1"/>
  <c r="AA614" i="259"/>
  <c r="AB614" i="259" s="1"/>
  <c r="AA615" i="259"/>
  <c r="AB615" i="259" s="1"/>
  <c r="AA616" i="259"/>
  <c r="AB616" i="259" s="1"/>
  <c r="AA617" i="259"/>
  <c r="AB617" i="259" s="1"/>
  <c r="AA618" i="259"/>
  <c r="AB618" i="259" s="1"/>
  <c r="AA619" i="259"/>
  <c r="AB619" i="259" s="1"/>
  <c r="AA620" i="259"/>
  <c r="AB620" i="259" s="1"/>
  <c r="AA621" i="259"/>
  <c r="AB621" i="259" s="1"/>
  <c r="AA622" i="259"/>
  <c r="AB622" i="259" s="1"/>
  <c r="AA623" i="259"/>
  <c r="AB623" i="259" s="1"/>
  <c r="AA624" i="259"/>
  <c r="AB624" i="259" s="1"/>
  <c r="AA625" i="259"/>
  <c r="AB625" i="259" s="1"/>
  <c r="AA626" i="259"/>
  <c r="AB626" i="259" s="1"/>
  <c r="AA627" i="259"/>
  <c r="AB627" i="259" s="1"/>
  <c r="AA628" i="259"/>
  <c r="AB628" i="259" s="1"/>
  <c r="AA629" i="259"/>
  <c r="AB629" i="259" s="1"/>
  <c r="AA630" i="259"/>
  <c r="AB630" i="259" s="1"/>
  <c r="AA631" i="259"/>
  <c r="AB631" i="259" s="1"/>
  <c r="AA632" i="259"/>
  <c r="AB632" i="259" s="1"/>
  <c r="AA633" i="259"/>
  <c r="AB633" i="259" s="1"/>
  <c r="AA634" i="259"/>
  <c r="AB634" i="259" s="1"/>
  <c r="AA635" i="259"/>
  <c r="AB635" i="259" s="1"/>
  <c r="AA636" i="259"/>
  <c r="AB636" i="259" s="1"/>
  <c r="AA637" i="259"/>
  <c r="AB637" i="259" s="1"/>
  <c r="AA638" i="259"/>
  <c r="AB638" i="259" s="1"/>
  <c r="AA639" i="259"/>
  <c r="AB639" i="259" s="1"/>
  <c r="AA640" i="259"/>
  <c r="AB640" i="259" s="1"/>
  <c r="AA641" i="259"/>
  <c r="AB641" i="259" s="1"/>
  <c r="AA642" i="259"/>
  <c r="AB642" i="259" s="1"/>
  <c r="AA643" i="259"/>
  <c r="AB643" i="259" s="1"/>
  <c r="AA644" i="259"/>
  <c r="AB644" i="259" s="1"/>
  <c r="AA645" i="259"/>
  <c r="AB645" i="259" s="1"/>
  <c r="AA646" i="259"/>
  <c r="AB646" i="259" s="1"/>
  <c r="AA647" i="259"/>
  <c r="AB647" i="259" s="1"/>
  <c r="AA648" i="259"/>
  <c r="AB648" i="259" s="1"/>
  <c r="AA649" i="259"/>
  <c r="AB649" i="259" s="1"/>
  <c r="AA650" i="259"/>
  <c r="AB650" i="259" s="1"/>
  <c r="AA651" i="259"/>
  <c r="AB651" i="259" s="1"/>
  <c r="AA652" i="259"/>
  <c r="AB652" i="259" s="1"/>
  <c r="AA653" i="259"/>
  <c r="AB653" i="259" s="1"/>
  <c r="AA654" i="259"/>
  <c r="AB654" i="259" s="1"/>
  <c r="AA655" i="259"/>
  <c r="AB655" i="259" s="1"/>
  <c r="AA656" i="259"/>
  <c r="AB656" i="259" s="1"/>
  <c r="AA657" i="259"/>
  <c r="AB657" i="259" s="1"/>
  <c r="AA658" i="259"/>
  <c r="AB658" i="259" s="1"/>
  <c r="AA659" i="259"/>
  <c r="AB659" i="259" s="1"/>
  <c r="AA660" i="259"/>
  <c r="AB660" i="259" s="1"/>
  <c r="AA661" i="259"/>
  <c r="AB661" i="259" s="1"/>
  <c r="AA662" i="259"/>
  <c r="AB662" i="259" s="1"/>
  <c r="AA663" i="259"/>
  <c r="AB663" i="259" s="1"/>
  <c r="AA664" i="259"/>
  <c r="AB664" i="259" s="1"/>
  <c r="AA665" i="259"/>
  <c r="AB665" i="259" s="1"/>
  <c r="AA666" i="259"/>
  <c r="AB666" i="259" s="1"/>
  <c r="AA667" i="259"/>
  <c r="AB667" i="259" s="1"/>
  <c r="AA668" i="259"/>
  <c r="AB668" i="259" s="1"/>
  <c r="AA669" i="259"/>
  <c r="AB669" i="259" s="1"/>
  <c r="AA670" i="259"/>
  <c r="AB670" i="259" s="1"/>
  <c r="AA671" i="259"/>
  <c r="AB671" i="259" s="1"/>
  <c r="AA672" i="259"/>
  <c r="AB672" i="259" s="1"/>
  <c r="AA673" i="259"/>
  <c r="AB673" i="259" s="1"/>
  <c r="AA674" i="259"/>
  <c r="AB674" i="259" s="1"/>
  <c r="AA675" i="259"/>
  <c r="AB675" i="259" s="1"/>
  <c r="AA676" i="259"/>
  <c r="AB676" i="259" s="1"/>
  <c r="AA677" i="259"/>
  <c r="AB677" i="259" s="1"/>
  <c r="AA678" i="259"/>
  <c r="AB678" i="259" s="1"/>
  <c r="AA679" i="259"/>
  <c r="AB679" i="259" s="1"/>
  <c r="AA680" i="259"/>
  <c r="AB680" i="259" s="1"/>
  <c r="AA681" i="259"/>
  <c r="AB681" i="259" s="1"/>
  <c r="AA682" i="259"/>
  <c r="AB682" i="259" s="1"/>
  <c r="AA683" i="259"/>
  <c r="AB683" i="259" s="1"/>
  <c r="AA684" i="259"/>
  <c r="AB684" i="259" s="1"/>
  <c r="AA685" i="259"/>
  <c r="AB685" i="259" s="1"/>
  <c r="AA686" i="259"/>
  <c r="AB686" i="259" s="1"/>
  <c r="AA687" i="259"/>
  <c r="AB687" i="259" s="1"/>
  <c r="AA688" i="259"/>
  <c r="AB688" i="259" s="1"/>
  <c r="AA689" i="259"/>
  <c r="AB689" i="259" s="1"/>
  <c r="AA690" i="259"/>
  <c r="AB690" i="259" s="1"/>
  <c r="AA691" i="259"/>
  <c r="AB691" i="259" s="1"/>
  <c r="AA692" i="259"/>
  <c r="AB692" i="259" s="1"/>
  <c r="AA693" i="259"/>
  <c r="AB693" i="259" s="1"/>
  <c r="AA694" i="259"/>
  <c r="AB694" i="259" s="1"/>
  <c r="AA695" i="259"/>
  <c r="AB695" i="259" s="1"/>
  <c r="AA696" i="259"/>
  <c r="AB696" i="259" s="1"/>
  <c r="AA697" i="259"/>
  <c r="AB697" i="259" s="1"/>
  <c r="AA698" i="259"/>
  <c r="AB698" i="259" s="1"/>
  <c r="AA699" i="259"/>
  <c r="AB699" i="259" s="1"/>
  <c r="AA700" i="259"/>
  <c r="AB700" i="259" s="1"/>
  <c r="AA701" i="259"/>
  <c r="AB701" i="259" s="1"/>
  <c r="AA702" i="259"/>
  <c r="AB702" i="259" s="1"/>
  <c r="AA703" i="259"/>
  <c r="AB703" i="259" s="1"/>
  <c r="AA704" i="259"/>
  <c r="AB704" i="259" s="1"/>
  <c r="AA705" i="259"/>
  <c r="AB705" i="259" s="1"/>
  <c r="AA706" i="259"/>
  <c r="AB706" i="259" s="1"/>
  <c r="AA707" i="259"/>
  <c r="AB707" i="259" s="1"/>
  <c r="AA708" i="259"/>
  <c r="AB708" i="259" s="1"/>
  <c r="AA709" i="259"/>
  <c r="AB709" i="259" s="1"/>
  <c r="AA710" i="259"/>
  <c r="AB710" i="259" s="1"/>
  <c r="AA711" i="259"/>
  <c r="AB711" i="259" s="1"/>
  <c r="AA712" i="259"/>
  <c r="AB712" i="259" s="1"/>
  <c r="AA713" i="259"/>
  <c r="AB713" i="259" s="1"/>
  <c r="AA714" i="259"/>
  <c r="AB714" i="259" s="1"/>
  <c r="AA715" i="259"/>
  <c r="AB715" i="259" s="1"/>
  <c r="AA716" i="259"/>
  <c r="AB716" i="259" s="1"/>
  <c r="AA717" i="259"/>
  <c r="AB717" i="259" s="1"/>
  <c r="AA718" i="259"/>
  <c r="AB718" i="259" s="1"/>
  <c r="AA719" i="259"/>
  <c r="AB719" i="259" s="1"/>
  <c r="AA720" i="259"/>
  <c r="AB720" i="259" s="1"/>
  <c r="AA721" i="259"/>
  <c r="AB721" i="259" s="1"/>
  <c r="AA722" i="259"/>
  <c r="AB722" i="259" s="1"/>
  <c r="AA723" i="259"/>
  <c r="AB723" i="259" s="1"/>
  <c r="AA724" i="259"/>
  <c r="AB724" i="259" s="1"/>
  <c r="AA725" i="259"/>
  <c r="AB725" i="259" s="1"/>
  <c r="AA726" i="259"/>
  <c r="AB726" i="259" s="1"/>
  <c r="AA727" i="259"/>
  <c r="AB727" i="259" s="1"/>
  <c r="AA728" i="259"/>
  <c r="AB728" i="259" s="1"/>
  <c r="AA729" i="259"/>
  <c r="AB729" i="259" s="1"/>
  <c r="AA730" i="259"/>
  <c r="AB730" i="259" s="1"/>
  <c r="AA731" i="259"/>
  <c r="AB731" i="259" s="1"/>
  <c r="AA732" i="259"/>
  <c r="AB732" i="259" s="1"/>
  <c r="AA733" i="259"/>
  <c r="AB733" i="259" s="1"/>
  <c r="AA734" i="259"/>
  <c r="AB734" i="259" s="1"/>
  <c r="AA735" i="259"/>
  <c r="AB735" i="259" s="1"/>
  <c r="AA736" i="259"/>
  <c r="AB736" i="259" s="1"/>
  <c r="AA737" i="259"/>
  <c r="AB737" i="259" s="1"/>
  <c r="AA738" i="259"/>
  <c r="AB738" i="259" s="1"/>
  <c r="AA739" i="259"/>
  <c r="AB739" i="259" s="1"/>
  <c r="AA740" i="259"/>
  <c r="AB740" i="259" s="1"/>
  <c r="AA741" i="259"/>
  <c r="AB741" i="259" s="1"/>
  <c r="AA742" i="259"/>
  <c r="AB742" i="259" s="1"/>
  <c r="AA743" i="259"/>
  <c r="AB743" i="259" s="1"/>
  <c r="AA744" i="259"/>
  <c r="AB744" i="259" s="1"/>
  <c r="AA745" i="259"/>
  <c r="AB745" i="259" s="1"/>
  <c r="AA746" i="259"/>
  <c r="AB746" i="259" s="1"/>
  <c r="AA747" i="259"/>
  <c r="AB747" i="259" s="1"/>
  <c r="AA748" i="259"/>
  <c r="AB748" i="259" s="1"/>
  <c r="AA749" i="259"/>
  <c r="AB749" i="259" s="1"/>
  <c r="AA750" i="259"/>
  <c r="AB750" i="259" s="1"/>
  <c r="AA751" i="259"/>
  <c r="AB751" i="259" s="1"/>
  <c r="AA752" i="259"/>
  <c r="AB752" i="259" s="1"/>
  <c r="AA753" i="259"/>
  <c r="AB753" i="259" s="1"/>
  <c r="AA754" i="259"/>
  <c r="AB754" i="259" s="1"/>
  <c r="AA755" i="259"/>
  <c r="AB755" i="259" s="1"/>
  <c r="AA756" i="259"/>
  <c r="AB756" i="259" s="1"/>
  <c r="AA757" i="259"/>
  <c r="AB757" i="259" s="1"/>
  <c r="AA758" i="259"/>
  <c r="AB758" i="259" s="1"/>
  <c r="AA759" i="259"/>
  <c r="AB759" i="259" s="1"/>
  <c r="AA760" i="259"/>
  <c r="AB760" i="259" s="1"/>
  <c r="AA761" i="259"/>
  <c r="AB761" i="259" s="1"/>
  <c r="AA762" i="259"/>
  <c r="AB762" i="259" s="1"/>
  <c r="AA763" i="259"/>
  <c r="AB763" i="259" s="1"/>
  <c r="AA764" i="259"/>
  <c r="AB764" i="259" s="1"/>
  <c r="AA765" i="259"/>
  <c r="AB765" i="259" s="1"/>
  <c r="AA766" i="259"/>
  <c r="AB766" i="259" s="1"/>
  <c r="AA767" i="259"/>
  <c r="AB767" i="259" s="1"/>
  <c r="AA768" i="259"/>
  <c r="AB768" i="259" s="1"/>
  <c r="AA769" i="259"/>
  <c r="AB769" i="259" s="1"/>
  <c r="AA770" i="259"/>
  <c r="AB770" i="259" s="1"/>
  <c r="AA771" i="259"/>
  <c r="AB771" i="259" s="1"/>
  <c r="AA772" i="259"/>
  <c r="AB772" i="259" s="1"/>
  <c r="AA773" i="259"/>
  <c r="AB773" i="259" s="1"/>
  <c r="AA774" i="259"/>
  <c r="AB774" i="259" s="1"/>
  <c r="AA775" i="259"/>
  <c r="AB775" i="259" s="1"/>
  <c r="AA776" i="259"/>
  <c r="AB776" i="259" s="1"/>
  <c r="AA777" i="259"/>
  <c r="AB777" i="259" s="1"/>
  <c r="AA778" i="259"/>
  <c r="AB778" i="259" s="1"/>
  <c r="AA779" i="259"/>
  <c r="AB779" i="259" s="1"/>
  <c r="AA780" i="259"/>
  <c r="AB780" i="259" s="1"/>
  <c r="AA781" i="259"/>
  <c r="AB781" i="259" s="1"/>
  <c r="AA782" i="259"/>
  <c r="AB782" i="259" s="1"/>
  <c r="AA783" i="259"/>
  <c r="AB783" i="259" s="1"/>
  <c r="AA784" i="259"/>
  <c r="AB784" i="259" s="1"/>
  <c r="AA785" i="259"/>
  <c r="AB785" i="259" s="1"/>
  <c r="AA786" i="259"/>
  <c r="AB786" i="259" s="1"/>
  <c r="AA787" i="259"/>
  <c r="AB787" i="259" s="1"/>
  <c r="AA788" i="259"/>
  <c r="AB788" i="259" s="1"/>
  <c r="AA789" i="259"/>
  <c r="AB789" i="259" s="1"/>
  <c r="AA790" i="259"/>
  <c r="AB790" i="259" s="1"/>
  <c r="AA791" i="259"/>
  <c r="AB791" i="259" s="1"/>
  <c r="AA792" i="259"/>
  <c r="AB792" i="259" s="1"/>
  <c r="AA793" i="259"/>
  <c r="AB793" i="259" s="1"/>
  <c r="AA794" i="259"/>
  <c r="AB794" i="259" s="1"/>
  <c r="AA795" i="259"/>
  <c r="AB795" i="259" s="1"/>
  <c r="AA796" i="259"/>
  <c r="AB796" i="259" s="1"/>
  <c r="AA797" i="259"/>
  <c r="AB797" i="259" s="1"/>
  <c r="AA798" i="259"/>
  <c r="AB798" i="259" s="1"/>
  <c r="AA799" i="259"/>
  <c r="AB799" i="259" s="1"/>
  <c r="AA800" i="259"/>
  <c r="AB800" i="259" s="1"/>
  <c r="AA801" i="259"/>
  <c r="AB801" i="259" s="1"/>
  <c r="AA802" i="259"/>
  <c r="AB802" i="259" s="1"/>
  <c r="AA803" i="259"/>
  <c r="AB803" i="259" s="1"/>
  <c r="AA804" i="259"/>
  <c r="AB804" i="259" s="1"/>
  <c r="AA805" i="259"/>
  <c r="AB805" i="259" s="1"/>
  <c r="AA806" i="259"/>
  <c r="AB806" i="259" s="1"/>
  <c r="AA807" i="259"/>
  <c r="AB807" i="259" s="1"/>
  <c r="AA808" i="259"/>
  <c r="AB808" i="259" s="1"/>
  <c r="AA809" i="259"/>
  <c r="AB809" i="259" s="1"/>
  <c r="AA810" i="259"/>
  <c r="AB810" i="259" s="1"/>
  <c r="AA811" i="259"/>
  <c r="AB811" i="259" s="1"/>
  <c r="AA812" i="259"/>
  <c r="AB812" i="259" s="1"/>
  <c r="AA813" i="259"/>
  <c r="AB813" i="259" s="1"/>
  <c r="AA814" i="259"/>
  <c r="AB814" i="259" s="1"/>
  <c r="AA815" i="259"/>
  <c r="AB815" i="259" s="1"/>
  <c r="AA816" i="259"/>
  <c r="AB816" i="259" s="1"/>
  <c r="AA817" i="259"/>
  <c r="AB817" i="259" s="1"/>
  <c r="AA818" i="259"/>
  <c r="AB818" i="259" s="1"/>
  <c r="AA819" i="259"/>
  <c r="AB819" i="259" s="1"/>
  <c r="AA820" i="259"/>
  <c r="AB820" i="259" s="1"/>
  <c r="AA821" i="259"/>
  <c r="AB821" i="259" s="1"/>
  <c r="AA822" i="259"/>
  <c r="AB822" i="259" s="1"/>
  <c r="AA823" i="259"/>
  <c r="AB823" i="259" s="1"/>
  <c r="AA824" i="259"/>
  <c r="AB824" i="259" s="1"/>
  <c r="AA825" i="259"/>
  <c r="AB825" i="259" s="1"/>
  <c r="AA826" i="259"/>
  <c r="AB826" i="259" s="1"/>
  <c r="AA827" i="259"/>
  <c r="AB827" i="259" s="1"/>
  <c r="AA828" i="259"/>
  <c r="AB828" i="259" s="1"/>
  <c r="AA829" i="259"/>
  <c r="AB829" i="259" s="1"/>
  <c r="AA830" i="259"/>
  <c r="AB830" i="259" s="1"/>
  <c r="AA831" i="259"/>
  <c r="AB831" i="259" s="1"/>
  <c r="AA832" i="259"/>
  <c r="AB832" i="259" s="1"/>
  <c r="AA833" i="259"/>
  <c r="AB833" i="259" s="1"/>
  <c r="AA834" i="259"/>
  <c r="AB834" i="259" s="1"/>
  <c r="AA835" i="259"/>
  <c r="AB835" i="259" s="1"/>
  <c r="AA836" i="259"/>
  <c r="AB836" i="259" s="1"/>
  <c r="AA837" i="259"/>
  <c r="AB837" i="259" s="1"/>
  <c r="AA838" i="259"/>
  <c r="AB838" i="259" s="1"/>
  <c r="AA839" i="259"/>
  <c r="AB839" i="259" s="1"/>
  <c r="AA840" i="259"/>
  <c r="AB840" i="259" s="1"/>
  <c r="AA841" i="259"/>
  <c r="AB841" i="259" s="1"/>
  <c r="AA842" i="259"/>
  <c r="AB842" i="259" s="1"/>
  <c r="AA843" i="259"/>
  <c r="AB843" i="259" s="1"/>
  <c r="AA844" i="259"/>
  <c r="AB844" i="259" s="1"/>
  <c r="AA845" i="259"/>
  <c r="AB845" i="259" s="1"/>
  <c r="AA846" i="259"/>
  <c r="AB846" i="259" s="1"/>
  <c r="AA847" i="259"/>
  <c r="AB847" i="259" s="1"/>
  <c r="AA848" i="259"/>
  <c r="AB848" i="259" s="1"/>
  <c r="AA849" i="259"/>
  <c r="AB849" i="259" s="1"/>
  <c r="AA850" i="259"/>
  <c r="AB850" i="259" s="1"/>
  <c r="AA851" i="259"/>
  <c r="AB851" i="259" s="1"/>
  <c r="AA852" i="259"/>
  <c r="AB852" i="259" s="1"/>
  <c r="AA853" i="259"/>
  <c r="AB853" i="259" s="1"/>
  <c r="AA854" i="259"/>
  <c r="AB854" i="259" s="1"/>
  <c r="AA855" i="259"/>
  <c r="AB855" i="259" s="1"/>
  <c r="AA856" i="259"/>
  <c r="AB856" i="259" s="1"/>
  <c r="AA857" i="259"/>
  <c r="AB857" i="259" s="1"/>
  <c r="AA858" i="259"/>
  <c r="AB858" i="259" s="1"/>
  <c r="AA859" i="259"/>
  <c r="AB859" i="259" s="1"/>
  <c r="AA860" i="259"/>
  <c r="AB860" i="259" s="1"/>
  <c r="AA861" i="259"/>
  <c r="AB861" i="259" s="1"/>
  <c r="AA862" i="259"/>
  <c r="AB862" i="259" s="1"/>
  <c r="AA863" i="259"/>
  <c r="AB863" i="259" s="1"/>
  <c r="AA864" i="259"/>
  <c r="AB864" i="259" s="1"/>
  <c r="AA865" i="259"/>
  <c r="AB865" i="259" s="1"/>
  <c r="AA866" i="259"/>
  <c r="AB866" i="259" s="1"/>
  <c r="AA867" i="259"/>
  <c r="AB867" i="259" s="1"/>
  <c r="AA868" i="259"/>
  <c r="AB868" i="259" s="1"/>
  <c r="AA869" i="259"/>
  <c r="AB869" i="259" s="1"/>
  <c r="AA870" i="259"/>
  <c r="AB870" i="259" s="1"/>
  <c r="AA871" i="259"/>
  <c r="AB871" i="259" s="1"/>
  <c r="AA872" i="259"/>
  <c r="AB872" i="259" s="1"/>
  <c r="AA873" i="259"/>
  <c r="AB873" i="259" s="1"/>
  <c r="AA874" i="259"/>
  <c r="AB874" i="259" s="1"/>
  <c r="AA875" i="259"/>
  <c r="AB875" i="259" s="1"/>
  <c r="AA876" i="259"/>
  <c r="AB876" i="259" s="1"/>
  <c r="AA877" i="259"/>
  <c r="AB877" i="259" s="1"/>
  <c r="AA878" i="259"/>
  <c r="AB878" i="259" s="1"/>
  <c r="AA879" i="259"/>
  <c r="AB879" i="259" s="1"/>
  <c r="AA880" i="259"/>
  <c r="AB880" i="259" s="1"/>
  <c r="AA881" i="259"/>
  <c r="AB881" i="259" s="1"/>
  <c r="AA882" i="259"/>
  <c r="AB882" i="259" s="1"/>
  <c r="AA883" i="259"/>
  <c r="AB883" i="259" s="1"/>
  <c r="AA884" i="259"/>
  <c r="AB884" i="259" s="1"/>
  <c r="AA885" i="259"/>
  <c r="AB885" i="259" s="1"/>
  <c r="AA886" i="259"/>
  <c r="AB886" i="259" s="1"/>
  <c r="AA887" i="259"/>
  <c r="AB887" i="259" s="1"/>
  <c r="AA888" i="259"/>
  <c r="AB888" i="259" s="1"/>
  <c r="AA889" i="259"/>
  <c r="AB889" i="259" s="1"/>
  <c r="AA890" i="259"/>
  <c r="AB890" i="259" s="1"/>
  <c r="AA891" i="259"/>
  <c r="AB891" i="259" s="1"/>
  <c r="AA892" i="259"/>
  <c r="AB892" i="259" s="1"/>
  <c r="AA893" i="259"/>
  <c r="AB893" i="259" s="1"/>
  <c r="AA894" i="259"/>
  <c r="AB894" i="259" s="1"/>
  <c r="AA895" i="259"/>
  <c r="AB895" i="259" s="1"/>
  <c r="AA896" i="259"/>
  <c r="AB896" i="259" s="1"/>
  <c r="AA897" i="259"/>
  <c r="AB897" i="259" s="1"/>
  <c r="AA898" i="259"/>
  <c r="AB898" i="259" s="1"/>
  <c r="AA899" i="259"/>
  <c r="AB899" i="259" s="1"/>
  <c r="AA900" i="259"/>
  <c r="AB900" i="259" s="1"/>
  <c r="AA901" i="259"/>
  <c r="AB901" i="259" s="1"/>
  <c r="AA902" i="259"/>
  <c r="AB902" i="259" s="1"/>
  <c r="AA903" i="259"/>
  <c r="AB903" i="259" s="1"/>
  <c r="AA904" i="259"/>
  <c r="AB904" i="259" s="1"/>
  <c r="AA905" i="259"/>
  <c r="AB905" i="259" s="1"/>
  <c r="AA906" i="259"/>
  <c r="AB906" i="259" s="1"/>
  <c r="AA907" i="259"/>
  <c r="AB907" i="259" s="1"/>
  <c r="AA908" i="259"/>
  <c r="AB908" i="259" s="1"/>
  <c r="AA909" i="259"/>
  <c r="AB909" i="259" s="1"/>
  <c r="AA910" i="259"/>
  <c r="AB910" i="259" s="1"/>
  <c r="AA911" i="259"/>
  <c r="AB911" i="259" s="1"/>
  <c r="AA912" i="259"/>
  <c r="AB912" i="259" s="1"/>
  <c r="AA913" i="259"/>
  <c r="AB913" i="259" s="1"/>
  <c r="AA914" i="259"/>
  <c r="AB914" i="259" s="1"/>
  <c r="AA915" i="259"/>
  <c r="AB915" i="259" s="1"/>
  <c r="AA916" i="259"/>
  <c r="AB916" i="259" s="1"/>
  <c r="AA917" i="259"/>
  <c r="AB917" i="259" s="1"/>
  <c r="AA918" i="259"/>
  <c r="AB918" i="259" s="1"/>
  <c r="AA919" i="259"/>
  <c r="AB919" i="259" s="1"/>
  <c r="AA920" i="259"/>
  <c r="AB920" i="259" s="1"/>
  <c r="AA921" i="259"/>
  <c r="AB921" i="259" s="1"/>
  <c r="AA922" i="259"/>
  <c r="AB922" i="259" s="1"/>
  <c r="AA923" i="259"/>
  <c r="AB923" i="259" s="1"/>
  <c r="AA924" i="259"/>
  <c r="AB924" i="259" s="1"/>
  <c r="AA925" i="259"/>
  <c r="AB925" i="259" s="1"/>
  <c r="AA926" i="259"/>
  <c r="AB926" i="259" s="1"/>
  <c r="AA927" i="259"/>
  <c r="AB927" i="259" s="1"/>
  <c r="AA928" i="259"/>
  <c r="AB928" i="259" s="1"/>
  <c r="AA929" i="259"/>
  <c r="AB929" i="259" s="1"/>
  <c r="AA930" i="259"/>
  <c r="AB930" i="259" s="1"/>
  <c r="AA931" i="259"/>
  <c r="AB931" i="259" s="1"/>
  <c r="AA932" i="259"/>
  <c r="AB932" i="259" s="1"/>
  <c r="AA933" i="259"/>
  <c r="AB933" i="259" s="1"/>
  <c r="AA934" i="259"/>
  <c r="AB934" i="259" s="1"/>
  <c r="AA935" i="259"/>
  <c r="AB935" i="259" s="1"/>
  <c r="AA936" i="259"/>
  <c r="AB936" i="259" s="1"/>
  <c r="AA937" i="259"/>
  <c r="AB937" i="259" s="1"/>
  <c r="AA938" i="259"/>
  <c r="AB938" i="259" s="1"/>
  <c r="AA939" i="259"/>
  <c r="AB939" i="259" s="1"/>
  <c r="AA940" i="259"/>
  <c r="AB940" i="259" s="1"/>
  <c r="AA941" i="259"/>
  <c r="AB941" i="259" s="1"/>
  <c r="AA942" i="259"/>
  <c r="AB942" i="259" s="1"/>
  <c r="AA943" i="259"/>
  <c r="AB943" i="259" s="1"/>
  <c r="AA944" i="259"/>
  <c r="AB944" i="259" s="1"/>
  <c r="AA945" i="259"/>
  <c r="AB945" i="259" s="1"/>
  <c r="AA946" i="259"/>
  <c r="AB946" i="259" s="1"/>
  <c r="AA947" i="259"/>
  <c r="AB947" i="259" s="1"/>
  <c r="AA948" i="259"/>
  <c r="AB948" i="259" s="1"/>
  <c r="AA949" i="259"/>
  <c r="AB949" i="259" s="1"/>
  <c r="AA950" i="259"/>
  <c r="AB950" i="259" s="1"/>
  <c r="AA951" i="259"/>
  <c r="AB951" i="259" s="1"/>
  <c r="AA952" i="259"/>
  <c r="AB952" i="259" s="1"/>
  <c r="AA953" i="259"/>
  <c r="AB953" i="259" s="1"/>
  <c r="AA954" i="259"/>
  <c r="AB954" i="259" s="1"/>
  <c r="AA955" i="259"/>
  <c r="AB955" i="259" s="1"/>
  <c r="AA956" i="259"/>
  <c r="AB956" i="259" s="1"/>
  <c r="AA957" i="259"/>
  <c r="AB957" i="259" s="1"/>
  <c r="AA958" i="259"/>
  <c r="AB958" i="259" s="1"/>
  <c r="AA959" i="259"/>
  <c r="AB959" i="259" s="1"/>
  <c r="AA960" i="259"/>
  <c r="AB960" i="259" s="1"/>
  <c r="AA961" i="259"/>
  <c r="AB961" i="259" s="1"/>
  <c r="AA962" i="259"/>
  <c r="AB962" i="259" s="1"/>
  <c r="AA963" i="259"/>
  <c r="AB963" i="259" s="1"/>
  <c r="AA964" i="259"/>
  <c r="AB964" i="259" s="1"/>
  <c r="AA965" i="259"/>
  <c r="AB965" i="259" s="1"/>
  <c r="AA966" i="259"/>
  <c r="AB966" i="259" s="1"/>
  <c r="AA967" i="259"/>
  <c r="AB967" i="259" s="1"/>
  <c r="AA968" i="259"/>
  <c r="AB968" i="259" s="1"/>
  <c r="AA969" i="259"/>
  <c r="AB969" i="259" s="1"/>
  <c r="AA970" i="259"/>
  <c r="AB970" i="259" s="1"/>
  <c r="AA971" i="259"/>
  <c r="AB971" i="259" s="1"/>
  <c r="AA972" i="259"/>
  <c r="AB972" i="259" s="1"/>
  <c r="AA973" i="259"/>
  <c r="AB973" i="259" s="1"/>
  <c r="AA974" i="259"/>
  <c r="AB974" i="259" s="1"/>
  <c r="AA975" i="259"/>
  <c r="AB975" i="259" s="1"/>
  <c r="AA976" i="259"/>
  <c r="AB976" i="259" s="1"/>
  <c r="AA977" i="259"/>
  <c r="AB977" i="259" s="1"/>
  <c r="AA978" i="259"/>
  <c r="AB978" i="259" s="1"/>
  <c r="AA979" i="259"/>
  <c r="AB979" i="259" s="1"/>
  <c r="AA980" i="259"/>
  <c r="AB980" i="259" s="1"/>
  <c r="AA981" i="259"/>
  <c r="AB981" i="259" s="1"/>
  <c r="AA982" i="259"/>
  <c r="AB982" i="259" s="1"/>
  <c r="AA983" i="259"/>
  <c r="AB983" i="259" s="1"/>
  <c r="AA984" i="259"/>
  <c r="AB984" i="259" s="1"/>
  <c r="AA985" i="259"/>
  <c r="AB985" i="259" s="1"/>
  <c r="AA986" i="259"/>
  <c r="AB986" i="259" s="1"/>
  <c r="AA987" i="259"/>
  <c r="AB987" i="259" s="1"/>
  <c r="AA988" i="259"/>
  <c r="AB988" i="259" s="1"/>
  <c r="AA989" i="259"/>
  <c r="AB989" i="259" s="1"/>
  <c r="AA990" i="259"/>
  <c r="AB990" i="259" s="1"/>
  <c r="AA991" i="259"/>
  <c r="AB991" i="259" s="1"/>
  <c r="AA992" i="259"/>
  <c r="AB992" i="259" s="1"/>
  <c r="AA993" i="259"/>
  <c r="AB993" i="259" s="1"/>
  <c r="AA994" i="259"/>
  <c r="AB994" i="259" s="1"/>
  <c r="AA995" i="259"/>
  <c r="AB995" i="259" s="1"/>
  <c r="AA996" i="259"/>
  <c r="AB996" i="259" s="1"/>
  <c r="AA997" i="259"/>
  <c r="AB997" i="259" s="1"/>
  <c r="AA998" i="259"/>
  <c r="AB998" i="259" s="1"/>
  <c r="AA999" i="259"/>
  <c r="AB999" i="259" s="1"/>
  <c r="AA1000" i="259"/>
  <c r="AB1000" i="259" s="1"/>
  <c r="AA1001" i="259"/>
  <c r="AB1001" i="259" s="1"/>
  <c r="AA1002" i="259"/>
  <c r="AB1002" i="259" s="1"/>
  <c r="AA1003" i="259"/>
  <c r="AB1003" i="259" s="1"/>
  <c r="AA1004" i="259"/>
  <c r="AB1004" i="259" s="1"/>
  <c r="AA1005" i="259"/>
  <c r="AB1005" i="259" s="1"/>
  <c r="AA1006" i="259"/>
  <c r="AB1006" i="259" s="1"/>
  <c r="AA1007" i="259"/>
  <c r="AB1007" i="259" s="1"/>
  <c r="AA1008" i="259"/>
  <c r="AB1008" i="259" s="1"/>
  <c r="AA1009" i="259"/>
  <c r="AB1009" i="259" s="1"/>
  <c r="AA1010" i="259"/>
  <c r="AB1010" i="259" s="1"/>
  <c r="AA1011" i="259"/>
  <c r="AB1011" i="259" s="1"/>
  <c r="AA1012" i="259"/>
  <c r="AB1012" i="259" s="1"/>
  <c r="AA1013" i="259"/>
  <c r="AB1013" i="259" s="1"/>
  <c r="AA1014" i="259"/>
  <c r="AB1014" i="259" s="1"/>
  <c r="AA1015" i="259"/>
  <c r="AB1015" i="259" s="1"/>
  <c r="AA1016" i="259"/>
  <c r="AB1016" i="259" s="1"/>
  <c r="AA1017" i="259"/>
  <c r="AB1017" i="259" s="1"/>
  <c r="AA1018" i="259"/>
  <c r="AB1018" i="259" s="1"/>
  <c r="AA1019" i="259"/>
  <c r="AB1019" i="259" s="1"/>
  <c r="AA1020" i="259"/>
  <c r="AB1020" i="259" s="1"/>
  <c r="AA1021" i="259"/>
  <c r="AB1021" i="259" s="1"/>
  <c r="AA1022" i="259"/>
  <c r="AB1022" i="259" s="1"/>
  <c r="AA1023" i="259"/>
  <c r="AB1023" i="259" s="1"/>
  <c r="AA1024" i="259"/>
  <c r="AB1024" i="259" s="1"/>
  <c r="AA1025" i="259"/>
  <c r="AB1025" i="259" s="1"/>
  <c r="AA1026" i="259"/>
  <c r="AB1026" i="259" s="1"/>
  <c r="AA1027" i="259"/>
  <c r="AB1027" i="259" s="1"/>
  <c r="AA1028" i="259"/>
  <c r="AB1028" i="259" s="1"/>
  <c r="AA1029" i="259"/>
  <c r="AB1029" i="259" s="1"/>
  <c r="AA1030" i="259"/>
  <c r="AB1030" i="259" s="1"/>
  <c r="AA1031" i="259"/>
  <c r="AB1031" i="259" s="1"/>
  <c r="AA1032" i="259"/>
  <c r="AB1032" i="259" s="1"/>
  <c r="AA1033" i="259"/>
  <c r="AB1033" i="259" s="1"/>
  <c r="AA1034" i="259"/>
  <c r="AB1034" i="259" s="1"/>
  <c r="AA1035" i="259"/>
  <c r="AB1035" i="259" s="1"/>
  <c r="AA1036" i="259"/>
  <c r="AB1036" i="259" s="1"/>
  <c r="AA1037" i="259"/>
  <c r="AB1037" i="259" s="1"/>
  <c r="AA1038" i="259"/>
  <c r="AB1038" i="259" s="1"/>
  <c r="AA1039" i="259"/>
  <c r="AB1039" i="259" s="1"/>
  <c r="AA1040" i="259"/>
  <c r="AB1040" i="259" s="1"/>
  <c r="AA1041" i="259"/>
  <c r="AB1041" i="259" s="1"/>
  <c r="AA1042" i="259"/>
  <c r="AB1042" i="259" s="1"/>
  <c r="AA1043" i="259"/>
  <c r="AB1043" i="259" s="1"/>
  <c r="AA1044" i="259"/>
  <c r="AB1044" i="259" s="1"/>
  <c r="AA1045" i="259"/>
  <c r="AB1045" i="259" s="1"/>
  <c r="AA1046" i="259"/>
  <c r="AB1046" i="259" s="1"/>
  <c r="AA1047" i="259"/>
  <c r="AB1047" i="259" s="1"/>
  <c r="AA1048" i="259"/>
  <c r="AB1048" i="259" s="1"/>
  <c r="AA1049" i="259"/>
  <c r="AB1049" i="259" s="1"/>
  <c r="AA1050" i="259"/>
  <c r="AB1050" i="259" s="1"/>
  <c r="AA1051" i="259"/>
  <c r="AB1051" i="259" s="1"/>
  <c r="AA1052" i="259"/>
  <c r="AB1052" i="259" s="1"/>
  <c r="AA1053" i="259"/>
  <c r="AB1053" i="259" s="1"/>
  <c r="AA1054" i="259"/>
  <c r="AB1054" i="259" s="1"/>
  <c r="AA1055" i="259"/>
  <c r="AB1055" i="259" s="1"/>
  <c r="AA1056" i="259"/>
  <c r="AB1056" i="259" s="1"/>
  <c r="AA1057" i="259"/>
  <c r="AB1057" i="259" s="1"/>
  <c r="AA1058" i="259"/>
  <c r="AB1058" i="259" s="1"/>
  <c r="AA1059" i="259"/>
  <c r="AB1059" i="259" s="1"/>
  <c r="AA1060" i="259"/>
  <c r="AB1060" i="259" s="1"/>
  <c r="AA1061" i="259"/>
  <c r="AB1061" i="259" s="1"/>
  <c r="AA1062" i="259"/>
  <c r="AB1062" i="259" s="1"/>
  <c r="AA1063" i="259"/>
  <c r="AB1063" i="259" s="1"/>
  <c r="AA1064" i="259"/>
  <c r="AB1064" i="259" s="1"/>
  <c r="AA1065" i="259"/>
  <c r="AB1065" i="259" s="1"/>
  <c r="AA1066" i="259"/>
  <c r="AB1066" i="259" s="1"/>
  <c r="AA1067" i="259"/>
  <c r="AB1067" i="259" s="1"/>
  <c r="AA1068" i="259"/>
  <c r="AB1068" i="259" s="1"/>
  <c r="AA1069" i="259"/>
  <c r="AB1069" i="259" s="1"/>
  <c r="AA1070" i="259"/>
  <c r="AB1070" i="259" s="1"/>
  <c r="AA1071" i="259"/>
  <c r="AB1071" i="259" s="1"/>
  <c r="AA1072" i="259"/>
  <c r="AB1072" i="259" s="1"/>
  <c r="AA1073" i="259"/>
  <c r="AB1073" i="259" s="1"/>
  <c r="AA1074" i="259"/>
  <c r="AB1074" i="259" s="1"/>
  <c r="AA1075" i="259"/>
  <c r="AB1075" i="259" s="1"/>
  <c r="AA1076" i="259"/>
  <c r="AB1076" i="259" s="1"/>
  <c r="AA1077" i="259"/>
  <c r="AB1077" i="259" s="1"/>
  <c r="AA1078" i="259"/>
  <c r="AB1078" i="259" s="1"/>
  <c r="AA1079" i="259"/>
  <c r="AB1079" i="259" s="1"/>
  <c r="AA1080" i="259"/>
  <c r="AB1080" i="259" s="1"/>
  <c r="AA1081" i="259"/>
  <c r="AB1081" i="259" s="1"/>
  <c r="AA1082" i="259"/>
  <c r="AB1082" i="259" s="1"/>
  <c r="AA1083" i="259"/>
  <c r="AB1083" i="259" s="1"/>
  <c r="AA1084" i="259"/>
  <c r="AB1084" i="259" s="1"/>
  <c r="AA1085" i="259"/>
  <c r="AB1085" i="259" s="1"/>
  <c r="AA1086" i="259"/>
  <c r="AB1086" i="259" s="1"/>
  <c r="AA1087" i="259"/>
  <c r="AB1087" i="259" s="1"/>
  <c r="AA1088" i="259"/>
  <c r="AB1088" i="259" s="1"/>
  <c r="AA1089" i="259"/>
  <c r="AB1089" i="259" s="1"/>
  <c r="AA1090" i="259"/>
  <c r="AB1090" i="259" s="1"/>
  <c r="AA1091" i="259"/>
  <c r="AB1091" i="259" s="1"/>
  <c r="AA1092" i="259"/>
  <c r="AB1092" i="259" s="1"/>
  <c r="AA1093" i="259"/>
  <c r="AB1093" i="259" s="1"/>
  <c r="AA1094" i="259"/>
  <c r="AB1094" i="259" s="1"/>
  <c r="AA1095" i="259"/>
  <c r="AB1095" i="259" s="1"/>
  <c r="AA1096" i="259"/>
  <c r="AB1096" i="259" s="1"/>
  <c r="AA1097" i="259"/>
  <c r="AB1097" i="259" s="1"/>
  <c r="AA1098" i="259"/>
  <c r="AB1098" i="259" s="1"/>
  <c r="AA1099" i="259"/>
  <c r="AB1099" i="259" s="1"/>
  <c r="AA1100" i="259"/>
  <c r="AB1100" i="259" s="1"/>
  <c r="AA1101" i="259"/>
  <c r="AB1101" i="259" s="1"/>
  <c r="AA1102" i="259"/>
  <c r="AB1102" i="259" s="1"/>
  <c r="AA1103" i="259"/>
  <c r="AB1103" i="259" s="1"/>
  <c r="AA1104" i="259"/>
  <c r="AB1104" i="259" s="1"/>
  <c r="AA1105" i="259"/>
  <c r="AB1105" i="259" s="1"/>
  <c r="AA1106" i="259"/>
  <c r="AB1106" i="259" s="1"/>
  <c r="AA1107" i="259"/>
  <c r="AB1107" i="259" s="1"/>
  <c r="AA1108" i="259"/>
  <c r="AB1108" i="259" s="1"/>
  <c r="AA1109" i="259"/>
  <c r="AB1109" i="259" s="1"/>
  <c r="AA1110" i="259"/>
  <c r="AB1110" i="259" s="1"/>
  <c r="AA1111" i="259"/>
  <c r="AB1111" i="259" s="1"/>
  <c r="AA1112" i="259"/>
  <c r="AB1112" i="259" s="1"/>
  <c r="AA1113" i="259"/>
  <c r="AB1113" i="259" s="1"/>
  <c r="AA1114" i="259"/>
  <c r="AB1114" i="259" s="1"/>
  <c r="AA1115" i="259"/>
  <c r="AB1115" i="259" s="1"/>
  <c r="AA1116" i="259"/>
  <c r="AB1116" i="259" s="1"/>
  <c r="AA1117" i="259"/>
  <c r="AB1117" i="259" s="1"/>
  <c r="AA1118" i="259"/>
  <c r="AB1118" i="259" s="1"/>
  <c r="AA1119" i="259"/>
  <c r="AB1119" i="259" s="1"/>
  <c r="AA1120" i="259"/>
  <c r="AB1120" i="259" s="1"/>
  <c r="AA1121" i="259"/>
  <c r="AB1121" i="259" s="1"/>
  <c r="AA1122" i="259"/>
  <c r="AB1122" i="259" s="1"/>
  <c r="AA1123" i="259"/>
  <c r="AB1123" i="259" s="1"/>
  <c r="AA1124" i="259"/>
  <c r="AB1124" i="259" s="1"/>
  <c r="AA1125" i="259"/>
  <c r="AB1125" i="259" s="1"/>
  <c r="AA1126" i="259"/>
  <c r="AB1126" i="259" s="1"/>
  <c r="AA1127" i="259"/>
  <c r="AB1127" i="259" s="1"/>
  <c r="AA1128" i="259"/>
  <c r="AB1128" i="259" s="1"/>
  <c r="AA1129" i="259"/>
  <c r="AB1129" i="259" s="1"/>
  <c r="AA1130" i="259"/>
  <c r="AB1130" i="259" s="1"/>
  <c r="AA1131" i="259"/>
  <c r="AB1131" i="259" s="1"/>
  <c r="AA1132" i="259"/>
  <c r="AB1132" i="259" s="1"/>
  <c r="AA1133" i="259"/>
  <c r="AB1133" i="259" s="1"/>
  <c r="AA1134" i="259"/>
  <c r="AB1134" i="259" s="1"/>
  <c r="AA1135" i="259"/>
  <c r="AB1135" i="259" s="1"/>
  <c r="AA1136" i="259"/>
  <c r="AB1136" i="259" s="1"/>
  <c r="AA1137" i="259"/>
  <c r="AB1137" i="259" s="1"/>
  <c r="AA1138" i="259"/>
  <c r="AB1138" i="259" s="1"/>
  <c r="AA1139" i="259"/>
  <c r="AB1139" i="259" s="1"/>
  <c r="AA1140" i="259"/>
  <c r="AB1140" i="259" s="1"/>
  <c r="AA1141" i="259"/>
  <c r="AB1141" i="259" s="1"/>
  <c r="AA1142" i="259"/>
  <c r="AB1142" i="259" s="1"/>
  <c r="AA1143" i="259"/>
  <c r="AB1143" i="259" s="1"/>
  <c r="AA1144" i="259"/>
  <c r="AB1144" i="259" s="1"/>
  <c r="AA1145" i="259"/>
  <c r="AB1145" i="259" s="1"/>
  <c r="AA1146" i="259"/>
  <c r="AB1146" i="259" s="1"/>
  <c r="AA1147" i="259"/>
  <c r="AB1147" i="259" s="1"/>
  <c r="AA1148" i="259"/>
  <c r="AB1148" i="259" s="1"/>
  <c r="AA1149" i="259"/>
  <c r="AB1149" i="259" s="1"/>
  <c r="AA1150" i="259"/>
  <c r="AB1150" i="259" s="1"/>
  <c r="AA1151" i="259"/>
  <c r="AB1151" i="259" s="1"/>
  <c r="AA1152" i="259"/>
  <c r="AB1152" i="259" s="1"/>
  <c r="AA1153" i="259"/>
  <c r="AB1153" i="259" s="1"/>
  <c r="AA1154" i="259"/>
  <c r="AB1154" i="259" s="1"/>
  <c r="AA1155" i="259"/>
  <c r="AB1155" i="259" s="1"/>
  <c r="AA1156" i="259"/>
  <c r="AB1156" i="259" s="1"/>
  <c r="AA1157" i="259"/>
  <c r="AB1157" i="259" s="1"/>
  <c r="AA1158" i="259"/>
  <c r="AB1158" i="259" s="1"/>
  <c r="AA1159" i="259"/>
  <c r="AB1159" i="259" s="1"/>
  <c r="AA1160" i="259"/>
  <c r="AB1160" i="259" s="1"/>
  <c r="AA1161" i="259"/>
  <c r="AB1161" i="259" s="1"/>
  <c r="AA1162" i="259"/>
  <c r="AB1162" i="259" s="1"/>
  <c r="AA1163" i="259"/>
  <c r="AB1163" i="259" s="1"/>
  <c r="AA1164" i="259"/>
  <c r="AB1164" i="259" s="1"/>
  <c r="AA1165" i="259"/>
  <c r="AB1165" i="259" s="1"/>
  <c r="AA1166" i="259"/>
  <c r="AB1166" i="259" s="1"/>
  <c r="AA1167" i="259"/>
  <c r="AB1167" i="259" s="1"/>
  <c r="AA1168" i="259"/>
  <c r="AB1168" i="259" s="1"/>
  <c r="AA1169" i="259"/>
  <c r="AB1169" i="259" s="1"/>
  <c r="AA1170" i="259"/>
  <c r="AB1170" i="259" s="1"/>
  <c r="AA1171" i="259"/>
  <c r="AB1171" i="259" s="1"/>
  <c r="AA1172" i="259"/>
  <c r="AB1172" i="259" s="1"/>
  <c r="AA1173" i="259"/>
  <c r="AB1173" i="259" s="1"/>
  <c r="AA1174" i="259"/>
  <c r="AB1174" i="259" s="1"/>
  <c r="AA1175" i="259"/>
  <c r="AB1175" i="259" s="1"/>
  <c r="AA1176" i="259"/>
  <c r="AB1176" i="259" s="1"/>
  <c r="AA1177" i="259"/>
  <c r="AB1177" i="259" s="1"/>
  <c r="AA1178" i="259"/>
  <c r="AB1178" i="259" s="1"/>
  <c r="AA1179" i="259"/>
  <c r="AB1179" i="259" s="1"/>
  <c r="AA1180" i="259"/>
  <c r="AB1180" i="259" s="1"/>
  <c r="AA1181" i="259"/>
  <c r="AB1181" i="259" s="1"/>
  <c r="AA1182" i="259"/>
  <c r="AB1182" i="259" s="1"/>
  <c r="AA1183" i="259"/>
  <c r="AB1183" i="259" s="1"/>
  <c r="AA1184" i="259"/>
  <c r="AB1184" i="259" s="1"/>
  <c r="AA1185" i="259"/>
  <c r="AB1185" i="259" s="1"/>
  <c r="AA1186" i="259"/>
  <c r="AB1186" i="259" s="1"/>
  <c r="AA1187" i="259"/>
  <c r="AB1187" i="259" s="1"/>
  <c r="AA1188" i="259"/>
  <c r="AB1188" i="259" s="1"/>
  <c r="AA1189" i="259"/>
  <c r="AB1189" i="259" s="1"/>
  <c r="AA1190" i="259"/>
  <c r="AB1190" i="259" s="1"/>
  <c r="AA1191" i="259"/>
  <c r="AB1191" i="259" s="1"/>
  <c r="AA1192" i="259"/>
  <c r="AB1192" i="259" s="1"/>
  <c r="AA1193" i="259"/>
  <c r="AB1193" i="259" s="1"/>
  <c r="AA1194" i="259"/>
  <c r="AB1194" i="259" s="1"/>
  <c r="AA1195" i="259"/>
  <c r="AB1195" i="259" s="1"/>
  <c r="AA1196" i="259"/>
  <c r="AB1196" i="259" s="1"/>
  <c r="AA1197" i="259"/>
  <c r="AB1197" i="259" s="1"/>
  <c r="AA1198" i="259"/>
  <c r="AB1198" i="259" s="1"/>
  <c r="AA1199" i="259"/>
  <c r="AB1199" i="259" s="1"/>
  <c r="AA1200" i="259"/>
  <c r="AB1200" i="259" s="1"/>
  <c r="AA1201" i="259"/>
  <c r="AB1201" i="259" s="1"/>
  <c r="AA1202" i="259"/>
  <c r="AB1202" i="259" s="1"/>
  <c r="AA1203" i="259"/>
  <c r="AB1203" i="259" s="1"/>
  <c r="AA1204" i="259"/>
  <c r="AB1204" i="259" s="1"/>
  <c r="AA1205" i="259"/>
  <c r="AB1205" i="259" s="1"/>
  <c r="AA1206" i="259"/>
  <c r="AB1206" i="259" s="1"/>
  <c r="AA1207" i="259"/>
  <c r="AB1207" i="259" s="1"/>
  <c r="AA1208" i="259"/>
  <c r="AB1208" i="259" s="1"/>
  <c r="AA1209" i="259"/>
  <c r="AB1209" i="259" s="1"/>
  <c r="AA1210" i="259"/>
  <c r="AB1210" i="259" s="1"/>
  <c r="AA1211" i="259"/>
  <c r="AB1211" i="259" s="1"/>
  <c r="AA1212" i="259"/>
  <c r="AB1212" i="259" s="1"/>
  <c r="AA1213" i="259"/>
  <c r="AB1213" i="259" s="1"/>
  <c r="AA1214" i="259"/>
  <c r="AB1214" i="259" s="1"/>
  <c r="AA1215" i="259"/>
  <c r="AB1215" i="259" s="1"/>
  <c r="AA1216" i="259"/>
  <c r="AB1216" i="259" s="1"/>
  <c r="AA1217" i="259"/>
  <c r="AB1217" i="259" s="1"/>
  <c r="AA1218" i="259"/>
  <c r="AB1218" i="259" s="1"/>
  <c r="AA1219" i="259"/>
  <c r="AB1219" i="259" s="1"/>
  <c r="AA1220" i="259"/>
  <c r="AB1220" i="259" s="1"/>
  <c r="AA1221" i="259"/>
  <c r="AB1221" i="259" s="1"/>
  <c r="AA1222" i="259"/>
  <c r="AB1222" i="259" s="1"/>
  <c r="AA1223" i="259"/>
  <c r="AB1223" i="259" s="1"/>
  <c r="AA1224" i="259"/>
  <c r="AB1224" i="259" s="1"/>
  <c r="AA1225" i="259"/>
  <c r="AB1225" i="259" s="1"/>
  <c r="AA1226" i="259"/>
  <c r="AB1226" i="259" s="1"/>
  <c r="AA1227" i="259"/>
  <c r="AB1227" i="259" s="1"/>
  <c r="AA1228" i="259"/>
  <c r="AB1228" i="259" s="1"/>
  <c r="AA1229" i="259"/>
  <c r="AB1229" i="259" s="1"/>
  <c r="AA1230" i="259"/>
  <c r="AB1230" i="259" s="1"/>
  <c r="AA1231" i="259"/>
  <c r="AB1231" i="259" s="1"/>
  <c r="AA1232" i="259"/>
  <c r="AB1232" i="259" s="1"/>
  <c r="AA1233" i="259"/>
  <c r="AB1233" i="259" s="1"/>
  <c r="AA1234" i="259"/>
  <c r="AB1234" i="259" s="1"/>
  <c r="AA1235" i="259"/>
  <c r="AB1235" i="259" s="1"/>
  <c r="AA1236" i="259"/>
  <c r="AB1236" i="259" s="1"/>
  <c r="AA1237" i="259"/>
  <c r="AB1237" i="259" s="1"/>
  <c r="AA1238" i="259"/>
  <c r="AB1238" i="259" s="1"/>
  <c r="AA1239" i="259"/>
  <c r="AB1239" i="259" s="1"/>
  <c r="AA1240" i="259"/>
  <c r="AB1240" i="259" s="1"/>
  <c r="AA1241" i="259"/>
  <c r="AB1241" i="259" s="1"/>
  <c r="AA1242" i="259"/>
  <c r="AB1242" i="259" s="1"/>
  <c r="AA1243" i="259"/>
  <c r="AB1243" i="259" s="1"/>
  <c r="AA1244" i="259"/>
  <c r="AB1244" i="259" s="1"/>
  <c r="AA1245" i="259"/>
  <c r="AB1245" i="259" s="1"/>
  <c r="AA1246" i="259"/>
  <c r="AB1246" i="259" s="1"/>
  <c r="AA1247" i="259"/>
  <c r="AB1247" i="259" s="1"/>
  <c r="AA1248" i="259"/>
  <c r="AB1248" i="259" s="1"/>
  <c r="AA1249" i="259"/>
  <c r="AB1249" i="259" s="1"/>
  <c r="AA1250" i="259"/>
  <c r="AB1250" i="259" s="1"/>
  <c r="AA1251" i="259"/>
  <c r="AB1251" i="259" s="1"/>
  <c r="AA1252" i="259"/>
  <c r="AB1252" i="259" s="1"/>
  <c r="AA1253" i="259"/>
  <c r="AB1253" i="259" s="1"/>
  <c r="AA1254" i="259"/>
  <c r="AB1254" i="259" s="1"/>
  <c r="AA1255" i="259"/>
  <c r="AB1255" i="259" s="1"/>
  <c r="AA1256" i="259"/>
  <c r="AB1256" i="259" s="1"/>
  <c r="AA1257" i="259"/>
  <c r="AB1257" i="259" s="1"/>
  <c r="AA1258" i="259"/>
  <c r="AB1258" i="259" s="1"/>
  <c r="AA1259" i="259"/>
  <c r="AB1259" i="259" s="1"/>
  <c r="AA1260" i="259"/>
  <c r="AB1260" i="259" s="1"/>
  <c r="AA1261" i="259"/>
  <c r="AB1261" i="259" s="1"/>
  <c r="AA1262" i="259"/>
  <c r="AB1262" i="259" s="1"/>
  <c r="AA1263" i="259"/>
  <c r="AB1263" i="259" s="1"/>
  <c r="AA1264" i="259"/>
  <c r="AB1264" i="259" s="1"/>
  <c r="AA1265" i="259"/>
  <c r="AB1265" i="259" s="1"/>
  <c r="AA1266" i="259"/>
  <c r="AB1266" i="259" s="1"/>
  <c r="AA1267" i="259"/>
  <c r="AB1267" i="259" s="1"/>
  <c r="AA1268" i="259"/>
  <c r="AB1268" i="259" s="1"/>
  <c r="AA1269" i="259"/>
  <c r="AB1269" i="259" s="1"/>
  <c r="AA1270" i="259"/>
  <c r="AB1270" i="259" s="1"/>
  <c r="AA1271" i="259"/>
  <c r="AB1271" i="259" s="1"/>
  <c r="AA1272" i="259"/>
  <c r="AB1272" i="259" s="1"/>
  <c r="AA1273" i="259"/>
  <c r="AB1273" i="259" s="1"/>
  <c r="AA1274" i="259"/>
  <c r="AB1274" i="259" s="1"/>
  <c r="AA1275" i="259"/>
  <c r="AB1275" i="259" s="1"/>
  <c r="AA1276" i="259"/>
  <c r="AB1276" i="259" s="1"/>
  <c r="AA1277" i="259"/>
  <c r="AB1277" i="259" s="1"/>
  <c r="AA1278" i="259"/>
  <c r="AB1278" i="259" s="1"/>
  <c r="AA1279" i="259"/>
  <c r="AB1279" i="259" s="1"/>
  <c r="AA1280" i="259"/>
  <c r="AB1280" i="259" s="1"/>
  <c r="AA1281" i="259"/>
  <c r="AB1281" i="259" s="1"/>
  <c r="AA1282" i="259"/>
  <c r="AB1282" i="259" s="1"/>
  <c r="AA1283" i="259"/>
  <c r="AB1283" i="259" s="1"/>
  <c r="AA1284" i="259"/>
  <c r="AB1284" i="259" s="1"/>
  <c r="AA1285" i="259"/>
  <c r="AB1285" i="259" s="1"/>
  <c r="AA1286" i="259"/>
  <c r="AB1286" i="259" s="1"/>
  <c r="AA1287" i="259"/>
  <c r="AB1287" i="259" s="1"/>
  <c r="AA1288" i="259"/>
  <c r="AB1288" i="259" s="1"/>
  <c r="AA1289" i="259"/>
  <c r="AB1289" i="259" s="1"/>
  <c r="AA1290" i="259"/>
  <c r="AB1290" i="259" s="1"/>
  <c r="AA1291" i="259"/>
  <c r="AB1291" i="259" s="1"/>
  <c r="AA1292" i="259"/>
  <c r="AB1292" i="259" s="1"/>
  <c r="AA1293" i="259"/>
  <c r="AB1293" i="259" s="1"/>
  <c r="AA1294" i="259"/>
  <c r="AB1294" i="259" s="1"/>
  <c r="AA1295" i="259"/>
  <c r="AB1295" i="259" s="1"/>
  <c r="AA1296" i="259"/>
  <c r="AB1296" i="259" s="1"/>
  <c r="AA1297" i="259"/>
  <c r="AB1297" i="259" s="1"/>
  <c r="AA1298" i="259"/>
  <c r="AB1298" i="259" s="1"/>
  <c r="AA1299" i="259"/>
  <c r="AB1299" i="259" s="1"/>
  <c r="AA1300" i="259"/>
  <c r="AB1300" i="259" s="1"/>
  <c r="AA1301" i="259"/>
  <c r="AB1301" i="259" s="1"/>
  <c r="AA1302" i="259"/>
  <c r="AB1302" i="259" s="1"/>
  <c r="AA1303" i="259"/>
  <c r="AB1303" i="259" s="1"/>
  <c r="AA1304" i="259"/>
  <c r="AB1304" i="259" s="1"/>
  <c r="AA1305" i="259"/>
  <c r="AB1305" i="259" s="1"/>
  <c r="AA1306" i="259"/>
  <c r="AB1306" i="259" s="1"/>
  <c r="AA1307" i="259"/>
  <c r="AB1307" i="259" s="1"/>
  <c r="AA1308" i="259"/>
  <c r="AB1308" i="259" s="1"/>
  <c r="AA1309" i="259"/>
  <c r="AB1309" i="259" s="1"/>
  <c r="AA1310" i="259"/>
  <c r="AB1310" i="259" s="1"/>
  <c r="AA1311" i="259"/>
  <c r="AB1311" i="259" s="1"/>
  <c r="AA1312" i="259"/>
  <c r="AB1312" i="259" s="1"/>
  <c r="AA1313" i="259"/>
  <c r="AB1313" i="259" s="1"/>
  <c r="AA1314" i="259"/>
  <c r="AB1314" i="259" s="1"/>
  <c r="AA1315" i="259"/>
  <c r="AB1315" i="259" s="1"/>
  <c r="AA1316" i="259"/>
  <c r="AB1316" i="259" s="1"/>
  <c r="AA1317" i="259"/>
  <c r="AB1317" i="259" s="1"/>
  <c r="AA1318" i="259"/>
  <c r="AB1318" i="259" s="1"/>
  <c r="AA1319" i="259"/>
  <c r="AB1319" i="259" s="1"/>
  <c r="AA1320" i="259"/>
  <c r="AB1320" i="259" s="1"/>
  <c r="AA1321" i="259"/>
  <c r="AB1321" i="259" s="1"/>
  <c r="AA1322" i="259"/>
  <c r="AB1322" i="259" s="1"/>
  <c r="AA1323" i="259"/>
  <c r="AB1323" i="259" s="1"/>
  <c r="AA1324" i="259"/>
  <c r="AB1324" i="259" s="1"/>
  <c r="AA1325" i="259"/>
  <c r="AB1325" i="259" s="1"/>
  <c r="AA1326" i="259"/>
  <c r="AB1326" i="259" s="1"/>
  <c r="AA1327" i="259"/>
  <c r="AB1327" i="259" s="1"/>
  <c r="AA1328" i="259"/>
  <c r="AB1328" i="259" s="1"/>
  <c r="AA1329" i="259"/>
  <c r="AB1329" i="259" s="1"/>
  <c r="AA1330" i="259"/>
  <c r="AB1330" i="259" s="1"/>
  <c r="AA1331" i="259"/>
  <c r="AB1331" i="259" s="1"/>
  <c r="AA1332" i="259"/>
  <c r="AB1332" i="259" s="1"/>
  <c r="AA1333" i="259"/>
  <c r="AB1333" i="259" s="1"/>
  <c r="AA1334" i="259"/>
  <c r="AB1334" i="259" s="1"/>
  <c r="AA1335" i="259"/>
  <c r="AB1335" i="259" s="1"/>
  <c r="AA1336" i="259"/>
  <c r="AB1336" i="259" s="1"/>
  <c r="AA1337" i="259"/>
  <c r="AB1337" i="259" s="1"/>
  <c r="AA1338" i="259"/>
  <c r="AB1338" i="259" s="1"/>
  <c r="AA1339" i="259"/>
  <c r="AB1339" i="259" s="1"/>
  <c r="AA1340" i="259"/>
  <c r="AB1340" i="259" s="1"/>
  <c r="AA1341" i="259"/>
  <c r="AB1341" i="259" s="1"/>
  <c r="AA1342" i="259"/>
  <c r="AB1342" i="259" s="1"/>
  <c r="AA1343" i="259"/>
  <c r="AB1343" i="259" s="1"/>
  <c r="AA1344" i="259"/>
  <c r="AB1344" i="259" s="1"/>
  <c r="AA1345" i="259"/>
  <c r="AB1345" i="259" s="1"/>
  <c r="AA1346" i="259"/>
  <c r="AB1346" i="259" s="1"/>
  <c r="AA1347" i="259"/>
  <c r="AB1347" i="259" s="1"/>
  <c r="AA1348" i="259"/>
  <c r="AB1348" i="259" s="1"/>
  <c r="AA1349" i="259"/>
  <c r="AB1349" i="259" s="1"/>
  <c r="AA1350" i="259"/>
  <c r="AB1350" i="259" s="1"/>
  <c r="AA1351" i="259"/>
  <c r="AB1351" i="259" s="1"/>
  <c r="AA1352" i="259"/>
  <c r="AB1352" i="259" s="1"/>
  <c r="AA1353" i="259"/>
  <c r="AB1353" i="259" s="1"/>
  <c r="AA1354" i="259"/>
  <c r="AB1354" i="259" s="1"/>
  <c r="AA1355" i="259"/>
  <c r="AB1355" i="259" s="1"/>
  <c r="AA1356" i="259"/>
  <c r="AB1356" i="259" s="1"/>
  <c r="AA1357" i="259"/>
  <c r="AB1357" i="259" s="1"/>
  <c r="AA1358" i="259"/>
  <c r="AB1358" i="259" s="1"/>
  <c r="AA1359" i="259"/>
  <c r="AB1359" i="259" s="1"/>
  <c r="AA1360" i="259"/>
  <c r="AB1360" i="259" s="1"/>
  <c r="AA1361" i="259"/>
  <c r="AB1361" i="259" s="1"/>
  <c r="AA1362" i="259"/>
  <c r="AB1362" i="259" s="1"/>
  <c r="AA1363" i="259"/>
  <c r="AB1363" i="259" s="1"/>
  <c r="AA1364" i="259"/>
  <c r="AB1364" i="259" s="1"/>
  <c r="AA1365" i="259"/>
  <c r="AB1365" i="259" s="1"/>
  <c r="AA1366" i="259"/>
  <c r="AB1366" i="259" s="1"/>
  <c r="AA1367" i="259"/>
  <c r="AB1367" i="259" s="1"/>
  <c r="AA1368" i="259"/>
  <c r="AB1368" i="259" s="1"/>
  <c r="AA1369" i="259"/>
  <c r="AB1369" i="259" s="1"/>
  <c r="AA1370" i="259"/>
  <c r="AB1370" i="259" s="1"/>
  <c r="AA1371" i="259"/>
  <c r="AB1371" i="259" s="1"/>
  <c r="AA1372" i="259"/>
  <c r="AB1372" i="259" s="1"/>
  <c r="AA1373" i="259"/>
  <c r="AB1373" i="259" s="1"/>
  <c r="AA1374" i="259"/>
  <c r="AB1374" i="259" s="1"/>
  <c r="AA1375" i="259"/>
  <c r="AB1375" i="259" s="1"/>
  <c r="AA1376" i="259"/>
  <c r="AB1376" i="259" s="1"/>
  <c r="AA1377" i="259"/>
  <c r="AB1377" i="259" s="1"/>
  <c r="AA1378" i="259"/>
  <c r="AB1378" i="259" s="1"/>
  <c r="AA1379" i="259"/>
  <c r="AB1379" i="259" s="1"/>
  <c r="AA1380" i="259"/>
  <c r="AB1380" i="259" s="1"/>
  <c r="AA1381" i="259"/>
  <c r="AB1381" i="259" s="1"/>
  <c r="AA1382" i="259"/>
  <c r="AB1382" i="259" s="1"/>
  <c r="AA1383" i="259"/>
  <c r="AB1383" i="259" s="1"/>
  <c r="AA1384" i="259"/>
  <c r="AB1384" i="259" s="1"/>
  <c r="AA1385" i="259"/>
  <c r="AB1385" i="259" s="1"/>
  <c r="AA1386" i="259"/>
  <c r="AB1386" i="259" s="1"/>
  <c r="AA1387" i="259"/>
  <c r="AB1387" i="259" s="1"/>
  <c r="AA1388" i="259"/>
  <c r="AB1388" i="259" s="1"/>
  <c r="AA1389" i="259"/>
  <c r="AB1389" i="259" s="1"/>
  <c r="AA1390" i="259"/>
  <c r="AB1390" i="259" s="1"/>
  <c r="AA1391" i="259"/>
  <c r="AB1391" i="259" s="1"/>
  <c r="AA1392" i="259"/>
  <c r="AB1392" i="259" s="1"/>
  <c r="AA1393" i="259"/>
  <c r="AB1393" i="259" s="1"/>
  <c r="AA1394" i="259"/>
  <c r="AB1394" i="259" s="1"/>
  <c r="AA1395" i="259"/>
  <c r="AB1395" i="259" s="1"/>
  <c r="AA1396" i="259"/>
  <c r="AB1396" i="259" s="1"/>
  <c r="AA1397" i="259"/>
  <c r="AB1397" i="259" s="1"/>
  <c r="AA1398" i="259"/>
  <c r="AB1398" i="259" s="1"/>
  <c r="AA1399" i="259"/>
  <c r="AB1399" i="259" s="1"/>
  <c r="AA1400" i="259"/>
  <c r="AB1400" i="259" s="1"/>
  <c r="AA1401" i="259"/>
  <c r="AB1401" i="259" s="1"/>
  <c r="AA1402" i="259"/>
  <c r="AB1402" i="259" s="1"/>
  <c r="AA1403" i="259"/>
  <c r="AB1403" i="259" s="1"/>
  <c r="AA1404" i="259"/>
  <c r="AB1404" i="259" s="1"/>
  <c r="AA1405" i="259"/>
  <c r="AB1405" i="259" s="1"/>
  <c r="AA1406" i="259"/>
  <c r="AB1406" i="259" s="1"/>
  <c r="AA1407" i="259"/>
  <c r="AB1407" i="259" s="1"/>
  <c r="AA1408" i="259"/>
  <c r="AB1408" i="259" s="1"/>
  <c r="AA1409" i="259"/>
  <c r="AB1409" i="259" s="1"/>
  <c r="AA1410" i="259"/>
  <c r="AB1410" i="259" s="1"/>
  <c r="AA1411" i="259"/>
  <c r="AB1411" i="259" s="1"/>
  <c r="AA1412" i="259"/>
  <c r="AB1412" i="259" s="1"/>
  <c r="AA1413" i="259"/>
  <c r="AB1413" i="259" s="1"/>
  <c r="AA1414" i="259"/>
  <c r="AB1414" i="259" s="1"/>
  <c r="AA1415" i="259"/>
  <c r="AB1415" i="259" s="1"/>
  <c r="AA1416" i="259"/>
  <c r="AB1416" i="259" s="1"/>
  <c r="AA1417" i="259"/>
  <c r="AB1417" i="259" s="1"/>
  <c r="AA1418" i="259"/>
  <c r="AB1418" i="259" s="1"/>
  <c r="AA1419" i="259"/>
  <c r="AB1419" i="259" s="1"/>
  <c r="AA1420" i="259"/>
  <c r="AB1420" i="259" s="1"/>
  <c r="AA1421" i="259"/>
  <c r="AB1421" i="259" s="1"/>
  <c r="AA1422" i="259"/>
  <c r="AB1422" i="259" s="1"/>
  <c r="AA1423" i="259"/>
  <c r="AB1423" i="259" s="1"/>
  <c r="AA1424" i="259"/>
  <c r="AB1424" i="259" s="1"/>
  <c r="AA1425" i="259"/>
  <c r="AB1425" i="259" s="1"/>
  <c r="AA1426" i="259"/>
  <c r="AB1426" i="259" s="1"/>
  <c r="AA1427" i="259"/>
  <c r="AB1427" i="259" s="1"/>
  <c r="AA1428" i="259"/>
  <c r="AB1428" i="259" s="1"/>
  <c r="AA1429" i="259"/>
  <c r="AB1429" i="259" s="1"/>
  <c r="AA1430" i="259"/>
  <c r="AB1430" i="259" s="1"/>
  <c r="AA1431" i="259"/>
  <c r="AB1431" i="259" s="1"/>
  <c r="AA1432" i="259"/>
  <c r="AB1432" i="259" s="1"/>
  <c r="AA1433" i="259"/>
  <c r="AB1433" i="259" s="1"/>
  <c r="AA1434" i="259"/>
  <c r="AB1434" i="259" s="1"/>
  <c r="AA1435" i="259"/>
  <c r="AB1435" i="259" s="1"/>
  <c r="AA1436" i="259"/>
  <c r="AB1436" i="259" s="1"/>
  <c r="AA1437" i="259"/>
  <c r="AB1437" i="259" s="1"/>
  <c r="AA1438" i="259"/>
  <c r="AB1438" i="259" s="1"/>
  <c r="AA1439" i="259"/>
  <c r="AB1439" i="259" s="1"/>
  <c r="AA1440" i="259"/>
  <c r="AB1440" i="259" s="1"/>
  <c r="AA1441" i="259"/>
  <c r="AB1441" i="259" s="1"/>
  <c r="AA1442" i="259"/>
  <c r="AB1442" i="259" s="1"/>
  <c r="AA1443" i="259"/>
  <c r="AB1443" i="259" s="1"/>
  <c r="AA1444" i="259"/>
  <c r="AB1444" i="259" s="1"/>
  <c r="AA1445" i="259"/>
  <c r="AB1445" i="259" s="1"/>
  <c r="AA1446" i="259"/>
  <c r="AB1446" i="259" s="1"/>
  <c r="AA1447" i="259"/>
  <c r="AB1447" i="259" s="1"/>
  <c r="AA1448" i="259"/>
  <c r="AB1448" i="259" s="1"/>
  <c r="AA1449" i="259"/>
  <c r="AB1449" i="259" s="1"/>
  <c r="AA1450" i="259"/>
  <c r="AB1450" i="259" s="1"/>
  <c r="AA1451" i="259"/>
  <c r="AB1451" i="259" s="1"/>
  <c r="AA1452" i="259"/>
  <c r="AB1452" i="259" s="1"/>
  <c r="AA1453" i="259"/>
  <c r="AB1453" i="259" s="1"/>
  <c r="AA1454" i="259"/>
  <c r="AB1454" i="259" s="1"/>
  <c r="AA1455" i="259"/>
  <c r="AB1455" i="259" s="1"/>
  <c r="AA1456" i="259"/>
  <c r="AB1456" i="259" s="1"/>
  <c r="AA1457" i="259"/>
  <c r="AB1457" i="259" s="1"/>
  <c r="AA1458" i="259"/>
  <c r="AB1458" i="259" s="1"/>
  <c r="AA1459" i="259"/>
  <c r="AB1459" i="259" s="1"/>
  <c r="AA1460" i="259"/>
  <c r="AB1460" i="259" s="1"/>
  <c r="AA1461" i="259"/>
  <c r="AB1461" i="259" s="1"/>
  <c r="AA1462" i="259"/>
  <c r="AB1462" i="259" s="1"/>
  <c r="AA1463" i="259"/>
  <c r="AB1463" i="259" s="1"/>
  <c r="AA1464" i="259"/>
  <c r="AB1464" i="259" s="1"/>
  <c r="AA1465" i="259"/>
  <c r="AB1465" i="259" s="1"/>
  <c r="AA1466" i="259"/>
  <c r="AB1466" i="259" s="1"/>
  <c r="AA1467" i="259"/>
  <c r="AB1467" i="259" s="1"/>
  <c r="AA1468" i="259"/>
  <c r="AB1468" i="259" s="1"/>
  <c r="AA1469" i="259"/>
  <c r="AB1469" i="259" s="1"/>
  <c r="AA1470" i="259"/>
  <c r="AB1470" i="259" s="1"/>
  <c r="AA1471" i="259"/>
  <c r="AB1471" i="259" s="1"/>
  <c r="AA1472" i="259"/>
  <c r="AB1472" i="259" s="1"/>
  <c r="AA1473" i="259"/>
  <c r="AB1473" i="259" s="1"/>
  <c r="AA1474" i="259"/>
  <c r="AB1474" i="259" s="1"/>
  <c r="AA1475" i="259"/>
  <c r="AB1475" i="259" s="1"/>
  <c r="AA1476" i="259"/>
  <c r="AB1476" i="259" s="1"/>
  <c r="AA1477" i="259"/>
  <c r="AB1477" i="259" s="1"/>
  <c r="AA1478" i="259"/>
  <c r="AB1478" i="259" s="1"/>
  <c r="AA1479" i="259"/>
  <c r="AB1479" i="259" s="1"/>
  <c r="AA1480" i="259"/>
  <c r="AB1480" i="259" s="1"/>
  <c r="AA1481" i="259"/>
  <c r="AB1481" i="259" s="1"/>
  <c r="AA1482" i="259"/>
  <c r="AB1482" i="259" s="1"/>
  <c r="AA1483" i="259"/>
  <c r="AB1483" i="259" s="1"/>
  <c r="AA1484" i="259"/>
  <c r="AB1484" i="259" s="1"/>
  <c r="AA1485" i="259"/>
  <c r="AB1485" i="259" s="1"/>
  <c r="AA1486" i="259"/>
  <c r="AB1486" i="259" s="1"/>
  <c r="AA1487" i="259"/>
  <c r="AB1487" i="259" s="1"/>
  <c r="AA1488" i="259"/>
  <c r="AB1488" i="259" s="1"/>
  <c r="AA1489" i="259"/>
  <c r="AB1489" i="259" s="1"/>
  <c r="AA1490" i="259"/>
  <c r="AB1490" i="259" s="1"/>
  <c r="AA1491" i="259"/>
  <c r="AB1491" i="259" s="1"/>
  <c r="AA1492" i="259"/>
  <c r="AB1492" i="259" s="1"/>
  <c r="AA1493" i="259"/>
  <c r="AB1493" i="259" s="1"/>
  <c r="AA1494" i="259"/>
  <c r="AB1494" i="259" s="1"/>
  <c r="AA1495" i="259"/>
  <c r="AB1495" i="259" s="1"/>
  <c r="AA1496" i="259"/>
  <c r="AB1496" i="259" s="1"/>
  <c r="AA1497" i="259"/>
  <c r="AB1497" i="259" s="1"/>
  <c r="AA1498" i="259"/>
  <c r="AB1498" i="259" s="1"/>
  <c r="AA1499" i="259"/>
  <c r="AB1499" i="259" s="1"/>
  <c r="AA1500" i="259"/>
  <c r="AB1500" i="259" s="1"/>
  <c r="AA1501" i="259"/>
  <c r="AB1501" i="259" s="1"/>
  <c r="AA1502" i="259"/>
  <c r="AB1502" i="259" s="1"/>
  <c r="AA1503" i="259"/>
  <c r="AB1503" i="259" s="1"/>
  <c r="AA1504" i="259"/>
  <c r="AB1504" i="259" s="1"/>
  <c r="AA1505" i="259"/>
  <c r="AB1505" i="259" s="1"/>
  <c r="AA1506" i="259"/>
  <c r="AB1506" i="259" s="1"/>
  <c r="AA1507" i="259"/>
  <c r="AB1507" i="259" s="1"/>
  <c r="AA1508" i="259"/>
  <c r="AB1508" i="259" s="1"/>
  <c r="AA1509" i="259"/>
  <c r="AB1509" i="259" s="1"/>
  <c r="AA1510" i="259"/>
  <c r="AB1510" i="259" s="1"/>
  <c r="AA1511" i="259"/>
  <c r="AB1511" i="259" s="1"/>
  <c r="AA1512" i="259"/>
  <c r="AB1512" i="259" s="1"/>
  <c r="AA1513" i="259"/>
  <c r="AB1513" i="259" s="1"/>
  <c r="AA1514" i="259"/>
  <c r="AB1514" i="259" s="1"/>
  <c r="AA1515" i="259"/>
  <c r="AB1515" i="259" s="1"/>
  <c r="AA1516" i="259"/>
  <c r="AB1516" i="259" s="1"/>
  <c r="AA1517" i="259"/>
  <c r="AB1517" i="259" s="1"/>
  <c r="AA1518" i="259"/>
  <c r="AB1518" i="259" s="1"/>
  <c r="AA1519" i="259"/>
  <c r="AB1519" i="259" s="1"/>
  <c r="AA1520" i="259"/>
  <c r="AB1520" i="259" s="1"/>
  <c r="AA1521" i="259"/>
  <c r="AB1521" i="259" s="1"/>
  <c r="AA1522" i="259"/>
  <c r="AB1522" i="259" s="1"/>
  <c r="AA1523" i="259"/>
  <c r="AB1523" i="259" s="1"/>
  <c r="AA1524" i="259"/>
  <c r="AB1524" i="259" s="1"/>
  <c r="AA1525" i="259"/>
  <c r="AB1525" i="259" s="1"/>
  <c r="AA1526" i="259"/>
  <c r="AB1526" i="259" s="1"/>
  <c r="AA1527" i="259"/>
  <c r="AB1527" i="259" s="1"/>
  <c r="AA1528" i="259"/>
  <c r="AB1528" i="259" s="1"/>
  <c r="AA1529" i="259"/>
  <c r="AB1529" i="259" s="1"/>
  <c r="AA1530" i="259"/>
  <c r="AB1530" i="259" s="1"/>
  <c r="AA1531" i="259"/>
  <c r="AB1531" i="259" s="1"/>
  <c r="AA1532" i="259"/>
  <c r="AB1532" i="259" s="1"/>
  <c r="AA1533" i="259"/>
  <c r="AB1533" i="259" s="1"/>
  <c r="AA1534" i="259"/>
  <c r="AB1534" i="259" s="1"/>
  <c r="AA1535" i="259"/>
  <c r="AB1535" i="259" s="1"/>
  <c r="AA1536" i="259"/>
  <c r="AB1536" i="259" s="1"/>
  <c r="AA1537" i="259"/>
  <c r="AB1537" i="259" s="1"/>
  <c r="AA1538" i="259"/>
  <c r="AB1538" i="259" s="1"/>
  <c r="AA1539" i="259"/>
  <c r="AB1539" i="259" s="1"/>
  <c r="AA1540" i="259"/>
  <c r="AB1540" i="259" s="1"/>
  <c r="AA1541" i="259"/>
  <c r="AB1541" i="259" s="1"/>
  <c r="AA1542" i="259"/>
  <c r="AB1542" i="259" s="1"/>
  <c r="AA1543" i="259"/>
  <c r="AB1543" i="259" s="1"/>
  <c r="AA1544" i="259"/>
  <c r="AB1544" i="259" s="1"/>
  <c r="AA1545" i="259"/>
  <c r="AB1545" i="259" s="1"/>
  <c r="AA1546" i="259"/>
  <c r="AB1546" i="259" s="1"/>
  <c r="AA1547" i="259"/>
  <c r="AB1547" i="259" s="1"/>
  <c r="AA1548" i="259"/>
  <c r="AB1548" i="259" s="1"/>
  <c r="AA1549" i="259"/>
  <c r="AB1549" i="259" s="1"/>
  <c r="AA1550" i="259"/>
  <c r="AB1550" i="259" s="1"/>
  <c r="AA1551" i="259"/>
  <c r="AB1551" i="259" s="1"/>
  <c r="AA1552" i="259"/>
  <c r="AB1552" i="259" s="1"/>
  <c r="AA1553" i="259"/>
  <c r="AB1553" i="259" s="1"/>
  <c r="AA1554" i="259"/>
  <c r="AB1554" i="259" s="1"/>
  <c r="AA1555" i="259"/>
  <c r="AB1555" i="259" s="1"/>
  <c r="AA1556" i="259"/>
  <c r="AB1556" i="259" s="1"/>
  <c r="AA1557" i="259"/>
  <c r="AB1557" i="259" s="1"/>
  <c r="AA1558" i="259"/>
  <c r="AB1558" i="259" s="1"/>
  <c r="AA1559" i="259"/>
  <c r="AB1559" i="259" s="1"/>
  <c r="AA1560" i="259"/>
  <c r="AB1560" i="259" s="1"/>
  <c r="AA1561" i="259"/>
  <c r="AB1561" i="259" s="1"/>
  <c r="AA1562" i="259"/>
  <c r="AB1562" i="259" s="1"/>
  <c r="AA1563" i="259"/>
  <c r="AB1563" i="259" s="1"/>
  <c r="AA1564" i="259"/>
  <c r="AB1564" i="259" s="1"/>
  <c r="AA1565" i="259"/>
  <c r="AB1565" i="259" s="1"/>
  <c r="AA1566" i="259"/>
  <c r="AB1566" i="259" s="1"/>
  <c r="AA1567" i="259"/>
  <c r="AB1567" i="259" s="1"/>
  <c r="AA1568" i="259"/>
  <c r="AB1568" i="259" s="1"/>
  <c r="AA1569" i="259"/>
  <c r="AB1569" i="259" s="1"/>
  <c r="AA1570" i="259"/>
  <c r="AB1570" i="259" s="1"/>
  <c r="AA1571" i="259"/>
  <c r="AB1571" i="259" s="1"/>
  <c r="AA1572" i="259"/>
  <c r="AB1572" i="259" s="1"/>
  <c r="AA1573" i="259"/>
  <c r="AB1573" i="259" s="1"/>
  <c r="AA1574" i="259"/>
  <c r="AB1574" i="259" s="1"/>
  <c r="AA1575" i="259"/>
  <c r="AB1575" i="259" s="1"/>
  <c r="AA1576" i="259"/>
  <c r="AB1576" i="259" s="1"/>
  <c r="AA1577" i="259"/>
  <c r="AB1577" i="259" s="1"/>
  <c r="AA1578" i="259"/>
  <c r="AB1578" i="259" s="1"/>
  <c r="AA1579" i="259"/>
  <c r="AB1579" i="259" s="1"/>
  <c r="AA1580" i="259"/>
  <c r="AB1580" i="259" s="1"/>
  <c r="AA1581" i="259"/>
  <c r="AB1581" i="259" s="1"/>
  <c r="AA1582" i="259"/>
  <c r="AB1582" i="259" s="1"/>
  <c r="AA1583" i="259"/>
  <c r="AB1583" i="259" s="1"/>
  <c r="AA1584" i="259"/>
  <c r="AB1584" i="259" s="1"/>
  <c r="AA1585" i="259"/>
  <c r="AB1585" i="259" s="1"/>
  <c r="AA1586" i="259"/>
  <c r="AB1586" i="259" s="1"/>
  <c r="AA1587" i="259"/>
  <c r="AB1587" i="259" s="1"/>
  <c r="AA1588" i="259"/>
  <c r="AB1588" i="259" s="1"/>
  <c r="AA1589" i="259"/>
  <c r="AB1589" i="259" s="1"/>
  <c r="AA1590" i="259"/>
  <c r="AB1590" i="259" s="1"/>
  <c r="AA1591" i="259"/>
  <c r="AB1591" i="259" s="1"/>
  <c r="AA1592" i="259"/>
  <c r="AB1592" i="259" s="1"/>
  <c r="AA1593" i="259"/>
  <c r="AB1593" i="259" s="1"/>
  <c r="AA1594" i="259"/>
  <c r="AB1594" i="259" s="1"/>
  <c r="AA1595" i="259"/>
  <c r="AB1595" i="259" s="1"/>
  <c r="AA1596" i="259"/>
  <c r="AB1596" i="259" s="1"/>
  <c r="AA1597" i="259"/>
  <c r="AB1597" i="259" s="1"/>
  <c r="AA1598" i="259"/>
  <c r="AB1598" i="259" s="1"/>
  <c r="AA1599" i="259"/>
  <c r="AB1599" i="259" s="1"/>
  <c r="AA1600" i="259"/>
  <c r="AB1600" i="259" s="1"/>
  <c r="AA1601" i="259"/>
  <c r="AB1601" i="259" s="1"/>
  <c r="AA1602" i="259"/>
  <c r="AB1602" i="259" s="1"/>
  <c r="AA1603" i="259"/>
  <c r="AB1603" i="259" s="1"/>
  <c r="AA1604" i="259"/>
  <c r="AB1604" i="259" s="1"/>
  <c r="AA1605" i="259"/>
  <c r="AB1605" i="259" s="1"/>
  <c r="AA1606" i="259"/>
  <c r="AB1606" i="259" s="1"/>
  <c r="AA1607" i="259"/>
  <c r="AB1607" i="259" s="1"/>
  <c r="AA1608" i="259"/>
  <c r="AB1608" i="259" s="1"/>
  <c r="AA1609" i="259"/>
  <c r="AB1609" i="259" s="1"/>
  <c r="AA1610" i="259"/>
  <c r="AB1610" i="259" s="1"/>
  <c r="AA1611" i="259"/>
  <c r="AB1611" i="259" s="1"/>
  <c r="AA1612" i="259"/>
  <c r="AB1612" i="259" s="1"/>
  <c r="AA1613" i="259"/>
  <c r="AB1613" i="259" s="1"/>
  <c r="AA1614" i="259"/>
  <c r="AB1614" i="259" s="1"/>
  <c r="AA1615" i="259"/>
  <c r="AB1615" i="259" s="1"/>
  <c r="AA1616" i="259"/>
  <c r="AB1616" i="259" s="1"/>
  <c r="AA1617" i="259"/>
  <c r="AB1617" i="259" s="1"/>
  <c r="AA1618" i="259"/>
  <c r="AB1618" i="259" s="1"/>
  <c r="AA1619" i="259"/>
  <c r="AB1619" i="259" s="1"/>
  <c r="AA1620" i="259"/>
  <c r="AB1620" i="259" s="1"/>
  <c r="AA1621" i="259"/>
  <c r="AB1621" i="259" s="1"/>
  <c r="AA1622" i="259"/>
  <c r="AB1622" i="259" s="1"/>
  <c r="AA1623" i="259"/>
  <c r="AB1623" i="259" s="1"/>
  <c r="AA1624" i="259"/>
  <c r="AB1624" i="259" s="1"/>
  <c r="AA1625" i="259"/>
  <c r="AB1625" i="259" s="1"/>
  <c r="AA1626" i="259"/>
  <c r="AB1626" i="259" s="1"/>
  <c r="AA1627" i="259"/>
  <c r="AB1627" i="259" s="1"/>
  <c r="AA1628" i="259"/>
  <c r="AB1628" i="259" s="1"/>
  <c r="AA1629" i="259"/>
  <c r="AB1629" i="259" s="1"/>
  <c r="AA1630" i="259"/>
  <c r="AB1630" i="259" s="1"/>
  <c r="AA1631" i="259"/>
  <c r="AB1631" i="259" s="1"/>
  <c r="AA1632" i="259"/>
  <c r="AB1632" i="259" s="1"/>
  <c r="AA1633" i="259"/>
  <c r="AB1633" i="259" s="1"/>
  <c r="AA1634" i="259"/>
  <c r="AB1634" i="259" s="1"/>
  <c r="AA1635" i="259"/>
  <c r="AB1635" i="259" s="1"/>
  <c r="AA1636" i="259"/>
  <c r="AB1636" i="259" s="1"/>
  <c r="AA1637" i="259"/>
  <c r="AB1637" i="259" s="1"/>
  <c r="AA1638" i="259"/>
  <c r="AB1638" i="259" s="1"/>
  <c r="AA1639" i="259"/>
  <c r="AB1639" i="259" s="1"/>
  <c r="AA1640" i="259"/>
  <c r="AB1640" i="259" s="1"/>
  <c r="AA1641" i="259"/>
  <c r="AB1641" i="259" s="1"/>
  <c r="AA1642" i="259"/>
  <c r="AB1642" i="259" s="1"/>
  <c r="AA1643" i="259"/>
  <c r="AB1643" i="259" s="1"/>
  <c r="AA1644" i="259"/>
  <c r="AB1644" i="259" s="1"/>
  <c r="AA1645" i="259"/>
  <c r="AB1645" i="259" s="1"/>
  <c r="AA1646" i="259"/>
  <c r="AB1646" i="259" s="1"/>
  <c r="AA1647" i="259"/>
  <c r="AB1647" i="259" s="1"/>
  <c r="AA1648" i="259"/>
  <c r="AB1648" i="259" s="1"/>
  <c r="AA1649" i="259"/>
  <c r="AB1649" i="259" s="1"/>
  <c r="AA1650" i="259"/>
  <c r="AB1650" i="259" s="1"/>
  <c r="AA1651" i="259"/>
  <c r="AB1651" i="259" s="1"/>
  <c r="AA1652" i="259"/>
  <c r="AB1652" i="259" s="1"/>
  <c r="AA1653" i="259"/>
  <c r="AB1653" i="259" s="1"/>
  <c r="AA1654" i="259"/>
  <c r="AB1654" i="259" s="1"/>
  <c r="AA1655" i="259"/>
  <c r="AB1655" i="259" s="1"/>
  <c r="AA1656" i="259"/>
  <c r="AB1656" i="259" s="1"/>
  <c r="AA1657" i="259"/>
  <c r="AB1657" i="259" s="1"/>
  <c r="AA1658" i="259"/>
  <c r="AB1658" i="259" s="1"/>
  <c r="AA1659" i="259"/>
  <c r="AB1659" i="259" s="1"/>
  <c r="AA1660" i="259"/>
  <c r="AB1660" i="259" s="1"/>
  <c r="AA1661" i="259"/>
  <c r="AB1661" i="259" s="1"/>
  <c r="AA1662" i="259"/>
  <c r="AB1662" i="259" s="1"/>
  <c r="AA1663" i="259"/>
  <c r="AB1663" i="259" s="1"/>
  <c r="AA1664" i="259"/>
  <c r="AB1664" i="259" s="1"/>
  <c r="AA1665" i="259"/>
  <c r="AB1665" i="259" s="1"/>
  <c r="AA1666" i="259"/>
  <c r="AB1666" i="259" s="1"/>
  <c r="AA1667" i="259"/>
  <c r="AB1667" i="259" s="1"/>
  <c r="AA1668" i="259"/>
  <c r="AB1668" i="259" s="1"/>
  <c r="AA1669" i="259"/>
  <c r="AB1669" i="259" s="1"/>
  <c r="AA1670" i="259"/>
  <c r="AB1670" i="259" s="1"/>
  <c r="AA1671" i="259"/>
  <c r="AB1671" i="259" s="1"/>
  <c r="AA1672" i="259"/>
  <c r="AB1672" i="259" s="1"/>
  <c r="AA1673" i="259"/>
  <c r="AB1673" i="259" s="1"/>
  <c r="AA1674" i="259"/>
  <c r="AB1674" i="259" s="1"/>
  <c r="AA1675" i="259"/>
  <c r="AB1675" i="259" s="1"/>
  <c r="AA1676" i="259"/>
  <c r="AB1676" i="259" s="1"/>
  <c r="AA1677" i="259"/>
  <c r="AB1677" i="259" s="1"/>
  <c r="AA1678" i="259"/>
  <c r="AB1678" i="259" s="1"/>
  <c r="AA1679" i="259"/>
  <c r="AB1679" i="259" s="1"/>
  <c r="AA1680" i="259"/>
  <c r="AB1680" i="259" s="1"/>
  <c r="AA1681" i="259"/>
  <c r="AB1681" i="259" s="1"/>
  <c r="AA1682" i="259"/>
  <c r="AB1682" i="259" s="1"/>
  <c r="AA1683" i="259"/>
  <c r="AB1683" i="259" s="1"/>
  <c r="AA1684" i="259"/>
  <c r="AB1684" i="259" s="1"/>
  <c r="AA1685" i="259"/>
  <c r="AB1685" i="259" s="1"/>
  <c r="AA1686" i="259"/>
  <c r="AB1686" i="259" s="1"/>
  <c r="AA1687" i="259"/>
  <c r="AB1687" i="259" s="1"/>
  <c r="AA1688" i="259"/>
  <c r="AB1688" i="259" s="1"/>
  <c r="AA1689" i="259"/>
  <c r="AB1689" i="259" s="1"/>
  <c r="AA1690" i="259"/>
  <c r="AB1690" i="259" s="1"/>
  <c r="AA1691" i="259"/>
  <c r="AB1691" i="259" s="1"/>
  <c r="AA1692" i="259"/>
  <c r="AB1692" i="259" s="1"/>
  <c r="AA1693" i="259"/>
  <c r="AB1693" i="259" s="1"/>
  <c r="AA1694" i="259"/>
  <c r="AB1694" i="259" s="1"/>
  <c r="AA1695" i="259"/>
  <c r="AB1695" i="259" s="1"/>
  <c r="AA1696" i="259"/>
  <c r="AB1696" i="259" s="1"/>
  <c r="AA1697" i="259"/>
  <c r="AB1697" i="259" s="1"/>
  <c r="AA1698" i="259"/>
  <c r="AB1698" i="259" s="1"/>
  <c r="AA1699" i="259"/>
  <c r="AB1699" i="259" s="1"/>
  <c r="AA1700" i="259"/>
  <c r="AB1700" i="259" s="1"/>
  <c r="AA1701" i="259"/>
  <c r="AB1701" i="259" s="1"/>
  <c r="AA1702" i="259"/>
  <c r="AB1702" i="259" s="1"/>
  <c r="AA1703" i="259"/>
  <c r="AB1703" i="259" s="1"/>
  <c r="AA1704" i="259"/>
  <c r="AB1704" i="259" s="1"/>
  <c r="AA1705" i="259"/>
  <c r="AB1705" i="259" s="1"/>
  <c r="AA1706" i="259"/>
  <c r="AB1706" i="259" s="1"/>
  <c r="AA1707" i="259"/>
  <c r="AB1707" i="259" s="1"/>
  <c r="AA1708" i="259"/>
  <c r="AB1708" i="259" s="1"/>
  <c r="AA1709" i="259"/>
  <c r="AB1709" i="259" s="1"/>
  <c r="AA1710" i="259"/>
  <c r="AB1710" i="259" s="1"/>
  <c r="AA1711" i="259"/>
  <c r="AB1711" i="259" s="1"/>
  <c r="AA1712" i="259"/>
  <c r="AB1712" i="259" s="1"/>
  <c r="AA1713" i="259"/>
  <c r="AB1713" i="259" s="1"/>
  <c r="AA1714" i="259"/>
  <c r="AB1714" i="259" s="1"/>
  <c r="AA1715" i="259"/>
  <c r="AB1715" i="259" s="1"/>
  <c r="AA1716" i="259"/>
  <c r="AB1716" i="259" s="1"/>
  <c r="AA1717" i="259"/>
  <c r="AB1717" i="259" s="1"/>
  <c r="AA1718" i="259"/>
  <c r="AB1718" i="259" s="1"/>
  <c r="AA1719" i="259"/>
  <c r="AB1719" i="259" s="1"/>
  <c r="AA1720" i="259"/>
  <c r="AB1720" i="259" s="1"/>
  <c r="AA1721" i="259"/>
  <c r="AB1721" i="259" s="1"/>
  <c r="AA1722" i="259"/>
  <c r="AB1722" i="259" s="1"/>
  <c r="AA1723" i="259"/>
  <c r="AB1723" i="259" s="1"/>
  <c r="AA1724" i="259"/>
  <c r="AB1724" i="259" s="1"/>
  <c r="AA1725" i="259"/>
  <c r="AB1725" i="259" s="1"/>
  <c r="AA1726" i="259"/>
  <c r="AB1726" i="259" s="1"/>
  <c r="AA1727" i="259"/>
  <c r="AB1727" i="259" s="1"/>
  <c r="AA1728" i="259"/>
  <c r="AB1728" i="259" s="1"/>
  <c r="AA1729" i="259"/>
  <c r="AB1729" i="259" s="1"/>
  <c r="AA1730" i="259"/>
  <c r="AB1730" i="259" s="1"/>
  <c r="AA1731" i="259"/>
  <c r="AB1731" i="259" s="1"/>
  <c r="AA1732" i="259"/>
  <c r="AB1732" i="259" s="1"/>
  <c r="AA1733" i="259"/>
  <c r="AB1733" i="259" s="1"/>
  <c r="AA1734" i="259"/>
  <c r="AB1734" i="259" s="1"/>
  <c r="AA1735" i="259"/>
  <c r="AB1735" i="259" s="1"/>
  <c r="AA1736" i="259"/>
  <c r="AB1736" i="259" s="1"/>
  <c r="AA1737" i="259"/>
  <c r="AB1737" i="259" s="1"/>
  <c r="AA1738" i="259"/>
  <c r="AB1738" i="259" s="1"/>
  <c r="AA1739" i="259"/>
  <c r="AB1739" i="259" s="1"/>
  <c r="AA1740" i="259"/>
  <c r="AB1740" i="259" s="1"/>
  <c r="AA1741" i="259"/>
  <c r="AB1741" i="259" s="1"/>
  <c r="AA1742" i="259"/>
  <c r="AB1742" i="259" s="1"/>
  <c r="AA1743" i="259"/>
  <c r="AB1743" i="259" s="1"/>
  <c r="AA1744" i="259"/>
  <c r="AB1744" i="259" s="1"/>
  <c r="AA1745" i="259"/>
  <c r="AB1745" i="259" s="1"/>
  <c r="AA1746" i="259"/>
  <c r="AB1746" i="259" s="1"/>
  <c r="AA1747" i="259"/>
  <c r="AB1747" i="259" s="1"/>
  <c r="AA1748" i="259"/>
  <c r="AB1748" i="259" s="1"/>
  <c r="AA1749" i="259"/>
  <c r="AB1749" i="259" s="1"/>
  <c r="AA1750" i="259"/>
  <c r="AB1750" i="259" s="1"/>
  <c r="AA1751" i="259"/>
  <c r="AB1751" i="259" s="1"/>
  <c r="AA1752" i="259"/>
  <c r="AB1752" i="259" s="1"/>
  <c r="AA1753" i="259"/>
  <c r="AB1753" i="259" s="1"/>
  <c r="AA1754" i="259"/>
  <c r="AB1754" i="259" s="1"/>
  <c r="AA1755" i="259"/>
  <c r="AB1755" i="259" s="1"/>
  <c r="AA1756" i="259"/>
  <c r="AB1756" i="259" s="1"/>
  <c r="AA1757" i="259"/>
  <c r="AB1757" i="259" s="1"/>
  <c r="AA1758" i="259"/>
  <c r="AB1758" i="259" s="1"/>
  <c r="AA1759" i="259"/>
  <c r="AB1759" i="259" s="1"/>
  <c r="AA1760" i="259"/>
  <c r="AB1760" i="259" s="1"/>
  <c r="AA1761" i="259"/>
  <c r="AB1761" i="259" s="1"/>
  <c r="AA1762" i="259"/>
  <c r="AB1762" i="259" s="1"/>
  <c r="AA1763" i="259"/>
  <c r="AB1763" i="259" s="1"/>
  <c r="AA1764" i="259"/>
  <c r="AB1764" i="259" s="1"/>
  <c r="AA1765" i="259"/>
  <c r="AB1765" i="259" s="1"/>
  <c r="AA1766" i="259"/>
  <c r="AB1766" i="259" s="1"/>
  <c r="AA1767" i="259"/>
  <c r="AB1767" i="259" s="1"/>
  <c r="AA1768" i="259"/>
  <c r="AB1768" i="259" s="1"/>
  <c r="AA1769" i="259"/>
  <c r="AB1769" i="259" s="1"/>
  <c r="AA1770" i="259"/>
  <c r="AB1770" i="259" s="1"/>
  <c r="AA1771" i="259"/>
  <c r="AB1771" i="259" s="1"/>
  <c r="AA1772" i="259"/>
  <c r="AB1772" i="259" s="1"/>
  <c r="AA1773" i="259"/>
  <c r="AB1773" i="259" s="1"/>
  <c r="AA1774" i="259"/>
  <c r="AB1774" i="259" s="1"/>
  <c r="AA1775" i="259"/>
  <c r="AB1775" i="259" s="1"/>
  <c r="AA1776" i="259"/>
  <c r="AB1776" i="259" s="1"/>
  <c r="AA1777" i="259"/>
  <c r="AB1777" i="259" s="1"/>
  <c r="AA1778" i="259"/>
  <c r="AB1778" i="259" s="1"/>
  <c r="AA1779" i="259"/>
  <c r="AB1779" i="259" s="1"/>
  <c r="AA1780" i="259"/>
  <c r="AB1780" i="259" s="1"/>
  <c r="AA1781" i="259"/>
  <c r="AB1781" i="259" s="1"/>
  <c r="AA1782" i="259"/>
  <c r="AB1782" i="259" s="1"/>
  <c r="AA1783" i="259"/>
  <c r="AB1783" i="259" s="1"/>
  <c r="AA1784" i="259"/>
  <c r="AB1784" i="259" s="1"/>
  <c r="AA1785" i="259"/>
  <c r="AB1785" i="259" s="1"/>
  <c r="AA1786" i="259"/>
  <c r="AB1786" i="259" s="1"/>
  <c r="AA1787" i="259"/>
  <c r="AB1787" i="259" s="1"/>
  <c r="AA1788" i="259"/>
  <c r="AB1788" i="259" s="1"/>
  <c r="AA1789" i="259"/>
  <c r="AB1789" i="259" s="1"/>
  <c r="AA1790" i="259"/>
  <c r="AB1790" i="259" s="1"/>
  <c r="AA1791" i="259"/>
  <c r="AB1791" i="259" s="1"/>
  <c r="AA1792" i="259"/>
  <c r="AB1792" i="259" s="1"/>
  <c r="AA1793" i="259"/>
  <c r="AB1793" i="259" s="1"/>
  <c r="AA1794" i="259"/>
  <c r="AB1794" i="259" s="1"/>
  <c r="AA1795" i="259"/>
  <c r="AB1795" i="259" s="1"/>
  <c r="AA1796" i="259"/>
  <c r="AB1796" i="259" s="1"/>
  <c r="AA1797" i="259"/>
  <c r="AB1797" i="259" s="1"/>
  <c r="AA1798" i="259"/>
  <c r="AB1798" i="259" s="1"/>
  <c r="AA1799" i="259"/>
  <c r="AB1799" i="259" s="1"/>
  <c r="AA1800" i="259"/>
  <c r="AB1800" i="259" s="1"/>
  <c r="AA1801" i="259"/>
  <c r="AB1801" i="259" s="1"/>
  <c r="AA1802" i="259"/>
  <c r="AB1802" i="259" s="1"/>
  <c r="AA1803" i="259"/>
  <c r="AB1803" i="259" s="1"/>
  <c r="AA1804" i="259"/>
  <c r="AB1804" i="259" s="1"/>
  <c r="AA1805" i="259"/>
  <c r="AB1805" i="259" s="1"/>
  <c r="AA1806" i="259"/>
  <c r="AB1806" i="259" s="1"/>
  <c r="AA1807" i="259"/>
  <c r="AB1807" i="259" s="1"/>
  <c r="AA1808" i="259"/>
  <c r="AB1808" i="259" s="1"/>
  <c r="AA1809" i="259"/>
  <c r="AB1809" i="259" s="1"/>
  <c r="AA1810" i="259"/>
  <c r="AB1810" i="259" s="1"/>
  <c r="AA1811" i="259"/>
  <c r="AB1811" i="259" s="1"/>
  <c r="AA1812" i="259"/>
  <c r="AB1812" i="259" s="1"/>
  <c r="AA1813" i="259"/>
  <c r="AB1813" i="259" s="1"/>
  <c r="AA1814" i="259"/>
  <c r="AB1814" i="259" s="1"/>
  <c r="AA1815" i="259"/>
  <c r="AB1815" i="259" s="1"/>
  <c r="AA1816" i="259"/>
  <c r="AB1816" i="259" s="1"/>
  <c r="AA1817" i="259"/>
  <c r="AB1817" i="259" s="1"/>
  <c r="AA1818" i="259"/>
  <c r="AB1818" i="259" s="1"/>
  <c r="AA1819" i="259"/>
  <c r="AB1819" i="259" s="1"/>
  <c r="AA1820" i="259"/>
  <c r="AB1820" i="259" s="1"/>
  <c r="AA1821" i="259"/>
  <c r="AB1821" i="259" s="1"/>
  <c r="AA1822" i="259"/>
  <c r="AB1822" i="259" s="1"/>
  <c r="AA1823" i="259"/>
  <c r="AB1823" i="259" s="1"/>
  <c r="AA1824" i="259"/>
  <c r="AB1824" i="259" s="1"/>
  <c r="AA1825" i="259"/>
  <c r="AB1825" i="259" s="1"/>
  <c r="AA1826" i="259"/>
  <c r="AB1826" i="259" s="1"/>
  <c r="AA1827" i="259"/>
  <c r="AB1827" i="259" s="1"/>
  <c r="AA1828" i="259"/>
  <c r="AB1828" i="259" s="1"/>
  <c r="AA1829" i="259"/>
  <c r="AB1829" i="259" s="1"/>
  <c r="AA1830" i="259"/>
  <c r="AB1830" i="259" s="1"/>
  <c r="AA1831" i="259"/>
  <c r="AB1831" i="259" s="1"/>
  <c r="AA1832" i="259"/>
  <c r="AB1832" i="259" s="1"/>
  <c r="AA1833" i="259"/>
  <c r="AB1833" i="259" s="1"/>
  <c r="AA1834" i="259"/>
  <c r="AB1834" i="259" s="1"/>
  <c r="AA1835" i="259"/>
  <c r="AB1835" i="259" s="1"/>
  <c r="AA1836" i="259"/>
  <c r="AB1836" i="259" s="1"/>
  <c r="AA1837" i="259"/>
  <c r="AB1837" i="259" s="1"/>
  <c r="AA1838" i="259"/>
  <c r="AB1838" i="259" s="1"/>
  <c r="AA1839" i="259"/>
  <c r="AB1839" i="259" s="1"/>
  <c r="AA1840" i="259"/>
  <c r="AB1840" i="259" s="1"/>
  <c r="AA1841" i="259"/>
  <c r="AB1841" i="259" s="1"/>
  <c r="AA1842" i="259"/>
  <c r="AB1842" i="259" s="1"/>
  <c r="AA1843" i="259"/>
  <c r="AB1843" i="259" s="1"/>
  <c r="AA1844" i="259"/>
  <c r="AB1844" i="259" s="1"/>
  <c r="AA1845" i="259"/>
  <c r="AB1845" i="259" s="1"/>
  <c r="AA1846" i="259"/>
  <c r="AB1846" i="259" s="1"/>
  <c r="AA1847" i="259"/>
  <c r="AB1847" i="259" s="1"/>
  <c r="AA1848" i="259"/>
  <c r="AB1848" i="259" s="1"/>
  <c r="AA1849" i="259"/>
  <c r="AB1849" i="259" s="1"/>
  <c r="AA1850" i="259"/>
  <c r="AB1850" i="259" s="1"/>
  <c r="AA1851" i="259"/>
  <c r="AB1851" i="259" s="1"/>
  <c r="AA1852" i="259"/>
  <c r="AB1852" i="259" s="1"/>
  <c r="AA1853" i="259"/>
  <c r="AB1853" i="259" s="1"/>
  <c r="AA1854" i="259"/>
  <c r="AB1854" i="259" s="1"/>
  <c r="AA1855" i="259"/>
  <c r="AB1855" i="259" s="1"/>
  <c r="AA1856" i="259"/>
  <c r="AB1856" i="259" s="1"/>
  <c r="AA1857" i="259"/>
  <c r="AB1857" i="259" s="1"/>
  <c r="AA1858" i="259"/>
  <c r="AB1858" i="259" s="1"/>
  <c r="AA1859" i="259"/>
  <c r="AB1859" i="259" s="1"/>
  <c r="AA1860" i="259"/>
  <c r="AB1860" i="259" s="1"/>
  <c r="AA1861" i="259"/>
  <c r="AB1861" i="259" s="1"/>
  <c r="AA1862" i="259"/>
  <c r="AB1862" i="259" s="1"/>
  <c r="AA1863" i="259"/>
  <c r="AB1863" i="259" s="1"/>
  <c r="AA1864" i="259"/>
  <c r="AB1864" i="259" s="1"/>
  <c r="AA1865" i="259"/>
  <c r="AB1865" i="259" s="1"/>
  <c r="AA1866" i="259"/>
  <c r="AB1866" i="259" s="1"/>
  <c r="AA1867" i="259"/>
  <c r="AB1867" i="259" s="1"/>
  <c r="AA1868" i="259"/>
  <c r="AB1868" i="259" s="1"/>
  <c r="AA1869" i="259"/>
  <c r="AB1869" i="259" s="1"/>
  <c r="AA1870" i="259"/>
  <c r="AB1870" i="259" s="1"/>
  <c r="AA1871" i="259"/>
  <c r="AB1871" i="259" s="1"/>
  <c r="AA1872" i="259"/>
  <c r="AB1872" i="259" s="1"/>
  <c r="AA1873" i="259"/>
  <c r="AB1873" i="259" s="1"/>
  <c r="AA1874" i="259"/>
  <c r="AB1874" i="259" s="1"/>
  <c r="AA1875" i="259"/>
  <c r="AB1875" i="259" s="1"/>
  <c r="AA1876" i="259"/>
  <c r="AB1876" i="259" s="1"/>
  <c r="AA1877" i="259"/>
  <c r="AB1877" i="259" s="1"/>
  <c r="AA1878" i="259"/>
  <c r="AB1878" i="259" s="1"/>
  <c r="AA1879" i="259"/>
  <c r="AB1879" i="259" s="1"/>
  <c r="AA1880" i="259"/>
  <c r="AB1880" i="259" s="1"/>
  <c r="AA1881" i="259"/>
  <c r="AB1881" i="259" s="1"/>
  <c r="AA1882" i="259"/>
  <c r="AB1882" i="259" s="1"/>
  <c r="AA1883" i="259"/>
  <c r="AB1883" i="259" s="1"/>
  <c r="AA1884" i="259"/>
  <c r="AB1884" i="259" s="1"/>
  <c r="AA1885" i="259"/>
  <c r="AB1885" i="259" s="1"/>
  <c r="AA1886" i="259"/>
  <c r="AB1886" i="259" s="1"/>
  <c r="AA1887" i="259"/>
  <c r="AB1887" i="259" s="1"/>
  <c r="AA1888" i="259"/>
  <c r="AB1888" i="259" s="1"/>
  <c r="AA1889" i="259"/>
  <c r="AB1889" i="259" s="1"/>
  <c r="AA1890" i="259"/>
  <c r="AB1890" i="259" s="1"/>
  <c r="AA1891" i="259"/>
  <c r="AB1891" i="259" s="1"/>
  <c r="AA1892" i="259"/>
  <c r="AB1892" i="259" s="1"/>
  <c r="AA1893" i="259"/>
  <c r="AB1893" i="259" s="1"/>
  <c r="AA1894" i="259"/>
  <c r="AB1894" i="259" s="1"/>
  <c r="AA1895" i="259"/>
  <c r="AB1895" i="259" s="1"/>
  <c r="AA1896" i="259"/>
  <c r="AB1896" i="259" s="1"/>
  <c r="AA1897" i="259"/>
  <c r="AB1897" i="259" s="1"/>
  <c r="AA1898" i="259"/>
  <c r="AB1898" i="259" s="1"/>
  <c r="AA1899" i="259"/>
  <c r="AB1899" i="259" s="1"/>
  <c r="AA1900" i="259"/>
  <c r="AB1900" i="259" s="1"/>
  <c r="AA1901" i="259"/>
  <c r="AB1901" i="259" s="1"/>
  <c r="AA1902" i="259"/>
  <c r="AB1902" i="259" s="1"/>
  <c r="AA1903" i="259"/>
  <c r="AB1903" i="259" s="1"/>
  <c r="AA1904" i="259"/>
  <c r="AB1904" i="259" s="1"/>
  <c r="AA1905" i="259"/>
  <c r="AB1905" i="259" s="1"/>
  <c r="AA1906" i="259"/>
  <c r="AB1906" i="259" s="1"/>
  <c r="AA1907" i="259"/>
  <c r="AB1907" i="259" s="1"/>
  <c r="AA1908" i="259"/>
  <c r="AB1908" i="259" s="1"/>
  <c r="AA1909" i="259"/>
  <c r="AB1909" i="259" s="1"/>
  <c r="AA1910" i="259"/>
  <c r="AB1910" i="259" s="1"/>
  <c r="AA1911" i="259"/>
  <c r="AB1911" i="259" s="1"/>
  <c r="AA1912" i="259"/>
  <c r="AB1912" i="259" s="1"/>
  <c r="AA1913" i="259"/>
  <c r="AB1913" i="259" s="1"/>
  <c r="AA1914" i="259"/>
  <c r="AB1914" i="259" s="1"/>
  <c r="AA1915" i="259"/>
  <c r="AB1915" i="259" s="1"/>
  <c r="AA1916" i="259"/>
  <c r="AB1916" i="259" s="1"/>
  <c r="AA1917" i="259"/>
  <c r="AB1917" i="259" s="1"/>
  <c r="AA1918" i="259"/>
  <c r="AB1918" i="259" s="1"/>
  <c r="AA1919" i="259"/>
  <c r="AB1919" i="259" s="1"/>
  <c r="AA1920" i="259"/>
  <c r="AB1920" i="259" s="1"/>
  <c r="AA1921" i="259"/>
  <c r="AB1921" i="259" s="1"/>
  <c r="AA1922" i="259"/>
  <c r="AB1922" i="259" s="1"/>
  <c r="AA1923" i="259"/>
  <c r="AB1923" i="259" s="1"/>
  <c r="AA1924" i="259"/>
  <c r="AB1924" i="259" s="1"/>
  <c r="AA1925" i="259"/>
  <c r="AB1925" i="259" s="1"/>
  <c r="AA1926" i="259"/>
  <c r="AB1926" i="259" s="1"/>
  <c r="AA1927" i="259"/>
  <c r="AB1927" i="259" s="1"/>
  <c r="AA1928" i="259"/>
  <c r="AB1928" i="259" s="1"/>
  <c r="AA1929" i="259"/>
  <c r="AB1929" i="259" s="1"/>
  <c r="AA1930" i="259"/>
  <c r="AB1930" i="259" s="1"/>
  <c r="AA1931" i="259"/>
  <c r="AB1931" i="259" s="1"/>
  <c r="AA1932" i="259"/>
  <c r="AB1932" i="259" s="1"/>
  <c r="AA1933" i="259"/>
  <c r="AB1933" i="259" s="1"/>
  <c r="AA1934" i="259"/>
  <c r="AB1934" i="259" s="1"/>
  <c r="AA1935" i="259"/>
  <c r="AB1935" i="259" s="1"/>
  <c r="AA1936" i="259"/>
  <c r="AB1936" i="259" s="1"/>
  <c r="AA1937" i="259"/>
  <c r="AB1937" i="259" s="1"/>
  <c r="AA1938" i="259"/>
  <c r="AB1938" i="259" s="1"/>
  <c r="AA1939" i="259"/>
  <c r="AB1939" i="259" s="1"/>
  <c r="AA1940" i="259"/>
  <c r="AB1940" i="259" s="1"/>
  <c r="AA1941" i="259"/>
  <c r="AB1941" i="259" s="1"/>
  <c r="AA1942" i="259"/>
  <c r="AB1942" i="259" s="1"/>
  <c r="AA1943" i="259"/>
  <c r="AB1943" i="259" s="1"/>
  <c r="AA1944" i="259"/>
  <c r="AB1944" i="259" s="1"/>
  <c r="AA1945" i="259"/>
  <c r="AB1945" i="259" s="1"/>
  <c r="AA1946" i="259"/>
  <c r="AB1946" i="259" s="1"/>
  <c r="AA1947" i="259"/>
  <c r="AB1947" i="259" s="1"/>
  <c r="AA1948" i="259"/>
  <c r="AB1948" i="259" s="1"/>
  <c r="AA1949" i="259"/>
  <c r="AB1949" i="259" s="1"/>
  <c r="AA1950" i="259"/>
  <c r="AB1950" i="259" s="1"/>
  <c r="AA1951" i="259"/>
  <c r="AB1951" i="259" s="1"/>
  <c r="AA1952" i="259"/>
  <c r="AB1952" i="259" s="1"/>
  <c r="AA1953" i="259"/>
  <c r="AB1953" i="259" s="1"/>
  <c r="AA1954" i="259"/>
  <c r="AB1954" i="259" s="1"/>
  <c r="AA1955" i="259"/>
  <c r="AB1955" i="259" s="1"/>
  <c r="AA1956" i="259"/>
  <c r="AB1956" i="259" s="1"/>
  <c r="AA1957" i="259"/>
  <c r="AB1957" i="259" s="1"/>
  <c r="AA1958" i="259"/>
  <c r="AB1958" i="259" s="1"/>
  <c r="AA1959" i="259"/>
  <c r="AB1959" i="259" s="1"/>
  <c r="AA1960" i="259"/>
  <c r="AB1960" i="259" s="1"/>
  <c r="AA1961" i="259"/>
  <c r="AB1961" i="259" s="1"/>
  <c r="AA1962" i="259"/>
  <c r="AB1962" i="259" s="1"/>
  <c r="AA1963" i="259"/>
  <c r="AB1963" i="259" s="1"/>
  <c r="AA1964" i="259"/>
  <c r="AB1964" i="259" s="1"/>
  <c r="AA1965" i="259"/>
  <c r="AB1965" i="259" s="1"/>
  <c r="AA1966" i="259"/>
  <c r="AB1966" i="259" s="1"/>
  <c r="AA1967" i="259"/>
  <c r="AB1967" i="259" s="1"/>
  <c r="AA1968" i="259"/>
  <c r="AB1968" i="259" s="1"/>
  <c r="AA1969" i="259"/>
  <c r="AB1969" i="259" s="1"/>
  <c r="AA1970" i="259"/>
  <c r="AB1970" i="259" s="1"/>
  <c r="AA1971" i="259"/>
  <c r="AB1971" i="259" s="1"/>
  <c r="AA1972" i="259"/>
  <c r="AB1972" i="259" s="1"/>
  <c r="AA1973" i="259"/>
  <c r="AB1973" i="259" s="1"/>
  <c r="AA1974" i="259"/>
  <c r="AB1974" i="259" s="1"/>
  <c r="AA1975" i="259"/>
  <c r="AB1975" i="259" s="1"/>
  <c r="AA1976" i="259"/>
  <c r="AB1976" i="259" s="1"/>
  <c r="AA1977" i="259"/>
  <c r="AB1977" i="259" s="1"/>
  <c r="AA1978" i="259"/>
  <c r="AB1978" i="259" s="1"/>
  <c r="AA1979" i="259"/>
  <c r="AB1979" i="259" s="1"/>
  <c r="AA1980" i="259"/>
  <c r="AB1980" i="259" s="1"/>
  <c r="AA1981" i="259"/>
  <c r="AB1981" i="259" s="1"/>
  <c r="AA1982" i="259"/>
  <c r="AB1982" i="259" s="1"/>
  <c r="AA1983" i="259"/>
  <c r="AB1983" i="259" s="1"/>
  <c r="AA1984" i="259"/>
  <c r="AB1984" i="259" s="1"/>
  <c r="AA1985" i="259"/>
  <c r="AB1985" i="259" s="1"/>
  <c r="AA1986" i="259"/>
  <c r="AB1986" i="259" s="1"/>
  <c r="AA1987" i="259"/>
  <c r="AB1987" i="259" s="1"/>
  <c r="AA1988" i="259"/>
  <c r="AB1988" i="259" s="1"/>
  <c r="AA1989" i="259"/>
  <c r="AB1989" i="259" s="1"/>
  <c r="AA1990" i="259"/>
  <c r="AB1990" i="259" s="1"/>
  <c r="AA1991" i="259"/>
  <c r="AB1991" i="259" s="1"/>
  <c r="AA1992" i="259"/>
  <c r="AB1992" i="259" s="1"/>
  <c r="AA1993" i="259"/>
  <c r="AB1993" i="259" s="1"/>
  <c r="AA1994" i="259"/>
  <c r="AB1994" i="259" s="1"/>
  <c r="AA1995" i="259"/>
  <c r="AB1995" i="259" s="1"/>
  <c r="AA1996" i="259"/>
  <c r="AB1996" i="259" s="1"/>
  <c r="AA1997" i="259"/>
  <c r="AB1997" i="259" s="1"/>
  <c r="AA1998" i="259"/>
  <c r="AB1998" i="259" s="1"/>
  <c r="AA1999" i="259"/>
  <c r="AB1999" i="259" s="1"/>
  <c r="AA2000" i="259"/>
  <c r="AB2000" i="259" s="1"/>
  <c r="AA2001" i="259"/>
  <c r="AB2001" i="259" s="1"/>
  <c r="AA2002" i="259"/>
  <c r="AB2002" i="259" s="1"/>
  <c r="AA2003" i="259"/>
  <c r="AB2003" i="259" s="1"/>
  <c r="AA2004" i="259"/>
  <c r="AB2004" i="259" s="1"/>
  <c r="AA2005" i="259"/>
  <c r="AB2005" i="259" s="1"/>
  <c r="AA2006" i="259"/>
  <c r="AB2006" i="259" s="1"/>
  <c r="AA2007" i="259"/>
  <c r="AB2007" i="259" s="1"/>
  <c r="AA2008" i="259"/>
  <c r="AB2008" i="259" s="1"/>
  <c r="AA2009" i="259"/>
  <c r="AB2009" i="259" s="1"/>
  <c r="AA2010" i="259"/>
  <c r="AB2010" i="259" s="1"/>
  <c r="AA2011" i="259"/>
  <c r="AB2011" i="259" s="1"/>
  <c r="AA2012" i="259"/>
  <c r="AB2012" i="259" s="1"/>
  <c r="AA2013" i="259"/>
  <c r="AB2013" i="259" s="1"/>
  <c r="AA2014" i="259"/>
  <c r="AB2014" i="259" s="1"/>
  <c r="AA2015" i="259"/>
  <c r="AB2015" i="259" s="1"/>
  <c r="AA2016" i="259"/>
  <c r="AB2016" i="259" s="1"/>
  <c r="AA2017" i="259"/>
  <c r="AB2017" i="259" s="1"/>
  <c r="AA2018" i="259"/>
  <c r="AB2018" i="259" s="1"/>
  <c r="AA2019" i="259"/>
  <c r="AB2019" i="259" s="1"/>
  <c r="AA2020" i="259"/>
  <c r="AB2020" i="259" s="1"/>
  <c r="AA2021" i="259"/>
  <c r="AB2021" i="259" s="1"/>
  <c r="AA2022" i="259"/>
  <c r="AB2022" i="259" s="1"/>
  <c r="AA2023" i="259"/>
  <c r="AB2023" i="259" s="1"/>
  <c r="AA2024" i="259"/>
  <c r="AB2024" i="259" s="1"/>
  <c r="AA2025" i="259"/>
  <c r="AB2025" i="259" s="1"/>
  <c r="AA2026" i="259"/>
  <c r="AB2026" i="259" s="1"/>
  <c r="AA2027" i="259"/>
  <c r="AB2027" i="259" s="1"/>
  <c r="AA2028" i="259"/>
  <c r="AB2028" i="259" s="1"/>
  <c r="AA2029" i="259"/>
  <c r="AB2029" i="259" s="1"/>
  <c r="AA2030" i="259"/>
  <c r="AB2030" i="259" s="1"/>
  <c r="AA2031" i="259"/>
  <c r="AB2031" i="259" s="1"/>
  <c r="AA2032" i="259"/>
  <c r="AB2032" i="259" s="1"/>
  <c r="AA2033" i="259"/>
  <c r="AB2033" i="259" s="1"/>
  <c r="AA2034" i="259"/>
  <c r="AB2034" i="259" s="1"/>
  <c r="AA2035" i="259"/>
  <c r="AB2035" i="259" s="1"/>
  <c r="AA2036" i="259"/>
  <c r="AB2036" i="259" s="1"/>
  <c r="AA2037" i="259"/>
  <c r="AB2037" i="259" s="1"/>
  <c r="AA2038" i="259"/>
  <c r="AB2038" i="259" s="1"/>
  <c r="AA2039" i="259"/>
  <c r="AB2039" i="259" s="1"/>
  <c r="AA2040" i="259"/>
  <c r="AB2040" i="259" s="1"/>
  <c r="AA2041" i="259"/>
  <c r="AB2041" i="259" s="1"/>
  <c r="AA2042" i="259"/>
  <c r="AB2042" i="259" s="1"/>
  <c r="AA2043" i="259"/>
  <c r="AB2043" i="259" s="1"/>
  <c r="AA2044" i="259"/>
  <c r="AB2044" i="259" s="1"/>
  <c r="AA2045" i="259"/>
  <c r="AB2045" i="259" s="1"/>
  <c r="AA2046" i="259"/>
  <c r="AB2046" i="259" s="1"/>
  <c r="AA2047" i="259"/>
  <c r="AB2047" i="259" s="1"/>
  <c r="AA2048" i="259"/>
  <c r="AB2048" i="259" s="1"/>
  <c r="AA2049" i="259"/>
  <c r="AB2049" i="259" s="1"/>
  <c r="AA2050" i="259"/>
  <c r="AB2050" i="259" s="1"/>
  <c r="AA2051" i="259"/>
  <c r="AB2051" i="259" s="1"/>
  <c r="AA2052" i="259"/>
  <c r="AB2052" i="259" s="1"/>
  <c r="AA2053" i="259"/>
  <c r="AB2053" i="259" s="1"/>
  <c r="AA2054" i="259"/>
  <c r="AB2054" i="259" s="1"/>
  <c r="AA2055" i="259"/>
  <c r="AB2055" i="259" s="1"/>
  <c r="AA2056" i="259"/>
  <c r="AB2056" i="259" s="1"/>
  <c r="AA2057" i="259"/>
  <c r="AB2057" i="259" s="1"/>
  <c r="AA2058" i="259"/>
  <c r="AB2058" i="259" s="1"/>
  <c r="AA2059" i="259"/>
  <c r="AB2059" i="259" s="1"/>
  <c r="AA2060" i="259"/>
  <c r="AB2060" i="259" s="1"/>
  <c r="AA2061" i="259"/>
  <c r="AB2061" i="259" s="1"/>
  <c r="AA2062" i="259"/>
  <c r="AB2062" i="259" s="1"/>
  <c r="AA2063" i="259"/>
  <c r="AB2063" i="259" s="1"/>
  <c r="AA2064" i="259"/>
  <c r="AB2064" i="259" s="1"/>
  <c r="AA2065" i="259"/>
  <c r="AB2065" i="259" s="1"/>
  <c r="AA2066" i="259"/>
  <c r="AB2066" i="259" s="1"/>
  <c r="AA2067" i="259"/>
  <c r="AB2067" i="259" s="1"/>
  <c r="AA2068" i="259"/>
  <c r="AB2068" i="259" s="1"/>
  <c r="AA2069" i="259"/>
  <c r="AB2069" i="259" s="1"/>
  <c r="AA2070" i="259"/>
  <c r="AB2070" i="259" s="1"/>
  <c r="AA2071" i="259"/>
  <c r="AB2071" i="259" s="1"/>
  <c r="AA2072" i="259"/>
  <c r="AB2072" i="259" s="1"/>
  <c r="AA2073" i="259"/>
  <c r="AB2073" i="259" s="1"/>
  <c r="AA2074" i="259"/>
  <c r="AB2074" i="259" s="1"/>
  <c r="AA2075" i="259"/>
  <c r="AB2075" i="259" s="1"/>
  <c r="AA2076" i="259"/>
  <c r="AB2076" i="259" s="1"/>
  <c r="AA2077" i="259"/>
  <c r="AB2077" i="259" s="1"/>
  <c r="AA2078" i="259"/>
  <c r="AB2078" i="259" s="1"/>
  <c r="AA2079" i="259"/>
  <c r="AB2079" i="259" s="1"/>
  <c r="AA2080" i="259"/>
  <c r="AB2080" i="259" s="1"/>
  <c r="AA2081" i="259"/>
  <c r="AB2081" i="259" s="1"/>
  <c r="AA2082" i="259"/>
  <c r="AB2082" i="259" s="1"/>
  <c r="AA2083" i="259"/>
  <c r="AB2083" i="259" s="1"/>
  <c r="AA2084" i="259"/>
  <c r="AB2084" i="259" s="1"/>
  <c r="AA2085" i="259"/>
  <c r="AB2085" i="259" s="1"/>
  <c r="AA2086" i="259"/>
  <c r="AB2086" i="259" s="1"/>
  <c r="AA2087" i="259"/>
  <c r="AB2087" i="259" s="1"/>
  <c r="AA2088" i="259"/>
  <c r="AB2088" i="259" s="1"/>
  <c r="AA2089" i="259"/>
  <c r="AB2089" i="259" s="1"/>
  <c r="AA2090" i="259"/>
  <c r="AB2090" i="259" s="1"/>
  <c r="AA2091" i="259"/>
  <c r="AB2091" i="259" s="1"/>
  <c r="AA2092" i="259"/>
  <c r="AB2092" i="259" s="1"/>
  <c r="AA2093" i="259"/>
  <c r="AB2093" i="259" s="1"/>
  <c r="AA2094" i="259"/>
  <c r="AB2094" i="259" s="1"/>
  <c r="AA2095" i="259"/>
  <c r="AB2095" i="259" s="1"/>
  <c r="AA2096" i="259"/>
  <c r="AB2096" i="259" s="1"/>
  <c r="AA2097" i="259"/>
  <c r="AB2097" i="259" s="1"/>
  <c r="AA2098" i="259"/>
  <c r="AB2098" i="259" s="1"/>
  <c r="AA2099" i="259"/>
  <c r="AB2099" i="259" s="1"/>
  <c r="AA2100" i="259"/>
  <c r="AB2100" i="259" s="1"/>
  <c r="AA2101" i="259"/>
  <c r="AB2101" i="259" s="1"/>
  <c r="AA2102" i="259"/>
  <c r="AB2102" i="259" s="1"/>
  <c r="AA2103" i="259"/>
  <c r="AB2103" i="259" s="1"/>
  <c r="AA2104" i="259"/>
  <c r="AB2104" i="259" s="1"/>
  <c r="AA2105" i="259"/>
  <c r="AB2105" i="259" s="1"/>
  <c r="AA2106" i="259"/>
  <c r="AB2106" i="259" s="1"/>
  <c r="AA2107" i="259"/>
  <c r="AB2107" i="259" s="1"/>
  <c r="AA2108" i="259"/>
  <c r="AB2108" i="259" s="1"/>
  <c r="AA2109" i="259"/>
  <c r="AB2109" i="259" s="1"/>
  <c r="AA2110" i="259"/>
  <c r="AB2110" i="259" s="1"/>
  <c r="AA2111" i="259"/>
  <c r="AB2111" i="259" s="1"/>
  <c r="AA2112" i="259"/>
  <c r="AB2112" i="259" s="1"/>
  <c r="AA2113" i="259"/>
  <c r="AB2113" i="259" s="1"/>
  <c r="AA2114" i="259"/>
  <c r="AB2114" i="259" s="1"/>
  <c r="AA2115" i="259"/>
  <c r="AB2115" i="259" s="1"/>
  <c r="AA2116" i="259"/>
  <c r="AB2116" i="259" s="1"/>
  <c r="AA2117" i="259"/>
  <c r="AB2117" i="259" s="1"/>
  <c r="AA2118" i="259"/>
  <c r="AB2118" i="259" s="1"/>
  <c r="AA2119" i="259"/>
  <c r="AB2119" i="259" s="1"/>
  <c r="AA2120" i="259"/>
  <c r="AB2120" i="259" s="1"/>
  <c r="AA2121" i="259"/>
  <c r="AB2121" i="259" s="1"/>
  <c r="AA2122" i="259"/>
  <c r="AB2122" i="259" s="1"/>
  <c r="AA2123" i="259"/>
  <c r="AB2123" i="259" s="1"/>
  <c r="AA2124" i="259"/>
  <c r="AB2124" i="259" s="1"/>
  <c r="AA2125" i="259"/>
  <c r="AB2125" i="259" s="1"/>
  <c r="AA2126" i="259"/>
  <c r="AB2126" i="259" s="1"/>
  <c r="AA2127" i="259"/>
  <c r="AB2127" i="259" s="1"/>
  <c r="AA2128" i="259"/>
  <c r="AB2128" i="259" s="1"/>
  <c r="AA2129" i="259"/>
  <c r="AB2129" i="259" s="1"/>
  <c r="AA2130" i="259"/>
  <c r="AB2130" i="259" s="1"/>
  <c r="AA2131" i="259"/>
  <c r="AB2131" i="259" s="1"/>
  <c r="AA2132" i="259"/>
  <c r="AB2132" i="259" s="1"/>
  <c r="AA2133" i="259"/>
  <c r="AB2133" i="259" s="1"/>
  <c r="AA2134" i="259"/>
  <c r="AB2134" i="259" s="1"/>
  <c r="AA2135" i="259"/>
  <c r="AB2135" i="259" s="1"/>
  <c r="AA2136" i="259"/>
  <c r="AB2136" i="259" s="1"/>
  <c r="AA2137" i="259"/>
  <c r="AB2137" i="259" s="1"/>
  <c r="AA2138" i="259"/>
  <c r="AB2138" i="259" s="1"/>
  <c r="AA2139" i="259"/>
  <c r="AB2139" i="259" s="1"/>
  <c r="AA2140" i="259"/>
  <c r="AB2140" i="259" s="1"/>
  <c r="AA2141" i="259"/>
  <c r="AB2141" i="259" s="1"/>
  <c r="AA2142" i="259"/>
  <c r="AB2142" i="259" s="1"/>
  <c r="AA2143" i="259"/>
  <c r="AB2143" i="259" s="1"/>
  <c r="AA2144" i="259"/>
  <c r="AB2144" i="259" s="1"/>
  <c r="AA2145" i="259"/>
  <c r="AB2145" i="259" s="1"/>
  <c r="AA2146" i="259"/>
  <c r="AB2146" i="259" s="1"/>
  <c r="AA2147" i="259"/>
  <c r="AB2147" i="259" s="1"/>
  <c r="AA2148" i="259"/>
  <c r="AB2148" i="259" s="1"/>
  <c r="AA2149" i="259"/>
  <c r="AB2149" i="259" s="1"/>
  <c r="AA2150" i="259"/>
  <c r="AB2150" i="259" s="1"/>
  <c r="AA2151" i="259"/>
  <c r="AB2151" i="259" s="1"/>
  <c r="AA2152" i="259"/>
  <c r="AB2152" i="259" s="1"/>
  <c r="AA2153" i="259"/>
  <c r="AB2153" i="259" s="1"/>
  <c r="AA2154" i="259"/>
  <c r="AB2154" i="259" s="1"/>
  <c r="AA2155" i="259"/>
  <c r="AB2155" i="259" s="1"/>
  <c r="AA2156" i="259"/>
  <c r="AB2156" i="259" s="1"/>
  <c r="AA2157" i="259"/>
  <c r="AB2157" i="259" s="1"/>
  <c r="AA2158" i="259"/>
  <c r="AB2158" i="259" s="1"/>
  <c r="AA2159" i="259"/>
  <c r="AB2159" i="259" s="1"/>
  <c r="AA2160" i="259"/>
  <c r="AB2160" i="259" s="1"/>
  <c r="AA2161" i="259"/>
  <c r="AB2161" i="259" s="1"/>
  <c r="AA2162" i="259"/>
  <c r="AB2162" i="259" s="1"/>
  <c r="AA2163" i="259"/>
  <c r="AB2163" i="259" s="1"/>
  <c r="AA2164" i="259"/>
  <c r="AB2164" i="259" s="1"/>
  <c r="AA2165" i="259"/>
  <c r="AB2165" i="259" s="1"/>
  <c r="AA2166" i="259"/>
  <c r="AB2166" i="259" s="1"/>
  <c r="AA2167" i="259"/>
  <c r="AB2167" i="259" s="1"/>
  <c r="AA2168" i="259"/>
  <c r="AB2168" i="259" s="1"/>
  <c r="AA2169" i="259"/>
  <c r="AB2169" i="259" s="1"/>
  <c r="AA2170" i="259"/>
  <c r="AB2170" i="259" s="1"/>
  <c r="AA2171" i="259"/>
  <c r="AB2171" i="259" s="1"/>
  <c r="AA2172" i="259"/>
  <c r="AB2172" i="259" s="1"/>
  <c r="AA2173" i="259"/>
  <c r="AB2173" i="259" s="1"/>
  <c r="AA2174" i="259"/>
  <c r="AB2174" i="259" s="1"/>
  <c r="AA2175" i="259"/>
  <c r="AB2175" i="259" s="1"/>
  <c r="AA2176" i="259"/>
  <c r="AB2176" i="259" s="1"/>
  <c r="AA2177" i="259"/>
  <c r="AB2177" i="259" s="1"/>
  <c r="AA2178" i="259"/>
  <c r="AB2178" i="259" s="1"/>
  <c r="AA2179" i="259"/>
  <c r="AB2179" i="259" s="1"/>
  <c r="AA2180" i="259"/>
  <c r="AB2180" i="259" s="1"/>
  <c r="AA2181" i="259"/>
  <c r="AB2181" i="259" s="1"/>
  <c r="AA2182" i="259"/>
  <c r="AB2182" i="259" s="1"/>
  <c r="AA2183" i="259"/>
  <c r="AB2183" i="259" s="1"/>
  <c r="AA2184" i="259"/>
  <c r="AB2184" i="259" s="1"/>
  <c r="AA2185" i="259"/>
  <c r="AB2185" i="259" s="1"/>
  <c r="AA2186" i="259"/>
  <c r="AB2186" i="259" s="1"/>
  <c r="AA2187" i="259"/>
  <c r="AB2187" i="259" s="1"/>
  <c r="AA2188" i="259"/>
  <c r="AB2188" i="259" s="1"/>
  <c r="AA2189" i="259"/>
  <c r="AB2189" i="259" s="1"/>
  <c r="AA2190" i="259"/>
  <c r="AB2190" i="259" s="1"/>
  <c r="AA2191" i="259"/>
  <c r="AB2191" i="259" s="1"/>
  <c r="AA2192" i="259"/>
  <c r="AB2192" i="259" s="1"/>
  <c r="AA2193" i="259"/>
  <c r="AB2193" i="259" s="1"/>
  <c r="AA2194" i="259"/>
  <c r="AB2194" i="259" s="1"/>
  <c r="AA2195" i="259"/>
  <c r="AB2195" i="259" s="1"/>
  <c r="AA2196" i="259"/>
  <c r="AB2196" i="259" s="1"/>
  <c r="AA2197" i="259"/>
  <c r="AB2197" i="259" s="1"/>
  <c r="AA2198" i="259"/>
  <c r="AB2198" i="259" s="1"/>
  <c r="AA2199" i="259"/>
  <c r="AB2199" i="259" s="1"/>
  <c r="AA2200" i="259"/>
  <c r="AB2200" i="259" s="1"/>
  <c r="AA2201" i="259"/>
  <c r="AB2201" i="259" s="1"/>
  <c r="AA2202" i="259"/>
  <c r="AB2202" i="259" s="1"/>
  <c r="AA2203" i="259"/>
  <c r="AB2203" i="259" s="1"/>
  <c r="AA2204" i="259"/>
  <c r="AB2204" i="259" s="1"/>
  <c r="AA2205" i="259"/>
  <c r="AB2205" i="259" s="1"/>
  <c r="AA2206" i="259"/>
  <c r="AB2206" i="259" s="1"/>
  <c r="AA2207" i="259"/>
  <c r="AB2207" i="259" s="1"/>
  <c r="AA2208" i="259"/>
  <c r="AB2208" i="259" s="1"/>
  <c r="AA2209" i="259"/>
  <c r="AB2209" i="259" s="1"/>
  <c r="AA2210" i="259"/>
  <c r="AB2210" i="259" s="1"/>
  <c r="AA2211" i="259"/>
  <c r="AB2211" i="259" s="1"/>
  <c r="AA2212" i="259"/>
  <c r="AB2212" i="259" s="1"/>
  <c r="AA2213" i="259"/>
  <c r="AB2213" i="259" s="1"/>
  <c r="AA2214" i="259"/>
  <c r="AB2214" i="259" s="1"/>
  <c r="AA2215" i="259"/>
  <c r="AB2215" i="259" s="1"/>
  <c r="AA2216" i="259"/>
  <c r="AB2216" i="259" s="1"/>
  <c r="AA2217" i="259"/>
  <c r="AB2217" i="259" s="1"/>
  <c r="AA2218" i="259"/>
  <c r="AB2218" i="259" s="1"/>
  <c r="AA2219" i="259"/>
  <c r="AB2219" i="259" s="1"/>
  <c r="AA2220" i="259"/>
  <c r="AB2220" i="259" s="1"/>
  <c r="AA2221" i="259"/>
  <c r="AB2221" i="259" s="1"/>
  <c r="AA2222" i="259"/>
  <c r="AB2222" i="259" s="1"/>
  <c r="AA2223" i="259"/>
  <c r="AB2223" i="259" s="1"/>
  <c r="AA2224" i="259"/>
  <c r="AB2224" i="259" s="1"/>
  <c r="AA2225" i="259"/>
  <c r="AB2225" i="259" s="1"/>
  <c r="AA2226" i="259"/>
  <c r="AB2226" i="259" s="1"/>
  <c r="AA2227" i="259"/>
  <c r="AB2227" i="259" s="1"/>
  <c r="AA2228" i="259"/>
  <c r="AB2228" i="259" s="1"/>
  <c r="AA2229" i="259"/>
  <c r="AB2229" i="259" s="1"/>
  <c r="AA2230" i="259"/>
  <c r="AB2230" i="259" s="1"/>
  <c r="AA2231" i="259"/>
  <c r="AB2231" i="259" s="1"/>
  <c r="AA2232" i="259"/>
  <c r="AB2232" i="259" s="1"/>
  <c r="AA2233" i="259"/>
  <c r="AB2233" i="259" s="1"/>
  <c r="AA2234" i="259"/>
  <c r="AB2234" i="259" s="1"/>
  <c r="AA2235" i="259"/>
  <c r="AB2235" i="259" s="1"/>
  <c r="AA2236" i="259"/>
  <c r="AB2236" i="259" s="1"/>
  <c r="AA2237" i="259"/>
  <c r="AB2237" i="259" s="1"/>
  <c r="AA2238" i="259"/>
  <c r="AB2238" i="259" s="1"/>
  <c r="AA2239" i="259"/>
  <c r="AB2239" i="259" s="1"/>
  <c r="AA2240" i="259"/>
  <c r="AB2240" i="259" s="1"/>
  <c r="AA2241" i="259"/>
  <c r="AB2241" i="259" s="1"/>
  <c r="AA2242" i="259"/>
  <c r="AB2242" i="259" s="1"/>
  <c r="AA2243" i="259"/>
  <c r="AB2243" i="259" s="1"/>
  <c r="AA2244" i="259"/>
  <c r="AB2244" i="259" s="1"/>
  <c r="AA2245" i="259"/>
  <c r="AB2245" i="259" s="1"/>
  <c r="AA2246" i="259"/>
  <c r="AB2246" i="259" s="1"/>
  <c r="AA2247" i="259"/>
  <c r="AB2247" i="259" s="1"/>
  <c r="AA2248" i="259"/>
  <c r="AB2248" i="259" s="1"/>
  <c r="AA2249" i="259"/>
  <c r="AB2249" i="259" s="1"/>
  <c r="AA2250" i="259"/>
  <c r="AB2250" i="259" s="1"/>
  <c r="AA2251" i="259"/>
  <c r="AB2251" i="259" s="1"/>
  <c r="AA2252" i="259"/>
  <c r="AB2252" i="259" s="1"/>
  <c r="AA2253" i="259"/>
  <c r="AB2253" i="259" s="1"/>
  <c r="AA2254" i="259"/>
  <c r="AB2254" i="259" s="1"/>
  <c r="AA2255" i="259"/>
  <c r="AB2255" i="259" s="1"/>
  <c r="AA2256" i="259"/>
  <c r="AB2256" i="259" s="1"/>
  <c r="AA2257" i="259"/>
  <c r="AB2257" i="259" s="1"/>
  <c r="AA2258" i="259"/>
  <c r="AB2258" i="259" s="1"/>
  <c r="AA2259" i="259"/>
  <c r="AB2259" i="259" s="1"/>
  <c r="AA2260" i="259"/>
  <c r="AB2260" i="259" s="1"/>
  <c r="AA2261" i="259"/>
  <c r="AB2261" i="259" s="1"/>
  <c r="AA2262" i="259"/>
  <c r="AB2262" i="259" s="1"/>
  <c r="AA2263" i="259"/>
  <c r="AB2263" i="259" s="1"/>
  <c r="AA2264" i="259"/>
  <c r="AB2264" i="259" s="1"/>
  <c r="AA2265" i="259"/>
  <c r="AB2265" i="259" s="1"/>
  <c r="AA2266" i="259"/>
  <c r="AB2266" i="259" s="1"/>
  <c r="AA2267" i="259"/>
  <c r="AB2267" i="259" s="1"/>
  <c r="AA2268" i="259"/>
  <c r="AB2268" i="259" s="1"/>
  <c r="AA2269" i="259"/>
  <c r="AB2269" i="259" s="1"/>
  <c r="AA2270" i="259"/>
  <c r="AB2270" i="259" s="1"/>
  <c r="AA2271" i="259"/>
  <c r="AB2271" i="259" s="1"/>
  <c r="AA2272" i="259"/>
  <c r="AB2272" i="259" s="1"/>
  <c r="AA2273" i="259"/>
  <c r="AB2273" i="259" s="1"/>
  <c r="AA2274" i="259"/>
  <c r="AB2274" i="259" s="1"/>
  <c r="AA2275" i="259"/>
  <c r="AB2275" i="259" s="1"/>
  <c r="AA2276" i="259"/>
  <c r="AB2276" i="259" s="1"/>
  <c r="AA2277" i="259"/>
  <c r="AB2277" i="259" s="1"/>
  <c r="AA2278" i="259"/>
  <c r="AB2278" i="259" s="1"/>
  <c r="AA2279" i="259"/>
  <c r="AB2279" i="259" s="1"/>
  <c r="AA2280" i="259"/>
  <c r="AB2280" i="259" s="1"/>
  <c r="AA2281" i="259"/>
  <c r="AB2281" i="259" s="1"/>
  <c r="AA2282" i="259"/>
  <c r="AB2282" i="259" s="1"/>
  <c r="AA2283" i="259"/>
  <c r="AB2283" i="259" s="1"/>
  <c r="AA2284" i="259"/>
  <c r="AB2284" i="259" s="1"/>
  <c r="AA2285" i="259"/>
  <c r="AB2285" i="259" s="1"/>
  <c r="AA2286" i="259"/>
  <c r="AB2286" i="259" s="1"/>
  <c r="AA2287" i="259"/>
  <c r="AB2287" i="259" s="1"/>
  <c r="AA2288" i="259"/>
  <c r="AB2288" i="259" s="1"/>
  <c r="AA2289" i="259"/>
  <c r="AB2289" i="259" s="1"/>
  <c r="AA2290" i="259"/>
  <c r="AB2290" i="259" s="1"/>
  <c r="AA2291" i="259"/>
  <c r="AB2291" i="259" s="1"/>
  <c r="AA2292" i="259"/>
  <c r="AB2292" i="259" s="1"/>
  <c r="AA2293" i="259"/>
  <c r="AB2293" i="259" s="1"/>
  <c r="AA2294" i="259"/>
  <c r="AB2294" i="259" s="1"/>
  <c r="AA2295" i="259"/>
  <c r="AB2295" i="259" s="1"/>
  <c r="AA2296" i="259"/>
  <c r="AB2296" i="259" s="1"/>
  <c r="AA2297" i="259"/>
  <c r="AB2297" i="259" s="1"/>
  <c r="AA2298" i="259"/>
  <c r="AB2298" i="259" s="1"/>
  <c r="AA2299" i="259"/>
  <c r="AB2299" i="259" s="1"/>
  <c r="AA2300" i="259"/>
  <c r="AB2300" i="259" s="1"/>
  <c r="AA2301" i="259"/>
  <c r="AB2301" i="259" s="1"/>
  <c r="AA2302" i="259"/>
  <c r="AB2302" i="259" s="1"/>
  <c r="AA2303" i="259"/>
  <c r="AB2303" i="259" s="1"/>
  <c r="AA2304" i="259"/>
  <c r="AB2304" i="259" s="1"/>
  <c r="AA2305" i="259"/>
  <c r="AB2305" i="259" s="1"/>
  <c r="AA2306" i="259"/>
  <c r="AB2306" i="259" s="1"/>
  <c r="AA2307" i="259"/>
  <c r="AB2307" i="259" s="1"/>
  <c r="AA2308" i="259"/>
  <c r="AB2308" i="259" s="1"/>
  <c r="AA2309" i="259"/>
  <c r="AB2309" i="259" s="1"/>
  <c r="AA2310" i="259"/>
  <c r="AB2310" i="259" s="1"/>
  <c r="AA2311" i="259"/>
  <c r="AB2311" i="259" s="1"/>
  <c r="AA2312" i="259"/>
  <c r="AB2312" i="259" s="1"/>
  <c r="AA2313" i="259"/>
  <c r="AB2313" i="259" s="1"/>
  <c r="AA2314" i="259"/>
  <c r="AB2314" i="259" s="1"/>
  <c r="AA2315" i="259"/>
  <c r="AB2315" i="259" s="1"/>
  <c r="AA2316" i="259"/>
  <c r="AB2316" i="259" s="1"/>
  <c r="AA2317" i="259"/>
  <c r="AB2317" i="259" s="1"/>
  <c r="AA2318" i="259"/>
  <c r="AB2318" i="259" s="1"/>
  <c r="AA2319" i="259"/>
  <c r="AB2319" i="259" s="1"/>
  <c r="AA2320" i="259"/>
  <c r="AB2320" i="259" s="1"/>
  <c r="AA2321" i="259"/>
  <c r="AB2321" i="259" s="1"/>
  <c r="AA2322" i="259"/>
  <c r="AB2322" i="259" s="1"/>
  <c r="AA2323" i="259"/>
  <c r="AB2323" i="259" s="1"/>
  <c r="AA2324" i="259"/>
  <c r="AB2324" i="259" s="1"/>
  <c r="AA2325" i="259"/>
  <c r="AB2325" i="259" s="1"/>
  <c r="AA2326" i="259"/>
  <c r="AB2326" i="259" s="1"/>
  <c r="AA2327" i="259"/>
  <c r="AB2327" i="259" s="1"/>
  <c r="AA2328" i="259"/>
  <c r="AB2328" i="259" s="1"/>
  <c r="AA2329" i="259"/>
  <c r="AB2329" i="259" s="1"/>
  <c r="AA2330" i="259"/>
  <c r="AB2330" i="259" s="1"/>
  <c r="AA2331" i="259"/>
  <c r="AB2331" i="259" s="1"/>
  <c r="AA2332" i="259"/>
  <c r="AB2332" i="259" s="1"/>
  <c r="AA2333" i="259"/>
  <c r="AB2333" i="259" s="1"/>
  <c r="AA2334" i="259"/>
  <c r="AB2334" i="259" s="1"/>
  <c r="AA2335" i="259"/>
  <c r="AB2335" i="259" s="1"/>
  <c r="AA2336" i="259"/>
  <c r="AB2336" i="259" s="1"/>
  <c r="AA2337" i="259"/>
  <c r="AB2337" i="259" s="1"/>
  <c r="AA2338" i="259"/>
  <c r="AB2338" i="259" s="1"/>
  <c r="AA2339" i="259"/>
  <c r="AB2339" i="259" s="1"/>
  <c r="AA2340" i="259"/>
  <c r="AB2340" i="259" s="1"/>
  <c r="AA2341" i="259"/>
  <c r="AB2341" i="259" s="1"/>
  <c r="AA2342" i="259"/>
  <c r="AB2342" i="259" s="1"/>
  <c r="AA2343" i="259"/>
  <c r="AB2343" i="259" s="1"/>
  <c r="AA2344" i="259"/>
  <c r="AB2344" i="259" s="1"/>
  <c r="AA2345" i="259"/>
  <c r="AB2345" i="259" s="1"/>
  <c r="AA2346" i="259"/>
  <c r="AB2346" i="259" s="1"/>
  <c r="AA2347" i="259"/>
  <c r="AB2347" i="259" s="1"/>
  <c r="AA2348" i="259"/>
  <c r="AB2348" i="259" s="1"/>
  <c r="AA2349" i="259"/>
  <c r="AB2349" i="259" s="1"/>
  <c r="AA2350" i="259"/>
  <c r="AB2350" i="259" s="1"/>
  <c r="AA2351" i="259"/>
  <c r="AB2351" i="259" s="1"/>
  <c r="AA2352" i="259"/>
  <c r="AB2352" i="259" s="1"/>
  <c r="AA2353" i="259"/>
  <c r="AB2353" i="259" s="1"/>
  <c r="AA2354" i="259"/>
  <c r="AB2354" i="259" s="1"/>
  <c r="AA2355" i="259"/>
  <c r="AB2355" i="259" s="1"/>
  <c r="AA2356" i="259"/>
  <c r="AB2356" i="259" s="1"/>
  <c r="AA2357" i="259"/>
  <c r="AB2357" i="259" s="1"/>
  <c r="AA2358" i="259"/>
  <c r="AB2358" i="259" s="1"/>
  <c r="AA2359" i="259"/>
  <c r="AB2359" i="259" s="1"/>
  <c r="AA2360" i="259"/>
  <c r="AB2360" i="259" s="1"/>
  <c r="AA2361" i="259"/>
  <c r="AB2361" i="259" s="1"/>
  <c r="AA2362" i="259"/>
  <c r="AB2362" i="259" s="1"/>
  <c r="AA2363" i="259"/>
  <c r="AB2363" i="259" s="1"/>
  <c r="AA2364" i="259"/>
  <c r="AB2364" i="259" s="1"/>
  <c r="AA2365" i="259"/>
  <c r="AB2365" i="259" s="1"/>
  <c r="AA2366" i="259"/>
  <c r="AB2366" i="259" s="1"/>
  <c r="AA2367" i="259"/>
  <c r="AB2367" i="259" s="1"/>
  <c r="AA2368" i="259"/>
  <c r="AB2368" i="259" s="1"/>
  <c r="AA2369" i="259"/>
  <c r="AB2369" i="259" s="1"/>
  <c r="AA2370" i="259"/>
  <c r="AB2370" i="259" s="1"/>
  <c r="AA2371" i="259"/>
  <c r="AB2371" i="259" s="1"/>
  <c r="AA2372" i="259"/>
  <c r="AB2372" i="259" s="1"/>
  <c r="AA2373" i="259"/>
  <c r="AB2373" i="259" s="1"/>
  <c r="AA2374" i="259"/>
  <c r="AB2374" i="259" s="1"/>
  <c r="AA2375" i="259"/>
  <c r="AB2375" i="259" s="1"/>
  <c r="AA2376" i="259"/>
  <c r="AB2376" i="259" s="1"/>
  <c r="AA2377" i="259"/>
  <c r="AB2377" i="259" s="1"/>
  <c r="AA2378" i="259"/>
  <c r="AB2378" i="259" s="1"/>
  <c r="AA2379" i="259"/>
  <c r="AB2379" i="259" s="1"/>
  <c r="AA2380" i="259"/>
  <c r="AB2380" i="259" s="1"/>
  <c r="AA2381" i="259"/>
  <c r="AB2381" i="259" s="1"/>
  <c r="AA2382" i="259"/>
  <c r="AB2382" i="259" s="1"/>
  <c r="AA2383" i="259"/>
  <c r="AB2383" i="259" s="1"/>
  <c r="AA2384" i="259"/>
  <c r="AB2384" i="259" s="1"/>
  <c r="AA2385" i="259"/>
  <c r="AB2385" i="259" s="1"/>
  <c r="AA2386" i="259"/>
  <c r="AB2386" i="259" s="1"/>
  <c r="AA2387" i="259"/>
  <c r="AB2387" i="259" s="1"/>
  <c r="AA2388" i="259"/>
  <c r="AB2388" i="259" s="1"/>
  <c r="AA2389" i="259"/>
  <c r="AB2389" i="259" s="1"/>
  <c r="AA2390" i="259"/>
  <c r="AB2390" i="259" s="1"/>
  <c r="AA2391" i="259"/>
  <c r="AB2391" i="259" s="1"/>
  <c r="AA2392" i="259"/>
  <c r="AB2392" i="259" s="1"/>
  <c r="AA2393" i="259"/>
  <c r="AB2393" i="259" s="1"/>
  <c r="AA2394" i="259"/>
  <c r="AB2394" i="259" s="1"/>
  <c r="AA2395" i="259"/>
  <c r="AB2395" i="259" s="1"/>
  <c r="AA2396" i="259"/>
  <c r="AB2396" i="259" s="1"/>
  <c r="AA2397" i="259"/>
  <c r="AB2397" i="259" s="1"/>
  <c r="AA2398" i="259"/>
  <c r="AB2398" i="259" s="1"/>
  <c r="AA2399" i="259"/>
  <c r="AB2399" i="259" s="1"/>
  <c r="AA2400" i="259"/>
  <c r="AB2400" i="259" s="1"/>
  <c r="AA2401" i="259"/>
  <c r="AB2401" i="259" s="1"/>
  <c r="AA2402" i="259"/>
  <c r="AB2402" i="259" s="1"/>
  <c r="AA2403" i="259"/>
  <c r="AB2403" i="259" s="1"/>
  <c r="AA2404" i="259"/>
  <c r="AB2404" i="259" s="1"/>
  <c r="AA2405" i="259"/>
  <c r="AB2405" i="259" s="1"/>
  <c r="AA2406" i="259"/>
  <c r="AB2406" i="259" s="1"/>
  <c r="AA2407" i="259"/>
  <c r="AB2407" i="259" s="1"/>
  <c r="AA2408" i="259"/>
  <c r="AB2408" i="259" s="1"/>
  <c r="AA2409" i="259"/>
  <c r="AB2409" i="259" s="1"/>
  <c r="AA2410" i="259"/>
  <c r="AB2410" i="259" s="1"/>
  <c r="AA2411" i="259"/>
  <c r="AB2411" i="259" s="1"/>
  <c r="AA2412" i="259"/>
  <c r="AB2412" i="259" s="1"/>
  <c r="AA2413" i="259"/>
  <c r="AB2413" i="259" s="1"/>
  <c r="AA2414" i="259"/>
  <c r="AB2414" i="259" s="1"/>
  <c r="AA2415" i="259"/>
  <c r="AB2415" i="259" s="1"/>
  <c r="AA2416" i="259"/>
  <c r="AB2416" i="259" s="1"/>
  <c r="AA2417" i="259"/>
  <c r="AB2417" i="259" s="1"/>
  <c r="AA2418" i="259"/>
  <c r="AB2418" i="259" s="1"/>
  <c r="AA2419" i="259"/>
  <c r="AB2419" i="259" s="1"/>
  <c r="AA2420" i="259"/>
  <c r="AB2420" i="259" s="1"/>
  <c r="AA2421" i="259"/>
  <c r="AB2421" i="259" s="1"/>
  <c r="AA2422" i="259"/>
  <c r="AB2422" i="259" s="1"/>
  <c r="AA2423" i="259"/>
  <c r="AB2423" i="259" s="1"/>
  <c r="AA2424" i="259"/>
  <c r="AB2424" i="259" s="1"/>
  <c r="AA2425" i="259"/>
  <c r="AB2425" i="259" s="1"/>
  <c r="AA2426" i="259"/>
  <c r="AB2426" i="259" s="1"/>
  <c r="AA2427" i="259"/>
  <c r="AB2427" i="259" s="1"/>
  <c r="AA2428" i="259"/>
  <c r="AB2428" i="259" s="1"/>
  <c r="AA2429" i="259"/>
  <c r="AB2429" i="259" s="1"/>
  <c r="AA2430" i="259"/>
  <c r="AB2430" i="259" s="1"/>
  <c r="AA2431" i="259"/>
  <c r="AB2431" i="259" s="1"/>
  <c r="AA2432" i="259"/>
  <c r="AB2432" i="259" s="1"/>
  <c r="AA2433" i="259"/>
  <c r="AB2433" i="259" s="1"/>
  <c r="AA2434" i="259"/>
  <c r="AB2434" i="259" s="1"/>
  <c r="AA2435" i="259"/>
  <c r="AB2435" i="259" s="1"/>
  <c r="AA2436" i="259"/>
  <c r="AB2436" i="259" s="1"/>
  <c r="AA2437" i="259"/>
  <c r="AB2437" i="259" s="1"/>
  <c r="AA2438" i="259"/>
  <c r="AB2438" i="259" s="1"/>
  <c r="AA2439" i="259"/>
  <c r="AB2439" i="259" s="1"/>
  <c r="AA2440" i="259"/>
  <c r="AB2440" i="259" s="1"/>
  <c r="AA2441" i="259"/>
  <c r="AB2441" i="259" s="1"/>
  <c r="AA2442" i="259"/>
  <c r="AB2442" i="259" s="1"/>
  <c r="AA2443" i="259"/>
  <c r="AB2443" i="259" s="1"/>
  <c r="AA2444" i="259"/>
  <c r="AB2444" i="259" s="1"/>
  <c r="AA2445" i="259"/>
  <c r="AB2445" i="259" s="1"/>
  <c r="AA2446" i="259"/>
  <c r="AB2446" i="259" s="1"/>
  <c r="AA2447" i="259"/>
  <c r="AB2447" i="259" s="1"/>
  <c r="AA2448" i="259"/>
  <c r="AB2448" i="259" s="1"/>
  <c r="AA2449" i="259"/>
  <c r="AB2449" i="259" s="1"/>
  <c r="AA2450" i="259"/>
  <c r="AB2450" i="259" s="1"/>
  <c r="AA2451" i="259"/>
  <c r="AB2451" i="259" s="1"/>
  <c r="AA2452" i="259"/>
  <c r="AB2452" i="259" s="1"/>
  <c r="AA2453" i="259"/>
  <c r="AB2453" i="259" s="1"/>
  <c r="AA2454" i="259"/>
  <c r="AB2454" i="259" s="1"/>
  <c r="AA2455" i="259"/>
  <c r="AB2455" i="259" s="1"/>
  <c r="AA2456" i="259"/>
  <c r="AB2456" i="259" s="1"/>
  <c r="AA2457" i="259"/>
  <c r="AB2457" i="259" s="1"/>
  <c r="AA2458" i="259"/>
  <c r="AB2458" i="259" s="1"/>
  <c r="AA2459" i="259"/>
  <c r="AB2459" i="259" s="1"/>
  <c r="AA2460" i="259"/>
  <c r="AB2460" i="259" s="1"/>
  <c r="AA2461" i="259"/>
  <c r="AB2461" i="259" s="1"/>
  <c r="AA2462" i="259"/>
  <c r="AB2462" i="259" s="1"/>
  <c r="AA2463" i="259"/>
  <c r="AB2463" i="259" s="1"/>
  <c r="AA2464" i="259"/>
  <c r="AB2464" i="259" s="1"/>
  <c r="AA2465" i="259"/>
  <c r="AB2465" i="259" s="1"/>
  <c r="AA2466" i="259"/>
  <c r="AB2466" i="259" s="1"/>
  <c r="AA2467" i="259"/>
  <c r="AB2467" i="259" s="1"/>
  <c r="AA2468" i="259"/>
  <c r="AB2468" i="259" s="1"/>
  <c r="AA2469" i="259"/>
  <c r="AB2469" i="259" s="1"/>
  <c r="AA2470" i="259"/>
  <c r="AB2470" i="259" s="1"/>
  <c r="AA2471" i="259"/>
  <c r="AB2471" i="259" s="1"/>
  <c r="AA2472" i="259"/>
  <c r="AB2472" i="259" s="1"/>
  <c r="AA2473" i="259"/>
  <c r="AB2473" i="259" s="1"/>
  <c r="AA2474" i="259"/>
  <c r="AB2474" i="259" s="1"/>
  <c r="AA2475" i="259"/>
  <c r="AB2475" i="259" s="1"/>
  <c r="AA2476" i="259"/>
  <c r="AB2476" i="259" s="1"/>
  <c r="AA2477" i="259"/>
  <c r="AB2477" i="259" s="1"/>
  <c r="AA2478" i="259"/>
  <c r="AB2478" i="259" s="1"/>
  <c r="AA2479" i="259"/>
  <c r="AB2479" i="259" s="1"/>
  <c r="AA2480" i="259"/>
  <c r="AB2480" i="259" s="1"/>
  <c r="AA2481" i="259"/>
  <c r="AB2481" i="259" s="1"/>
  <c r="AA2482" i="259"/>
  <c r="AB2482" i="259" s="1"/>
  <c r="AA2483" i="259"/>
  <c r="AB2483" i="259" s="1"/>
  <c r="AA2484" i="259"/>
  <c r="AB2484" i="259" s="1"/>
  <c r="AA2485" i="259"/>
  <c r="AB2485" i="259" s="1"/>
  <c r="AA2486" i="259"/>
  <c r="AB2486" i="259" s="1"/>
  <c r="AA2487" i="259"/>
  <c r="AB2487" i="259" s="1"/>
  <c r="AA2488" i="259"/>
  <c r="AB2488" i="259" s="1"/>
  <c r="AA2489" i="259"/>
  <c r="AB2489" i="259" s="1"/>
  <c r="AA2490" i="259"/>
  <c r="AB2490" i="259" s="1"/>
  <c r="AA2491" i="259"/>
  <c r="AB2491" i="259" s="1"/>
  <c r="AA2492" i="259"/>
  <c r="AB2492" i="259" s="1"/>
  <c r="AA2493" i="259"/>
  <c r="AB2493" i="259" s="1"/>
  <c r="AA2494" i="259"/>
  <c r="AB2494" i="259" s="1"/>
  <c r="AA2495" i="259"/>
  <c r="AB2495" i="259" s="1"/>
  <c r="AA2496" i="259"/>
  <c r="AB2496" i="259" s="1"/>
  <c r="AA2497" i="259"/>
  <c r="AB2497" i="259" s="1"/>
  <c r="AA2498" i="259"/>
  <c r="AB2498" i="259" s="1"/>
  <c r="AA2499" i="259"/>
  <c r="AB2499" i="259" s="1"/>
  <c r="AA2500" i="259"/>
  <c r="AB2500" i="259" s="1"/>
  <c r="AA2501" i="259"/>
  <c r="AB2501" i="259" s="1"/>
  <c r="AA2502" i="259"/>
  <c r="AB2502" i="259" s="1"/>
  <c r="AA2503" i="259"/>
  <c r="AB2503" i="259" s="1"/>
  <c r="AA2504" i="259"/>
  <c r="AB2504" i="259" s="1"/>
  <c r="AA2505" i="259"/>
  <c r="AB2505" i="259" s="1"/>
  <c r="AA2506" i="259"/>
  <c r="AB2506" i="259" s="1"/>
  <c r="AA2507" i="259"/>
  <c r="AB2507" i="259" s="1"/>
  <c r="AA2508" i="259"/>
  <c r="AB2508" i="259" s="1"/>
  <c r="AA2509" i="259"/>
  <c r="AB2509" i="259" s="1"/>
  <c r="AA2510" i="259"/>
  <c r="AB2510" i="259" s="1"/>
  <c r="AA2511" i="259"/>
  <c r="AB2511" i="259" s="1"/>
  <c r="AA2512" i="259"/>
  <c r="AB2512" i="259" s="1"/>
  <c r="AA2513" i="259"/>
  <c r="AB2513" i="259" s="1"/>
  <c r="AA2514" i="259"/>
  <c r="AB2514" i="259" s="1"/>
  <c r="AA2515" i="259"/>
  <c r="AB2515" i="259" s="1"/>
  <c r="AA2516" i="259"/>
  <c r="AB2516" i="259" s="1"/>
  <c r="AA2517" i="259"/>
  <c r="AB2517" i="259" s="1"/>
  <c r="AA2518" i="259"/>
  <c r="AB2518" i="259" s="1"/>
  <c r="AA2519" i="259"/>
  <c r="AB2519" i="259" s="1"/>
  <c r="AA2520" i="259"/>
  <c r="AB2520" i="259" s="1"/>
  <c r="AA2521" i="259"/>
  <c r="AB2521" i="259" s="1"/>
  <c r="AA2522" i="259"/>
  <c r="AB2522" i="259" s="1"/>
  <c r="AA2523" i="259"/>
  <c r="AB2523" i="259" s="1"/>
  <c r="AA2524" i="259"/>
  <c r="AB2524" i="259" s="1"/>
  <c r="AA2525" i="259"/>
  <c r="AB2525" i="259" s="1"/>
  <c r="AA2526" i="259"/>
  <c r="AB2526" i="259" s="1"/>
  <c r="AA2527" i="259"/>
  <c r="AB2527" i="259" s="1"/>
  <c r="AA2528" i="259"/>
  <c r="AB2528" i="259" s="1"/>
  <c r="AA2529" i="259"/>
  <c r="AB2529" i="259" s="1"/>
  <c r="AA2530" i="259"/>
  <c r="AB2530" i="259" s="1"/>
  <c r="AA2531" i="259"/>
  <c r="AB2531" i="259" s="1"/>
  <c r="AA2532" i="259"/>
  <c r="AB2532" i="259" s="1"/>
  <c r="AA2533" i="259"/>
  <c r="AB2533" i="259" s="1"/>
  <c r="AA2534" i="259"/>
  <c r="AB2534" i="259" s="1"/>
  <c r="AA2535" i="259"/>
  <c r="AB2535" i="259" s="1"/>
  <c r="AA2536" i="259"/>
  <c r="AB2536" i="259" s="1"/>
  <c r="AA2537" i="259"/>
  <c r="AB2537" i="259" s="1"/>
  <c r="AA2538" i="259"/>
  <c r="AB2538" i="259" s="1"/>
  <c r="AA2539" i="259"/>
  <c r="AB2539" i="259" s="1"/>
  <c r="AA2540" i="259"/>
  <c r="AB2540" i="259" s="1"/>
  <c r="AA2541" i="259"/>
  <c r="AB2541" i="259" s="1"/>
  <c r="AA2542" i="259"/>
  <c r="AB2542" i="259" s="1"/>
  <c r="AA2543" i="259"/>
  <c r="AB2543" i="259" s="1"/>
  <c r="AA2544" i="259"/>
  <c r="AB2544" i="259" s="1"/>
  <c r="AA2545" i="259"/>
  <c r="AB2545" i="259" s="1"/>
  <c r="AA2546" i="259"/>
  <c r="AB2546" i="259" s="1"/>
  <c r="AA2547" i="259"/>
  <c r="AB2547" i="259" s="1"/>
  <c r="AA2548" i="259"/>
  <c r="AB2548" i="259" s="1"/>
  <c r="AA2549" i="259"/>
  <c r="AB2549" i="259" s="1"/>
  <c r="AA2550" i="259"/>
  <c r="AB2550" i="259" s="1"/>
  <c r="AA2551" i="259"/>
  <c r="AB2551" i="259" s="1"/>
  <c r="AA2552" i="259"/>
  <c r="AB2552" i="259" s="1"/>
  <c r="AA2553" i="259"/>
  <c r="AB2553" i="259" s="1"/>
  <c r="AA2554" i="259"/>
  <c r="AB2554" i="259" s="1"/>
  <c r="AA2555" i="259"/>
  <c r="AB2555" i="259" s="1"/>
  <c r="AA2556" i="259"/>
  <c r="AB2556" i="259" s="1"/>
  <c r="AA2557" i="259"/>
  <c r="AB2557" i="259" s="1"/>
  <c r="AA2558" i="259"/>
  <c r="AB2558" i="259" s="1"/>
  <c r="AA2559" i="259"/>
  <c r="AB2559" i="259" s="1"/>
  <c r="AA2560" i="259"/>
  <c r="AB2560" i="259" s="1"/>
  <c r="AA2561" i="259"/>
  <c r="AB2561" i="259" s="1"/>
  <c r="AA2562" i="259"/>
  <c r="AB2562" i="259" s="1"/>
  <c r="AA2563" i="259"/>
  <c r="AB2563" i="259" s="1"/>
  <c r="AA2564" i="259"/>
  <c r="AB2564" i="259" s="1"/>
  <c r="AA2565" i="259"/>
  <c r="AB2565" i="259" s="1"/>
  <c r="AA2566" i="259"/>
  <c r="AB2566" i="259" s="1"/>
  <c r="AA2567" i="259"/>
  <c r="AB2567" i="259" s="1"/>
  <c r="AA2568" i="259"/>
  <c r="AB2568" i="259" s="1"/>
  <c r="AA2569" i="259"/>
  <c r="AB2569" i="259" s="1"/>
  <c r="AA2570" i="259"/>
  <c r="AB2570" i="259" s="1"/>
  <c r="AA2571" i="259"/>
  <c r="AB2571" i="259" s="1"/>
  <c r="AA2572" i="259"/>
  <c r="AB2572" i="259" s="1"/>
  <c r="AA2573" i="259"/>
  <c r="AB2573" i="259" s="1"/>
  <c r="AA2574" i="259"/>
  <c r="AB2574" i="259" s="1"/>
  <c r="AA2575" i="259"/>
  <c r="AB2575" i="259" s="1"/>
  <c r="AA2576" i="259"/>
  <c r="AB2576" i="259" s="1"/>
  <c r="AA2577" i="259"/>
  <c r="AB2577" i="259" s="1"/>
  <c r="AA2578" i="259"/>
  <c r="AB2578" i="259" s="1"/>
  <c r="AA2579" i="259"/>
  <c r="AB2579" i="259" s="1"/>
  <c r="AA2580" i="259"/>
  <c r="AB2580" i="259" s="1"/>
  <c r="AA2581" i="259"/>
  <c r="AB2581" i="259" s="1"/>
  <c r="AA2582" i="259"/>
  <c r="AB2582" i="259" s="1"/>
  <c r="AA2583" i="259"/>
  <c r="AB2583" i="259" s="1"/>
  <c r="AA2584" i="259"/>
  <c r="AB2584" i="259" s="1"/>
  <c r="AA2585" i="259"/>
  <c r="AB2585" i="259" s="1"/>
  <c r="AA2586" i="259"/>
  <c r="AB2586" i="259" s="1"/>
  <c r="AA2587" i="259"/>
  <c r="AB2587" i="259" s="1"/>
  <c r="AA2588" i="259"/>
  <c r="AB2588" i="259" s="1"/>
  <c r="AA2589" i="259"/>
  <c r="AB2589" i="259" s="1"/>
  <c r="AA2590" i="259"/>
  <c r="AB2590" i="259" s="1"/>
  <c r="AA2591" i="259"/>
  <c r="AB2591" i="259" s="1"/>
  <c r="AA2592" i="259"/>
  <c r="AB2592" i="259" s="1"/>
  <c r="AA2593" i="259"/>
  <c r="AB2593" i="259" s="1"/>
  <c r="AA2594" i="259"/>
  <c r="AB2594" i="259" s="1"/>
  <c r="AA2595" i="259"/>
  <c r="AB2595" i="259" s="1"/>
  <c r="AA2596" i="259"/>
  <c r="AB2596" i="259" s="1"/>
  <c r="AA2597" i="259"/>
  <c r="AB2597" i="259" s="1"/>
  <c r="AA2598" i="259"/>
  <c r="AB2598" i="259" s="1"/>
  <c r="AA2599" i="259"/>
  <c r="AB2599" i="259" s="1"/>
  <c r="AA2600" i="259"/>
  <c r="AB2600" i="259" s="1"/>
  <c r="AA2601" i="259"/>
  <c r="AB2601" i="259" s="1"/>
  <c r="AA2602" i="259"/>
  <c r="AB2602" i="259" s="1"/>
  <c r="AA2603" i="259"/>
  <c r="AB2603" i="259" s="1"/>
  <c r="AA2604" i="259"/>
  <c r="AB2604" i="259" s="1"/>
  <c r="AA2605" i="259"/>
  <c r="AB2605" i="259" s="1"/>
  <c r="AA2606" i="259"/>
  <c r="AB2606" i="259" s="1"/>
  <c r="AA2607" i="259"/>
  <c r="AB2607" i="259" s="1"/>
  <c r="AA2608" i="259"/>
  <c r="AB2608" i="259" s="1"/>
  <c r="AA2609" i="259"/>
  <c r="AB2609" i="259" s="1"/>
  <c r="AA2610" i="259"/>
  <c r="AB2610" i="259" s="1"/>
  <c r="AA2611" i="259"/>
  <c r="AB2611" i="259" s="1"/>
  <c r="AA2612" i="259"/>
  <c r="AB2612" i="259" s="1"/>
  <c r="AA2613" i="259"/>
  <c r="AB2613" i="259" s="1"/>
  <c r="AA2614" i="259"/>
  <c r="AB2614" i="259" s="1"/>
  <c r="AA2615" i="259"/>
  <c r="AB2615" i="259" s="1"/>
  <c r="AA2616" i="259"/>
  <c r="AB2616" i="259" s="1"/>
  <c r="AA2617" i="259"/>
  <c r="AB2617" i="259" s="1"/>
  <c r="AA2618" i="259"/>
  <c r="AB2618" i="259" s="1"/>
  <c r="AA2619" i="259"/>
  <c r="AB2619" i="259" s="1"/>
  <c r="AA2620" i="259"/>
  <c r="AB2620" i="259" s="1"/>
  <c r="AA2621" i="259"/>
  <c r="AB2621" i="259" s="1"/>
  <c r="AA2622" i="259"/>
  <c r="AB2622" i="259" s="1"/>
  <c r="AA2623" i="259"/>
  <c r="AB2623" i="259" s="1"/>
  <c r="AA2624" i="259"/>
  <c r="AB2624" i="259" s="1"/>
  <c r="AA2625" i="259"/>
  <c r="AB2625" i="259" s="1"/>
  <c r="AA2626" i="259"/>
  <c r="AB2626" i="259" s="1"/>
  <c r="AA2627" i="259"/>
  <c r="AB2627" i="259" s="1"/>
  <c r="AA2628" i="259"/>
  <c r="AB2628" i="259" s="1"/>
  <c r="AA2629" i="259"/>
  <c r="AB2629" i="259" s="1"/>
  <c r="AA2630" i="259"/>
  <c r="AB2630" i="259" s="1"/>
  <c r="AA2631" i="259"/>
  <c r="AB2631" i="259" s="1"/>
  <c r="AA2632" i="259"/>
  <c r="AB2632" i="259" s="1"/>
  <c r="AA2633" i="259"/>
  <c r="AB2633" i="259" s="1"/>
  <c r="AA2634" i="259"/>
  <c r="AB2634" i="259" s="1"/>
  <c r="AA2635" i="259"/>
  <c r="AB2635" i="259" s="1"/>
  <c r="AA2636" i="259"/>
  <c r="AB2636" i="259" s="1"/>
  <c r="AA2637" i="259"/>
  <c r="AB2637" i="259" s="1"/>
  <c r="AA2638" i="259"/>
  <c r="AB2638" i="259" s="1"/>
  <c r="AA2639" i="259"/>
  <c r="AB2639" i="259" s="1"/>
  <c r="AA2640" i="259"/>
  <c r="AB2640" i="259" s="1"/>
  <c r="AA2641" i="259"/>
  <c r="AB2641" i="259" s="1"/>
  <c r="AA2642" i="259"/>
  <c r="AB2642" i="259" s="1"/>
  <c r="AA2643" i="259"/>
  <c r="AB2643" i="259" s="1"/>
  <c r="AA2644" i="259"/>
  <c r="AB2644" i="259" s="1"/>
  <c r="AA2645" i="259"/>
  <c r="AB2645" i="259" s="1"/>
  <c r="AA2646" i="259"/>
  <c r="AB2646" i="259" s="1"/>
  <c r="AA2647" i="259"/>
  <c r="AB2647" i="259" s="1"/>
  <c r="AA2648" i="259"/>
  <c r="AB2648" i="259" s="1"/>
  <c r="AA2649" i="259"/>
  <c r="AB2649" i="259" s="1"/>
  <c r="AA2650" i="259"/>
  <c r="AB2650" i="259" s="1"/>
  <c r="AA2651" i="259"/>
  <c r="AB2651" i="259" s="1"/>
  <c r="AA2652" i="259"/>
  <c r="AB2652" i="259" s="1"/>
  <c r="AA2653" i="259"/>
  <c r="AB2653" i="259" s="1"/>
  <c r="AA2654" i="259"/>
  <c r="AB2654" i="259" s="1"/>
  <c r="AA2655" i="259"/>
  <c r="AB2655" i="259" s="1"/>
  <c r="AA2656" i="259"/>
  <c r="AB2656" i="259" s="1"/>
  <c r="AA2657" i="259"/>
  <c r="AB2657" i="259" s="1"/>
  <c r="AA2658" i="259"/>
  <c r="AB2658" i="259" s="1"/>
  <c r="AA2659" i="259"/>
  <c r="AB2659" i="259" s="1"/>
  <c r="AA2660" i="259"/>
  <c r="AB2660" i="259" s="1"/>
  <c r="AA2661" i="259"/>
  <c r="AB2661" i="259" s="1"/>
  <c r="AA2662" i="259"/>
  <c r="AB2662" i="259" s="1"/>
  <c r="AA2663" i="259"/>
  <c r="AB2663" i="259" s="1"/>
  <c r="AA2664" i="259"/>
  <c r="AB2664" i="259" s="1"/>
  <c r="AA2665" i="259"/>
  <c r="AB2665" i="259" s="1"/>
  <c r="AA2666" i="259"/>
  <c r="AB2666" i="259" s="1"/>
  <c r="AA2667" i="259"/>
  <c r="AB2667" i="259" s="1"/>
  <c r="AA2668" i="259"/>
  <c r="AB2668" i="259" s="1"/>
  <c r="AA2669" i="259"/>
  <c r="AB2669" i="259" s="1"/>
  <c r="AA2670" i="259"/>
  <c r="AB2670" i="259" s="1"/>
  <c r="AA2671" i="259"/>
  <c r="AB2671" i="259" s="1"/>
  <c r="AA2672" i="259"/>
  <c r="AB2672" i="259" s="1"/>
  <c r="AA2673" i="259"/>
  <c r="AB2673" i="259" s="1"/>
  <c r="AA2674" i="259"/>
  <c r="AB2674" i="259" s="1"/>
  <c r="AA2675" i="259"/>
  <c r="AB2675" i="259" s="1"/>
  <c r="AA2676" i="259"/>
  <c r="AB2676" i="259" s="1"/>
  <c r="AA2677" i="259"/>
  <c r="AB2677" i="259" s="1"/>
  <c r="AA2678" i="259"/>
  <c r="AB2678" i="259" s="1"/>
  <c r="AA2679" i="259"/>
  <c r="AB2679" i="259" s="1"/>
  <c r="AA2680" i="259"/>
  <c r="AB2680" i="259" s="1"/>
  <c r="AA2681" i="259"/>
  <c r="AB2681" i="259" s="1"/>
  <c r="AA2682" i="259"/>
  <c r="AB2682" i="259" s="1"/>
  <c r="AA2683" i="259"/>
  <c r="AB2683" i="259" s="1"/>
  <c r="AA2684" i="259"/>
  <c r="AB2684" i="259" s="1"/>
  <c r="AA2685" i="259"/>
  <c r="AB2685" i="259" s="1"/>
  <c r="AA2686" i="259"/>
  <c r="AB2686" i="259" s="1"/>
  <c r="AA2687" i="259"/>
  <c r="AB2687" i="259" s="1"/>
  <c r="AA2688" i="259"/>
  <c r="AB2688" i="259" s="1"/>
  <c r="AA2689" i="259"/>
  <c r="AB2689" i="259" s="1"/>
  <c r="AA2690" i="259"/>
  <c r="AB2690" i="259" s="1"/>
  <c r="AA2691" i="259"/>
  <c r="AB2691" i="259" s="1"/>
  <c r="AA2692" i="259"/>
  <c r="AB2692" i="259" s="1"/>
  <c r="AA2693" i="259"/>
  <c r="AB2693" i="259" s="1"/>
  <c r="AA2694" i="259"/>
  <c r="AB2694" i="259" s="1"/>
  <c r="AA2695" i="259"/>
  <c r="AB2695" i="259" s="1"/>
  <c r="AA2696" i="259"/>
  <c r="AB2696" i="259" s="1"/>
  <c r="AA2697" i="259"/>
  <c r="AB2697" i="259" s="1"/>
  <c r="AA2698" i="259"/>
  <c r="AB2698" i="259" s="1"/>
  <c r="AA2699" i="259"/>
  <c r="AB2699" i="259" s="1"/>
  <c r="AA2700" i="259"/>
  <c r="AB2700" i="259" s="1"/>
  <c r="AA2701" i="259"/>
  <c r="AB2701" i="259" s="1"/>
  <c r="AA2702" i="259"/>
  <c r="AB2702" i="259" s="1"/>
  <c r="AA2703" i="259"/>
  <c r="AB2703" i="259" s="1"/>
  <c r="AA2704" i="259"/>
  <c r="AB2704" i="259" s="1"/>
  <c r="AA2705" i="259"/>
  <c r="AB2705" i="259" s="1"/>
  <c r="AA2706" i="259"/>
  <c r="AB2706" i="259" s="1"/>
  <c r="AA2707" i="259"/>
  <c r="AB2707" i="259" s="1"/>
  <c r="AA2708" i="259"/>
  <c r="AB2708" i="259" s="1"/>
  <c r="AA2709" i="259"/>
  <c r="AB2709" i="259" s="1"/>
  <c r="AA2710" i="259"/>
  <c r="AB2710" i="259" s="1"/>
  <c r="AA2711" i="259"/>
  <c r="AB2711" i="259" s="1"/>
  <c r="AA2712" i="259"/>
  <c r="AB2712" i="259" s="1"/>
  <c r="AA2713" i="259"/>
  <c r="AB2713" i="259" s="1"/>
  <c r="AA2714" i="259"/>
  <c r="AB2714" i="259" s="1"/>
  <c r="AA2715" i="259"/>
  <c r="AB2715" i="259" s="1"/>
  <c r="AA2716" i="259"/>
  <c r="AB2716" i="259" s="1"/>
  <c r="AA2717" i="259"/>
  <c r="AB2717" i="259" s="1"/>
  <c r="AA2718" i="259"/>
  <c r="AB2718" i="259" s="1"/>
  <c r="AA2719" i="259"/>
  <c r="AB2719" i="259" s="1"/>
  <c r="AA2720" i="259"/>
  <c r="AB2720" i="259" s="1"/>
  <c r="AA2721" i="259"/>
  <c r="AB2721" i="259" s="1"/>
  <c r="AA2722" i="259"/>
  <c r="AB2722" i="259" s="1"/>
  <c r="AA2723" i="259"/>
  <c r="AB2723" i="259" s="1"/>
  <c r="AA2724" i="259"/>
  <c r="AB2724" i="259" s="1"/>
  <c r="AA2725" i="259"/>
  <c r="AB2725" i="259" s="1"/>
  <c r="AA2726" i="259"/>
  <c r="AB2726" i="259" s="1"/>
  <c r="AA2727" i="259"/>
  <c r="AB2727" i="259" s="1"/>
  <c r="AA2728" i="259"/>
  <c r="AB2728" i="259" s="1"/>
  <c r="AA2729" i="259"/>
  <c r="AB2729" i="259" s="1"/>
  <c r="AA2730" i="259"/>
  <c r="AB2730" i="259" s="1"/>
  <c r="AA2731" i="259"/>
  <c r="AB2731" i="259" s="1"/>
  <c r="AA2732" i="259"/>
  <c r="AB2732" i="259" s="1"/>
  <c r="AA2733" i="259"/>
  <c r="AB2733" i="259" s="1"/>
  <c r="AA2734" i="259"/>
  <c r="AB2734" i="259" s="1"/>
  <c r="AA2735" i="259"/>
  <c r="AB2735" i="259" s="1"/>
  <c r="AA2736" i="259"/>
  <c r="AB2736" i="259" s="1"/>
  <c r="AA2737" i="259"/>
  <c r="AB2737" i="259" s="1"/>
  <c r="AA2738" i="259"/>
  <c r="AB2738" i="259" s="1"/>
  <c r="AA2739" i="259"/>
  <c r="AB2739" i="259" s="1"/>
  <c r="AA2740" i="259"/>
  <c r="AB2740" i="259" s="1"/>
  <c r="AA2741" i="259"/>
  <c r="AB2741" i="259" s="1"/>
  <c r="AA2742" i="259"/>
  <c r="AB2742" i="259" s="1"/>
  <c r="AA2743" i="259"/>
  <c r="AB2743" i="259" s="1"/>
  <c r="AA2744" i="259"/>
  <c r="AB2744" i="259" s="1"/>
  <c r="AA2745" i="259"/>
  <c r="AB2745" i="259" s="1"/>
  <c r="AA2746" i="259"/>
  <c r="AB2746" i="259" s="1"/>
  <c r="AA2747" i="259"/>
  <c r="AB2747" i="259" s="1"/>
  <c r="AA2748" i="259"/>
  <c r="AB2748" i="259" s="1"/>
  <c r="AA2749" i="259"/>
  <c r="AB2749" i="259" s="1"/>
  <c r="AA2750" i="259"/>
  <c r="AB2750" i="259" s="1"/>
  <c r="AA2751" i="259"/>
  <c r="AB2751" i="259" s="1"/>
  <c r="AA2752" i="259"/>
  <c r="AB2752" i="259" s="1"/>
  <c r="AA2753" i="259"/>
  <c r="AB2753" i="259" s="1"/>
  <c r="AA2754" i="259"/>
  <c r="AB2754" i="259" s="1"/>
  <c r="AA2755" i="259"/>
  <c r="AB2755" i="259" s="1"/>
  <c r="AA2756" i="259"/>
  <c r="AB2756" i="259" s="1"/>
  <c r="AA2757" i="259"/>
  <c r="AB2757" i="259" s="1"/>
  <c r="AA2758" i="259"/>
  <c r="AB2758" i="259" s="1"/>
  <c r="AA2759" i="259"/>
  <c r="AB2759" i="259" s="1"/>
  <c r="AA2760" i="259"/>
  <c r="AB2760" i="259" s="1"/>
  <c r="AA2761" i="259"/>
  <c r="AB2761" i="259" s="1"/>
  <c r="AA2762" i="259"/>
  <c r="AB2762" i="259" s="1"/>
  <c r="AA2763" i="259"/>
  <c r="AB2763" i="259" s="1"/>
  <c r="AA2764" i="259"/>
  <c r="AB2764" i="259" s="1"/>
  <c r="AA2765" i="259"/>
  <c r="AB2765" i="259" s="1"/>
  <c r="AA2766" i="259"/>
  <c r="AB2766" i="259" s="1"/>
  <c r="AA2767" i="259"/>
  <c r="AB2767" i="259" s="1"/>
  <c r="AA2768" i="259"/>
  <c r="AB2768" i="259" s="1"/>
  <c r="AA2769" i="259"/>
  <c r="AB2769" i="259" s="1"/>
  <c r="AA2770" i="259"/>
  <c r="AB2770" i="259" s="1"/>
  <c r="AA2771" i="259"/>
  <c r="AB2771" i="259" s="1"/>
  <c r="AA2772" i="259"/>
  <c r="AB2772" i="259" s="1"/>
  <c r="AA2773" i="259"/>
  <c r="AB2773" i="259" s="1"/>
  <c r="AA2774" i="259"/>
  <c r="AB2774" i="259" s="1"/>
  <c r="AA2775" i="259"/>
  <c r="AB2775" i="259" s="1"/>
  <c r="AA2776" i="259"/>
  <c r="AB2776" i="259" s="1"/>
  <c r="AA2777" i="259"/>
  <c r="AB2777" i="259" s="1"/>
  <c r="AA2778" i="259"/>
  <c r="AB2778" i="259" s="1"/>
  <c r="AA2779" i="259"/>
  <c r="AB2779" i="259" s="1"/>
  <c r="AA2780" i="259"/>
  <c r="AB2780" i="259" s="1"/>
  <c r="AA2781" i="259"/>
  <c r="AB2781" i="259" s="1"/>
  <c r="AA2782" i="259"/>
  <c r="AB2782" i="259" s="1"/>
  <c r="AA2783" i="259"/>
  <c r="AB2783" i="259" s="1"/>
  <c r="AA2784" i="259"/>
  <c r="AB2784" i="259" s="1"/>
  <c r="AA2785" i="259"/>
  <c r="AB2785" i="259" s="1"/>
  <c r="AA2786" i="259"/>
  <c r="AB2786" i="259" s="1"/>
  <c r="AA2787" i="259"/>
  <c r="AB2787" i="259" s="1"/>
  <c r="AA2788" i="259"/>
  <c r="AB2788" i="259" s="1"/>
  <c r="AA2789" i="259"/>
  <c r="AB2789" i="259" s="1"/>
  <c r="AA2790" i="259"/>
  <c r="AB2790" i="259" s="1"/>
  <c r="AA2791" i="259"/>
  <c r="AB2791" i="259" s="1"/>
  <c r="AA2792" i="259"/>
  <c r="AB2792" i="259" s="1"/>
  <c r="AA2793" i="259"/>
  <c r="AB2793" i="259" s="1"/>
  <c r="AA2794" i="259"/>
  <c r="AB2794" i="259" s="1"/>
  <c r="AA2795" i="259"/>
  <c r="AB2795" i="259" s="1"/>
  <c r="AA2796" i="259"/>
  <c r="AB2796" i="259" s="1"/>
  <c r="AA2797" i="259"/>
  <c r="AB2797" i="259" s="1"/>
  <c r="AA2798" i="259"/>
  <c r="AB2798" i="259" s="1"/>
  <c r="AA2799" i="259"/>
  <c r="AB2799" i="259" s="1"/>
  <c r="AA2800" i="259"/>
  <c r="AB2800" i="259" s="1"/>
  <c r="AA2801" i="259"/>
  <c r="AB2801" i="259" s="1"/>
  <c r="AA2802" i="259"/>
  <c r="AB2802" i="259" s="1"/>
  <c r="AA2803" i="259"/>
  <c r="AB2803" i="259" s="1"/>
  <c r="AA2804" i="259"/>
  <c r="AB2804" i="259" s="1"/>
  <c r="AA2805" i="259"/>
  <c r="AB2805" i="259" s="1"/>
  <c r="AA2806" i="259"/>
  <c r="AB2806" i="259" s="1"/>
  <c r="AA2807" i="259"/>
  <c r="AB2807" i="259" s="1"/>
  <c r="AA2808" i="259"/>
  <c r="AB2808" i="259" s="1"/>
  <c r="AA2809" i="259"/>
  <c r="AB2809" i="259" s="1"/>
  <c r="AA2810" i="259"/>
  <c r="AB2810" i="259" s="1"/>
  <c r="AA2811" i="259"/>
  <c r="AB2811" i="259" s="1"/>
  <c r="AA2812" i="259"/>
  <c r="AB2812" i="259" s="1"/>
  <c r="AA2813" i="259"/>
  <c r="AB2813" i="259" s="1"/>
  <c r="AA2814" i="259"/>
  <c r="AB2814" i="259" s="1"/>
  <c r="AA2815" i="259"/>
  <c r="AB2815" i="259" s="1"/>
  <c r="AA2816" i="259"/>
  <c r="AB2816" i="259" s="1"/>
  <c r="AA2817" i="259"/>
  <c r="AB2817" i="259" s="1"/>
  <c r="AA2818" i="259"/>
  <c r="AB2818" i="259" s="1"/>
  <c r="AA2819" i="259"/>
  <c r="AB2819" i="259" s="1"/>
  <c r="AA2820" i="259"/>
  <c r="AB2820" i="259" s="1"/>
  <c r="AA2821" i="259"/>
  <c r="AB2821" i="259" s="1"/>
  <c r="AA2822" i="259"/>
  <c r="AB2822" i="259" s="1"/>
  <c r="AA2823" i="259"/>
  <c r="AB2823" i="259" s="1"/>
  <c r="AA2824" i="259"/>
  <c r="AB2824" i="259" s="1"/>
  <c r="AA2825" i="259"/>
  <c r="AB2825" i="259" s="1"/>
  <c r="AA2826" i="259"/>
  <c r="AB2826" i="259" s="1"/>
  <c r="AA2827" i="259"/>
  <c r="AB2827" i="259" s="1"/>
  <c r="AA2828" i="259"/>
  <c r="AB2828" i="259" s="1"/>
  <c r="AA2829" i="259"/>
  <c r="AB2829" i="259" s="1"/>
  <c r="AA2830" i="259"/>
  <c r="AB2830" i="259" s="1"/>
  <c r="AA2831" i="259"/>
  <c r="AB2831" i="259" s="1"/>
  <c r="AA2832" i="259"/>
  <c r="AB2832" i="259" s="1"/>
  <c r="AA2833" i="259"/>
  <c r="AB2833" i="259" s="1"/>
  <c r="AA2834" i="259"/>
  <c r="AB2834" i="259" s="1"/>
  <c r="AA2835" i="259"/>
  <c r="AB2835" i="259" s="1"/>
  <c r="AA2836" i="259"/>
  <c r="AB2836" i="259" s="1"/>
  <c r="AA2837" i="259"/>
  <c r="AB2837" i="259" s="1"/>
  <c r="AA2838" i="259"/>
  <c r="AB2838" i="259" s="1"/>
  <c r="AA2839" i="259"/>
  <c r="AB2839" i="259" s="1"/>
  <c r="AA2840" i="259"/>
  <c r="AB2840" i="259" s="1"/>
  <c r="AA2841" i="259"/>
  <c r="AB2841" i="259" s="1"/>
  <c r="AA2842" i="259"/>
  <c r="AB2842" i="259" s="1"/>
  <c r="AA2843" i="259"/>
  <c r="AB2843" i="259" s="1"/>
  <c r="AA2844" i="259"/>
  <c r="AB2844" i="259" s="1"/>
  <c r="AA2845" i="259"/>
  <c r="AB2845" i="259" s="1"/>
  <c r="AA2846" i="259"/>
  <c r="AB2846" i="259" s="1"/>
  <c r="AA2847" i="259"/>
  <c r="AB2847" i="259" s="1"/>
  <c r="AA2848" i="259"/>
  <c r="AB2848" i="259" s="1"/>
  <c r="AA2849" i="259"/>
  <c r="AB2849" i="259" s="1"/>
  <c r="AA2850" i="259"/>
  <c r="AB2850" i="259" s="1"/>
  <c r="AA2851" i="259"/>
  <c r="AB2851" i="259" s="1"/>
  <c r="AA2852" i="259"/>
  <c r="AB2852" i="259" s="1"/>
  <c r="AA2853" i="259"/>
  <c r="AB2853" i="259" s="1"/>
  <c r="AA2854" i="259"/>
  <c r="AB2854" i="259" s="1"/>
  <c r="AA2855" i="259"/>
  <c r="AB2855" i="259" s="1"/>
  <c r="AA2856" i="259"/>
  <c r="AB2856" i="259" s="1"/>
  <c r="AA2857" i="259"/>
  <c r="AB2857" i="259" s="1"/>
  <c r="AA2858" i="259"/>
  <c r="AB2858" i="259" s="1"/>
  <c r="AA2859" i="259"/>
  <c r="AB2859" i="259" s="1"/>
  <c r="AA2860" i="259"/>
  <c r="AB2860" i="259" s="1"/>
  <c r="AA2861" i="259"/>
  <c r="AB2861" i="259" s="1"/>
  <c r="AA2862" i="259"/>
  <c r="AB2862" i="259" s="1"/>
  <c r="AA2863" i="259"/>
  <c r="AB2863" i="259" s="1"/>
  <c r="AA2864" i="259"/>
  <c r="AB2864" i="259" s="1"/>
  <c r="AA2865" i="259"/>
  <c r="AB2865" i="259" s="1"/>
  <c r="AA2866" i="259"/>
  <c r="AB2866" i="259" s="1"/>
  <c r="AA2867" i="259"/>
  <c r="AB2867" i="259" s="1"/>
  <c r="AA2868" i="259"/>
  <c r="AB2868" i="259" s="1"/>
  <c r="AA2869" i="259"/>
  <c r="AB2869" i="259" s="1"/>
  <c r="AA2870" i="259"/>
  <c r="AB2870" i="259" s="1"/>
  <c r="AA2871" i="259"/>
  <c r="AB2871" i="259" s="1"/>
  <c r="AA2872" i="259"/>
  <c r="AB2872" i="259" s="1"/>
  <c r="AA2873" i="259"/>
  <c r="AB2873" i="259" s="1"/>
  <c r="AA2874" i="259"/>
  <c r="AB2874" i="259" s="1"/>
  <c r="AA2875" i="259"/>
  <c r="AB2875" i="259" s="1"/>
  <c r="AA2876" i="259"/>
  <c r="AB2876" i="259" s="1"/>
  <c r="AA2877" i="259"/>
  <c r="AB2877" i="259" s="1"/>
  <c r="AA2878" i="259"/>
  <c r="AB2878" i="259" s="1"/>
  <c r="AA2879" i="259"/>
  <c r="AB2879" i="259" s="1"/>
  <c r="AA2880" i="259"/>
  <c r="AB2880" i="259" s="1"/>
  <c r="AA2881" i="259"/>
  <c r="AB2881" i="259" s="1"/>
  <c r="AA2882" i="259"/>
  <c r="AB2882" i="259" s="1"/>
  <c r="AA2883" i="259"/>
  <c r="AB2883" i="259" s="1"/>
  <c r="AA2884" i="259"/>
  <c r="AB2884" i="259" s="1"/>
  <c r="AA2885" i="259"/>
  <c r="AB2885" i="259" s="1"/>
  <c r="AA2886" i="259"/>
  <c r="AB2886" i="259" s="1"/>
  <c r="AA2887" i="259"/>
  <c r="AB2887" i="259" s="1"/>
  <c r="AA2888" i="259"/>
  <c r="AB2888" i="259" s="1"/>
  <c r="AA2889" i="259"/>
  <c r="AB2889" i="259" s="1"/>
  <c r="AA2890" i="259"/>
  <c r="AB2890" i="259" s="1"/>
  <c r="AA2891" i="259"/>
  <c r="AB2891" i="259" s="1"/>
  <c r="AA2892" i="259"/>
  <c r="AB2892" i="259" s="1"/>
  <c r="AA2893" i="259"/>
  <c r="AB2893" i="259" s="1"/>
  <c r="AA2894" i="259"/>
  <c r="AB2894" i="259" s="1"/>
  <c r="AA2895" i="259"/>
  <c r="AB2895" i="259" s="1"/>
  <c r="AA2896" i="259"/>
  <c r="AB2896" i="259" s="1"/>
  <c r="AA2897" i="259"/>
  <c r="AB2897" i="259" s="1"/>
  <c r="AA2898" i="259"/>
  <c r="AB2898" i="259" s="1"/>
  <c r="AA2899" i="259"/>
  <c r="AB2899" i="259" s="1"/>
  <c r="AA2900" i="259"/>
  <c r="AB2900" i="259" s="1"/>
  <c r="AA2901" i="259"/>
  <c r="AB2901" i="259" s="1"/>
  <c r="AA2902" i="259"/>
  <c r="AB2902" i="259" s="1"/>
  <c r="AA2903" i="259"/>
  <c r="AB2903" i="259" s="1"/>
  <c r="AA2904" i="259"/>
  <c r="AB2904" i="259" s="1"/>
  <c r="AA2905" i="259"/>
  <c r="AB2905" i="259" s="1"/>
  <c r="AA2906" i="259"/>
  <c r="AB2906" i="259" s="1"/>
  <c r="AA2907" i="259"/>
  <c r="AB2907" i="259" s="1"/>
  <c r="AA2908" i="259"/>
  <c r="AB2908" i="259" s="1"/>
  <c r="AA2909" i="259"/>
  <c r="AB2909" i="259" s="1"/>
  <c r="AA2910" i="259"/>
  <c r="AB2910" i="259" s="1"/>
  <c r="AA2911" i="259"/>
  <c r="AB2911" i="259" s="1"/>
  <c r="AA2912" i="259"/>
  <c r="AB2912" i="259" s="1"/>
  <c r="AA2913" i="259"/>
  <c r="AB2913" i="259" s="1"/>
  <c r="AA2914" i="259"/>
  <c r="AB2914" i="259" s="1"/>
  <c r="AA2915" i="259"/>
  <c r="AB2915" i="259" s="1"/>
  <c r="AA2916" i="259"/>
  <c r="AB2916" i="259" s="1"/>
  <c r="AA2917" i="259"/>
  <c r="AB2917" i="259" s="1"/>
  <c r="AA2918" i="259"/>
  <c r="AB2918" i="259" s="1"/>
  <c r="AA2919" i="259"/>
  <c r="AB2919" i="259" s="1"/>
  <c r="AA2920" i="259"/>
  <c r="AB2920" i="259" s="1"/>
  <c r="AA2921" i="259"/>
  <c r="AB2921" i="259" s="1"/>
  <c r="AA2922" i="259"/>
  <c r="AB2922" i="259" s="1"/>
  <c r="AA2923" i="259"/>
  <c r="AB2923" i="259" s="1"/>
  <c r="AA2924" i="259"/>
  <c r="AB2924" i="259" s="1"/>
  <c r="AA2925" i="259"/>
  <c r="AB2925" i="259" s="1"/>
  <c r="AA2926" i="259"/>
  <c r="AB2926" i="259" s="1"/>
  <c r="AA2927" i="259"/>
  <c r="AB2927" i="259" s="1"/>
  <c r="AA2928" i="259"/>
  <c r="AB2928" i="259" s="1"/>
  <c r="AA2929" i="259"/>
  <c r="AB2929" i="259" s="1"/>
  <c r="AA2930" i="259"/>
  <c r="AB2930" i="259" s="1"/>
  <c r="AA2931" i="259"/>
  <c r="AB2931" i="259" s="1"/>
  <c r="AA2932" i="259"/>
  <c r="AB2932" i="259" s="1"/>
  <c r="AA2933" i="259"/>
  <c r="AB2933" i="259" s="1"/>
  <c r="AA2934" i="259"/>
  <c r="AB2934" i="259" s="1"/>
  <c r="AA2935" i="259"/>
  <c r="AB2935" i="259" s="1"/>
  <c r="AA2936" i="259"/>
  <c r="AB2936" i="259" s="1"/>
  <c r="AA2937" i="259"/>
  <c r="AB2937" i="259" s="1"/>
  <c r="AA2938" i="259"/>
  <c r="AB2938" i="259" s="1"/>
  <c r="AA2939" i="259"/>
  <c r="AB2939" i="259" s="1"/>
  <c r="AA2940" i="259"/>
  <c r="AB2940" i="259" s="1"/>
  <c r="AA2941" i="259"/>
  <c r="AB2941" i="259" s="1"/>
  <c r="AA2942" i="259"/>
  <c r="AB2942" i="259" s="1"/>
  <c r="AA2943" i="259"/>
  <c r="AB2943" i="259" s="1"/>
  <c r="AA2944" i="259"/>
  <c r="AB2944" i="259" s="1"/>
  <c r="AA2945" i="259"/>
  <c r="AB2945" i="259" s="1"/>
  <c r="AA2946" i="259"/>
  <c r="AB2946" i="259" s="1"/>
  <c r="AA2947" i="259"/>
  <c r="AB2947" i="259" s="1"/>
  <c r="AA2948" i="259"/>
  <c r="AB2948" i="259" s="1"/>
  <c r="AA2949" i="259"/>
  <c r="AB2949" i="259" s="1"/>
  <c r="AA2950" i="259"/>
  <c r="AB2950" i="259" s="1"/>
  <c r="AA2951" i="259"/>
  <c r="AB2951" i="259" s="1"/>
  <c r="AA2952" i="259"/>
  <c r="AB2952" i="259" s="1"/>
  <c r="AA2953" i="259"/>
  <c r="AB2953" i="259" s="1"/>
  <c r="AA2954" i="259"/>
  <c r="AB2954" i="259" s="1"/>
  <c r="AA2955" i="259"/>
  <c r="AB2955" i="259" s="1"/>
  <c r="AA2956" i="259"/>
  <c r="AB2956" i="259" s="1"/>
  <c r="AA2957" i="259"/>
  <c r="AB2957" i="259" s="1"/>
  <c r="AA2958" i="259"/>
  <c r="AB2958" i="259" s="1"/>
  <c r="AA2959" i="259"/>
  <c r="AB2959" i="259" s="1"/>
  <c r="AA2960" i="259"/>
  <c r="AB2960" i="259" s="1"/>
  <c r="AA2961" i="259"/>
  <c r="AB2961" i="259" s="1"/>
  <c r="AA2962" i="259"/>
  <c r="AB2962" i="259" s="1"/>
  <c r="AA2963" i="259"/>
  <c r="AB2963" i="259" s="1"/>
  <c r="AA2964" i="259"/>
  <c r="AB2964" i="259" s="1"/>
  <c r="AA2965" i="259"/>
  <c r="AB2965" i="259" s="1"/>
  <c r="AA2966" i="259"/>
  <c r="AB2966" i="259" s="1"/>
  <c r="AA2967" i="259"/>
  <c r="AB2967" i="259" s="1"/>
  <c r="AA2968" i="259"/>
  <c r="AB2968" i="259" s="1"/>
  <c r="AA2969" i="259"/>
  <c r="AB2969" i="259" s="1"/>
  <c r="AA2970" i="259"/>
  <c r="AB2970" i="259" s="1"/>
  <c r="AA2971" i="259"/>
  <c r="AB2971" i="259" s="1"/>
  <c r="AA2972" i="259"/>
  <c r="AB2972" i="259" s="1"/>
  <c r="AA2973" i="259"/>
  <c r="AB2973" i="259" s="1"/>
  <c r="AA2974" i="259"/>
  <c r="AB2974" i="259" s="1"/>
  <c r="AA2975" i="259"/>
  <c r="AB2975" i="259" s="1"/>
  <c r="AA2976" i="259"/>
  <c r="AB2976" i="259" s="1"/>
  <c r="AA2977" i="259"/>
  <c r="AB2977" i="259" s="1"/>
  <c r="AA2978" i="259"/>
  <c r="AB2978" i="259" s="1"/>
  <c r="AA2979" i="259"/>
  <c r="AB2979" i="259" s="1"/>
  <c r="AA2980" i="259"/>
  <c r="AB2980" i="259" s="1"/>
  <c r="AA2981" i="259"/>
  <c r="AB2981" i="259" s="1"/>
  <c r="AA2982" i="259"/>
  <c r="AB2982" i="259" s="1"/>
  <c r="AA2983" i="259"/>
  <c r="AB2983" i="259" s="1"/>
  <c r="AA2984" i="259"/>
  <c r="AB2984" i="259" s="1"/>
  <c r="AA2985" i="259"/>
  <c r="AB2985" i="259" s="1"/>
  <c r="AA2986" i="259"/>
  <c r="AB2986" i="259" s="1"/>
  <c r="AA2987" i="259"/>
  <c r="AB2987" i="259" s="1"/>
  <c r="AA2988" i="259"/>
  <c r="AB2988" i="259" s="1"/>
  <c r="AA2989" i="259"/>
  <c r="AB2989" i="259" s="1"/>
  <c r="AA2990" i="259"/>
  <c r="AB2990" i="259" s="1"/>
  <c r="AA2991" i="259"/>
  <c r="AB2991" i="259" s="1"/>
  <c r="AA2992" i="259"/>
  <c r="AB2992" i="259" s="1"/>
  <c r="AA2993" i="259"/>
  <c r="AB2993" i="259" s="1"/>
  <c r="AA2994" i="259"/>
  <c r="AB2994" i="259" s="1"/>
  <c r="AA2995" i="259"/>
  <c r="AB2995" i="259" s="1"/>
  <c r="AA2996" i="259"/>
  <c r="AB2996" i="259" s="1"/>
  <c r="AA2997" i="259"/>
  <c r="AB2997" i="259" s="1"/>
  <c r="AA2998" i="259"/>
  <c r="AB2998" i="259" s="1"/>
  <c r="AA2999" i="259"/>
  <c r="AB2999" i="259" s="1"/>
  <c r="AA3000" i="259"/>
  <c r="AB3000" i="259" s="1"/>
  <c r="AA3001" i="259"/>
  <c r="AB3001" i="259" s="1"/>
  <c r="AA3002" i="259"/>
  <c r="AB3002" i="259" s="1"/>
  <c r="AA3003" i="259"/>
  <c r="AB3003" i="259" s="1"/>
  <c r="AA3004" i="259"/>
  <c r="AB3004" i="259" s="1"/>
  <c r="AA3005" i="259"/>
  <c r="AB3005" i="259" s="1"/>
  <c r="AA3006" i="259"/>
  <c r="AB3006" i="259" s="1"/>
  <c r="AA3007" i="259"/>
  <c r="AB3007" i="259" s="1"/>
  <c r="AA3008" i="259"/>
  <c r="AB3008" i="259" s="1"/>
  <c r="AA3009" i="259"/>
  <c r="AB3009" i="259" s="1"/>
  <c r="AA3010" i="259"/>
  <c r="AB3010" i="259" s="1"/>
  <c r="AA3011" i="259"/>
  <c r="AB3011" i="259" s="1"/>
  <c r="AA3012" i="259"/>
  <c r="AB3012" i="259" s="1"/>
  <c r="AA3013" i="259"/>
  <c r="AB3013" i="259" s="1"/>
  <c r="AA3014" i="259"/>
  <c r="AB3014" i="259" s="1"/>
  <c r="AA3015" i="259"/>
  <c r="AB3015" i="259" s="1"/>
  <c r="AA3016" i="259"/>
  <c r="AB3016" i="259" s="1"/>
  <c r="AA3017" i="259"/>
  <c r="AB3017" i="259" s="1"/>
  <c r="AA3018" i="259"/>
  <c r="AB3018" i="259" s="1"/>
  <c r="AA3019" i="259"/>
  <c r="AB3019" i="259" s="1"/>
  <c r="AA3020" i="259"/>
  <c r="AB3020" i="259" s="1"/>
  <c r="AA3021" i="259"/>
  <c r="AB3021" i="259" s="1"/>
  <c r="AA3022" i="259"/>
  <c r="AB3022" i="259" s="1"/>
  <c r="AA3023" i="259"/>
  <c r="AB3023" i="259" s="1"/>
  <c r="AA3024" i="259"/>
  <c r="AB3024" i="259" s="1"/>
  <c r="AA3025" i="259"/>
  <c r="AB3025" i="259" s="1"/>
  <c r="AA3026" i="259"/>
  <c r="AB3026" i="259" s="1"/>
  <c r="AA3027" i="259"/>
  <c r="AB3027" i="259" s="1"/>
  <c r="AA3028" i="259"/>
  <c r="AB3028" i="259" s="1"/>
  <c r="AA3029" i="259"/>
  <c r="AB3029" i="259" s="1"/>
  <c r="AA3030" i="259"/>
  <c r="AB3030" i="259" s="1"/>
  <c r="AA3031" i="259"/>
  <c r="AB3031" i="259" s="1"/>
  <c r="AA3032" i="259"/>
  <c r="AB3032" i="259" s="1"/>
  <c r="AA3033" i="259"/>
  <c r="AB3033" i="259" s="1"/>
  <c r="AA3034" i="259"/>
  <c r="AB3034" i="259" s="1"/>
  <c r="AA3035" i="259"/>
  <c r="AB3035" i="259" s="1"/>
  <c r="AA3036" i="259"/>
  <c r="AB3036" i="259" s="1"/>
  <c r="AA3037" i="259"/>
  <c r="AB3037" i="259" s="1"/>
  <c r="AA3038" i="259"/>
  <c r="AB3038" i="259" s="1"/>
  <c r="AA3039" i="259"/>
  <c r="AB3039" i="259" s="1"/>
  <c r="AA3040" i="259"/>
  <c r="AB3040" i="259" s="1"/>
  <c r="AA3041" i="259"/>
  <c r="AB3041" i="259" s="1"/>
  <c r="AA3042" i="259"/>
  <c r="AB3042" i="259" s="1"/>
  <c r="AA3043" i="259"/>
  <c r="AB3043" i="259" s="1"/>
  <c r="AA3044" i="259"/>
  <c r="AB3044" i="259" s="1"/>
  <c r="AA3045" i="259"/>
  <c r="AB3045" i="259" s="1"/>
  <c r="AA3046" i="259"/>
  <c r="AB3046" i="259" s="1"/>
  <c r="AA3047" i="259"/>
  <c r="AB3047" i="259" s="1"/>
  <c r="AA3048" i="259"/>
  <c r="AB3048" i="259" s="1"/>
  <c r="AA3049" i="259"/>
  <c r="AB3049" i="259" s="1"/>
  <c r="AA3050" i="259"/>
  <c r="AB3050" i="259" s="1"/>
  <c r="AA3051" i="259"/>
  <c r="AB3051" i="259" s="1"/>
  <c r="AA3052" i="259"/>
  <c r="AB3052" i="259" s="1"/>
  <c r="AA3053" i="259"/>
  <c r="AB3053" i="259" s="1"/>
  <c r="AA3054" i="259"/>
  <c r="AB3054" i="259" s="1"/>
  <c r="AA3055" i="259"/>
  <c r="AB3055" i="259" s="1"/>
  <c r="AA3056" i="259"/>
  <c r="AB3056" i="259" s="1"/>
  <c r="AA3057" i="259"/>
  <c r="AB3057" i="259" s="1"/>
  <c r="AA3058" i="259"/>
  <c r="AB3058" i="259" s="1"/>
  <c r="AA3059" i="259"/>
  <c r="AB3059" i="259" s="1"/>
  <c r="AA3060" i="259"/>
  <c r="AB3060" i="259" s="1"/>
  <c r="AA3061" i="259"/>
  <c r="AB3061" i="259" s="1"/>
  <c r="AA3062" i="259"/>
  <c r="AB3062" i="259" s="1"/>
  <c r="AA3063" i="259"/>
  <c r="AB3063" i="259" s="1"/>
  <c r="AA3064" i="259"/>
  <c r="AB3064" i="259" s="1"/>
  <c r="AA3065" i="259"/>
  <c r="AB3065" i="259" s="1"/>
  <c r="AA3066" i="259"/>
  <c r="AB3066" i="259" s="1"/>
  <c r="AA3067" i="259"/>
  <c r="AB3067" i="259" s="1"/>
  <c r="AA3068" i="259"/>
  <c r="AB3068" i="259" s="1"/>
  <c r="AA3069" i="259"/>
  <c r="AB3069" i="259" s="1"/>
  <c r="AA3070" i="259"/>
  <c r="AB3070" i="259" s="1"/>
  <c r="AA3071" i="259"/>
  <c r="AB3071" i="259" s="1"/>
  <c r="AA3072" i="259"/>
  <c r="AB3072" i="259" s="1"/>
  <c r="AA3073" i="259"/>
  <c r="AB3073" i="259" s="1"/>
  <c r="AA3074" i="259"/>
  <c r="AB3074" i="259" s="1"/>
  <c r="AA3075" i="259"/>
  <c r="AB3075" i="259" s="1"/>
  <c r="AA3076" i="259"/>
  <c r="AB3076" i="259" s="1"/>
  <c r="AA3077" i="259"/>
  <c r="AB3077" i="259" s="1"/>
  <c r="AA3078" i="259"/>
  <c r="AB3078" i="259" s="1"/>
  <c r="AA3079" i="259"/>
  <c r="AB3079" i="259" s="1"/>
  <c r="AA3080" i="259"/>
  <c r="AB3080" i="259" s="1"/>
  <c r="AA3081" i="259"/>
  <c r="AB3081" i="259" s="1"/>
  <c r="AA3082" i="259"/>
  <c r="AB3082" i="259" s="1"/>
  <c r="AA3083" i="259"/>
  <c r="AB3083" i="259" s="1"/>
  <c r="AA3084" i="259"/>
  <c r="AB3084" i="259" s="1"/>
  <c r="AA3085" i="259"/>
  <c r="AB3085" i="259" s="1"/>
  <c r="AA3086" i="259"/>
  <c r="AB3086" i="259" s="1"/>
  <c r="AA3087" i="259"/>
  <c r="AB3087" i="259" s="1"/>
  <c r="AA3088" i="259"/>
  <c r="AB3088" i="259" s="1"/>
  <c r="AA3089" i="259"/>
  <c r="AB3089" i="259" s="1"/>
  <c r="AA3090" i="259"/>
  <c r="AB3090" i="259" s="1"/>
  <c r="AA3091" i="259"/>
  <c r="AB3091" i="259" s="1"/>
  <c r="AA3092" i="259"/>
  <c r="AB3092" i="259" s="1"/>
  <c r="AA3093" i="259"/>
  <c r="AB3093" i="259" s="1"/>
  <c r="AA3094" i="259"/>
  <c r="AB3094" i="259" s="1"/>
  <c r="AA3095" i="259"/>
  <c r="AB3095" i="259" s="1"/>
  <c r="AA3096" i="259"/>
  <c r="AB3096" i="259" s="1"/>
  <c r="AA3097" i="259"/>
  <c r="AB3097" i="259" s="1"/>
  <c r="AA3098" i="259"/>
  <c r="AB3098" i="259" s="1"/>
  <c r="AA3099" i="259"/>
  <c r="AB3099" i="259" s="1"/>
  <c r="AA3100" i="259"/>
  <c r="AB3100" i="259" s="1"/>
  <c r="AA3101" i="259"/>
  <c r="AB3101" i="259" s="1"/>
  <c r="AA3102" i="259"/>
  <c r="AB3102" i="259" s="1"/>
  <c r="AA3103" i="259"/>
  <c r="AB3103" i="259" s="1"/>
  <c r="AA3104" i="259"/>
  <c r="AB3104" i="259" s="1"/>
  <c r="AA3105" i="259"/>
  <c r="AB3105" i="259" s="1"/>
  <c r="AA3106" i="259"/>
  <c r="AB3106" i="259" s="1"/>
  <c r="AA3107" i="259"/>
  <c r="AB3107" i="259" s="1"/>
  <c r="AA3108" i="259"/>
  <c r="AB3108" i="259" s="1"/>
  <c r="AA3109" i="259"/>
  <c r="AB3109" i="259" s="1"/>
  <c r="AA3110" i="259"/>
  <c r="AB3110" i="259" s="1"/>
  <c r="AA3111" i="259"/>
  <c r="AB3111" i="259" s="1"/>
  <c r="AA3112" i="259"/>
  <c r="AB3112" i="259" s="1"/>
  <c r="AA3113" i="259"/>
  <c r="AB3113" i="259" s="1"/>
  <c r="AA3114" i="259"/>
  <c r="AB3114" i="259" s="1"/>
  <c r="AA3115" i="259"/>
  <c r="AB3115" i="259" s="1"/>
  <c r="AA3116" i="259"/>
  <c r="AB3116" i="259" s="1"/>
  <c r="AA3117" i="259"/>
  <c r="AB3117" i="259" s="1"/>
  <c r="AA3118" i="259"/>
  <c r="AB3118" i="259" s="1"/>
  <c r="AA3119" i="259"/>
  <c r="AB3119" i="259" s="1"/>
  <c r="AA3120" i="259"/>
  <c r="AB3120" i="259" s="1"/>
  <c r="AA3121" i="259"/>
  <c r="AB3121" i="259" s="1"/>
  <c r="AA3122" i="259"/>
  <c r="AB3122" i="259" s="1"/>
  <c r="AA3123" i="259"/>
  <c r="AB3123" i="259" s="1"/>
  <c r="AA3124" i="259"/>
  <c r="AB3124" i="259" s="1"/>
  <c r="AA3125" i="259"/>
  <c r="AB3125" i="259" s="1"/>
  <c r="AA3126" i="259"/>
  <c r="AB3126" i="259" s="1"/>
  <c r="AA3127" i="259"/>
  <c r="AB3127" i="259" s="1"/>
  <c r="AA3128" i="259"/>
  <c r="AB3128" i="259" s="1"/>
  <c r="AA3129" i="259"/>
  <c r="AB3129" i="259" s="1"/>
  <c r="AA3130" i="259"/>
  <c r="AB3130" i="259" s="1"/>
  <c r="AA3131" i="259"/>
  <c r="AB3131" i="259" s="1"/>
  <c r="AA3132" i="259"/>
  <c r="AB3132" i="259" s="1"/>
  <c r="AA3133" i="259"/>
  <c r="AB3133" i="259" s="1"/>
  <c r="AA3134" i="259"/>
  <c r="AB3134" i="259" s="1"/>
  <c r="AA3135" i="259"/>
  <c r="AB3135" i="259" s="1"/>
  <c r="AA3136" i="259"/>
  <c r="AB3136" i="259" s="1"/>
  <c r="AA3137" i="259"/>
  <c r="AB3137" i="259" s="1"/>
  <c r="AA3138" i="259"/>
  <c r="AB3138" i="259" s="1"/>
  <c r="AA3139" i="259"/>
  <c r="AB3139" i="259" s="1"/>
  <c r="AA3140" i="259"/>
  <c r="AB3140" i="259" s="1"/>
  <c r="AA3141" i="259"/>
  <c r="AB3141" i="259" s="1"/>
  <c r="AA3142" i="259"/>
  <c r="AB3142" i="259" s="1"/>
  <c r="AA3143" i="259"/>
  <c r="AB3143" i="259" s="1"/>
  <c r="AA3144" i="259"/>
  <c r="AB3144" i="259" s="1"/>
  <c r="AA3145" i="259"/>
  <c r="AB3145" i="259" s="1"/>
  <c r="AA3146" i="259"/>
  <c r="AB3146" i="259" s="1"/>
  <c r="AA3147" i="259"/>
  <c r="AB3147" i="259" s="1"/>
  <c r="AA3148" i="259"/>
  <c r="AB3148" i="259" s="1"/>
  <c r="AA3149" i="259"/>
  <c r="AB3149" i="259" s="1"/>
  <c r="AA3150" i="259"/>
  <c r="AB3150" i="259" s="1"/>
  <c r="AA3151" i="259"/>
  <c r="AB3151" i="259" s="1"/>
  <c r="AA3152" i="259"/>
  <c r="AB3152" i="259" s="1"/>
  <c r="AA3153" i="259"/>
  <c r="AB3153" i="259" s="1"/>
  <c r="AA3154" i="259"/>
  <c r="AB3154" i="259" s="1"/>
  <c r="AA3155" i="259"/>
  <c r="AB3155" i="259" s="1"/>
  <c r="AA3156" i="259"/>
  <c r="AB3156" i="259" s="1"/>
  <c r="AA3157" i="259"/>
  <c r="AB3157" i="259" s="1"/>
  <c r="AA3158" i="259"/>
  <c r="AB3158" i="259" s="1"/>
  <c r="AA3159" i="259"/>
  <c r="AB3159" i="259" s="1"/>
  <c r="AA3160" i="259"/>
  <c r="AB3160" i="259" s="1"/>
  <c r="AA3161" i="259"/>
  <c r="AB3161" i="259" s="1"/>
  <c r="AA3162" i="259"/>
  <c r="AB3162" i="259" s="1"/>
  <c r="AA3163" i="259"/>
  <c r="AB3163" i="259" s="1"/>
  <c r="AA3164" i="259"/>
  <c r="AB3164" i="259" s="1"/>
  <c r="AA3165" i="259"/>
  <c r="AB3165" i="259" s="1"/>
  <c r="AA3166" i="259"/>
  <c r="AB3166" i="259" s="1"/>
  <c r="AA3167" i="259"/>
  <c r="AB3167" i="259" s="1"/>
  <c r="AA3168" i="259"/>
  <c r="AB3168" i="259" s="1"/>
  <c r="AA3169" i="259"/>
  <c r="AB3169" i="259" s="1"/>
  <c r="AA3170" i="259"/>
  <c r="AB3170" i="259" s="1"/>
  <c r="AA3171" i="259"/>
  <c r="AB3171" i="259" s="1"/>
  <c r="AA3172" i="259"/>
  <c r="AB3172" i="259" s="1"/>
  <c r="AA3173" i="259"/>
  <c r="AB3173" i="259" s="1"/>
  <c r="AA3174" i="259"/>
  <c r="AB3174" i="259" s="1"/>
  <c r="AA3175" i="259"/>
  <c r="AB3175" i="259" s="1"/>
  <c r="AA3176" i="259"/>
  <c r="AB3176" i="259" s="1"/>
  <c r="AA3177" i="259"/>
  <c r="AB3177" i="259" s="1"/>
  <c r="AA3178" i="259"/>
  <c r="AB3178" i="259" s="1"/>
  <c r="AA3179" i="259"/>
  <c r="AB3179" i="259" s="1"/>
  <c r="AA3180" i="259"/>
  <c r="AB3180" i="259" s="1"/>
  <c r="AA3181" i="259"/>
  <c r="AB3181" i="259" s="1"/>
  <c r="AA3182" i="259"/>
  <c r="AB3182" i="259" s="1"/>
  <c r="AA3183" i="259"/>
  <c r="AB3183" i="259" s="1"/>
  <c r="AA3184" i="259"/>
  <c r="AB3184" i="259" s="1"/>
  <c r="AA3185" i="259"/>
  <c r="AB3185" i="259" s="1"/>
  <c r="AA3186" i="259"/>
  <c r="AB3186" i="259" s="1"/>
  <c r="AA3187" i="259"/>
  <c r="AB3187" i="259" s="1"/>
  <c r="AA3188" i="259"/>
  <c r="AB3188" i="259" s="1"/>
  <c r="AA3189" i="259"/>
  <c r="AB3189" i="259" s="1"/>
  <c r="AA3190" i="259"/>
  <c r="AB3190" i="259" s="1"/>
  <c r="AA3191" i="259"/>
  <c r="AB3191" i="259" s="1"/>
  <c r="AA3192" i="259"/>
  <c r="AB3192" i="259" s="1"/>
  <c r="AA3193" i="259"/>
  <c r="AB3193" i="259" s="1"/>
  <c r="AA3194" i="259"/>
  <c r="AB3194" i="259" s="1"/>
  <c r="AA3195" i="259"/>
  <c r="AB3195" i="259" s="1"/>
  <c r="AA3196" i="259"/>
  <c r="AB3196" i="259" s="1"/>
  <c r="AA3197" i="259"/>
  <c r="AB3197" i="259" s="1"/>
  <c r="AA3198" i="259"/>
  <c r="AB3198" i="259" s="1"/>
  <c r="AA3199" i="259"/>
  <c r="AB3199" i="259" s="1"/>
  <c r="AA3200" i="259"/>
  <c r="AB3200" i="259" s="1"/>
  <c r="AA3201" i="259"/>
  <c r="AB3201" i="259" s="1"/>
  <c r="AA3202" i="259"/>
  <c r="AB3202" i="259" s="1"/>
  <c r="AA3203" i="259"/>
  <c r="AB3203" i="259" s="1"/>
  <c r="AA3204" i="259"/>
  <c r="AB3204" i="259" s="1"/>
  <c r="AA3205" i="259"/>
  <c r="AB3205" i="259" s="1"/>
  <c r="AA3206" i="259"/>
  <c r="AB3206" i="259" s="1"/>
  <c r="AA3207" i="259"/>
  <c r="AB3207" i="259" s="1"/>
  <c r="AA3208" i="259"/>
  <c r="AB3208" i="259" s="1"/>
  <c r="AA3209" i="259"/>
  <c r="AB3209" i="259" s="1"/>
  <c r="AA3210" i="259"/>
  <c r="AB3210" i="259" s="1"/>
  <c r="AA3211" i="259"/>
  <c r="AB3211" i="259" s="1"/>
  <c r="AA3212" i="259"/>
  <c r="AB3212" i="259" s="1"/>
  <c r="AA3213" i="259"/>
  <c r="AB3213" i="259" s="1"/>
  <c r="AA3214" i="259"/>
  <c r="AB3214" i="259" s="1"/>
  <c r="AA3215" i="259"/>
  <c r="AB3215" i="259" s="1"/>
  <c r="AA3216" i="259"/>
  <c r="AB3216" i="259" s="1"/>
  <c r="AA3217" i="259"/>
  <c r="AB3217" i="259" s="1"/>
  <c r="AA3218" i="259"/>
  <c r="AB3218" i="259" s="1"/>
  <c r="AA3219" i="259"/>
  <c r="AB3219" i="259" s="1"/>
  <c r="AA3220" i="259"/>
  <c r="AB3220" i="259" s="1"/>
  <c r="AA3221" i="259"/>
  <c r="AB3221" i="259" s="1"/>
  <c r="AA3222" i="259"/>
  <c r="AB3222" i="259" s="1"/>
  <c r="AA3223" i="259"/>
  <c r="AB3223" i="259" s="1"/>
  <c r="AA3224" i="259"/>
  <c r="AB3224" i="259" s="1"/>
  <c r="AA3225" i="259"/>
  <c r="AB3225" i="259" s="1"/>
  <c r="AA3226" i="259"/>
  <c r="AB3226" i="259" s="1"/>
  <c r="AA3227" i="259"/>
  <c r="AB3227" i="259" s="1"/>
  <c r="AA3228" i="259"/>
  <c r="AB3228" i="259" s="1"/>
  <c r="AA3229" i="259"/>
  <c r="AB3229" i="259" s="1"/>
  <c r="AA3230" i="259"/>
  <c r="AB3230" i="259" s="1"/>
  <c r="AA3231" i="259"/>
  <c r="AB3231" i="259" s="1"/>
  <c r="AA3232" i="259"/>
  <c r="AB3232" i="259" s="1"/>
  <c r="AA3233" i="259"/>
  <c r="AB3233" i="259" s="1"/>
  <c r="AA3234" i="259"/>
  <c r="AB3234" i="259" s="1"/>
  <c r="AA3235" i="259"/>
  <c r="AB3235" i="259" s="1"/>
  <c r="AA3236" i="259"/>
  <c r="AB3236" i="259" s="1"/>
  <c r="AA3237" i="259"/>
  <c r="AB3237" i="259" s="1"/>
  <c r="AA3238" i="259"/>
  <c r="AB3238" i="259" s="1"/>
  <c r="AA3239" i="259"/>
  <c r="AB3239" i="259" s="1"/>
  <c r="AA3240" i="259"/>
  <c r="AB3240" i="259" s="1"/>
  <c r="AA3241" i="259"/>
  <c r="AB3241" i="259" s="1"/>
  <c r="AA3242" i="259"/>
  <c r="AB3242" i="259" s="1"/>
  <c r="AA3243" i="259"/>
  <c r="AB3243" i="259" s="1"/>
  <c r="AA3244" i="259"/>
  <c r="AB3244" i="259" s="1"/>
  <c r="AA3245" i="259"/>
  <c r="AB3245" i="259" s="1"/>
  <c r="AA3246" i="259"/>
  <c r="AB3246" i="259" s="1"/>
  <c r="AA3247" i="259"/>
  <c r="AB3247" i="259" s="1"/>
  <c r="AA3248" i="259"/>
  <c r="AB3248" i="259" s="1"/>
  <c r="AA3249" i="259"/>
  <c r="AB3249" i="259" s="1"/>
  <c r="AA3250" i="259"/>
  <c r="AB3250" i="259" s="1"/>
  <c r="AA3251" i="259"/>
  <c r="AB3251" i="259" s="1"/>
  <c r="AA3252" i="259"/>
  <c r="AB3252" i="259" s="1"/>
  <c r="AA3253" i="259"/>
  <c r="AB3253" i="259" s="1"/>
  <c r="AA3254" i="259"/>
  <c r="AB3254" i="259" s="1"/>
  <c r="AA3255" i="259"/>
  <c r="AB3255" i="259" s="1"/>
  <c r="AA3256" i="259"/>
  <c r="AB3256" i="259" s="1"/>
  <c r="AA3257" i="259"/>
  <c r="AB3257" i="259" s="1"/>
  <c r="AA3258" i="259"/>
  <c r="AB3258" i="259" s="1"/>
  <c r="AA3259" i="259"/>
  <c r="AB3259" i="259" s="1"/>
  <c r="AA3260" i="259"/>
  <c r="AB3260" i="259" s="1"/>
  <c r="AA3261" i="259"/>
  <c r="AB3261" i="259" s="1"/>
  <c r="AA3262" i="259"/>
  <c r="AB3262" i="259" s="1"/>
  <c r="AA3263" i="259"/>
  <c r="AB3263" i="259" s="1"/>
  <c r="AA3264" i="259"/>
  <c r="AB3264" i="259" s="1"/>
  <c r="AA3265" i="259"/>
  <c r="AB3265" i="259" s="1"/>
  <c r="AA3266" i="259"/>
  <c r="AB3266" i="259" s="1"/>
  <c r="AA3267" i="259"/>
  <c r="AB3267" i="259" s="1"/>
  <c r="AA3268" i="259"/>
  <c r="AB3268" i="259" s="1"/>
  <c r="AA3269" i="259"/>
  <c r="AB3269" i="259" s="1"/>
  <c r="AA3270" i="259"/>
  <c r="AB3270" i="259" s="1"/>
  <c r="AA3271" i="259"/>
  <c r="AB3271" i="259" s="1"/>
  <c r="AA3272" i="259"/>
  <c r="AB3272" i="259" s="1"/>
  <c r="AA3273" i="259"/>
  <c r="AB3273" i="259" s="1"/>
  <c r="AA3274" i="259"/>
  <c r="AB3274" i="259" s="1"/>
  <c r="AA3275" i="259"/>
  <c r="AB3275" i="259" s="1"/>
  <c r="AA3276" i="259"/>
  <c r="AB3276" i="259" s="1"/>
  <c r="AA3277" i="259"/>
  <c r="AB3277" i="259" s="1"/>
  <c r="AA3278" i="259"/>
  <c r="AB3278" i="259" s="1"/>
  <c r="AA3279" i="259"/>
  <c r="AB3279" i="259" s="1"/>
  <c r="AA3280" i="259"/>
  <c r="AB3280" i="259" s="1"/>
  <c r="AA3281" i="259"/>
  <c r="AB3281" i="259" s="1"/>
  <c r="AA3282" i="259"/>
  <c r="AB3282" i="259" s="1"/>
  <c r="AA3283" i="259"/>
  <c r="AB3283" i="259" s="1"/>
  <c r="AA3284" i="259"/>
  <c r="AB3284" i="259" s="1"/>
  <c r="AA3285" i="259"/>
  <c r="AB3285" i="259" s="1"/>
  <c r="AA3286" i="259"/>
  <c r="AB3286" i="259" s="1"/>
  <c r="AA3287" i="259"/>
  <c r="AB3287" i="259" s="1"/>
  <c r="AA3288" i="259"/>
  <c r="AB3288" i="259" s="1"/>
  <c r="AA3289" i="259"/>
  <c r="AB3289" i="259" s="1"/>
  <c r="AA3290" i="259"/>
  <c r="AB3290" i="259" s="1"/>
  <c r="AA3291" i="259"/>
  <c r="AB3291" i="259" s="1"/>
  <c r="AA3292" i="259"/>
  <c r="AB3292" i="259" s="1"/>
  <c r="AA3293" i="259"/>
  <c r="AB3293" i="259" s="1"/>
  <c r="AA3294" i="259"/>
  <c r="AB3294" i="259" s="1"/>
  <c r="AA3295" i="259"/>
  <c r="AB3295" i="259" s="1"/>
  <c r="AA3296" i="259"/>
  <c r="AB3296" i="259" s="1"/>
  <c r="AA3297" i="259"/>
  <c r="AB3297" i="259" s="1"/>
  <c r="AA3298" i="259"/>
  <c r="AB3298" i="259" s="1"/>
  <c r="AA3299" i="259"/>
  <c r="AB3299" i="259" s="1"/>
  <c r="AA3300" i="259"/>
  <c r="AB3300" i="259" s="1"/>
  <c r="AA3301" i="259"/>
  <c r="AB3301" i="259" s="1"/>
  <c r="AA3302" i="259"/>
  <c r="AB3302" i="259" s="1"/>
  <c r="AA3303" i="259"/>
  <c r="AB3303" i="259" s="1"/>
  <c r="AA3304" i="259"/>
  <c r="AB3304" i="259" s="1"/>
  <c r="AA3305" i="259"/>
  <c r="AB3305" i="259" s="1"/>
  <c r="AA3306" i="259"/>
  <c r="AB3306" i="259" s="1"/>
  <c r="AA3307" i="259"/>
  <c r="AB3307" i="259" s="1"/>
  <c r="AA3308" i="259"/>
  <c r="AB3308" i="259" s="1"/>
  <c r="AA3309" i="259"/>
  <c r="AB3309" i="259" s="1"/>
  <c r="AA3310" i="259"/>
  <c r="AB3310" i="259" s="1"/>
  <c r="AA3311" i="259"/>
  <c r="AB3311" i="259" s="1"/>
  <c r="AA3312" i="259"/>
  <c r="AB3312" i="259" s="1"/>
  <c r="AA3313" i="259"/>
  <c r="AB3313" i="259" s="1"/>
  <c r="AA3314" i="259"/>
  <c r="AB3314" i="259" s="1"/>
  <c r="AA3315" i="259"/>
  <c r="AB3315" i="259" s="1"/>
  <c r="AA3316" i="259"/>
  <c r="AB3316" i="259" s="1"/>
  <c r="AA3317" i="259"/>
  <c r="AB3317" i="259" s="1"/>
  <c r="AA3318" i="259"/>
  <c r="AB3318" i="259" s="1"/>
  <c r="AA3319" i="259"/>
  <c r="AB3319" i="259" s="1"/>
  <c r="AA3320" i="259"/>
  <c r="AB3320" i="259" s="1"/>
  <c r="AA3321" i="259"/>
  <c r="AB3321" i="259" s="1"/>
  <c r="AA3322" i="259"/>
  <c r="AB3322" i="259" s="1"/>
  <c r="AA3323" i="259"/>
  <c r="AB3323" i="259" s="1"/>
  <c r="AA3324" i="259"/>
  <c r="AB3324" i="259" s="1"/>
  <c r="AA3325" i="259"/>
  <c r="AB3325" i="259" s="1"/>
  <c r="AA3326" i="259"/>
  <c r="AB3326" i="259" s="1"/>
  <c r="AA3327" i="259"/>
  <c r="AB3327" i="259" s="1"/>
  <c r="AA3328" i="259"/>
  <c r="AB3328" i="259" s="1"/>
  <c r="AA3329" i="259"/>
  <c r="AB3329" i="259" s="1"/>
  <c r="AA3330" i="259"/>
  <c r="AB3330" i="259" s="1"/>
  <c r="AA3331" i="259"/>
  <c r="AB3331" i="259" s="1"/>
  <c r="AA3332" i="259"/>
  <c r="AB3332" i="259" s="1"/>
  <c r="AA3333" i="259"/>
  <c r="AB3333" i="259" s="1"/>
  <c r="AA3334" i="259"/>
  <c r="AB3334" i="259" s="1"/>
  <c r="AA3335" i="259"/>
  <c r="AB3335" i="259" s="1"/>
  <c r="AA3336" i="259"/>
  <c r="AB3336" i="259" s="1"/>
  <c r="AA3337" i="259"/>
  <c r="AB3337" i="259" s="1"/>
  <c r="AA3338" i="259"/>
  <c r="AB3338" i="259" s="1"/>
  <c r="AA3339" i="259"/>
  <c r="AB3339" i="259" s="1"/>
  <c r="AA3340" i="259"/>
  <c r="AB3340" i="259" s="1"/>
  <c r="AA3341" i="259"/>
  <c r="AB3341" i="259" s="1"/>
  <c r="AA3342" i="259"/>
  <c r="AB3342" i="259" s="1"/>
  <c r="AA3343" i="259"/>
  <c r="AB3343" i="259" s="1"/>
  <c r="AA3344" i="259"/>
  <c r="AB3344" i="259" s="1"/>
  <c r="AA3345" i="259"/>
  <c r="AB3345" i="259" s="1"/>
  <c r="AA3346" i="259"/>
  <c r="AB3346" i="259" s="1"/>
  <c r="AA3347" i="259"/>
  <c r="AB3347" i="259" s="1"/>
  <c r="AA3348" i="259"/>
  <c r="AB3348" i="259" s="1"/>
  <c r="AA3349" i="259"/>
  <c r="AB3349" i="259" s="1"/>
  <c r="AA3350" i="259"/>
  <c r="AB3350" i="259" s="1"/>
  <c r="AA3351" i="259"/>
  <c r="AB3351" i="259" s="1"/>
  <c r="AA3352" i="259"/>
  <c r="AB3352" i="259" s="1"/>
  <c r="AA3353" i="259"/>
  <c r="AB3353" i="259" s="1"/>
  <c r="AA3354" i="259"/>
  <c r="AB3354" i="259" s="1"/>
  <c r="AA3355" i="259"/>
  <c r="AB3355" i="259" s="1"/>
  <c r="AA3356" i="259"/>
  <c r="AB3356" i="259" s="1"/>
  <c r="AA3357" i="259"/>
  <c r="AB3357" i="259" s="1"/>
  <c r="AA3358" i="259"/>
  <c r="AB3358" i="259" s="1"/>
  <c r="AA3359" i="259"/>
  <c r="AB3359" i="259" s="1"/>
  <c r="AA3360" i="259"/>
  <c r="AB3360" i="259" s="1"/>
  <c r="AA3361" i="259"/>
  <c r="AB3361" i="259" s="1"/>
  <c r="AA3362" i="259"/>
  <c r="AB3362" i="259" s="1"/>
  <c r="AA3363" i="259"/>
  <c r="AB3363" i="259" s="1"/>
  <c r="AA3364" i="259"/>
  <c r="AB3364" i="259" s="1"/>
  <c r="AA3365" i="259"/>
  <c r="AB3365" i="259" s="1"/>
  <c r="AA3366" i="259"/>
  <c r="AB3366" i="259" s="1"/>
  <c r="AA3367" i="259"/>
  <c r="AB3367" i="259" s="1"/>
  <c r="AA3368" i="259"/>
  <c r="AB3368" i="259" s="1"/>
  <c r="AA3369" i="259"/>
  <c r="AB3369" i="259" s="1"/>
  <c r="AA3370" i="259"/>
  <c r="AB3370" i="259" s="1"/>
  <c r="AA3371" i="259"/>
  <c r="AB3371" i="259" s="1"/>
  <c r="AA3372" i="259"/>
  <c r="AB3372" i="259" s="1"/>
  <c r="AA3373" i="259"/>
  <c r="AB3373" i="259" s="1"/>
  <c r="AA3374" i="259"/>
  <c r="AB3374" i="259" s="1"/>
  <c r="AA3375" i="259"/>
  <c r="AB3375" i="259" s="1"/>
  <c r="AA3376" i="259"/>
  <c r="AB3376" i="259" s="1"/>
  <c r="AA3377" i="259"/>
  <c r="AB3377" i="259" s="1"/>
  <c r="AA3378" i="259"/>
  <c r="AB3378" i="259" s="1"/>
  <c r="AA3379" i="259"/>
  <c r="AB3379" i="259" s="1"/>
  <c r="AA3380" i="259"/>
  <c r="AB3380" i="259" s="1"/>
  <c r="AA3381" i="259"/>
  <c r="AB3381" i="259" s="1"/>
  <c r="AA3382" i="259"/>
  <c r="AB3382" i="259" s="1"/>
  <c r="AA3383" i="259"/>
  <c r="AB3383" i="259" s="1"/>
  <c r="AA3384" i="259"/>
  <c r="AB3384" i="259" s="1"/>
  <c r="AA3385" i="259"/>
  <c r="AB3385" i="259" s="1"/>
  <c r="AA3386" i="259"/>
  <c r="AB3386" i="259" s="1"/>
  <c r="AA3387" i="259"/>
  <c r="AB3387" i="259" s="1"/>
  <c r="AA3388" i="259"/>
  <c r="AB3388" i="259" s="1"/>
  <c r="AA3389" i="259"/>
  <c r="AB3389" i="259" s="1"/>
  <c r="AA3390" i="259"/>
  <c r="AB3390" i="259" s="1"/>
  <c r="AA3391" i="259"/>
  <c r="AB3391" i="259" s="1"/>
  <c r="AA3392" i="259"/>
  <c r="AB3392" i="259" s="1"/>
  <c r="AA3393" i="259"/>
  <c r="AB3393" i="259" s="1"/>
  <c r="AA3394" i="259"/>
  <c r="AB3394" i="259" s="1"/>
  <c r="AA3395" i="259"/>
  <c r="AB3395" i="259" s="1"/>
  <c r="AA3396" i="259"/>
  <c r="AB3396" i="259" s="1"/>
  <c r="AA3397" i="259"/>
  <c r="AB3397" i="259" s="1"/>
  <c r="AA3398" i="259"/>
  <c r="AB3398" i="259" s="1"/>
  <c r="AA3399" i="259"/>
  <c r="AB3399" i="259" s="1"/>
  <c r="AA3400" i="259"/>
  <c r="AB3400" i="259" s="1"/>
  <c r="AA3401" i="259"/>
  <c r="AB3401" i="259" s="1"/>
  <c r="AA3402" i="259"/>
  <c r="AB3402" i="259" s="1"/>
  <c r="AA3403" i="259"/>
  <c r="AB3403" i="259" s="1"/>
  <c r="AA3404" i="259"/>
  <c r="AB3404" i="259" s="1"/>
  <c r="AA3405" i="259"/>
  <c r="AB3405" i="259" s="1"/>
  <c r="AA3406" i="259"/>
  <c r="AB3406" i="259" s="1"/>
  <c r="AA3407" i="259"/>
  <c r="AB3407" i="259" s="1"/>
  <c r="AA3408" i="259"/>
  <c r="AB3408" i="259" s="1"/>
  <c r="AA3409" i="259"/>
  <c r="AB3409" i="259" s="1"/>
  <c r="AA3410" i="259"/>
  <c r="AB3410" i="259" s="1"/>
  <c r="AA3411" i="259"/>
  <c r="AB3411" i="259" s="1"/>
  <c r="AA3412" i="259"/>
  <c r="AB3412" i="259" s="1"/>
  <c r="AA3413" i="259"/>
  <c r="AB3413" i="259" s="1"/>
  <c r="AA3414" i="259"/>
  <c r="AB3414" i="259" s="1"/>
  <c r="AA3415" i="259"/>
  <c r="AB3415" i="259" s="1"/>
  <c r="AA3416" i="259"/>
  <c r="AB3416" i="259" s="1"/>
  <c r="AA3417" i="259"/>
  <c r="AB3417" i="259" s="1"/>
  <c r="AA3418" i="259"/>
  <c r="AB3418" i="259" s="1"/>
  <c r="AA3419" i="259"/>
  <c r="AB3419" i="259" s="1"/>
  <c r="AA3420" i="259"/>
  <c r="AB3420" i="259" s="1"/>
  <c r="AA3421" i="259"/>
  <c r="AB3421" i="259" s="1"/>
  <c r="AA3422" i="259"/>
  <c r="AB3422" i="259" s="1"/>
  <c r="AA3423" i="259"/>
  <c r="AB3423" i="259" s="1"/>
  <c r="AA3424" i="259"/>
  <c r="AB3424" i="259" s="1"/>
  <c r="AA3425" i="259"/>
  <c r="AB3425" i="259" s="1"/>
  <c r="AA3426" i="259"/>
  <c r="AB3426" i="259" s="1"/>
  <c r="AA3427" i="259"/>
  <c r="AB3427" i="259" s="1"/>
  <c r="AA3428" i="259"/>
  <c r="AB3428" i="259" s="1"/>
  <c r="AA3429" i="259"/>
  <c r="AB3429" i="259" s="1"/>
  <c r="AA3430" i="259"/>
  <c r="AB3430" i="259" s="1"/>
  <c r="AA3431" i="259"/>
  <c r="AB3431" i="259" s="1"/>
  <c r="AA3432" i="259"/>
  <c r="AB3432" i="259" s="1"/>
  <c r="AA3433" i="259"/>
  <c r="AB3433" i="259" s="1"/>
  <c r="AA3434" i="259"/>
  <c r="AB3434" i="259" s="1"/>
  <c r="AA3435" i="259"/>
  <c r="AB3435" i="259" s="1"/>
  <c r="AA3436" i="259"/>
  <c r="AB3436" i="259" s="1"/>
  <c r="AA3437" i="259"/>
  <c r="AB3437" i="259" s="1"/>
  <c r="AA3438" i="259"/>
  <c r="AB3438" i="259" s="1"/>
  <c r="AA3439" i="259"/>
  <c r="AB3439" i="259" s="1"/>
  <c r="AA3440" i="259"/>
  <c r="AB3440" i="259" s="1"/>
  <c r="AA3441" i="259"/>
  <c r="AB3441" i="259" s="1"/>
  <c r="AA3442" i="259"/>
  <c r="AB3442" i="259" s="1"/>
  <c r="AA3443" i="259"/>
  <c r="AB3443" i="259" s="1"/>
  <c r="AA3444" i="259"/>
  <c r="AB3444" i="259" s="1"/>
  <c r="AA3445" i="259"/>
  <c r="AB3445" i="259" s="1"/>
  <c r="AA3446" i="259"/>
  <c r="AB3446" i="259" s="1"/>
  <c r="AA3447" i="259"/>
  <c r="AB3447" i="259" s="1"/>
  <c r="AA3448" i="259"/>
  <c r="AB3448" i="259" s="1"/>
  <c r="AA3449" i="259"/>
  <c r="AB3449" i="259" s="1"/>
  <c r="AA3450" i="259"/>
  <c r="AB3450" i="259" s="1"/>
  <c r="AA3451" i="259"/>
  <c r="AB3451" i="259" s="1"/>
  <c r="AA3452" i="259"/>
  <c r="AB3452" i="259" s="1"/>
  <c r="AA3453" i="259"/>
  <c r="AB3453" i="259" s="1"/>
  <c r="AA3454" i="259"/>
  <c r="AB3454" i="259" s="1"/>
  <c r="AA3455" i="259"/>
  <c r="AB3455" i="259" s="1"/>
  <c r="AA3456" i="259"/>
  <c r="AB3456" i="259" s="1"/>
  <c r="AA3457" i="259"/>
  <c r="AB3457" i="259" s="1"/>
  <c r="AA3458" i="259"/>
  <c r="AB3458" i="259" s="1"/>
  <c r="AA3459" i="259"/>
  <c r="AB3459" i="259" s="1"/>
  <c r="AA3460" i="259"/>
  <c r="AB3460" i="259" s="1"/>
  <c r="AA3461" i="259"/>
  <c r="AB3461" i="259" s="1"/>
  <c r="AA3462" i="259"/>
  <c r="AB3462" i="259" s="1"/>
  <c r="AA3463" i="259"/>
  <c r="AB3463" i="259" s="1"/>
  <c r="AA3464" i="259"/>
  <c r="AB3464" i="259" s="1"/>
  <c r="AA3465" i="259"/>
  <c r="AB3465" i="259" s="1"/>
  <c r="AA3466" i="259"/>
  <c r="AB3466" i="259" s="1"/>
  <c r="AA3467" i="259"/>
  <c r="AB3467" i="259" s="1"/>
  <c r="AA3468" i="259"/>
  <c r="AB3468" i="259" s="1"/>
  <c r="AA3469" i="259"/>
  <c r="AB3469" i="259" s="1"/>
  <c r="AA3470" i="259"/>
  <c r="AB3470" i="259" s="1"/>
  <c r="AA3471" i="259"/>
  <c r="AB3471" i="259" s="1"/>
  <c r="AA3472" i="259"/>
  <c r="AB3472" i="259" s="1"/>
  <c r="AA3473" i="259"/>
  <c r="AB3473" i="259" s="1"/>
  <c r="AA3474" i="259"/>
  <c r="AB3474" i="259" s="1"/>
  <c r="AA3475" i="259"/>
  <c r="AB3475" i="259" s="1"/>
  <c r="AA3476" i="259"/>
  <c r="AB3476" i="259" s="1"/>
  <c r="AA3477" i="259"/>
  <c r="AB3477" i="259" s="1"/>
  <c r="AA3478" i="259"/>
  <c r="AB3478" i="259" s="1"/>
  <c r="AA3479" i="259"/>
  <c r="AB3479" i="259" s="1"/>
  <c r="AA3480" i="259"/>
  <c r="AB3480" i="259" s="1"/>
  <c r="AA3481" i="259"/>
  <c r="AB3481" i="259" s="1"/>
  <c r="AA3482" i="259"/>
  <c r="AB3482" i="259" s="1"/>
  <c r="AA3483" i="259"/>
  <c r="AB3483" i="259" s="1"/>
  <c r="AA3484" i="259"/>
  <c r="AB3484" i="259" s="1"/>
  <c r="AA3485" i="259"/>
  <c r="AB3485" i="259" s="1"/>
  <c r="AA3486" i="259"/>
  <c r="AB3486" i="259" s="1"/>
  <c r="AA3487" i="259"/>
  <c r="AB3487" i="259" s="1"/>
  <c r="AA3488" i="259"/>
  <c r="AB3488" i="259" s="1"/>
  <c r="AA3489" i="259"/>
  <c r="AB3489" i="259" s="1"/>
  <c r="AA3490" i="259"/>
  <c r="AB3490" i="259" s="1"/>
  <c r="AA3491" i="259"/>
  <c r="AB3491" i="259" s="1"/>
  <c r="AA3492" i="259"/>
  <c r="AB3492" i="259" s="1"/>
  <c r="AA3493" i="259"/>
  <c r="AB3493" i="259" s="1"/>
  <c r="AA3494" i="259"/>
  <c r="AB3494" i="259" s="1"/>
  <c r="AA3495" i="259"/>
  <c r="AB3495" i="259" s="1"/>
  <c r="AA3496" i="259"/>
  <c r="AB3496" i="259" s="1"/>
  <c r="AA3497" i="259"/>
  <c r="AB3497" i="259" s="1"/>
  <c r="AA3498" i="259"/>
  <c r="AB3498" i="259" s="1"/>
  <c r="AA3499" i="259"/>
  <c r="AB3499" i="259" s="1"/>
  <c r="AA3500" i="259"/>
  <c r="AB3500" i="259" s="1"/>
  <c r="AA3501" i="259"/>
  <c r="AB3501" i="259" s="1"/>
  <c r="AA3502" i="259"/>
  <c r="AB3502" i="259" s="1"/>
  <c r="AA3503" i="259"/>
  <c r="AB3503" i="259" s="1"/>
  <c r="AA3504" i="259"/>
  <c r="AB3504" i="259" s="1"/>
  <c r="AA3505" i="259"/>
  <c r="AB3505" i="259" s="1"/>
  <c r="AA3506" i="259"/>
  <c r="AB3506" i="259" s="1"/>
  <c r="AA3507" i="259"/>
  <c r="AB3507" i="259" s="1"/>
  <c r="AA3508" i="259"/>
  <c r="AB3508" i="259" s="1"/>
  <c r="AA3509" i="259"/>
  <c r="AB3509" i="259" s="1"/>
  <c r="AA3510" i="259"/>
  <c r="AB3510" i="259" s="1"/>
  <c r="AA3511" i="259"/>
  <c r="AB3511" i="259" s="1"/>
  <c r="AA3512" i="259"/>
  <c r="AB3512" i="259" s="1"/>
  <c r="AA3513" i="259"/>
  <c r="AB3513" i="259" s="1"/>
  <c r="AA3514" i="259"/>
  <c r="AB3514" i="259" s="1"/>
  <c r="AA3515" i="259"/>
  <c r="AB3515" i="259" s="1"/>
  <c r="AA3516" i="259"/>
  <c r="AB3516" i="259" s="1"/>
  <c r="AA3517" i="259"/>
  <c r="AB3517" i="259" s="1"/>
  <c r="AA3518" i="259"/>
  <c r="AB3518" i="259" s="1"/>
  <c r="AA3519" i="259"/>
  <c r="AB3519" i="259" s="1"/>
  <c r="AA3520" i="259"/>
  <c r="AB3520" i="259" s="1"/>
  <c r="AA3521" i="259"/>
  <c r="AB3521" i="259" s="1"/>
  <c r="AA3522" i="259"/>
  <c r="AB3522" i="259" s="1"/>
  <c r="AA3523" i="259"/>
  <c r="AB3523" i="259" s="1"/>
  <c r="AA3524" i="259"/>
  <c r="AB3524" i="259" s="1"/>
  <c r="AA3525" i="259"/>
  <c r="AB3525" i="259" s="1"/>
  <c r="AA3526" i="259"/>
  <c r="AB3526" i="259" s="1"/>
  <c r="AA3527" i="259"/>
  <c r="AB3527" i="259" s="1"/>
  <c r="AA3528" i="259"/>
  <c r="AB3528" i="259" s="1"/>
  <c r="AA3529" i="259"/>
  <c r="AB3529" i="259" s="1"/>
  <c r="AA3530" i="259"/>
  <c r="AB3530" i="259" s="1"/>
  <c r="AA3531" i="259"/>
  <c r="AB3531" i="259" s="1"/>
  <c r="AA3532" i="259"/>
  <c r="AB3532" i="259" s="1"/>
  <c r="AA3533" i="259"/>
  <c r="AB3533" i="259" s="1"/>
  <c r="AA3534" i="259"/>
  <c r="AB3534" i="259" s="1"/>
  <c r="AA3535" i="259"/>
  <c r="AB3535" i="259" s="1"/>
  <c r="AA3536" i="259"/>
  <c r="AB3536" i="259" s="1"/>
  <c r="AA3537" i="259"/>
  <c r="AB3537" i="259" s="1"/>
  <c r="AA3538" i="259"/>
  <c r="AB3538" i="259" s="1"/>
  <c r="AA3539" i="259"/>
  <c r="AB3539" i="259" s="1"/>
  <c r="AA3540" i="259"/>
  <c r="AB3540" i="259" s="1"/>
  <c r="AA3541" i="259"/>
  <c r="AB3541" i="259" s="1"/>
  <c r="AA3542" i="259"/>
  <c r="AB3542" i="259" s="1"/>
  <c r="AA3543" i="259"/>
  <c r="AB3543" i="259" s="1"/>
  <c r="AA3544" i="259"/>
  <c r="AB3544" i="259" s="1"/>
  <c r="AA3545" i="259"/>
  <c r="AB3545" i="259" s="1"/>
  <c r="AA3546" i="259"/>
  <c r="AB3546" i="259" s="1"/>
  <c r="AA3547" i="259"/>
  <c r="AB3547" i="259" s="1"/>
  <c r="AA3548" i="259"/>
  <c r="AB3548" i="259" s="1"/>
  <c r="AA3549" i="259"/>
  <c r="AB3549" i="259" s="1"/>
  <c r="AA3550" i="259"/>
  <c r="AB3550" i="259" s="1"/>
  <c r="AA3551" i="259"/>
  <c r="AB3551" i="259" s="1"/>
  <c r="AA3552" i="259"/>
  <c r="AB3552" i="259" s="1"/>
  <c r="AA3553" i="259"/>
  <c r="AB3553" i="259" s="1"/>
  <c r="AA3554" i="259"/>
  <c r="AB3554" i="259" s="1"/>
  <c r="AA3555" i="259"/>
  <c r="AB3555" i="259" s="1"/>
  <c r="AA3556" i="259"/>
  <c r="AB3556" i="259" s="1"/>
  <c r="AA3557" i="259"/>
  <c r="AB3557" i="259" s="1"/>
  <c r="AA3558" i="259"/>
  <c r="AB3558" i="259" s="1"/>
  <c r="AA3559" i="259"/>
  <c r="AB3559" i="259" s="1"/>
  <c r="AA3560" i="259"/>
  <c r="AB3560" i="259" s="1"/>
  <c r="AA3561" i="259"/>
  <c r="AB3561" i="259" s="1"/>
  <c r="AA3562" i="259"/>
  <c r="AB3562" i="259" s="1"/>
  <c r="AA3563" i="259"/>
  <c r="AB3563" i="259" s="1"/>
  <c r="AA3564" i="259"/>
  <c r="AB3564" i="259" s="1"/>
  <c r="AA3565" i="259"/>
  <c r="AB3565" i="259" s="1"/>
  <c r="AA3566" i="259"/>
  <c r="AB3566" i="259" s="1"/>
  <c r="AA3567" i="259"/>
  <c r="AB3567" i="259" s="1"/>
  <c r="AA3568" i="259"/>
  <c r="AB3568" i="259" s="1"/>
  <c r="AA3569" i="259"/>
  <c r="AB3569" i="259" s="1"/>
  <c r="AA3570" i="259"/>
  <c r="AB3570" i="259" s="1"/>
  <c r="AA3571" i="259"/>
  <c r="AB3571" i="259" s="1"/>
  <c r="AA3572" i="259"/>
  <c r="AB3572" i="259" s="1"/>
  <c r="AA3573" i="259"/>
  <c r="AB3573" i="259" s="1"/>
  <c r="AA3574" i="259"/>
  <c r="AB3574" i="259" s="1"/>
  <c r="AA3575" i="259"/>
  <c r="AB3575" i="259" s="1"/>
  <c r="AA3576" i="259"/>
  <c r="AB3576" i="259" s="1"/>
  <c r="AA3577" i="259"/>
  <c r="AB3577" i="259" s="1"/>
  <c r="AA3578" i="259"/>
  <c r="AB3578" i="259" s="1"/>
  <c r="AA3579" i="259"/>
  <c r="AB3579" i="259" s="1"/>
  <c r="AA3580" i="259"/>
  <c r="AB3580" i="259" s="1"/>
  <c r="AA3581" i="259"/>
  <c r="AB3581" i="259" s="1"/>
  <c r="AA3582" i="259"/>
  <c r="AB3582" i="259" s="1"/>
  <c r="AA3583" i="259"/>
  <c r="AB3583" i="259" s="1"/>
  <c r="AA3584" i="259"/>
  <c r="AB3584" i="259" s="1"/>
  <c r="AA3585" i="259"/>
  <c r="AB3585" i="259" s="1"/>
  <c r="AA3586" i="259"/>
  <c r="AB3586" i="259" s="1"/>
  <c r="AA3587" i="259"/>
  <c r="AB3587" i="259" s="1"/>
  <c r="AA3588" i="259"/>
  <c r="AB3588" i="259" s="1"/>
  <c r="AA3589" i="259"/>
  <c r="AB3589" i="259" s="1"/>
  <c r="AA3590" i="259"/>
  <c r="AB3590" i="259" s="1"/>
  <c r="AA3591" i="259"/>
  <c r="AB3591" i="259" s="1"/>
  <c r="AA3592" i="259"/>
  <c r="AB3592" i="259" s="1"/>
  <c r="AA3593" i="259"/>
  <c r="AB3593" i="259" s="1"/>
  <c r="AA3594" i="259"/>
  <c r="AB3594" i="259" s="1"/>
  <c r="AA3595" i="259"/>
  <c r="AB3595" i="259" s="1"/>
  <c r="AA3596" i="259"/>
  <c r="AB3596" i="259" s="1"/>
  <c r="AA3597" i="259"/>
  <c r="AB3597" i="259" s="1"/>
  <c r="AA3598" i="259"/>
  <c r="AB3598" i="259" s="1"/>
  <c r="AA3599" i="259"/>
  <c r="AB3599" i="259" s="1"/>
  <c r="AA3600" i="259"/>
  <c r="AB3600" i="259" s="1"/>
  <c r="AA3601" i="259"/>
  <c r="AB3601" i="259" s="1"/>
  <c r="AA3602" i="259"/>
  <c r="AB3602" i="259" s="1"/>
  <c r="AA3603" i="259"/>
  <c r="AB3603" i="259" s="1"/>
  <c r="AA3604" i="259"/>
  <c r="AB3604" i="259" s="1"/>
  <c r="AA3605" i="259"/>
  <c r="AB3605" i="259" s="1"/>
  <c r="AA3606" i="259"/>
  <c r="AB3606" i="259" s="1"/>
  <c r="AA3607" i="259"/>
  <c r="AB3607" i="259" s="1"/>
  <c r="AA3608" i="259"/>
  <c r="AB3608" i="259" s="1"/>
  <c r="AA3609" i="259"/>
  <c r="AB3609" i="259" s="1"/>
  <c r="AA3610" i="259"/>
  <c r="AB3610" i="259" s="1"/>
  <c r="AA3611" i="259"/>
  <c r="AB3611" i="259" s="1"/>
  <c r="AA3612" i="259"/>
  <c r="AB3612" i="259" s="1"/>
  <c r="AA3613" i="259"/>
  <c r="AB3613" i="259" s="1"/>
  <c r="AA3614" i="259"/>
  <c r="AB3614" i="259" s="1"/>
  <c r="AA3615" i="259"/>
  <c r="AB3615" i="259" s="1"/>
  <c r="AA3616" i="259"/>
  <c r="AB3616" i="259" s="1"/>
  <c r="AA3617" i="259"/>
  <c r="AB3617" i="259" s="1"/>
  <c r="AA3618" i="259"/>
  <c r="AB3618" i="259" s="1"/>
  <c r="AA3619" i="259"/>
  <c r="AB3619" i="259" s="1"/>
  <c r="AA3620" i="259"/>
  <c r="AB3620" i="259" s="1"/>
  <c r="AA3621" i="259"/>
  <c r="AB3621" i="259" s="1"/>
  <c r="AA3622" i="259"/>
  <c r="AB3622" i="259" s="1"/>
  <c r="AA3623" i="259"/>
  <c r="AB3623" i="259" s="1"/>
  <c r="AA3624" i="259"/>
  <c r="AB3624" i="259" s="1"/>
  <c r="AA3625" i="259"/>
  <c r="AB3625" i="259" s="1"/>
  <c r="AA3626" i="259"/>
  <c r="AB3626" i="259" s="1"/>
  <c r="AA3627" i="259"/>
  <c r="AB3627" i="259" s="1"/>
  <c r="AA3628" i="259"/>
  <c r="AB3628" i="259" s="1"/>
  <c r="AA3629" i="259"/>
  <c r="AB3629" i="259" s="1"/>
  <c r="AA3630" i="259"/>
  <c r="AB3630" i="259" s="1"/>
  <c r="AA3631" i="259"/>
  <c r="AB3631" i="259" s="1"/>
  <c r="AA3632" i="259"/>
  <c r="AB3632" i="259" s="1"/>
  <c r="AA3633" i="259"/>
  <c r="AB3633" i="259" s="1"/>
  <c r="AA3634" i="259"/>
  <c r="AB3634" i="259" s="1"/>
  <c r="AA3635" i="259"/>
  <c r="AB3635" i="259" s="1"/>
  <c r="AA3636" i="259"/>
  <c r="AB3636" i="259" s="1"/>
  <c r="AA3637" i="259"/>
  <c r="AB3637" i="259" s="1"/>
  <c r="AA3638" i="259"/>
  <c r="AB3638" i="259" s="1"/>
  <c r="AA3639" i="259"/>
  <c r="AB3639" i="259" s="1"/>
  <c r="AA3640" i="259"/>
  <c r="AB3640" i="259" s="1"/>
  <c r="AA3641" i="259"/>
  <c r="AB3641" i="259" s="1"/>
  <c r="AA3642" i="259"/>
  <c r="AB3642" i="259" s="1"/>
  <c r="AA3643" i="259"/>
  <c r="AB3643" i="259" s="1"/>
  <c r="AA3644" i="259"/>
  <c r="AB3644" i="259" s="1"/>
  <c r="AA3645" i="259"/>
  <c r="AB3645" i="259" s="1"/>
  <c r="AA3646" i="259"/>
  <c r="AB3646" i="259" s="1"/>
  <c r="AA3647" i="259"/>
  <c r="AB3647" i="259" s="1"/>
  <c r="AA3648" i="259"/>
  <c r="AB3648" i="259" s="1"/>
  <c r="AA3649" i="259"/>
  <c r="AB3649" i="259" s="1"/>
  <c r="AA3650" i="259"/>
  <c r="AB3650" i="259" s="1"/>
  <c r="AA3651" i="259"/>
  <c r="AB3651" i="259" s="1"/>
  <c r="AA3652" i="259"/>
  <c r="AB3652" i="259" s="1"/>
  <c r="AA3653" i="259"/>
  <c r="AB3653" i="259" s="1"/>
  <c r="AA3654" i="259"/>
  <c r="AB3654" i="259" s="1"/>
  <c r="AA3655" i="259"/>
  <c r="AB3655" i="259" s="1"/>
  <c r="AA3656" i="259"/>
  <c r="AB3656" i="259" s="1"/>
  <c r="AA3657" i="259"/>
  <c r="AB3657" i="259" s="1"/>
  <c r="AA3658" i="259"/>
  <c r="AB3658" i="259" s="1"/>
  <c r="AA3659" i="259"/>
  <c r="AB3659" i="259" s="1"/>
  <c r="AA3660" i="259"/>
  <c r="AB3660" i="259" s="1"/>
  <c r="AA3661" i="259"/>
  <c r="AB3661" i="259" s="1"/>
  <c r="AA3662" i="259"/>
  <c r="AB3662" i="259" s="1"/>
  <c r="AA3663" i="259"/>
  <c r="AB3663" i="259" s="1"/>
  <c r="AA3664" i="259"/>
  <c r="AB3664" i="259" s="1"/>
  <c r="AA3665" i="259"/>
  <c r="AB3665" i="259" s="1"/>
  <c r="AA3666" i="259"/>
  <c r="AB3666" i="259" s="1"/>
  <c r="AA3667" i="259"/>
  <c r="AB3667" i="259" s="1"/>
  <c r="AA3668" i="259"/>
  <c r="AB3668" i="259" s="1"/>
  <c r="AA3669" i="259"/>
  <c r="AB3669" i="259" s="1"/>
  <c r="AA3670" i="259"/>
  <c r="AB3670" i="259" s="1"/>
  <c r="AA3671" i="259"/>
  <c r="AB3671" i="259" s="1"/>
  <c r="AA3672" i="259"/>
  <c r="AB3672" i="259" s="1"/>
  <c r="AA3673" i="259"/>
  <c r="AB3673" i="259" s="1"/>
  <c r="AA3674" i="259"/>
  <c r="AB3674" i="259" s="1"/>
  <c r="AA3675" i="259"/>
  <c r="AB3675" i="259" s="1"/>
  <c r="AA3676" i="259"/>
  <c r="AB3676" i="259" s="1"/>
  <c r="AA3677" i="259"/>
  <c r="AB3677" i="259" s="1"/>
  <c r="AA3678" i="259"/>
  <c r="AB3678" i="259" s="1"/>
  <c r="AA3679" i="259"/>
  <c r="AB3679" i="259" s="1"/>
  <c r="AA3680" i="259"/>
  <c r="AB3680" i="259" s="1"/>
  <c r="AA3681" i="259"/>
  <c r="AB3681" i="259" s="1"/>
  <c r="AA3682" i="259"/>
  <c r="AB3682" i="259" s="1"/>
  <c r="AA3683" i="259"/>
  <c r="AB3683" i="259" s="1"/>
  <c r="AA3684" i="259"/>
  <c r="AB3684" i="259" s="1"/>
  <c r="AA3685" i="259"/>
  <c r="AB3685" i="259" s="1"/>
  <c r="AA3686" i="259"/>
  <c r="AB3686" i="259" s="1"/>
  <c r="AA3687" i="259"/>
  <c r="AB3687" i="259" s="1"/>
  <c r="AA3688" i="259"/>
  <c r="AB3688" i="259" s="1"/>
  <c r="AA3689" i="259"/>
  <c r="AB3689" i="259" s="1"/>
  <c r="AA3690" i="259"/>
  <c r="AB3690" i="259" s="1"/>
  <c r="AA3691" i="259"/>
  <c r="AB3691" i="259" s="1"/>
  <c r="AA3692" i="259"/>
  <c r="AB3692" i="259" s="1"/>
  <c r="AA3693" i="259"/>
  <c r="AB3693" i="259" s="1"/>
  <c r="AA3694" i="259"/>
  <c r="AB3694" i="259" s="1"/>
  <c r="AA3695" i="259"/>
  <c r="AB3695" i="259" s="1"/>
  <c r="AA3696" i="259"/>
  <c r="AB3696" i="259" s="1"/>
  <c r="AA3697" i="259"/>
  <c r="AB3697" i="259" s="1"/>
  <c r="AA3698" i="259"/>
  <c r="AB3698" i="259" s="1"/>
  <c r="AA3699" i="259"/>
  <c r="AB3699" i="259" s="1"/>
  <c r="AA3700" i="259"/>
  <c r="AB3700" i="259" s="1"/>
  <c r="AA3701" i="259"/>
  <c r="AB3701" i="259" s="1"/>
  <c r="AA3702" i="259"/>
  <c r="AB3702" i="259" s="1"/>
  <c r="AA3703" i="259"/>
  <c r="AB3703" i="259" s="1"/>
  <c r="AA3704" i="259"/>
  <c r="AB3704" i="259" s="1"/>
  <c r="AA3705" i="259"/>
  <c r="AB3705" i="259" s="1"/>
  <c r="AA3706" i="259"/>
  <c r="AB3706" i="259" s="1"/>
  <c r="AA3707" i="259"/>
  <c r="AB3707" i="259" s="1"/>
  <c r="AA3708" i="259"/>
  <c r="AB3708" i="259" s="1"/>
  <c r="AA3709" i="259"/>
  <c r="AB3709" i="259" s="1"/>
  <c r="AA3710" i="259"/>
  <c r="AB3710" i="259" s="1"/>
  <c r="AA3711" i="259"/>
  <c r="AB3711" i="259" s="1"/>
  <c r="AA3712" i="259"/>
  <c r="AB3712" i="259" s="1"/>
  <c r="AA3713" i="259"/>
  <c r="AB3713" i="259" s="1"/>
  <c r="AA3714" i="259"/>
  <c r="AB3714" i="259" s="1"/>
  <c r="AA3715" i="259"/>
  <c r="AB3715" i="259" s="1"/>
  <c r="AA3716" i="259"/>
  <c r="AB3716" i="259" s="1"/>
  <c r="AA3717" i="259"/>
  <c r="AB3717" i="259" s="1"/>
  <c r="AA3718" i="259"/>
  <c r="AB3718" i="259" s="1"/>
  <c r="AA3719" i="259"/>
  <c r="AB3719" i="259" s="1"/>
  <c r="AA3720" i="259"/>
  <c r="AB3720" i="259" s="1"/>
  <c r="AA3721" i="259"/>
  <c r="AB3721" i="259" s="1"/>
  <c r="AA3722" i="259"/>
  <c r="AB3722" i="259" s="1"/>
  <c r="AA3723" i="259"/>
  <c r="AB3723" i="259" s="1"/>
  <c r="AA3724" i="259"/>
  <c r="AB3724" i="259" s="1"/>
  <c r="AA3725" i="259"/>
  <c r="AB3725" i="259" s="1"/>
  <c r="AA3726" i="259"/>
  <c r="AB3726" i="259" s="1"/>
  <c r="AA3727" i="259"/>
  <c r="AB3727" i="259" s="1"/>
  <c r="AA3728" i="259"/>
  <c r="AB3728" i="259" s="1"/>
  <c r="AA3729" i="259"/>
  <c r="AB3729" i="259" s="1"/>
  <c r="AA3730" i="259"/>
  <c r="AB3730" i="259" s="1"/>
  <c r="AA3731" i="259"/>
  <c r="AB3731" i="259" s="1"/>
  <c r="AA3732" i="259"/>
  <c r="AB3732" i="259" s="1"/>
  <c r="AA3733" i="259"/>
  <c r="AB3733" i="259" s="1"/>
  <c r="AA3734" i="259"/>
  <c r="AB3734" i="259" s="1"/>
  <c r="AA3735" i="259"/>
  <c r="AB3735" i="259" s="1"/>
  <c r="AA3736" i="259"/>
  <c r="AB3736" i="259" s="1"/>
  <c r="AA3737" i="259"/>
  <c r="AB3737" i="259" s="1"/>
  <c r="AA3738" i="259"/>
  <c r="AB3738" i="259" s="1"/>
  <c r="AA3739" i="259"/>
  <c r="AB3739" i="259" s="1"/>
  <c r="AA3740" i="259"/>
  <c r="AB3740" i="259" s="1"/>
  <c r="AA3741" i="259"/>
  <c r="AB3741" i="259" s="1"/>
  <c r="AA3742" i="259"/>
  <c r="AB3742" i="259" s="1"/>
  <c r="AA3743" i="259"/>
  <c r="AB3743" i="259" s="1"/>
  <c r="AA3744" i="259"/>
  <c r="AB3744" i="259" s="1"/>
  <c r="AA3745" i="259"/>
  <c r="AB3745" i="259" s="1"/>
  <c r="AA3746" i="259"/>
  <c r="AB3746" i="259" s="1"/>
  <c r="AA3747" i="259"/>
  <c r="AB3747" i="259" s="1"/>
  <c r="AA3748" i="259"/>
  <c r="AB3748" i="259" s="1"/>
  <c r="AA3749" i="259"/>
  <c r="AB3749" i="259" s="1"/>
  <c r="AA3750" i="259"/>
  <c r="AB3750" i="259" s="1"/>
  <c r="AA3751" i="259"/>
  <c r="AB3751" i="259" s="1"/>
  <c r="AA3752" i="259"/>
  <c r="AB3752" i="259" s="1"/>
  <c r="AA3753" i="259"/>
  <c r="AB3753" i="259" s="1"/>
  <c r="AA3754" i="259"/>
  <c r="AB3754" i="259" s="1"/>
  <c r="AA3755" i="259"/>
  <c r="AB3755" i="259" s="1"/>
  <c r="AA3756" i="259"/>
  <c r="AA3757" i="259"/>
  <c r="AB3757" i="259" s="1"/>
  <c r="AA3758" i="259"/>
  <c r="AB3758" i="259" s="1"/>
  <c r="AA3759" i="259"/>
  <c r="AB3759" i="259" s="1"/>
  <c r="AA3760" i="259"/>
  <c r="AA3761" i="259"/>
  <c r="AB3761" i="259" s="1"/>
  <c r="AA3762" i="259"/>
  <c r="AB3762" i="259" s="1"/>
  <c r="AA3763" i="259"/>
  <c r="AB3763" i="259" s="1"/>
  <c r="AA3764" i="259"/>
  <c r="AB3764" i="259" s="1"/>
  <c r="AA3765" i="259"/>
  <c r="AB3765" i="259" s="1"/>
  <c r="AA3766" i="259"/>
  <c r="AB3766" i="259" s="1"/>
  <c r="AA3767" i="259"/>
  <c r="AB3767" i="259" s="1"/>
  <c r="AA3768" i="259"/>
  <c r="AB3768" i="259" s="1"/>
  <c r="AA3769" i="259"/>
  <c r="AB3769" i="259" s="1"/>
  <c r="AA3770" i="259"/>
  <c r="AB3770" i="259" s="1"/>
  <c r="AA3771" i="259"/>
  <c r="AB3771" i="259" s="1"/>
  <c r="AA3772" i="259"/>
  <c r="AA3773" i="259"/>
  <c r="AB3773" i="259" s="1"/>
  <c r="AA3774" i="259"/>
  <c r="AB3774" i="259" s="1"/>
  <c r="AA3775" i="259"/>
  <c r="AB3775" i="259" s="1"/>
  <c r="AA3776" i="259"/>
  <c r="AB3776" i="259" s="1"/>
  <c r="AA3777" i="259"/>
  <c r="AB3777" i="259" s="1"/>
  <c r="AA3778" i="259"/>
  <c r="AB3778" i="259" s="1"/>
  <c r="AA3779" i="259"/>
  <c r="AB3779" i="259" s="1"/>
  <c r="AA3780" i="259"/>
  <c r="AB3780" i="259" s="1"/>
  <c r="AA3781" i="259"/>
  <c r="AB3781" i="259" s="1"/>
  <c r="AA3782" i="259"/>
  <c r="AB3782" i="259" s="1"/>
  <c r="AA3783" i="259"/>
  <c r="AB3783" i="259" s="1"/>
  <c r="AA3784" i="259"/>
  <c r="AB3784" i="259" s="1"/>
  <c r="AA3785" i="259"/>
  <c r="AB3785" i="259" s="1"/>
  <c r="AA3786" i="259"/>
  <c r="AB3786" i="259" s="1"/>
  <c r="AA3787" i="259"/>
  <c r="AB3787" i="259" s="1"/>
  <c r="AA3788" i="259"/>
  <c r="AB3788" i="259" s="1"/>
  <c r="AA3789" i="259"/>
  <c r="AB3789" i="259" s="1"/>
  <c r="AA3790" i="259"/>
  <c r="AB3790" i="259" s="1"/>
  <c r="AA3791" i="259"/>
  <c r="AB3791" i="259" s="1"/>
  <c r="AA3792" i="259"/>
  <c r="AB3792" i="259" s="1"/>
  <c r="AA3793" i="259"/>
  <c r="AB3793" i="259" s="1"/>
  <c r="AA3794" i="259"/>
  <c r="AB3794" i="259" s="1"/>
  <c r="AA3795" i="259"/>
  <c r="AB3795" i="259" s="1"/>
  <c r="AA3796" i="259"/>
  <c r="AB3796" i="259" s="1"/>
  <c r="AA3797" i="259"/>
  <c r="AB3797" i="259" s="1"/>
  <c r="AA3798" i="259"/>
  <c r="AB3798" i="259" s="1"/>
  <c r="AA3799" i="259"/>
  <c r="AB3799" i="259" s="1"/>
  <c r="AA3800" i="259"/>
  <c r="AB3800" i="259" s="1"/>
  <c r="AA3801" i="259"/>
  <c r="AB3801" i="259" s="1"/>
  <c r="AA3802" i="259"/>
  <c r="AB3802" i="259" s="1"/>
  <c r="AA3803" i="259"/>
  <c r="AB3803" i="259" s="1"/>
  <c r="AA3804" i="259"/>
  <c r="AA3805" i="259"/>
  <c r="AB3805" i="259" s="1"/>
  <c r="AA3806" i="259"/>
  <c r="AB3806" i="259" s="1"/>
  <c r="AA3807" i="259"/>
  <c r="AB3807" i="259" s="1"/>
  <c r="AA3808" i="259"/>
  <c r="AB3808" i="259" s="1"/>
  <c r="AA3809" i="259"/>
  <c r="AB3809" i="259" s="1"/>
  <c r="AA3810" i="259"/>
  <c r="AB3810" i="259" s="1"/>
  <c r="AA3811" i="259"/>
  <c r="AB3811" i="259" s="1"/>
  <c r="AA3812" i="259"/>
  <c r="AB3812" i="259" s="1"/>
  <c r="AA3813" i="259"/>
  <c r="AB3813" i="259" s="1"/>
  <c r="AA3814" i="259"/>
  <c r="AB3814" i="259" s="1"/>
  <c r="AA3815" i="259"/>
  <c r="AB3815" i="259" s="1"/>
  <c r="AA3816" i="259"/>
  <c r="AB3816" i="259" s="1"/>
  <c r="AA3817" i="259"/>
  <c r="AB3817" i="259" s="1"/>
  <c r="AA3818" i="259"/>
  <c r="AB3818" i="259" s="1"/>
  <c r="AA3819" i="259"/>
  <c r="AB3819" i="259" s="1"/>
  <c r="AA3820" i="259"/>
  <c r="AA3821" i="259"/>
  <c r="AB3821" i="259" s="1"/>
  <c r="AA3822" i="259"/>
  <c r="AB3822" i="259" s="1"/>
  <c r="AA3823" i="259"/>
  <c r="AB3823" i="259" s="1"/>
  <c r="AA3824" i="259"/>
  <c r="AB3824" i="259" s="1"/>
  <c r="AA3825" i="259"/>
  <c r="AB3825" i="259" s="1"/>
  <c r="AA3826" i="259"/>
  <c r="AB3826" i="259" s="1"/>
  <c r="AA3827" i="259"/>
  <c r="AB3827" i="259" s="1"/>
  <c r="AA3828" i="259"/>
  <c r="AA3829" i="259"/>
  <c r="AB3829" i="259" s="1"/>
  <c r="AA3830" i="259"/>
  <c r="AB3830" i="259" s="1"/>
  <c r="AA3831" i="259"/>
  <c r="AB3831" i="259" s="1"/>
  <c r="AA3832" i="259"/>
  <c r="AB3832" i="259" s="1"/>
  <c r="AA3833" i="259"/>
  <c r="AB3833" i="259" s="1"/>
  <c r="AA3834" i="259"/>
  <c r="AB3834" i="259" s="1"/>
  <c r="AA3835" i="259"/>
  <c r="AB3835" i="259" s="1"/>
  <c r="AA3836" i="259"/>
  <c r="AB3836" i="259" s="1"/>
  <c r="AA3837" i="259"/>
  <c r="AB3837" i="259" s="1"/>
  <c r="AA3838" i="259"/>
  <c r="AB3838" i="259" s="1"/>
  <c r="AA3839" i="259"/>
  <c r="AB3839" i="259" s="1"/>
  <c r="AA3840" i="259"/>
  <c r="AB3840" i="259" s="1"/>
  <c r="AA3841" i="259"/>
  <c r="AB3841" i="259" s="1"/>
  <c r="AA3842" i="259"/>
  <c r="AB3842" i="259" s="1"/>
  <c r="AA3843" i="259"/>
  <c r="AB3843" i="259" s="1"/>
  <c r="AA3844" i="259"/>
  <c r="AA3845" i="259"/>
  <c r="AB3845" i="259" s="1"/>
  <c r="AA3846" i="259"/>
  <c r="AB3846" i="259" s="1"/>
  <c r="AA3847" i="259"/>
  <c r="AB3847" i="259" s="1"/>
  <c r="AA3848" i="259"/>
  <c r="AB3848" i="259" s="1"/>
  <c r="AA3849" i="259"/>
  <c r="AB3849" i="259" s="1"/>
  <c r="AA3850" i="259"/>
  <c r="AB3850" i="259" s="1"/>
  <c r="AA3851" i="259"/>
  <c r="AB3851" i="259" s="1"/>
  <c r="AA3852" i="259"/>
  <c r="AB3852" i="259" s="1"/>
  <c r="AA3853" i="259"/>
  <c r="AB3853" i="259" s="1"/>
  <c r="AA3854" i="259"/>
  <c r="AB3854" i="259" s="1"/>
  <c r="AA3855" i="259"/>
  <c r="AB3855" i="259" s="1"/>
  <c r="AA3856" i="259"/>
  <c r="AB3856" i="259" s="1"/>
  <c r="AA3857" i="259"/>
  <c r="AB3857" i="259" s="1"/>
  <c r="AA3858" i="259"/>
  <c r="AB3858" i="259" s="1"/>
  <c r="AA3859" i="259"/>
  <c r="AB3859" i="259" s="1"/>
  <c r="AA3860" i="259"/>
  <c r="AB3860" i="259" s="1"/>
  <c r="AA3861" i="259"/>
  <c r="AB3861" i="259" s="1"/>
  <c r="AA3862" i="259"/>
  <c r="AB3862" i="259" s="1"/>
  <c r="AA3863" i="259"/>
  <c r="AB3863" i="259" s="1"/>
  <c r="AA3864" i="259"/>
  <c r="AB3864" i="259" s="1"/>
  <c r="AA3865" i="259"/>
  <c r="AB3865" i="259" s="1"/>
  <c r="AA3866" i="259"/>
  <c r="AB3866" i="259" s="1"/>
  <c r="AA3867" i="259"/>
  <c r="AB3867" i="259" s="1"/>
  <c r="AA3868" i="259"/>
  <c r="AB3868" i="259" s="1"/>
  <c r="AA3869" i="259"/>
  <c r="AB3869" i="259" s="1"/>
  <c r="AA3870" i="259"/>
  <c r="AB3870" i="259" s="1"/>
  <c r="AA3871" i="259"/>
  <c r="AB3871" i="259" s="1"/>
  <c r="AA3872" i="259"/>
  <c r="AB3872" i="259" s="1"/>
  <c r="AA3873" i="259"/>
  <c r="AB3873" i="259" s="1"/>
  <c r="AA3874" i="259"/>
  <c r="AB3874" i="259" s="1"/>
  <c r="AA3875" i="259"/>
  <c r="AB3875" i="259" s="1"/>
  <c r="AA3876" i="259"/>
  <c r="AA3877" i="259"/>
  <c r="AB3877" i="259" s="1"/>
  <c r="AA3878" i="259"/>
  <c r="AB3878" i="259" s="1"/>
  <c r="AA3879" i="259"/>
  <c r="AB3879" i="259" s="1"/>
  <c r="AA3880" i="259"/>
  <c r="AB3880" i="259" s="1"/>
  <c r="AA3881" i="259"/>
  <c r="AB3881" i="259" s="1"/>
  <c r="AA3882" i="259"/>
  <c r="AB3882" i="259" s="1"/>
  <c r="AA3883" i="259"/>
  <c r="AB3883" i="259" s="1"/>
  <c r="AA3884" i="259"/>
  <c r="AB3884" i="259" s="1"/>
  <c r="AA3885" i="259"/>
  <c r="AB3885" i="259" s="1"/>
  <c r="AA3886" i="259"/>
  <c r="AB3886" i="259" s="1"/>
  <c r="AA3887" i="259"/>
  <c r="AB3887" i="259" s="1"/>
  <c r="AA3888" i="259"/>
  <c r="AB3888" i="259" s="1"/>
  <c r="AA3889" i="259"/>
  <c r="AB3889" i="259" s="1"/>
  <c r="AA3890" i="259"/>
  <c r="AB3890" i="259" s="1"/>
  <c r="AA3891" i="259"/>
  <c r="AB3891" i="259" s="1"/>
  <c r="AA3892" i="259"/>
  <c r="AB3892" i="259" s="1"/>
  <c r="AA3893" i="259"/>
  <c r="AB3893" i="259" s="1"/>
  <c r="AA3894" i="259"/>
  <c r="AB3894" i="259" s="1"/>
  <c r="AA3895" i="259"/>
  <c r="AB3895" i="259" s="1"/>
  <c r="AA3896" i="259"/>
  <c r="AA3897" i="259"/>
  <c r="AB3897" i="259" s="1"/>
  <c r="AA3898" i="259"/>
  <c r="AB3898" i="259" s="1"/>
  <c r="AA3899" i="259"/>
  <c r="AB3899" i="259" s="1"/>
  <c r="AA3900" i="259"/>
  <c r="AB3900" i="259" s="1"/>
  <c r="AA3901" i="259"/>
  <c r="AB3901" i="259" s="1"/>
  <c r="AA3902" i="259"/>
  <c r="AB3902" i="259" s="1"/>
  <c r="AA3903" i="259"/>
  <c r="AB3903" i="259" s="1"/>
  <c r="AA3904" i="259"/>
  <c r="AA3905" i="259"/>
  <c r="AB3905" i="259" s="1"/>
  <c r="AA3906" i="259"/>
  <c r="AB3906" i="259" s="1"/>
  <c r="AA3907" i="259"/>
  <c r="AB3907" i="259" s="1"/>
  <c r="AA3908" i="259"/>
  <c r="AB3908" i="259" s="1"/>
  <c r="AA3909" i="259"/>
  <c r="AB3909" i="259" s="1"/>
  <c r="AA3910" i="259"/>
  <c r="AB3910" i="259" s="1"/>
  <c r="AA3911" i="259"/>
  <c r="AB3911" i="259" s="1"/>
  <c r="AA3912" i="259"/>
  <c r="AB3912" i="259" s="1"/>
  <c r="AA3913" i="259"/>
  <c r="AB3913" i="259" s="1"/>
  <c r="AA3914" i="259"/>
  <c r="AB3914" i="259" s="1"/>
  <c r="AA3915" i="259"/>
  <c r="AB3915" i="259" s="1"/>
  <c r="AA3916" i="259"/>
  <c r="AB3916" i="259" s="1"/>
  <c r="AA3917" i="259"/>
  <c r="AB3917" i="259" s="1"/>
  <c r="AA3918" i="259"/>
  <c r="AB3918" i="259" s="1"/>
  <c r="AA3919" i="259"/>
  <c r="AB3919" i="259" s="1"/>
  <c r="AA3920" i="259"/>
  <c r="AA3921" i="259"/>
  <c r="AB3921" i="259" s="1"/>
  <c r="AA3922" i="259"/>
  <c r="AB3922" i="259" s="1"/>
  <c r="AA3923" i="259"/>
  <c r="AB3923" i="259" s="1"/>
  <c r="AA3924" i="259"/>
  <c r="AB3924" i="259" s="1"/>
  <c r="AA3925" i="259"/>
  <c r="AB3925" i="259" s="1"/>
  <c r="AA3926" i="259"/>
  <c r="AB3926" i="259" s="1"/>
  <c r="AA3927" i="259"/>
  <c r="AB3927" i="259" s="1"/>
  <c r="AA3928" i="259"/>
  <c r="AB3928" i="259" s="1"/>
  <c r="AA3929" i="259"/>
  <c r="AB3929" i="259" s="1"/>
  <c r="AA3930" i="259"/>
  <c r="AB3930" i="259" s="1"/>
  <c r="AA3931" i="259"/>
  <c r="AB3931" i="259" s="1"/>
  <c r="AA3932" i="259"/>
  <c r="AB3932" i="259" s="1"/>
  <c r="AA3933" i="259"/>
  <c r="AB3933" i="259" s="1"/>
  <c r="AA3934" i="259"/>
  <c r="AB3934" i="259" s="1"/>
  <c r="AA3935" i="259"/>
  <c r="AB3935" i="259" s="1"/>
  <c r="AA3936" i="259"/>
  <c r="AB3936" i="259" s="1"/>
  <c r="AA3937" i="259"/>
  <c r="AB3937" i="259" s="1"/>
  <c r="AA3938" i="259"/>
  <c r="AB3938" i="259" s="1"/>
  <c r="AA3939" i="259"/>
  <c r="AB3939" i="259" s="1"/>
  <c r="AA3940" i="259"/>
  <c r="AB3940" i="259" s="1"/>
  <c r="AA3941" i="259"/>
  <c r="AB3941" i="259" s="1"/>
  <c r="AA3942" i="259"/>
  <c r="AB3942" i="259" s="1"/>
  <c r="AA3943" i="259"/>
  <c r="AB3943" i="259" s="1"/>
  <c r="AA3944" i="259"/>
  <c r="AA3945" i="259"/>
  <c r="AB3945" i="259" s="1"/>
  <c r="AA3946" i="259"/>
  <c r="AB3946" i="259" s="1"/>
  <c r="AA3947" i="259"/>
  <c r="AB3947" i="259" s="1"/>
  <c r="AA3948" i="259"/>
  <c r="AA3949" i="259"/>
  <c r="AB3949" i="259" s="1"/>
  <c r="AA3950" i="259"/>
  <c r="AB3950" i="259" s="1"/>
  <c r="AA3951" i="259"/>
  <c r="AB3951" i="259" s="1"/>
  <c r="AA3952" i="259"/>
  <c r="AB3952" i="259" s="1"/>
  <c r="AA3953" i="259"/>
  <c r="AB3953" i="259" s="1"/>
  <c r="AA3954" i="259"/>
  <c r="AB3954" i="259" s="1"/>
  <c r="AA3955" i="259"/>
  <c r="AB3955" i="259" s="1"/>
  <c r="AA3956" i="259"/>
  <c r="AB3956" i="259" s="1"/>
  <c r="AA3957" i="259"/>
  <c r="AB3957" i="259" s="1"/>
  <c r="AA3958" i="259"/>
  <c r="AB3958" i="259" s="1"/>
  <c r="AA3959" i="259"/>
  <c r="AB3959" i="259" s="1"/>
  <c r="AA3960" i="259"/>
  <c r="AB3960" i="259" s="1"/>
  <c r="AA3961" i="259"/>
  <c r="AB3961" i="259" s="1"/>
  <c r="AA3962" i="259"/>
  <c r="AB3962" i="259" s="1"/>
  <c r="AA3963" i="259"/>
  <c r="AB3963" i="259" s="1"/>
  <c r="AA3964" i="259"/>
  <c r="AA3965" i="259"/>
  <c r="AB3965" i="259" s="1"/>
  <c r="AA3966" i="259"/>
  <c r="AB3966" i="259" s="1"/>
  <c r="AA3967" i="259"/>
  <c r="AB3967" i="259" s="1"/>
  <c r="AA3968" i="259"/>
  <c r="AA3969" i="259"/>
  <c r="AB3969" i="259" s="1"/>
  <c r="AA3970" i="259"/>
  <c r="AB3970" i="259" s="1"/>
  <c r="AA3971" i="259"/>
  <c r="AB3971" i="259" s="1"/>
  <c r="AA3972" i="259"/>
  <c r="AB3972" i="259" s="1"/>
  <c r="AA3973" i="259"/>
  <c r="AB3973" i="259" s="1"/>
  <c r="AA3974" i="259"/>
  <c r="AB3974" i="259" s="1"/>
  <c r="AA3975" i="259"/>
  <c r="AB3975" i="259" s="1"/>
  <c r="AA3976" i="259"/>
  <c r="AA3977" i="259"/>
  <c r="AB3977" i="259" s="1"/>
  <c r="AA3978" i="259"/>
  <c r="AB3978" i="259" s="1"/>
  <c r="AA3979" i="259"/>
  <c r="AB3979" i="259" s="1"/>
  <c r="AA3980" i="259"/>
  <c r="AB3980" i="259" s="1"/>
  <c r="AA3981" i="259"/>
  <c r="AB3981" i="259" s="1"/>
  <c r="AA3982" i="259"/>
  <c r="AB3982" i="259" s="1"/>
  <c r="AA3983" i="259"/>
  <c r="AB3983" i="259" s="1"/>
  <c r="AA3984" i="259"/>
  <c r="AB3984" i="259" s="1"/>
  <c r="AA3985" i="259"/>
  <c r="AB3985" i="259" s="1"/>
  <c r="AA3986" i="259"/>
  <c r="AB3986" i="259" s="1"/>
  <c r="AA3987" i="259"/>
  <c r="AB3987" i="259" s="1"/>
  <c r="AA3988" i="259"/>
  <c r="AB3988" i="259" s="1"/>
  <c r="AA3989" i="259"/>
  <c r="AB3989" i="259" s="1"/>
  <c r="AA3990" i="259"/>
  <c r="AB3990" i="259" s="1"/>
  <c r="AA3991" i="259"/>
  <c r="AB3991" i="259" s="1"/>
  <c r="AA3992" i="259"/>
  <c r="AA3993" i="259"/>
  <c r="AB3993" i="259" s="1"/>
  <c r="AA3994" i="259"/>
  <c r="AB3994" i="259" s="1"/>
  <c r="AA3995" i="259"/>
  <c r="AB3995" i="259" s="1"/>
  <c r="AA3996" i="259"/>
  <c r="AB3996" i="259" s="1"/>
  <c r="AA3997" i="259"/>
  <c r="AB3997" i="259" s="1"/>
  <c r="AA3998" i="259"/>
  <c r="AB3998" i="259" s="1"/>
  <c r="AA3999" i="259"/>
  <c r="AB3999" i="259" s="1"/>
  <c r="AA4000" i="259"/>
  <c r="AB4000" i="259" s="1"/>
  <c r="AA4001" i="259"/>
  <c r="AB4001" i="259" s="1"/>
  <c r="AA4002" i="259"/>
  <c r="AB4002" i="259" s="1"/>
  <c r="AA4003" i="259"/>
  <c r="AB4003" i="259" s="1"/>
  <c r="AA4004" i="259"/>
  <c r="AB4004" i="259" s="1"/>
  <c r="AA4005" i="259"/>
  <c r="AB4005" i="259" s="1"/>
  <c r="AA4006" i="259"/>
  <c r="AB4006" i="259" s="1"/>
  <c r="AA4007" i="259"/>
  <c r="AB4007" i="259" s="1"/>
  <c r="AA4008" i="259"/>
  <c r="AA4009" i="259"/>
  <c r="AB4009" i="259" s="1"/>
  <c r="AA4010" i="259"/>
  <c r="AB4010" i="259" s="1"/>
  <c r="AA4011" i="259"/>
  <c r="AB4011" i="259" s="1"/>
  <c r="AA4012" i="259"/>
  <c r="AB4012" i="259" s="1"/>
  <c r="AA4013" i="259"/>
  <c r="AB4013" i="259" s="1"/>
  <c r="AA4014" i="259"/>
  <c r="AB4014" i="259" s="1"/>
  <c r="AA4015" i="259"/>
  <c r="AB4015" i="259" s="1"/>
  <c r="AA4016" i="259"/>
  <c r="AB4016" i="259" s="1"/>
  <c r="AA4017" i="259"/>
  <c r="AB4017" i="259" s="1"/>
  <c r="AA4018" i="259"/>
  <c r="AB4018" i="259" s="1"/>
  <c r="AA4019" i="259"/>
  <c r="AB4019" i="259" s="1"/>
  <c r="AA4020" i="259"/>
  <c r="AB4020" i="259" s="1"/>
  <c r="AA4021" i="259"/>
  <c r="AB4021" i="259" s="1"/>
  <c r="AA4022" i="259"/>
  <c r="AB4022" i="259" s="1"/>
  <c r="AA4023" i="259"/>
  <c r="AB4023" i="259" s="1"/>
  <c r="AA4024" i="259"/>
  <c r="AB4024" i="259" s="1"/>
  <c r="AA4025" i="259"/>
  <c r="AB4025" i="259" s="1"/>
  <c r="AA4026" i="259"/>
  <c r="AB4026" i="259" s="1"/>
  <c r="AA4027" i="259"/>
  <c r="AB4027" i="259" s="1"/>
  <c r="AA4028" i="259"/>
  <c r="AB4028" i="259" s="1"/>
  <c r="AA4029" i="259"/>
  <c r="AB4029" i="259" s="1"/>
  <c r="AA4030" i="259"/>
  <c r="AB4030" i="259" s="1"/>
  <c r="AA4031" i="259"/>
  <c r="AB4031" i="259" s="1"/>
  <c r="AA4032" i="259"/>
  <c r="AB4032" i="259" s="1"/>
  <c r="AA4033" i="259"/>
  <c r="AB4033" i="259" s="1"/>
  <c r="AA4034" i="259"/>
  <c r="AB4034" i="259" s="1"/>
  <c r="AA4035" i="259"/>
  <c r="AB4035" i="259" s="1"/>
  <c r="AA4036" i="259"/>
  <c r="AA4037" i="259"/>
  <c r="AB4037" i="259" s="1"/>
  <c r="AA4038" i="259"/>
  <c r="AB4038" i="259" s="1"/>
  <c r="AA4039" i="259"/>
  <c r="AB4039" i="259" s="1"/>
  <c r="AA4040" i="259"/>
  <c r="AB4040" i="259" s="1"/>
  <c r="AA4041" i="259"/>
  <c r="AB4041" i="259" s="1"/>
  <c r="AA4042" i="259"/>
  <c r="AB4042" i="259" s="1"/>
  <c r="AA4043" i="259"/>
  <c r="AB4043" i="259" s="1"/>
  <c r="AA4044" i="259"/>
  <c r="AA4045" i="259"/>
  <c r="AB4045" i="259" s="1"/>
  <c r="AA4046" i="259"/>
  <c r="AB4046" i="259" s="1"/>
  <c r="AA4047" i="259"/>
  <c r="AB4047" i="259" s="1"/>
  <c r="AA4048" i="259"/>
  <c r="AB4048" i="259" s="1"/>
  <c r="AA4049" i="259"/>
  <c r="AB4049" i="259" s="1"/>
  <c r="AA4050" i="259"/>
  <c r="AB4050" i="259" s="1"/>
  <c r="AA4051" i="259"/>
  <c r="AB4051" i="259" s="1"/>
  <c r="AA4052" i="259"/>
  <c r="AB4052" i="259" s="1"/>
  <c r="AA4053" i="259"/>
  <c r="AB4053" i="259" s="1"/>
  <c r="AA4054" i="259"/>
  <c r="AB4054" i="259" s="1"/>
  <c r="AA4055" i="259"/>
  <c r="AB4055" i="259" s="1"/>
  <c r="AA4056" i="259"/>
  <c r="AB4056" i="259" s="1"/>
  <c r="AA4057" i="259"/>
  <c r="AB4057" i="259" s="1"/>
  <c r="AA4058" i="259"/>
  <c r="AB4058" i="259" s="1"/>
  <c r="AA4059" i="259"/>
  <c r="AB4059" i="259" s="1"/>
  <c r="AA4060" i="259"/>
  <c r="AB4060" i="259" s="1"/>
  <c r="AA4061" i="259"/>
  <c r="AB4061" i="259" s="1"/>
  <c r="AA4062" i="259"/>
  <c r="AB4062" i="259" s="1"/>
  <c r="AA4063" i="259"/>
  <c r="AB4063" i="259" s="1"/>
  <c r="AA4064" i="259"/>
  <c r="AB4064" i="259" s="1"/>
  <c r="AA4065" i="259"/>
  <c r="AB4065" i="259" s="1"/>
  <c r="AA4066" i="259"/>
  <c r="AB4066" i="259" s="1"/>
  <c r="AA4067" i="259"/>
  <c r="AB4067" i="259" s="1"/>
  <c r="AA4068" i="259"/>
  <c r="AB4068" i="259" s="1"/>
  <c r="AA4069" i="259"/>
  <c r="AB4069" i="259" s="1"/>
  <c r="AA4070" i="259"/>
  <c r="AB4070" i="259" s="1"/>
  <c r="AA4071" i="259"/>
  <c r="AB4071" i="259" s="1"/>
  <c r="AA4072" i="259"/>
  <c r="AB4072" i="259" s="1"/>
  <c r="AA4073" i="259"/>
  <c r="AB4073" i="259" s="1"/>
  <c r="AA4074" i="259"/>
  <c r="AB4074" i="259" s="1"/>
  <c r="AA4075" i="259"/>
  <c r="AB4075" i="259" s="1"/>
  <c r="AA4076" i="259"/>
  <c r="AB4076" i="259" s="1"/>
  <c r="AA4077" i="259"/>
  <c r="AB4077" i="259" s="1"/>
  <c r="AA4078" i="259"/>
  <c r="AB4078" i="259" s="1"/>
  <c r="AA4079" i="259"/>
  <c r="AB4079" i="259" s="1"/>
  <c r="AA4080" i="259"/>
  <c r="AB4080" i="259" s="1"/>
  <c r="AA4081" i="259"/>
  <c r="AB4081" i="259" s="1"/>
  <c r="AA4082" i="259"/>
  <c r="AB4082" i="259" s="1"/>
  <c r="AA4083" i="259"/>
  <c r="AB4083" i="259" s="1"/>
  <c r="AA4084" i="259"/>
  <c r="AB4084" i="259" s="1"/>
  <c r="AA4085" i="259"/>
  <c r="AB4085" i="259" s="1"/>
  <c r="AA4086" i="259"/>
  <c r="AB4086" i="259" s="1"/>
  <c r="AA4087" i="259"/>
  <c r="AB4087" i="259" s="1"/>
  <c r="AA4088" i="259"/>
  <c r="AA4089" i="259"/>
  <c r="AB4089" i="259" s="1"/>
  <c r="AA4090" i="259"/>
  <c r="AB4090" i="259" s="1"/>
  <c r="AA4091" i="259"/>
  <c r="AB4091" i="259" s="1"/>
  <c r="AA4092" i="259"/>
  <c r="AB4092" i="259" s="1"/>
  <c r="AA4093" i="259"/>
  <c r="AB4093" i="259" s="1"/>
  <c r="AA4094" i="259"/>
  <c r="AB4094" i="259" s="1"/>
  <c r="AA4095" i="259"/>
  <c r="AB4095" i="259" s="1"/>
  <c r="AA4096" i="259"/>
  <c r="AB4096" i="259" s="1"/>
  <c r="AA4097" i="259"/>
  <c r="AB4097" i="259" s="1"/>
  <c r="AA4098" i="259"/>
  <c r="AB4098" i="259" s="1"/>
  <c r="AA4099" i="259"/>
  <c r="AB4099" i="259" s="1"/>
  <c r="AA4100" i="259"/>
  <c r="AA4101" i="259"/>
  <c r="AB4101" i="259" s="1"/>
  <c r="AA4102" i="259"/>
  <c r="AB4102" i="259" s="1"/>
  <c r="AA4103" i="259"/>
  <c r="AB4103" i="259" s="1"/>
  <c r="AA4104" i="259"/>
  <c r="AB4104" i="259" s="1"/>
  <c r="AA4105" i="259"/>
  <c r="AB4105" i="259" s="1"/>
  <c r="AA4106" i="259"/>
  <c r="AB4106" i="259" s="1"/>
  <c r="AA4107" i="259"/>
  <c r="AB4107" i="259" s="1"/>
  <c r="AA4108" i="259"/>
  <c r="AB4108" i="259" s="1"/>
  <c r="AA4109" i="259"/>
  <c r="AB4109" i="259" s="1"/>
  <c r="AA4110" i="259"/>
  <c r="AB4110" i="259" s="1"/>
  <c r="AA4111" i="259"/>
  <c r="AB4111" i="259" s="1"/>
  <c r="AA4112" i="259"/>
  <c r="AB4112" i="259" s="1"/>
  <c r="AA4113" i="259"/>
  <c r="AB4113" i="259" s="1"/>
  <c r="AA4114" i="259"/>
  <c r="AB4114" i="259" s="1"/>
  <c r="AA4115" i="259"/>
  <c r="AB4115" i="259" s="1"/>
  <c r="AA4116" i="259"/>
  <c r="AB4116" i="259" s="1"/>
  <c r="AA4117" i="259"/>
  <c r="AB4117" i="259" s="1"/>
  <c r="AA4118" i="259"/>
  <c r="AB4118" i="259" s="1"/>
  <c r="AA4119" i="259"/>
  <c r="AB4119" i="259" s="1"/>
  <c r="AA4120" i="259"/>
  <c r="AB4120" i="259" s="1"/>
  <c r="AA4121" i="259"/>
  <c r="AB4121" i="259" s="1"/>
  <c r="AA4122" i="259"/>
  <c r="AB4122" i="259" s="1"/>
  <c r="AA4123" i="259"/>
  <c r="AB4123" i="259" s="1"/>
  <c r="AA4124" i="259"/>
  <c r="AB4124" i="259" s="1"/>
  <c r="AA4125" i="259"/>
  <c r="AB4125" i="259" s="1"/>
  <c r="AA4126" i="259"/>
  <c r="AB4126" i="259" s="1"/>
  <c r="AA4127" i="259"/>
  <c r="AB4127" i="259" s="1"/>
  <c r="AA4128" i="259"/>
  <c r="AB4128" i="259" s="1"/>
  <c r="AA4129" i="259"/>
  <c r="AB4129" i="259" s="1"/>
  <c r="AA4130" i="259"/>
  <c r="AB4130" i="259" s="1"/>
  <c r="AA4131" i="259"/>
  <c r="AB4131" i="259" s="1"/>
  <c r="AA4132" i="259"/>
  <c r="AB4132" i="259" s="1"/>
  <c r="AA4133" i="259"/>
  <c r="AB4133" i="259" s="1"/>
  <c r="AA4134" i="259"/>
  <c r="AB4134" i="259" s="1"/>
  <c r="AA4135" i="259"/>
  <c r="AB4135" i="259" s="1"/>
  <c r="AA4136" i="259"/>
  <c r="AB4136" i="259" s="1"/>
  <c r="AA4137" i="259"/>
  <c r="AB4137" i="259" s="1"/>
  <c r="AA4138" i="259"/>
  <c r="AB4138" i="259" s="1"/>
  <c r="AA4139" i="259"/>
  <c r="AB4139" i="259" s="1"/>
  <c r="AA4140" i="259"/>
  <c r="AB4140" i="259" s="1"/>
  <c r="AA4141" i="259"/>
  <c r="AB4141" i="259" s="1"/>
  <c r="AA4142" i="259"/>
  <c r="AB4142" i="259" s="1"/>
  <c r="AA4143" i="259"/>
  <c r="AB4143" i="259" s="1"/>
  <c r="AA4144" i="259"/>
  <c r="AB4144" i="259" s="1"/>
  <c r="AA4145" i="259"/>
  <c r="AB4145" i="259" s="1"/>
  <c r="AA4146" i="259"/>
  <c r="AB4146" i="259" s="1"/>
  <c r="AA4147" i="259"/>
  <c r="AB4147" i="259" s="1"/>
  <c r="AA4148" i="259"/>
  <c r="AB4148" i="259" s="1"/>
  <c r="AA4149" i="259"/>
  <c r="AB4149" i="259" s="1"/>
  <c r="AA4150" i="259"/>
  <c r="AB4150" i="259" s="1"/>
  <c r="AA4151" i="259"/>
  <c r="AB4151" i="259" s="1"/>
  <c r="AA4152" i="259"/>
  <c r="AA4153" i="259"/>
  <c r="AB4153" i="259" s="1"/>
  <c r="AA4154" i="259"/>
  <c r="AB4154" i="259" s="1"/>
  <c r="AA4155" i="259"/>
  <c r="AB4155" i="259" s="1"/>
  <c r="AA4156" i="259"/>
  <c r="AB4156" i="259" s="1"/>
  <c r="AA4157" i="259"/>
  <c r="AB4157" i="259" s="1"/>
  <c r="AA4158" i="259"/>
  <c r="AB4158" i="259" s="1"/>
  <c r="AA4159" i="259"/>
  <c r="AB4159" i="259" s="1"/>
  <c r="AA4160" i="259"/>
  <c r="AA4161" i="259"/>
  <c r="AB4161" i="259" s="1"/>
  <c r="AA4162" i="259"/>
  <c r="AB4162" i="259" s="1"/>
  <c r="AA4163" i="259"/>
  <c r="AB4163" i="259" s="1"/>
  <c r="AA4164" i="259"/>
  <c r="AB4164" i="259" s="1"/>
  <c r="AA4165" i="259"/>
  <c r="AB4165" i="259" s="1"/>
  <c r="AA4166" i="259"/>
  <c r="AB4166" i="259" s="1"/>
  <c r="AA4167" i="259"/>
  <c r="AB4167" i="259" s="1"/>
  <c r="AA4168" i="259"/>
  <c r="AB4168" i="259" s="1"/>
  <c r="AA4169" i="259"/>
  <c r="AB4169" i="259" s="1"/>
  <c r="AA4170" i="259"/>
  <c r="AB4170" i="259" s="1"/>
  <c r="AA4171" i="259"/>
  <c r="AB4171" i="259" s="1"/>
  <c r="AA4172" i="259"/>
  <c r="AB4172" i="259" s="1"/>
  <c r="AA4173" i="259"/>
  <c r="AB4173" i="259" s="1"/>
  <c r="AA4174" i="259"/>
  <c r="AB4174" i="259" s="1"/>
  <c r="AA4175" i="259"/>
  <c r="AB4175" i="259" s="1"/>
  <c r="AA4176" i="259"/>
  <c r="AB4176" i="259" s="1"/>
  <c r="AA4177" i="259"/>
  <c r="AB4177" i="259" s="1"/>
  <c r="AA4178" i="259"/>
  <c r="AB4178" i="259" s="1"/>
  <c r="AA4179" i="259"/>
  <c r="AB4179" i="259" s="1"/>
  <c r="AA4180" i="259"/>
  <c r="AB4180" i="259" s="1"/>
  <c r="AA4181" i="259"/>
  <c r="AB4181" i="259" s="1"/>
  <c r="AA4182" i="259"/>
  <c r="AB4182" i="259" s="1"/>
  <c r="AA4183" i="259"/>
  <c r="AB4183" i="259" s="1"/>
  <c r="AA4184" i="259"/>
  <c r="AB4184" i="259" s="1"/>
  <c r="AA4185" i="259"/>
  <c r="AB4185" i="259" s="1"/>
  <c r="AA4186" i="259"/>
  <c r="AB4186" i="259" s="1"/>
  <c r="AA4187" i="259"/>
  <c r="AB4187" i="259" s="1"/>
  <c r="AA4188" i="259"/>
  <c r="AB4188" i="259" s="1"/>
  <c r="AA4189" i="259"/>
  <c r="AB4189" i="259" s="1"/>
  <c r="AA4190" i="259"/>
  <c r="AB4190" i="259" s="1"/>
  <c r="AA4191" i="259"/>
  <c r="AB4191" i="259" s="1"/>
  <c r="AA4192" i="259"/>
  <c r="AB4192" i="259" s="1"/>
  <c r="AA4193" i="259"/>
  <c r="AB4193" i="259" s="1"/>
  <c r="AA4194" i="259"/>
  <c r="AB4194" i="259" s="1"/>
  <c r="AA4195" i="259"/>
  <c r="AB4195" i="259" s="1"/>
  <c r="AA4196" i="259"/>
  <c r="AB4196" i="259" s="1"/>
  <c r="AA4197" i="259"/>
  <c r="AB4197" i="259" s="1"/>
  <c r="AA4198" i="259"/>
  <c r="AB4198" i="259" s="1"/>
  <c r="AA4199" i="259"/>
  <c r="AB4199" i="259" s="1"/>
  <c r="AA4200" i="259"/>
  <c r="AA4201" i="259"/>
  <c r="AB4201" i="259" s="1"/>
  <c r="AA4202" i="259"/>
  <c r="AB4202" i="259" s="1"/>
  <c r="AA4203" i="259"/>
  <c r="AB4203" i="259" s="1"/>
  <c r="AA4204" i="259"/>
  <c r="AB4204" i="259" s="1"/>
  <c r="AA4205" i="259"/>
  <c r="AB4205" i="259" s="1"/>
  <c r="AA4206" i="259"/>
  <c r="AB4206" i="259" s="1"/>
  <c r="AA4207" i="259"/>
  <c r="AB4207" i="259" s="1"/>
  <c r="AA4208" i="259"/>
  <c r="AB4208" i="259" s="1"/>
  <c r="AA4209" i="259"/>
  <c r="AB4209" i="259" s="1"/>
  <c r="AA4210" i="259"/>
  <c r="AB4210" i="259" s="1"/>
  <c r="AA4211" i="259"/>
  <c r="AB4211" i="259" s="1"/>
  <c r="AA4212" i="259"/>
  <c r="AB4212" i="259" s="1"/>
  <c r="AA4213" i="259"/>
  <c r="AB4213" i="259" s="1"/>
  <c r="AA4214" i="259"/>
  <c r="AB4214" i="259" s="1"/>
  <c r="AA4215" i="259"/>
  <c r="AB4215" i="259" s="1"/>
  <c r="AA4216" i="259"/>
  <c r="AA4217" i="259"/>
  <c r="AB4217" i="259" s="1"/>
  <c r="AA4218" i="259"/>
  <c r="AB4218" i="259" s="1"/>
  <c r="AA4219" i="259"/>
  <c r="AB4219" i="259" s="1"/>
  <c r="AA4220" i="259"/>
  <c r="AB4220" i="259" s="1"/>
  <c r="AA4221" i="259"/>
  <c r="AB4221" i="259" s="1"/>
  <c r="AA4222" i="259"/>
  <c r="AB4222" i="259" s="1"/>
  <c r="AA4223" i="259"/>
  <c r="AB4223" i="259" s="1"/>
  <c r="AA4224" i="259"/>
  <c r="AB4224" i="259" s="1"/>
  <c r="AA4225" i="259"/>
  <c r="AB4225" i="259" s="1"/>
  <c r="AA4226" i="259"/>
  <c r="AB4226" i="259" s="1"/>
  <c r="AA4227" i="259"/>
  <c r="AB4227" i="259" s="1"/>
  <c r="AA4228" i="259"/>
  <c r="AB4228" i="259" s="1"/>
  <c r="AA4229" i="259"/>
  <c r="AB4229" i="259" s="1"/>
  <c r="AA4230" i="259"/>
  <c r="AB4230" i="259" s="1"/>
  <c r="AA4231" i="259"/>
  <c r="AB4231" i="259" s="1"/>
  <c r="AA4232" i="259"/>
  <c r="AB4232" i="259" s="1"/>
  <c r="AA4233" i="259"/>
  <c r="AB4233" i="259" s="1"/>
  <c r="AA4234" i="259"/>
  <c r="AB4234" i="259" s="1"/>
  <c r="AA4235" i="259"/>
  <c r="AB4235" i="259" s="1"/>
  <c r="AA4236" i="259"/>
  <c r="AB4236" i="259" s="1"/>
  <c r="AA4237" i="259"/>
  <c r="AB4237" i="259" s="1"/>
  <c r="AA4238" i="259"/>
  <c r="AB4238" i="259" s="1"/>
  <c r="AA4239" i="259"/>
  <c r="AB4239" i="259" s="1"/>
  <c r="AA4240" i="259"/>
  <c r="AB4240" i="259" s="1"/>
  <c r="AA4241" i="259"/>
  <c r="AB4241" i="259" s="1"/>
  <c r="AA4242" i="259"/>
  <c r="AB4242" i="259" s="1"/>
  <c r="AA4243" i="259"/>
  <c r="AB4243" i="259" s="1"/>
  <c r="AA4244" i="259"/>
  <c r="AB4244" i="259" s="1"/>
  <c r="AA4245" i="259"/>
  <c r="AB4245" i="259" s="1"/>
  <c r="AA4246" i="259"/>
  <c r="AB4246" i="259" s="1"/>
  <c r="AA4247" i="259"/>
  <c r="AB4247" i="259" s="1"/>
  <c r="AA4248" i="259"/>
  <c r="AB4248" i="259" s="1"/>
  <c r="AA4249" i="259"/>
  <c r="AB4249" i="259" s="1"/>
  <c r="AA4250" i="259"/>
  <c r="AB4250" i="259" s="1"/>
  <c r="AA4251" i="259"/>
  <c r="AB4251" i="259" s="1"/>
  <c r="AA4252" i="259"/>
  <c r="AB4252" i="259" s="1"/>
  <c r="AA4253" i="259"/>
  <c r="AB4253" i="259" s="1"/>
  <c r="AA4254" i="259"/>
  <c r="AB4254" i="259" s="1"/>
  <c r="AA4255" i="259"/>
  <c r="AB4255" i="259" s="1"/>
  <c r="AA4256" i="259"/>
  <c r="AB4256" i="259" s="1"/>
  <c r="AA4257" i="259"/>
  <c r="AB4257" i="259" s="1"/>
  <c r="AA4258" i="259"/>
  <c r="AB4258" i="259" s="1"/>
  <c r="AA4259" i="259"/>
  <c r="AB4259" i="259" s="1"/>
  <c r="AA4260" i="259"/>
  <c r="AB4260" i="259" s="1"/>
  <c r="AA4261" i="259"/>
  <c r="AB4261" i="259" s="1"/>
  <c r="AA4262" i="259"/>
  <c r="AB4262" i="259" s="1"/>
  <c r="AA4263" i="259"/>
  <c r="AB4263" i="259" s="1"/>
  <c r="AA4264" i="259"/>
  <c r="AA4265" i="259"/>
  <c r="AB4265" i="259" s="1"/>
  <c r="AA4266" i="259"/>
  <c r="AB4266" i="259" s="1"/>
  <c r="AA4267" i="259"/>
  <c r="AB4267" i="259" s="1"/>
  <c r="AA4268" i="259"/>
  <c r="AB4268" i="259" s="1"/>
  <c r="AA4269" i="259"/>
  <c r="AB4269" i="259" s="1"/>
  <c r="AA4270" i="259"/>
  <c r="AB4270" i="259" s="1"/>
  <c r="AA4271" i="259"/>
  <c r="AB4271" i="259" s="1"/>
  <c r="AA4272" i="259"/>
  <c r="AB4272" i="259" s="1"/>
  <c r="AA4273" i="259"/>
  <c r="AB4273" i="259" s="1"/>
  <c r="AA4274" i="259"/>
  <c r="AB4274" i="259" s="1"/>
  <c r="AA4275" i="259"/>
  <c r="AB4275" i="259" s="1"/>
  <c r="AA4276" i="259"/>
  <c r="AB4276" i="259" s="1"/>
  <c r="AA4277" i="259"/>
  <c r="AB4277" i="259" s="1"/>
  <c r="AA4278" i="259"/>
  <c r="AB4278" i="259" s="1"/>
  <c r="AA4279" i="259"/>
  <c r="AB4279" i="259" s="1"/>
  <c r="AA4280" i="259"/>
  <c r="AB4280" i="259" s="1"/>
  <c r="AA4281" i="259"/>
  <c r="AB4281" i="259" s="1"/>
  <c r="AA4282" i="259"/>
  <c r="AB4282" i="259" s="1"/>
  <c r="AA4283" i="259"/>
  <c r="AB4283" i="259" s="1"/>
  <c r="AA4284" i="259"/>
  <c r="AA4285" i="259"/>
  <c r="AB4285" i="259" s="1"/>
  <c r="AA4286" i="259"/>
  <c r="AB4286" i="259" s="1"/>
  <c r="AA4287" i="259"/>
  <c r="AB4287" i="259" s="1"/>
  <c r="AA4288" i="259"/>
  <c r="AA4289" i="259"/>
  <c r="AB4289" i="259" s="1"/>
  <c r="AA4290" i="259"/>
  <c r="AB4290" i="259" s="1"/>
  <c r="AA4291" i="259"/>
  <c r="AB4291" i="259" s="1"/>
  <c r="AA4292" i="259"/>
  <c r="AB4292" i="259" s="1"/>
  <c r="AA4293" i="259"/>
  <c r="AB4293" i="259" s="1"/>
  <c r="AA4294" i="259"/>
  <c r="AB4294" i="259" s="1"/>
  <c r="AA4295" i="259"/>
  <c r="AB4295" i="259" s="1"/>
  <c r="AA4296" i="259"/>
  <c r="AB4296" i="259" s="1"/>
  <c r="AA4297" i="259"/>
  <c r="AB4297" i="259" s="1"/>
  <c r="AA4298" i="259"/>
  <c r="AB4298" i="259" s="1"/>
  <c r="AA4299" i="259"/>
  <c r="AB4299" i="259" s="1"/>
  <c r="AA4300" i="259"/>
  <c r="AB4300" i="259" s="1"/>
  <c r="AA4301" i="259"/>
  <c r="AB4301" i="259" s="1"/>
  <c r="AA4302" i="259"/>
  <c r="AB4302" i="259" s="1"/>
  <c r="AA4303" i="259"/>
  <c r="AB4303" i="259" s="1"/>
  <c r="AA4304" i="259"/>
  <c r="AA4305" i="259"/>
  <c r="AB4305" i="259" s="1"/>
  <c r="AA4306" i="259"/>
  <c r="AB4306" i="259" s="1"/>
  <c r="AA4307" i="259"/>
  <c r="AB4307" i="259" s="1"/>
  <c r="AA4308" i="259"/>
  <c r="AB4308" i="259" s="1"/>
  <c r="AA4309" i="259"/>
  <c r="AB4309" i="259" s="1"/>
  <c r="AA4310" i="259"/>
  <c r="AB4310" i="259" s="1"/>
  <c r="AA4311" i="259"/>
  <c r="AB4311" i="259" s="1"/>
  <c r="AA4312" i="259"/>
  <c r="AB4312" i="259" s="1"/>
  <c r="AA4313" i="259"/>
  <c r="AB4313" i="259" s="1"/>
  <c r="AA4314" i="259"/>
  <c r="AB4314" i="259" s="1"/>
  <c r="AA4315" i="259"/>
  <c r="AB4315" i="259" s="1"/>
  <c r="AA4316" i="259"/>
  <c r="AB4316" i="259" s="1"/>
  <c r="AA4317" i="259"/>
  <c r="AB4317" i="259" s="1"/>
  <c r="AA4318" i="259"/>
  <c r="AB4318" i="259" s="1"/>
  <c r="AA4319" i="259"/>
  <c r="AB4319" i="259" s="1"/>
  <c r="AA4320" i="259"/>
  <c r="AB4320" i="259" s="1"/>
  <c r="AA4321" i="259"/>
  <c r="AB4321" i="259" s="1"/>
  <c r="AA4322" i="259"/>
  <c r="AB4322" i="259" s="1"/>
  <c r="AA4323" i="259"/>
  <c r="AB4323" i="259" s="1"/>
  <c r="AA4324" i="259"/>
  <c r="AB4324" i="259" s="1"/>
  <c r="AA4325" i="259"/>
  <c r="AB4325" i="259" s="1"/>
  <c r="AA4326" i="259"/>
  <c r="AB4326" i="259" s="1"/>
  <c r="AA4327" i="259"/>
  <c r="AB4327" i="259" s="1"/>
  <c r="AA4328" i="259"/>
  <c r="AB4328" i="259" s="1"/>
  <c r="AA4329" i="259"/>
  <c r="AB4329" i="259" s="1"/>
  <c r="AA4330" i="259"/>
  <c r="AB4330" i="259" s="1"/>
  <c r="AA4331" i="259"/>
  <c r="AB4331" i="259" s="1"/>
  <c r="AA4332" i="259"/>
  <c r="AB4332" i="259" s="1"/>
  <c r="AA4333" i="259"/>
  <c r="AB4333" i="259" s="1"/>
  <c r="AA4334" i="259"/>
  <c r="AB4334" i="259" s="1"/>
  <c r="AA4335" i="259"/>
  <c r="AB4335" i="259" s="1"/>
  <c r="AA4336" i="259"/>
  <c r="AB4336" i="259" s="1"/>
  <c r="AA4337" i="259"/>
  <c r="AB4337" i="259" s="1"/>
  <c r="AA4338" i="259"/>
  <c r="AB4338" i="259" s="1"/>
  <c r="AA4339" i="259"/>
  <c r="AB4339" i="259" s="1"/>
  <c r="AA4340" i="259"/>
  <c r="AB4340" i="259" s="1"/>
  <c r="AA4341" i="259"/>
  <c r="AB4341" i="259" s="1"/>
  <c r="AA4342" i="259"/>
  <c r="AB4342" i="259" s="1"/>
  <c r="AA4343" i="259"/>
  <c r="AB4343" i="259" s="1"/>
  <c r="AA4344" i="259"/>
  <c r="AB4344" i="259" s="1"/>
  <c r="AA4345" i="259"/>
  <c r="AB4345" i="259" s="1"/>
  <c r="AA4346" i="259"/>
  <c r="AB4346" i="259" s="1"/>
  <c r="AA4347" i="259"/>
  <c r="AB4347" i="259" s="1"/>
  <c r="AA4348" i="259"/>
  <c r="AB4348" i="259" s="1"/>
  <c r="AA4349" i="259"/>
  <c r="AB4349" i="259" s="1"/>
  <c r="AA4350" i="259"/>
  <c r="AB4350" i="259" s="1"/>
  <c r="AA4351" i="259"/>
  <c r="AB4351" i="259" s="1"/>
  <c r="AA4352" i="259"/>
  <c r="AB4352" i="259" s="1"/>
  <c r="AA4353" i="259"/>
  <c r="AB4353" i="259" s="1"/>
  <c r="AA4354" i="259"/>
  <c r="AB4354" i="259" s="1"/>
  <c r="AA4355" i="259"/>
  <c r="AB4355" i="259" s="1"/>
  <c r="AA4356" i="259"/>
  <c r="AB4356" i="259" s="1"/>
  <c r="AA4357" i="259"/>
  <c r="AB4357" i="259" s="1"/>
  <c r="AA4358" i="259"/>
  <c r="AB4358" i="259" s="1"/>
  <c r="AA4359" i="259"/>
  <c r="AB4359" i="259" s="1"/>
  <c r="AA4360" i="259"/>
  <c r="AB4360" i="259" s="1"/>
  <c r="AA4361" i="259"/>
  <c r="AB4361" i="259" s="1"/>
  <c r="AA4362" i="259"/>
  <c r="AB4362" i="259" s="1"/>
  <c r="AA4363" i="259"/>
  <c r="AB4363" i="259" s="1"/>
  <c r="AA4364" i="259"/>
  <c r="AB4364" i="259" s="1"/>
  <c r="AA4365" i="259"/>
  <c r="AB4365" i="259" s="1"/>
  <c r="AA4366" i="259"/>
  <c r="AB4366" i="259" s="1"/>
  <c r="AA4367" i="259"/>
  <c r="AB4367" i="259" s="1"/>
  <c r="AA4368" i="259"/>
  <c r="AB4368" i="259" s="1"/>
  <c r="AA4369" i="259"/>
  <c r="AB4369" i="259" s="1"/>
  <c r="AA4370" i="259"/>
  <c r="AB4370" i="259" s="1"/>
  <c r="AA4371" i="259"/>
  <c r="AB4371" i="259" s="1"/>
  <c r="AA4372" i="259"/>
  <c r="AB4372" i="259" s="1"/>
  <c r="AA4373" i="259"/>
  <c r="AB4373" i="259" s="1"/>
  <c r="AA4374" i="259"/>
  <c r="AB4374" i="259" s="1"/>
  <c r="AA4375" i="259"/>
  <c r="AB4375" i="259" s="1"/>
  <c r="AA4376" i="259"/>
  <c r="AA4377" i="259"/>
  <c r="AB4377" i="259" s="1"/>
  <c r="AA4378" i="259"/>
  <c r="AB4378" i="259" s="1"/>
  <c r="AA4379" i="259"/>
  <c r="AB4379" i="259" s="1"/>
  <c r="AA4380" i="259"/>
  <c r="AB4380" i="259" s="1"/>
  <c r="AA4381" i="259"/>
  <c r="AB4381" i="259" s="1"/>
  <c r="AA4382" i="259"/>
  <c r="AB4382" i="259" s="1"/>
  <c r="AA4383" i="259"/>
  <c r="AB4383" i="259" s="1"/>
  <c r="AA4384" i="259"/>
  <c r="AB4384" i="259" s="1"/>
  <c r="AA4385" i="259"/>
  <c r="AB4385" i="259" s="1"/>
  <c r="AA4386" i="259"/>
  <c r="AB4386" i="259" s="1"/>
  <c r="AA4387" i="259"/>
  <c r="AB4387" i="259" s="1"/>
  <c r="AA4388" i="259"/>
  <c r="AA4389" i="259"/>
  <c r="AB4389" i="259" s="1"/>
  <c r="AA4390" i="259"/>
  <c r="AB4390" i="259" s="1"/>
  <c r="AA4391" i="259"/>
  <c r="AB4391" i="259" s="1"/>
  <c r="AA4392" i="259"/>
  <c r="AB4392" i="259" s="1"/>
  <c r="AA4393" i="259"/>
  <c r="AB4393" i="259" s="1"/>
  <c r="AA4394" i="259"/>
  <c r="AB4394" i="259" s="1"/>
  <c r="AA4395" i="259"/>
  <c r="AB4395" i="259" s="1"/>
  <c r="AA4396" i="259"/>
  <c r="AB4396" i="259" s="1"/>
  <c r="AA4397" i="259"/>
  <c r="AB4397" i="259" s="1"/>
  <c r="AA4398" i="259"/>
  <c r="AB4398" i="259" s="1"/>
  <c r="AA4399" i="259"/>
  <c r="AB4399" i="259" s="1"/>
  <c r="AA4400" i="259"/>
  <c r="AB4400" i="259" s="1"/>
  <c r="AA4401" i="259"/>
  <c r="AB4401" i="259" s="1"/>
  <c r="AA4402" i="259"/>
  <c r="AB4402" i="259" s="1"/>
  <c r="AA4403" i="259"/>
  <c r="AB4403" i="259" s="1"/>
  <c r="AA4404" i="259"/>
  <c r="AB4404" i="259" s="1"/>
  <c r="AA4405" i="259"/>
  <c r="AB4405" i="259" s="1"/>
  <c r="AA4406" i="259"/>
  <c r="AB4406" i="259" s="1"/>
  <c r="AA4407" i="259"/>
  <c r="AB4407" i="259" s="1"/>
  <c r="AA4408" i="259"/>
  <c r="AB4408" i="259" s="1"/>
  <c r="AA4409" i="259"/>
  <c r="AB4409" i="259" s="1"/>
  <c r="AA4410" i="259"/>
  <c r="AB4410" i="259" s="1"/>
  <c r="AA4411" i="259"/>
  <c r="AB4411" i="259" s="1"/>
  <c r="AA4412" i="259"/>
  <c r="AB4412" i="259" s="1"/>
  <c r="AA4413" i="259"/>
  <c r="AB4413" i="259" s="1"/>
  <c r="AA4414" i="259"/>
  <c r="AB4414" i="259" s="1"/>
  <c r="AA4415" i="259"/>
  <c r="AB4415" i="259" s="1"/>
  <c r="AA4416" i="259"/>
  <c r="AA4417" i="259"/>
  <c r="AB4417" i="259" s="1"/>
  <c r="AA4418" i="259"/>
  <c r="AB4418" i="259" s="1"/>
  <c r="AA4419" i="259"/>
  <c r="AB4419" i="259" s="1"/>
  <c r="AA4420" i="259"/>
  <c r="AB4420" i="259" s="1"/>
  <c r="AA4421" i="259"/>
  <c r="AB4421" i="259" s="1"/>
  <c r="AA4422" i="259"/>
  <c r="AB4422" i="259" s="1"/>
  <c r="AA4423" i="259"/>
  <c r="AB4423" i="259" s="1"/>
  <c r="AA4424" i="259"/>
  <c r="AB4424" i="259" s="1"/>
  <c r="AA4425" i="259"/>
  <c r="AB4425" i="259" s="1"/>
  <c r="AA4426" i="259"/>
  <c r="AB4426" i="259" s="1"/>
  <c r="AA4427" i="259"/>
  <c r="AB4427" i="259" s="1"/>
  <c r="AA4428" i="259"/>
  <c r="AB4428" i="259" s="1"/>
  <c r="AA4429" i="259"/>
  <c r="AB4429" i="259" s="1"/>
  <c r="AA4430" i="259"/>
  <c r="AB4430" i="259" s="1"/>
  <c r="AA4431" i="259"/>
  <c r="AB4431" i="259" s="1"/>
  <c r="AA4432" i="259"/>
  <c r="AB4432" i="259" s="1"/>
  <c r="AA4433" i="259"/>
  <c r="AB4433" i="259" s="1"/>
  <c r="AA4434" i="259"/>
  <c r="AB4434" i="259" s="1"/>
  <c r="AA4435" i="259"/>
  <c r="AB4435" i="259" s="1"/>
  <c r="AA4436" i="259"/>
  <c r="AB4436" i="259" s="1"/>
  <c r="AA4437" i="259"/>
  <c r="AB4437" i="259" s="1"/>
  <c r="AA4438" i="259"/>
  <c r="AB4438" i="259" s="1"/>
  <c r="AA4439" i="259"/>
  <c r="AB4439" i="259" s="1"/>
  <c r="AA4440" i="259"/>
  <c r="AB4440" i="259" s="1"/>
  <c r="AA4441" i="259"/>
  <c r="AB4441" i="259" s="1"/>
  <c r="AA4442" i="259"/>
  <c r="AB4442" i="259" s="1"/>
  <c r="AA4443" i="259"/>
  <c r="AB4443" i="259" s="1"/>
  <c r="AA4444" i="259"/>
  <c r="AB4444" i="259" s="1"/>
  <c r="AA4445" i="259"/>
  <c r="AB4445" i="259" s="1"/>
  <c r="AA4446" i="259"/>
  <c r="AB4446" i="259" s="1"/>
  <c r="AA4447" i="259"/>
  <c r="AB4447" i="259" s="1"/>
  <c r="AA4448" i="259"/>
  <c r="AA4449" i="259"/>
  <c r="AB4449" i="259" s="1"/>
  <c r="AA4450" i="259"/>
  <c r="AB4450" i="259" s="1"/>
  <c r="AA4451" i="259"/>
  <c r="AB4451" i="259" s="1"/>
  <c r="AA4452" i="259"/>
  <c r="AB4452" i="259" s="1"/>
  <c r="AA4453" i="259"/>
  <c r="AB4453" i="259" s="1"/>
  <c r="AA4454" i="259"/>
  <c r="AB4454" i="259" s="1"/>
  <c r="AA4455" i="259"/>
  <c r="AB4455" i="259" s="1"/>
  <c r="AA4456" i="259"/>
  <c r="AB4456" i="259" s="1"/>
  <c r="AA4457" i="259"/>
  <c r="AB4457" i="259" s="1"/>
  <c r="AA4458" i="259"/>
  <c r="AB4458" i="259" s="1"/>
  <c r="AA4459" i="259"/>
  <c r="AB4459" i="259" s="1"/>
  <c r="AA4460" i="259"/>
  <c r="AB4460" i="259" s="1"/>
  <c r="AA4461" i="259"/>
  <c r="AB4461" i="259" s="1"/>
  <c r="AA4462" i="259"/>
  <c r="AB4462" i="259" s="1"/>
  <c r="AA4463" i="259"/>
  <c r="AB4463" i="259" s="1"/>
  <c r="AA4464" i="259"/>
  <c r="AB4464" i="259" s="1"/>
  <c r="AA4465" i="259"/>
  <c r="AB4465" i="259" s="1"/>
  <c r="AA4466" i="259"/>
  <c r="AB4466" i="259" s="1"/>
  <c r="AA4467" i="259"/>
  <c r="AB4467" i="259" s="1"/>
  <c r="AA4468" i="259"/>
  <c r="AB4468" i="259" s="1"/>
  <c r="AA4469" i="259"/>
  <c r="AB4469" i="259" s="1"/>
  <c r="AA4470" i="259"/>
  <c r="AB4470" i="259" s="1"/>
  <c r="AA4471" i="259"/>
  <c r="AB4471" i="259" s="1"/>
  <c r="AA4472" i="259"/>
  <c r="AB4472" i="259" s="1"/>
  <c r="AA4473" i="259"/>
  <c r="AB4473" i="259" s="1"/>
  <c r="AA4474" i="259"/>
  <c r="AB4474" i="259" s="1"/>
  <c r="AA4475" i="259"/>
  <c r="AB4475" i="259" s="1"/>
  <c r="AA4476" i="259"/>
  <c r="AB4476" i="259" s="1"/>
  <c r="AA4477" i="259"/>
  <c r="AB4477" i="259" s="1"/>
  <c r="AA4478" i="259"/>
  <c r="AB4478" i="259" s="1"/>
  <c r="AA4479" i="259"/>
  <c r="AB4479" i="259" s="1"/>
  <c r="AA4480" i="259"/>
  <c r="AB4480" i="259" s="1"/>
  <c r="AA4481" i="259"/>
  <c r="AB4481" i="259" s="1"/>
  <c r="AA4482" i="259"/>
  <c r="AB4482" i="259" s="1"/>
  <c r="AA4483" i="259"/>
  <c r="AB4483" i="259" s="1"/>
  <c r="AA4484" i="259"/>
  <c r="AB4484" i="259" s="1"/>
  <c r="AA4485" i="259"/>
  <c r="AB4485" i="259" s="1"/>
  <c r="AA4486" i="259"/>
  <c r="AB4486" i="259" s="1"/>
  <c r="AA4487" i="259"/>
  <c r="AB4487" i="259" s="1"/>
  <c r="AA4488" i="259"/>
  <c r="AB4488" i="259" s="1"/>
  <c r="AA4489" i="259"/>
  <c r="AB4489" i="259" s="1"/>
  <c r="AA4490" i="259"/>
  <c r="AB4490" i="259" s="1"/>
  <c r="AA4491" i="259"/>
  <c r="AB4491" i="259" s="1"/>
  <c r="AA4492" i="259"/>
  <c r="AB4492" i="259" s="1"/>
  <c r="AA4493" i="259"/>
  <c r="AB4493" i="259" s="1"/>
  <c r="AA4494" i="259"/>
  <c r="AB4494" i="259" s="1"/>
  <c r="AA4495" i="259"/>
  <c r="AB4495" i="259" s="1"/>
  <c r="AA4496" i="259"/>
  <c r="AB4496" i="259" s="1"/>
  <c r="AA4497" i="259"/>
  <c r="AB4497" i="259" s="1"/>
  <c r="AA4498" i="259"/>
  <c r="AB4498" i="259" s="1"/>
  <c r="AA4499" i="259"/>
  <c r="AB4499" i="259" s="1"/>
  <c r="AA4500" i="259"/>
  <c r="AB4500" i="259" s="1"/>
  <c r="AA4501" i="259"/>
  <c r="AB4501" i="259" s="1"/>
  <c r="AA4502" i="259"/>
  <c r="AB4502" i="259" s="1"/>
  <c r="AA4503" i="259"/>
  <c r="AB4503" i="259" s="1"/>
  <c r="AA4504" i="259"/>
  <c r="AB4504" i="259" s="1"/>
  <c r="AA4505" i="259"/>
  <c r="AB4505" i="259" s="1"/>
  <c r="AA4506" i="259"/>
  <c r="AB4506" i="259" s="1"/>
  <c r="AA4507" i="259"/>
  <c r="AB4507" i="259" s="1"/>
  <c r="AA4508" i="259"/>
  <c r="AB4508" i="259" s="1"/>
  <c r="AA4509" i="259"/>
  <c r="AB4509" i="259" s="1"/>
  <c r="AA4510" i="259"/>
  <c r="AB4510" i="259" s="1"/>
  <c r="AA4511" i="259"/>
  <c r="AB4511" i="259" s="1"/>
  <c r="AA4512" i="259"/>
  <c r="AB4512" i="259" s="1"/>
  <c r="AA4513" i="259"/>
  <c r="AB4513" i="259" s="1"/>
  <c r="AA4514" i="259"/>
  <c r="AB4514" i="259" s="1"/>
  <c r="AA4515" i="259"/>
  <c r="AB4515" i="259" s="1"/>
  <c r="AA4516" i="259"/>
  <c r="AB4516" i="259" s="1"/>
  <c r="AA4517" i="259"/>
  <c r="AB4517" i="259" s="1"/>
  <c r="AA4518" i="259"/>
  <c r="AB4518" i="259" s="1"/>
  <c r="AA4519" i="259"/>
  <c r="AB4519" i="259" s="1"/>
  <c r="AA4520" i="259"/>
  <c r="AB4520" i="259" s="1"/>
  <c r="AA4521" i="259"/>
  <c r="AB4521" i="259" s="1"/>
  <c r="AA4522" i="259"/>
  <c r="AB4522" i="259" s="1"/>
  <c r="AA4523" i="259"/>
  <c r="AB4523" i="259" s="1"/>
  <c r="AA4524" i="259"/>
  <c r="AB4524" i="259" s="1"/>
  <c r="AA4525" i="259"/>
  <c r="AB4525" i="259" s="1"/>
  <c r="AA4526" i="259"/>
  <c r="AB4526" i="259" s="1"/>
  <c r="AA4527" i="259"/>
  <c r="AB4527" i="259" s="1"/>
  <c r="AA4528" i="259"/>
  <c r="AB4528" i="259" s="1"/>
  <c r="AA4529" i="259"/>
  <c r="AB4529" i="259" s="1"/>
  <c r="AA4530" i="259"/>
  <c r="AB4530" i="259" s="1"/>
  <c r="AA4531" i="259"/>
  <c r="AB4531" i="259" s="1"/>
  <c r="AA4532" i="259"/>
  <c r="AB4532" i="259" s="1"/>
  <c r="AA4533" i="259"/>
  <c r="AB4533" i="259" s="1"/>
  <c r="AA4534" i="259"/>
  <c r="AB4534" i="259" s="1"/>
  <c r="AA4535" i="259"/>
  <c r="AB4535" i="259" s="1"/>
  <c r="AA4536" i="259"/>
  <c r="AB4536" i="259" s="1"/>
  <c r="AA4537" i="259"/>
  <c r="AB4537" i="259" s="1"/>
  <c r="AA4538" i="259"/>
  <c r="AB4538" i="259" s="1"/>
  <c r="AA4539" i="259"/>
  <c r="AB4539" i="259" s="1"/>
  <c r="AA4540" i="259"/>
  <c r="AB4540" i="259" s="1"/>
  <c r="AA4541" i="259"/>
  <c r="AB4541" i="259" s="1"/>
  <c r="AA4542" i="259"/>
  <c r="AB4542" i="259" s="1"/>
  <c r="AA4543" i="259"/>
  <c r="AB4543" i="259" s="1"/>
  <c r="AA4544" i="259"/>
  <c r="AB4544" i="259" s="1"/>
  <c r="AA4545" i="259"/>
  <c r="AB4545" i="259" s="1"/>
  <c r="AA4546" i="259"/>
  <c r="AB4546" i="259" s="1"/>
  <c r="AA4547" i="259"/>
  <c r="AB4547" i="259" s="1"/>
  <c r="AA4548" i="259"/>
  <c r="AB4548" i="259" s="1"/>
  <c r="AA4549" i="259"/>
  <c r="AB4549" i="259" s="1"/>
  <c r="AA4550" i="259"/>
  <c r="AB4550" i="259" s="1"/>
  <c r="AA4551" i="259"/>
  <c r="AB4551" i="259" s="1"/>
  <c r="AA4552" i="259"/>
  <c r="AB4552" i="259" s="1"/>
  <c r="AA4553" i="259"/>
  <c r="AB4553" i="259" s="1"/>
  <c r="AA4554" i="259"/>
  <c r="AB4554" i="259" s="1"/>
  <c r="AA4555" i="259"/>
  <c r="AB4555" i="259" s="1"/>
  <c r="AA4556" i="259"/>
  <c r="AB4556" i="259" s="1"/>
  <c r="AA4557" i="259"/>
  <c r="AB4557" i="259" s="1"/>
  <c r="AA4558" i="259"/>
  <c r="AB4558" i="259" s="1"/>
  <c r="AA4559" i="259"/>
  <c r="AB4559" i="259" s="1"/>
  <c r="AA4560" i="259"/>
  <c r="AB4560" i="259" s="1"/>
  <c r="AA4561" i="259"/>
  <c r="AB4561" i="259" s="1"/>
  <c r="AA4562" i="259"/>
  <c r="AB4562" i="259" s="1"/>
  <c r="AA4563" i="259"/>
  <c r="AB4563" i="259" s="1"/>
  <c r="AA4564" i="259"/>
  <c r="AB4564" i="259" s="1"/>
  <c r="AA4565" i="259"/>
  <c r="AB4565" i="259" s="1"/>
  <c r="AA4566" i="259"/>
  <c r="AB4566" i="259" s="1"/>
  <c r="AA4567" i="259"/>
  <c r="AB4567" i="259" s="1"/>
  <c r="AA4568" i="259"/>
  <c r="AB4568" i="259" s="1"/>
  <c r="AA4569" i="259"/>
  <c r="AB4569" i="259" s="1"/>
  <c r="AA4570" i="259"/>
  <c r="AB4570" i="259" s="1"/>
  <c r="AA4571" i="259"/>
  <c r="AB4571" i="259" s="1"/>
  <c r="AA4572" i="259"/>
  <c r="AB4572" i="259" s="1"/>
  <c r="AA4573" i="259"/>
  <c r="AB4573" i="259" s="1"/>
  <c r="AA4574" i="259"/>
  <c r="AB4574" i="259" s="1"/>
  <c r="AA4575" i="259"/>
  <c r="AB4575" i="259" s="1"/>
  <c r="AA4576" i="259"/>
  <c r="AB4576" i="259" s="1"/>
  <c r="AA4577" i="259"/>
  <c r="AB4577" i="259" s="1"/>
  <c r="AA4578" i="259"/>
  <c r="AB4578" i="259" s="1"/>
  <c r="AA4579" i="259"/>
  <c r="AB4579" i="259" s="1"/>
  <c r="AA4580" i="259"/>
  <c r="AB4580" i="259" s="1"/>
  <c r="AA4581" i="259"/>
  <c r="AB4581" i="259" s="1"/>
  <c r="AA4582" i="259"/>
  <c r="AB4582" i="259" s="1"/>
  <c r="AA4583" i="259"/>
  <c r="AB4583" i="259" s="1"/>
  <c r="AA4584" i="259"/>
  <c r="AB4584" i="259" s="1"/>
  <c r="AA4585" i="259"/>
  <c r="AB4585" i="259" s="1"/>
  <c r="AA4586" i="259"/>
  <c r="AB4586" i="259" s="1"/>
  <c r="AA4587" i="259"/>
  <c r="AB4587" i="259" s="1"/>
  <c r="AA4588" i="259"/>
  <c r="AB4588" i="259" s="1"/>
  <c r="AA4589" i="259"/>
  <c r="AB4589" i="259" s="1"/>
  <c r="AA4590" i="259"/>
  <c r="AB4590" i="259" s="1"/>
  <c r="AA4591" i="259"/>
  <c r="AB4591" i="259" s="1"/>
  <c r="AA4592" i="259"/>
  <c r="AB4592" i="259" s="1"/>
  <c r="AA4593" i="259"/>
  <c r="AB4593" i="259" s="1"/>
  <c r="AA4594" i="259"/>
  <c r="AB4594" i="259" s="1"/>
  <c r="AA4595" i="259"/>
  <c r="AB4595" i="259" s="1"/>
  <c r="AA4596" i="259"/>
  <c r="AB4596" i="259" s="1"/>
  <c r="AA4597" i="259"/>
  <c r="AB4597" i="259" s="1"/>
  <c r="AA4598" i="259"/>
  <c r="AB4598" i="259" s="1"/>
  <c r="AA4599" i="259"/>
  <c r="AB4599" i="259" s="1"/>
  <c r="AA4600" i="259"/>
  <c r="AB4600" i="259" s="1"/>
  <c r="AA4601" i="259"/>
  <c r="AB4601" i="259" s="1"/>
  <c r="AA4602" i="259"/>
  <c r="AB4602" i="259" s="1"/>
  <c r="AA4603" i="259"/>
  <c r="AB4603" i="259" s="1"/>
  <c r="AA4604" i="259"/>
  <c r="AB4604" i="259" s="1"/>
  <c r="AA4605" i="259"/>
  <c r="AB4605" i="259" s="1"/>
  <c r="AA4606" i="259"/>
  <c r="AB4606" i="259" s="1"/>
  <c r="AA4607" i="259"/>
  <c r="AB4607" i="259" s="1"/>
  <c r="AA4608" i="259"/>
  <c r="AB4608" i="259" s="1"/>
  <c r="AA4609" i="259"/>
  <c r="AB4609" i="259" s="1"/>
  <c r="AA4610" i="259"/>
  <c r="AB4610" i="259" s="1"/>
  <c r="AA4611" i="259"/>
  <c r="AB4611" i="259" s="1"/>
  <c r="AA4612" i="259"/>
  <c r="AB4612" i="259" s="1"/>
  <c r="AA4613" i="259"/>
  <c r="AB4613" i="259" s="1"/>
  <c r="AA4614" i="259"/>
  <c r="AB4614" i="259" s="1"/>
  <c r="AA4615" i="259"/>
  <c r="AB4615" i="259" s="1"/>
  <c r="AA4616" i="259"/>
  <c r="AB4616" i="259" s="1"/>
  <c r="AA4617" i="259"/>
  <c r="AB4617" i="259" s="1"/>
  <c r="AA4618" i="259"/>
  <c r="AB4618" i="259" s="1"/>
  <c r="AA4619" i="259"/>
  <c r="AB4619" i="259" s="1"/>
  <c r="AA4620" i="259"/>
  <c r="AB4620" i="259" s="1"/>
  <c r="AA4621" i="259"/>
  <c r="AB4621" i="259" s="1"/>
  <c r="AA4622" i="259"/>
  <c r="AB4622" i="259" s="1"/>
  <c r="AA4623" i="259"/>
  <c r="AB4623" i="259" s="1"/>
  <c r="AA4624" i="259"/>
  <c r="AB4624" i="259" s="1"/>
  <c r="AA4625" i="259"/>
  <c r="AB4625" i="259" s="1"/>
  <c r="AA4626" i="259"/>
  <c r="AB4626" i="259" s="1"/>
  <c r="AA4627" i="259"/>
  <c r="AB4627" i="259" s="1"/>
  <c r="AA4628" i="259"/>
  <c r="AB4628" i="259" s="1"/>
  <c r="AA4629" i="259"/>
  <c r="AB4629" i="259" s="1"/>
  <c r="AA4630" i="259"/>
  <c r="AB4630" i="259" s="1"/>
  <c r="AA4631" i="259"/>
  <c r="AB4631" i="259" s="1"/>
  <c r="AA4632" i="259"/>
  <c r="AB4632" i="259" s="1"/>
  <c r="AA4633" i="259"/>
  <c r="AB4633" i="259" s="1"/>
  <c r="AA4634" i="259"/>
  <c r="AB4634" i="259" s="1"/>
  <c r="AA4635" i="259"/>
  <c r="AB4635" i="259" s="1"/>
  <c r="AA4636" i="259"/>
  <c r="AB4636" i="259" s="1"/>
  <c r="AA4637" i="259"/>
  <c r="AB4637" i="259" s="1"/>
  <c r="AA4638" i="259"/>
  <c r="AB4638" i="259" s="1"/>
  <c r="AA4639" i="259"/>
  <c r="AB4639" i="259" s="1"/>
  <c r="AA4640" i="259"/>
  <c r="AB4640" i="259" s="1"/>
  <c r="AA4641" i="259"/>
  <c r="AB4641" i="259" s="1"/>
  <c r="AA4642" i="259"/>
  <c r="AB4642" i="259" s="1"/>
  <c r="AA4643" i="259"/>
  <c r="AB4643" i="259" s="1"/>
  <c r="AA4644" i="259"/>
  <c r="AB4644" i="259" s="1"/>
  <c r="AA4645" i="259"/>
  <c r="AB4645" i="259" s="1"/>
  <c r="AA4646" i="259"/>
  <c r="AB4646" i="259" s="1"/>
  <c r="AA4647" i="259"/>
  <c r="AB4647" i="259" s="1"/>
  <c r="AA4648" i="259"/>
  <c r="AA4649" i="259"/>
  <c r="AB4649" i="259" s="1"/>
  <c r="AA4650" i="259"/>
  <c r="AB4650" i="259" s="1"/>
  <c r="AA4651" i="259"/>
  <c r="AB4651" i="259" s="1"/>
  <c r="AA4652" i="259"/>
  <c r="AB4652" i="259" s="1"/>
  <c r="AA4653" i="259"/>
  <c r="AB4653" i="259" s="1"/>
  <c r="AA4654" i="259"/>
  <c r="AB4654" i="259" s="1"/>
  <c r="AA4655" i="259"/>
  <c r="AB4655" i="259" s="1"/>
  <c r="AA4656" i="259"/>
  <c r="AB4656" i="259" s="1"/>
  <c r="AA4657" i="259"/>
  <c r="AB4657" i="259" s="1"/>
  <c r="AA4658" i="259"/>
  <c r="AB4658" i="259" s="1"/>
  <c r="AA4659" i="259"/>
  <c r="AB4659" i="259" s="1"/>
  <c r="AA4660" i="259"/>
  <c r="AB4660" i="259" s="1"/>
  <c r="AA4661" i="259"/>
  <c r="AB4661" i="259" s="1"/>
  <c r="AA4662" i="259"/>
  <c r="AB4662" i="259" s="1"/>
  <c r="AA4663" i="259"/>
  <c r="AB4663" i="259" s="1"/>
  <c r="AA4664" i="259"/>
  <c r="AB4664" i="259" s="1"/>
  <c r="AA4665" i="259"/>
  <c r="AB4665" i="259" s="1"/>
  <c r="AA4666" i="259"/>
  <c r="AB4666" i="259" s="1"/>
  <c r="AA4667" i="259"/>
  <c r="AB4667" i="259" s="1"/>
  <c r="AA4668" i="259"/>
  <c r="AB4668" i="259" s="1"/>
  <c r="AA4669" i="259"/>
  <c r="AB4669" i="259" s="1"/>
  <c r="AA4670" i="259"/>
  <c r="AB4670" i="259" s="1"/>
  <c r="AA4671" i="259"/>
  <c r="AB4671" i="259" s="1"/>
  <c r="AA4672" i="259"/>
  <c r="AA4673" i="259"/>
  <c r="AB4673" i="259" s="1"/>
  <c r="AA4674" i="259"/>
  <c r="AB4674" i="259" s="1"/>
  <c r="AA4675" i="259"/>
  <c r="AB4675" i="259" s="1"/>
  <c r="AA4676" i="259"/>
  <c r="AB4676" i="259" s="1"/>
  <c r="AA4677" i="259"/>
  <c r="AB4677" i="259" s="1"/>
  <c r="AA4678" i="259"/>
  <c r="AB4678" i="259" s="1"/>
  <c r="AA4679" i="259"/>
  <c r="AB4679" i="259" s="1"/>
  <c r="AA4680" i="259"/>
  <c r="AB4680" i="259" s="1"/>
  <c r="AA4681" i="259"/>
  <c r="AB4681" i="259" s="1"/>
  <c r="AA4682" i="259"/>
  <c r="AB4682" i="259" s="1"/>
  <c r="AA4683" i="259"/>
  <c r="AB4683" i="259" s="1"/>
  <c r="AA4684" i="259"/>
  <c r="AB4684" i="259" s="1"/>
  <c r="AA4685" i="259"/>
  <c r="AB4685" i="259" s="1"/>
  <c r="AA4686" i="259"/>
  <c r="AB4686" i="259" s="1"/>
  <c r="AA4687" i="259"/>
  <c r="AB4687" i="259" s="1"/>
  <c r="AA4688" i="259"/>
  <c r="AB4688" i="259" s="1"/>
  <c r="AA4689" i="259"/>
  <c r="AB4689" i="259" s="1"/>
  <c r="AA4690" i="259"/>
  <c r="AB4690" i="259" s="1"/>
  <c r="AA4691" i="259"/>
  <c r="AB4691" i="259" s="1"/>
  <c r="AA4692" i="259"/>
  <c r="AB4692" i="259" s="1"/>
  <c r="AA4693" i="259"/>
  <c r="AB4693" i="259" s="1"/>
  <c r="AA4694" i="259"/>
  <c r="AB4694" i="259" s="1"/>
  <c r="AA4695" i="259"/>
  <c r="AB4695" i="259" s="1"/>
  <c r="AA4696" i="259"/>
  <c r="AA4697" i="259"/>
  <c r="AB4697" i="259" s="1"/>
  <c r="AA4698" i="259"/>
  <c r="AB4698" i="259" s="1"/>
  <c r="AA4699" i="259"/>
  <c r="AB4699" i="259" s="1"/>
  <c r="AA4700" i="259"/>
  <c r="AA4701" i="259"/>
  <c r="AB4701" i="259" s="1"/>
  <c r="AA4702" i="259"/>
  <c r="AB4702" i="259" s="1"/>
  <c r="AA4703" i="259"/>
  <c r="AB4703" i="259" s="1"/>
  <c r="AA4704" i="259"/>
  <c r="AB4704" i="259" s="1"/>
  <c r="AA4705" i="259"/>
  <c r="AB4705" i="259" s="1"/>
  <c r="AA4706" i="259"/>
  <c r="AB4706" i="259" s="1"/>
  <c r="AA4707" i="259"/>
  <c r="AB4707" i="259" s="1"/>
  <c r="AA4708" i="259"/>
  <c r="AB4708" i="259" s="1"/>
  <c r="AA4709" i="259"/>
  <c r="AB4709" i="259" s="1"/>
  <c r="AA4710" i="259"/>
  <c r="AB4710" i="259" s="1"/>
  <c r="AA4711" i="259"/>
  <c r="AB4711" i="259" s="1"/>
  <c r="AA4712" i="259"/>
  <c r="AB4712" i="259" s="1"/>
  <c r="AA4713" i="259"/>
  <c r="AB4713" i="259" s="1"/>
  <c r="AA4714" i="259"/>
  <c r="AB4714" i="259" s="1"/>
  <c r="AA4715" i="259"/>
  <c r="AB4715" i="259" s="1"/>
  <c r="AA4716" i="259"/>
  <c r="AB4716" i="259" s="1"/>
  <c r="AA4717" i="259"/>
  <c r="AB4717" i="259" s="1"/>
  <c r="AA4718" i="259"/>
  <c r="AB4718" i="259" s="1"/>
  <c r="AA4719" i="259"/>
  <c r="AB4719" i="259" s="1"/>
  <c r="AA4720" i="259"/>
  <c r="AB4720" i="259" s="1"/>
  <c r="AA4721" i="259"/>
  <c r="AB4721" i="259" s="1"/>
  <c r="AA4722" i="259"/>
  <c r="AB4722" i="259" s="1"/>
  <c r="AA4723" i="259"/>
  <c r="AB4723" i="259" s="1"/>
  <c r="AA4724" i="259"/>
  <c r="AB4724" i="259" s="1"/>
  <c r="AA4725" i="259"/>
  <c r="AB4725" i="259" s="1"/>
  <c r="AA4726" i="259"/>
  <c r="AB4726" i="259" s="1"/>
  <c r="AA4727" i="259"/>
  <c r="AB4727" i="259" s="1"/>
  <c r="AA4728" i="259"/>
  <c r="AA4729" i="259"/>
  <c r="AB4729" i="259" s="1"/>
  <c r="AA4730" i="259"/>
  <c r="AB4730" i="259" s="1"/>
  <c r="AA4731" i="259"/>
  <c r="AB4731" i="259" s="1"/>
  <c r="AA4732" i="259"/>
  <c r="AB4732" i="259" s="1"/>
  <c r="AA4733" i="259"/>
  <c r="AB4733" i="259" s="1"/>
  <c r="AA4734" i="259"/>
  <c r="AB4734" i="259" s="1"/>
  <c r="AA4735" i="259"/>
  <c r="AB4735" i="259" s="1"/>
  <c r="AA4736" i="259"/>
  <c r="AB4736" i="259" s="1"/>
  <c r="AA4737" i="259"/>
  <c r="AB4737" i="259" s="1"/>
  <c r="AA4738" i="259"/>
  <c r="AB4738" i="259" s="1"/>
  <c r="AA4739" i="259"/>
  <c r="AB4739" i="259" s="1"/>
  <c r="AA4740" i="259"/>
  <c r="AB4740" i="259" s="1"/>
  <c r="AA4741" i="259"/>
  <c r="AB4741" i="259" s="1"/>
  <c r="AA4742" i="259"/>
  <c r="AB4742" i="259" s="1"/>
  <c r="AA4743" i="259"/>
  <c r="AB4743" i="259" s="1"/>
  <c r="AA4744" i="259"/>
  <c r="AA4745" i="259"/>
  <c r="AB4745" i="259" s="1"/>
  <c r="AA4746" i="259"/>
  <c r="AB4746" i="259" s="1"/>
  <c r="AA4747" i="259"/>
  <c r="AB4747" i="259" s="1"/>
  <c r="AA4748" i="259"/>
  <c r="AB4748" i="259" s="1"/>
  <c r="AA4749" i="259"/>
  <c r="AB4749" i="259" s="1"/>
  <c r="AA4750" i="259"/>
  <c r="AB4750" i="259" s="1"/>
  <c r="AA4751" i="259"/>
  <c r="AB4751" i="259" s="1"/>
  <c r="AA4752" i="259"/>
  <c r="AB4752" i="259" s="1"/>
  <c r="AA4753" i="259"/>
  <c r="AB4753" i="259" s="1"/>
  <c r="AA4754" i="259"/>
  <c r="AB4754" i="259" s="1"/>
  <c r="AA4755" i="259"/>
  <c r="AB4755" i="259" s="1"/>
  <c r="AA4756" i="259"/>
  <c r="AB4756" i="259" s="1"/>
  <c r="AA4757" i="259"/>
  <c r="AB4757" i="259" s="1"/>
  <c r="AA4758" i="259"/>
  <c r="AB4758" i="259" s="1"/>
  <c r="AA4759" i="259"/>
  <c r="AB4759" i="259" s="1"/>
  <c r="AA4760" i="259"/>
  <c r="AB4760" i="259" s="1"/>
  <c r="AA4761" i="259"/>
  <c r="AB4761" i="259" s="1"/>
  <c r="AA4762" i="259"/>
  <c r="AB4762" i="259" s="1"/>
  <c r="AA4763" i="259"/>
  <c r="AB4763" i="259" s="1"/>
  <c r="AA4764" i="259"/>
  <c r="AA4765" i="259"/>
  <c r="AB4765" i="259" s="1"/>
  <c r="AA4766" i="259"/>
  <c r="AB4766" i="259" s="1"/>
  <c r="AA4767" i="259"/>
  <c r="AB4767" i="259" s="1"/>
  <c r="AA4768" i="259"/>
  <c r="AA4769" i="259"/>
  <c r="AB4769" i="259" s="1"/>
  <c r="AA4770" i="259"/>
  <c r="AB4770" i="259" s="1"/>
  <c r="AA4771" i="259"/>
  <c r="AB4771" i="259" s="1"/>
  <c r="AA4772" i="259"/>
  <c r="AB4772" i="259" s="1"/>
  <c r="AA4773" i="259"/>
  <c r="AB4773" i="259" s="1"/>
  <c r="AA4774" i="259"/>
  <c r="AB4774" i="259" s="1"/>
  <c r="AA4775" i="259"/>
  <c r="AB4775" i="259" s="1"/>
  <c r="AA4776" i="259"/>
  <c r="AB4776" i="259" s="1"/>
  <c r="AA4777" i="259"/>
  <c r="AB4777" i="259" s="1"/>
  <c r="AA4778" i="259"/>
  <c r="AB4778" i="259" s="1"/>
  <c r="AA4779" i="259"/>
  <c r="AB4779" i="259" s="1"/>
  <c r="AA4780" i="259"/>
  <c r="AB4780" i="259" s="1"/>
  <c r="AA4781" i="259"/>
  <c r="AB4781" i="259" s="1"/>
  <c r="AA4782" i="259"/>
  <c r="AB4782" i="259" s="1"/>
  <c r="AA4783" i="259"/>
  <c r="AB4783" i="259" s="1"/>
  <c r="AA4784" i="259"/>
  <c r="AB4784" i="259" s="1"/>
  <c r="AA4785" i="259"/>
  <c r="AB4785" i="259" s="1"/>
  <c r="AA4786" i="259"/>
  <c r="AB4786" i="259" s="1"/>
  <c r="AA4787" i="259"/>
  <c r="AB4787" i="259" s="1"/>
  <c r="AA4788" i="259"/>
  <c r="AB4788" i="259" s="1"/>
  <c r="AA4789" i="259"/>
  <c r="AB4789" i="259" s="1"/>
  <c r="AA4790" i="259"/>
  <c r="AB4790" i="259" s="1"/>
  <c r="AA4791" i="259"/>
  <c r="AB4791" i="259" s="1"/>
  <c r="AA4792" i="259"/>
  <c r="AB4792" i="259" s="1"/>
  <c r="AA4793" i="259"/>
  <c r="AB4793" i="259" s="1"/>
  <c r="AA4794" i="259"/>
  <c r="AB4794" i="259" s="1"/>
  <c r="AA4795" i="259"/>
  <c r="AB4795" i="259" s="1"/>
  <c r="AA4796" i="259"/>
  <c r="AB4796" i="259" s="1"/>
  <c r="AA4797" i="259"/>
  <c r="AB4797" i="259" s="1"/>
  <c r="AA4798" i="259"/>
  <c r="AB4798" i="259" s="1"/>
  <c r="AA4799" i="259"/>
  <c r="AB4799" i="259" s="1"/>
  <c r="AA4800" i="259"/>
  <c r="AA4801" i="259"/>
  <c r="AB4801" i="259" s="1"/>
  <c r="AA4802" i="259"/>
  <c r="AB4802" i="259" s="1"/>
  <c r="AA4803" i="259"/>
  <c r="AB4803" i="259" s="1"/>
  <c r="AA4804" i="259"/>
  <c r="AA4805" i="259"/>
  <c r="AB4805" i="259" s="1"/>
  <c r="AA4806" i="259"/>
  <c r="AB4806" i="259" s="1"/>
  <c r="AA4807" i="259"/>
  <c r="AB4807" i="259" s="1"/>
  <c r="AA4808" i="259"/>
  <c r="AB4808" i="259" s="1"/>
  <c r="AA4809" i="259"/>
  <c r="AB4809" i="259" s="1"/>
  <c r="AA4810" i="259"/>
  <c r="AB4810" i="259" s="1"/>
  <c r="AA4811" i="259"/>
  <c r="AB4811" i="259" s="1"/>
  <c r="AA4812" i="259"/>
  <c r="AB4812" i="259" s="1"/>
  <c r="AA4813" i="259"/>
  <c r="AB4813" i="259" s="1"/>
  <c r="AA4814" i="259"/>
  <c r="AB4814" i="259" s="1"/>
  <c r="AA4815" i="259"/>
  <c r="AB4815" i="259" s="1"/>
  <c r="AA4816" i="259"/>
  <c r="AB4816" i="259" s="1"/>
  <c r="AA4817" i="259"/>
  <c r="AB4817" i="259" s="1"/>
  <c r="AA4818" i="259"/>
  <c r="AB4818" i="259" s="1"/>
  <c r="AA4819" i="259"/>
  <c r="AB4819" i="259" s="1"/>
  <c r="AA4820" i="259"/>
  <c r="AA4821" i="259"/>
  <c r="AB4821" i="259" s="1"/>
  <c r="AA4822" i="259"/>
  <c r="AB4822" i="259" s="1"/>
  <c r="AA4823" i="259"/>
  <c r="AB4823" i="259" s="1"/>
  <c r="AA4824" i="259"/>
  <c r="AB4824" i="259" s="1"/>
  <c r="AA4825" i="259"/>
  <c r="AB4825" i="259" s="1"/>
  <c r="AA4826" i="259"/>
  <c r="AB4826" i="259" s="1"/>
  <c r="AA4827" i="259"/>
  <c r="AB4827" i="259" s="1"/>
  <c r="AA4828" i="259"/>
  <c r="AB4828" i="259" s="1"/>
  <c r="AA4829" i="259"/>
  <c r="AB4829" i="259" s="1"/>
  <c r="AA4830" i="259"/>
  <c r="AB4830" i="259" s="1"/>
  <c r="AA4831" i="259"/>
  <c r="AB4831" i="259" s="1"/>
  <c r="AA4832" i="259"/>
  <c r="AB4832" i="259" s="1"/>
  <c r="AA4833" i="259"/>
  <c r="AB4833" i="259" s="1"/>
  <c r="AA4834" i="259"/>
  <c r="AB4834" i="259" s="1"/>
  <c r="AA4835" i="259"/>
  <c r="AB4835" i="259" s="1"/>
  <c r="AA4836" i="259"/>
  <c r="AA4837" i="259"/>
  <c r="AB4837" i="259" s="1"/>
  <c r="AA4838" i="259"/>
  <c r="AB4838" i="259" s="1"/>
  <c r="AA4839" i="259"/>
  <c r="AB4839" i="259" s="1"/>
  <c r="AA4840" i="259"/>
  <c r="AB4840" i="259" s="1"/>
  <c r="AA4841" i="259"/>
  <c r="AB4841" i="259" s="1"/>
  <c r="AA4842" i="259"/>
  <c r="AB4842" i="259" s="1"/>
  <c r="AA4843" i="259"/>
  <c r="AB4843" i="259" s="1"/>
  <c r="AA4844" i="259"/>
  <c r="AB4844" i="259" s="1"/>
  <c r="AA4845" i="259"/>
  <c r="AB4845" i="259" s="1"/>
  <c r="AA4846" i="259"/>
  <c r="AB4846" i="259" s="1"/>
  <c r="AA4847" i="259"/>
  <c r="AB4847" i="259" s="1"/>
  <c r="AA4848" i="259"/>
  <c r="AA4849" i="259"/>
  <c r="AB4849" i="259" s="1"/>
  <c r="AA4850" i="259"/>
  <c r="AB4850" i="259" s="1"/>
  <c r="AA4851" i="259"/>
  <c r="AB4851" i="259" s="1"/>
  <c r="AA4852" i="259"/>
  <c r="AB4852" i="259" s="1"/>
  <c r="AA4853" i="259"/>
  <c r="AB4853" i="259" s="1"/>
  <c r="AA4854" i="259"/>
  <c r="AB4854" i="259" s="1"/>
  <c r="AA4855" i="259"/>
  <c r="AB4855" i="259" s="1"/>
  <c r="AA4856" i="259"/>
  <c r="AA4857" i="259"/>
  <c r="AB4857" i="259" s="1"/>
  <c r="AA4858" i="259"/>
  <c r="AB4858" i="259" s="1"/>
  <c r="AA4859" i="259"/>
  <c r="AB4859" i="259" s="1"/>
  <c r="AA4860" i="259"/>
  <c r="AB4860" i="259" s="1"/>
  <c r="AA4861" i="259"/>
  <c r="AB4861" i="259" s="1"/>
  <c r="AA4862" i="259"/>
  <c r="AB4862" i="259" s="1"/>
  <c r="AA4863" i="259"/>
  <c r="AB4863" i="259" s="1"/>
  <c r="AA4864" i="259"/>
  <c r="AB4864" i="259" s="1"/>
  <c r="AA4865" i="259"/>
  <c r="AB4865" i="259" s="1"/>
  <c r="AA4866" i="259"/>
  <c r="AB4866" i="259" s="1"/>
  <c r="AA4867" i="259"/>
  <c r="AB4867" i="259" s="1"/>
  <c r="AA4868" i="259"/>
  <c r="AB4868" i="259" s="1"/>
  <c r="AA4869" i="259"/>
  <c r="AB4869" i="259" s="1"/>
  <c r="AA4870" i="259"/>
  <c r="AB4870" i="259" s="1"/>
  <c r="AA4871" i="259"/>
  <c r="AB4871" i="259" s="1"/>
  <c r="AA4872" i="259"/>
  <c r="AB4872" i="259" s="1"/>
  <c r="AA4873" i="259"/>
  <c r="AB4873" i="259" s="1"/>
  <c r="AA4874" i="259"/>
  <c r="AB4874" i="259" s="1"/>
  <c r="AA4875" i="259"/>
  <c r="AB4875" i="259" s="1"/>
  <c r="AA4876" i="259"/>
  <c r="AB4876" i="259" s="1"/>
  <c r="AA4877" i="259"/>
  <c r="AB4877" i="259" s="1"/>
  <c r="AA4878" i="259"/>
  <c r="AB4878" i="259" s="1"/>
  <c r="AA4879" i="259"/>
  <c r="AB4879" i="259" s="1"/>
  <c r="AA4880" i="259"/>
  <c r="AB4880" i="259" s="1"/>
  <c r="AA4881" i="259"/>
  <c r="AB4881" i="259" s="1"/>
  <c r="AA4882" i="259"/>
  <c r="AB4882" i="259" s="1"/>
  <c r="AA4883" i="259"/>
  <c r="AB4883" i="259" s="1"/>
  <c r="AA4884" i="259"/>
  <c r="AB4884" i="259" s="1"/>
  <c r="AA4885" i="259"/>
  <c r="AB4885" i="259" s="1"/>
  <c r="AA4886" i="259"/>
  <c r="AB4886" i="259" s="1"/>
  <c r="AA4887" i="259"/>
  <c r="AB4887" i="259" s="1"/>
  <c r="AA4888" i="259"/>
  <c r="AB4888" i="259" s="1"/>
  <c r="AA4889" i="259"/>
  <c r="AB4889" i="259" s="1"/>
  <c r="AA4890" i="259"/>
  <c r="AB4890" i="259" s="1"/>
  <c r="AA4891" i="259"/>
  <c r="AB4891" i="259" s="1"/>
  <c r="AA4892" i="259"/>
  <c r="AB4892" i="259" s="1"/>
  <c r="AA4893" i="259"/>
  <c r="AB4893" i="259" s="1"/>
  <c r="AA4894" i="259"/>
  <c r="AB4894" i="259" s="1"/>
  <c r="AA4895" i="259"/>
  <c r="AB4895" i="259" s="1"/>
  <c r="AA4896" i="259"/>
  <c r="AB4896" i="259" s="1"/>
  <c r="AA4897" i="259"/>
  <c r="AB4897" i="259" s="1"/>
  <c r="AA4898" i="259"/>
  <c r="AB4898" i="259" s="1"/>
  <c r="AA4899" i="259"/>
  <c r="AB4899" i="259" s="1"/>
  <c r="AA4900" i="259"/>
  <c r="AB4900" i="259" s="1"/>
  <c r="AA4901" i="259"/>
  <c r="AB4901" i="259" s="1"/>
  <c r="AA4902" i="259"/>
  <c r="AB4902" i="259" s="1"/>
  <c r="AA4903" i="259"/>
  <c r="AB4903" i="259" s="1"/>
  <c r="AA4904" i="259"/>
  <c r="AB4904" i="259" s="1"/>
  <c r="AA4905" i="259"/>
  <c r="AB4905" i="259" s="1"/>
  <c r="AA4906" i="259"/>
  <c r="AB4906" i="259" s="1"/>
  <c r="AA4907" i="259"/>
  <c r="AB4907" i="259" s="1"/>
  <c r="AA4908" i="259"/>
  <c r="AB4908" i="259" s="1"/>
  <c r="AA4909" i="259"/>
  <c r="AB4909" i="259" s="1"/>
  <c r="AA4910" i="259"/>
  <c r="AB4910" i="259" s="1"/>
  <c r="AA4911" i="259"/>
  <c r="AB4911" i="259" s="1"/>
  <c r="AA4912" i="259"/>
  <c r="AB4912" i="259" s="1"/>
  <c r="AA4913" i="259"/>
  <c r="AB4913" i="259" s="1"/>
  <c r="AA4914" i="259"/>
  <c r="AB4914" i="259" s="1"/>
  <c r="AA4915" i="259"/>
  <c r="AB4915" i="259" s="1"/>
  <c r="AA4916" i="259"/>
  <c r="AB4916" i="259" s="1"/>
  <c r="AA4917" i="259"/>
  <c r="AB4917" i="259" s="1"/>
  <c r="AA4918" i="259"/>
  <c r="AB4918" i="259" s="1"/>
  <c r="AA4919" i="259"/>
  <c r="AB4919" i="259" s="1"/>
  <c r="AA4920" i="259"/>
  <c r="AB4920" i="259" s="1"/>
  <c r="AA4921" i="259"/>
  <c r="AB4921" i="259" s="1"/>
  <c r="AA4922" i="259"/>
  <c r="AB4922" i="259" s="1"/>
  <c r="AA4923" i="259"/>
  <c r="AB4923" i="259" s="1"/>
  <c r="AA4924" i="259"/>
  <c r="AB4924" i="259" s="1"/>
  <c r="AA4925" i="259"/>
  <c r="AB4925" i="259" s="1"/>
  <c r="AA4926" i="259"/>
  <c r="AB4926" i="259" s="1"/>
  <c r="AA4927" i="259"/>
  <c r="AB4927" i="259" s="1"/>
  <c r="AA4928" i="259"/>
  <c r="AB4928" i="259" s="1"/>
  <c r="AA4929" i="259"/>
  <c r="AB4929" i="259" s="1"/>
  <c r="AA4930" i="259"/>
  <c r="AB4930" i="259" s="1"/>
  <c r="AA4931" i="259"/>
  <c r="AB4931" i="259" s="1"/>
  <c r="AA4932" i="259"/>
  <c r="AB4932" i="259" s="1"/>
  <c r="AA4933" i="259"/>
  <c r="AB4933" i="259" s="1"/>
  <c r="AA4934" i="259"/>
  <c r="AB4934" i="259" s="1"/>
  <c r="AA4935" i="259"/>
  <c r="AB4935" i="259" s="1"/>
  <c r="AA4936" i="259"/>
  <c r="AB4936" i="259" s="1"/>
  <c r="AA4937" i="259"/>
  <c r="AB4937" i="259" s="1"/>
  <c r="AA4938" i="259"/>
  <c r="AB4938" i="259" s="1"/>
  <c r="AA4939" i="259"/>
  <c r="AB4939" i="259" s="1"/>
  <c r="AA4940" i="259"/>
  <c r="AB4940" i="259" s="1"/>
  <c r="AA4941" i="259"/>
  <c r="AB4941" i="259" s="1"/>
  <c r="AA4942" i="259"/>
  <c r="AB4942" i="259" s="1"/>
  <c r="AA4943" i="259"/>
  <c r="AB4943" i="259" s="1"/>
  <c r="AA4944" i="259"/>
  <c r="AB4944" i="259" s="1"/>
  <c r="AA4945" i="259"/>
  <c r="AB4945" i="259" s="1"/>
  <c r="AA4946" i="259"/>
  <c r="AB4946" i="259" s="1"/>
  <c r="AA4947" i="259"/>
  <c r="AB4947" i="259" s="1"/>
  <c r="AA4948" i="259"/>
  <c r="AB4948" i="259" s="1"/>
  <c r="AA4949" i="259"/>
  <c r="AB4949" i="259" s="1"/>
  <c r="AA4950" i="259"/>
  <c r="AB4950" i="259" s="1"/>
  <c r="AA4951" i="259"/>
  <c r="AB4951" i="259" s="1"/>
  <c r="AA4952" i="259"/>
  <c r="AB4952" i="259" s="1"/>
  <c r="AA4953" i="259"/>
  <c r="AB4953" i="259" s="1"/>
  <c r="AA4954" i="259"/>
  <c r="AB4954" i="259" s="1"/>
  <c r="AA4955" i="259"/>
  <c r="AB4955" i="259" s="1"/>
  <c r="AA4956" i="259"/>
  <c r="AB4956" i="259" s="1"/>
  <c r="AA4957" i="259"/>
  <c r="AB4957" i="259" s="1"/>
  <c r="AA4958" i="259"/>
  <c r="AB4958" i="259" s="1"/>
  <c r="AA4959" i="259"/>
  <c r="AB4959" i="259" s="1"/>
  <c r="AA4960" i="259"/>
  <c r="AB4960" i="259" s="1"/>
  <c r="AA4961" i="259"/>
  <c r="AB4961" i="259" s="1"/>
  <c r="AA4962" i="259"/>
  <c r="AB4962" i="259" s="1"/>
  <c r="AA4963" i="259"/>
  <c r="AB4963" i="259" s="1"/>
  <c r="AA4964" i="259"/>
  <c r="AB4964" i="259" s="1"/>
  <c r="AA4965" i="259"/>
  <c r="AB4965" i="259" s="1"/>
  <c r="AA4966" i="259"/>
  <c r="AB4966" i="259" s="1"/>
  <c r="AA4967" i="259"/>
  <c r="AB4967" i="259" s="1"/>
  <c r="AA4968" i="259"/>
  <c r="AB4968" i="259" s="1"/>
  <c r="AA4969" i="259"/>
  <c r="AB4969" i="259" s="1"/>
  <c r="AA4970" i="259"/>
  <c r="AB4970" i="259" s="1"/>
  <c r="AA4971" i="259"/>
  <c r="AB4971" i="259" s="1"/>
  <c r="AA4972" i="259"/>
  <c r="AB4972" i="259" s="1"/>
  <c r="AA4973" i="259"/>
  <c r="AB4973" i="259" s="1"/>
  <c r="AA4974" i="259"/>
  <c r="AB4974" i="259" s="1"/>
  <c r="AA4975" i="259"/>
  <c r="AB4975" i="259" s="1"/>
  <c r="AA4976" i="259"/>
  <c r="AB4976" i="259" s="1"/>
  <c r="AA4977" i="259"/>
  <c r="AB4977" i="259" s="1"/>
  <c r="AA4978" i="259"/>
  <c r="AB4978" i="259" s="1"/>
  <c r="AA4979" i="259"/>
  <c r="AB4979" i="259" s="1"/>
  <c r="AA4980" i="259"/>
  <c r="AB4980" i="259" s="1"/>
  <c r="AA4981" i="259"/>
  <c r="AB4981" i="259" s="1"/>
  <c r="AA4982" i="259"/>
  <c r="AB4982" i="259" s="1"/>
  <c r="AA4983" i="259"/>
  <c r="AB4983" i="259" s="1"/>
  <c r="AA4984" i="259"/>
  <c r="AB4984" i="259" s="1"/>
  <c r="AA4985" i="259"/>
  <c r="AB4985" i="259" s="1"/>
  <c r="AA4986" i="259"/>
  <c r="AB4986" i="259" s="1"/>
  <c r="AA4987" i="259"/>
  <c r="AB4987" i="259" s="1"/>
  <c r="AA4988" i="259"/>
  <c r="AB4988" i="259" s="1"/>
  <c r="AA4989" i="259"/>
  <c r="AB4989" i="259" s="1"/>
  <c r="AA4990" i="259"/>
  <c r="AB4990" i="259" s="1"/>
  <c r="AA4991" i="259"/>
  <c r="AB4991" i="259" s="1"/>
  <c r="AA4992" i="259"/>
  <c r="AB4992" i="259" s="1"/>
  <c r="AA4993" i="259"/>
  <c r="AB4993" i="259" s="1"/>
  <c r="AA4994" i="259"/>
  <c r="AB4994" i="259" s="1"/>
  <c r="AA4995" i="259"/>
  <c r="AB4995" i="259" s="1"/>
  <c r="AA4996" i="259"/>
  <c r="AB4996" i="259" s="1"/>
  <c r="AA4997" i="259"/>
  <c r="AB4997" i="259" s="1"/>
  <c r="AA4998" i="259"/>
  <c r="AB4998" i="259" s="1"/>
  <c r="AA4999" i="259"/>
  <c r="AB4999" i="259" s="1"/>
  <c r="AA5000" i="259"/>
  <c r="AB5000" i="259" s="1"/>
  <c r="AA5001" i="259"/>
  <c r="AB5001" i="259" s="1"/>
  <c r="AA5002" i="259"/>
  <c r="AB5002" i="259" s="1"/>
  <c r="AA5003" i="259"/>
  <c r="AB5003" i="259" s="1"/>
  <c r="AA5004" i="259"/>
  <c r="AB5004" i="259" s="1"/>
  <c r="AA5005" i="259"/>
  <c r="AB5005" i="259" s="1"/>
  <c r="AA5006" i="259"/>
  <c r="AB5006" i="259" s="1"/>
  <c r="AA5007" i="259"/>
  <c r="AB5007" i="259" s="1"/>
  <c r="AA5008" i="259"/>
  <c r="AB5008" i="259" s="1"/>
  <c r="AA5009" i="259"/>
  <c r="AB5009" i="259" s="1"/>
  <c r="AA5010" i="259"/>
  <c r="AB5010" i="259" s="1"/>
  <c r="AA5011" i="259"/>
  <c r="AB5011" i="259" s="1"/>
  <c r="AA5012" i="259"/>
  <c r="AB5012" i="259" s="1"/>
  <c r="AA5013" i="259"/>
  <c r="AB5013" i="259" s="1"/>
  <c r="AA5014" i="259"/>
  <c r="AB5014" i="259" s="1"/>
  <c r="AA5015" i="259"/>
  <c r="AB5015" i="259" s="1"/>
  <c r="AA5016" i="259"/>
  <c r="AB5016" i="259" s="1"/>
  <c r="AA5017" i="259"/>
  <c r="AB5017" i="259" s="1"/>
  <c r="AA5018" i="259"/>
  <c r="AB5018" i="259" s="1"/>
  <c r="AA5019" i="259"/>
  <c r="AB5019" i="259" s="1"/>
  <c r="AA5020" i="259"/>
  <c r="AB5020" i="259" s="1"/>
  <c r="AA5021" i="259"/>
  <c r="AB5021" i="259" s="1"/>
  <c r="AA5022" i="259"/>
  <c r="AB5022" i="259" s="1"/>
  <c r="AA5023" i="259"/>
  <c r="AB5023" i="259" s="1"/>
  <c r="AA5024" i="259"/>
  <c r="AB5024" i="259" s="1"/>
  <c r="AA5025" i="259"/>
  <c r="AB5025" i="259" s="1"/>
  <c r="AA5026" i="259"/>
  <c r="AB5026" i="259" s="1"/>
  <c r="AA5027" i="259"/>
  <c r="AB5027" i="259" s="1"/>
  <c r="AA5028" i="259"/>
  <c r="AB5028" i="259" s="1"/>
  <c r="AA5029" i="259"/>
  <c r="AB5029" i="259" s="1"/>
  <c r="AA5030" i="259"/>
  <c r="AB5030" i="259" s="1"/>
  <c r="AA5031" i="259"/>
  <c r="AB5031" i="259" s="1"/>
  <c r="AA5032" i="259"/>
  <c r="AB5032" i="259" s="1"/>
  <c r="AA5033" i="259"/>
  <c r="AB5033" i="259" s="1"/>
  <c r="AA5034" i="259"/>
  <c r="AB5034" i="259" s="1"/>
  <c r="AA5035" i="259"/>
  <c r="AB5035" i="259" s="1"/>
  <c r="AA5036" i="259"/>
  <c r="AB5036" i="259" s="1"/>
  <c r="AA5037" i="259"/>
  <c r="AB5037" i="259" s="1"/>
  <c r="AA5038" i="259"/>
  <c r="AB5038" i="259" s="1"/>
  <c r="AA5039" i="259"/>
  <c r="AB5039" i="259" s="1"/>
  <c r="AA5040" i="259"/>
  <c r="AB5040" i="259" s="1"/>
  <c r="AA5041" i="259"/>
  <c r="AB5041" i="259" s="1"/>
  <c r="AA5042" i="259"/>
  <c r="AB5042" i="259" s="1"/>
  <c r="AA5043" i="259"/>
  <c r="AB5043" i="259" s="1"/>
  <c r="AA5044" i="259"/>
  <c r="AB5044" i="259" s="1"/>
  <c r="AA5045" i="259"/>
  <c r="AB5045" i="259" s="1"/>
  <c r="AA5046" i="259"/>
  <c r="AB5046" i="259" s="1"/>
  <c r="AA5047" i="259"/>
  <c r="AB5047" i="259" s="1"/>
  <c r="AA5048" i="259"/>
  <c r="AB5048" i="259" s="1"/>
  <c r="AA5049" i="259"/>
  <c r="AB5049" i="259" s="1"/>
  <c r="AA5050" i="259"/>
  <c r="AB5050" i="259" s="1"/>
  <c r="AA5051" i="259"/>
  <c r="AB5051" i="259" s="1"/>
  <c r="AA5052" i="259"/>
  <c r="AB5052" i="259" s="1"/>
  <c r="AA5053" i="259"/>
  <c r="AB5053" i="259" s="1"/>
  <c r="AA5054" i="259"/>
  <c r="AB5054" i="259" s="1"/>
  <c r="AA5055" i="259"/>
  <c r="AB5055" i="259" s="1"/>
  <c r="AA5056" i="259"/>
  <c r="AB5056" i="259" s="1"/>
  <c r="AA5057" i="259"/>
  <c r="AB5057" i="259" s="1"/>
  <c r="AA5058" i="259"/>
  <c r="AB5058" i="259" s="1"/>
  <c r="AA5059" i="259"/>
  <c r="AB5059" i="259" s="1"/>
  <c r="AA5060" i="259"/>
  <c r="AB5060" i="259" s="1"/>
  <c r="AA5061" i="259"/>
  <c r="AB5061" i="259" s="1"/>
  <c r="AA5062" i="259"/>
  <c r="AB5062" i="259" s="1"/>
  <c r="AA5063" i="259"/>
  <c r="AB5063" i="259" s="1"/>
  <c r="AA5064" i="259"/>
  <c r="AB5064" i="259" s="1"/>
  <c r="AA5065" i="259"/>
  <c r="AB5065" i="259" s="1"/>
  <c r="AA5066" i="259"/>
  <c r="AB5066" i="259" s="1"/>
  <c r="AA5067" i="259"/>
  <c r="AB5067" i="259" s="1"/>
  <c r="AA5068" i="259"/>
  <c r="AB5068" i="259" s="1"/>
  <c r="AA5069" i="259"/>
  <c r="AB5069" i="259" s="1"/>
  <c r="AA5070" i="259"/>
  <c r="AB5070" i="259" s="1"/>
  <c r="AA5071" i="259"/>
  <c r="AB5071" i="259" s="1"/>
  <c r="AA5072" i="259"/>
  <c r="AB5072" i="259" s="1"/>
  <c r="AA5073" i="259"/>
  <c r="AB5073" i="259" s="1"/>
  <c r="AA5074" i="259"/>
  <c r="AB5074" i="259" s="1"/>
  <c r="AA5075" i="259"/>
  <c r="AB5075" i="259" s="1"/>
  <c r="AA5076" i="259"/>
  <c r="AB5076" i="259" s="1"/>
  <c r="AA5077" i="259"/>
  <c r="AB5077" i="259" s="1"/>
  <c r="AA5078" i="259"/>
  <c r="AB5078" i="259" s="1"/>
  <c r="AA5079" i="259"/>
  <c r="AB5079" i="259" s="1"/>
  <c r="AA5080" i="259"/>
  <c r="AB5080" i="259" s="1"/>
  <c r="AA5081" i="259"/>
  <c r="AB5081" i="259" s="1"/>
  <c r="AA5082" i="259"/>
  <c r="AB5082" i="259" s="1"/>
  <c r="AA5083" i="259"/>
  <c r="AB5083" i="259" s="1"/>
  <c r="AA5084" i="259"/>
  <c r="AB5084" i="259" s="1"/>
  <c r="AA5085" i="259"/>
  <c r="AB5085" i="259" s="1"/>
  <c r="AA5086" i="259"/>
  <c r="AB5086" i="259" s="1"/>
  <c r="AA5087" i="259"/>
  <c r="AB5087" i="259" s="1"/>
  <c r="AA5088" i="259"/>
  <c r="AB5088" i="259" s="1"/>
  <c r="AA5089" i="259"/>
  <c r="AB5089" i="259" s="1"/>
  <c r="AA5090" i="259"/>
  <c r="AB5090" i="259" s="1"/>
  <c r="AA5091" i="259"/>
  <c r="AB5091" i="259" s="1"/>
  <c r="AA5092" i="259"/>
  <c r="AB5092" i="259" s="1"/>
  <c r="AA5093" i="259"/>
  <c r="AB5093" i="259" s="1"/>
  <c r="AA5094" i="259"/>
  <c r="AB5094" i="259" s="1"/>
  <c r="AA5095" i="259"/>
  <c r="AB5095" i="259" s="1"/>
  <c r="AA5096" i="259"/>
  <c r="AB5096" i="259" s="1"/>
  <c r="AA5097" i="259"/>
  <c r="AB5097" i="259" s="1"/>
  <c r="AA5098" i="259"/>
  <c r="AB5098" i="259" s="1"/>
  <c r="AA5099" i="259"/>
  <c r="AB5099" i="259" s="1"/>
  <c r="AA5100" i="259"/>
  <c r="AB5100" i="259" s="1"/>
  <c r="AA5101" i="259"/>
  <c r="AB5101" i="259" s="1"/>
  <c r="AA5102" i="259"/>
  <c r="AB5102" i="259" s="1"/>
  <c r="AA5103" i="259"/>
  <c r="AB5103" i="259" s="1"/>
  <c r="AA5104" i="259"/>
  <c r="AB5104" i="259" s="1"/>
  <c r="AA5105" i="259"/>
  <c r="AB5105" i="259" s="1"/>
  <c r="AA5106" i="259"/>
  <c r="AB5106" i="259" s="1"/>
  <c r="AA5107" i="259"/>
  <c r="AB5107" i="259" s="1"/>
  <c r="AA5108" i="259"/>
  <c r="AB5108" i="259" s="1"/>
  <c r="AA5109" i="259"/>
  <c r="AB5109" i="259" s="1"/>
  <c r="AA5110" i="259"/>
  <c r="AB5110" i="259" s="1"/>
  <c r="AA5111" i="259"/>
  <c r="AB5111" i="259" s="1"/>
  <c r="AA5112" i="259"/>
  <c r="AB5112" i="259" s="1"/>
  <c r="AA5113" i="259"/>
  <c r="AB5113" i="259" s="1"/>
  <c r="AA5114" i="259"/>
  <c r="AB5114" i="259" s="1"/>
  <c r="AA5115" i="259"/>
  <c r="AB5115" i="259" s="1"/>
  <c r="AA5116" i="259"/>
  <c r="AB5116" i="259" s="1"/>
  <c r="AA5117" i="259"/>
  <c r="AB5117" i="259" s="1"/>
  <c r="AA5118" i="259"/>
  <c r="AB5118" i="259" s="1"/>
  <c r="AA5119" i="259"/>
  <c r="AB5119" i="259" s="1"/>
  <c r="AA5120" i="259"/>
  <c r="AB5120" i="259" s="1"/>
  <c r="AA5121" i="259"/>
  <c r="AB5121" i="259" s="1"/>
  <c r="AA5122" i="259"/>
  <c r="AB5122" i="259" s="1"/>
  <c r="AA5123" i="259"/>
  <c r="AB5123" i="259" s="1"/>
  <c r="AA5124" i="259"/>
  <c r="AB5124" i="259" s="1"/>
  <c r="AA5125" i="259"/>
  <c r="AB5125" i="259" s="1"/>
  <c r="AA5126" i="259"/>
  <c r="AB5126" i="259" s="1"/>
  <c r="AA5127" i="259"/>
  <c r="AB5127" i="259" s="1"/>
  <c r="AA5128" i="259"/>
  <c r="AB5128" i="259" s="1"/>
  <c r="AA5129" i="259"/>
  <c r="AB5129" i="259" s="1"/>
  <c r="AA5130" i="259"/>
  <c r="AB5130" i="259" s="1"/>
  <c r="AA5131" i="259"/>
  <c r="AB5131" i="259" s="1"/>
  <c r="AA5132" i="259"/>
  <c r="AB5132" i="259" s="1"/>
  <c r="AA5133" i="259"/>
  <c r="AB5133" i="259" s="1"/>
  <c r="AA5134" i="259"/>
  <c r="AB5134" i="259" s="1"/>
  <c r="AA5135" i="259"/>
  <c r="AB5135" i="259" s="1"/>
  <c r="AA5136" i="259"/>
  <c r="AB5136" i="259" s="1"/>
  <c r="AA5137" i="259"/>
  <c r="AB5137" i="259" s="1"/>
  <c r="AA5138" i="259"/>
  <c r="AB5138" i="259" s="1"/>
  <c r="AA5139" i="259"/>
  <c r="AB5139" i="259" s="1"/>
  <c r="AA5140" i="259"/>
  <c r="AB5140" i="259" s="1"/>
  <c r="AA5141" i="259"/>
  <c r="AB5141" i="259" s="1"/>
  <c r="AA5142" i="259"/>
  <c r="AB5142" i="259" s="1"/>
  <c r="AA5143" i="259"/>
  <c r="AB5143" i="259" s="1"/>
  <c r="AA5144" i="259"/>
  <c r="AB5144" i="259" s="1"/>
  <c r="AA5145" i="259"/>
  <c r="AB5145" i="259" s="1"/>
  <c r="AA5146" i="259"/>
  <c r="AB5146" i="259" s="1"/>
  <c r="AA5147" i="259"/>
  <c r="AB5147" i="259" s="1"/>
  <c r="AA5148" i="259"/>
  <c r="AB5148" i="259" s="1"/>
  <c r="AA5149" i="259"/>
  <c r="AB5149" i="259" s="1"/>
  <c r="AA5150" i="259"/>
  <c r="AB5150" i="259" s="1"/>
  <c r="AA5151" i="259"/>
  <c r="AB5151" i="259" s="1"/>
  <c r="AA5152" i="259"/>
  <c r="AB5152" i="259" s="1"/>
  <c r="AA5153" i="259"/>
  <c r="AB5153" i="259" s="1"/>
  <c r="AA5154" i="259"/>
  <c r="AB5154" i="259" s="1"/>
  <c r="AA5155" i="259"/>
  <c r="AB5155" i="259" s="1"/>
  <c r="AA5156" i="259"/>
  <c r="AB5156" i="259" s="1"/>
  <c r="AA5157" i="259"/>
  <c r="AB5157" i="259" s="1"/>
  <c r="AA5158" i="259"/>
  <c r="AB5158" i="259" s="1"/>
  <c r="AA5159" i="259"/>
  <c r="AB5159" i="259" s="1"/>
  <c r="AA5160" i="259"/>
  <c r="AB5160" i="259" s="1"/>
  <c r="AA5161" i="259"/>
  <c r="AB5161" i="259" s="1"/>
  <c r="AA5162" i="259"/>
  <c r="AB5162" i="259" s="1"/>
  <c r="AA5163" i="259"/>
  <c r="AB5163" i="259" s="1"/>
  <c r="AA5164" i="259"/>
  <c r="AB5164" i="259" s="1"/>
  <c r="AA5165" i="259"/>
  <c r="AB5165" i="259" s="1"/>
  <c r="AA5166" i="259"/>
  <c r="AB5166" i="259" s="1"/>
  <c r="AA5167" i="259"/>
  <c r="AB5167" i="259" s="1"/>
  <c r="AA5168" i="259"/>
  <c r="AB5168" i="259" s="1"/>
  <c r="AA5169" i="259"/>
  <c r="AB5169" i="259" s="1"/>
  <c r="AA5170" i="259"/>
  <c r="AB5170" i="259" s="1"/>
  <c r="AA5171" i="259"/>
  <c r="AB5171" i="259" s="1"/>
  <c r="AA5172" i="259"/>
  <c r="AB5172" i="259" s="1"/>
  <c r="AA5173" i="259"/>
  <c r="AB5173" i="259" s="1"/>
  <c r="AA5174" i="259"/>
  <c r="AB5174" i="259" s="1"/>
  <c r="AA5175" i="259"/>
  <c r="AB5175" i="259" s="1"/>
  <c r="AA5176" i="259"/>
  <c r="AB5176" i="259" s="1"/>
  <c r="AA5177" i="259"/>
  <c r="AB5177" i="259" s="1"/>
  <c r="AA5178" i="259"/>
  <c r="AB5178" i="259" s="1"/>
  <c r="AA5179" i="259"/>
  <c r="AB5179" i="259" s="1"/>
  <c r="AA5180" i="259"/>
  <c r="AB5180" i="259" s="1"/>
  <c r="AA5181" i="259"/>
  <c r="AB5181" i="259" s="1"/>
  <c r="AA5182" i="259"/>
  <c r="AB5182" i="259" s="1"/>
  <c r="AA5183" i="259"/>
  <c r="AB5183" i="259" s="1"/>
  <c r="AA5184" i="259"/>
  <c r="AB5184" i="259" s="1"/>
  <c r="AA5185" i="259"/>
  <c r="AB5185" i="259" s="1"/>
  <c r="AA5186" i="259"/>
  <c r="AB5186" i="259" s="1"/>
  <c r="AA5187" i="259"/>
  <c r="AB5187" i="259" s="1"/>
  <c r="AA5188" i="259"/>
  <c r="AB5188" i="259" s="1"/>
  <c r="AA5189" i="259"/>
  <c r="AB5189" i="259" s="1"/>
  <c r="AA5190" i="259"/>
  <c r="AB5190" i="259" s="1"/>
  <c r="AA5191" i="259"/>
  <c r="AB5191" i="259" s="1"/>
  <c r="AA5192" i="259"/>
  <c r="AB5192" i="259" s="1"/>
  <c r="AA5193" i="259"/>
  <c r="AB5193" i="259" s="1"/>
  <c r="AA5194" i="259"/>
  <c r="AB5194" i="259" s="1"/>
  <c r="AA5195" i="259"/>
  <c r="AB5195" i="259" s="1"/>
  <c r="AA5196" i="259"/>
  <c r="AB5196" i="259" s="1"/>
  <c r="AA5197" i="259"/>
  <c r="AB5197" i="259" s="1"/>
  <c r="AA5198" i="259"/>
  <c r="AB5198" i="259" s="1"/>
  <c r="AA5199" i="259"/>
  <c r="AB5199" i="259" s="1"/>
  <c r="AA5200" i="259"/>
  <c r="AB5200" i="259" s="1"/>
  <c r="AA5201" i="259"/>
  <c r="AB5201" i="259" s="1"/>
  <c r="AA5202" i="259"/>
  <c r="AB5202" i="259" s="1"/>
  <c r="AA5203" i="259"/>
  <c r="AB5203" i="259" s="1"/>
  <c r="AA5204" i="259"/>
  <c r="AB5204" i="259" s="1"/>
  <c r="AA5205" i="259"/>
  <c r="AB5205" i="259" s="1"/>
  <c r="AA5206" i="259"/>
  <c r="AB5206" i="259" s="1"/>
  <c r="AA5207" i="259"/>
  <c r="AB5207" i="259" s="1"/>
  <c r="AA5208" i="259"/>
  <c r="AB5208" i="259" s="1"/>
  <c r="AA5209" i="259"/>
  <c r="AB5209" i="259" s="1"/>
  <c r="AA5210" i="259"/>
  <c r="AB5210" i="259" s="1"/>
  <c r="AA5211" i="259"/>
  <c r="AB5211" i="259" s="1"/>
  <c r="AA5212" i="259"/>
  <c r="AB5212" i="259" s="1"/>
  <c r="AA5213" i="259"/>
  <c r="AB5213" i="259" s="1"/>
  <c r="AA5214" i="259"/>
  <c r="AB5214" i="259" s="1"/>
  <c r="AA5215" i="259"/>
  <c r="AB5215" i="259" s="1"/>
  <c r="AA5216" i="259"/>
  <c r="AB5216" i="259" s="1"/>
  <c r="AA5217" i="259"/>
  <c r="AB5217" i="259" s="1"/>
  <c r="AA5218" i="259"/>
  <c r="AB5218" i="259" s="1"/>
  <c r="AA5219" i="259"/>
  <c r="AB5219" i="259" s="1"/>
  <c r="AA5220" i="259"/>
  <c r="AB5220" i="259" s="1"/>
  <c r="AA5221" i="259"/>
  <c r="AB5221" i="259" s="1"/>
  <c r="AA5222" i="259"/>
  <c r="AB5222" i="259" s="1"/>
  <c r="AA5223" i="259"/>
  <c r="AB5223" i="259" s="1"/>
  <c r="AA5224" i="259"/>
  <c r="AB5224" i="259" s="1"/>
  <c r="AA5225" i="259"/>
  <c r="AB5225" i="259" s="1"/>
  <c r="AA5226" i="259"/>
  <c r="AB5226" i="259" s="1"/>
  <c r="AA5227" i="259"/>
  <c r="AB5227" i="259" s="1"/>
  <c r="AA5228" i="259"/>
  <c r="AB5228" i="259" s="1"/>
  <c r="AA5229" i="259"/>
  <c r="AB5229" i="259" s="1"/>
  <c r="AA5230" i="259"/>
  <c r="AB5230" i="259" s="1"/>
  <c r="AA5231" i="259"/>
  <c r="AB5231" i="259" s="1"/>
  <c r="AA5232" i="259"/>
  <c r="AB5232" i="259" s="1"/>
  <c r="AA5233" i="259"/>
  <c r="AB5233" i="259" s="1"/>
  <c r="AA5234" i="259"/>
  <c r="AB5234" i="259" s="1"/>
  <c r="AA5235" i="259"/>
  <c r="AB5235" i="259" s="1"/>
  <c r="AA5236" i="259"/>
  <c r="AB5236" i="259" s="1"/>
  <c r="AA5237" i="259"/>
  <c r="AB5237" i="259" s="1"/>
  <c r="AA5238" i="259"/>
  <c r="AB5238" i="259" s="1"/>
  <c r="AA5239" i="259"/>
  <c r="AB5239" i="259" s="1"/>
  <c r="AA5240" i="259"/>
  <c r="AB5240" i="259" s="1"/>
  <c r="AA5241" i="259"/>
  <c r="AB5241" i="259" s="1"/>
  <c r="AA5242" i="259"/>
  <c r="AB5242" i="259" s="1"/>
  <c r="AA5243" i="259"/>
  <c r="AB5243" i="259" s="1"/>
  <c r="AA5244" i="259"/>
  <c r="AB5244" i="259" s="1"/>
  <c r="AA5245" i="259"/>
  <c r="AB5245" i="259" s="1"/>
  <c r="AA5246" i="259"/>
  <c r="AB5246" i="259" s="1"/>
  <c r="AA5247" i="259"/>
  <c r="AB5247" i="259" s="1"/>
  <c r="AA5248" i="259"/>
  <c r="AB5248" i="259" s="1"/>
  <c r="AA5249" i="259"/>
  <c r="AB5249" i="259" s="1"/>
  <c r="AA5250" i="259"/>
  <c r="AB5250" i="259" s="1"/>
  <c r="AA5251" i="259"/>
  <c r="AB5251" i="259" s="1"/>
  <c r="AA5252" i="259"/>
  <c r="AB5252" i="259" s="1"/>
  <c r="AA5253" i="259"/>
  <c r="AB5253" i="259" s="1"/>
  <c r="AA5254" i="259"/>
  <c r="AB5254" i="259" s="1"/>
  <c r="AA5255" i="259"/>
  <c r="AB5255" i="259" s="1"/>
  <c r="AA5256" i="259"/>
  <c r="AB5256" i="259" s="1"/>
  <c r="AA5257" i="259"/>
  <c r="AB5257" i="259" s="1"/>
  <c r="AA5258" i="259"/>
  <c r="AB5258" i="259" s="1"/>
  <c r="AA5259" i="259"/>
  <c r="AB5259" i="259" s="1"/>
  <c r="AA5260" i="259"/>
  <c r="AB5260" i="259" s="1"/>
  <c r="AA5261" i="259"/>
  <c r="AB5261" i="259" s="1"/>
  <c r="AA5262" i="259"/>
  <c r="AB5262" i="259" s="1"/>
  <c r="AA5263" i="259"/>
  <c r="AB5263" i="259" s="1"/>
  <c r="AA5264" i="259"/>
  <c r="AB5264" i="259" s="1"/>
  <c r="AA5265" i="259"/>
  <c r="AB5265" i="259" s="1"/>
  <c r="AA5266" i="259"/>
  <c r="AB5266" i="259" s="1"/>
  <c r="AA5267" i="259"/>
  <c r="AB5267" i="259" s="1"/>
  <c r="AA5268" i="259"/>
  <c r="AB5268" i="259" s="1"/>
  <c r="AA5269" i="259"/>
  <c r="AB5269" i="259" s="1"/>
  <c r="AA5270" i="259"/>
  <c r="AB5270" i="259" s="1"/>
  <c r="AA5271" i="259"/>
  <c r="AB5271" i="259" s="1"/>
  <c r="AA5272" i="259"/>
  <c r="AB5272" i="259" s="1"/>
  <c r="AA5273" i="259"/>
  <c r="AB5273" i="259" s="1"/>
  <c r="AA5274" i="259"/>
  <c r="AB5274" i="259" s="1"/>
  <c r="AA5275" i="259"/>
  <c r="AB5275" i="259" s="1"/>
  <c r="AA5276" i="259"/>
  <c r="AB5276" i="259" s="1"/>
  <c r="AA5277" i="259"/>
  <c r="AB5277" i="259" s="1"/>
  <c r="AA5278" i="259"/>
  <c r="AB5278" i="259" s="1"/>
  <c r="AA5279" i="259"/>
  <c r="AB5279" i="259" s="1"/>
  <c r="AA5280" i="259"/>
  <c r="AB5280" i="259" s="1"/>
  <c r="AA5281" i="259"/>
  <c r="AB5281" i="259" s="1"/>
  <c r="AA5282" i="259"/>
  <c r="AB5282" i="259" s="1"/>
  <c r="AA5283" i="259"/>
  <c r="AB5283" i="259" s="1"/>
  <c r="AA5284" i="259"/>
  <c r="AB5284" i="259" s="1"/>
  <c r="AA5285" i="259"/>
  <c r="AB5285" i="259" s="1"/>
  <c r="AA5286" i="259"/>
  <c r="AB5286" i="259" s="1"/>
  <c r="AA5287" i="259"/>
  <c r="AB5287" i="259" s="1"/>
  <c r="AA5288" i="259"/>
  <c r="AB5288" i="259" s="1"/>
  <c r="AA5289" i="259"/>
  <c r="AB5289" i="259" s="1"/>
  <c r="AA5290" i="259"/>
  <c r="AB5290" i="259" s="1"/>
  <c r="AA5291" i="259"/>
  <c r="AB5291" i="259" s="1"/>
  <c r="AA5292" i="259"/>
  <c r="AB5292" i="259" s="1"/>
  <c r="AA5293" i="259"/>
  <c r="AB5293" i="259" s="1"/>
  <c r="AA5294" i="259"/>
  <c r="AB5294" i="259" s="1"/>
  <c r="AA5295" i="259"/>
  <c r="AB5295" i="259" s="1"/>
  <c r="AA5296" i="259"/>
  <c r="AB5296" i="259" s="1"/>
  <c r="AA5297" i="259"/>
  <c r="AB5297" i="259" s="1"/>
  <c r="AA5298" i="259"/>
  <c r="AB5298" i="259" s="1"/>
  <c r="AA5299" i="259"/>
  <c r="AB5299" i="259" s="1"/>
  <c r="AA5300" i="259"/>
  <c r="AB5300" i="259" s="1"/>
  <c r="AA5301" i="259"/>
  <c r="AB5301" i="259" s="1"/>
  <c r="AA5302" i="259"/>
  <c r="AB5302" i="259" s="1"/>
  <c r="AA5303" i="259"/>
  <c r="AB5303" i="259" s="1"/>
  <c r="AA5304" i="259"/>
  <c r="AB5304" i="259" s="1"/>
  <c r="AA5305" i="259"/>
  <c r="AB5305" i="259" s="1"/>
  <c r="AA5306" i="259"/>
  <c r="AB5306" i="259" s="1"/>
  <c r="AA5307" i="259"/>
  <c r="AB5307" i="259" s="1"/>
  <c r="AA5308" i="259"/>
  <c r="AB5308" i="259" s="1"/>
  <c r="AA5309" i="259"/>
  <c r="AB5309" i="259" s="1"/>
  <c r="AA5310" i="259"/>
  <c r="AB5310" i="259" s="1"/>
  <c r="AA5311" i="259"/>
  <c r="AB5311" i="259" s="1"/>
  <c r="AA5312" i="259"/>
  <c r="AB5312" i="259" s="1"/>
  <c r="AA5313" i="259"/>
  <c r="AB5313" i="259" s="1"/>
  <c r="AA5314" i="259"/>
  <c r="AB5314" i="259" s="1"/>
  <c r="AA5315" i="259"/>
  <c r="AB5315" i="259" s="1"/>
  <c r="AA5316" i="259"/>
  <c r="AB5316" i="259" s="1"/>
  <c r="AA5317" i="259"/>
  <c r="AB5317" i="259" s="1"/>
  <c r="AA5318" i="259"/>
  <c r="AB5318" i="259" s="1"/>
  <c r="AA5319" i="259"/>
  <c r="AB5319" i="259" s="1"/>
  <c r="AA5320" i="259"/>
  <c r="AB5320" i="259" s="1"/>
  <c r="AA5321" i="259"/>
  <c r="AB5321" i="259" s="1"/>
  <c r="AA5322" i="259"/>
  <c r="AB5322" i="259" s="1"/>
  <c r="AA5323" i="259"/>
  <c r="AB5323" i="259" s="1"/>
  <c r="AA5324" i="259"/>
  <c r="AB5324" i="259" s="1"/>
  <c r="AA5325" i="259"/>
  <c r="AB5325" i="259" s="1"/>
  <c r="AA5326" i="259"/>
  <c r="AB5326" i="259" s="1"/>
  <c r="AA5327" i="259"/>
  <c r="AB5327" i="259" s="1"/>
  <c r="AA5328" i="259"/>
  <c r="AB5328" i="259" s="1"/>
  <c r="AA5329" i="259"/>
  <c r="AB5329" i="259" s="1"/>
  <c r="AA5330" i="259"/>
  <c r="AB5330" i="259" s="1"/>
  <c r="AA5331" i="259"/>
  <c r="AB5331" i="259" s="1"/>
  <c r="AA5332" i="259"/>
  <c r="AB5332" i="259" s="1"/>
  <c r="AA5333" i="259"/>
  <c r="AB5333" i="259" s="1"/>
  <c r="AA5334" i="259"/>
  <c r="AB5334" i="259" s="1"/>
  <c r="AA5335" i="259"/>
  <c r="AB5335" i="259" s="1"/>
  <c r="AA5336" i="259"/>
  <c r="AB5336" i="259" s="1"/>
  <c r="AA5337" i="259"/>
  <c r="AB5337" i="259" s="1"/>
  <c r="AA5338" i="259"/>
  <c r="AB5338" i="259" s="1"/>
  <c r="AA5339" i="259"/>
  <c r="AB5339" i="259" s="1"/>
  <c r="AA5340" i="259"/>
  <c r="AB5340" i="259" s="1"/>
  <c r="AA5341" i="259"/>
  <c r="AB5341" i="259" s="1"/>
  <c r="AA5342" i="259"/>
  <c r="AB5342" i="259" s="1"/>
  <c r="AA5343" i="259"/>
  <c r="AB5343" i="259" s="1"/>
  <c r="AA5344" i="259"/>
  <c r="AB5344" i="259" s="1"/>
  <c r="AA5345" i="259"/>
  <c r="AB5345" i="259" s="1"/>
  <c r="AA5346" i="259"/>
  <c r="AB5346" i="259" s="1"/>
  <c r="AA5347" i="259"/>
  <c r="AB5347" i="259" s="1"/>
  <c r="AA5348" i="259"/>
  <c r="AB5348" i="259" s="1"/>
  <c r="AA5349" i="259"/>
  <c r="AB5349" i="259" s="1"/>
  <c r="AA5350" i="259"/>
  <c r="AB5350" i="259" s="1"/>
  <c r="AA5351" i="259"/>
  <c r="AB5351" i="259" s="1"/>
  <c r="AA5352" i="259"/>
  <c r="AB5352" i="259" s="1"/>
  <c r="AA5353" i="259"/>
  <c r="AB5353" i="259" s="1"/>
  <c r="AA5354" i="259"/>
  <c r="AB5354" i="259" s="1"/>
  <c r="AA5355" i="259"/>
  <c r="AB5355" i="259" s="1"/>
  <c r="AA5356" i="259"/>
  <c r="AB5356" i="259" s="1"/>
  <c r="AA5357" i="259"/>
  <c r="AB5357" i="259" s="1"/>
  <c r="AA5358" i="259"/>
  <c r="AB5358" i="259" s="1"/>
  <c r="AA5359" i="259"/>
  <c r="AB5359" i="259" s="1"/>
  <c r="AA5360" i="259"/>
  <c r="AB5360" i="259" s="1"/>
  <c r="AA5361" i="259"/>
  <c r="AB5361" i="259" s="1"/>
  <c r="AA5362" i="259"/>
  <c r="AB5362" i="259" s="1"/>
  <c r="AA5363" i="259"/>
  <c r="AB5363" i="259" s="1"/>
  <c r="AA5364" i="259"/>
  <c r="AB5364" i="259" s="1"/>
  <c r="AA5365" i="259"/>
  <c r="AB5365" i="259" s="1"/>
  <c r="AA5366" i="259"/>
  <c r="AB5366" i="259" s="1"/>
  <c r="AA5367" i="259"/>
  <c r="AB5367" i="259" s="1"/>
  <c r="AA5368" i="259"/>
  <c r="AB5368" i="259" s="1"/>
  <c r="AA5369" i="259"/>
  <c r="AB5369" i="259" s="1"/>
  <c r="AA5370" i="259"/>
  <c r="AB5370" i="259" s="1"/>
  <c r="AA5371" i="259"/>
  <c r="AB5371" i="259" s="1"/>
  <c r="AA5372" i="259"/>
  <c r="AB5372" i="259" s="1"/>
  <c r="AA5373" i="259"/>
  <c r="AB5373" i="259" s="1"/>
  <c r="AA5374" i="259"/>
  <c r="AB5374" i="259" s="1"/>
  <c r="AA5375" i="259"/>
  <c r="AB5375" i="259" s="1"/>
  <c r="AA5376" i="259"/>
  <c r="AB5376" i="259" s="1"/>
  <c r="AA5377" i="259"/>
  <c r="AB5377" i="259" s="1"/>
  <c r="AA5378" i="259"/>
  <c r="AB5378" i="259" s="1"/>
  <c r="AA5379" i="259"/>
  <c r="AB5379" i="259" s="1"/>
  <c r="AA5380" i="259"/>
  <c r="AB5380" i="259" s="1"/>
  <c r="AA5381" i="259"/>
  <c r="AB5381" i="259" s="1"/>
  <c r="AA5382" i="259"/>
  <c r="AB5382" i="259" s="1"/>
  <c r="AA5383" i="259"/>
  <c r="AB5383" i="259" s="1"/>
  <c r="AA5384" i="259"/>
  <c r="AB5384" i="259" s="1"/>
  <c r="AA5385" i="259"/>
  <c r="AB5385" i="259" s="1"/>
  <c r="AA5386" i="259"/>
  <c r="AB5386" i="259" s="1"/>
  <c r="AA5387" i="259"/>
  <c r="AB5387" i="259" s="1"/>
  <c r="AA5388" i="259"/>
  <c r="AB5388" i="259" s="1"/>
  <c r="AA5389" i="259"/>
  <c r="AB5389" i="259" s="1"/>
  <c r="AA5390" i="259"/>
  <c r="AB5390" i="259" s="1"/>
  <c r="AA5391" i="259"/>
  <c r="AB5391" i="259" s="1"/>
  <c r="AA5392" i="259"/>
  <c r="AB5392" i="259" s="1"/>
  <c r="AA5393" i="259"/>
  <c r="AB5393" i="259" s="1"/>
  <c r="AA5394" i="259"/>
  <c r="AB5394" i="259" s="1"/>
  <c r="AA5395" i="259"/>
  <c r="AB5395" i="259" s="1"/>
  <c r="AA5396" i="259"/>
  <c r="AB5396" i="259" s="1"/>
  <c r="AA5397" i="259"/>
  <c r="AB5397" i="259" s="1"/>
  <c r="AA5398" i="259"/>
  <c r="AB5398" i="259" s="1"/>
  <c r="AA5399" i="259"/>
  <c r="AB5399" i="259" s="1"/>
  <c r="AA5400" i="259"/>
  <c r="AB5400" i="259" s="1"/>
  <c r="AA5401" i="259"/>
  <c r="AB5401" i="259" s="1"/>
  <c r="AA5402" i="259"/>
  <c r="AB5402" i="259" s="1"/>
  <c r="AA5403" i="259"/>
  <c r="AB5403" i="259" s="1"/>
  <c r="AA5404" i="259"/>
  <c r="AB5404" i="259" s="1"/>
  <c r="AA5405" i="259"/>
  <c r="AB5405" i="259" s="1"/>
  <c r="AA5406" i="259"/>
  <c r="AB5406" i="259" s="1"/>
  <c r="AA5407" i="259"/>
  <c r="AB5407" i="259" s="1"/>
  <c r="AA5408" i="259"/>
  <c r="AB5408" i="259" s="1"/>
  <c r="AA5409" i="259"/>
  <c r="AB5409" i="259" s="1"/>
  <c r="AA5410" i="259"/>
  <c r="AB5410" i="259" s="1"/>
  <c r="AA5411" i="259"/>
  <c r="AB5411" i="259" s="1"/>
  <c r="AA5412" i="259"/>
  <c r="AB5412" i="259" s="1"/>
  <c r="AA5413" i="259"/>
  <c r="AB5413" i="259" s="1"/>
  <c r="AA5414" i="259"/>
  <c r="AB5414" i="259" s="1"/>
  <c r="AA5415" i="259"/>
  <c r="AB5415" i="259" s="1"/>
  <c r="AA5416" i="259"/>
  <c r="AB5416" i="259" s="1"/>
  <c r="AA5417" i="259"/>
  <c r="AB5417" i="259" s="1"/>
  <c r="AA5418" i="259"/>
  <c r="AB5418" i="259" s="1"/>
  <c r="AA5419" i="259"/>
  <c r="AB5419" i="259" s="1"/>
  <c r="AA5420" i="259"/>
  <c r="AB5420" i="259" s="1"/>
  <c r="AA5421" i="259"/>
  <c r="AB5421" i="259" s="1"/>
  <c r="AA5422" i="259"/>
  <c r="AB5422" i="259" s="1"/>
  <c r="AA5423" i="259"/>
  <c r="AB5423" i="259" s="1"/>
  <c r="AA5424" i="259"/>
  <c r="AB5424" i="259" s="1"/>
  <c r="AA5425" i="259"/>
  <c r="AB5425" i="259" s="1"/>
  <c r="AA5426" i="259"/>
  <c r="AB5426" i="259" s="1"/>
  <c r="AA5427" i="259"/>
  <c r="AB5427" i="259" s="1"/>
  <c r="AA5428" i="259"/>
  <c r="AB5428" i="259" s="1"/>
  <c r="AA5429" i="259"/>
  <c r="AB5429" i="259" s="1"/>
  <c r="AA5430" i="259"/>
  <c r="AB5430" i="259" s="1"/>
  <c r="AA5431" i="259"/>
  <c r="AB5431" i="259" s="1"/>
  <c r="AA5432" i="259"/>
  <c r="AB5432" i="259" s="1"/>
  <c r="AA5433" i="259"/>
  <c r="AB5433" i="259" s="1"/>
  <c r="AA5434" i="259"/>
  <c r="AB5434" i="259" s="1"/>
  <c r="AA5435" i="259"/>
  <c r="AB5435" i="259" s="1"/>
  <c r="AA5436" i="259"/>
  <c r="AB5436" i="259" s="1"/>
  <c r="AA5437" i="259"/>
  <c r="AB5437" i="259" s="1"/>
  <c r="AA5438" i="259"/>
  <c r="AB5438" i="259" s="1"/>
  <c r="AA5439" i="259"/>
  <c r="AB5439" i="259" s="1"/>
  <c r="AA5440" i="259"/>
  <c r="AB5440" i="259" s="1"/>
  <c r="AA5441" i="259"/>
  <c r="AB5441" i="259" s="1"/>
  <c r="AA5442" i="259"/>
  <c r="AB5442" i="259" s="1"/>
  <c r="AA5443" i="259"/>
  <c r="AB5443" i="259" s="1"/>
  <c r="AA5444" i="259"/>
  <c r="AB5444" i="259" s="1"/>
  <c r="AA5445" i="259"/>
  <c r="AB5445" i="259" s="1"/>
  <c r="AA5446" i="259"/>
  <c r="AB5446" i="259" s="1"/>
  <c r="AA5447" i="259"/>
  <c r="AB5447" i="259" s="1"/>
  <c r="AA5448" i="259"/>
  <c r="AB5448" i="259" s="1"/>
  <c r="AA5449" i="259"/>
  <c r="AB5449" i="259" s="1"/>
  <c r="AA5450" i="259"/>
  <c r="AB5450" i="259" s="1"/>
  <c r="AA5451" i="259"/>
  <c r="AB5451" i="259" s="1"/>
  <c r="AA5452" i="259"/>
  <c r="AB5452" i="259" s="1"/>
  <c r="AA5453" i="259"/>
  <c r="AB5453" i="259" s="1"/>
  <c r="AA5454" i="259"/>
  <c r="AB5454" i="259" s="1"/>
  <c r="AA5455" i="259"/>
  <c r="AB5455" i="259" s="1"/>
  <c r="AA5456" i="259"/>
  <c r="AB5456" i="259" s="1"/>
  <c r="AA5457" i="259"/>
  <c r="AB5457" i="259" s="1"/>
  <c r="AA5458" i="259"/>
  <c r="AB5458" i="259" s="1"/>
  <c r="AA5459" i="259"/>
  <c r="AB5459" i="259" s="1"/>
  <c r="AA5460" i="259"/>
  <c r="AB5460" i="259" s="1"/>
  <c r="AA5461" i="259"/>
  <c r="AB5461" i="259" s="1"/>
  <c r="AA5462" i="259"/>
  <c r="AB5462" i="259" s="1"/>
  <c r="AA5463" i="259"/>
  <c r="AB5463" i="259" s="1"/>
  <c r="AA5464" i="259"/>
  <c r="AB5464" i="259" s="1"/>
  <c r="AA5465" i="259"/>
  <c r="AB5465" i="259" s="1"/>
  <c r="AA5466" i="259"/>
  <c r="AB5466" i="259" s="1"/>
  <c r="AA5467" i="259"/>
  <c r="AB5467" i="259" s="1"/>
  <c r="AA5468" i="259"/>
  <c r="AB5468" i="259" s="1"/>
  <c r="AA5469" i="259"/>
  <c r="AB5469" i="259" s="1"/>
  <c r="AA5470" i="259"/>
  <c r="AB5470" i="259" s="1"/>
  <c r="AA5471" i="259"/>
  <c r="AB5471" i="259" s="1"/>
  <c r="AA5472" i="259"/>
  <c r="AB5472" i="259" s="1"/>
  <c r="AA5473" i="259"/>
  <c r="AB5473" i="259" s="1"/>
  <c r="AA5474" i="259"/>
  <c r="AB5474" i="259" s="1"/>
  <c r="AA5475" i="259"/>
  <c r="AB5475" i="259" s="1"/>
  <c r="AA5476" i="259"/>
  <c r="AB5476" i="259" s="1"/>
  <c r="AA5477" i="259"/>
  <c r="AB5477" i="259" s="1"/>
  <c r="AA5478" i="259"/>
  <c r="AB5478" i="259" s="1"/>
  <c r="AA5479" i="259"/>
  <c r="AB5479" i="259" s="1"/>
  <c r="AA5480" i="259"/>
  <c r="AB5480" i="259" s="1"/>
  <c r="AA5481" i="259"/>
  <c r="AB5481" i="259" s="1"/>
  <c r="AA5482" i="259"/>
  <c r="AB5482" i="259" s="1"/>
  <c r="AA5483" i="259"/>
  <c r="AB5483" i="259" s="1"/>
  <c r="AA5484" i="259"/>
  <c r="AB5484" i="259" s="1"/>
  <c r="AA5485" i="259"/>
  <c r="AB5485" i="259" s="1"/>
  <c r="AA5486" i="259"/>
  <c r="AB5486" i="259" s="1"/>
  <c r="AA5487" i="259"/>
  <c r="AB5487" i="259" s="1"/>
  <c r="AA5488" i="259"/>
  <c r="AB5488" i="259" s="1"/>
  <c r="AA5489" i="259"/>
  <c r="AB5489" i="259" s="1"/>
  <c r="AA5490" i="259"/>
  <c r="AB5490" i="259" s="1"/>
  <c r="AA5491" i="259"/>
  <c r="AB5491" i="259" s="1"/>
  <c r="AA5492" i="259"/>
  <c r="AB5492" i="259" s="1"/>
  <c r="AA5493" i="259"/>
  <c r="AB5493" i="259" s="1"/>
  <c r="AA5494" i="259"/>
  <c r="AB5494" i="259" s="1"/>
  <c r="AA5495" i="259"/>
  <c r="AB5495" i="259" s="1"/>
  <c r="AA5496" i="259"/>
  <c r="AB5496" i="259" s="1"/>
  <c r="AA5497" i="259"/>
  <c r="AB5497" i="259" s="1"/>
  <c r="AA5498" i="259"/>
  <c r="AB5498" i="259" s="1"/>
  <c r="AA5499" i="259"/>
  <c r="AB5499" i="259" s="1"/>
  <c r="AA5500" i="259"/>
  <c r="AB5500" i="259" s="1"/>
  <c r="AA5501" i="259"/>
  <c r="AB5501" i="259" s="1"/>
  <c r="AA5502" i="259"/>
  <c r="AB5502" i="259" s="1"/>
  <c r="AA5503" i="259"/>
  <c r="AB5503" i="259" s="1"/>
  <c r="AA5504" i="259"/>
  <c r="AB5504" i="259" s="1"/>
  <c r="AA5505" i="259"/>
  <c r="AB5505" i="259" s="1"/>
  <c r="AA5506" i="259"/>
  <c r="AB5506" i="259" s="1"/>
  <c r="AA5507" i="259"/>
  <c r="AB5507" i="259" s="1"/>
  <c r="AA5508" i="259"/>
  <c r="AB5508" i="259" s="1"/>
  <c r="AA5509" i="259"/>
  <c r="AB5509" i="259" s="1"/>
  <c r="AA5510" i="259"/>
  <c r="AB5510" i="259" s="1"/>
  <c r="AA5511" i="259"/>
  <c r="AB5511" i="259" s="1"/>
  <c r="AA5512" i="259"/>
  <c r="AB5512" i="259" s="1"/>
  <c r="AA5513" i="259"/>
  <c r="AB5513" i="259" s="1"/>
  <c r="AA5514" i="259"/>
  <c r="AB5514" i="259" s="1"/>
  <c r="AA5515" i="259"/>
  <c r="AB5515" i="259" s="1"/>
  <c r="AA5516" i="259"/>
  <c r="AB5516" i="259" s="1"/>
  <c r="C2" i="3"/>
  <c r="AD2" i="259" l="1"/>
  <c r="AI3" i="259"/>
  <c r="AL3" i="259" s="1"/>
  <c r="AI5516" i="259"/>
  <c r="AL5516" i="259" s="1"/>
  <c r="AI5508" i="259"/>
  <c r="AL5508" i="259" s="1"/>
  <c r="AI5500" i="259"/>
  <c r="AL5500" i="259" s="1"/>
  <c r="AI5492" i="259"/>
  <c r="AL5492" i="259" s="1"/>
  <c r="AI5484" i="259"/>
  <c r="AL5484" i="259" s="1"/>
  <c r="AI5476" i="259"/>
  <c r="AL5476" i="259" s="1"/>
  <c r="AI5468" i="259"/>
  <c r="AL5468" i="259" s="1"/>
  <c r="AI5460" i="259"/>
  <c r="AL5460" i="259" s="1"/>
  <c r="AI5452" i="259"/>
  <c r="AL5452" i="259" s="1"/>
  <c r="AI5444" i="259"/>
  <c r="AL5444" i="259" s="1"/>
  <c r="AI5436" i="259"/>
  <c r="AL5436" i="259" s="1"/>
  <c r="AI5428" i="259"/>
  <c r="AL5428" i="259" s="1"/>
  <c r="AI5420" i="259"/>
  <c r="AL5420" i="259" s="1"/>
  <c r="AI5412" i="259"/>
  <c r="AL5412" i="259" s="1"/>
  <c r="AI5404" i="259"/>
  <c r="AL5404" i="259" s="1"/>
  <c r="AI5396" i="259"/>
  <c r="AL5396" i="259" s="1"/>
  <c r="AI5388" i="259"/>
  <c r="AL5388" i="259" s="1"/>
  <c r="AI5380" i="259"/>
  <c r="AL5380" i="259" s="1"/>
  <c r="AI5372" i="259"/>
  <c r="AL5372" i="259" s="1"/>
  <c r="AI5364" i="259"/>
  <c r="AL5364" i="259" s="1"/>
  <c r="AI5356" i="259"/>
  <c r="AL5356" i="259" s="1"/>
  <c r="AI5348" i="259"/>
  <c r="AL5348" i="259" s="1"/>
  <c r="AI5340" i="259"/>
  <c r="AL5340" i="259" s="1"/>
  <c r="AI5332" i="259"/>
  <c r="AL5332" i="259" s="1"/>
  <c r="AI5324" i="259"/>
  <c r="AL5324" i="259" s="1"/>
  <c r="AI5316" i="259"/>
  <c r="AL5316" i="259" s="1"/>
  <c r="AI5308" i="259"/>
  <c r="AL5308" i="259" s="1"/>
  <c r="AI5300" i="259"/>
  <c r="AL5300" i="259" s="1"/>
  <c r="AI5292" i="259"/>
  <c r="AL5292" i="259" s="1"/>
  <c r="AI5284" i="259"/>
  <c r="AL5284" i="259" s="1"/>
  <c r="AI5276" i="259"/>
  <c r="AL5276" i="259" s="1"/>
  <c r="AI5268" i="259"/>
  <c r="AL5268" i="259" s="1"/>
  <c r="AI5260" i="259"/>
  <c r="AL5260" i="259" s="1"/>
  <c r="AI5252" i="259"/>
  <c r="AL5252" i="259" s="1"/>
  <c r="AI5244" i="259"/>
  <c r="AL5244" i="259" s="1"/>
  <c r="AI5236" i="259"/>
  <c r="AL5236" i="259" s="1"/>
  <c r="AI5228" i="259"/>
  <c r="AL5228" i="259" s="1"/>
  <c r="AI5220" i="259"/>
  <c r="AL5220" i="259" s="1"/>
  <c r="AI5212" i="259"/>
  <c r="AL5212" i="259" s="1"/>
  <c r="AI5204" i="259"/>
  <c r="AL5204" i="259" s="1"/>
  <c r="AI5196" i="259"/>
  <c r="AL5196" i="259" s="1"/>
  <c r="AI5188" i="259"/>
  <c r="AL5188" i="259" s="1"/>
  <c r="AI5180" i="259"/>
  <c r="AL5180" i="259" s="1"/>
  <c r="AI5172" i="259"/>
  <c r="AL5172" i="259" s="1"/>
  <c r="AI5164" i="259"/>
  <c r="AL5164" i="259" s="1"/>
  <c r="AI5156" i="259"/>
  <c r="AL5156" i="259" s="1"/>
  <c r="AI5148" i="259"/>
  <c r="AL5148" i="259" s="1"/>
  <c r="AI5140" i="259"/>
  <c r="AL5140" i="259" s="1"/>
  <c r="AI5132" i="259"/>
  <c r="AL5132" i="259" s="1"/>
  <c r="AI5124" i="259"/>
  <c r="AL5124" i="259" s="1"/>
  <c r="AI5116" i="259"/>
  <c r="AL5116" i="259" s="1"/>
  <c r="AI5108" i="259"/>
  <c r="AL5108" i="259" s="1"/>
  <c r="AI5100" i="259"/>
  <c r="AL5100" i="259" s="1"/>
  <c r="AI5092" i="259"/>
  <c r="AL5092" i="259" s="1"/>
  <c r="AI5084" i="259"/>
  <c r="AL5084" i="259" s="1"/>
  <c r="AI5076" i="259"/>
  <c r="AL5076" i="259" s="1"/>
  <c r="AI5068" i="259"/>
  <c r="AL5068" i="259" s="1"/>
  <c r="AI5060" i="259"/>
  <c r="AL5060" i="259" s="1"/>
  <c r="AI5052" i="259"/>
  <c r="AL5052" i="259" s="1"/>
  <c r="AI5044" i="259"/>
  <c r="AL5044" i="259" s="1"/>
  <c r="AI5036" i="259"/>
  <c r="AL5036" i="259" s="1"/>
  <c r="AI5028" i="259"/>
  <c r="AL5028" i="259" s="1"/>
  <c r="AI5020" i="259"/>
  <c r="AL5020" i="259" s="1"/>
  <c r="AI5012" i="259"/>
  <c r="AL5012" i="259" s="1"/>
  <c r="AI5004" i="259"/>
  <c r="AL5004" i="259" s="1"/>
  <c r="AI4996" i="259"/>
  <c r="AL4996" i="259" s="1"/>
  <c r="AI4988" i="259"/>
  <c r="AL4988" i="259" s="1"/>
  <c r="AI4980" i="259"/>
  <c r="AL4980" i="259" s="1"/>
  <c r="AI4972" i="259"/>
  <c r="AL4972" i="259" s="1"/>
  <c r="AI4964" i="259"/>
  <c r="AL4964" i="259" s="1"/>
  <c r="AI4956" i="259"/>
  <c r="AL4956" i="259" s="1"/>
  <c r="AI4948" i="259"/>
  <c r="AL4948" i="259" s="1"/>
  <c r="AI4940" i="259"/>
  <c r="AL4940" i="259" s="1"/>
  <c r="AI4932" i="259"/>
  <c r="AL4932" i="259" s="1"/>
  <c r="AI4924" i="259"/>
  <c r="AL4924" i="259" s="1"/>
  <c r="AI4916" i="259"/>
  <c r="AL4916" i="259" s="1"/>
  <c r="AI4908" i="259"/>
  <c r="AL4908" i="259" s="1"/>
  <c r="AI4900" i="259"/>
  <c r="AL4900" i="259" s="1"/>
  <c r="AI4892" i="259"/>
  <c r="AL4892" i="259" s="1"/>
  <c r="AI4884" i="259"/>
  <c r="AL4884" i="259" s="1"/>
  <c r="AI4876" i="259"/>
  <c r="AL4876" i="259" s="1"/>
  <c r="AI4868" i="259"/>
  <c r="AL4868" i="259" s="1"/>
  <c r="AI4860" i="259"/>
  <c r="AL4860" i="259" s="1"/>
  <c r="AI4844" i="259"/>
  <c r="AL4844" i="259" s="1"/>
  <c r="AI4836" i="259"/>
  <c r="AL4836" i="259" s="1"/>
  <c r="AI4828" i="259"/>
  <c r="AL4828" i="259" s="1"/>
  <c r="AI4820" i="259"/>
  <c r="AL4820" i="259" s="1"/>
  <c r="AI4812" i="259"/>
  <c r="AL4812" i="259" s="1"/>
  <c r="AI4804" i="259"/>
  <c r="AL4804" i="259" s="1"/>
  <c r="AI4796" i="259"/>
  <c r="AL4796" i="259" s="1"/>
  <c r="AI4788" i="259"/>
  <c r="AL4788" i="259" s="1"/>
  <c r="AI4780" i="259"/>
  <c r="AL4780" i="259" s="1"/>
  <c r="AI4772" i="259"/>
  <c r="AL4772" i="259" s="1"/>
  <c r="AI4764" i="259"/>
  <c r="AL4764" i="259" s="1"/>
  <c r="AI4756" i="259"/>
  <c r="AL4756" i="259" s="1"/>
  <c r="AI4748" i="259"/>
  <c r="AL4748" i="259" s="1"/>
  <c r="AI4740" i="259"/>
  <c r="AL4740" i="259" s="1"/>
  <c r="AI4732" i="259"/>
  <c r="AL4732" i="259" s="1"/>
  <c r="AI4724" i="259"/>
  <c r="AL4724" i="259" s="1"/>
  <c r="AI4716" i="259"/>
  <c r="AL4716" i="259" s="1"/>
  <c r="AI4708" i="259"/>
  <c r="AL4708" i="259" s="1"/>
  <c r="AI4700" i="259"/>
  <c r="AL4700" i="259" s="1"/>
  <c r="AI4692" i="259"/>
  <c r="AL4692" i="259" s="1"/>
  <c r="AI4684" i="259"/>
  <c r="AL4684" i="259" s="1"/>
  <c r="AI4676" i="259"/>
  <c r="AL4676" i="259" s="1"/>
  <c r="AI4668" i="259"/>
  <c r="AL4668" i="259" s="1"/>
  <c r="AI4660" i="259"/>
  <c r="AL4660" i="259" s="1"/>
  <c r="AI4652" i="259"/>
  <c r="AL4652" i="259" s="1"/>
  <c r="AI4644" i="259"/>
  <c r="AL4644" i="259" s="1"/>
  <c r="AI4636" i="259"/>
  <c r="AL4636" i="259" s="1"/>
  <c r="AI4628" i="259"/>
  <c r="AL4628" i="259" s="1"/>
  <c r="AI4620" i="259"/>
  <c r="AL4620" i="259" s="1"/>
  <c r="AI4612" i="259"/>
  <c r="AL4612" i="259" s="1"/>
  <c r="AI4604" i="259"/>
  <c r="AL4604" i="259" s="1"/>
  <c r="AI4596" i="259"/>
  <c r="AL4596" i="259" s="1"/>
  <c r="AI4588" i="259"/>
  <c r="AL4588" i="259" s="1"/>
  <c r="AI4580" i="259"/>
  <c r="AL4580" i="259" s="1"/>
  <c r="AI4572" i="259"/>
  <c r="AL4572" i="259" s="1"/>
  <c r="AI4564" i="259"/>
  <c r="AL4564" i="259" s="1"/>
  <c r="AI4556" i="259"/>
  <c r="AL4556" i="259" s="1"/>
  <c r="AI4548" i="259"/>
  <c r="AL4548" i="259" s="1"/>
  <c r="AI4540" i="259"/>
  <c r="AL4540" i="259" s="1"/>
  <c r="AI4532" i="259"/>
  <c r="AL4532" i="259" s="1"/>
  <c r="AI4524" i="259"/>
  <c r="AL4524" i="259" s="1"/>
  <c r="AI4516" i="259"/>
  <c r="AL4516" i="259" s="1"/>
  <c r="AI4508" i="259"/>
  <c r="AL4508" i="259" s="1"/>
  <c r="AI4500" i="259"/>
  <c r="AL4500" i="259" s="1"/>
  <c r="AI4492" i="259"/>
  <c r="AL4492" i="259" s="1"/>
  <c r="AI4484" i="259"/>
  <c r="AL4484" i="259" s="1"/>
  <c r="AI4476" i="259"/>
  <c r="AL4476" i="259" s="1"/>
  <c r="AI4468" i="259"/>
  <c r="AL4468" i="259" s="1"/>
  <c r="AI4460" i="259"/>
  <c r="AL4460" i="259" s="1"/>
  <c r="AI4452" i="259"/>
  <c r="AL4452" i="259" s="1"/>
  <c r="AI4444" i="259"/>
  <c r="AL4444" i="259" s="1"/>
  <c r="AI4436" i="259"/>
  <c r="AL4436" i="259" s="1"/>
  <c r="AI4428" i="259"/>
  <c r="AL4428" i="259" s="1"/>
  <c r="AI4420" i="259"/>
  <c r="AL4420" i="259" s="1"/>
  <c r="AI4412" i="259"/>
  <c r="AL4412" i="259" s="1"/>
  <c r="AI4404" i="259"/>
  <c r="AL4404" i="259" s="1"/>
  <c r="AI4396" i="259"/>
  <c r="AL4396" i="259" s="1"/>
  <c r="AI4388" i="259"/>
  <c r="AL4388" i="259" s="1"/>
  <c r="AI4380" i="259"/>
  <c r="AL4380" i="259" s="1"/>
  <c r="AI4372" i="259"/>
  <c r="AL4372" i="259" s="1"/>
  <c r="AI4364" i="259"/>
  <c r="AL4364" i="259" s="1"/>
  <c r="AI4356" i="259"/>
  <c r="AL4356" i="259" s="1"/>
  <c r="AI4348" i="259"/>
  <c r="AL4348" i="259" s="1"/>
  <c r="AI4340" i="259"/>
  <c r="AL4340" i="259" s="1"/>
  <c r="AI4332" i="259"/>
  <c r="AL4332" i="259" s="1"/>
  <c r="AI4324" i="259"/>
  <c r="AL4324" i="259" s="1"/>
  <c r="AI4316" i="259"/>
  <c r="AL4316" i="259" s="1"/>
  <c r="AI4308" i="259"/>
  <c r="AL4308" i="259" s="1"/>
  <c r="AI4300" i="259"/>
  <c r="AL4300" i="259" s="1"/>
  <c r="AI4292" i="259"/>
  <c r="AL4292" i="259" s="1"/>
  <c r="AI4284" i="259"/>
  <c r="AL4284" i="259" s="1"/>
  <c r="AI4276" i="259"/>
  <c r="AL4276" i="259" s="1"/>
  <c r="AI4268" i="259"/>
  <c r="AL4268" i="259" s="1"/>
  <c r="AI4260" i="259"/>
  <c r="AL4260" i="259" s="1"/>
  <c r="AI4252" i="259"/>
  <c r="AL4252" i="259" s="1"/>
  <c r="AI4244" i="259"/>
  <c r="AL4244" i="259" s="1"/>
  <c r="AI4236" i="259"/>
  <c r="AL4236" i="259" s="1"/>
  <c r="AI4228" i="259"/>
  <c r="AL4228" i="259" s="1"/>
  <c r="AI4220" i="259"/>
  <c r="AL4220" i="259" s="1"/>
  <c r="AI4212" i="259"/>
  <c r="AL4212" i="259" s="1"/>
  <c r="AI4204" i="259"/>
  <c r="AL4204" i="259" s="1"/>
  <c r="AI4196" i="259"/>
  <c r="AL4196" i="259" s="1"/>
  <c r="AI4188" i="259"/>
  <c r="AL4188" i="259" s="1"/>
  <c r="AI4180" i="259"/>
  <c r="AL4180" i="259" s="1"/>
  <c r="AI4172" i="259"/>
  <c r="AL4172" i="259" s="1"/>
  <c r="AI4164" i="259"/>
  <c r="AL4164" i="259" s="1"/>
  <c r="AI4156" i="259"/>
  <c r="AL4156" i="259" s="1"/>
  <c r="AI4148" i="259"/>
  <c r="AL4148" i="259" s="1"/>
  <c r="AI4140" i="259"/>
  <c r="AL4140" i="259" s="1"/>
  <c r="AI4132" i="259"/>
  <c r="AL4132" i="259" s="1"/>
  <c r="AI4124" i="259"/>
  <c r="AL4124" i="259" s="1"/>
  <c r="AI4116" i="259"/>
  <c r="AL4116" i="259" s="1"/>
  <c r="AI4108" i="259"/>
  <c r="AL4108" i="259" s="1"/>
  <c r="AI4100" i="259"/>
  <c r="AL4100" i="259" s="1"/>
  <c r="AI4092" i="259"/>
  <c r="AL4092" i="259" s="1"/>
  <c r="AI4084" i="259"/>
  <c r="AL4084" i="259" s="1"/>
  <c r="AI4076" i="259"/>
  <c r="AL4076" i="259" s="1"/>
  <c r="AI4068" i="259"/>
  <c r="AL4068" i="259" s="1"/>
  <c r="AI4060" i="259"/>
  <c r="AL4060" i="259" s="1"/>
  <c r="AI4052" i="259"/>
  <c r="AL4052" i="259" s="1"/>
  <c r="AI4044" i="259"/>
  <c r="AL4044" i="259" s="1"/>
  <c r="AI4036" i="259"/>
  <c r="AL4036" i="259" s="1"/>
  <c r="AI4028" i="259"/>
  <c r="AL4028" i="259" s="1"/>
  <c r="AI4020" i="259"/>
  <c r="AL4020" i="259" s="1"/>
  <c r="AI4012" i="259"/>
  <c r="AL4012" i="259" s="1"/>
  <c r="AI4004" i="259"/>
  <c r="AL4004" i="259" s="1"/>
  <c r="AI3996" i="259"/>
  <c r="AL3996" i="259" s="1"/>
  <c r="AI3988" i="259"/>
  <c r="AL3988" i="259" s="1"/>
  <c r="AI3980" i="259"/>
  <c r="AL3980" i="259" s="1"/>
  <c r="AI3972" i="259"/>
  <c r="AL3972" i="259" s="1"/>
  <c r="AI3964" i="259"/>
  <c r="AL3964" i="259" s="1"/>
  <c r="AI3956" i="259"/>
  <c r="AL3956" i="259" s="1"/>
  <c r="AI3948" i="259"/>
  <c r="AL3948" i="259" s="1"/>
  <c r="AI3940" i="259"/>
  <c r="AL3940" i="259" s="1"/>
  <c r="AI3932" i="259"/>
  <c r="AL3932" i="259" s="1"/>
  <c r="AI3924" i="259"/>
  <c r="AL3924" i="259" s="1"/>
  <c r="AI3916" i="259"/>
  <c r="AL3916" i="259" s="1"/>
  <c r="AI3908" i="259"/>
  <c r="AL3908" i="259" s="1"/>
  <c r="AI3900" i="259"/>
  <c r="AL3900" i="259" s="1"/>
  <c r="AI3892" i="259"/>
  <c r="AL3892" i="259" s="1"/>
  <c r="AI3884" i="259"/>
  <c r="AL3884" i="259" s="1"/>
  <c r="AI3876" i="259"/>
  <c r="AL3876" i="259" s="1"/>
  <c r="AI3868" i="259"/>
  <c r="AL3868" i="259" s="1"/>
  <c r="AI3860" i="259"/>
  <c r="AL3860" i="259" s="1"/>
  <c r="AI3852" i="259"/>
  <c r="AL3852" i="259" s="1"/>
  <c r="AI3844" i="259"/>
  <c r="AL3844" i="259" s="1"/>
  <c r="AI3836" i="259"/>
  <c r="AL3836" i="259" s="1"/>
  <c r="AI3828" i="259"/>
  <c r="AL3828" i="259" s="1"/>
  <c r="AI3820" i="259"/>
  <c r="AL3820" i="259" s="1"/>
  <c r="AI3812" i="259"/>
  <c r="AL3812" i="259" s="1"/>
  <c r="AI3804" i="259"/>
  <c r="AL3804" i="259" s="1"/>
  <c r="AI3796" i="259"/>
  <c r="AL3796" i="259" s="1"/>
  <c r="AI3788" i="259"/>
  <c r="AL3788" i="259" s="1"/>
  <c r="AI3780" i="259"/>
  <c r="AL3780" i="259" s="1"/>
  <c r="AI3772" i="259"/>
  <c r="AL3772" i="259" s="1"/>
  <c r="AI3764" i="259"/>
  <c r="AL3764" i="259" s="1"/>
  <c r="AI3756" i="259"/>
  <c r="AL3756" i="259" s="1"/>
  <c r="AI3748" i="259"/>
  <c r="AL3748" i="259" s="1"/>
  <c r="AI3740" i="259"/>
  <c r="AL3740" i="259" s="1"/>
  <c r="AI3732" i="259"/>
  <c r="AL3732" i="259" s="1"/>
  <c r="AI3724" i="259"/>
  <c r="AL3724" i="259" s="1"/>
  <c r="AI3716" i="259"/>
  <c r="AL3716" i="259" s="1"/>
  <c r="AI3708" i="259"/>
  <c r="AL3708" i="259" s="1"/>
  <c r="AI3700" i="259"/>
  <c r="AL3700" i="259" s="1"/>
  <c r="AI3692" i="259"/>
  <c r="AL3692" i="259" s="1"/>
  <c r="AI3684" i="259"/>
  <c r="AL3684" i="259" s="1"/>
  <c r="AI3676" i="259"/>
  <c r="AL3676" i="259" s="1"/>
  <c r="AI3668" i="259"/>
  <c r="AL3668" i="259" s="1"/>
  <c r="AI3660" i="259"/>
  <c r="AL3660" i="259" s="1"/>
  <c r="AI3652" i="259"/>
  <c r="AL3652" i="259" s="1"/>
  <c r="AI3644" i="259"/>
  <c r="AL3644" i="259" s="1"/>
  <c r="AI3636" i="259"/>
  <c r="AL3636" i="259" s="1"/>
  <c r="AI3628" i="259"/>
  <c r="AL3628" i="259" s="1"/>
  <c r="AI3620" i="259"/>
  <c r="AL3620" i="259" s="1"/>
  <c r="AI3612" i="259"/>
  <c r="AL3612" i="259" s="1"/>
  <c r="AI3604" i="259"/>
  <c r="AL3604" i="259" s="1"/>
  <c r="AI3596" i="259"/>
  <c r="AL3596" i="259" s="1"/>
  <c r="AI3588" i="259"/>
  <c r="AL3588" i="259" s="1"/>
  <c r="AI3580" i="259"/>
  <c r="AL3580" i="259" s="1"/>
  <c r="AI3572" i="259"/>
  <c r="AL3572" i="259" s="1"/>
  <c r="AI3564" i="259"/>
  <c r="AL3564" i="259" s="1"/>
  <c r="AI3556" i="259"/>
  <c r="AL3556" i="259" s="1"/>
  <c r="AI3548" i="259"/>
  <c r="AL3548" i="259" s="1"/>
  <c r="AI3540" i="259"/>
  <c r="AL3540" i="259" s="1"/>
  <c r="AI3532" i="259"/>
  <c r="AL3532" i="259" s="1"/>
  <c r="AI3524" i="259"/>
  <c r="AL3524" i="259" s="1"/>
  <c r="AI3516" i="259"/>
  <c r="AL3516" i="259" s="1"/>
  <c r="AI3508" i="259"/>
  <c r="AL3508" i="259" s="1"/>
  <c r="AI3500" i="259"/>
  <c r="AL3500" i="259" s="1"/>
  <c r="AI3492" i="259"/>
  <c r="AL3492" i="259" s="1"/>
  <c r="AI3484" i="259"/>
  <c r="AL3484" i="259" s="1"/>
  <c r="AI3476" i="259"/>
  <c r="AL3476" i="259" s="1"/>
  <c r="AI3468" i="259"/>
  <c r="AL3468" i="259" s="1"/>
  <c r="AI3460" i="259"/>
  <c r="AL3460" i="259" s="1"/>
  <c r="AI3452" i="259"/>
  <c r="AL3452" i="259" s="1"/>
  <c r="AI3444" i="259"/>
  <c r="AL3444" i="259" s="1"/>
  <c r="AI3436" i="259"/>
  <c r="AL3436" i="259" s="1"/>
  <c r="AI3428" i="259"/>
  <c r="AL3428" i="259" s="1"/>
  <c r="AI3420" i="259"/>
  <c r="AL3420" i="259" s="1"/>
  <c r="AI3412" i="259"/>
  <c r="AL3412" i="259" s="1"/>
  <c r="AI3404" i="259"/>
  <c r="AL3404" i="259" s="1"/>
  <c r="AI3396" i="259"/>
  <c r="AL3396" i="259" s="1"/>
  <c r="AI3388" i="259"/>
  <c r="AL3388" i="259" s="1"/>
  <c r="AI3380" i="259"/>
  <c r="AL3380" i="259" s="1"/>
  <c r="AI3372" i="259"/>
  <c r="AL3372" i="259" s="1"/>
  <c r="AI3364" i="259"/>
  <c r="AL3364" i="259" s="1"/>
  <c r="AI3356" i="259"/>
  <c r="AL3356" i="259" s="1"/>
  <c r="AI3348" i="259"/>
  <c r="AL3348" i="259" s="1"/>
  <c r="AI3340" i="259"/>
  <c r="AL3340" i="259" s="1"/>
  <c r="AI3332" i="259"/>
  <c r="AL3332" i="259" s="1"/>
  <c r="AI3324" i="259"/>
  <c r="AL3324" i="259" s="1"/>
  <c r="AI3316" i="259"/>
  <c r="AL3316" i="259" s="1"/>
  <c r="AI3308" i="259"/>
  <c r="AL3308" i="259" s="1"/>
  <c r="AI3300" i="259"/>
  <c r="AL3300" i="259" s="1"/>
  <c r="AI3292" i="259"/>
  <c r="AL3292" i="259" s="1"/>
  <c r="AI3284" i="259"/>
  <c r="AL3284" i="259" s="1"/>
  <c r="AI3276" i="259"/>
  <c r="AL3276" i="259" s="1"/>
  <c r="AI3268" i="259"/>
  <c r="AL3268" i="259" s="1"/>
  <c r="AI3260" i="259"/>
  <c r="AL3260" i="259" s="1"/>
  <c r="AI3252" i="259"/>
  <c r="AL3252" i="259" s="1"/>
  <c r="AI3244" i="259"/>
  <c r="AL3244" i="259" s="1"/>
  <c r="AI3236" i="259"/>
  <c r="AL3236" i="259" s="1"/>
  <c r="AI3228" i="259"/>
  <c r="AL3228" i="259" s="1"/>
  <c r="AI3220" i="259"/>
  <c r="AL3220" i="259" s="1"/>
  <c r="AI3212" i="259"/>
  <c r="AL3212" i="259" s="1"/>
  <c r="AI3204" i="259"/>
  <c r="AL3204" i="259" s="1"/>
  <c r="AI3196" i="259"/>
  <c r="AL3196" i="259" s="1"/>
  <c r="AI3188" i="259"/>
  <c r="AL3188" i="259" s="1"/>
  <c r="AI3180" i="259"/>
  <c r="AL3180" i="259" s="1"/>
  <c r="AI3172" i="259"/>
  <c r="AL3172" i="259" s="1"/>
  <c r="AI3164" i="259"/>
  <c r="AL3164" i="259" s="1"/>
  <c r="AI3156" i="259"/>
  <c r="AL3156" i="259" s="1"/>
  <c r="AI3148" i="259"/>
  <c r="AL3148" i="259" s="1"/>
  <c r="AI3140" i="259"/>
  <c r="AL3140" i="259" s="1"/>
  <c r="AI3132" i="259"/>
  <c r="AL3132" i="259" s="1"/>
  <c r="AI3124" i="259"/>
  <c r="AL3124" i="259" s="1"/>
  <c r="AI3116" i="259"/>
  <c r="AL3116" i="259" s="1"/>
  <c r="AI3108" i="259"/>
  <c r="AL3108" i="259" s="1"/>
  <c r="AI3100" i="259"/>
  <c r="AL3100" i="259" s="1"/>
  <c r="AI3092" i="259"/>
  <c r="AL3092" i="259" s="1"/>
  <c r="AI3084" i="259"/>
  <c r="AL3084" i="259" s="1"/>
  <c r="AI3076" i="259"/>
  <c r="AL3076" i="259" s="1"/>
  <c r="AI3068" i="259"/>
  <c r="AL3068" i="259" s="1"/>
  <c r="AI3060" i="259"/>
  <c r="AL3060" i="259" s="1"/>
  <c r="AI3052" i="259"/>
  <c r="AL3052" i="259" s="1"/>
  <c r="AI3044" i="259"/>
  <c r="AL3044" i="259" s="1"/>
  <c r="AI3036" i="259"/>
  <c r="AL3036" i="259" s="1"/>
  <c r="AI3028" i="259"/>
  <c r="AL3028" i="259" s="1"/>
  <c r="AI3020" i="259"/>
  <c r="AL3020" i="259" s="1"/>
  <c r="AI3012" i="259"/>
  <c r="AL3012" i="259" s="1"/>
  <c r="AI3004" i="259"/>
  <c r="AL3004" i="259" s="1"/>
  <c r="AI2996" i="259"/>
  <c r="AL2996" i="259" s="1"/>
  <c r="AI2988" i="259"/>
  <c r="AL2988" i="259" s="1"/>
  <c r="AI2980" i="259"/>
  <c r="AL2980" i="259" s="1"/>
  <c r="AI2972" i="259"/>
  <c r="AL2972" i="259" s="1"/>
  <c r="AI2964" i="259"/>
  <c r="AL2964" i="259" s="1"/>
  <c r="AI2956" i="259"/>
  <c r="AL2956" i="259" s="1"/>
  <c r="AI2948" i="259"/>
  <c r="AL2948" i="259" s="1"/>
  <c r="AI2940" i="259"/>
  <c r="AL2940" i="259" s="1"/>
  <c r="AI2932" i="259"/>
  <c r="AL2932" i="259" s="1"/>
  <c r="AI2924" i="259"/>
  <c r="AL2924" i="259" s="1"/>
  <c r="AI2916" i="259"/>
  <c r="AL2916" i="259" s="1"/>
  <c r="AI2908" i="259"/>
  <c r="AL2908" i="259" s="1"/>
  <c r="AI2900" i="259"/>
  <c r="AL2900" i="259" s="1"/>
  <c r="AI2892" i="259"/>
  <c r="AL2892" i="259" s="1"/>
  <c r="AI2884" i="259"/>
  <c r="AL2884" i="259" s="1"/>
  <c r="AI2876" i="259"/>
  <c r="AL2876" i="259" s="1"/>
  <c r="AI2868" i="259"/>
  <c r="AL2868" i="259" s="1"/>
  <c r="AI2860" i="259"/>
  <c r="AL2860" i="259" s="1"/>
  <c r="AI2852" i="259"/>
  <c r="AL2852" i="259" s="1"/>
  <c r="AI2844" i="259"/>
  <c r="AL2844" i="259" s="1"/>
  <c r="AI2836" i="259"/>
  <c r="AL2836" i="259" s="1"/>
  <c r="AI2828" i="259"/>
  <c r="AL2828" i="259" s="1"/>
  <c r="AI2820" i="259"/>
  <c r="AL2820" i="259" s="1"/>
  <c r="AI2812" i="259"/>
  <c r="AL2812" i="259" s="1"/>
  <c r="AI2804" i="259"/>
  <c r="AL2804" i="259" s="1"/>
  <c r="AI2796" i="259"/>
  <c r="AL2796" i="259" s="1"/>
  <c r="AI2788" i="259"/>
  <c r="AL2788" i="259" s="1"/>
  <c r="AI2780" i="259"/>
  <c r="AL2780" i="259" s="1"/>
  <c r="AI2772" i="259"/>
  <c r="AL2772" i="259" s="1"/>
  <c r="AI2764" i="259"/>
  <c r="AL2764" i="259" s="1"/>
  <c r="AI2756" i="259"/>
  <c r="AL2756" i="259" s="1"/>
  <c r="AI2748" i="259"/>
  <c r="AL2748" i="259" s="1"/>
  <c r="AI2740" i="259"/>
  <c r="AL2740" i="259" s="1"/>
  <c r="AI2732" i="259"/>
  <c r="AL2732" i="259" s="1"/>
  <c r="AI2724" i="259"/>
  <c r="AL2724" i="259" s="1"/>
  <c r="AI2716" i="259"/>
  <c r="AL2716" i="259" s="1"/>
  <c r="AI2708" i="259"/>
  <c r="AL2708" i="259" s="1"/>
  <c r="AI2700" i="259"/>
  <c r="AL2700" i="259" s="1"/>
  <c r="AI2692" i="259"/>
  <c r="AL2692" i="259" s="1"/>
  <c r="AI2684" i="259"/>
  <c r="AL2684" i="259" s="1"/>
  <c r="AI2676" i="259"/>
  <c r="AL2676" i="259" s="1"/>
  <c r="AI2668" i="259"/>
  <c r="AL2668" i="259" s="1"/>
  <c r="AI2660" i="259"/>
  <c r="AL2660" i="259" s="1"/>
  <c r="AI2652" i="259"/>
  <c r="AL2652" i="259" s="1"/>
  <c r="AI2644" i="259"/>
  <c r="AL2644" i="259" s="1"/>
  <c r="AI2636" i="259"/>
  <c r="AL2636" i="259" s="1"/>
  <c r="AI2628" i="259"/>
  <c r="AL2628" i="259" s="1"/>
  <c r="AI2620" i="259"/>
  <c r="AL2620" i="259" s="1"/>
  <c r="AI2612" i="259"/>
  <c r="AL2612" i="259" s="1"/>
  <c r="AI2604" i="259"/>
  <c r="AL2604" i="259" s="1"/>
  <c r="AI2596" i="259"/>
  <c r="AL2596" i="259" s="1"/>
  <c r="AI2588" i="259"/>
  <c r="AL2588" i="259" s="1"/>
  <c r="AI2580" i="259"/>
  <c r="AL2580" i="259" s="1"/>
  <c r="AI2572" i="259"/>
  <c r="AL2572" i="259" s="1"/>
  <c r="AI2564" i="259"/>
  <c r="AL2564" i="259" s="1"/>
  <c r="AI2556" i="259"/>
  <c r="AL2556" i="259" s="1"/>
  <c r="AI2548" i="259"/>
  <c r="AL2548" i="259" s="1"/>
  <c r="AI2540" i="259"/>
  <c r="AL2540" i="259" s="1"/>
  <c r="AI2532" i="259"/>
  <c r="AL2532" i="259" s="1"/>
  <c r="AI2524" i="259"/>
  <c r="AL2524" i="259" s="1"/>
  <c r="AI2516" i="259"/>
  <c r="AL2516" i="259" s="1"/>
  <c r="AI2508" i="259"/>
  <c r="AL2508" i="259" s="1"/>
  <c r="AI2500" i="259"/>
  <c r="AL2500" i="259" s="1"/>
  <c r="AI2492" i="259"/>
  <c r="AL2492" i="259" s="1"/>
  <c r="AI2484" i="259"/>
  <c r="AL2484" i="259" s="1"/>
  <c r="AI2476" i="259"/>
  <c r="AL2476" i="259" s="1"/>
  <c r="AI2468" i="259"/>
  <c r="AL2468" i="259" s="1"/>
  <c r="AI2460" i="259"/>
  <c r="AL2460" i="259" s="1"/>
  <c r="AI2452" i="259"/>
  <c r="AL2452" i="259" s="1"/>
  <c r="AI2444" i="259"/>
  <c r="AL2444" i="259" s="1"/>
  <c r="AI2436" i="259"/>
  <c r="AL2436" i="259" s="1"/>
  <c r="AI2428" i="259"/>
  <c r="AL2428" i="259" s="1"/>
  <c r="AI2420" i="259"/>
  <c r="AL2420" i="259" s="1"/>
  <c r="AI2412" i="259"/>
  <c r="AL2412" i="259" s="1"/>
  <c r="AI2404" i="259"/>
  <c r="AL2404" i="259" s="1"/>
  <c r="AI2396" i="259"/>
  <c r="AL2396" i="259" s="1"/>
  <c r="AI2388" i="259"/>
  <c r="AL2388" i="259" s="1"/>
  <c r="AI2380" i="259"/>
  <c r="AL2380" i="259" s="1"/>
  <c r="AI2372" i="259"/>
  <c r="AL2372" i="259" s="1"/>
  <c r="AI2364" i="259"/>
  <c r="AL2364" i="259" s="1"/>
  <c r="AI2356" i="259"/>
  <c r="AL2356" i="259" s="1"/>
  <c r="AI2348" i="259"/>
  <c r="AL2348" i="259" s="1"/>
  <c r="AI2340" i="259"/>
  <c r="AL2340" i="259" s="1"/>
  <c r="AI2332" i="259"/>
  <c r="AL2332" i="259" s="1"/>
  <c r="AI2324" i="259"/>
  <c r="AL2324" i="259" s="1"/>
  <c r="AI2316" i="259"/>
  <c r="AL2316" i="259" s="1"/>
  <c r="AI2308" i="259"/>
  <c r="AL2308" i="259" s="1"/>
  <c r="AI2300" i="259"/>
  <c r="AL2300" i="259" s="1"/>
  <c r="AI2292" i="259"/>
  <c r="AL2292" i="259" s="1"/>
  <c r="AI2284" i="259"/>
  <c r="AL2284" i="259" s="1"/>
  <c r="AI2276" i="259"/>
  <c r="AL2276" i="259" s="1"/>
  <c r="AI2268" i="259"/>
  <c r="AL2268" i="259" s="1"/>
  <c r="AI2260" i="259"/>
  <c r="AL2260" i="259" s="1"/>
  <c r="AI2252" i="259"/>
  <c r="AL2252" i="259" s="1"/>
  <c r="AI2244" i="259"/>
  <c r="AL2244" i="259" s="1"/>
  <c r="AI2236" i="259"/>
  <c r="AL2236" i="259" s="1"/>
  <c r="AI2228" i="259"/>
  <c r="AL2228" i="259" s="1"/>
  <c r="AI2220" i="259"/>
  <c r="AL2220" i="259" s="1"/>
  <c r="AI2212" i="259"/>
  <c r="AL2212" i="259" s="1"/>
  <c r="AI2204" i="259"/>
  <c r="AL2204" i="259" s="1"/>
  <c r="AI2196" i="259"/>
  <c r="AL2196" i="259" s="1"/>
  <c r="AI2188" i="259"/>
  <c r="AL2188" i="259" s="1"/>
  <c r="AI2180" i="259"/>
  <c r="AL2180" i="259" s="1"/>
  <c r="AI2172" i="259"/>
  <c r="AL2172" i="259" s="1"/>
  <c r="AI2164" i="259"/>
  <c r="AL2164" i="259" s="1"/>
  <c r="AI2156" i="259"/>
  <c r="AL2156" i="259" s="1"/>
  <c r="AI2148" i="259"/>
  <c r="AL2148" i="259" s="1"/>
  <c r="AI2140" i="259"/>
  <c r="AL2140" i="259" s="1"/>
  <c r="AI2132" i="259"/>
  <c r="AL2132" i="259" s="1"/>
  <c r="AI2124" i="259"/>
  <c r="AL2124" i="259" s="1"/>
  <c r="AI2116" i="259"/>
  <c r="AL2116" i="259" s="1"/>
  <c r="AI2108" i="259"/>
  <c r="AL2108" i="259" s="1"/>
  <c r="AI2100" i="259"/>
  <c r="AL2100" i="259" s="1"/>
  <c r="AI2092" i="259"/>
  <c r="AL2092" i="259" s="1"/>
  <c r="AI2084" i="259"/>
  <c r="AL2084" i="259" s="1"/>
  <c r="AI2076" i="259"/>
  <c r="AL2076" i="259" s="1"/>
  <c r="AI2068" i="259"/>
  <c r="AL2068" i="259" s="1"/>
  <c r="AI2060" i="259"/>
  <c r="AL2060" i="259" s="1"/>
  <c r="AI2052" i="259"/>
  <c r="AL2052" i="259" s="1"/>
  <c r="AI2044" i="259"/>
  <c r="AL2044" i="259" s="1"/>
  <c r="AI2036" i="259"/>
  <c r="AL2036" i="259" s="1"/>
  <c r="AI2028" i="259"/>
  <c r="AL2028" i="259" s="1"/>
  <c r="AI2020" i="259"/>
  <c r="AL2020" i="259" s="1"/>
  <c r="AI2012" i="259"/>
  <c r="AL2012" i="259" s="1"/>
  <c r="AI2004" i="259"/>
  <c r="AL2004" i="259" s="1"/>
  <c r="AI1996" i="259"/>
  <c r="AL1996" i="259" s="1"/>
  <c r="AI1988" i="259"/>
  <c r="AL1988" i="259" s="1"/>
  <c r="AI1980" i="259"/>
  <c r="AL1980" i="259" s="1"/>
  <c r="AI1972" i="259"/>
  <c r="AL1972" i="259" s="1"/>
  <c r="AI1964" i="259"/>
  <c r="AL1964" i="259" s="1"/>
  <c r="AI1956" i="259"/>
  <c r="AL1956" i="259" s="1"/>
  <c r="AI1948" i="259"/>
  <c r="AL1948" i="259" s="1"/>
  <c r="AI1940" i="259"/>
  <c r="AL1940" i="259" s="1"/>
  <c r="AI1932" i="259"/>
  <c r="AL1932" i="259" s="1"/>
  <c r="AI1924" i="259"/>
  <c r="AL1924" i="259" s="1"/>
  <c r="AI1916" i="259"/>
  <c r="AL1916" i="259" s="1"/>
  <c r="AI1908" i="259"/>
  <c r="AL1908" i="259" s="1"/>
  <c r="AI1900" i="259"/>
  <c r="AL1900" i="259" s="1"/>
  <c r="AI1892" i="259"/>
  <c r="AL1892" i="259" s="1"/>
  <c r="AI1884" i="259"/>
  <c r="AL1884" i="259" s="1"/>
  <c r="AI1876" i="259"/>
  <c r="AL1876" i="259" s="1"/>
  <c r="AI1868" i="259"/>
  <c r="AL1868" i="259" s="1"/>
  <c r="AI1860" i="259"/>
  <c r="AL1860" i="259" s="1"/>
  <c r="AI1852" i="259"/>
  <c r="AL1852" i="259" s="1"/>
  <c r="AI1844" i="259"/>
  <c r="AL1844" i="259" s="1"/>
  <c r="AI1836" i="259"/>
  <c r="AL1836" i="259" s="1"/>
  <c r="AI1828" i="259"/>
  <c r="AL1828" i="259" s="1"/>
  <c r="AI1820" i="259"/>
  <c r="AL1820" i="259" s="1"/>
  <c r="AI1812" i="259"/>
  <c r="AL1812" i="259" s="1"/>
  <c r="AI1804" i="259"/>
  <c r="AL1804" i="259" s="1"/>
  <c r="AI1796" i="259"/>
  <c r="AL1796" i="259" s="1"/>
  <c r="AI1788" i="259"/>
  <c r="AL1788" i="259" s="1"/>
  <c r="AI1780" i="259"/>
  <c r="AL1780" i="259" s="1"/>
  <c r="AI1772" i="259"/>
  <c r="AL1772" i="259" s="1"/>
  <c r="AI1764" i="259"/>
  <c r="AL1764" i="259" s="1"/>
  <c r="AI1756" i="259"/>
  <c r="AL1756" i="259" s="1"/>
  <c r="AI1748" i="259"/>
  <c r="AL1748" i="259" s="1"/>
  <c r="AI1740" i="259"/>
  <c r="AL1740" i="259" s="1"/>
  <c r="AI1732" i="259"/>
  <c r="AL1732" i="259" s="1"/>
  <c r="AI1724" i="259"/>
  <c r="AL1724" i="259" s="1"/>
  <c r="AI1716" i="259"/>
  <c r="AL1716" i="259" s="1"/>
  <c r="AI1708" i="259"/>
  <c r="AL1708" i="259" s="1"/>
  <c r="AI1700" i="259"/>
  <c r="AL1700" i="259" s="1"/>
  <c r="AI1692" i="259"/>
  <c r="AL1692" i="259" s="1"/>
  <c r="AI1684" i="259"/>
  <c r="AL1684" i="259" s="1"/>
  <c r="AI1676" i="259"/>
  <c r="AL1676" i="259" s="1"/>
  <c r="AI1668" i="259"/>
  <c r="AL1668" i="259" s="1"/>
  <c r="AI1660" i="259"/>
  <c r="AL1660" i="259" s="1"/>
  <c r="AI1652" i="259"/>
  <c r="AL1652" i="259" s="1"/>
  <c r="AI1644" i="259"/>
  <c r="AL1644" i="259" s="1"/>
  <c r="AI1636" i="259"/>
  <c r="AL1636" i="259" s="1"/>
  <c r="AI1628" i="259"/>
  <c r="AL1628" i="259" s="1"/>
  <c r="AI1620" i="259"/>
  <c r="AL1620" i="259" s="1"/>
  <c r="AI1612" i="259"/>
  <c r="AL1612" i="259" s="1"/>
  <c r="AI1604" i="259"/>
  <c r="AL1604" i="259" s="1"/>
  <c r="AI1596" i="259"/>
  <c r="AL1596" i="259" s="1"/>
  <c r="AI1588" i="259"/>
  <c r="AL1588" i="259" s="1"/>
  <c r="AI1580" i="259"/>
  <c r="AL1580" i="259" s="1"/>
  <c r="AI1572" i="259"/>
  <c r="AL1572" i="259" s="1"/>
  <c r="AI1564" i="259"/>
  <c r="AL1564" i="259" s="1"/>
  <c r="AI1556" i="259"/>
  <c r="AL1556" i="259" s="1"/>
  <c r="AI1548" i="259"/>
  <c r="AL1548" i="259" s="1"/>
  <c r="AI1540" i="259"/>
  <c r="AL1540" i="259" s="1"/>
  <c r="AI1532" i="259"/>
  <c r="AL1532" i="259" s="1"/>
  <c r="AI1524" i="259"/>
  <c r="AL1524" i="259" s="1"/>
  <c r="AI1516" i="259"/>
  <c r="AL1516" i="259" s="1"/>
  <c r="AI1508" i="259"/>
  <c r="AL1508" i="259" s="1"/>
  <c r="AI1500" i="259"/>
  <c r="AL1500" i="259" s="1"/>
  <c r="AI1492" i="259"/>
  <c r="AL1492" i="259" s="1"/>
  <c r="AI1484" i="259"/>
  <c r="AL1484" i="259" s="1"/>
  <c r="AI1476" i="259"/>
  <c r="AL1476" i="259" s="1"/>
  <c r="AI1468" i="259"/>
  <c r="AL1468" i="259" s="1"/>
  <c r="AI1460" i="259"/>
  <c r="AL1460" i="259" s="1"/>
  <c r="AI1452" i="259"/>
  <c r="AL1452" i="259" s="1"/>
  <c r="AI1444" i="259"/>
  <c r="AL1444" i="259" s="1"/>
  <c r="AI1436" i="259"/>
  <c r="AL1436" i="259" s="1"/>
  <c r="AI1428" i="259"/>
  <c r="AL1428" i="259" s="1"/>
  <c r="AI1420" i="259"/>
  <c r="AL1420" i="259" s="1"/>
  <c r="AI1412" i="259"/>
  <c r="AL1412" i="259" s="1"/>
  <c r="AI1404" i="259"/>
  <c r="AL1404" i="259" s="1"/>
  <c r="AI1396" i="259"/>
  <c r="AL1396" i="259" s="1"/>
  <c r="AI1388" i="259"/>
  <c r="AL1388" i="259" s="1"/>
  <c r="AI1380" i="259"/>
  <c r="AL1380" i="259" s="1"/>
  <c r="AI1372" i="259"/>
  <c r="AL1372" i="259" s="1"/>
  <c r="AI1364" i="259"/>
  <c r="AL1364" i="259" s="1"/>
  <c r="AI1356" i="259"/>
  <c r="AL1356" i="259" s="1"/>
  <c r="AI1348" i="259"/>
  <c r="AL1348" i="259" s="1"/>
  <c r="AI1340" i="259"/>
  <c r="AL1340" i="259" s="1"/>
  <c r="AI1332" i="259"/>
  <c r="AL1332" i="259" s="1"/>
  <c r="AI1324" i="259"/>
  <c r="AL1324" i="259" s="1"/>
  <c r="AI1316" i="259"/>
  <c r="AL1316" i="259" s="1"/>
  <c r="AI1308" i="259"/>
  <c r="AL1308" i="259" s="1"/>
  <c r="AI1300" i="259"/>
  <c r="AL1300" i="259" s="1"/>
  <c r="AI1292" i="259"/>
  <c r="AL1292" i="259" s="1"/>
  <c r="AI1284" i="259"/>
  <c r="AL1284" i="259" s="1"/>
  <c r="AI1276" i="259"/>
  <c r="AL1276" i="259" s="1"/>
  <c r="AI1268" i="259"/>
  <c r="AL1268" i="259" s="1"/>
  <c r="AI1260" i="259"/>
  <c r="AL1260" i="259" s="1"/>
  <c r="AI1252" i="259"/>
  <c r="AL1252" i="259" s="1"/>
  <c r="AI1244" i="259"/>
  <c r="AL1244" i="259" s="1"/>
  <c r="AI1236" i="259"/>
  <c r="AL1236" i="259" s="1"/>
  <c r="AI1228" i="259"/>
  <c r="AL1228" i="259" s="1"/>
  <c r="AI1220" i="259"/>
  <c r="AL1220" i="259" s="1"/>
  <c r="AI1212" i="259"/>
  <c r="AL1212" i="259" s="1"/>
  <c r="AI1204" i="259"/>
  <c r="AL1204" i="259" s="1"/>
  <c r="AI1196" i="259"/>
  <c r="AL1196" i="259" s="1"/>
  <c r="AI1188" i="259"/>
  <c r="AL1188" i="259" s="1"/>
  <c r="AI1180" i="259"/>
  <c r="AL1180" i="259" s="1"/>
  <c r="AI1172" i="259"/>
  <c r="AL1172" i="259" s="1"/>
  <c r="AI1164" i="259"/>
  <c r="AL1164" i="259" s="1"/>
  <c r="AI1156" i="259"/>
  <c r="AL1156" i="259" s="1"/>
  <c r="AI1148" i="259"/>
  <c r="AL1148" i="259" s="1"/>
  <c r="AI1140" i="259"/>
  <c r="AL1140" i="259" s="1"/>
  <c r="AI1132" i="259"/>
  <c r="AL1132" i="259" s="1"/>
  <c r="AI1124" i="259"/>
  <c r="AL1124" i="259" s="1"/>
  <c r="AI1116" i="259"/>
  <c r="AL1116" i="259" s="1"/>
  <c r="AI1108" i="259"/>
  <c r="AL1108" i="259" s="1"/>
  <c r="AI1100" i="259"/>
  <c r="AL1100" i="259" s="1"/>
  <c r="AI1092" i="259"/>
  <c r="AL1092" i="259" s="1"/>
  <c r="AI1084" i="259"/>
  <c r="AL1084" i="259" s="1"/>
  <c r="AI1076" i="259"/>
  <c r="AL1076" i="259" s="1"/>
  <c r="AI1068" i="259"/>
  <c r="AL1068" i="259" s="1"/>
  <c r="AI1052" i="259"/>
  <c r="AL1052" i="259" s="1"/>
  <c r="AI1044" i="259"/>
  <c r="AL1044" i="259" s="1"/>
  <c r="AI1036" i="259"/>
  <c r="AL1036" i="259" s="1"/>
  <c r="AI1028" i="259"/>
  <c r="AL1028" i="259" s="1"/>
  <c r="AI1020" i="259"/>
  <c r="AL1020" i="259" s="1"/>
  <c r="AI1012" i="259"/>
  <c r="AL1012" i="259" s="1"/>
  <c r="AI1004" i="259"/>
  <c r="AL1004" i="259" s="1"/>
  <c r="AI996" i="259"/>
  <c r="AL996" i="259" s="1"/>
  <c r="AI988" i="259"/>
  <c r="AL988" i="259" s="1"/>
  <c r="AI980" i="259"/>
  <c r="AL980" i="259" s="1"/>
  <c r="AI972" i="259"/>
  <c r="AL972" i="259" s="1"/>
  <c r="AI964" i="259"/>
  <c r="AL964" i="259" s="1"/>
  <c r="AI956" i="259"/>
  <c r="AL956" i="259" s="1"/>
  <c r="AI948" i="259"/>
  <c r="AL948" i="259" s="1"/>
  <c r="AI940" i="259"/>
  <c r="AL940" i="259" s="1"/>
  <c r="AI932" i="259"/>
  <c r="AL932" i="259" s="1"/>
  <c r="AI924" i="259"/>
  <c r="AL924" i="259" s="1"/>
  <c r="AI916" i="259"/>
  <c r="AL916" i="259" s="1"/>
  <c r="AI1060" i="259"/>
  <c r="AL1060" i="259" s="1"/>
  <c r="AI908" i="259"/>
  <c r="AL908" i="259" s="1"/>
  <c r="AI900" i="259"/>
  <c r="AL900" i="259" s="1"/>
  <c r="AI892" i="259"/>
  <c r="AL892" i="259" s="1"/>
  <c r="AI884" i="259"/>
  <c r="AL884" i="259" s="1"/>
  <c r="AI876" i="259"/>
  <c r="AL876" i="259" s="1"/>
  <c r="AI868" i="259"/>
  <c r="AL868" i="259" s="1"/>
  <c r="AI860" i="259"/>
  <c r="AL860" i="259" s="1"/>
  <c r="AI852" i="259"/>
  <c r="AL852" i="259" s="1"/>
  <c r="AI844" i="259"/>
  <c r="AL844" i="259" s="1"/>
  <c r="AI836" i="259"/>
  <c r="AL836" i="259" s="1"/>
  <c r="AI828" i="259"/>
  <c r="AL828" i="259" s="1"/>
  <c r="AI820" i="259"/>
  <c r="AL820" i="259" s="1"/>
  <c r="AI812" i="259"/>
  <c r="AL812" i="259" s="1"/>
  <c r="AI804" i="259"/>
  <c r="AL804" i="259" s="1"/>
  <c r="AI796" i="259"/>
  <c r="AL796" i="259" s="1"/>
  <c r="AI788" i="259"/>
  <c r="AL788" i="259" s="1"/>
  <c r="AI780" i="259"/>
  <c r="AL780" i="259" s="1"/>
  <c r="AI772" i="259"/>
  <c r="AL772" i="259" s="1"/>
  <c r="AI764" i="259"/>
  <c r="AL764" i="259" s="1"/>
  <c r="AI756" i="259"/>
  <c r="AL756" i="259" s="1"/>
  <c r="AI748" i="259"/>
  <c r="AL748" i="259" s="1"/>
  <c r="AI740" i="259"/>
  <c r="AL740" i="259" s="1"/>
  <c r="AI732" i="259"/>
  <c r="AL732" i="259" s="1"/>
  <c r="AI724" i="259"/>
  <c r="AL724" i="259" s="1"/>
  <c r="AI716" i="259"/>
  <c r="AL716" i="259" s="1"/>
  <c r="AI708" i="259"/>
  <c r="AL708" i="259" s="1"/>
  <c r="AI700" i="259"/>
  <c r="AL700" i="259" s="1"/>
  <c r="AI692" i="259"/>
  <c r="AL692" i="259" s="1"/>
  <c r="AI684" i="259"/>
  <c r="AL684" i="259" s="1"/>
  <c r="AI676" i="259"/>
  <c r="AL676" i="259" s="1"/>
  <c r="AI668" i="259"/>
  <c r="AL668" i="259" s="1"/>
  <c r="AI660" i="259"/>
  <c r="AL660" i="259" s="1"/>
  <c r="AI652" i="259"/>
  <c r="AL652" i="259" s="1"/>
  <c r="AI644" i="259"/>
  <c r="AL644" i="259" s="1"/>
  <c r="AI636" i="259"/>
  <c r="AL636" i="259" s="1"/>
  <c r="AI628" i="259"/>
  <c r="AL628" i="259" s="1"/>
  <c r="AI620" i="259"/>
  <c r="AL620" i="259" s="1"/>
  <c r="AI612" i="259"/>
  <c r="AL612" i="259" s="1"/>
  <c r="AI604" i="259"/>
  <c r="AL604" i="259" s="1"/>
  <c r="AI596" i="259"/>
  <c r="AL596" i="259" s="1"/>
  <c r="AI588" i="259"/>
  <c r="AL588" i="259" s="1"/>
  <c r="AI580" i="259"/>
  <c r="AL580" i="259" s="1"/>
  <c r="AI572" i="259"/>
  <c r="AL572" i="259" s="1"/>
  <c r="AI564" i="259"/>
  <c r="AL564" i="259" s="1"/>
  <c r="AI556" i="259"/>
  <c r="AL556" i="259" s="1"/>
  <c r="AI548" i="259"/>
  <c r="AL548" i="259" s="1"/>
  <c r="AI540" i="259"/>
  <c r="AL540" i="259" s="1"/>
  <c r="AI532" i="259"/>
  <c r="AL532" i="259" s="1"/>
  <c r="AI524" i="259"/>
  <c r="AL524" i="259" s="1"/>
  <c r="AI516" i="259"/>
  <c r="AL516" i="259" s="1"/>
  <c r="AI508" i="259"/>
  <c r="AL508" i="259" s="1"/>
  <c r="AI500" i="259"/>
  <c r="AL500" i="259" s="1"/>
  <c r="AI492" i="259"/>
  <c r="AL492" i="259" s="1"/>
  <c r="AI484" i="259"/>
  <c r="AL484" i="259" s="1"/>
  <c r="AI476" i="259"/>
  <c r="AL476" i="259" s="1"/>
  <c r="AI468" i="259"/>
  <c r="AL468" i="259" s="1"/>
  <c r="AI460" i="259"/>
  <c r="AL460" i="259" s="1"/>
  <c r="AI452" i="259"/>
  <c r="AL452" i="259" s="1"/>
  <c r="AI444" i="259"/>
  <c r="AL444" i="259" s="1"/>
  <c r="AI436" i="259"/>
  <c r="AL436" i="259" s="1"/>
  <c r="AI428" i="259"/>
  <c r="AL428" i="259" s="1"/>
  <c r="AI420" i="259"/>
  <c r="AL420" i="259" s="1"/>
  <c r="AI412" i="259"/>
  <c r="AL412" i="259" s="1"/>
  <c r="AI404" i="259"/>
  <c r="AL404" i="259" s="1"/>
  <c r="AI396" i="259"/>
  <c r="AL396" i="259" s="1"/>
  <c r="AI388" i="259"/>
  <c r="AL388" i="259" s="1"/>
  <c r="AI380" i="259"/>
  <c r="AL380" i="259" s="1"/>
  <c r="AI372" i="259"/>
  <c r="AL372" i="259" s="1"/>
  <c r="AI364" i="259"/>
  <c r="AL364" i="259" s="1"/>
  <c r="AI356" i="259"/>
  <c r="AL356" i="259" s="1"/>
  <c r="AI348" i="259"/>
  <c r="AL348" i="259" s="1"/>
  <c r="AI340" i="259"/>
  <c r="AL340" i="259" s="1"/>
  <c r="AI332" i="259"/>
  <c r="AL332" i="259" s="1"/>
  <c r="AI324" i="259"/>
  <c r="AL324" i="259" s="1"/>
  <c r="AI316" i="259"/>
  <c r="AL316" i="259" s="1"/>
  <c r="AI308" i="259"/>
  <c r="AL308" i="259" s="1"/>
  <c r="AI300" i="259"/>
  <c r="AL300" i="259" s="1"/>
  <c r="AI292" i="259"/>
  <c r="AL292" i="259" s="1"/>
  <c r="AI284" i="259"/>
  <c r="AL284" i="259" s="1"/>
  <c r="AI276" i="259"/>
  <c r="AL276" i="259" s="1"/>
  <c r="AI268" i="259"/>
  <c r="AL268" i="259" s="1"/>
  <c r="AI260" i="259"/>
  <c r="AL260" i="259" s="1"/>
  <c r="AI252" i="259"/>
  <c r="AL252" i="259" s="1"/>
  <c r="AI244" i="259"/>
  <c r="AL244" i="259" s="1"/>
  <c r="AI236" i="259"/>
  <c r="AL236" i="259" s="1"/>
  <c r="AI228" i="259"/>
  <c r="AL228" i="259" s="1"/>
  <c r="AI220" i="259"/>
  <c r="AL220" i="259" s="1"/>
  <c r="AI212" i="259"/>
  <c r="AL212" i="259" s="1"/>
  <c r="AI204" i="259"/>
  <c r="AL204" i="259" s="1"/>
  <c r="AI196" i="259"/>
  <c r="AL196" i="259" s="1"/>
  <c r="AI188" i="259"/>
  <c r="AL188" i="259" s="1"/>
  <c r="AI180" i="259"/>
  <c r="AL180" i="259" s="1"/>
  <c r="AI172" i="259"/>
  <c r="AL172" i="259" s="1"/>
  <c r="AI164" i="259"/>
  <c r="AL164" i="259" s="1"/>
  <c r="AI156" i="259"/>
  <c r="AL156" i="259" s="1"/>
  <c r="AI148" i="259"/>
  <c r="AL148" i="259" s="1"/>
  <c r="AI140" i="259"/>
  <c r="AL140" i="259" s="1"/>
  <c r="AI132" i="259"/>
  <c r="AL132" i="259" s="1"/>
  <c r="AI124" i="259"/>
  <c r="AL124" i="259" s="1"/>
  <c r="AI116" i="259"/>
  <c r="AL116" i="259" s="1"/>
  <c r="AI108" i="259"/>
  <c r="AL108" i="259" s="1"/>
  <c r="AI100" i="259"/>
  <c r="AL100" i="259" s="1"/>
  <c r="AI92" i="259"/>
  <c r="AL92" i="259" s="1"/>
  <c r="AI84" i="259"/>
  <c r="AL84" i="259" s="1"/>
  <c r="AI76" i="259"/>
  <c r="AL76" i="259" s="1"/>
  <c r="AI68" i="259"/>
  <c r="AL68" i="259" s="1"/>
  <c r="AI60" i="259"/>
  <c r="AL60" i="259" s="1"/>
  <c r="AI52" i="259"/>
  <c r="AL52" i="259" s="1"/>
  <c r="AI44" i="259"/>
  <c r="AL44" i="259" s="1"/>
  <c r="AI36" i="259"/>
  <c r="AL36" i="259" s="1"/>
  <c r="AI28" i="259"/>
  <c r="AL28" i="259" s="1"/>
  <c r="AI20" i="259"/>
  <c r="AL20" i="259" s="1"/>
  <c r="AI12" i="259"/>
  <c r="AL12" i="259" s="1"/>
  <c r="AI4" i="259"/>
  <c r="AL4" i="259" s="1"/>
  <c r="AI4852" i="259"/>
  <c r="AL4852" i="259" s="1"/>
  <c r="AI3971" i="259"/>
  <c r="AL3971" i="259" s="1"/>
  <c r="AI5499" i="259"/>
  <c r="AL5499" i="259" s="1"/>
  <c r="AI5467" i="259"/>
  <c r="AL5467" i="259" s="1"/>
  <c r="AI5435" i="259"/>
  <c r="AL5435" i="259" s="1"/>
  <c r="AI5395" i="259"/>
  <c r="AL5395" i="259" s="1"/>
  <c r="AI5363" i="259"/>
  <c r="AL5363" i="259" s="1"/>
  <c r="AI5331" i="259"/>
  <c r="AL5331" i="259" s="1"/>
  <c r="AI5307" i="259"/>
  <c r="AL5307" i="259" s="1"/>
  <c r="AI5267" i="259"/>
  <c r="AL5267" i="259" s="1"/>
  <c r="AI5243" i="259"/>
  <c r="AL5243" i="259" s="1"/>
  <c r="AI5187" i="259"/>
  <c r="AL5187" i="259" s="1"/>
  <c r="AI5147" i="259"/>
  <c r="AL5147" i="259" s="1"/>
  <c r="AI5107" i="259"/>
  <c r="AL5107" i="259" s="1"/>
  <c r="AI5075" i="259"/>
  <c r="AL5075" i="259" s="1"/>
  <c r="AI5035" i="259"/>
  <c r="AL5035" i="259" s="1"/>
  <c r="AI5003" i="259"/>
  <c r="AL5003" i="259" s="1"/>
  <c r="AI4971" i="259"/>
  <c r="AL4971" i="259" s="1"/>
  <c r="AI4947" i="259"/>
  <c r="AL4947" i="259" s="1"/>
  <c r="AI4907" i="259"/>
  <c r="AL4907" i="259" s="1"/>
  <c r="AI4883" i="259"/>
  <c r="AL4883" i="259" s="1"/>
  <c r="AI4827" i="259"/>
  <c r="AL4827" i="259" s="1"/>
  <c r="AI4803" i="259"/>
  <c r="AL4803" i="259" s="1"/>
  <c r="AI4771" i="259"/>
  <c r="AL4771" i="259" s="1"/>
  <c r="AI4739" i="259"/>
  <c r="AL4739" i="259" s="1"/>
  <c r="AI4707" i="259"/>
  <c r="AL4707" i="259" s="1"/>
  <c r="AI4683" i="259"/>
  <c r="AL4683" i="259" s="1"/>
  <c r="AI4643" i="259"/>
  <c r="AL4643" i="259" s="1"/>
  <c r="AI4611" i="259"/>
  <c r="AL4611" i="259" s="1"/>
  <c r="AI4595" i="259"/>
  <c r="AL4595" i="259" s="1"/>
  <c r="AI4571" i="259"/>
  <c r="AL4571" i="259" s="1"/>
  <c r="AI4531" i="259"/>
  <c r="AL4531" i="259" s="1"/>
  <c r="AI4515" i="259"/>
  <c r="AL4515" i="259" s="1"/>
  <c r="AI4491" i="259"/>
  <c r="AL4491" i="259" s="1"/>
  <c r="AI4451" i="259"/>
  <c r="AL4451" i="259" s="1"/>
  <c r="AI4427" i="259"/>
  <c r="AL4427" i="259" s="1"/>
  <c r="AI4387" i="259"/>
  <c r="AL4387" i="259" s="1"/>
  <c r="AI4355" i="259"/>
  <c r="AL4355" i="259" s="1"/>
  <c r="AI4323" i="259"/>
  <c r="AL4323" i="259" s="1"/>
  <c r="AI4299" i="259"/>
  <c r="AL4299" i="259" s="1"/>
  <c r="AI4259" i="259"/>
  <c r="AL4259" i="259" s="1"/>
  <c r="AI4235" i="259"/>
  <c r="AL4235" i="259" s="1"/>
  <c r="AI4195" i="259"/>
  <c r="AL4195" i="259" s="1"/>
  <c r="AI4171" i="259"/>
  <c r="AL4171" i="259" s="1"/>
  <c r="AI4139" i="259"/>
  <c r="AL4139" i="259" s="1"/>
  <c r="AI4107" i="259"/>
  <c r="AL4107" i="259" s="1"/>
  <c r="AI4083" i="259"/>
  <c r="AL4083" i="259" s="1"/>
  <c r="AI4051" i="259"/>
  <c r="AL4051" i="259" s="1"/>
  <c r="AI4027" i="259"/>
  <c r="AL4027" i="259" s="1"/>
  <c r="AI4011" i="259"/>
  <c r="AL4011" i="259" s="1"/>
  <c r="AI3987" i="259"/>
  <c r="AL3987" i="259" s="1"/>
  <c r="AI3979" i="259"/>
  <c r="AL3979" i="259" s="1"/>
  <c r="AI5507" i="259"/>
  <c r="AL5507" i="259" s="1"/>
  <c r="AI5419" i="259"/>
  <c r="AL5419" i="259" s="1"/>
  <c r="AI5355" i="259"/>
  <c r="AL5355" i="259" s="1"/>
  <c r="AI5283" i="259"/>
  <c r="AL5283" i="259" s="1"/>
  <c r="AI5211" i="259"/>
  <c r="AL5211" i="259" s="1"/>
  <c r="AI5155" i="259"/>
  <c r="AL5155" i="259" s="1"/>
  <c r="AI5059" i="259"/>
  <c r="AL5059" i="259" s="1"/>
  <c r="AI4987" i="259"/>
  <c r="AL4987" i="259" s="1"/>
  <c r="AI4923" i="259"/>
  <c r="AL4923" i="259" s="1"/>
  <c r="AI4875" i="259"/>
  <c r="AL4875" i="259" s="1"/>
  <c r="AI4811" i="259"/>
  <c r="AL4811" i="259" s="1"/>
  <c r="AI4747" i="259"/>
  <c r="AL4747" i="259" s="1"/>
  <c r="AI4675" i="259"/>
  <c r="AL4675" i="259" s="1"/>
  <c r="AI4627" i="259"/>
  <c r="AL4627" i="259" s="1"/>
  <c r="AI4555" i="259"/>
  <c r="AL4555" i="259" s="1"/>
  <c r="AI4499" i="259"/>
  <c r="AL4499" i="259" s="1"/>
  <c r="AI4443" i="259"/>
  <c r="AL4443" i="259" s="1"/>
  <c r="AI4395" i="259"/>
  <c r="AL4395" i="259" s="1"/>
  <c r="AI4331" i="259"/>
  <c r="AL4331" i="259" s="1"/>
  <c r="AI4227" i="259"/>
  <c r="AL4227" i="259" s="1"/>
  <c r="AI4147" i="259"/>
  <c r="AL4147" i="259" s="1"/>
  <c r="AI4067" i="259"/>
  <c r="AL4067" i="259" s="1"/>
  <c r="AI3963" i="259"/>
  <c r="AL3963" i="259" s="1"/>
  <c r="AI5515" i="259"/>
  <c r="AL5515" i="259" s="1"/>
  <c r="AI5475" i="259"/>
  <c r="AL5475" i="259" s="1"/>
  <c r="AI5443" i="259"/>
  <c r="AL5443" i="259" s="1"/>
  <c r="AI5403" i="259"/>
  <c r="AL5403" i="259" s="1"/>
  <c r="AI5371" i="259"/>
  <c r="AL5371" i="259" s="1"/>
  <c r="AI5323" i="259"/>
  <c r="AL5323" i="259" s="1"/>
  <c r="AI5291" i="259"/>
  <c r="AL5291" i="259" s="1"/>
  <c r="AI5259" i="259"/>
  <c r="AL5259" i="259" s="1"/>
  <c r="AI5227" i="259"/>
  <c r="AL5227" i="259" s="1"/>
  <c r="AI5179" i="259"/>
  <c r="AL5179" i="259" s="1"/>
  <c r="AI5139" i="259"/>
  <c r="AL5139" i="259" s="1"/>
  <c r="AI5115" i="259"/>
  <c r="AL5115" i="259" s="1"/>
  <c r="AI5083" i="259"/>
  <c r="AL5083" i="259" s="1"/>
  <c r="AI5043" i="259"/>
  <c r="AL5043" i="259" s="1"/>
  <c r="AI5019" i="259"/>
  <c r="AL5019" i="259" s="1"/>
  <c r="AI4979" i="259"/>
  <c r="AL4979" i="259" s="1"/>
  <c r="AI4939" i="259"/>
  <c r="AL4939" i="259" s="1"/>
  <c r="AI4915" i="259"/>
  <c r="AL4915" i="259" s="1"/>
  <c r="AI4891" i="259"/>
  <c r="AL4891" i="259" s="1"/>
  <c r="AI4859" i="259"/>
  <c r="AL4859" i="259" s="1"/>
  <c r="AI4835" i="259"/>
  <c r="AL4835" i="259" s="1"/>
  <c r="AI4795" i="259"/>
  <c r="AL4795" i="259" s="1"/>
  <c r="AI4763" i="259"/>
  <c r="AL4763" i="259" s="1"/>
  <c r="AI4731" i="259"/>
  <c r="AL4731" i="259" s="1"/>
  <c r="AI4699" i="259"/>
  <c r="AL4699" i="259" s="1"/>
  <c r="AI4659" i="259"/>
  <c r="AL4659" i="259" s="1"/>
  <c r="AI4635" i="259"/>
  <c r="AL4635" i="259" s="1"/>
  <c r="AI4603" i="259"/>
  <c r="AL4603" i="259" s="1"/>
  <c r="AI4579" i="259"/>
  <c r="AL4579" i="259" s="1"/>
  <c r="AI4547" i="259"/>
  <c r="AL4547" i="259" s="1"/>
  <c r="AI4507" i="259"/>
  <c r="AL4507" i="259" s="1"/>
  <c r="AI4483" i="259"/>
  <c r="AL4483" i="259" s="1"/>
  <c r="AI4459" i="259"/>
  <c r="AL4459" i="259" s="1"/>
  <c r="AI4435" i="259"/>
  <c r="AL4435" i="259" s="1"/>
  <c r="AI4403" i="259"/>
  <c r="AL4403" i="259" s="1"/>
  <c r="AI4371" i="259"/>
  <c r="AL4371" i="259" s="1"/>
  <c r="AI4339" i="259"/>
  <c r="AL4339" i="259" s="1"/>
  <c r="AI4307" i="259"/>
  <c r="AL4307" i="259" s="1"/>
  <c r="AI4267" i="259"/>
  <c r="AL4267" i="259" s="1"/>
  <c r="AI4243" i="259"/>
  <c r="AL4243" i="259" s="1"/>
  <c r="AI4187" i="259"/>
  <c r="AL4187" i="259" s="1"/>
  <c r="AI4163" i="259"/>
  <c r="AL4163" i="259" s="1"/>
  <c r="AI4131" i="259"/>
  <c r="AL4131" i="259" s="1"/>
  <c r="AI4091" i="259"/>
  <c r="AL4091" i="259" s="1"/>
  <c r="AI4059" i="259"/>
  <c r="AL4059" i="259" s="1"/>
  <c r="AI4035" i="259"/>
  <c r="AL4035" i="259" s="1"/>
  <c r="AI4019" i="259"/>
  <c r="AL4019" i="259" s="1"/>
  <c r="AI3995" i="259"/>
  <c r="AL3995" i="259" s="1"/>
  <c r="AI3939" i="259"/>
  <c r="AL3939" i="259" s="1"/>
  <c r="AI5483" i="259"/>
  <c r="AL5483" i="259" s="1"/>
  <c r="AI5459" i="259"/>
  <c r="AL5459" i="259" s="1"/>
  <c r="AI5411" i="259"/>
  <c r="AL5411" i="259" s="1"/>
  <c r="AI5387" i="259"/>
  <c r="AL5387" i="259" s="1"/>
  <c r="AI5339" i="259"/>
  <c r="AL5339" i="259" s="1"/>
  <c r="AI5299" i="259"/>
  <c r="AL5299" i="259" s="1"/>
  <c r="AI5251" i="259"/>
  <c r="AL5251" i="259" s="1"/>
  <c r="AI5235" i="259"/>
  <c r="AL5235" i="259" s="1"/>
  <c r="AI5195" i="259"/>
  <c r="AL5195" i="259" s="1"/>
  <c r="AI5163" i="259"/>
  <c r="AL5163" i="259" s="1"/>
  <c r="AI5123" i="259"/>
  <c r="AL5123" i="259" s="1"/>
  <c r="AI5091" i="259"/>
  <c r="AL5091" i="259" s="1"/>
  <c r="AI5051" i="259"/>
  <c r="AL5051" i="259" s="1"/>
  <c r="AI5011" i="259"/>
  <c r="AL5011" i="259" s="1"/>
  <c r="AI4963" i="259"/>
  <c r="AL4963" i="259" s="1"/>
  <c r="AI4851" i="259"/>
  <c r="AL4851" i="259" s="1"/>
  <c r="AI4787" i="259"/>
  <c r="AL4787" i="259" s="1"/>
  <c r="AI4715" i="259"/>
  <c r="AL4715" i="259" s="1"/>
  <c r="AI4563" i="259"/>
  <c r="AL4563" i="259" s="1"/>
  <c r="AI4379" i="259"/>
  <c r="AL4379" i="259" s="1"/>
  <c r="AI4315" i="259"/>
  <c r="AL4315" i="259" s="1"/>
  <c r="AI4275" i="259"/>
  <c r="AL4275" i="259" s="1"/>
  <c r="AI4251" i="259"/>
  <c r="AL4251" i="259" s="1"/>
  <c r="AI4219" i="259"/>
  <c r="AL4219" i="259" s="1"/>
  <c r="AI4179" i="259"/>
  <c r="AL4179" i="259" s="1"/>
  <c r="AI4155" i="259"/>
  <c r="AL4155" i="259" s="1"/>
  <c r="AI4099" i="259"/>
  <c r="AL4099" i="259" s="1"/>
  <c r="AI4075" i="259"/>
  <c r="AL4075" i="259" s="1"/>
  <c r="AI4043" i="259"/>
  <c r="AL4043" i="259" s="1"/>
  <c r="AI4003" i="259"/>
  <c r="AL4003" i="259" s="1"/>
  <c r="AI3923" i="259"/>
  <c r="AL3923" i="259" s="1"/>
  <c r="AI5451" i="259"/>
  <c r="AL5451" i="259" s="1"/>
  <c r="AI5379" i="259"/>
  <c r="AL5379" i="259" s="1"/>
  <c r="AI5315" i="259"/>
  <c r="AL5315" i="259" s="1"/>
  <c r="AI5219" i="259"/>
  <c r="AL5219" i="259" s="1"/>
  <c r="AI5171" i="259"/>
  <c r="AL5171" i="259" s="1"/>
  <c r="AI5099" i="259"/>
  <c r="AL5099" i="259" s="1"/>
  <c r="AI5027" i="259"/>
  <c r="AL5027" i="259" s="1"/>
  <c r="AI4955" i="259"/>
  <c r="AL4955" i="259" s="1"/>
  <c r="AI4899" i="259"/>
  <c r="AL4899" i="259" s="1"/>
  <c r="AI4843" i="259"/>
  <c r="AL4843" i="259" s="1"/>
  <c r="AI4779" i="259"/>
  <c r="AL4779" i="259" s="1"/>
  <c r="AI4723" i="259"/>
  <c r="AL4723" i="259" s="1"/>
  <c r="AI4667" i="259"/>
  <c r="AL4667" i="259" s="1"/>
  <c r="AI4619" i="259"/>
  <c r="AL4619" i="259" s="1"/>
  <c r="AI4539" i="259"/>
  <c r="AL4539" i="259" s="1"/>
  <c r="AI4467" i="259"/>
  <c r="AL4467" i="259" s="1"/>
  <c r="AI4411" i="259"/>
  <c r="AL4411" i="259" s="1"/>
  <c r="AI4347" i="259"/>
  <c r="AL4347" i="259" s="1"/>
  <c r="AI4283" i="259"/>
  <c r="AL4283" i="259" s="1"/>
  <c r="AI4203" i="259"/>
  <c r="AL4203" i="259" s="1"/>
  <c r="AI4123" i="259"/>
  <c r="AL4123" i="259" s="1"/>
  <c r="AI3955" i="259"/>
  <c r="AL3955" i="259" s="1"/>
  <c r="AI5491" i="259"/>
  <c r="AL5491" i="259" s="1"/>
  <c r="AI5427" i="259"/>
  <c r="AL5427" i="259" s="1"/>
  <c r="AI5347" i="259"/>
  <c r="AL5347" i="259" s="1"/>
  <c r="AI5275" i="259"/>
  <c r="AL5275" i="259" s="1"/>
  <c r="AI5203" i="259"/>
  <c r="AL5203" i="259" s="1"/>
  <c r="AI5131" i="259"/>
  <c r="AL5131" i="259" s="1"/>
  <c r="AI5067" i="259"/>
  <c r="AL5067" i="259" s="1"/>
  <c r="AI4995" i="259"/>
  <c r="AL4995" i="259" s="1"/>
  <c r="AI4931" i="259"/>
  <c r="AL4931" i="259" s="1"/>
  <c r="AI4867" i="259"/>
  <c r="AL4867" i="259" s="1"/>
  <c r="AI4819" i="259"/>
  <c r="AL4819" i="259" s="1"/>
  <c r="AI4755" i="259"/>
  <c r="AL4755" i="259" s="1"/>
  <c r="AI4691" i="259"/>
  <c r="AL4691" i="259" s="1"/>
  <c r="AI4651" i="259"/>
  <c r="AL4651" i="259" s="1"/>
  <c r="AI4587" i="259"/>
  <c r="AL4587" i="259" s="1"/>
  <c r="AI4523" i="259"/>
  <c r="AL4523" i="259" s="1"/>
  <c r="AI4475" i="259"/>
  <c r="AL4475" i="259" s="1"/>
  <c r="AI4419" i="259"/>
  <c r="AL4419" i="259" s="1"/>
  <c r="AI4363" i="259"/>
  <c r="AL4363" i="259" s="1"/>
  <c r="AI4291" i="259"/>
  <c r="AL4291" i="259" s="1"/>
  <c r="AI4211" i="259"/>
  <c r="AL4211" i="259" s="1"/>
  <c r="AI4115" i="259"/>
  <c r="AL4115" i="259" s="1"/>
  <c r="AI3947" i="259"/>
  <c r="AL3947" i="259" s="1"/>
  <c r="AI3931" i="259"/>
  <c r="AL3931" i="259" s="1"/>
  <c r="AI3891" i="259"/>
  <c r="AL3891" i="259" s="1"/>
  <c r="AI3835" i="259"/>
  <c r="AL3835" i="259" s="1"/>
  <c r="AI3803" i="259"/>
  <c r="AL3803" i="259" s="1"/>
  <c r="AI3747" i="259"/>
  <c r="AL3747" i="259" s="1"/>
  <c r="AI3715" i="259"/>
  <c r="AL3715" i="259" s="1"/>
  <c r="AI3667" i="259"/>
  <c r="AL3667" i="259" s="1"/>
  <c r="AI3643" i="259"/>
  <c r="AL3643" i="259" s="1"/>
  <c r="AI3595" i="259"/>
  <c r="AL3595" i="259" s="1"/>
  <c r="AI3563" i="259"/>
  <c r="AL3563" i="259" s="1"/>
  <c r="AI3523" i="259"/>
  <c r="AL3523" i="259" s="1"/>
  <c r="AI3483" i="259"/>
  <c r="AL3483" i="259" s="1"/>
  <c r="AI3443" i="259"/>
  <c r="AL3443" i="259" s="1"/>
  <c r="AI3387" i="259"/>
  <c r="AL3387" i="259" s="1"/>
  <c r="AI3347" i="259"/>
  <c r="AL3347" i="259" s="1"/>
  <c r="AI3307" i="259"/>
  <c r="AL3307" i="259" s="1"/>
  <c r="AI3267" i="259"/>
  <c r="AL3267" i="259" s="1"/>
  <c r="AI3219" i="259"/>
  <c r="AL3219" i="259" s="1"/>
  <c r="AI3187" i="259"/>
  <c r="AL3187" i="259" s="1"/>
  <c r="AI3139" i="259"/>
  <c r="AL3139" i="259" s="1"/>
  <c r="AI3115" i="259"/>
  <c r="AL3115" i="259" s="1"/>
  <c r="AI3067" i="259"/>
  <c r="AL3067" i="259" s="1"/>
  <c r="AI3011" i="259"/>
  <c r="AL3011" i="259" s="1"/>
  <c r="AI2979" i="259"/>
  <c r="AL2979" i="259" s="1"/>
  <c r="AI2931" i="259"/>
  <c r="AL2931" i="259" s="1"/>
  <c r="AI2899" i="259"/>
  <c r="AL2899" i="259" s="1"/>
  <c r="AI2851" i="259"/>
  <c r="AL2851" i="259" s="1"/>
  <c r="AI2819" i="259"/>
  <c r="AL2819" i="259" s="1"/>
  <c r="AI2771" i="259"/>
  <c r="AL2771" i="259" s="1"/>
  <c r="AI2731" i="259"/>
  <c r="AL2731" i="259" s="1"/>
  <c r="AI2699" i="259"/>
  <c r="AL2699" i="259" s="1"/>
  <c r="AI2659" i="259"/>
  <c r="AL2659" i="259" s="1"/>
  <c r="AI2619" i="259"/>
  <c r="AL2619" i="259" s="1"/>
  <c r="AI2579" i="259"/>
  <c r="AL2579" i="259" s="1"/>
  <c r="AI2547" i="259"/>
  <c r="AL2547" i="259" s="1"/>
  <c r="AI2499" i="259"/>
  <c r="AL2499" i="259" s="1"/>
  <c r="AI2459" i="259"/>
  <c r="AL2459" i="259" s="1"/>
  <c r="AI2411" i="259"/>
  <c r="AL2411" i="259" s="1"/>
  <c r="AI2347" i="259"/>
  <c r="AL2347" i="259" s="1"/>
  <c r="AI2323" i="259"/>
  <c r="AL2323" i="259" s="1"/>
  <c r="AI2275" i="259"/>
  <c r="AL2275" i="259" s="1"/>
  <c r="AI2243" i="259"/>
  <c r="AL2243" i="259" s="1"/>
  <c r="AI2187" i="259"/>
  <c r="AL2187" i="259" s="1"/>
  <c r="AI2163" i="259"/>
  <c r="AL2163" i="259" s="1"/>
  <c r="AI2107" i="259"/>
  <c r="AL2107" i="259" s="1"/>
  <c r="AI2067" i="259"/>
  <c r="AL2067" i="259" s="1"/>
  <c r="AI2027" i="259"/>
  <c r="AL2027" i="259" s="1"/>
  <c r="AI1979" i="259"/>
  <c r="AL1979" i="259" s="1"/>
  <c r="AI1939" i="259"/>
  <c r="AL1939" i="259" s="1"/>
  <c r="AI1891" i="259"/>
  <c r="AL1891" i="259" s="1"/>
  <c r="AI1867" i="259"/>
  <c r="AL1867" i="259" s="1"/>
  <c r="AI1827" i="259"/>
  <c r="AL1827" i="259" s="1"/>
  <c r="AI1803" i="259"/>
  <c r="AL1803" i="259" s="1"/>
  <c r="AI1771" i="259"/>
  <c r="AL1771" i="259" s="1"/>
  <c r="AI1739" i="259"/>
  <c r="AL1739" i="259" s="1"/>
  <c r="AI1699" i="259"/>
  <c r="AL1699" i="259" s="1"/>
  <c r="AI1659" i="259"/>
  <c r="AL1659" i="259" s="1"/>
  <c r="AI1627" i="259"/>
  <c r="AL1627" i="259" s="1"/>
  <c r="AI1571" i="259"/>
  <c r="AL1571" i="259" s="1"/>
  <c r="AI1539" i="259"/>
  <c r="AL1539" i="259" s="1"/>
  <c r="AI1499" i="259"/>
  <c r="AL1499" i="259" s="1"/>
  <c r="AI1467" i="259"/>
  <c r="AL1467" i="259" s="1"/>
  <c r="AI1355" i="259"/>
  <c r="AL1355" i="259" s="1"/>
  <c r="AI3915" i="259"/>
  <c r="AL3915" i="259" s="1"/>
  <c r="AI3843" i="259"/>
  <c r="AL3843" i="259" s="1"/>
  <c r="AI3755" i="259"/>
  <c r="AL3755" i="259" s="1"/>
  <c r="AI3683" i="259"/>
  <c r="AL3683" i="259" s="1"/>
  <c r="AI3603" i="259"/>
  <c r="AL3603" i="259" s="1"/>
  <c r="AI3491" i="259"/>
  <c r="AL3491" i="259" s="1"/>
  <c r="AI3435" i="259"/>
  <c r="AL3435" i="259" s="1"/>
  <c r="AI3363" i="259"/>
  <c r="AL3363" i="259" s="1"/>
  <c r="AI3283" i="259"/>
  <c r="AL3283" i="259" s="1"/>
  <c r="AI3203" i="259"/>
  <c r="AL3203" i="259" s="1"/>
  <c r="AI3123" i="259"/>
  <c r="AL3123" i="259" s="1"/>
  <c r="AI3043" i="259"/>
  <c r="AL3043" i="259" s="1"/>
  <c r="AI2971" i="259"/>
  <c r="AL2971" i="259" s="1"/>
  <c r="AI2891" i="259"/>
  <c r="AL2891" i="259" s="1"/>
  <c r="AI2803" i="259"/>
  <c r="AL2803" i="259" s="1"/>
  <c r="AI2723" i="259"/>
  <c r="AL2723" i="259" s="1"/>
  <c r="AI2651" i="259"/>
  <c r="AL2651" i="259" s="1"/>
  <c r="AI2555" i="259"/>
  <c r="AL2555" i="259" s="1"/>
  <c r="AI2443" i="259"/>
  <c r="AL2443" i="259" s="1"/>
  <c r="AI2371" i="259"/>
  <c r="AL2371" i="259" s="1"/>
  <c r="AI2283" i="259"/>
  <c r="AL2283" i="259" s="1"/>
  <c r="AI2219" i="259"/>
  <c r="AL2219" i="259" s="1"/>
  <c r="AI2139" i="259"/>
  <c r="AL2139" i="259" s="1"/>
  <c r="AI2075" i="259"/>
  <c r="AL2075" i="259" s="1"/>
  <c r="AI2003" i="259"/>
  <c r="AL2003" i="259" s="1"/>
  <c r="AI1915" i="259"/>
  <c r="AL1915" i="259" s="1"/>
  <c r="AI1811" i="259"/>
  <c r="AL1811" i="259" s="1"/>
  <c r="AI1747" i="259"/>
  <c r="AL1747" i="259" s="1"/>
  <c r="AI1675" i="259"/>
  <c r="AL1675" i="259" s="1"/>
  <c r="AI1595" i="259"/>
  <c r="AL1595" i="259" s="1"/>
  <c r="AI1515" i="259"/>
  <c r="AL1515" i="259" s="1"/>
  <c r="AI1459" i="259"/>
  <c r="AL1459" i="259" s="1"/>
  <c r="AI1395" i="259"/>
  <c r="AL1395" i="259" s="1"/>
  <c r="AI1323" i="259"/>
  <c r="AL1323" i="259" s="1"/>
  <c r="AI1259" i="259"/>
  <c r="AL1259" i="259" s="1"/>
  <c r="AI1211" i="259"/>
  <c r="AL1211" i="259" s="1"/>
  <c r="AI1163" i="259"/>
  <c r="AL1163" i="259" s="1"/>
  <c r="AI1099" i="259"/>
  <c r="AL1099" i="259" s="1"/>
  <c r="AI1043" i="259"/>
  <c r="AL1043" i="259" s="1"/>
  <c r="AI995" i="259"/>
  <c r="AL995" i="259" s="1"/>
  <c r="AI939" i="259"/>
  <c r="AL939" i="259" s="1"/>
  <c r="AI891" i="259"/>
  <c r="AL891" i="259" s="1"/>
  <c r="AI843" i="259"/>
  <c r="AL843" i="259" s="1"/>
  <c r="AI803" i="259"/>
  <c r="AL803" i="259" s="1"/>
  <c r="AI771" i="259"/>
  <c r="AL771" i="259" s="1"/>
  <c r="AI739" i="259"/>
  <c r="AL739" i="259" s="1"/>
  <c r="AI683" i="259"/>
  <c r="AL683" i="259" s="1"/>
  <c r="AI651" i="259"/>
  <c r="AL651" i="259" s="1"/>
  <c r="AI619" i="259"/>
  <c r="AL619" i="259" s="1"/>
  <c r="AI587" i="259"/>
  <c r="AL587" i="259" s="1"/>
  <c r="AI555" i="259"/>
  <c r="AL555" i="259" s="1"/>
  <c r="AI531" i="259"/>
  <c r="AL531" i="259" s="1"/>
  <c r="AI499" i="259"/>
  <c r="AL499" i="259" s="1"/>
  <c r="AI467" i="259"/>
  <c r="AL467" i="259" s="1"/>
  <c r="AI443" i="259"/>
  <c r="AL443" i="259" s="1"/>
  <c r="AI419" i="259"/>
  <c r="AL419" i="259" s="1"/>
  <c r="AI387" i="259"/>
  <c r="AL387" i="259" s="1"/>
  <c r="AI355" i="259"/>
  <c r="AL355" i="259" s="1"/>
  <c r="AI323" i="259"/>
  <c r="AL323" i="259" s="1"/>
  <c r="AI299" i="259"/>
  <c r="AL299" i="259" s="1"/>
  <c r="AI267" i="259"/>
  <c r="AL267" i="259" s="1"/>
  <c r="AI235" i="259"/>
  <c r="AL235" i="259" s="1"/>
  <c r="AI203" i="259"/>
  <c r="AL203" i="259" s="1"/>
  <c r="AI171" i="259"/>
  <c r="AL171" i="259" s="1"/>
  <c r="AI139" i="259"/>
  <c r="AL139" i="259" s="1"/>
  <c r="AI107" i="259"/>
  <c r="AL107" i="259" s="1"/>
  <c r="AI83" i="259"/>
  <c r="AL83" i="259" s="1"/>
  <c r="AI51" i="259"/>
  <c r="AL51" i="259" s="1"/>
  <c r="AI11" i="259"/>
  <c r="AL11" i="259" s="1"/>
  <c r="AI3907" i="259"/>
  <c r="AL3907" i="259" s="1"/>
  <c r="AI3875" i="259"/>
  <c r="AL3875" i="259" s="1"/>
  <c r="AI3827" i="259"/>
  <c r="AL3827" i="259" s="1"/>
  <c r="AI3795" i="259"/>
  <c r="AL3795" i="259" s="1"/>
  <c r="AI3739" i="259"/>
  <c r="AL3739" i="259" s="1"/>
  <c r="AI3699" i="259"/>
  <c r="AL3699" i="259" s="1"/>
  <c r="AI3659" i="259"/>
  <c r="AL3659" i="259" s="1"/>
  <c r="AI3627" i="259"/>
  <c r="AL3627" i="259" s="1"/>
  <c r="AI3579" i="259"/>
  <c r="AL3579" i="259" s="1"/>
  <c r="AI3539" i="259"/>
  <c r="AL3539" i="259" s="1"/>
  <c r="AI3515" i="259"/>
  <c r="AL3515" i="259" s="1"/>
  <c r="AI3451" i="259"/>
  <c r="AL3451" i="259" s="1"/>
  <c r="AI3411" i="259"/>
  <c r="AL3411" i="259" s="1"/>
  <c r="AI3371" i="259"/>
  <c r="AL3371" i="259" s="1"/>
  <c r="AI3323" i="259"/>
  <c r="AL3323" i="259" s="1"/>
  <c r="AI3291" i="259"/>
  <c r="AL3291" i="259" s="1"/>
  <c r="AI3243" i="259"/>
  <c r="AL3243" i="259" s="1"/>
  <c r="AI3211" i="259"/>
  <c r="AL3211" i="259" s="1"/>
  <c r="AI3171" i="259"/>
  <c r="AL3171" i="259" s="1"/>
  <c r="AI3131" i="259"/>
  <c r="AL3131" i="259" s="1"/>
  <c r="AI3099" i="259"/>
  <c r="AL3099" i="259" s="1"/>
  <c r="AI3051" i="259"/>
  <c r="AL3051" i="259" s="1"/>
  <c r="AI3003" i="259"/>
  <c r="AL3003" i="259" s="1"/>
  <c r="AI2963" i="259"/>
  <c r="AL2963" i="259" s="1"/>
  <c r="AI2915" i="259"/>
  <c r="AL2915" i="259" s="1"/>
  <c r="AI2859" i="259"/>
  <c r="AL2859" i="259" s="1"/>
  <c r="AI2827" i="259"/>
  <c r="AL2827" i="259" s="1"/>
  <c r="AI2779" i="259"/>
  <c r="AL2779" i="259" s="1"/>
  <c r="AI2747" i="259"/>
  <c r="AL2747" i="259" s="1"/>
  <c r="AI2707" i="259"/>
  <c r="AL2707" i="259" s="1"/>
  <c r="AI2675" i="259"/>
  <c r="AL2675" i="259" s="1"/>
  <c r="AI2627" i="259"/>
  <c r="AL2627" i="259" s="1"/>
  <c r="AI2587" i="259"/>
  <c r="AL2587" i="259" s="1"/>
  <c r="AI2515" i="259"/>
  <c r="AL2515" i="259" s="1"/>
  <c r="AI2507" i="259"/>
  <c r="AL2507" i="259" s="1"/>
  <c r="AI2475" i="259"/>
  <c r="AL2475" i="259" s="1"/>
  <c r="AI2427" i="259"/>
  <c r="AL2427" i="259" s="1"/>
  <c r="AI2395" i="259"/>
  <c r="AL2395" i="259" s="1"/>
  <c r="AI2355" i="259"/>
  <c r="AL2355" i="259" s="1"/>
  <c r="AI2299" i="259"/>
  <c r="AL2299" i="259" s="1"/>
  <c r="AI2259" i="259"/>
  <c r="AL2259" i="259" s="1"/>
  <c r="AI2203" i="259"/>
  <c r="AL2203" i="259" s="1"/>
  <c r="AI2171" i="259"/>
  <c r="AL2171" i="259" s="1"/>
  <c r="AI2123" i="259"/>
  <c r="AL2123" i="259" s="1"/>
  <c r="AI2099" i="259"/>
  <c r="AL2099" i="259" s="1"/>
  <c r="AI2059" i="259"/>
  <c r="AL2059" i="259" s="1"/>
  <c r="AI2019" i="259"/>
  <c r="AL2019" i="259" s="1"/>
  <c r="AI1995" i="259"/>
  <c r="AL1995" i="259" s="1"/>
  <c r="AI1955" i="259"/>
  <c r="AL1955" i="259" s="1"/>
  <c r="AI1931" i="259"/>
  <c r="AL1931" i="259" s="1"/>
  <c r="AI1875" i="259"/>
  <c r="AL1875" i="259" s="1"/>
  <c r="AI1859" i="259"/>
  <c r="AL1859" i="259" s="1"/>
  <c r="AI1819" i="259"/>
  <c r="AL1819" i="259" s="1"/>
  <c r="AI1795" i="259"/>
  <c r="AL1795" i="259" s="1"/>
  <c r="AI1755" i="259"/>
  <c r="AL1755" i="259" s="1"/>
  <c r="AI1731" i="259"/>
  <c r="AL1731" i="259" s="1"/>
  <c r="AI1691" i="259"/>
  <c r="AL1691" i="259" s="1"/>
  <c r="AI1651" i="259"/>
  <c r="AL1651" i="259" s="1"/>
  <c r="AI1619" i="259"/>
  <c r="AL1619" i="259" s="1"/>
  <c r="AI1587" i="259"/>
  <c r="AL1587" i="259" s="1"/>
  <c r="AI1531" i="259"/>
  <c r="AL1531" i="259" s="1"/>
  <c r="AI1483" i="259"/>
  <c r="AL1483" i="259" s="1"/>
  <c r="AI1435" i="259"/>
  <c r="AL1435" i="259" s="1"/>
  <c r="AI1411" i="259"/>
  <c r="AL1411" i="259" s="1"/>
  <c r="AI1363" i="259"/>
  <c r="AL1363" i="259" s="1"/>
  <c r="AI1331" i="259"/>
  <c r="AL1331" i="259" s="1"/>
  <c r="AI1291" i="259"/>
  <c r="AL1291" i="259" s="1"/>
  <c r="AI1267" i="259"/>
  <c r="AL1267" i="259" s="1"/>
  <c r="AI1235" i="259"/>
  <c r="AL1235" i="259" s="1"/>
  <c r="AI1187" i="259"/>
  <c r="AL1187" i="259" s="1"/>
  <c r="AI1171" i="259"/>
  <c r="AL1171" i="259" s="1"/>
  <c r="AI1123" i="259"/>
  <c r="AL1123" i="259" s="1"/>
  <c r="AI1107" i="259"/>
  <c r="AL1107" i="259" s="1"/>
  <c r="AI1059" i="259"/>
  <c r="AL1059" i="259" s="1"/>
  <c r="AI963" i="259"/>
  <c r="AL963" i="259" s="1"/>
  <c r="AI3899" i="259"/>
  <c r="AL3899" i="259" s="1"/>
  <c r="AI3859" i="259"/>
  <c r="AL3859" i="259" s="1"/>
  <c r="AI3819" i="259"/>
  <c r="AL3819" i="259" s="1"/>
  <c r="AI3811" i="259"/>
  <c r="AL3811" i="259" s="1"/>
  <c r="AI3763" i="259"/>
  <c r="AL3763" i="259" s="1"/>
  <c r="AI3731" i="259"/>
  <c r="AL3731" i="259" s="1"/>
  <c r="AI3691" i="259"/>
  <c r="AL3691" i="259" s="1"/>
  <c r="AI3651" i="259"/>
  <c r="AL3651" i="259" s="1"/>
  <c r="AI3611" i="259"/>
  <c r="AL3611" i="259" s="1"/>
  <c r="AI3571" i="259"/>
  <c r="AL3571" i="259" s="1"/>
  <c r="AI3531" i="259"/>
  <c r="AL3531" i="259" s="1"/>
  <c r="AI3499" i="259"/>
  <c r="AL3499" i="259" s="1"/>
  <c r="AI3459" i="259"/>
  <c r="AL3459" i="259" s="1"/>
  <c r="AI3427" i="259"/>
  <c r="AL3427" i="259" s="1"/>
  <c r="AI3379" i="259"/>
  <c r="AL3379" i="259" s="1"/>
  <c r="AI3339" i="259"/>
  <c r="AL3339" i="259" s="1"/>
  <c r="AI3299" i="259"/>
  <c r="AL3299" i="259" s="1"/>
  <c r="AI3275" i="259"/>
  <c r="AL3275" i="259" s="1"/>
  <c r="AI3227" i="259"/>
  <c r="AL3227" i="259" s="1"/>
  <c r="AI3195" i="259"/>
  <c r="AL3195" i="259" s="1"/>
  <c r="AI3147" i="259"/>
  <c r="AL3147" i="259" s="1"/>
  <c r="AI3091" i="259"/>
  <c r="AL3091" i="259" s="1"/>
  <c r="AI3059" i="259"/>
  <c r="AL3059" i="259" s="1"/>
  <c r="AI3027" i="259"/>
  <c r="AL3027" i="259" s="1"/>
  <c r="AI2987" i="259"/>
  <c r="AL2987" i="259" s="1"/>
  <c r="AI2947" i="259"/>
  <c r="AL2947" i="259" s="1"/>
  <c r="AI2907" i="259"/>
  <c r="AL2907" i="259" s="1"/>
  <c r="AI2875" i="259"/>
  <c r="AL2875" i="259" s="1"/>
  <c r="AI2835" i="259"/>
  <c r="AL2835" i="259" s="1"/>
  <c r="AI2795" i="259"/>
  <c r="AL2795" i="259" s="1"/>
  <c r="AI2755" i="259"/>
  <c r="AL2755" i="259" s="1"/>
  <c r="AI2683" i="259"/>
  <c r="AL2683" i="259" s="1"/>
  <c r="AI2635" i="259"/>
  <c r="AL2635" i="259" s="1"/>
  <c r="AI2603" i="259"/>
  <c r="AL2603" i="259" s="1"/>
  <c r="AI2563" i="259"/>
  <c r="AL2563" i="259" s="1"/>
  <c r="AI2531" i="259"/>
  <c r="AL2531" i="259" s="1"/>
  <c r="AI2483" i="259"/>
  <c r="AL2483" i="259" s="1"/>
  <c r="AI2435" i="259"/>
  <c r="AL2435" i="259" s="1"/>
  <c r="AI2403" i="259"/>
  <c r="AL2403" i="259" s="1"/>
  <c r="AI2363" i="259"/>
  <c r="AL2363" i="259" s="1"/>
  <c r="AI2331" i="259"/>
  <c r="AL2331" i="259" s="1"/>
  <c r="AI2291" i="259"/>
  <c r="AL2291" i="259" s="1"/>
  <c r="AI2251" i="259"/>
  <c r="AL2251" i="259" s="1"/>
  <c r="AI2211" i="259"/>
  <c r="AL2211" i="259" s="1"/>
  <c r="AI2179" i="259"/>
  <c r="AL2179" i="259" s="1"/>
  <c r="AI2147" i="259"/>
  <c r="AL2147" i="259" s="1"/>
  <c r="AI2091" i="259"/>
  <c r="AL2091" i="259" s="1"/>
  <c r="AI2035" i="259"/>
  <c r="AL2035" i="259" s="1"/>
  <c r="AI1987" i="259"/>
  <c r="AL1987" i="259" s="1"/>
  <c r="AI1947" i="259"/>
  <c r="AL1947" i="259" s="1"/>
  <c r="AI1899" i="259"/>
  <c r="AL1899" i="259" s="1"/>
  <c r="AI1723" i="259"/>
  <c r="AL1723" i="259" s="1"/>
  <c r="AI1667" i="259"/>
  <c r="AL1667" i="259" s="1"/>
  <c r="AI1603" i="259"/>
  <c r="AL1603" i="259" s="1"/>
  <c r="AI1579" i="259"/>
  <c r="AL1579" i="259" s="1"/>
  <c r="AI1547" i="259"/>
  <c r="AL1547" i="259" s="1"/>
  <c r="AI1491" i="259"/>
  <c r="AL1491" i="259" s="1"/>
  <c r="AI1443" i="259"/>
  <c r="AL1443" i="259" s="1"/>
  <c r="AI1419" i="259"/>
  <c r="AL1419" i="259" s="1"/>
  <c r="AI1379" i="259"/>
  <c r="AL1379" i="259" s="1"/>
  <c r="AI1347" i="259"/>
  <c r="AL1347" i="259" s="1"/>
  <c r="AI1299" i="259"/>
  <c r="AL1299" i="259" s="1"/>
  <c r="AI1275" i="259"/>
  <c r="AL1275" i="259" s="1"/>
  <c r="AI1219" i="259"/>
  <c r="AL1219" i="259" s="1"/>
  <c r="AI1179" i="259"/>
  <c r="AL1179" i="259" s="1"/>
  <c r="AI1155" i="259"/>
  <c r="AL1155" i="259" s="1"/>
  <c r="AI1115" i="259"/>
  <c r="AL1115" i="259" s="1"/>
  <c r="AI1091" i="259"/>
  <c r="AL1091" i="259" s="1"/>
  <c r="AI1051" i="259"/>
  <c r="AL1051" i="259" s="1"/>
  <c r="AI1027" i="259"/>
  <c r="AL1027" i="259" s="1"/>
  <c r="AI1003" i="259"/>
  <c r="AL1003" i="259" s="1"/>
  <c r="AI979" i="259"/>
  <c r="AL979" i="259" s="1"/>
  <c r="AI947" i="259"/>
  <c r="AL947" i="259" s="1"/>
  <c r="AI923" i="259"/>
  <c r="AL923" i="259" s="1"/>
  <c r="AI883" i="259"/>
  <c r="AL883" i="259" s="1"/>
  <c r="AI859" i="259"/>
  <c r="AL859" i="259" s="1"/>
  <c r="AI835" i="259"/>
  <c r="AL835" i="259" s="1"/>
  <c r="AI795" i="259"/>
  <c r="AL795" i="259" s="1"/>
  <c r="AI723" i="259"/>
  <c r="AL723" i="259" s="1"/>
  <c r="AI5504" i="259"/>
  <c r="AL5504" i="259" s="1"/>
  <c r="AI5488" i="259"/>
  <c r="AL5488" i="259" s="1"/>
  <c r="AI5464" i="259"/>
  <c r="AL5464" i="259" s="1"/>
  <c r="AI5448" i="259"/>
  <c r="AL5448" i="259" s="1"/>
  <c r="AI5424" i="259"/>
  <c r="AL5424" i="259" s="1"/>
  <c r="AI5408" i="259"/>
  <c r="AL5408" i="259" s="1"/>
  <c r="AI5376" i="259"/>
  <c r="AL5376" i="259" s="1"/>
  <c r="AI5344" i="259"/>
  <c r="AL5344" i="259" s="1"/>
  <c r="AI5312" i="259"/>
  <c r="AL5312" i="259" s="1"/>
  <c r="AI5280" i="259"/>
  <c r="AL5280" i="259" s="1"/>
  <c r="AI5216" i="259"/>
  <c r="AL5216" i="259" s="1"/>
  <c r="AI5208" i="259"/>
  <c r="AL5208" i="259" s="1"/>
  <c r="AI5176" i="259"/>
  <c r="AL5176" i="259" s="1"/>
  <c r="AI5144" i="259"/>
  <c r="AL5144" i="259" s="1"/>
  <c r="AI5128" i="259"/>
  <c r="AL5128" i="259" s="1"/>
  <c r="AI5104" i="259"/>
  <c r="AL5104" i="259" s="1"/>
  <c r="AI5072" i="259"/>
  <c r="AL5072" i="259" s="1"/>
  <c r="AI5064" i="259"/>
  <c r="AL5064" i="259" s="1"/>
  <c r="AI5032" i="259"/>
  <c r="AL5032" i="259" s="1"/>
  <c r="AI5016" i="259"/>
  <c r="AL5016" i="259" s="1"/>
  <c r="AI4992" i="259"/>
  <c r="AL4992" i="259" s="1"/>
  <c r="AI4984" i="259"/>
  <c r="AL4984" i="259" s="1"/>
  <c r="AI4952" i="259"/>
  <c r="AL4952" i="259" s="1"/>
  <c r="AI4936" i="259"/>
  <c r="AL4936" i="259" s="1"/>
  <c r="AI4912" i="259"/>
  <c r="AL4912" i="259" s="1"/>
  <c r="AI4888" i="259"/>
  <c r="AL4888" i="259" s="1"/>
  <c r="AI4872" i="259"/>
  <c r="AL4872" i="259" s="1"/>
  <c r="AI4848" i="259"/>
  <c r="AL4848" i="259" s="1"/>
  <c r="AI4832" i="259"/>
  <c r="AL4832" i="259" s="1"/>
  <c r="AI4824" i="259"/>
  <c r="AL4824" i="259" s="1"/>
  <c r="AI4816" i="259"/>
  <c r="AL4816" i="259" s="1"/>
  <c r="AI4808" i="259"/>
  <c r="AL4808" i="259" s="1"/>
  <c r="AI4800" i="259"/>
  <c r="AL4800" i="259" s="1"/>
  <c r="AI4792" i="259"/>
  <c r="AL4792" i="259" s="1"/>
  <c r="AI4784" i="259"/>
  <c r="AL4784" i="259" s="1"/>
  <c r="AI4776" i="259"/>
  <c r="AL4776" i="259" s="1"/>
  <c r="AI4768" i="259"/>
  <c r="AL4768" i="259" s="1"/>
  <c r="AI4760" i="259"/>
  <c r="AL4760" i="259" s="1"/>
  <c r="AI4752" i="259"/>
  <c r="AL4752" i="259" s="1"/>
  <c r="AI4744" i="259"/>
  <c r="AL4744" i="259" s="1"/>
  <c r="AI4736" i="259"/>
  <c r="AL4736" i="259" s="1"/>
  <c r="AI4728" i="259"/>
  <c r="AL4728" i="259" s="1"/>
  <c r="AI4720" i="259"/>
  <c r="AL4720" i="259" s="1"/>
  <c r="AI4712" i="259"/>
  <c r="AL4712" i="259" s="1"/>
  <c r="AI4680" i="259"/>
  <c r="AL4680" i="259" s="1"/>
  <c r="AI4672" i="259"/>
  <c r="AL4672" i="259" s="1"/>
  <c r="AI4664" i="259"/>
  <c r="AL4664" i="259" s="1"/>
  <c r="AI4656" i="259"/>
  <c r="AL4656" i="259" s="1"/>
  <c r="AI4648" i="259"/>
  <c r="AL4648" i="259" s="1"/>
  <c r="AI4640" i="259"/>
  <c r="AL4640" i="259" s="1"/>
  <c r="AI4632" i="259"/>
  <c r="AL4632" i="259" s="1"/>
  <c r="AI4624" i="259"/>
  <c r="AL4624" i="259" s="1"/>
  <c r="AI4616" i="259"/>
  <c r="AL4616" i="259" s="1"/>
  <c r="AI4608" i="259"/>
  <c r="AL4608" i="259" s="1"/>
  <c r="AI4600" i="259"/>
  <c r="AL4600" i="259" s="1"/>
  <c r="AI4592" i="259"/>
  <c r="AL4592" i="259" s="1"/>
  <c r="AI4584" i="259"/>
  <c r="AL4584" i="259" s="1"/>
  <c r="AI4576" i="259"/>
  <c r="AL4576" i="259" s="1"/>
  <c r="AI4568" i="259"/>
  <c r="AL4568" i="259" s="1"/>
  <c r="AI4560" i="259"/>
  <c r="AL4560" i="259" s="1"/>
  <c r="AI4552" i="259"/>
  <c r="AL4552" i="259" s="1"/>
  <c r="AI4544" i="259"/>
  <c r="AL4544" i="259" s="1"/>
  <c r="AI4536" i="259"/>
  <c r="AL4536" i="259" s="1"/>
  <c r="AI4528" i="259"/>
  <c r="AL4528" i="259" s="1"/>
  <c r="AI4520" i="259"/>
  <c r="AL4520" i="259" s="1"/>
  <c r="AI4512" i="259"/>
  <c r="AL4512" i="259" s="1"/>
  <c r="AI4504" i="259"/>
  <c r="AL4504" i="259" s="1"/>
  <c r="AI4496" i="259"/>
  <c r="AL4496" i="259" s="1"/>
  <c r="AI4488" i="259"/>
  <c r="AL4488" i="259" s="1"/>
  <c r="AI4480" i="259"/>
  <c r="AL4480" i="259" s="1"/>
  <c r="AI4472" i="259"/>
  <c r="AL4472" i="259" s="1"/>
  <c r="AI4464" i="259"/>
  <c r="AL4464" i="259" s="1"/>
  <c r="AI4456" i="259"/>
  <c r="AL4456" i="259" s="1"/>
  <c r="AI4448" i="259"/>
  <c r="AL4448" i="259" s="1"/>
  <c r="AI4440" i="259"/>
  <c r="AL4440" i="259" s="1"/>
  <c r="AI4432" i="259"/>
  <c r="AL4432" i="259" s="1"/>
  <c r="AI4424" i="259"/>
  <c r="AL4424" i="259" s="1"/>
  <c r="AI4416" i="259"/>
  <c r="AL4416" i="259" s="1"/>
  <c r="AI4408" i="259"/>
  <c r="AL4408" i="259" s="1"/>
  <c r="AI4400" i="259"/>
  <c r="AL4400" i="259" s="1"/>
  <c r="AI4392" i="259"/>
  <c r="AL4392" i="259" s="1"/>
  <c r="AI4384" i="259"/>
  <c r="AL4384" i="259" s="1"/>
  <c r="AI4376" i="259"/>
  <c r="AL4376" i="259" s="1"/>
  <c r="AI4368" i="259"/>
  <c r="AL4368" i="259" s="1"/>
  <c r="AI4360" i="259"/>
  <c r="AL4360" i="259" s="1"/>
  <c r="AI4352" i="259"/>
  <c r="AL4352" i="259" s="1"/>
  <c r="AI4344" i="259"/>
  <c r="AL4344" i="259" s="1"/>
  <c r="AI4336" i="259"/>
  <c r="AL4336" i="259" s="1"/>
  <c r="AI4328" i="259"/>
  <c r="AL4328" i="259" s="1"/>
  <c r="AI4320" i="259"/>
  <c r="AL4320" i="259" s="1"/>
  <c r="AI4312" i="259"/>
  <c r="AL4312" i="259" s="1"/>
  <c r="AI4304" i="259"/>
  <c r="AL4304" i="259" s="1"/>
  <c r="AI4296" i="259"/>
  <c r="AL4296" i="259" s="1"/>
  <c r="AI4288" i="259"/>
  <c r="AL4288" i="259" s="1"/>
  <c r="AI4280" i="259"/>
  <c r="AL4280" i="259" s="1"/>
  <c r="AI4272" i="259"/>
  <c r="AL4272" i="259" s="1"/>
  <c r="AI4264" i="259"/>
  <c r="AL4264" i="259" s="1"/>
  <c r="AI4256" i="259"/>
  <c r="AL4256" i="259" s="1"/>
  <c r="AI4248" i="259"/>
  <c r="AL4248" i="259" s="1"/>
  <c r="AI4240" i="259"/>
  <c r="AL4240" i="259" s="1"/>
  <c r="AI4232" i="259"/>
  <c r="AL4232" i="259" s="1"/>
  <c r="AI4224" i="259"/>
  <c r="AL4224" i="259" s="1"/>
  <c r="AI4216" i="259"/>
  <c r="AL4216" i="259" s="1"/>
  <c r="AI4208" i="259"/>
  <c r="AL4208" i="259" s="1"/>
  <c r="AI4200" i="259"/>
  <c r="AL4200" i="259" s="1"/>
  <c r="AI4192" i="259"/>
  <c r="AL4192" i="259" s="1"/>
  <c r="AI4184" i="259"/>
  <c r="AL4184" i="259" s="1"/>
  <c r="AI4176" i="259"/>
  <c r="AL4176" i="259" s="1"/>
  <c r="AI4168" i="259"/>
  <c r="AL4168" i="259" s="1"/>
  <c r="AI4160" i="259"/>
  <c r="AL4160" i="259" s="1"/>
  <c r="AI4152" i="259"/>
  <c r="AL4152" i="259" s="1"/>
  <c r="AI4144" i="259"/>
  <c r="AL4144" i="259" s="1"/>
  <c r="AI4136" i="259"/>
  <c r="AL4136" i="259" s="1"/>
  <c r="AI4128" i="259"/>
  <c r="AL4128" i="259" s="1"/>
  <c r="AI4120" i="259"/>
  <c r="AL4120" i="259" s="1"/>
  <c r="AI4112" i="259"/>
  <c r="AL4112" i="259" s="1"/>
  <c r="AI4104" i="259"/>
  <c r="AL4104" i="259" s="1"/>
  <c r="AI4096" i="259"/>
  <c r="AL4096" i="259" s="1"/>
  <c r="AI4088" i="259"/>
  <c r="AL4088" i="259" s="1"/>
  <c r="AI4080" i="259"/>
  <c r="AL4080" i="259" s="1"/>
  <c r="AI4072" i="259"/>
  <c r="AL4072" i="259" s="1"/>
  <c r="AI4064" i="259"/>
  <c r="AL4064" i="259" s="1"/>
  <c r="AI4056" i="259"/>
  <c r="AL4056" i="259" s="1"/>
  <c r="AI4048" i="259"/>
  <c r="AL4048" i="259" s="1"/>
  <c r="AI4040" i="259"/>
  <c r="AL4040" i="259" s="1"/>
  <c r="AI4032" i="259"/>
  <c r="AL4032" i="259" s="1"/>
  <c r="AI4024" i="259"/>
  <c r="AL4024" i="259" s="1"/>
  <c r="AI4016" i="259"/>
  <c r="AL4016" i="259" s="1"/>
  <c r="AI4008" i="259"/>
  <c r="AL4008" i="259" s="1"/>
  <c r="AI4000" i="259"/>
  <c r="AL4000" i="259" s="1"/>
  <c r="AI3992" i="259"/>
  <c r="AL3992" i="259" s="1"/>
  <c r="AI3984" i="259"/>
  <c r="AL3984" i="259" s="1"/>
  <c r="AI3976" i="259"/>
  <c r="AL3976" i="259" s="1"/>
  <c r="AI3968" i="259"/>
  <c r="AL3968" i="259" s="1"/>
  <c r="AI3960" i="259"/>
  <c r="AL3960" i="259" s="1"/>
  <c r="AI3952" i="259"/>
  <c r="AL3952" i="259" s="1"/>
  <c r="AI3944" i="259"/>
  <c r="AL3944" i="259" s="1"/>
  <c r="AI3936" i="259"/>
  <c r="AL3936" i="259" s="1"/>
  <c r="AI3928" i="259"/>
  <c r="AL3928" i="259" s="1"/>
  <c r="AI3920" i="259"/>
  <c r="AL3920" i="259" s="1"/>
  <c r="AI3912" i="259"/>
  <c r="AL3912" i="259" s="1"/>
  <c r="AI3904" i="259"/>
  <c r="AL3904" i="259" s="1"/>
  <c r="AI3896" i="259"/>
  <c r="AL3896" i="259" s="1"/>
  <c r="AI3888" i="259"/>
  <c r="AL3888" i="259" s="1"/>
  <c r="AI3880" i="259"/>
  <c r="AL3880" i="259" s="1"/>
  <c r="AI3872" i="259"/>
  <c r="AL3872" i="259" s="1"/>
  <c r="AI3864" i="259"/>
  <c r="AL3864" i="259" s="1"/>
  <c r="AI3856" i="259"/>
  <c r="AL3856" i="259" s="1"/>
  <c r="AI3848" i="259"/>
  <c r="AL3848" i="259" s="1"/>
  <c r="AI3840" i="259"/>
  <c r="AL3840" i="259" s="1"/>
  <c r="AI3832" i="259"/>
  <c r="AL3832" i="259" s="1"/>
  <c r="AI3824" i="259"/>
  <c r="AL3824" i="259" s="1"/>
  <c r="AI3816" i="259"/>
  <c r="AL3816" i="259" s="1"/>
  <c r="AI3808" i="259"/>
  <c r="AL3808" i="259" s="1"/>
  <c r="AI3800" i="259"/>
  <c r="AL3800" i="259" s="1"/>
  <c r="AI3792" i="259"/>
  <c r="AL3792" i="259" s="1"/>
  <c r="AI3784" i="259"/>
  <c r="AL3784" i="259" s="1"/>
  <c r="AI3776" i="259"/>
  <c r="AL3776" i="259" s="1"/>
  <c r="AI3768" i="259"/>
  <c r="AL3768" i="259" s="1"/>
  <c r="AI3760" i="259"/>
  <c r="AL3760" i="259" s="1"/>
  <c r="AI3752" i="259"/>
  <c r="AL3752" i="259" s="1"/>
  <c r="AI3744" i="259"/>
  <c r="AL3744" i="259" s="1"/>
  <c r="AI3736" i="259"/>
  <c r="AL3736" i="259" s="1"/>
  <c r="AI3728" i="259"/>
  <c r="AL3728" i="259" s="1"/>
  <c r="AI3720" i="259"/>
  <c r="AL3720" i="259" s="1"/>
  <c r="AI3712" i="259"/>
  <c r="AL3712" i="259" s="1"/>
  <c r="AI3704" i="259"/>
  <c r="AL3704" i="259" s="1"/>
  <c r="AI3696" i="259"/>
  <c r="AL3696" i="259" s="1"/>
  <c r="AI3688" i="259"/>
  <c r="AL3688" i="259" s="1"/>
  <c r="AI3680" i="259"/>
  <c r="AL3680" i="259" s="1"/>
  <c r="AI3672" i="259"/>
  <c r="AL3672" i="259" s="1"/>
  <c r="AI3664" i="259"/>
  <c r="AL3664" i="259" s="1"/>
  <c r="AI3656" i="259"/>
  <c r="AL3656" i="259" s="1"/>
  <c r="AI3648" i="259"/>
  <c r="AL3648" i="259" s="1"/>
  <c r="AI3640" i="259"/>
  <c r="AL3640" i="259" s="1"/>
  <c r="AI3632" i="259"/>
  <c r="AL3632" i="259" s="1"/>
  <c r="AI3624" i="259"/>
  <c r="AL3624" i="259" s="1"/>
  <c r="AI3616" i="259"/>
  <c r="AL3616" i="259" s="1"/>
  <c r="AI3608" i="259"/>
  <c r="AL3608" i="259" s="1"/>
  <c r="AI3600" i="259"/>
  <c r="AL3600" i="259" s="1"/>
  <c r="AI3592" i="259"/>
  <c r="AL3592" i="259" s="1"/>
  <c r="AI3584" i="259"/>
  <c r="AL3584" i="259" s="1"/>
  <c r="AI3576" i="259"/>
  <c r="AL3576" i="259" s="1"/>
  <c r="AI3568" i="259"/>
  <c r="AL3568" i="259" s="1"/>
  <c r="AI3560" i="259"/>
  <c r="AL3560" i="259" s="1"/>
  <c r="AI3552" i="259"/>
  <c r="AL3552" i="259" s="1"/>
  <c r="AI3544" i="259"/>
  <c r="AL3544" i="259" s="1"/>
  <c r="AI3536" i="259"/>
  <c r="AL3536" i="259" s="1"/>
  <c r="AI3528" i="259"/>
  <c r="AL3528" i="259" s="1"/>
  <c r="AI3520" i="259"/>
  <c r="AL3520" i="259" s="1"/>
  <c r="AI3512" i="259"/>
  <c r="AL3512" i="259" s="1"/>
  <c r="AI3504" i="259"/>
  <c r="AL3504" i="259" s="1"/>
  <c r="AI3496" i="259"/>
  <c r="AL3496" i="259" s="1"/>
  <c r="AI3488" i="259"/>
  <c r="AL3488" i="259" s="1"/>
  <c r="AI3480" i="259"/>
  <c r="AL3480" i="259" s="1"/>
  <c r="AI3472" i="259"/>
  <c r="AL3472" i="259" s="1"/>
  <c r="AI3464" i="259"/>
  <c r="AL3464" i="259" s="1"/>
  <c r="AI3456" i="259"/>
  <c r="AL3456" i="259" s="1"/>
  <c r="AI3448" i="259"/>
  <c r="AL3448" i="259" s="1"/>
  <c r="AI3440" i="259"/>
  <c r="AL3440" i="259" s="1"/>
  <c r="AI3432" i="259"/>
  <c r="AL3432" i="259" s="1"/>
  <c r="AI3424" i="259"/>
  <c r="AL3424" i="259" s="1"/>
  <c r="AI3416" i="259"/>
  <c r="AL3416" i="259" s="1"/>
  <c r="AI3408" i="259"/>
  <c r="AL3408" i="259" s="1"/>
  <c r="AI3400" i="259"/>
  <c r="AL3400" i="259" s="1"/>
  <c r="AI3392" i="259"/>
  <c r="AL3392" i="259" s="1"/>
  <c r="AI3384" i="259"/>
  <c r="AL3384" i="259" s="1"/>
  <c r="AI3376" i="259"/>
  <c r="AL3376" i="259" s="1"/>
  <c r="AI3368" i="259"/>
  <c r="AL3368" i="259" s="1"/>
  <c r="AI3360" i="259"/>
  <c r="AL3360" i="259" s="1"/>
  <c r="AI3352" i="259"/>
  <c r="AL3352" i="259" s="1"/>
  <c r="AI3344" i="259"/>
  <c r="AL3344" i="259" s="1"/>
  <c r="AI3336" i="259"/>
  <c r="AL3336" i="259" s="1"/>
  <c r="AI3328" i="259"/>
  <c r="AL3328" i="259" s="1"/>
  <c r="AI3320" i="259"/>
  <c r="AL3320" i="259" s="1"/>
  <c r="AI3312" i="259"/>
  <c r="AL3312" i="259" s="1"/>
  <c r="AI3304" i="259"/>
  <c r="AL3304" i="259" s="1"/>
  <c r="AI3296" i="259"/>
  <c r="AL3296" i="259" s="1"/>
  <c r="AI3288" i="259"/>
  <c r="AL3288" i="259" s="1"/>
  <c r="AI3280" i="259"/>
  <c r="AL3280" i="259" s="1"/>
  <c r="AI3272" i="259"/>
  <c r="AL3272" i="259" s="1"/>
  <c r="AI3264" i="259"/>
  <c r="AL3264" i="259" s="1"/>
  <c r="AI3256" i="259"/>
  <c r="AL3256" i="259" s="1"/>
  <c r="AI3248" i="259"/>
  <c r="AL3248" i="259" s="1"/>
  <c r="AI3240" i="259"/>
  <c r="AL3240" i="259" s="1"/>
  <c r="AI3232" i="259"/>
  <c r="AL3232" i="259" s="1"/>
  <c r="AI3224" i="259"/>
  <c r="AL3224" i="259" s="1"/>
  <c r="AI3216" i="259"/>
  <c r="AL3216" i="259" s="1"/>
  <c r="AI3208" i="259"/>
  <c r="AL3208" i="259" s="1"/>
  <c r="AI3200" i="259"/>
  <c r="AL3200" i="259" s="1"/>
  <c r="AI3192" i="259"/>
  <c r="AL3192" i="259" s="1"/>
  <c r="AI3184" i="259"/>
  <c r="AL3184" i="259" s="1"/>
  <c r="AI3176" i="259"/>
  <c r="AL3176" i="259" s="1"/>
  <c r="AI3168" i="259"/>
  <c r="AL3168" i="259" s="1"/>
  <c r="AI3160" i="259"/>
  <c r="AL3160" i="259" s="1"/>
  <c r="AI3152" i="259"/>
  <c r="AL3152" i="259" s="1"/>
  <c r="AI3144" i="259"/>
  <c r="AL3144" i="259" s="1"/>
  <c r="AI3136" i="259"/>
  <c r="AL3136" i="259" s="1"/>
  <c r="AI3128" i="259"/>
  <c r="AL3128" i="259" s="1"/>
  <c r="AI3120" i="259"/>
  <c r="AL3120" i="259" s="1"/>
  <c r="AI3112" i="259"/>
  <c r="AL3112" i="259" s="1"/>
  <c r="AI3104" i="259"/>
  <c r="AL3104" i="259" s="1"/>
  <c r="AI3096" i="259"/>
  <c r="AL3096" i="259" s="1"/>
  <c r="AI3088" i="259"/>
  <c r="AL3088" i="259" s="1"/>
  <c r="AI3080" i="259"/>
  <c r="AL3080" i="259" s="1"/>
  <c r="AI3072" i="259"/>
  <c r="AL3072" i="259" s="1"/>
  <c r="AI3064" i="259"/>
  <c r="AL3064" i="259" s="1"/>
  <c r="AI3056" i="259"/>
  <c r="AL3056" i="259" s="1"/>
  <c r="AI3048" i="259"/>
  <c r="AL3048" i="259" s="1"/>
  <c r="AI3040" i="259"/>
  <c r="AL3040" i="259" s="1"/>
  <c r="AI3032" i="259"/>
  <c r="AL3032" i="259" s="1"/>
  <c r="AI3024" i="259"/>
  <c r="AL3024" i="259" s="1"/>
  <c r="AI3016" i="259"/>
  <c r="AL3016" i="259" s="1"/>
  <c r="AI3008" i="259"/>
  <c r="AL3008" i="259" s="1"/>
  <c r="AI3000" i="259"/>
  <c r="AL3000" i="259" s="1"/>
  <c r="AI2992" i="259"/>
  <c r="AL2992" i="259" s="1"/>
  <c r="AI2984" i="259"/>
  <c r="AL2984" i="259" s="1"/>
  <c r="AI2976" i="259"/>
  <c r="AL2976" i="259" s="1"/>
  <c r="AI2968" i="259"/>
  <c r="AL2968" i="259" s="1"/>
  <c r="AI2960" i="259"/>
  <c r="AL2960" i="259" s="1"/>
  <c r="AI2952" i="259"/>
  <c r="AL2952" i="259" s="1"/>
  <c r="AI2944" i="259"/>
  <c r="AL2944" i="259" s="1"/>
  <c r="AI3851" i="259"/>
  <c r="AL3851" i="259" s="1"/>
  <c r="AI3779" i="259"/>
  <c r="AL3779" i="259" s="1"/>
  <c r="AI3707" i="259"/>
  <c r="AL3707" i="259" s="1"/>
  <c r="AI3619" i="259"/>
  <c r="AL3619" i="259" s="1"/>
  <c r="AI3555" i="259"/>
  <c r="AL3555" i="259" s="1"/>
  <c r="AI3475" i="259"/>
  <c r="AL3475" i="259" s="1"/>
  <c r="AI3403" i="259"/>
  <c r="AL3403" i="259" s="1"/>
  <c r="AI3315" i="259"/>
  <c r="AL3315" i="259" s="1"/>
  <c r="AI3235" i="259"/>
  <c r="AL3235" i="259" s="1"/>
  <c r="AI3163" i="259"/>
  <c r="AL3163" i="259" s="1"/>
  <c r="AI3083" i="259"/>
  <c r="AL3083" i="259" s="1"/>
  <c r="AI3019" i="259"/>
  <c r="AL3019" i="259" s="1"/>
  <c r="AI2939" i="259"/>
  <c r="AL2939" i="259" s="1"/>
  <c r="AI2867" i="259"/>
  <c r="AL2867" i="259" s="1"/>
  <c r="AI2787" i="259"/>
  <c r="AL2787" i="259" s="1"/>
  <c r="AI2715" i="259"/>
  <c r="AL2715" i="259" s="1"/>
  <c r="AI2643" i="259"/>
  <c r="AL2643" i="259" s="1"/>
  <c r="AI2571" i="259"/>
  <c r="AL2571" i="259" s="1"/>
  <c r="AI2491" i="259"/>
  <c r="AL2491" i="259" s="1"/>
  <c r="AI2419" i="259"/>
  <c r="AL2419" i="259" s="1"/>
  <c r="AI2339" i="259"/>
  <c r="AL2339" i="259" s="1"/>
  <c r="AI2267" i="259"/>
  <c r="AL2267" i="259" s="1"/>
  <c r="AI2195" i="259"/>
  <c r="AL2195" i="259" s="1"/>
  <c r="AI2115" i="259"/>
  <c r="AL2115" i="259" s="1"/>
  <c r="AI2051" i="259"/>
  <c r="AL2051" i="259" s="1"/>
  <c r="AI1971" i="259"/>
  <c r="AL1971" i="259" s="1"/>
  <c r="AI1883" i="259"/>
  <c r="AL1883" i="259" s="1"/>
  <c r="AI1835" i="259"/>
  <c r="AL1835" i="259" s="1"/>
  <c r="AI1763" i="259"/>
  <c r="AL1763" i="259" s="1"/>
  <c r="AI1683" i="259"/>
  <c r="AL1683" i="259" s="1"/>
  <c r="AI1611" i="259"/>
  <c r="AL1611" i="259" s="1"/>
  <c r="AI1555" i="259"/>
  <c r="AL1555" i="259" s="1"/>
  <c r="AI1475" i="259"/>
  <c r="AL1475" i="259" s="1"/>
  <c r="AI1403" i="259"/>
  <c r="AL1403" i="259" s="1"/>
  <c r="AI1339" i="259"/>
  <c r="AL1339" i="259" s="1"/>
  <c r="AI1283" i="259"/>
  <c r="AL1283" i="259" s="1"/>
  <c r="AI1227" i="259"/>
  <c r="AL1227" i="259" s="1"/>
  <c r="AI1147" i="259"/>
  <c r="AL1147" i="259" s="1"/>
  <c r="AI1083" i="259"/>
  <c r="AL1083" i="259" s="1"/>
  <c r="AI1035" i="259"/>
  <c r="AL1035" i="259" s="1"/>
  <c r="AI987" i="259"/>
  <c r="AL987" i="259" s="1"/>
  <c r="AI931" i="259"/>
  <c r="AL931" i="259" s="1"/>
  <c r="AI899" i="259"/>
  <c r="AL899" i="259" s="1"/>
  <c r="AI851" i="259"/>
  <c r="AL851" i="259" s="1"/>
  <c r="AI819" i="259"/>
  <c r="AL819" i="259" s="1"/>
  <c r="AI779" i="259"/>
  <c r="AL779" i="259" s="1"/>
  <c r="AI747" i="259"/>
  <c r="AL747" i="259" s="1"/>
  <c r="AI707" i="259"/>
  <c r="AL707" i="259" s="1"/>
  <c r="AI675" i="259"/>
  <c r="AL675" i="259" s="1"/>
  <c r="AI643" i="259"/>
  <c r="AL643" i="259" s="1"/>
  <c r="AI611" i="259"/>
  <c r="AL611" i="259" s="1"/>
  <c r="AI579" i="259"/>
  <c r="AL579" i="259" s="1"/>
  <c r="AI547" i="259"/>
  <c r="AL547" i="259" s="1"/>
  <c r="AI515" i="259"/>
  <c r="AL515" i="259" s="1"/>
  <c r="AI483" i="259"/>
  <c r="AL483" i="259" s="1"/>
  <c r="AI411" i="259"/>
  <c r="AL411" i="259" s="1"/>
  <c r="AI379" i="259"/>
  <c r="AL379" i="259" s="1"/>
  <c r="AI347" i="259"/>
  <c r="AL347" i="259" s="1"/>
  <c r="AI315" i="259"/>
  <c r="AL315" i="259" s="1"/>
  <c r="AI283" i="259"/>
  <c r="AL283" i="259" s="1"/>
  <c r="AI251" i="259"/>
  <c r="AL251" i="259" s="1"/>
  <c r="AI211" i="259"/>
  <c r="AL211" i="259" s="1"/>
  <c r="AI179" i="259"/>
  <c r="AL179" i="259" s="1"/>
  <c r="AI147" i="259"/>
  <c r="AL147" i="259" s="1"/>
  <c r="AI115" i="259"/>
  <c r="AL115" i="259" s="1"/>
  <c r="AI75" i="259"/>
  <c r="AL75" i="259" s="1"/>
  <c r="AI5496" i="259"/>
  <c r="AL5496" i="259" s="1"/>
  <c r="AI5456" i="259"/>
  <c r="AL5456" i="259" s="1"/>
  <c r="AI5416" i="259"/>
  <c r="AL5416" i="259" s="1"/>
  <c r="AI5384" i="259"/>
  <c r="AL5384" i="259" s="1"/>
  <c r="AI5352" i="259"/>
  <c r="AL5352" i="259" s="1"/>
  <c r="AI5320" i="259"/>
  <c r="AL5320" i="259" s="1"/>
  <c r="AI5296" i="259"/>
  <c r="AL5296" i="259" s="1"/>
  <c r="AI5264" i="259"/>
  <c r="AL5264" i="259" s="1"/>
  <c r="AI5240" i="259"/>
  <c r="AL5240" i="259" s="1"/>
  <c r="AI5184" i="259"/>
  <c r="AL5184" i="259" s="1"/>
  <c r="AI5152" i="259"/>
  <c r="AL5152" i="259" s="1"/>
  <c r="AI5112" i="259"/>
  <c r="AL5112" i="259" s="1"/>
  <c r="AI5080" i="259"/>
  <c r="AL5080" i="259" s="1"/>
  <c r="AI5040" i="259"/>
  <c r="AL5040" i="259" s="1"/>
  <c r="AI5000" i="259"/>
  <c r="AL5000" i="259" s="1"/>
  <c r="AI4968" i="259"/>
  <c r="AL4968" i="259" s="1"/>
  <c r="AI4928" i="259"/>
  <c r="AL4928" i="259" s="1"/>
  <c r="AI4880" i="259"/>
  <c r="AL4880" i="259" s="1"/>
  <c r="AI4840" i="259"/>
  <c r="AL4840" i="259" s="1"/>
  <c r="AI4696" i="259"/>
  <c r="AL4696" i="259" s="1"/>
  <c r="AI5495" i="259"/>
  <c r="AL5495" i="259" s="1"/>
  <c r="AI5479" i="259"/>
  <c r="AL5479" i="259" s="1"/>
  <c r="AI5447" i="259"/>
  <c r="AL5447" i="259" s="1"/>
  <c r="AI5423" i="259"/>
  <c r="AL5423" i="259" s="1"/>
  <c r="AI5399" i="259"/>
  <c r="AL5399" i="259" s="1"/>
  <c r="AI5375" i="259"/>
  <c r="AL5375" i="259" s="1"/>
  <c r="AI5351" i="259"/>
  <c r="AL5351" i="259" s="1"/>
  <c r="AI5327" i="259"/>
  <c r="AL5327" i="259" s="1"/>
  <c r="AI5303" i="259"/>
  <c r="AL5303" i="259" s="1"/>
  <c r="AI5279" i="259"/>
  <c r="AL5279" i="259" s="1"/>
  <c r="AI5255" i="259"/>
  <c r="AL5255" i="259" s="1"/>
  <c r="AI5231" i="259"/>
  <c r="AL5231" i="259" s="1"/>
  <c r="AI5207" i="259"/>
  <c r="AL5207" i="259" s="1"/>
  <c r="AI5175" i="259"/>
  <c r="AL5175" i="259" s="1"/>
  <c r="AI5159" i="259"/>
  <c r="AL5159" i="259" s="1"/>
  <c r="AI5127" i="259"/>
  <c r="AL5127" i="259" s="1"/>
  <c r="AI5111" i="259"/>
  <c r="AL5111" i="259" s="1"/>
  <c r="AI5079" i="259"/>
  <c r="AL5079" i="259" s="1"/>
  <c r="AI5055" i="259"/>
  <c r="AL5055" i="259" s="1"/>
  <c r="AI5023" i="259"/>
  <c r="AL5023" i="259" s="1"/>
  <c r="AI4983" i="259"/>
  <c r="AL4983" i="259" s="1"/>
  <c r="AI4959" i="259"/>
  <c r="AL4959" i="259" s="1"/>
  <c r="AI4935" i="259"/>
  <c r="AL4935" i="259" s="1"/>
  <c r="AI4895" i="259"/>
  <c r="AL4895" i="259" s="1"/>
  <c r="AI4871" i="259"/>
  <c r="AL4871" i="259" s="1"/>
  <c r="AI4847" i="259"/>
  <c r="AL4847" i="259" s="1"/>
  <c r="AI4823" i="259"/>
  <c r="AL4823" i="259" s="1"/>
  <c r="AI4791" i="259"/>
  <c r="AL4791" i="259" s="1"/>
  <c r="AI4767" i="259"/>
  <c r="AL4767" i="259" s="1"/>
  <c r="AI4743" i="259"/>
  <c r="AL4743" i="259" s="1"/>
  <c r="AI4719" i="259"/>
  <c r="AL4719" i="259" s="1"/>
  <c r="AI4695" i="259"/>
  <c r="AL4695" i="259" s="1"/>
  <c r="AI4671" i="259"/>
  <c r="AL4671" i="259" s="1"/>
  <c r="AI4655" i="259"/>
  <c r="AL4655" i="259" s="1"/>
  <c r="AI4631" i="259"/>
  <c r="AL4631" i="259" s="1"/>
  <c r="AI4607" i="259"/>
  <c r="AL4607" i="259" s="1"/>
  <c r="AI4583" i="259"/>
  <c r="AL4583" i="259" s="1"/>
  <c r="AI4559" i="259"/>
  <c r="AL4559" i="259" s="1"/>
  <c r="AI4535" i="259"/>
  <c r="AL4535" i="259" s="1"/>
  <c r="AI4511" i="259"/>
  <c r="AL4511" i="259" s="1"/>
  <c r="AI4487" i="259"/>
  <c r="AL4487" i="259" s="1"/>
  <c r="AI4463" i="259"/>
  <c r="AL4463" i="259" s="1"/>
  <c r="AI4439" i="259"/>
  <c r="AL4439" i="259" s="1"/>
  <c r="AI4415" i="259"/>
  <c r="AL4415" i="259" s="1"/>
  <c r="AI4391" i="259"/>
  <c r="AL4391" i="259" s="1"/>
  <c r="AI4375" i="259"/>
  <c r="AL4375" i="259" s="1"/>
  <c r="AI4351" i="259"/>
  <c r="AL4351" i="259" s="1"/>
  <c r="AI4327" i="259"/>
  <c r="AL4327" i="259" s="1"/>
  <c r="AI4303" i="259"/>
  <c r="AL4303" i="259" s="1"/>
  <c r="AI4271" i="259"/>
  <c r="AL4271" i="259" s="1"/>
  <c r="AI4247" i="259"/>
  <c r="AL4247" i="259" s="1"/>
  <c r="AI4223" i="259"/>
  <c r="AL4223" i="259" s="1"/>
  <c r="AI4199" i="259"/>
  <c r="AL4199" i="259" s="1"/>
  <c r="AI4175" i="259"/>
  <c r="AL4175" i="259" s="1"/>
  <c r="AI4151" i="259"/>
  <c r="AL4151" i="259" s="1"/>
  <c r="AI3883" i="259"/>
  <c r="AL3883" i="259" s="1"/>
  <c r="AI3787" i="259"/>
  <c r="AL3787" i="259" s="1"/>
  <c r="AI3723" i="259"/>
  <c r="AL3723" i="259" s="1"/>
  <c r="AI3635" i="259"/>
  <c r="AL3635" i="259" s="1"/>
  <c r="AI3547" i="259"/>
  <c r="AL3547" i="259" s="1"/>
  <c r="AI3467" i="259"/>
  <c r="AL3467" i="259" s="1"/>
  <c r="AI3395" i="259"/>
  <c r="AL3395" i="259" s="1"/>
  <c r="AI3331" i="259"/>
  <c r="AL3331" i="259" s="1"/>
  <c r="AI3251" i="259"/>
  <c r="AL3251" i="259" s="1"/>
  <c r="AI3179" i="259"/>
  <c r="AL3179" i="259" s="1"/>
  <c r="AI3107" i="259"/>
  <c r="AL3107" i="259" s="1"/>
  <c r="AI3035" i="259"/>
  <c r="AL3035" i="259" s="1"/>
  <c r="AI2955" i="259"/>
  <c r="AL2955" i="259" s="1"/>
  <c r="AI2883" i="259"/>
  <c r="AL2883" i="259" s="1"/>
  <c r="AI2811" i="259"/>
  <c r="AL2811" i="259" s="1"/>
  <c r="AI2739" i="259"/>
  <c r="AL2739" i="259" s="1"/>
  <c r="AI2667" i="259"/>
  <c r="AL2667" i="259" s="1"/>
  <c r="AI2595" i="259"/>
  <c r="AL2595" i="259" s="1"/>
  <c r="AI2523" i="259"/>
  <c r="AL2523" i="259" s="1"/>
  <c r="AI2467" i="259"/>
  <c r="AL2467" i="259" s="1"/>
  <c r="AI2379" i="259"/>
  <c r="AL2379" i="259" s="1"/>
  <c r="AI2307" i="259"/>
  <c r="AL2307" i="259" s="1"/>
  <c r="AI2227" i="259"/>
  <c r="AL2227" i="259" s="1"/>
  <c r="AI2155" i="259"/>
  <c r="AL2155" i="259" s="1"/>
  <c r="AI2083" i="259"/>
  <c r="AL2083" i="259" s="1"/>
  <c r="AI2011" i="259"/>
  <c r="AL2011" i="259" s="1"/>
  <c r="AI1923" i="259"/>
  <c r="AL1923" i="259" s="1"/>
  <c r="AI1851" i="259"/>
  <c r="AL1851" i="259" s="1"/>
  <c r="AI1787" i="259"/>
  <c r="AL1787" i="259" s="1"/>
  <c r="AI1715" i="259"/>
  <c r="AL1715" i="259" s="1"/>
  <c r="AI1643" i="259"/>
  <c r="AL1643" i="259" s="1"/>
  <c r="AI1563" i="259"/>
  <c r="AL1563" i="259" s="1"/>
  <c r="AI1507" i="259"/>
  <c r="AL1507" i="259" s="1"/>
  <c r="AI1427" i="259"/>
  <c r="AL1427" i="259" s="1"/>
  <c r="AI1371" i="259"/>
  <c r="AL1371" i="259" s="1"/>
  <c r="AI1307" i="259"/>
  <c r="AL1307" i="259" s="1"/>
  <c r="AI1243" i="259"/>
  <c r="AL1243" i="259" s="1"/>
  <c r="AI1203" i="259"/>
  <c r="AL1203" i="259" s="1"/>
  <c r="AI1139" i="259"/>
  <c r="AL1139" i="259" s="1"/>
  <c r="AI1067" i="259"/>
  <c r="AL1067" i="259" s="1"/>
  <c r="AI1011" i="259"/>
  <c r="AL1011" i="259" s="1"/>
  <c r="AI971" i="259"/>
  <c r="AL971" i="259" s="1"/>
  <c r="AI915" i="259"/>
  <c r="AL915" i="259" s="1"/>
  <c r="AI875" i="259"/>
  <c r="AL875" i="259" s="1"/>
  <c r="AI827" i="259"/>
  <c r="AL827" i="259" s="1"/>
  <c r="AI787" i="259"/>
  <c r="AL787" i="259" s="1"/>
  <c r="AI755" i="259"/>
  <c r="AL755" i="259" s="1"/>
  <c r="AI715" i="259"/>
  <c r="AL715" i="259" s="1"/>
  <c r="AI691" i="259"/>
  <c r="AL691" i="259" s="1"/>
  <c r="AI659" i="259"/>
  <c r="AL659" i="259" s="1"/>
  <c r="AI627" i="259"/>
  <c r="AL627" i="259" s="1"/>
  <c r="AI603" i="259"/>
  <c r="AL603" i="259" s="1"/>
  <c r="AI571" i="259"/>
  <c r="AL571" i="259" s="1"/>
  <c r="AI523" i="259"/>
  <c r="AL523" i="259" s="1"/>
  <c r="AI491" i="259"/>
  <c r="AL491" i="259" s="1"/>
  <c r="AI459" i="259"/>
  <c r="AL459" i="259" s="1"/>
  <c r="AI435" i="259"/>
  <c r="AL435" i="259" s="1"/>
  <c r="AI403" i="259"/>
  <c r="AL403" i="259" s="1"/>
  <c r="AI371" i="259"/>
  <c r="AL371" i="259" s="1"/>
  <c r="AI339" i="259"/>
  <c r="AL339" i="259" s="1"/>
  <c r="AI307" i="259"/>
  <c r="AL307" i="259" s="1"/>
  <c r="AI275" i="259"/>
  <c r="AL275" i="259" s="1"/>
  <c r="AI243" i="259"/>
  <c r="AL243" i="259" s="1"/>
  <c r="AI219" i="259"/>
  <c r="AL219" i="259" s="1"/>
  <c r="AI195" i="259"/>
  <c r="AL195" i="259" s="1"/>
  <c r="AI163" i="259"/>
  <c r="AL163" i="259" s="1"/>
  <c r="AI131" i="259"/>
  <c r="AL131" i="259" s="1"/>
  <c r="AI99" i="259"/>
  <c r="AL99" i="259" s="1"/>
  <c r="AI67" i="259"/>
  <c r="AL67" i="259" s="1"/>
  <c r="AI35" i="259"/>
  <c r="AL35" i="259" s="1"/>
  <c r="AI19" i="259"/>
  <c r="AL19" i="259" s="1"/>
  <c r="AI5512" i="259"/>
  <c r="AL5512" i="259" s="1"/>
  <c r="AI5472" i="259"/>
  <c r="AL5472" i="259" s="1"/>
  <c r="AI5440" i="259"/>
  <c r="AL5440" i="259" s="1"/>
  <c r="AI5392" i="259"/>
  <c r="AL5392" i="259" s="1"/>
  <c r="AI5360" i="259"/>
  <c r="AL5360" i="259" s="1"/>
  <c r="AI5336" i="259"/>
  <c r="AL5336" i="259" s="1"/>
  <c r="AI5304" i="259"/>
  <c r="AL5304" i="259" s="1"/>
  <c r="AI5272" i="259"/>
  <c r="AL5272" i="259" s="1"/>
  <c r="AI5248" i="259"/>
  <c r="AL5248" i="259" s="1"/>
  <c r="AI5232" i="259"/>
  <c r="AL5232" i="259" s="1"/>
  <c r="AI5200" i="259"/>
  <c r="AL5200" i="259" s="1"/>
  <c r="AI5168" i="259"/>
  <c r="AL5168" i="259" s="1"/>
  <c r="AI5136" i="259"/>
  <c r="AL5136" i="259" s="1"/>
  <c r="AI5096" i="259"/>
  <c r="AL5096" i="259" s="1"/>
  <c r="AI5056" i="259"/>
  <c r="AL5056" i="259" s="1"/>
  <c r="AI5024" i="259"/>
  <c r="AL5024" i="259" s="1"/>
  <c r="AI4960" i="259"/>
  <c r="AL4960" i="259" s="1"/>
  <c r="AI4920" i="259"/>
  <c r="AL4920" i="259" s="1"/>
  <c r="AI4896" i="259"/>
  <c r="AL4896" i="259" s="1"/>
  <c r="AI4856" i="259"/>
  <c r="AL4856" i="259" s="1"/>
  <c r="AI4704" i="259"/>
  <c r="AL4704" i="259" s="1"/>
  <c r="AI5503" i="259"/>
  <c r="AL5503" i="259" s="1"/>
  <c r="AI5487" i="259"/>
  <c r="AL5487" i="259" s="1"/>
  <c r="AI5463" i="259"/>
  <c r="AL5463" i="259" s="1"/>
  <c r="AI5439" i="259"/>
  <c r="AL5439" i="259" s="1"/>
  <c r="AI5415" i="259"/>
  <c r="AL5415" i="259" s="1"/>
  <c r="AI5391" i="259"/>
  <c r="AL5391" i="259" s="1"/>
  <c r="AI5367" i="259"/>
  <c r="AL5367" i="259" s="1"/>
  <c r="AI5343" i="259"/>
  <c r="AL5343" i="259" s="1"/>
  <c r="AI5319" i="259"/>
  <c r="AL5319" i="259" s="1"/>
  <c r="AI5295" i="259"/>
  <c r="AL5295" i="259" s="1"/>
  <c r="AI5271" i="259"/>
  <c r="AL5271" i="259" s="1"/>
  <c r="AI5247" i="259"/>
  <c r="AL5247" i="259" s="1"/>
  <c r="AI5223" i="259"/>
  <c r="AL5223" i="259" s="1"/>
  <c r="AI5199" i="259"/>
  <c r="AL5199" i="259" s="1"/>
  <c r="AI5183" i="259"/>
  <c r="AL5183" i="259" s="1"/>
  <c r="AI5151" i="259"/>
  <c r="AL5151" i="259" s="1"/>
  <c r="AI5135" i="259"/>
  <c r="AL5135" i="259" s="1"/>
  <c r="AI5103" i="259"/>
  <c r="AL5103" i="259" s="1"/>
  <c r="AI5087" i="259"/>
  <c r="AL5087" i="259" s="1"/>
  <c r="AI5063" i="259"/>
  <c r="AL5063" i="259" s="1"/>
  <c r="AI5039" i="259"/>
  <c r="AL5039" i="259" s="1"/>
  <c r="AI5015" i="259"/>
  <c r="AL5015" i="259" s="1"/>
  <c r="AI4991" i="259"/>
  <c r="AL4991" i="259" s="1"/>
  <c r="AI4967" i="259"/>
  <c r="AL4967" i="259" s="1"/>
  <c r="AI4951" i="259"/>
  <c r="AL4951" i="259" s="1"/>
  <c r="AI4927" i="259"/>
  <c r="AL4927" i="259" s="1"/>
  <c r="AI4911" i="259"/>
  <c r="AL4911" i="259" s="1"/>
  <c r="AI4887" i="259"/>
  <c r="AL4887" i="259" s="1"/>
  <c r="AI4863" i="259"/>
  <c r="AL4863" i="259" s="1"/>
  <c r="AI4839" i="259"/>
  <c r="AL4839" i="259" s="1"/>
  <c r="AI4815" i="259"/>
  <c r="AL4815" i="259" s="1"/>
  <c r="AI4799" i="259"/>
  <c r="AL4799" i="259" s="1"/>
  <c r="AI4775" i="259"/>
  <c r="AL4775" i="259" s="1"/>
  <c r="AI4759" i="259"/>
  <c r="AL4759" i="259" s="1"/>
  <c r="AI4735" i="259"/>
  <c r="AL4735" i="259" s="1"/>
  <c r="AI4711" i="259"/>
  <c r="AL4711" i="259" s="1"/>
  <c r="AI4687" i="259"/>
  <c r="AL4687" i="259" s="1"/>
  <c r="AI4663" i="259"/>
  <c r="AL4663" i="259" s="1"/>
  <c r="AI4639" i="259"/>
  <c r="AL4639" i="259" s="1"/>
  <c r="AI4615" i="259"/>
  <c r="AL4615" i="259" s="1"/>
  <c r="AI4591" i="259"/>
  <c r="AL4591" i="259" s="1"/>
  <c r="AI4567" i="259"/>
  <c r="AL4567" i="259" s="1"/>
  <c r="AI4543" i="259"/>
  <c r="AL4543" i="259" s="1"/>
  <c r="AI4527" i="259"/>
  <c r="AL4527" i="259" s="1"/>
  <c r="AI4503" i="259"/>
  <c r="AL4503" i="259" s="1"/>
  <c r="AI4479" i="259"/>
  <c r="AL4479" i="259" s="1"/>
  <c r="AI4455" i="259"/>
  <c r="AL4455" i="259" s="1"/>
  <c r="AI4423" i="259"/>
  <c r="AL4423" i="259" s="1"/>
  <c r="AI4399" i="259"/>
  <c r="AL4399" i="259" s="1"/>
  <c r="AI4367" i="259"/>
  <c r="AL4367" i="259" s="1"/>
  <c r="AI4343" i="259"/>
  <c r="AL4343" i="259" s="1"/>
  <c r="AI4319" i="259"/>
  <c r="AL4319" i="259" s="1"/>
  <c r="AI4295" i="259"/>
  <c r="AL4295" i="259" s="1"/>
  <c r="AI4279" i="259"/>
  <c r="AL4279" i="259" s="1"/>
  <c r="AI4255" i="259"/>
  <c r="AL4255" i="259" s="1"/>
  <c r="AI4231" i="259"/>
  <c r="AL4231" i="259" s="1"/>
  <c r="AI4207" i="259"/>
  <c r="AL4207" i="259" s="1"/>
  <c r="AI4191" i="259"/>
  <c r="AL4191" i="259" s="1"/>
  <c r="AI4167" i="259"/>
  <c r="AL4167" i="259" s="1"/>
  <c r="AI3867" i="259"/>
  <c r="AL3867" i="259" s="1"/>
  <c r="AI3771" i="259"/>
  <c r="AL3771" i="259" s="1"/>
  <c r="AI3675" i="259"/>
  <c r="AL3675" i="259" s="1"/>
  <c r="AI3587" i="259"/>
  <c r="AL3587" i="259" s="1"/>
  <c r="AI3507" i="259"/>
  <c r="AL3507" i="259" s="1"/>
  <c r="AI3419" i="259"/>
  <c r="AL3419" i="259" s="1"/>
  <c r="AI3355" i="259"/>
  <c r="AL3355" i="259" s="1"/>
  <c r="AI3259" i="259"/>
  <c r="AL3259" i="259" s="1"/>
  <c r="AI3155" i="259"/>
  <c r="AL3155" i="259" s="1"/>
  <c r="AI3075" i="259"/>
  <c r="AL3075" i="259" s="1"/>
  <c r="AI2995" i="259"/>
  <c r="AL2995" i="259" s="1"/>
  <c r="AI2923" i="259"/>
  <c r="AL2923" i="259" s="1"/>
  <c r="AI2843" i="259"/>
  <c r="AL2843" i="259" s="1"/>
  <c r="AI2763" i="259"/>
  <c r="AL2763" i="259" s="1"/>
  <c r="AI2691" i="259"/>
  <c r="AL2691" i="259" s="1"/>
  <c r="AI2611" i="259"/>
  <c r="AL2611" i="259" s="1"/>
  <c r="AI2539" i="259"/>
  <c r="AL2539" i="259" s="1"/>
  <c r="AI2451" i="259"/>
  <c r="AL2451" i="259" s="1"/>
  <c r="AI2387" i="259"/>
  <c r="AL2387" i="259" s="1"/>
  <c r="AI2315" i="259"/>
  <c r="AL2315" i="259" s="1"/>
  <c r="AI2235" i="259"/>
  <c r="AL2235" i="259" s="1"/>
  <c r="AI2131" i="259"/>
  <c r="AL2131" i="259" s="1"/>
  <c r="AI2043" i="259"/>
  <c r="AL2043" i="259" s="1"/>
  <c r="AI1963" i="259"/>
  <c r="AL1963" i="259" s="1"/>
  <c r="AI1907" i="259"/>
  <c r="AL1907" i="259" s="1"/>
  <c r="AI1843" i="259"/>
  <c r="AL1843" i="259" s="1"/>
  <c r="AI1779" i="259"/>
  <c r="AL1779" i="259" s="1"/>
  <c r="AI1707" i="259"/>
  <c r="AL1707" i="259" s="1"/>
  <c r="AI1635" i="259"/>
  <c r="AL1635" i="259" s="1"/>
  <c r="AI1523" i="259"/>
  <c r="AL1523" i="259" s="1"/>
  <c r="AI1451" i="259"/>
  <c r="AL1451" i="259" s="1"/>
  <c r="AI1387" i="259"/>
  <c r="AL1387" i="259" s="1"/>
  <c r="AI1315" i="259"/>
  <c r="AL1315" i="259" s="1"/>
  <c r="AI1251" i="259"/>
  <c r="AL1251" i="259" s="1"/>
  <c r="AI1195" i="259"/>
  <c r="AL1195" i="259" s="1"/>
  <c r="AI1131" i="259"/>
  <c r="AL1131" i="259" s="1"/>
  <c r="AI1075" i="259"/>
  <c r="AL1075" i="259" s="1"/>
  <c r="AI1019" i="259"/>
  <c r="AL1019" i="259" s="1"/>
  <c r="AI955" i="259"/>
  <c r="AL955" i="259" s="1"/>
  <c r="AI907" i="259"/>
  <c r="AL907" i="259" s="1"/>
  <c r="AI867" i="259"/>
  <c r="AL867" i="259" s="1"/>
  <c r="AI811" i="259"/>
  <c r="AL811" i="259" s="1"/>
  <c r="AI763" i="259"/>
  <c r="AL763" i="259" s="1"/>
  <c r="AI731" i="259"/>
  <c r="AL731" i="259" s="1"/>
  <c r="AI699" i="259"/>
  <c r="AL699" i="259" s="1"/>
  <c r="AI667" i="259"/>
  <c r="AL667" i="259" s="1"/>
  <c r="AI635" i="259"/>
  <c r="AL635" i="259" s="1"/>
  <c r="AI595" i="259"/>
  <c r="AL595" i="259" s="1"/>
  <c r="AI563" i="259"/>
  <c r="AL563" i="259" s="1"/>
  <c r="AI539" i="259"/>
  <c r="AL539" i="259" s="1"/>
  <c r="AI507" i="259"/>
  <c r="AL507" i="259" s="1"/>
  <c r="AI475" i="259"/>
  <c r="AL475" i="259" s="1"/>
  <c r="AI451" i="259"/>
  <c r="AL451" i="259" s="1"/>
  <c r="AI427" i="259"/>
  <c r="AL427" i="259" s="1"/>
  <c r="AI395" i="259"/>
  <c r="AL395" i="259" s="1"/>
  <c r="AI363" i="259"/>
  <c r="AL363" i="259" s="1"/>
  <c r="AI331" i="259"/>
  <c r="AL331" i="259" s="1"/>
  <c r="AI291" i="259"/>
  <c r="AL291" i="259" s="1"/>
  <c r="AI259" i="259"/>
  <c r="AL259" i="259" s="1"/>
  <c r="AI227" i="259"/>
  <c r="AL227" i="259" s="1"/>
  <c r="AI187" i="259"/>
  <c r="AL187" i="259" s="1"/>
  <c r="AI155" i="259"/>
  <c r="AL155" i="259" s="1"/>
  <c r="AI123" i="259"/>
  <c r="AL123" i="259" s="1"/>
  <c r="AI91" i="259"/>
  <c r="AL91" i="259" s="1"/>
  <c r="AI59" i="259"/>
  <c r="AL59" i="259" s="1"/>
  <c r="AI43" i="259"/>
  <c r="AL43" i="259" s="1"/>
  <c r="AI27" i="259"/>
  <c r="AL27" i="259" s="1"/>
  <c r="AI5480" i="259"/>
  <c r="AL5480" i="259" s="1"/>
  <c r="AI5432" i="259"/>
  <c r="AL5432" i="259" s="1"/>
  <c r="AI5400" i="259"/>
  <c r="AL5400" i="259" s="1"/>
  <c r="AI5368" i="259"/>
  <c r="AL5368" i="259" s="1"/>
  <c r="AI5328" i="259"/>
  <c r="AL5328" i="259" s="1"/>
  <c r="AI5288" i="259"/>
  <c r="AL5288" i="259" s="1"/>
  <c r="AI5256" i="259"/>
  <c r="AL5256" i="259" s="1"/>
  <c r="AI5224" i="259"/>
  <c r="AL5224" i="259" s="1"/>
  <c r="AI5192" i="259"/>
  <c r="AL5192" i="259" s="1"/>
  <c r="AI5160" i="259"/>
  <c r="AL5160" i="259" s="1"/>
  <c r="AI5120" i="259"/>
  <c r="AL5120" i="259" s="1"/>
  <c r="AI5088" i="259"/>
  <c r="AL5088" i="259" s="1"/>
  <c r="AI5048" i="259"/>
  <c r="AL5048" i="259" s="1"/>
  <c r="AI5008" i="259"/>
  <c r="AL5008" i="259" s="1"/>
  <c r="AI4976" i="259"/>
  <c r="AL4976" i="259" s="1"/>
  <c r="AI4944" i="259"/>
  <c r="AL4944" i="259" s="1"/>
  <c r="AI4904" i="259"/>
  <c r="AL4904" i="259" s="1"/>
  <c r="AI4864" i="259"/>
  <c r="AL4864" i="259" s="1"/>
  <c r="AI4688" i="259"/>
  <c r="AL4688" i="259" s="1"/>
  <c r="AI5511" i="259"/>
  <c r="AL5511" i="259" s="1"/>
  <c r="AI5471" i="259"/>
  <c r="AL5471" i="259" s="1"/>
  <c r="AI5455" i="259"/>
  <c r="AL5455" i="259" s="1"/>
  <c r="AI5431" i="259"/>
  <c r="AL5431" i="259" s="1"/>
  <c r="AI5407" i="259"/>
  <c r="AL5407" i="259" s="1"/>
  <c r="AI5383" i="259"/>
  <c r="AL5383" i="259" s="1"/>
  <c r="AI5359" i="259"/>
  <c r="AL5359" i="259" s="1"/>
  <c r="AI5335" i="259"/>
  <c r="AL5335" i="259" s="1"/>
  <c r="AI5311" i="259"/>
  <c r="AL5311" i="259" s="1"/>
  <c r="AI5287" i="259"/>
  <c r="AL5287" i="259" s="1"/>
  <c r="AI5263" i="259"/>
  <c r="AL5263" i="259" s="1"/>
  <c r="AI5239" i="259"/>
  <c r="AL5239" i="259" s="1"/>
  <c r="AI5215" i="259"/>
  <c r="AL5215" i="259" s="1"/>
  <c r="AI5191" i="259"/>
  <c r="AL5191" i="259" s="1"/>
  <c r="AI5167" i="259"/>
  <c r="AL5167" i="259" s="1"/>
  <c r="AI5143" i="259"/>
  <c r="AL5143" i="259" s="1"/>
  <c r="AI5119" i="259"/>
  <c r="AL5119" i="259" s="1"/>
  <c r="AI5095" i="259"/>
  <c r="AL5095" i="259" s="1"/>
  <c r="AI5071" i="259"/>
  <c r="AL5071" i="259" s="1"/>
  <c r="AI5047" i="259"/>
  <c r="AL5047" i="259" s="1"/>
  <c r="AI5031" i="259"/>
  <c r="AL5031" i="259" s="1"/>
  <c r="AI5007" i="259"/>
  <c r="AL5007" i="259" s="1"/>
  <c r="AI4999" i="259"/>
  <c r="AL4999" i="259" s="1"/>
  <c r="AI4975" i="259"/>
  <c r="AL4975" i="259" s="1"/>
  <c r="AI4943" i="259"/>
  <c r="AL4943" i="259" s="1"/>
  <c r="AI4919" i="259"/>
  <c r="AL4919" i="259" s="1"/>
  <c r="AI4903" i="259"/>
  <c r="AL4903" i="259" s="1"/>
  <c r="AI4879" i="259"/>
  <c r="AL4879" i="259" s="1"/>
  <c r="AI4855" i="259"/>
  <c r="AL4855" i="259" s="1"/>
  <c r="AI4831" i="259"/>
  <c r="AL4831" i="259" s="1"/>
  <c r="AI4807" i="259"/>
  <c r="AL4807" i="259" s="1"/>
  <c r="AI4783" i="259"/>
  <c r="AL4783" i="259" s="1"/>
  <c r="AI4751" i="259"/>
  <c r="AL4751" i="259" s="1"/>
  <c r="AI4727" i="259"/>
  <c r="AL4727" i="259" s="1"/>
  <c r="AI4703" i="259"/>
  <c r="AL4703" i="259" s="1"/>
  <c r="AI4679" i="259"/>
  <c r="AL4679" i="259" s="1"/>
  <c r="AI4647" i="259"/>
  <c r="AL4647" i="259" s="1"/>
  <c r="AI4623" i="259"/>
  <c r="AL4623" i="259" s="1"/>
  <c r="AI4599" i="259"/>
  <c r="AL4599" i="259" s="1"/>
  <c r="AI4575" i="259"/>
  <c r="AL4575" i="259" s="1"/>
  <c r="AI4551" i="259"/>
  <c r="AL4551" i="259" s="1"/>
  <c r="AI4519" i="259"/>
  <c r="AL4519" i="259" s="1"/>
  <c r="AI4495" i="259"/>
  <c r="AL4495" i="259" s="1"/>
  <c r="AI4471" i="259"/>
  <c r="AL4471" i="259" s="1"/>
  <c r="AI4447" i="259"/>
  <c r="AL4447" i="259" s="1"/>
  <c r="AI4431" i="259"/>
  <c r="AL4431" i="259" s="1"/>
  <c r="AI4407" i="259"/>
  <c r="AL4407" i="259" s="1"/>
  <c r="AI4383" i="259"/>
  <c r="AL4383" i="259" s="1"/>
  <c r="AI4359" i="259"/>
  <c r="AL4359" i="259" s="1"/>
  <c r="AI4335" i="259"/>
  <c r="AL4335" i="259" s="1"/>
  <c r="AI4311" i="259"/>
  <c r="AL4311" i="259" s="1"/>
  <c r="AI4287" i="259"/>
  <c r="AL4287" i="259" s="1"/>
  <c r="AI4263" i="259"/>
  <c r="AL4263" i="259" s="1"/>
  <c r="AI4239" i="259"/>
  <c r="AL4239" i="259" s="1"/>
  <c r="AI4215" i="259"/>
  <c r="AL4215" i="259" s="1"/>
  <c r="AI4183" i="259"/>
  <c r="AL4183" i="259" s="1"/>
  <c r="AI4159" i="259"/>
  <c r="AL4159" i="259" s="1"/>
  <c r="AI2936" i="259"/>
  <c r="AL2936" i="259" s="1"/>
  <c r="AI2928" i="259"/>
  <c r="AL2928" i="259" s="1"/>
  <c r="AI2920" i="259"/>
  <c r="AL2920" i="259" s="1"/>
  <c r="AI2912" i="259"/>
  <c r="AL2912" i="259" s="1"/>
  <c r="AI2904" i="259"/>
  <c r="AL2904" i="259" s="1"/>
  <c r="AI2896" i="259"/>
  <c r="AL2896" i="259" s="1"/>
  <c r="AI2888" i="259"/>
  <c r="AL2888" i="259" s="1"/>
  <c r="AI2880" i="259"/>
  <c r="AL2880" i="259" s="1"/>
  <c r="AI2872" i="259"/>
  <c r="AL2872" i="259" s="1"/>
  <c r="AI2864" i="259"/>
  <c r="AL2864" i="259" s="1"/>
  <c r="AI2856" i="259"/>
  <c r="AL2856" i="259" s="1"/>
  <c r="AI2848" i="259"/>
  <c r="AL2848" i="259" s="1"/>
  <c r="AI2840" i="259"/>
  <c r="AL2840" i="259" s="1"/>
  <c r="AI2832" i="259"/>
  <c r="AL2832" i="259" s="1"/>
  <c r="AI2824" i="259"/>
  <c r="AL2824" i="259" s="1"/>
  <c r="AI2816" i="259"/>
  <c r="AL2816" i="259" s="1"/>
  <c r="AI2808" i="259"/>
  <c r="AL2808" i="259" s="1"/>
  <c r="AI2800" i="259"/>
  <c r="AL2800" i="259" s="1"/>
  <c r="AI2792" i="259"/>
  <c r="AL2792" i="259" s="1"/>
  <c r="AI2784" i="259"/>
  <c r="AL2784" i="259" s="1"/>
  <c r="AI2776" i="259"/>
  <c r="AL2776" i="259" s="1"/>
  <c r="AI2768" i="259"/>
  <c r="AL2768" i="259" s="1"/>
  <c r="AI2760" i="259"/>
  <c r="AL2760" i="259" s="1"/>
  <c r="AI2752" i="259"/>
  <c r="AL2752" i="259" s="1"/>
  <c r="AI2744" i="259"/>
  <c r="AL2744" i="259" s="1"/>
  <c r="AI2736" i="259"/>
  <c r="AL2736" i="259" s="1"/>
  <c r="AI2728" i="259"/>
  <c r="AL2728" i="259" s="1"/>
  <c r="AI2720" i="259"/>
  <c r="AL2720" i="259" s="1"/>
  <c r="AI2712" i="259"/>
  <c r="AL2712" i="259" s="1"/>
  <c r="AI2704" i="259"/>
  <c r="AL2704" i="259" s="1"/>
  <c r="AI2696" i="259"/>
  <c r="AL2696" i="259" s="1"/>
  <c r="AI2688" i="259"/>
  <c r="AL2688" i="259" s="1"/>
  <c r="AI2680" i="259"/>
  <c r="AL2680" i="259" s="1"/>
  <c r="AI2672" i="259"/>
  <c r="AL2672" i="259" s="1"/>
  <c r="AI2664" i="259"/>
  <c r="AL2664" i="259" s="1"/>
  <c r="AI2656" i="259"/>
  <c r="AL2656" i="259" s="1"/>
  <c r="AI2648" i="259"/>
  <c r="AL2648" i="259" s="1"/>
  <c r="AI2640" i="259"/>
  <c r="AL2640" i="259" s="1"/>
  <c r="AI2632" i="259"/>
  <c r="AL2632" i="259" s="1"/>
  <c r="AI2624" i="259"/>
  <c r="AL2624" i="259" s="1"/>
  <c r="AI2616" i="259"/>
  <c r="AL2616" i="259" s="1"/>
  <c r="AI2608" i="259"/>
  <c r="AL2608" i="259" s="1"/>
  <c r="AI2600" i="259"/>
  <c r="AL2600" i="259" s="1"/>
  <c r="AI2592" i="259"/>
  <c r="AL2592" i="259" s="1"/>
  <c r="AI2584" i="259"/>
  <c r="AL2584" i="259" s="1"/>
  <c r="AI2576" i="259"/>
  <c r="AL2576" i="259" s="1"/>
  <c r="AI2568" i="259"/>
  <c r="AL2568" i="259" s="1"/>
  <c r="AI2560" i="259"/>
  <c r="AL2560" i="259" s="1"/>
  <c r="AI2552" i="259"/>
  <c r="AL2552" i="259" s="1"/>
  <c r="AI2544" i="259"/>
  <c r="AL2544" i="259" s="1"/>
  <c r="AI2536" i="259"/>
  <c r="AL2536" i="259" s="1"/>
  <c r="AI2528" i="259"/>
  <c r="AL2528" i="259" s="1"/>
  <c r="AI2520" i="259"/>
  <c r="AL2520" i="259" s="1"/>
  <c r="AI2512" i="259"/>
  <c r="AL2512" i="259" s="1"/>
  <c r="AI2504" i="259"/>
  <c r="AL2504" i="259" s="1"/>
  <c r="AI2496" i="259"/>
  <c r="AL2496" i="259" s="1"/>
  <c r="AI2488" i="259"/>
  <c r="AL2488" i="259" s="1"/>
  <c r="AI2480" i="259"/>
  <c r="AL2480" i="259" s="1"/>
  <c r="AI2472" i="259"/>
  <c r="AL2472" i="259" s="1"/>
  <c r="AI2464" i="259"/>
  <c r="AL2464" i="259" s="1"/>
  <c r="AI2456" i="259"/>
  <c r="AL2456" i="259" s="1"/>
  <c r="AI2448" i="259"/>
  <c r="AL2448" i="259" s="1"/>
  <c r="AI2440" i="259"/>
  <c r="AL2440" i="259" s="1"/>
  <c r="AI2432" i="259"/>
  <c r="AL2432" i="259" s="1"/>
  <c r="AI2424" i="259"/>
  <c r="AL2424" i="259" s="1"/>
  <c r="AI2416" i="259"/>
  <c r="AL2416" i="259" s="1"/>
  <c r="AI2408" i="259"/>
  <c r="AL2408" i="259" s="1"/>
  <c r="AI2400" i="259"/>
  <c r="AL2400" i="259" s="1"/>
  <c r="AI2392" i="259"/>
  <c r="AL2392" i="259" s="1"/>
  <c r="AI2384" i="259"/>
  <c r="AL2384" i="259" s="1"/>
  <c r="AI2376" i="259"/>
  <c r="AL2376" i="259" s="1"/>
  <c r="AI2368" i="259"/>
  <c r="AL2368" i="259" s="1"/>
  <c r="AI2360" i="259"/>
  <c r="AL2360" i="259" s="1"/>
  <c r="AI2352" i="259"/>
  <c r="AL2352" i="259" s="1"/>
  <c r="AI2344" i="259"/>
  <c r="AL2344" i="259" s="1"/>
  <c r="AI2336" i="259"/>
  <c r="AL2336" i="259" s="1"/>
  <c r="AI2328" i="259"/>
  <c r="AL2328" i="259" s="1"/>
  <c r="AI2320" i="259"/>
  <c r="AL2320" i="259" s="1"/>
  <c r="AI2312" i="259"/>
  <c r="AL2312" i="259" s="1"/>
  <c r="AI2304" i="259"/>
  <c r="AL2304" i="259" s="1"/>
  <c r="AI2296" i="259"/>
  <c r="AL2296" i="259" s="1"/>
  <c r="AI2288" i="259"/>
  <c r="AL2288" i="259" s="1"/>
  <c r="AI2280" i="259"/>
  <c r="AL2280" i="259" s="1"/>
  <c r="AI2272" i="259"/>
  <c r="AL2272" i="259" s="1"/>
  <c r="AI2264" i="259"/>
  <c r="AL2264" i="259" s="1"/>
  <c r="AI2256" i="259"/>
  <c r="AL2256" i="259" s="1"/>
  <c r="AI2248" i="259"/>
  <c r="AL2248" i="259" s="1"/>
  <c r="AI2240" i="259"/>
  <c r="AL2240" i="259" s="1"/>
  <c r="AI2232" i="259"/>
  <c r="AL2232" i="259" s="1"/>
  <c r="AI2224" i="259"/>
  <c r="AL2224" i="259" s="1"/>
  <c r="AI2216" i="259"/>
  <c r="AL2216" i="259" s="1"/>
  <c r="AI2208" i="259"/>
  <c r="AL2208" i="259" s="1"/>
  <c r="AI2200" i="259"/>
  <c r="AL2200" i="259" s="1"/>
  <c r="AI2192" i="259"/>
  <c r="AL2192" i="259" s="1"/>
  <c r="AI2184" i="259"/>
  <c r="AL2184" i="259" s="1"/>
  <c r="AI2176" i="259"/>
  <c r="AL2176" i="259" s="1"/>
  <c r="AI2168" i="259"/>
  <c r="AL2168" i="259" s="1"/>
  <c r="AI2160" i="259"/>
  <c r="AL2160" i="259" s="1"/>
  <c r="AI2152" i="259"/>
  <c r="AL2152" i="259" s="1"/>
  <c r="AI2144" i="259"/>
  <c r="AL2144" i="259" s="1"/>
  <c r="AI2136" i="259"/>
  <c r="AL2136" i="259" s="1"/>
  <c r="AI2128" i="259"/>
  <c r="AL2128" i="259" s="1"/>
  <c r="AI2120" i="259"/>
  <c r="AL2120" i="259" s="1"/>
  <c r="AI2112" i="259"/>
  <c r="AL2112" i="259" s="1"/>
  <c r="AI2104" i="259"/>
  <c r="AL2104" i="259" s="1"/>
  <c r="AI2096" i="259"/>
  <c r="AL2096" i="259" s="1"/>
  <c r="AI2088" i="259"/>
  <c r="AL2088" i="259" s="1"/>
  <c r="AI2080" i="259"/>
  <c r="AL2080" i="259" s="1"/>
  <c r="AI2072" i="259"/>
  <c r="AL2072" i="259" s="1"/>
  <c r="AI2064" i="259"/>
  <c r="AL2064" i="259" s="1"/>
  <c r="AI2056" i="259"/>
  <c r="AL2056" i="259" s="1"/>
  <c r="AI2048" i="259"/>
  <c r="AL2048" i="259" s="1"/>
  <c r="AI2040" i="259"/>
  <c r="AL2040" i="259" s="1"/>
  <c r="AI2032" i="259"/>
  <c r="AL2032" i="259" s="1"/>
  <c r="AI2024" i="259"/>
  <c r="AL2024" i="259" s="1"/>
  <c r="AI2016" i="259"/>
  <c r="AL2016" i="259" s="1"/>
  <c r="AI2008" i="259"/>
  <c r="AL2008" i="259" s="1"/>
  <c r="AI2000" i="259"/>
  <c r="AL2000" i="259" s="1"/>
  <c r="AI1992" i="259"/>
  <c r="AL1992" i="259" s="1"/>
  <c r="AI1984" i="259"/>
  <c r="AL1984" i="259" s="1"/>
  <c r="AI1976" i="259"/>
  <c r="AL1976" i="259" s="1"/>
  <c r="AI1968" i="259"/>
  <c r="AL1968" i="259" s="1"/>
  <c r="AI1960" i="259"/>
  <c r="AL1960" i="259" s="1"/>
  <c r="AI1952" i="259"/>
  <c r="AL1952" i="259" s="1"/>
  <c r="AI1944" i="259"/>
  <c r="AL1944" i="259" s="1"/>
  <c r="AI1936" i="259"/>
  <c r="AL1936" i="259" s="1"/>
  <c r="AI1928" i="259"/>
  <c r="AL1928" i="259" s="1"/>
  <c r="AI1920" i="259"/>
  <c r="AL1920" i="259" s="1"/>
  <c r="AI1912" i="259"/>
  <c r="AL1912" i="259" s="1"/>
  <c r="AI1904" i="259"/>
  <c r="AL1904" i="259" s="1"/>
  <c r="AI1896" i="259"/>
  <c r="AL1896" i="259" s="1"/>
  <c r="AI1888" i="259"/>
  <c r="AL1888" i="259" s="1"/>
  <c r="AI1880" i="259"/>
  <c r="AL1880" i="259" s="1"/>
  <c r="AI1872" i="259"/>
  <c r="AL1872" i="259" s="1"/>
  <c r="AI1864" i="259"/>
  <c r="AL1864" i="259" s="1"/>
  <c r="AI1856" i="259"/>
  <c r="AL1856" i="259" s="1"/>
  <c r="AI1848" i="259"/>
  <c r="AL1848" i="259" s="1"/>
  <c r="AI1840" i="259"/>
  <c r="AL1840" i="259" s="1"/>
  <c r="AI1832" i="259"/>
  <c r="AL1832" i="259" s="1"/>
  <c r="AI1824" i="259"/>
  <c r="AL1824" i="259" s="1"/>
  <c r="AI1816" i="259"/>
  <c r="AL1816" i="259" s="1"/>
  <c r="AI1808" i="259"/>
  <c r="AL1808" i="259" s="1"/>
  <c r="AI1800" i="259"/>
  <c r="AL1800" i="259" s="1"/>
  <c r="AI1792" i="259"/>
  <c r="AL1792" i="259" s="1"/>
  <c r="AI1784" i="259"/>
  <c r="AL1784" i="259" s="1"/>
  <c r="AI1776" i="259"/>
  <c r="AL1776" i="259" s="1"/>
  <c r="AI1768" i="259"/>
  <c r="AL1768" i="259" s="1"/>
  <c r="AI1760" i="259"/>
  <c r="AL1760" i="259" s="1"/>
  <c r="AI1752" i="259"/>
  <c r="AL1752" i="259" s="1"/>
  <c r="AI1744" i="259"/>
  <c r="AL1744" i="259" s="1"/>
  <c r="AI1736" i="259"/>
  <c r="AL1736" i="259" s="1"/>
  <c r="AI1728" i="259"/>
  <c r="AL1728" i="259" s="1"/>
  <c r="AI1720" i="259"/>
  <c r="AL1720" i="259" s="1"/>
  <c r="AI1712" i="259"/>
  <c r="AL1712" i="259" s="1"/>
  <c r="AI1704" i="259"/>
  <c r="AL1704" i="259" s="1"/>
  <c r="AI1696" i="259"/>
  <c r="AL1696" i="259" s="1"/>
  <c r="AI1688" i="259"/>
  <c r="AL1688" i="259" s="1"/>
  <c r="AI1680" i="259"/>
  <c r="AL1680" i="259" s="1"/>
  <c r="AI1672" i="259"/>
  <c r="AL1672" i="259" s="1"/>
  <c r="AI1664" i="259"/>
  <c r="AL1664" i="259" s="1"/>
  <c r="AI1656" i="259"/>
  <c r="AL1656" i="259" s="1"/>
  <c r="AI1648" i="259"/>
  <c r="AL1648" i="259" s="1"/>
  <c r="AI1640" i="259"/>
  <c r="AL1640" i="259" s="1"/>
  <c r="AI1632" i="259"/>
  <c r="AL1632" i="259" s="1"/>
  <c r="AI1624" i="259"/>
  <c r="AL1624" i="259" s="1"/>
  <c r="AI1616" i="259"/>
  <c r="AL1616" i="259" s="1"/>
  <c r="AI1608" i="259"/>
  <c r="AL1608" i="259" s="1"/>
  <c r="AI1600" i="259"/>
  <c r="AL1600" i="259" s="1"/>
  <c r="AI1592" i="259"/>
  <c r="AL1592" i="259" s="1"/>
  <c r="AI1584" i="259"/>
  <c r="AL1584" i="259" s="1"/>
  <c r="AI1576" i="259"/>
  <c r="AL1576" i="259" s="1"/>
  <c r="AI1568" i="259"/>
  <c r="AL1568" i="259" s="1"/>
  <c r="AI1560" i="259"/>
  <c r="AL1560" i="259" s="1"/>
  <c r="AI1552" i="259"/>
  <c r="AL1552" i="259" s="1"/>
  <c r="AI1544" i="259"/>
  <c r="AL1544" i="259" s="1"/>
  <c r="AI1536" i="259"/>
  <c r="AL1536" i="259" s="1"/>
  <c r="AI1528" i="259"/>
  <c r="AL1528" i="259" s="1"/>
  <c r="AI1520" i="259"/>
  <c r="AL1520" i="259" s="1"/>
  <c r="AI1512" i="259"/>
  <c r="AL1512" i="259" s="1"/>
  <c r="AI4119" i="259"/>
  <c r="AL4119" i="259" s="1"/>
  <c r="AI4095" i="259"/>
  <c r="AL4095" i="259" s="1"/>
  <c r="AI4063" i="259"/>
  <c r="AL4063" i="259" s="1"/>
  <c r="AI4039" i="259"/>
  <c r="AL4039" i="259" s="1"/>
  <c r="AI4015" i="259"/>
  <c r="AL4015" i="259" s="1"/>
  <c r="AI3991" i="259"/>
  <c r="AL3991" i="259" s="1"/>
  <c r="AI3967" i="259"/>
  <c r="AL3967" i="259" s="1"/>
  <c r="AI3943" i="259"/>
  <c r="AL3943" i="259" s="1"/>
  <c r="AI3919" i="259"/>
  <c r="AL3919" i="259" s="1"/>
  <c r="AI3895" i="259"/>
  <c r="AL3895" i="259" s="1"/>
  <c r="AI3871" i="259"/>
  <c r="AL3871" i="259" s="1"/>
  <c r="AI3847" i="259"/>
  <c r="AL3847" i="259" s="1"/>
  <c r="AI3823" i="259"/>
  <c r="AL3823" i="259" s="1"/>
  <c r="AI3799" i="259"/>
  <c r="AL3799" i="259" s="1"/>
  <c r="AI3783" i="259"/>
  <c r="AL3783" i="259" s="1"/>
  <c r="AI3759" i="259"/>
  <c r="AL3759" i="259" s="1"/>
  <c r="AI3735" i="259"/>
  <c r="AL3735" i="259" s="1"/>
  <c r="AI3711" i="259"/>
  <c r="AL3711" i="259" s="1"/>
  <c r="AI3687" i="259"/>
  <c r="AL3687" i="259" s="1"/>
  <c r="AI3663" i="259"/>
  <c r="AL3663" i="259" s="1"/>
  <c r="AI3639" i="259"/>
  <c r="AL3639" i="259" s="1"/>
  <c r="AI3615" i="259"/>
  <c r="AL3615" i="259" s="1"/>
  <c r="AI3591" i="259"/>
  <c r="AL3591" i="259" s="1"/>
  <c r="AI3567" i="259"/>
  <c r="AL3567" i="259" s="1"/>
  <c r="AI3551" i="259"/>
  <c r="AL3551" i="259" s="1"/>
  <c r="AI3527" i="259"/>
  <c r="AL3527" i="259" s="1"/>
  <c r="AI3511" i="259"/>
  <c r="AL3511" i="259" s="1"/>
  <c r="AI3487" i="259"/>
  <c r="AL3487" i="259" s="1"/>
  <c r="AI3471" i="259"/>
  <c r="AL3471" i="259" s="1"/>
  <c r="AI3455" i="259"/>
  <c r="AL3455" i="259" s="1"/>
  <c r="AI3439" i="259"/>
  <c r="AL3439" i="259" s="1"/>
  <c r="AI3415" i="259"/>
  <c r="AL3415" i="259" s="1"/>
  <c r="AI3391" i="259"/>
  <c r="AL3391" i="259" s="1"/>
  <c r="AI3367" i="259"/>
  <c r="AL3367" i="259" s="1"/>
  <c r="AI3343" i="259"/>
  <c r="AL3343" i="259" s="1"/>
  <c r="AI3319" i="259"/>
  <c r="AL3319" i="259" s="1"/>
  <c r="AI3295" i="259"/>
  <c r="AL3295" i="259" s="1"/>
  <c r="AI3271" i="259"/>
  <c r="AL3271" i="259" s="1"/>
  <c r="AI3247" i="259"/>
  <c r="AL3247" i="259" s="1"/>
  <c r="AI3231" i="259"/>
  <c r="AL3231" i="259" s="1"/>
  <c r="AI3207" i="259"/>
  <c r="AL3207" i="259" s="1"/>
  <c r="AI3191" i="259"/>
  <c r="AL3191" i="259" s="1"/>
  <c r="AI3167" i="259"/>
  <c r="AL3167" i="259" s="1"/>
  <c r="AI3143" i="259"/>
  <c r="AL3143" i="259" s="1"/>
  <c r="AI3119" i="259"/>
  <c r="AL3119" i="259" s="1"/>
  <c r="AI3095" i="259"/>
  <c r="AL3095" i="259" s="1"/>
  <c r="AI3071" i="259"/>
  <c r="AL3071" i="259" s="1"/>
  <c r="AI3047" i="259"/>
  <c r="AL3047" i="259" s="1"/>
  <c r="AI3023" i="259"/>
  <c r="AL3023" i="259" s="1"/>
  <c r="AI2999" i="259"/>
  <c r="AL2999" i="259" s="1"/>
  <c r="AI2975" i="259"/>
  <c r="AL2975" i="259" s="1"/>
  <c r="AI2943" i="259"/>
  <c r="AL2943" i="259" s="1"/>
  <c r="AI2919" i="259"/>
  <c r="AL2919" i="259" s="1"/>
  <c r="AI2895" i="259"/>
  <c r="AL2895" i="259" s="1"/>
  <c r="AI2871" i="259"/>
  <c r="AL2871" i="259" s="1"/>
  <c r="AI2847" i="259"/>
  <c r="AL2847" i="259" s="1"/>
  <c r="AI2823" i="259"/>
  <c r="AL2823" i="259" s="1"/>
  <c r="AI2799" i="259"/>
  <c r="AL2799" i="259" s="1"/>
  <c r="AI2775" i="259"/>
  <c r="AL2775" i="259" s="1"/>
  <c r="AI2751" i="259"/>
  <c r="AL2751" i="259" s="1"/>
  <c r="AI2727" i="259"/>
  <c r="AL2727" i="259" s="1"/>
  <c r="AI2703" i="259"/>
  <c r="AL2703" i="259" s="1"/>
  <c r="AI2679" i="259"/>
  <c r="AL2679" i="259" s="1"/>
  <c r="AI2655" i="259"/>
  <c r="AL2655" i="259" s="1"/>
  <c r="AI2631" i="259"/>
  <c r="AL2631" i="259" s="1"/>
  <c r="AI2607" i="259"/>
  <c r="AL2607" i="259" s="1"/>
  <c r="AI2575" i="259"/>
  <c r="AL2575" i="259" s="1"/>
  <c r="AI2551" i="259"/>
  <c r="AL2551" i="259" s="1"/>
  <c r="AI2527" i="259"/>
  <c r="AL2527" i="259" s="1"/>
  <c r="AI2503" i="259"/>
  <c r="AL2503" i="259" s="1"/>
  <c r="AI2479" i="259"/>
  <c r="AL2479" i="259" s="1"/>
  <c r="AI2455" i="259"/>
  <c r="AL2455" i="259" s="1"/>
  <c r="AI2431" i="259"/>
  <c r="AL2431" i="259" s="1"/>
  <c r="AI2407" i="259"/>
  <c r="AL2407" i="259" s="1"/>
  <c r="AI2383" i="259"/>
  <c r="AL2383" i="259" s="1"/>
  <c r="AI2367" i="259"/>
  <c r="AL2367" i="259" s="1"/>
  <c r="AI2335" i="259"/>
  <c r="AL2335" i="259" s="1"/>
  <c r="AI2311" i="259"/>
  <c r="AL2311" i="259" s="1"/>
  <c r="AI2287" i="259"/>
  <c r="AL2287" i="259" s="1"/>
  <c r="AI2263" i="259"/>
  <c r="AL2263" i="259" s="1"/>
  <c r="AI2239" i="259"/>
  <c r="AL2239" i="259" s="1"/>
  <c r="AI2215" i="259"/>
  <c r="AL2215" i="259" s="1"/>
  <c r="AI2191" i="259"/>
  <c r="AL2191" i="259" s="1"/>
  <c r="AI2167" i="259"/>
  <c r="AL2167" i="259" s="1"/>
  <c r="AI2143" i="259"/>
  <c r="AL2143" i="259" s="1"/>
  <c r="AI2119" i="259"/>
  <c r="AL2119" i="259" s="1"/>
  <c r="AI2095" i="259"/>
  <c r="AL2095" i="259" s="1"/>
  <c r="AI2071" i="259"/>
  <c r="AL2071" i="259" s="1"/>
  <c r="AI2047" i="259"/>
  <c r="AL2047" i="259" s="1"/>
  <c r="AI2023" i="259"/>
  <c r="AL2023" i="259" s="1"/>
  <c r="AI1999" i="259"/>
  <c r="AL1999" i="259" s="1"/>
  <c r="AI1967" i="259"/>
  <c r="AL1967" i="259" s="1"/>
  <c r="AI1935" i="259"/>
  <c r="AL1935" i="259" s="1"/>
  <c r="AI1919" i="259"/>
  <c r="AL1919" i="259" s="1"/>
  <c r="AI1895" i="259"/>
  <c r="AL1895" i="259" s="1"/>
  <c r="AI1871" i="259"/>
  <c r="AL1871" i="259" s="1"/>
  <c r="AI1847" i="259"/>
  <c r="AL1847" i="259" s="1"/>
  <c r="AI1823" i="259"/>
  <c r="AL1823" i="259" s="1"/>
  <c r="AI1799" i="259"/>
  <c r="AL1799" i="259" s="1"/>
  <c r="AI1767" i="259"/>
  <c r="AL1767" i="259" s="1"/>
  <c r="AI1743" i="259"/>
  <c r="AL1743" i="259" s="1"/>
  <c r="AI1719" i="259"/>
  <c r="AL1719" i="259" s="1"/>
  <c r="AI1695" i="259"/>
  <c r="AL1695" i="259" s="1"/>
  <c r="AI1671" i="259"/>
  <c r="AL1671" i="259" s="1"/>
  <c r="AI1655" i="259"/>
  <c r="AL1655" i="259" s="1"/>
  <c r="AI1631" i="259"/>
  <c r="AL1631" i="259" s="1"/>
  <c r="AI1615" i="259"/>
  <c r="AL1615" i="259" s="1"/>
  <c r="AI1591" i="259"/>
  <c r="AL1591" i="259" s="1"/>
  <c r="AI1559" i="259"/>
  <c r="AL1559" i="259" s="1"/>
  <c r="AI1535" i="259"/>
  <c r="AL1535" i="259" s="1"/>
  <c r="AI1511" i="259"/>
  <c r="AL1511" i="259" s="1"/>
  <c r="AI1487" i="259"/>
  <c r="AL1487" i="259" s="1"/>
  <c r="AI1455" i="259"/>
  <c r="AL1455" i="259" s="1"/>
  <c r="AI1439" i="259"/>
  <c r="AL1439" i="259" s="1"/>
  <c r="AI1423" i="259"/>
  <c r="AL1423" i="259" s="1"/>
  <c r="AI1399" i="259"/>
  <c r="AL1399" i="259" s="1"/>
  <c r="AI1375" i="259"/>
  <c r="AL1375" i="259" s="1"/>
  <c r="AI1351" i="259"/>
  <c r="AL1351" i="259" s="1"/>
  <c r="AI1335" i="259"/>
  <c r="AL1335" i="259" s="1"/>
  <c r="AI1311" i="259"/>
  <c r="AL1311" i="259" s="1"/>
  <c r="AI1287" i="259"/>
  <c r="AL1287" i="259" s="1"/>
  <c r="AI1263" i="259"/>
  <c r="AL1263" i="259" s="1"/>
  <c r="AI1239" i="259"/>
  <c r="AL1239" i="259" s="1"/>
  <c r="AI1215" i="259"/>
  <c r="AL1215" i="259" s="1"/>
  <c r="AI1191" i="259"/>
  <c r="AL1191" i="259" s="1"/>
  <c r="AI1175" i="259"/>
  <c r="AL1175" i="259" s="1"/>
  <c r="AI1159" i="259"/>
  <c r="AL1159" i="259" s="1"/>
  <c r="AI1143" i="259"/>
  <c r="AL1143" i="259" s="1"/>
  <c r="AI1127" i="259"/>
  <c r="AL1127" i="259" s="1"/>
  <c r="AI1103" i="259"/>
  <c r="AL1103" i="259" s="1"/>
  <c r="AI1079" i="259"/>
  <c r="AL1079" i="259" s="1"/>
  <c r="AI1055" i="259"/>
  <c r="AL1055" i="259" s="1"/>
  <c r="AI1031" i="259"/>
  <c r="AL1031" i="259" s="1"/>
  <c r="AI1007" i="259"/>
  <c r="AL1007" i="259" s="1"/>
  <c r="AI983" i="259"/>
  <c r="AL983" i="259" s="1"/>
  <c r="AI959" i="259"/>
  <c r="AL959" i="259" s="1"/>
  <c r="AI943" i="259"/>
  <c r="AL943" i="259" s="1"/>
  <c r="AI919" i="259"/>
  <c r="AL919" i="259" s="1"/>
  <c r="AI903" i="259"/>
  <c r="AL903" i="259" s="1"/>
  <c r="AI887" i="259"/>
  <c r="AL887" i="259" s="1"/>
  <c r="AI871" i="259"/>
  <c r="AL871" i="259" s="1"/>
  <c r="AI855" i="259"/>
  <c r="AL855" i="259" s="1"/>
  <c r="AI839" i="259"/>
  <c r="AL839" i="259" s="1"/>
  <c r="AI823" i="259"/>
  <c r="AL823" i="259" s="1"/>
  <c r="AI807" i="259"/>
  <c r="AL807" i="259" s="1"/>
  <c r="AI791" i="259"/>
  <c r="AL791" i="259" s="1"/>
  <c r="AI775" i="259"/>
  <c r="AL775" i="259" s="1"/>
  <c r="AI759" i="259"/>
  <c r="AL759" i="259" s="1"/>
  <c r="AI743" i="259"/>
  <c r="AL743" i="259" s="1"/>
  <c r="AI727" i="259"/>
  <c r="AL727" i="259" s="1"/>
  <c r="AI711" i="259"/>
  <c r="AL711" i="259" s="1"/>
  <c r="AI695" i="259"/>
  <c r="AL695" i="259" s="1"/>
  <c r="AI679" i="259"/>
  <c r="AL679" i="259" s="1"/>
  <c r="AI655" i="259"/>
  <c r="AL655" i="259" s="1"/>
  <c r="AI639" i="259"/>
  <c r="AL639" i="259" s="1"/>
  <c r="AI623" i="259"/>
  <c r="AL623" i="259" s="1"/>
  <c r="AI607" i="259"/>
  <c r="AL607" i="259" s="1"/>
  <c r="AI591" i="259"/>
  <c r="AL591" i="259" s="1"/>
  <c r="AI575" i="259"/>
  <c r="AL575" i="259" s="1"/>
  <c r="AI551" i="259"/>
  <c r="AL551" i="259" s="1"/>
  <c r="AI535" i="259"/>
  <c r="AL535" i="259" s="1"/>
  <c r="AI519" i="259"/>
  <c r="AL519" i="259" s="1"/>
  <c r="AI503" i="259"/>
  <c r="AL503" i="259" s="1"/>
  <c r="AI487" i="259"/>
  <c r="AL487" i="259" s="1"/>
  <c r="AI471" i="259"/>
  <c r="AL471" i="259" s="1"/>
  <c r="AI455" i="259"/>
  <c r="AL455" i="259" s="1"/>
  <c r="AI439" i="259"/>
  <c r="AL439" i="259" s="1"/>
  <c r="AI423" i="259"/>
  <c r="AL423" i="259" s="1"/>
  <c r="AI415" i="259"/>
  <c r="AL415" i="259" s="1"/>
  <c r="AI383" i="259"/>
  <c r="AL383" i="259" s="1"/>
  <c r="AI4143" i="259"/>
  <c r="AL4143" i="259" s="1"/>
  <c r="AI4127" i="259"/>
  <c r="AL4127" i="259" s="1"/>
  <c r="AI4103" i="259"/>
  <c r="AL4103" i="259" s="1"/>
  <c r="AI4079" i="259"/>
  <c r="AL4079" i="259" s="1"/>
  <c r="AI4055" i="259"/>
  <c r="AL4055" i="259" s="1"/>
  <c r="AI4031" i="259"/>
  <c r="AL4031" i="259" s="1"/>
  <c r="AI4007" i="259"/>
  <c r="AL4007" i="259" s="1"/>
  <c r="AI3983" i="259"/>
  <c r="AL3983" i="259" s="1"/>
  <c r="AI3959" i="259"/>
  <c r="AL3959" i="259" s="1"/>
  <c r="AI3935" i="259"/>
  <c r="AL3935" i="259" s="1"/>
  <c r="AI3911" i="259"/>
  <c r="AL3911" i="259" s="1"/>
  <c r="AI3887" i="259"/>
  <c r="AL3887" i="259" s="1"/>
  <c r="AI3863" i="259"/>
  <c r="AL3863" i="259" s="1"/>
  <c r="AI3839" i="259"/>
  <c r="AL3839" i="259" s="1"/>
  <c r="AI3807" i="259"/>
  <c r="AL3807" i="259" s="1"/>
  <c r="AI3775" i="259"/>
  <c r="AL3775" i="259" s="1"/>
  <c r="AI3751" i="259"/>
  <c r="AL3751" i="259" s="1"/>
  <c r="AI3727" i="259"/>
  <c r="AL3727" i="259" s="1"/>
  <c r="AI3703" i="259"/>
  <c r="AL3703" i="259" s="1"/>
  <c r="AI3679" i="259"/>
  <c r="AL3679" i="259" s="1"/>
  <c r="AI3655" i="259"/>
  <c r="AL3655" i="259" s="1"/>
  <c r="AI3631" i="259"/>
  <c r="AL3631" i="259" s="1"/>
  <c r="AI3607" i="259"/>
  <c r="AL3607" i="259" s="1"/>
  <c r="AI3583" i="259"/>
  <c r="AL3583" i="259" s="1"/>
  <c r="AI3559" i="259"/>
  <c r="AL3559" i="259" s="1"/>
  <c r="AI3535" i="259"/>
  <c r="AL3535" i="259" s="1"/>
  <c r="AI3503" i="259"/>
  <c r="AL3503" i="259" s="1"/>
  <c r="AI3431" i="259"/>
  <c r="AL3431" i="259" s="1"/>
  <c r="AI3399" i="259"/>
  <c r="AL3399" i="259" s="1"/>
  <c r="AI3375" i="259"/>
  <c r="AL3375" i="259" s="1"/>
  <c r="AI3351" i="259"/>
  <c r="AL3351" i="259" s="1"/>
  <c r="AI3327" i="259"/>
  <c r="AL3327" i="259" s="1"/>
  <c r="AI3303" i="259"/>
  <c r="AL3303" i="259" s="1"/>
  <c r="AI3279" i="259"/>
  <c r="AL3279" i="259" s="1"/>
  <c r="AI3255" i="259"/>
  <c r="AL3255" i="259" s="1"/>
  <c r="AI3223" i="259"/>
  <c r="AL3223" i="259" s="1"/>
  <c r="AI3199" i="259"/>
  <c r="AL3199" i="259" s="1"/>
  <c r="AI3175" i="259"/>
  <c r="AL3175" i="259" s="1"/>
  <c r="AI3151" i="259"/>
  <c r="AL3151" i="259" s="1"/>
  <c r="AI3135" i="259"/>
  <c r="AL3135" i="259" s="1"/>
  <c r="AI3111" i="259"/>
  <c r="AL3111" i="259" s="1"/>
  <c r="AI3087" i="259"/>
  <c r="AL3087" i="259" s="1"/>
  <c r="AI3063" i="259"/>
  <c r="AL3063" i="259" s="1"/>
  <c r="AI3039" i="259"/>
  <c r="AL3039" i="259" s="1"/>
  <c r="AI3015" i="259"/>
  <c r="AL3015" i="259" s="1"/>
  <c r="AI2991" i="259"/>
  <c r="AL2991" i="259" s="1"/>
  <c r="AI2967" i="259"/>
  <c r="AL2967" i="259" s="1"/>
  <c r="AI2951" i="259"/>
  <c r="AL2951" i="259" s="1"/>
  <c r="AI2927" i="259"/>
  <c r="AL2927" i="259" s="1"/>
  <c r="AI2903" i="259"/>
  <c r="AL2903" i="259" s="1"/>
  <c r="AI2879" i="259"/>
  <c r="AL2879" i="259" s="1"/>
  <c r="AI2855" i="259"/>
  <c r="AL2855" i="259" s="1"/>
  <c r="AI2831" i="259"/>
  <c r="AL2831" i="259" s="1"/>
  <c r="AI2807" i="259"/>
  <c r="AL2807" i="259" s="1"/>
  <c r="AI2783" i="259"/>
  <c r="AL2783" i="259" s="1"/>
  <c r="AI2759" i="259"/>
  <c r="AL2759" i="259" s="1"/>
  <c r="AI2735" i="259"/>
  <c r="AL2735" i="259" s="1"/>
  <c r="AI2711" i="259"/>
  <c r="AL2711" i="259" s="1"/>
  <c r="AI2687" i="259"/>
  <c r="AL2687" i="259" s="1"/>
  <c r="AI2663" i="259"/>
  <c r="AL2663" i="259" s="1"/>
  <c r="AI2639" i="259"/>
  <c r="AL2639" i="259" s="1"/>
  <c r="AI2615" i="259"/>
  <c r="AL2615" i="259" s="1"/>
  <c r="AI2591" i="259"/>
  <c r="AL2591" i="259" s="1"/>
  <c r="AI2567" i="259"/>
  <c r="AL2567" i="259" s="1"/>
  <c r="AI2543" i="259"/>
  <c r="AL2543" i="259" s="1"/>
  <c r="AI2519" i="259"/>
  <c r="AL2519" i="259" s="1"/>
  <c r="AI2495" i="259"/>
  <c r="AL2495" i="259" s="1"/>
  <c r="AI2471" i="259"/>
  <c r="AL2471" i="259" s="1"/>
  <c r="AI2447" i="259"/>
  <c r="AL2447" i="259" s="1"/>
  <c r="AI2415" i="259"/>
  <c r="AL2415" i="259" s="1"/>
  <c r="AI2391" i="259"/>
  <c r="AL2391" i="259" s="1"/>
  <c r="AI2359" i="259"/>
  <c r="AL2359" i="259" s="1"/>
  <c r="AI2343" i="259"/>
  <c r="AL2343" i="259" s="1"/>
  <c r="AI2319" i="259"/>
  <c r="AL2319" i="259" s="1"/>
  <c r="AI2295" i="259"/>
  <c r="AL2295" i="259" s="1"/>
  <c r="AI2271" i="259"/>
  <c r="AL2271" i="259" s="1"/>
  <c r="AI2247" i="259"/>
  <c r="AL2247" i="259" s="1"/>
  <c r="AI2223" i="259"/>
  <c r="AL2223" i="259" s="1"/>
  <c r="AI2199" i="259"/>
  <c r="AL2199" i="259" s="1"/>
  <c r="AI2175" i="259"/>
  <c r="AL2175" i="259" s="1"/>
  <c r="AI2151" i="259"/>
  <c r="AL2151" i="259" s="1"/>
  <c r="AI2127" i="259"/>
  <c r="AL2127" i="259" s="1"/>
  <c r="AI2103" i="259"/>
  <c r="AL2103" i="259" s="1"/>
  <c r="AI2079" i="259"/>
  <c r="AL2079" i="259" s="1"/>
  <c r="AI2055" i="259"/>
  <c r="AL2055" i="259" s="1"/>
  <c r="AI2031" i="259"/>
  <c r="AL2031" i="259" s="1"/>
  <c r="AI2007" i="259"/>
  <c r="AL2007" i="259" s="1"/>
  <c r="AI1983" i="259"/>
  <c r="AL1983" i="259" s="1"/>
  <c r="AI1959" i="259"/>
  <c r="AL1959" i="259" s="1"/>
  <c r="AI1943" i="259"/>
  <c r="AL1943" i="259" s="1"/>
  <c r="AI1903" i="259"/>
  <c r="AL1903" i="259" s="1"/>
  <c r="AI1879" i="259"/>
  <c r="AL1879" i="259" s="1"/>
  <c r="AI1855" i="259"/>
  <c r="AL1855" i="259" s="1"/>
  <c r="AI1831" i="259"/>
  <c r="AL1831" i="259" s="1"/>
  <c r="AI1807" i="259"/>
  <c r="AL1807" i="259" s="1"/>
  <c r="AI1783" i="259"/>
  <c r="AL1783" i="259" s="1"/>
  <c r="AI1759" i="259"/>
  <c r="AL1759" i="259" s="1"/>
  <c r="AI1735" i="259"/>
  <c r="AL1735" i="259" s="1"/>
  <c r="AI1711" i="259"/>
  <c r="AL1711" i="259" s="1"/>
  <c r="AI1687" i="259"/>
  <c r="AL1687" i="259" s="1"/>
  <c r="AI1663" i="259"/>
  <c r="AL1663" i="259" s="1"/>
  <c r="AI1639" i="259"/>
  <c r="AL1639" i="259" s="1"/>
  <c r="AI1607" i="259"/>
  <c r="AL1607" i="259" s="1"/>
  <c r="AI1575" i="259"/>
  <c r="AL1575" i="259" s="1"/>
  <c r="AI1551" i="259"/>
  <c r="AL1551" i="259" s="1"/>
  <c r="AI1527" i="259"/>
  <c r="AL1527" i="259" s="1"/>
  <c r="AI1503" i="259"/>
  <c r="AL1503" i="259" s="1"/>
  <c r="AI1479" i="259"/>
  <c r="AL1479" i="259" s="1"/>
  <c r="AI1463" i="259"/>
  <c r="AL1463" i="259" s="1"/>
  <c r="AI1447" i="259"/>
  <c r="AL1447" i="259" s="1"/>
  <c r="AI1415" i="259"/>
  <c r="AL1415" i="259" s="1"/>
  <c r="AI1391" i="259"/>
  <c r="AL1391" i="259" s="1"/>
  <c r="AI1367" i="259"/>
  <c r="AL1367" i="259" s="1"/>
  <c r="AI1343" i="259"/>
  <c r="AL1343" i="259" s="1"/>
  <c r="AI1327" i="259"/>
  <c r="AL1327" i="259" s="1"/>
  <c r="AI1303" i="259"/>
  <c r="AL1303" i="259" s="1"/>
  <c r="AI1279" i="259"/>
  <c r="AL1279" i="259" s="1"/>
  <c r="AI1255" i="259"/>
  <c r="AL1255" i="259" s="1"/>
  <c r="AI1231" i="259"/>
  <c r="AL1231" i="259" s="1"/>
  <c r="AI1207" i="259"/>
  <c r="AL1207" i="259" s="1"/>
  <c r="AI1183" i="259"/>
  <c r="AL1183" i="259" s="1"/>
  <c r="AI1111" i="259"/>
  <c r="AL1111" i="259" s="1"/>
  <c r="AI1087" i="259"/>
  <c r="AL1087" i="259" s="1"/>
  <c r="AI1071" i="259"/>
  <c r="AL1071" i="259" s="1"/>
  <c r="AI1039" i="259"/>
  <c r="AL1039" i="259" s="1"/>
  <c r="AI1015" i="259"/>
  <c r="AL1015" i="259" s="1"/>
  <c r="AI991" i="259"/>
  <c r="AL991" i="259" s="1"/>
  <c r="AI967" i="259"/>
  <c r="AL967" i="259" s="1"/>
  <c r="AI935" i="259"/>
  <c r="AL935" i="259" s="1"/>
  <c r="AI911" i="259"/>
  <c r="AL911" i="259" s="1"/>
  <c r="AI895" i="259"/>
  <c r="AL895" i="259" s="1"/>
  <c r="AI879" i="259"/>
  <c r="AL879" i="259" s="1"/>
  <c r="AI863" i="259"/>
  <c r="AL863" i="259" s="1"/>
  <c r="AI847" i="259"/>
  <c r="AL847" i="259" s="1"/>
  <c r="AI831" i="259"/>
  <c r="AL831" i="259" s="1"/>
  <c r="AI815" i="259"/>
  <c r="AL815" i="259" s="1"/>
  <c r="AI799" i="259"/>
  <c r="AL799" i="259" s="1"/>
  <c r="AI783" i="259"/>
  <c r="AL783" i="259" s="1"/>
  <c r="AI767" i="259"/>
  <c r="AL767" i="259" s="1"/>
  <c r="AI751" i="259"/>
  <c r="AL751" i="259" s="1"/>
  <c r="AI735" i="259"/>
  <c r="AL735" i="259" s="1"/>
  <c r="AI719" i="259"/>
  <c r="AL719" i="259" s="1"/>
  <c r="AI703" i="259"/>
  <c r="AL703" i="259" s="1"/>
  <c r="AI687" i="259"/>
  <c r="AL687" i="259" s="1"/>
  <c r="AI671" i="259"/>
  <c r="AL671" i="259" s="1"/>
  <c r="AI647" i="259"/>
  <c r="AL647" i="259" s="1"/>
  <c r="AI631" i="259"/>
  <c r="AL631" i="259" s="1"/>
  <c r="AI615" i="259"/>
  <c r="AL615" i="259" s="1"/>
  <c r="AI599" i="259"/>
  <c r="AL599" i="259" s="1"/>
  <c r="AI583" i="259"/>
  <c r="AL583" i="259" s="1"/>
  <c r="AI567" i="259"/>
  <c r="AL567" i="259" s="1"/>
  <c r="AI559" i="259"/>
  <c r="AL559" i="259" s="1"/>
  <c r="AI543" i="259"/>
  <c r="AL543" i="259" s="1"/>
  <c r="AI527" i="259"/>
  <c r="AL527" i="259" s="1"/>
  <c r="AI511" i="259"/>
  <c r="AL511" i="259" s="1"/>
  <c r="AI495" i="259"/>
  <c r="AL495" i="259" s="1"/>
  <c r="AI479" i="259"/>
  <c r="AL479" i="259" s="1"/>
  <c r="AI463" i="259"/>
  <c r="AL463" i="259" s="1"/>
  <c r="AI447" i="259"/>
  <c r="AL447" i="259" s="1"/>
  <c r="AI431" i="259"/>
  <c r="AL431" i="259" s="1"/>
  <c r="AI407" i="259"/>
  <c r="AL407" i="259" s="1"/>
  <c r="AI399" i="259"/>
  <c r="AL399" i="259" s="1"/>
  <c r="AI391" i="259"/>
  <c r="AL391" i="259" s="1"/>
  <c r="AI375" i="259"/>
  <c r="AL375" i="259" s="1"/>
  <c r="AI4135" i="259"/>
  <c r="AL4135" i="259" s="1"/>
  <c r="AI4111" i="259"/>
  <c r="AL4111" i="259" s="1"/>
  <c r="AI4087" i="259"/>
  <c r="AL4087" i="259" s="1"/>
  <c r="AI4071" i="259"/>
  <c r="AL4071" i="259" s="1"/>
  <c r="AI4047" i="259"/>
  <c r="AL4047" i="259" s="1"/>
  <c r="AI4023" i="259"/>
  <c r="AL4023" i="259" s="1"/>
  <c r="AI3999" i="259"/>
  <c r="AL3999" i="259" s="1"/>
  <c r="AI3975" i="259"/>
  <c r="AL3975" i="259" s="1"/>
  <c r="AI3951" i="259"/>
  <c r="AL3951" i="259" s="1"/>
  <c r="AI3927" i="259"/>
  <c r="AL3927" i="259" s="1"/>
  <c r="AI3903" i="259"/>
  <c r="AL3903" i="259" s="1"/>
  <c r="AI3879" i="259"/>
  <c r="AL3879" i="259" s="1"/>
  <c r="AI3855" i="259"/>
  <c r="AL3855" i="259" s="1"/>
  <c r="AI3831" i="259"/>
  <c r="AL3831" i="259" s="1"/>
  <c r="AI3815" i="259"/>
  <c r="AL3815" i="259" s="1"/>
  <c r="AI3791" i="259"/>
  <c r="AL3791" i="259" s="1"/>
  <c r="AI3767" i="259"/>
  <c r="AL3767" i="259" s="1"/>
  <c r="AI3743" i="259"/>
  <c r="AL3743" i="259" s="1"/>
  <c r="AI3719" i="259"/>
  <c r="AL3719" i="259" s="1"/>
  <c r="AI3695" i="259"/>
  <c r="AL3695" i="259" s="1"/>
  <c r="AI3671" i="259"/>
  <c r="AL3671" i="259" s="1"/>
  <c r="AI3647" i="259"/>
  <c r="AL3647" i="259" s="1"/>
  <c r="AI3623" i="259"/>
  <c r="AL3623" i="259" s="1"/>
  <c r="AI3599" i="259"/>
  <c r="AL3599" i="259" s="1"/>
  <c r="AI3575" i="259"/>
  <c r="AL3575" i="259" s="1"/>
  <c r="AI3543" i="259"/>
  <c r="AL3543" i="259" s="1"/>
  <c r="AI3519" i="259"/>
  <c r="AL3519" i="259" s="1"/>
  <c r="AI3495" i="259"/>
  <c r="AL3495" i="259" s="1"/>
  <c r="AI3479" i="259"/>
  <c r="AL3479" i="259" s="1"/>
  <c r="AI3463" i="259"/>
  <c r="AL3463" i="259" s="1"/>
  <c r="AI3447" i="259"/>
  <c r="AL3447" i="259" s="1"/>
  <c r="AI3423" i="259"/>
  <c r="AL3423" i="259" s="1"/>
  <c r="AI3407" i="259"/>
  <c r="AL3407" i="259" s="1"/>
  <c r="AI3383" i="259"/>
  <c r="AL3383" i="259" s="1"/>
  <c r="AI3359" i="259"/>
  <c r="AL3359" i="259" s="1"/>
  <c r="AI3335" i="259"/>
  <c r="AL3335" i="259" s="1"/>
  <c r="AI3311" i="259"/>
  <c r="AL3311" i="259" s="1"/>
  <c r="AI3287" i="259"/>
  <c r="AL3287" i="259" s="1"/>
  <c r="AI3263" i="259"/>
  <c r="AL3263" i="259" s="1"/>
  <c r="AI3239" i="259"/>
  <c r="AL3239" i="259" s="1"/>
  <c r="AI3215" i="259"/>
  <c r="AL3215" i="259" s="1"/>
  <c r="AI3183" i="259"/>
  <c r="AL3183" i="259" s="1"/>
  <c r="AI3159" i="259"/>
  <c r="AL3159" i="259" s="1"/>
  <c r="AI3127" i="259"/>
  <c r="AL3127" i="259" s="1"/>
  <c r="AI3103" i="259"/>
  <c r="AL3103" i="259" s="1"/>
  <c r="AI3079" i="259"/>
  <c r="AL3079" i="259" s="1"/>
  <c r="AI3055" i="259"/>
  <c r="AL3055" i="259" s="1"/>
  <c r="AI3031" i="259"/>
  <c r="AL3031" i="259" s="1"/>
  <c r="AI3007" i="259"/>
  <c r="AL3007" i="259" s="1"/>
  <c r="AI2983" i="259"/>
  <c r="AL2983" i="259" s="1"/>
  <c r="AI2959" i="259"/>
  <c r="AL2959" i="259" s="1"/>
  <c r="AI2935" i="259"/>
  <c r="AL2935" i="259" s="1"/>
  <c r="AI2911" i="259"/>
  <c r="AL2911" i="259" s="1"/>
  <c r="AI2887" i="259"/>
  <c r="AL2887" i="259" s="1"/>
  <c r="AI2863" i="259"/>
  <c r="AL2863" i="259" s="1"/>
  <c r="AI2839" i="259"/>
  <c r="AL2839" i="259" s="1"/>
  <c r="AI2815" i="259"/>
  <c r="AL2815" i="259" s="1"/>
  <c r="AI2791" i="259"/>
  <c r="AL2791" i="259" s="1"/>
  <c r="AI2767" i="259"/>
  <c r="AL2767" i="259" s="1"/>
  <c r="AI2743" i="259"/>
  <c r="AL2743" i="259" s="1"/>
  <c r="AI2719" i="259"/>
  <c r="AL2719" i="259" s="1"/>
  <c r="AI2695" i="259"/>
  <c r="AL2695" i="259" s="1"/>
  <c r="AI2671" i="259"/>
  <c r="AL2671" i="259" s="1"/>
  <c r="AI2647" i="259"/>
  <c r="AL2647" i="259" s="1"/>
  <c r="AI2623" i="259"/>
  <c r="AL2623" i="259" s="1"/>
  <c r="AI2599" i="259"/>
  <c r="AL2599" i="259" s="1"/>
  <c r="AI2583" i="259"/>
  <c r="AL2583" i="259" s="1"/>
  <c r="AI2559" i="259"/>
  <c r="AL2559" i="259" s="1"/>
  <c r="AI2535" i="259"/>
  <c r="AL2535" i="259" s="1"/>
  <c r="AI2511" i="259"/>
  <c r="AL2511" i="259" s="1"/>
  <c r="AI2487" i="259"/>
  <c r="AL2487" i="259" s="1"/>
  <c r="AI2463" i="259"/>
  <c r="AL2463" i="259" s="1"/>
  <c r="AI2439" i="259"/>
  <c r="AL2439" i="259" s="1"/>
  <c r="AI2423" i="259"/>
  <c r="AL2423" i="259" s="1"/>
  <c r="AI2399" i="259"/>
  <c r="AL2399" i="259" s="1"/>
  <c r="AI2375" i="259"/>
  <c r="AL2375" i="259" s="1"/>
  <c r="AI2351" i="259"/>
  <c r="AL2351" i="259" s="1"/>
  <c r="AI2327" i="259"/>
  <c r="AL2327" i="259" s="1"/>
  <c r="AI2303" i="259"/>
  <c r="AL2303" i="259" s="1"/>
  <c r="AI2279" i="259"/>
  <c r="AL2279" i="259" s="1"/>
  <c r="AI2255" i="259"/>
  <c r="AL2255" i="259" s="1"/>
  <c r="AI2231" i="259"/>
  <c r="AL2231" i="259" s="1"/>
  <c r="AI2207" i="259"/>
  <c r="AL2207" i="259" s="1"/>
  <c r="AI2183" i="259"/>
  <c r="AL2183" i="259" s="1"/>
  <c r="AI2159" i="259"/>
  <c r="AL2159" i="259" s="1"/>
  <c r="AI2135" i="259"/>
  <c r="AL2135" i="259" s="1"/>
  <c r="AI2111" i="259"/>
  <c r="AL2111" i="259" s="1"/>
  <c r="AI2087" i="259"/>
  <c r="AL2087" i="259" s="1"/>
  <c r="AI2063" i="259"/>
  <c r="AL2063" i="259" s="1"/>
  <c r="AI2039" i="259"/>
  <c r="AL2039" i="259" s="1"/>
  <c r="AI2015" i="259"/>
  <c r="AL2015" i="259" s="1"/>
  <c r="AI1991" i="259"/>
  <c r="AL1991" i="259" s="1"/>
  <c r="AI1975" i="259"/>
  <c r="AL1975" i="259" s="1"/>
  <c r="AI1951" i="259"/>
  <c r="AL1951" i="259" s="1"/>
  <c r="AI1927" i="259"/>
  <c r="AL1927" i="259" s="1"/>
  <c r="AI1911" i="259"/>
  <c r="AL1911" i="259" s="1"/>
  <c r="AI1887" i="259"/>
  <c r="AL1887" i="259" s="1"/>
  <c r="AI1863" i="259"/>
  <c r="AL1863" i="259" s="1"/>
  <c r="AI1839" i="259"/>
  <c r="AL1839" i="259" s="1"/>
  <c r="AI1815" i="259"/>
  <c r="AL1815" i="259" s="1"/>
  <c r="AI1791" i="259"/>
  <c r="AL1791" i="259" s="1"/>
  <c r="AI1775" i="259"/>
  <c r="AL1775" i="259" s="1"/>
  <c r="AI1751" i="259"/>
  <c r="AL1751" i="259" s="1"/>
  <c r="AI1727" i="259"/>
  <c r="AL1727" i="259" s="1"/>
  <c r="AI1703" i="259"/>
  <c r="AL1703" i="259" s="1"/>
  <c r="AI1679" i="259"/>
  <c r="AL1679" i="259" s="1"/>
  <c r="AI1647" i="259"/>
  <c r="AL1647" i="259" s="1"/>
  <c r="AI1623" i="259"/>
  <c r="AL1623" i="259" s="1"/>
  <c r="AI1599" i="259"/>
  <c r="AL1599" i="259" s="1"/>
  <c r="AI1583" i="259"/>
  <c r="AL1583" i="259" s="1"/>
  <c r="AI1567" i="259"/>
  <c r="AL1567" i="259" s="1"/>
  <c r="AI1543" i="259"/>
  <c r="AL1543" i="259" s="1"/>
  <c r="AI1519" i="259"/>
  <c r="AL1519" i="259" s="1"/>
  <c r="AI1495" i="259"/>
  <c r="AL1495" i="259" s="1"/>
  <c r="AI1471" i="259"/>
  <c r="AL1471" i="259" s="1"/>
  <c r="AI1431" i="259"/>
  <c r="AL1431" i="259" s="1"/>
  <c r="AI1407" i="259"/>
  <c r="AL1407" i="259" s="1"/>
  <c r="AI1383" i="259"/>
  <c r="AL1383" i="259" s="1"/>
  <c r="AI1359" i="259"/>
  <c r="AL1359" i="259" s="1"/>
  <c r="AI1319" i="259"/>
  <c r="AL1319" i="259" s="1"/>
  <c r="AI1295" i="259"/>
  <c r="AL1295" i="259" s="1"/>
  <c r="AI1271" i="259"/>
  <c r="AL1271" i="259" s="1"/>
  <c r="AI1247" i="259"/>
  <c r="AL1247" i="259" s="1"/>
  <c r="AI1223" i="259"/>
  <c r="AL1223" i="259" s="1"/>
  <c r="AI1199" i="259"/>
  <c r="AL1199" i="259" s="1"/>
  <c r="AI1167" i="259"/>
  <c r="AL1167" i="259" s="1"/>
  <c r="AI1151" i="259"/>
  <c r="AL1151" i="259" s="1"/>
  <c r="AI1135" i="259"/>
  <c r="AL1135" i="259" s="1"/>
  <c r="AI1119" i="259"/>
  <c r="AL1119" i="259" s="1"/>
  <c r="AI1095" i="259"/>
  <c r="AL1095" i="259" s="1"/>
  <c r="AI1063" i="259"/>
  <c r="AL1063" i="259" s="1"/>
  <c r="AI1047" i="259"/>
  <c r="AL1047" i="259" s="1"/>
  <c r="AI1023" i="259"/>
  <c r="AL1023" i="259" s="1"/>
  <c r="AI999" i="259"/>
  <c r="AL999" i="259" s="1"/>
  <c r="AI975" i="259"/>
  <c r="AL975" i="259" s="1"/>
  <c r="AI951" i="259"/>
  <c r="AL951" i="259" s="1"/>
  <c r="AI927" i="259"/>
  <c r="AL927" i="259" s="1"/>
  <c r="AI663" i="259"/>
  <c r="AL663" i="259" s="1"/>
  <c r="AI5514" i="259"/>
  <c r="AL5514" i="259" s="1"/>
  <c r="AI5498" i="259"/>
  <c r="AL5498" i="259" s="1"/>
  <c r="AI5482" i="259"/>
  <c r="AL5482" i="259" s="1"/>
  <c r="AI5466" i="259"/>
  <c r="AL5466" i="259" s="1"/>
  <c r="AI5450" i="259"/>
  <c r="AL5450" i="259" s="1"/>
  <c r="AI5434" i="259"/>
  <c r="AL5434" i="259" s="1"/>
  <c r="AI5418" i="259"/>
  <c r="AL5418" i="259" s="1"/>
  <c r="AI5402" i="259"/>
  <c r="AL5402" i="259" s="1"/>
  <c r="AI5394" i="259"/>
  <c r="AL5394" i="259" s="1"/>
  <c r="AI5378" i="259"/>
  <c r="AL5378" i="259" s="1"/>
  <c r="AI5362" i="259"/>
  <c r="AL5362" i="259" s="1"/>
  <c r="AI5346" i="259"/>
  <c r="AL5346" i="259" s="1"/>
  <c r="AI5330" i="259"/>
  <c r="AL5330" i="259" s="1"/>
  <c r="AI5314" i="259"/>
  <c r="AL5314" i="259" s="1"/>
  <c r="AI5298" i="259"/>
  <c r="AL5298" i="259" s="1"/>
  <c r="AI5282" i="259"/>
  <c r="AL5282" i="259" s="1"/>
  <c r="AI5266" i="259"/>
  <c r="AL5266" i="259" s="1"/>
  <c r="AI5250" i="259"/>
  <c r="AL5250" i="259" s="1"/>
  <c r="AI5234" i="259"/>
  <c r="AL5234" i="259" s="1"/>
  <c r="AI5218" i="259"/>
  <c r="AL5218" i="259" s="1"/>
  <c r="AI5210" i="259"/>
  <c r="AL5210" i="259" s="1"/>
  <c r="AI5194" i="259"/>
  <c r="AL5194" i="259" s="1"/>
  <c r="AI5178" i="259"/>
  <c r="AL5178" i="259" s="1"/>
  <c r="AI5162" i="259"/>
  <c r="AL5162" i="259" s="1"/>
  <c r="AI5146" i="259"/>
  <c r="AL5146" i="259" s="1"/>
  <c r="AI5130" i="259"/>
  <c r="AL5130" i="259" s="1"/>
  <c r="AI5114" i="259"/>
  <c r="AL5114" i="259" s="1"/>
  <c r="AI5098" i="259"/>
  <c r="AL5098" i="259" s="1"/>
  <c r="AI5082" i="259"/>
  <c r="AL5082" i="259" s="1"/>
  <c r="AI5066" i="259"/>
  <c r="AL5066" i="259" s="1"/>
  <c r="AI5050" i="259"/>
  <c r="AL5050" i="259" s="1"/>
  <c r="AI5042" i="259"/>
  <c r="AL5042" i="259" s="1"/>
  <c r="AI5026" i="259"/>
  <c r="AL5026" i="259" s="1"/>
  <c r="AI5010" i="259"/>
  <c r="AL5010" i="259" s="1"/>
  <c r="AI4994" i="259"/>
  <c r="AL4994" i="259" s="1"/>
  <c r="AI4978" i="259"/>
  <c r="AL4978" i="259" s="1"/>
  <c r="AI4962" i="259"/>
  <c r="AL4962" i="259" s="1"/>
  <c r="AI4954" i="259"/>
  <c r="AL4954" i="259" s="1"/>
  <c r="AI4930" i="259"/>
  <c r="AL4930" i="259" s="1"/>
  <c r="AI4914" i="259"/>
  <c r="AL4914" i="259" s="1"/>
  <c r="AI4898" i="259"/>
  <c r="AL4898" i="259" s="1"/>
  <c r="AI4882" i="259"/>
  <c r="AL4882" i="259" s="1"/>
  <c r="AI4866" i="259"/>
  <c r="AL4866" i="259" s="1"/>
  <c r="AI4850" i="259"/>
  <c r="AL4850" i="259" s="1"/>
  <c r="AI4834" i="259"/>
  <c r="AL4834" i="259" s="1"/>
  <c r="AI4818" i="259"/>
  <c r="AL4818" i="259" s="1"/>
  <c r="AI4802" i="259"/>
  <c r="AL4802" i="259" s="1"/>
  <c r="AI4786" i="259"/>
  <c r="AL4786" i="259" s="1"/>
  <c r="AI4770" i="259"/>
  <c r="AL4770" i="259" s="1"/>
  <c r="AI4754" i="259"/>
  <c r="AL4754" i="259" s="1"/>
  <c r="AI4738" i="259"/>
  <c r="AL4738" i="259" s="1"/>
  <c r="AI4722" i="259"/>
  <c r="AL4722" i="259" s="1"/>
  <c r="AI4706" i="259"/>
  <c r="AL4706" i="259" s="1"/>
  <c r="AI4690" i="259"/>
  <c r="AL4690" i="259" s="1"/>
  <c r="AI4666" i="259"/>
  <c r="AL4666" i="259" s="1"/>
  <c r="AI4650" i="259"/>
  <c r="AL4650" i="259" s="1"/>
  <c r="AI4634" i="259"/>
  <c r="AL4634" i="259" s="1"/>
  <c r="AI4618" i="259"/>
  <c r="AL4618" i="259" s="1"/>
  <c r="AI4594" i="259"/>
  <c r="AL4594" i="259" s="1"/>
  <c r="AI4578" i="259"/>
  <c r="AL4578" i="259" s="1"/>
  <c r="AI4562" i="259"/>
  <c r="AL4562" i="259" s="1"/>
  <c r="AI4546" i="259"/>
  <c r="AL4546" i="259" s="1"/>
  <c r="AI4530" i="259"/>
  <c r="AL4530" i="259" s="1"/>
  <c r="AI4506" i="259"/>
  <c r="AL4506" i="259" s="1"/>
  <c r="AI4490" i="259"/>
  <c r="AL4490" i="259" s="1"/>
  <c r="AI4474" i="259"/>
  <c r="AL4474" i="259" s="1"/>
  <c r="AI4466" i="259"/>
  <c r="AL4466" i="259" s="1"/>
  <c r="AI4450" i="259"/>
  <c r="AL4450" i="259" s="1"/>
  <c r="AI4434" i="259"/>
  <c r="AL4434" i="259" s="1"/>
  <c r="AI4418" i="259"/>
  <c r="AL4418" i="259" s="1"/>
  <c r="AI4402" i="259"/>
  <c r="AL4402" i="259" s="1"/>
  <c r="AI4386" i="259"/>
  <c r="AL4386" i="259" s="1"/>
  <c r="AI4370" i="259"/>
  <c r="AL4370" i="259" s="1"/>
  <c r="AI4354" i="259"/>
  <c r="AL4354" i="259" s="1"/>
  <c r="AI4338" i="259"/>
  <c r="AL4338" i="259" s="1"/>
  <c r="AI4322" i="259"/>
  <c r="AL4322" i="259" s="1"/>
  <c r="AI4306" i="259"/>
  <c r="AL4306" i="259" s="1"/>
  <c r="AI4290" i="259"/>
  <c r="AL4290" i="259" s="1"/>
  <c r="AI4274" i="259"/>
  <c r="AL4274" i="259" s="1"/>
  <c r="AI4258" i="259"/>
  <c r="AL4258" i="259" s="1"/>
  <c r="AI4250" i="259"/>
  <c r="AL4250" i="259" s="1"/>
  <c r="AI4234" i="259"/>
  <c r="AL4234" i="259" s="1"/>
  <c r="AI4218" i="259"/>
  <c r="AL4218" i="259" s="1"/>
  <c r="AI4202" i="259"/>
  <c r="AL4202" i="259" s="1"/>
  <c r="AI4186" i="259"/>
  <c r="AL4186" i="259" s="1"/>
  <c r="AI4170" i="259"/>
  <c r="AL4170" i="259" s="1"/>
  <c r="AI4154" i="259"/>
  <c r="AL4154" i="259" s="1"/>
  <c r="AI4138" i="259"/>
  <c r="AL4138" i="259" s="1"/>
  <c r="AI4122" i="259"/>
  <c r="AL4122" i="259" s="1"/>
  <c r="AI4106" i="259"/>
  <c r="AL4106" i="259" s="1"/>
  <c r="AI4090" i="259"/>
  <c r="AL4090" i="259" s="1"/>
  <c r="AI4074" i="259"/>
  <c r="AL4074" i="259" s="1"/>
  <c r="AI4058" i="259"/>
  <c r="AL4058" i="259" s="1"/>
  <c r="AI4034" i="259"/>
  <c r="AL4034" i="259" s="1"/>
  <c r="AI4018" i="259"/>
  <c r="AL4018" i="259" s="1"/>
  <c r="AI4002" i="259"/>
  <c r="AL4002" i="259" s="1"/>
  <c r="AI3986" i="259"/>
  <c r="AL3986" i="259" s="1"/>
  <c r="AI3970" i="259"/>
  <c r="AL3970" i="259" s="1"/>
  <c r="AI3954" i="259"/>
  <c r="AL3954" i="259" s="1"/>
  <c r="AI3938" i="259"/>
  <c r="AL3938" i="259" s="1"/>
  <c r="AI3922" i="259"/>
  <c r="AL3922" i="259" s="1"/>
  <c r="AI3906" i="259"/>
  <c r="AL3906" i="259" s="1"/>
  <c r="AI3890" i="259"/>
  <c r="AL3890" i="259" s="1"/>
  <c r="AI3874" i="259"/>
  <c r="AL3874" i="259" s="1"/>
  <c r="AI3858" i="259"/>
  <c r="AL3858" i="259" s="1"/>
  <c r="AI3842" i="259"/>
  <c r="AL3842" i="259" s="1"/>
  <c r="AI3826" i="259"/>
  <c r="AL3826" i="259" s="1"/>
  <c r="AI3810" i="259"/>
  <c r="AL3810" i="259" s="1"/>
  <c r="AI3794" i="259"/>
  <c r="AL3794" i="259" s="1"/>
  <c r="AI3778" i="259"/>
  <c r="AL3778" i="259" s="1"/>
  <c r="AI3762" i="259"/>
  <c r="AL3762" i="259" s="1"/>
  <c r="AI3746" i="259"/>
  <c r="AL3746" i="259" s="1"/>
  <c r="AI3730" i="259"/>
  <c r="AL3730" i="259" s="1"/>
  <c r="AI3714" i="259"/>
  <c r="AL3714" i="259" s="1"/>
  <c r="AI3698" i="259"/>
  <c r="AL3698" i="259" s="1"/>
  <c r="AI3682" i="259"/>
  <c r="AL3682" i="259" s="1"/>
  <c r="AI3666" i="259"/>
  <c r="AL3666" i="259" s="1"/>
  <c r="AI3650" i="259"/>
  <c r="AL3650" i="259" s="1"/>
  <c r="AI3634" i="259"/>
  <c r="AL3634" i="259" s="1"/>
  <c r="AI3618" i="259"/>
  <c r="AL3618" i="259" s="1"/>
  <c r="AI3602" i="259"/>
  <c r="AL3602" i="259" s="1"/>
  <c r="AI3586" i="259"/>
  <c r="AL3586" i="259" s="1"/>
  <c r="AI3570" i="259"/>
  <c r="AL3570" i="259" s="1"/>
  <c r="AI3554" i="259"/>
  <c r="AL3554" i="259" s="1"/>
  <c r="AI3538" i="259"/>
  <c r="AL3538" i="259" s="1"/>
  <c r="AI3514" i="259"/>
  <c r="AL3514" i="259" s="1"/>
  <c r="AI3498" i="259"/>
  <c r="AL3498" i="259" s="1"/>
  <c r="AI3490" i="259"/>
  <c r="AL3490" i="259" s="1"/>
  <c r="AI3474" i="259"/>
  <c r="AL3474" i="259" s="1"/>
  <c r="AI3450" i="259"/>
  <c r="AL3450" i="259" s="1"/>
  <c r="AI5506" i="259"/>
  <c r="AL5506" i="259" s="1"/>
  <c r="AI5490" i="259"/>
  <c r="AL5490" i="259" s="1"/>
  <c r="AI5474" i="259"/>
  <c r="AL5474" i="259" s="1"/>
  <c r="AI5458" i="259"/>
  <c r="AL5458" i="259" s="1"/>
  <c r="AI5442" i="259"/>
  <c r="AL5442" i="259" s="1"/>
  <c r="AI5426" i="259"/>
  <c r="AL5426" i="259" s="1"/>
  <c r="AI5410" i="259"/>
  <c r="AL5410" i="259" s="1"/>
  <c r="AI5386" i="259"/>
  <c r="AL5386" i="259" s="1"/>
  <c r="AI5370" i="259"/>
  <c r="AL5370" i="259" s="1"/>
  <c r="AI5354" i="259"/>
  <c r="AL5354" i="259" s="1"/>
  <c r="AI5338" i="259"/>
  <c r="AL5338" i="259" s="1"/>
  <c r="AI5322" i="259"/>
  <c r="AL5322" i="259" s="1"/>
  <c r="AI5306" i="259"/>
  <c r="AL5306" i="259" s="1"/>
  <c r="AI5290" i="259"/>
  <c r="AL5290" i="259" s="1"/>
  <c r="AI5274" i="259"/>
  <c r="AL5274" i="259" s="1"/>
  <c r="AI5258" i="259"/>
  <c r="AL5258" i="259" s="1"/>
  <c r="AI5242" i="259"/>
  <c r="AL5242" i="259" s="1"/>
  <c r="AI5226" i="259"/>
  <c r="AL5226" i="259" s="1"/>
  <c r="AI5202" i="259"/>
  <c r="AL5202" i="259" s="1"/>
  <c r="AI5186" i="259"/>
  <c r="AL5186" i="259" s="1"/>
  <c r="AI5170" i="259"/>
  <c r="AL5170" i="259" s="1"/>
  <c r="AI5154" i="259"/>
  <c r="AL5154" i="259" s="1"/>
  <c r="AI5138" i="259"/>
  <c r="AL5138" i="259" s="1"/>
  <c r="AI5122" i="259"/>
  <c r="AL5122" i="259" s="1"/>
  <c r="AI5106" i="259"/>
  <c r="AL5106" i="259" s="1"/>
  <c r="AI5090" i="259"/>
  <c r="AL5090" i="259" s="1"/>
  <c r="AI5074" i="259"/>
  <c r="AL5074" i="259" s="1"/>
  <c r="AI5058" i="259"/>
  <c r="AL5058" i="259" s="1"/>
  <c r="AI5034" i="259"/>
  <c r="AL5034" i="259" s="1"/>
  <c r="AI5018" i="259"/>
  <c r="AL5018" i="259" s="1"/>
  <c r="AI5002" i="259"/>
  <c r="AL5002" i="259" s="1"/>
  <c r="AI4986" i="259"/>
  <c r="AL4986" i="259" s="1"/>
  <c r="AI4970" i="259"/>
  <c r="AL4970" i="259" s="1"/>
  <c r="AI4946" i="259"/>
  <c r="AL4946" i="259" s="1"/>
  <c r="AI4938" i="259"/>
  <c r="AL4938" i="259" s="1"/>
  <c r="AI4922" i="259"/>
  <c r="AL4922" i="259" s="1"/>
  <c r="AI4906" i="259"/>
  <c r="AL4906" i="259" s="1"/>
  <c r="AI4890" i="259"/>
  <c r="AL4890" i="259" s="1"/>
  <c r="AI4874" i="259"/>
  <c r="AL4874" i="259" s="1"/>
  <c r="AI4858" i="259"/>
  <c r="AL4858" i="259" s="1"/>
  <c r="AI4842" i="259"/>
  <c r="AL4842" i="259" s="1"/>
  <c r="AI4826" i="259"/>
  <c r="AL4826" i="259" s="1"/>
  <c r="AI4810" i="259"/>
  <c r="AL4810" i="259" s="1"/>
  <c r="AI4794" i="259"/>
  <c r="AL4794" i="259" s="1"/>
  <c r="AI4778" i="259"/>
  <c r="AL4778" i="259" s="1"/>
  <c r="AI4762" i="259"/>
  <c r="AL4762" i="259" s="1"/>
  <c r="AI4746" i="259"/>
  <c r="AL4746" i="259" s="1"/>
  <c r="AI4730" i="259"/>
  <c r="AL4730" i="259" s="1"/>
  <c r="AI4714" i="259"/>
  <c r="AL4714" i="259" s="1"/>
  <c r="AI4698" i="259"/>
  <c r="AL4698" i="259" s="1"/>
  <c r="AI4682" i="259"/>
  <c r="AL4682" i="259" s="1"/>
  <c r="AI4674" i="259"/>
  <c r="AL4674" i="259" s="1"/>
  <c r="AI4658" i="259"/>
  <c r="AL4658" i="259" s="1"/>
  <c r="AI4642" i="259"/>
  <c r="AL4642" i="259" s="1"/>
  <c r="AI4626" i="259"/>
  <c r="AL4626" i="259" s="1"/>
  <c r="AI4610" i="259"/>
  <c r="AL4610" i="259" s="1"/>
  <c r="AI4602" i="259"/>
  <c r="AL4602" i="259" s="1"/>
  <c r="AI4586" i="259"/>
  <c r="AL4586" i="259" s="1"/>
  <c r="AI4570" i="259"/>
  <c r="AL4570" i="259" s="1"/>
  <c r="AI4554" i="259"/>
  <c r="AL4554" i="259" s="1"/>
  <c r="AI4538" i="259"/>
  <c r="AL4538" i="259" s="1"/>
  <c r="AI4522" i="259"/>
  <c r="AL4522" i="259" s="1"/>
  <c r="AI4514" i="259"/>
  <c r="AL4514" i="259" s="1"/>
  <c r="AI4498" i="259"/>
  <c r="AL4498" i="259" s="1"/>
  <c r="AI4482" i="259"/>
  <c r="AL4482" i="259" s="1"/>
  <c r="AI4458" i="259"/>
  <c r="AL4458" i="259" s="1"/>
  <c r="AI4442" i="259"/>
  <c r="AL4442" i="259" s="1"/>
  <c r="AI4426" i="259"/>
  <c r="AL4426" i="259" s="1"/>
  <c r="AI4410" i="259"/>
  <c r="AL4410" i="259" s="1"/>
  <c r="AI4394" i="259"/>
  <c r="AL4394" i="259" s="1"/>
  <c r="AI4378" i="259"/>
  <c r="AL4378" i="259" s="1"/>
  <c r="AI4362" i="259"/>
  <c r="AL4362" i="259" s="1"/>
  <c r="AI4346" i="259"/>
  <c r="AL4346" i="259" s="1"/>
  <c r="AI4330" i="259"/>
  <c r="AL4330" i="259" s="1"/>
  <c r="AI4314" i="259"/>
  <c r="AL4314" i="259" s="1"/>
  <c r="AI4298" i="259"/>
  <c r="AL4298" i="259" s="1"/>
  <c r="AI4282" i="259"/>
  <c r="AL4282" i="259" s="1"/>
  <c r="AI4266" i="259"/>
  <c r="AL4266" i="259" s="1"/>
  <c r="AI4242" i="259"/>
  <c r="AL4242" i="259" s="1"/>
  <c r="AI4226" i="259"/>
  <c r="AL4226" i="259" s="1"/>
  <c r="AI4210" i="259"/>
  <c r="AL4210" i="259" s="1"/>
  <c r="AI4194" i="259"/>
  <c r="AL4194" i="259" s="1"/>
  <c r="AI4178" i="259"/>
  <c r="AL4178" i="259" s="1"/>
  <c r="AI4162" i="259"/>
  <c r="AL4162" i="259" s="1"/>
  <c r="AI4146" i="259"/>
  <c r="AL4146" i="259" s="1"/>
  <c r="AI4130" i="259"/>
  <c r="AL4130" i="259" s="1"/>
  <c r="AI4114" i="259"/>
  <c r="AL4114" i="259" s="1"/>
  <c r="AI4098" i="259"/>
  <c r="AL4098" i="259" s="1"/>
  <c r="AI4082" i="259"/>
  <c r="AL4082" i="259" s="1"/>
  <c r="AI4066" i="259"/>
  <c r="AL4066" i="259" s="1"/>
  <c r="AI4050" i="259"/>
  <c r="AL4050" i="259" s="1"/>
  <c r="AI4042" i="259"/>
  <c r="AL4042" i="259" s="1"/>
  <c r="AI4026" i="259"/>
  <c r="AL4026" i="259" s="1"/>
  <c r="AI4010" i="259"/>
  <c r="AL4010" i="259" s="1"/>
  <c r="AI3994" i="259"/>
  <c r="AL3994" i="259" s="1"/>
  <c r="AI3978" i="259"/>
  <c r="AL3978" i="259" s="1"/>
  <c r="AI3962" i="259"/>
  <c r="AL3962" i="259" s="1"/>
  <c r="AI3946" i="259"/>
  <c r="AL3946" i="259" s="1"/>
  <c r="AI3930" i="259"/>
  <c r="AL3930" i="259" s="1"/>
  <c r="AI3914" i="259"/>
  <c r="AL3914" i="259" s="1"/>
  <c r="AI3898" i="259"/>
  <c r="AL3898" i="259" s="1"/>
  <c r="AI3882" i="259"/>
  <c r="AL3882" i="259" s="1"/>
  <c r="AI3866" i="259"/>
  <c r="AL3866" i="259" s="1"/>
  <c r="AI3850" i="259"/>
  <c r="AL3850" i="259" s="1"/>
  <c r="AI3834" i="259"/>
  <c r="AL3834" i="259" s="1"/>
  <c r="AI3818" i="259"/>
  <c r="AL3818" i="259" s="1"/>
  <c r="AI3802" i="259"/>
  <c r="AL3802" i="259" s="1"/>
  <c r="AI3786" i="259"/>
  <c r="AL3786" i="259" s="1"/>
  <c r="AI3770" i="259"/>
  <c r="AL3770" i="259" s="1"/>
  <c r="AI3754" i="259"/>
  <c r="AL3754" i="259" s="1"/>
  <c r="AI3738" i="259"/>
  <c r="AL3738" i="259" s="1"/>
  <c r="AI3722" i="259"/>
  <c r="AL3722" i="259" s="1"/>
  <c r="AI3706" i="259"/>
  <c r="AL3706" i="259" s="1"/>
  <c r="AI3690" i="259"/>
  <c r="AL3690" i="259" s="1"/>
  <c r="AI3674" i="259"/>
  <c r="AL3674" i="259" s="1"/>
  <c r="AI3658" i="259"/>
  <c r="AL3658" i="259" s="1"/>
  <c r="AI3642" i="259"/>
  <c r="AL3642" i="259" s="1"/>
  <c r="AI3626" i="259"/>
  <c r="AL3626" i="259" s="1"/>
  <c r="AI3610" i="259"/>
  <c r="AL3610" i="259" s="1"/>
  <c r="AI3594" i="259"/>
  <c r="AL3594" i="259" s="1"/>
  <c r="AI3578" i="259"/>
  <c r="AL3578" i="259" s="1"/>
  <c r="AI3562" i="259"/>
  <c r="AL3562" i="259" s="1"/>
  <c r="AI3546" i="259"/>
  <c r="AL3546" i="259" s="1"/>
  <c r="AI3530" i="259"/>
  <c r="AL3530" i="259" s="1"/>
  <c r="AI3522" i="259"/>
  <c r="AL3522" i="259" s="1"/>
  <c r="AI3506" i="259"/>
  <c r="AL3506" i="259" s="1"/>
  <c r="AI3482" i="259"/>
  <c r="AL3482" i="259" s="1"/>
  <c r="AI3466" i="259"/>
  <c r="AL3466" i="259" s="1"/>
  <c r="AI3458" i="259"/>
  <c r="AL3458" i="259" s="1"/>
  <c r="AI1504" i="259"/>
  <c r="AL1504" i="259" s="1"/>
  <c r="AI1496" i="259"/>
  <c r="AL1496" i="259" s="1"/>
  <c r="AI1488" i="259"/>
  <c r="AL1488" i="259" s="1"/>
  <c r="AI1480" i="259"/>
  <c r="AL1480" i="259" s="1"/>
  <c r="AI1472" i="259"/>
  <c r="AL1472" i="259" s="1"/>
  <c r="AI1464" i="259"/>
  <c r="AL1464" i="259" s="1"/>
  <c r="AI1456" i="259"/>
  <c r="AL1456" i="259" s="1"/>
  <c r="AI1448" i="259"/>
  <c r="AL1448" i="259" s="1"/>
  <c r="AI1440" i="259"/>
  <c r="AL1440" i="259" s="1"/>
  <c r="AI1432" i="259"/>
  <c r="AL1432" i="259" s="1"/>
  <c r="AI1424" i="259"/>
  <c r="AL1424" i="259" s="1"/>
  <c r="AI1416" i="259"/>
  <c r="AL1416" i="259" s="1"/>
  <c r="AI1408" i="259"/>
  <c r="AL1408" i="259" s="1"/>
  <c r="AI1400" i="259"/>
  <c r="AL1400" i="259" s="1"/>
  <c r="AI1392" i="259"/>
  <c r="AL1392" i="259" s="1"/>
  <c r="AI1384" i="259"/>
  <c r="AL1384" i="259" s="1"/>
  <c r="AI1376" i="259"/>
  <c r="AL1376" i="259" s="1"/>
  <c r="AI1368" i="259"/>
  <c r="AL1368" i="259" s="1"/>
  <c r="AI1360" i="259"/>
  <c r="AL1360" i="259" s="1"/>
  <c r="AI1352" i="259"/>
  <c r="AL1352" i="259" s="1"/>
  <c r="AI1344" i="259"/>
  <c r="AL1344" i="259" s="1"/>
  <c r="AI1336" i="259"/>
  <c r="AL1336" i="259" s="1"/>
  <c r="AI1328" i="259"/>
  <c r="AL1328" i="259" s="1"/>
  <c r="AI1320" i="259"/>
  <c r="AL1320" i="259" s="1"/>
  <c r="AI1312" i="259"/>
  <c r="AL1312" i="259" s="1"/>
  <c r="AI1304" i="259"/>
  <c r="AL1304" i="259" s="1"/>
  <c r="AI1296" i="259"/>
  <c r="AL1296" i="259" s="1"/>
  <c r="AI1288" i="259"/>
  <c r="AL1288" i="259" s="1"/>
  <c r="AI1280" i="259"/>
  <c r="AL1280" i="259" s="1"/>
  <c r="AI1272" i="259"/>
  <c r="AL1272" i="259" s="1"/>
  <c r="AI1264" i="259"/>
  <c r="AL1264" i="259" s="1"/>
  <c r="AI1256" i="259"/>
  <c r="AL1256" i="259" s="1"/>
  <c r="AI1248" i="259"/>
  <c r="AL1248" i="259" s="1"/>
  <c r="AI1240" i="259"/>
  <c r="AL1240" i="259" s="1"/>
  <c r="AI1232" i="259"/>
  <c r="AL1232" i="259" s="1"/>
  <c r="AI1224" i="259"/>
  <c r="AL1224" i="259" s="1"/>
  <c r="AI1216" i="259"/>
  <c r="AL1216" i="259" s="1"/>
  <c r="AI1208" i="259"/>
  <c r="AL1208" i="259" s="1"/>
  <c r="AI1200" i="259"/>
  <c r="AL1200" i="259" s="1"/>
  <c r="AI1192" i="259"/>
  <c r="AL1192" i="259" s="1"/>
  <c r="AI1184" i="259"/>
  <c r="AL1184" i="259" s="1"/>
  <c r="AI1176" i="259"/>
  <c r="AL1176" i="259" s="1"/>
  <c r="AI1168" i="259"/>
  <c r="AL1168" i="259" s="1"/>
  <c r="AI1160" i="259"/>
  <c r="AL1160" i="259" s="1"/>
  <c r="AI1152" i="259"/>
  <c r="AL1152" i="259" s="1"/>
  <c r="AI1144" i="259"/>
  <c r="AL1144" i="259" s="1"/>
  <c r="AI1136" i="259"/>
  <c r="AL1136" i="259" s="1"/>
  <c r="AI1128" i="259"/>
  <c r="AL1128" i="259" s="1"/>
  <c r="AI1120" i="259"/>
  <c r="AL1120" i="259" s="1"/>
  <c r="AI1112" i="259"/>
  <c r="AL1112" i="259" s="1"/>
  <c r="AI1104" i="259"/>
  <c r="AL1104" i="259" s="1"/>
  <c r="AI1096" i="259"/>
  <c r="AL1096" i="259" s="1"/>
  <c r="AI1088" i="259"/>
  <c r="AL1088" i="259" s="1"/>
  <c r="AI1080" i="259"/>
  <c r="AL1080" i="259" s="1"/>
  <c r="AI1072" i="259"/>
  <c r="AL1072" i="259" s="1"/>
  <c r="AI1064" i="259"/>
  <c r="AL1064" i="259" s="1"/>
  <c r="AI1056" i="259"/>
  <c r="AL1056" i="259" s="1"/>
  <c r="AI1048" i="259"/>
  <c r="AL1048" i="259" s="1"/>
  <c r="AI1040" i="259"/>
  <c r="AL1040" i="259" s="1"/>
  <c r="AI1032" i="259"/>
  <c r="AL1032" i="259" s="1"/>
  <c r="AI1024" i="259"/>
  <c r="AL1024" i="259" s="1"/>
  <c r="AI1016" i="259"/>
  <c r="AL1016" i="259" s="1"/>
  <c r="AI1008" i="259"/>
  <c r="AL1008" i="259" s="1"/>
  <c r="AI1000" i="259"/>
  <c r="AL1000" i="259" s="1"/>
  <c r="AI992" i="259"/>
  <c r="AL992" i="259" s="1"/>
  <c r="AI984" i="259"/>
  <c r="AL984" i="259" s="1"/>
  <c r="AI976" i="259"/>
  <c r="AL976" i="259" s="1"/>
  <c r="AI968" i="259"/>
  <c r="AL968" i="259" s="1"/>
  <c r="AI960" i="259"/>
  <c r="AL960" i="259" s="1"/>
  <c r="AI952" i="259"/>
  <c r="AL952" i="259" s="1"/>
  <c r="AI944" i="259"/>
  <c r="AL944" i="259" s="1"/>
  <c r="AI936" i="259"/>
  <c r="AL936" i="259" s="1"/>
  <c r="AI928" i="259"/>
  <c r="AL928" i="259" s="1"/>
  <c r="AI920" i="259"/>
  <c r="AL920" i="259" s="1"/>
  <c r="AI912" i="259"/>
  <c r="AL912" i="259" s="1"/>
  <c r="AI904" i="259"/>
  <c r="AL904" i="259" s="1"/>
  <c r="AI896" i="259"/>
  <c r="AL896" i="259" s="1"/>
  <c r="AI888" i="259"/>
  <c r="AL888" i="259" s="1"/>
  <c r="AI880" i="259"/>
  <c r="AL880" i="259" s="1"/>
  <c r="AI872" i="259"/>
  <c r="AL872" i="259" s="1"/>
  <c r="AI864" i="259"/>
  <c r="AL864" i="259" s="1"/>
  <c r="AI856" i="259"/>
  <c r="AL856" i="259" s="1"/>
  <c r="AI848" i="259"/>
  <c r="AL848" i="259" s="1"/>
  <c r="AI840" i="259"/>
  <c r="AL840" i="259" s="1"/>
  <c r="AI832" i="259"/>
  <c r="AL832" i="259" s="1"/>
  <c r="AI824" i="259"/>
  <c r="AL824" i="259" s="1"/>
  <c r="AI816" i="259"/>
  <c r="AL816" i="259" s="1"/>
  <c r="AI808" i="259"/>
  <c r="AL808" i="259" s="1"/>
  <c r="AI800" i="259"/>
  <c r="AL800" i="259" s="1"/>
  <c r="AI792" i="259"/>
  <c r="AL792" i="259" s="1"/>
  <c r="AI784" i="259"/>
  <c r="AL784" i="259" s="1"/>
  <c r="AI776" i="259"/>
  <c r="AL776" i="259" s="1"/>
  <c r="AI768" i="259"/>
  <c r="AL768" i="259" s="1"/>
  <c r="AI760" i="259"/>
  <c r="AL760" i="259" s="1"/>
  <c r="AI752" i="259"/>
  <c r="AL752" i="259" s="1"/>
  <c r="AI744" i="259"/>
  <c r="AL744" i="259" s="1"/>
  <c r="AI736" i="259"/>
  <c r="AL736" i="259" s="1"/>
  <c r="AI728" i="259"/>
  <c r="AL728" i="259" s="1"/>
  <c r="AI720" i="259"/>
  <c r="AL720" i="259" s="1"/>
  <c r="AI712" i="259"/>
  <c r="AL712" i="259" s="1"/>
  <c r="AI704" i="259"/>
  <c r="AL704" i="259" s="1"/>
  <c r="AI696" i="259"/>
  <c r="AL696" i="259" s="1"/>
  <c r="AI688" i="259"/>
  <c r="AL688" i="259" s="1"/>
  <c r="AI680" i="259"/>
  <c r="AL680" i="259" s="1"/>
  <c r="AI672" i="259"/>
  <c r="AL672" i="259" s="1"/>
  <c r="AI664" i="259"/>
  <c r="AL664" i="259" s="1"/>
  <c r="AI656" i="259"/>
  <c r="AL656" i="259" s="1"/>
  <c r="AI648" i="259"/>
  <c r="AL648" i="259" s="1"/>
  <c r="AI640" i="259"/>
  <c r="AL640" i="259" s="1"/>
  <c r="AI632" i="259"/>
  <c r="AL632" i="259" s="1"/>
  <c r="AI624" i="259"/>
  <c r="AL624" i="259" s="1"/>
  <c r="AI616" i="259"/>
  <c r="AL616" i="259" s="1"/>
  <c r="AI608" i="259"/>
  <c r="AL608" i="259" s="1"/>
  <c r="AI600" i="259"/>
  <c r="AL600" i="259" s="1"/>
  <c r="AI592" i="259"/>
  <c r="AL592" i="259" s="1"/>
  <c r="AI584" i="259"/>
  <c r="AL584" i="259" s="1"/>
  <c r="AI576" i="259"/>
  <c r="AL576" i="259" s="1"/>
  <c r="AI568" i="259"/>
  <c r="AL568" i="259" s="1"/>
  <c r="AI560" i="259"/>
  <c r="AL560" i="259" s="1"/>
  <c r="AI552" i="259"/>
  <c r="AL552" i="259" s="1"/>
  <c r="AI544" i="259"/>
  <c r="AL544" i="259" s="1"/>
  <c r="AI536" i="259"/>
  <c r="AL536" i="259" s="1"/>
  <c r="AI528" i="259"/>
  <c r="AL528" i="259" s="1"/>
  <c r="AI520" i="259"/>
  <c r="AL520" i="259" s="1"/>
  <c r="AI512" i="259"/>
  <c r="AL512" i="259" s="1"/>
  <c r="AI504" i="259"/>
  <c r="AL504" i="259" s="1"/>
  <c r="AI496" i="259"/>
  <c r="AL496" i="259" s="1"/>
  <c r="AI488" i="259"/>
  <c r="AL488" i="259" s="1"/>
  <c r="AI480" i="259"/>
  <c r="AL480" i="259" s="1"/>
  <c r="AI472" i="259"/>
  <c r="AL472" i="259" s="1"/>
  <c r="AI464" i="259"/>
  <c r="AL464" i="259" s="1"/>
  <c r="AI456" i="259"/>
  <c r="AL456" i="259" s="1"/>
  <c r="AI448" i="259"/>
  <c r="AL448" i="259" s="1"/>
  <c r="AI440" i="259"/>
  <c r="AL440" i="259" s="1"/>
  <c r="AI432" i="259"/>
  <c r="AL432" i="259" s="1"/>
  <c r="AI424" i="259"/>
  <c r="AL424" i="259" s="1"/>
  <c r="AI416" i="259"/>
  <c r="AL416" i="259" s="1"/>
  <c r="AI408" i="259"/>
  <c r="AL408" i="259" s="1"/>
  <c r="AI400" i="259"/>
  <c r="AL400" i="259" s="1"/>
  <c r="AI392" i="259"/>
  <c r="AL392" i="259" s="1"/>
  <c r="AI384" i="259"/>
  <c r="AL384" i="259" s="1"/>
  <c r="AI376" i="259"/>
  <c r="AL376" i="259" s="1"/>
  <c r="AI368" i="259"/>
  <c r="AL368" i="259" s="1"/>
  <c r="AI360" i="259"/>
  <c r="AL360" i="259" s="1"/>
  <c r="AI352" i="259"/>
  <c r="AL352" i="259" s="1"/>
  <c r="AI344" i="259"/>
  <c r="AL344" i="259" s="1"/>
  <c r="AI336" i="259"/>
  <c r="AL336" i="259" s="1"/>
  <c r="AI328" i="259"/>
  <c r="AL328" i="259" s="1"/>
  <c r="AI320" i="259"/>
  <c r="AL320" i="259" s="1"/>
  <c r="AI312" i="259"/>
  <c r="AL312" i="259" s="1"/>
  <c r="AI304" i="259"/>
  <c r="AL304" i="259" s="1"/>
  <c r="AI296" i="259"/>
  <c r="AL296" i="259" s="1"/>
  <c r="AI288" i="259"/>
  <c r="AL288" i="259" s="1"/>
  <c r="AI280" i="259"/>
  <c r="AL280" i="259" s="1"/>
  <c r="AI272" i="259"/>
  <c r="AL272" i="259" s="1"/>
  <c r="AI264" i="259"/>
  <c r="AL264" i="259" s="1"/>
  <c r="AI256" i="259"/>
  <c r="AL256" i="259" s="1"/>
  <c r="AI248" i="259"/>
  <c r="AL248" i="259" s="1"/>
  <c r="AI240" i="259"/>
  <c r="AL240" i="259" s="1"/>
  <c r="AI232" i="259"/>
  <c r="AL232" i="259" s="1"/>
  <c r="AI224" i="259"/>
  <c r="AL224" i="259" s="1"/>
  <c r="AI216" i="259"/>
  <c r="AL216" i="259" s="1"/>
  <c r="AI208" i="259"/>
  <c r="AL208" i="259" s="1"/>
  <c r="AI200" i="259"/>
  <c r="AL200" i="259" s="1"/>
  <c r="AI192" i="259"/>
  <c r="AL192" i="259" s="1"/>
  <c r="AI184" i="259"/>
  <c r="AL184" i="259" s="1"/>
  <c r="AI176" i="259"/>
  <c r="AL176" i="259" s="1"/>
  <c r="AI168" i="259"/>
  <c r="AL168" i="259" s="1"/>
  <c r="AI160" i="259"/>
  <c r="AL160" i="259" s="1"/>
  <c r="AI152" i="259"/>
  <c r="AL152" i="259" s="1"/>
  <c r="AI367" i="259"/>
  <c r="AL367" i="259" s="1"/>
  <c r="AI359" i="259"/>
  <c r="AL359" i="259" s="1"/>
  <c r="AI351" i="259"/>
  <c r="AL351" i="259" s="1"/>
  <c r="AI343" i="259"/>
  <c r="AL343" i="259" s="1"/>
  <c r="AI335" i="259"/>
  <c r="AL335" i="259" s="1"/>
  <c r="AI327" i="259"/>
  <c r="AL327" i="259" s="1"/>
  <c r="AI319" i="259"/>
  <c r="AL319" i="259" s="1"/>
  <c r="AI311" i="259"/>
  <c r="AL311" i="259" s="1"/>
  <c r="AI303" i="259"/>
  <c r="AL303" i="259" s="1"/>
  <c r="AI295" i="259"/>
  <c r="AL295" i="259" s="1"/>
  <c r="AI287" i="259"/>
  <c r="AL287" i="259" s="1"/>
  <c r="AI279" i="259"/>
  <c r="AL279" i="259" s="1"/>
  <c r="AI271" i="259"/>
  <c r="AL271" i="259" s="1"/>
  <c r="AI263" i="259"/>
  <c r="AL263" i="259" s="1"/>
  <c r="AI255" i="259"/>
  <c r="AL255" i="259" s="1"/>
  <c r="AI247" i="259"/>
  <c r="AL247" i="259" s="1"/>
  <c r="AI239" i="259"/>
  <c r="AL239" i="259" s="1"/>
  <c r="AI231" i="259"/>
  <c r="AL231" i="259" s="1"/>
  <c r="AI223" i="259"/>
  <c r="AL223" i="259" s="1"/>
  <c r="AI215" i="259"/>
  <c r="AL215" i="259" s="1"/>
  <c r="AI207" i="259"/>
  <c r="AL207" i="259" s="1"/>
  <c r="AI199" i="259"/>
  <c r="AL199" i="259" s="1"/>
  <c r="AI191" i="259"/>
  <c r="AL191" i="259" s="1"/>
  <c r="AI183" i="259"/>
  <c r="AL183" i="259" s="1"/>
  <c r="AI175" i="259"/>
  <c r="AL175" i="259" s="1"/>
  <c r="AI167" i="259"/>
  <c r="AL167" i="259" s="1"/>
  <c r="AI159" i="259"/>
  <c r="AL159" i="259" s="1"/>
  <c r="AI151" i="259"/>
  <c r="AL151" i="259" s="1"/>
  <c r="AI143" i="259"/>
  <c r="AL143" i="259" s="1"/>
  <c r="AI135" i="259"/>
  <c r="AL135" i="259" s="1"/>
  <c r="AI127" i="259"/>
  <c r="AL127" i="259" s="1"/>
  <c r="AI119" i="259"/>
  <c r="AL119" i="259" s="1"/>
  <c r="AI111" i="259"/>
  <c r="AL111" i="259" s="1"/>
  <c r="AI103" i="259"/>
  <c r="AL103" i="259" s="1"/>
  <c r="AI95" i="259"/>
  <c r="AL95" i="259" s="1"/>
  <c r="AI87" i="259"/>
  <c r="AL87" i="259" s="1"/>
  <c r="AI79" i="259"/>
  <c r="AL79" i="259" s="1"/>
  <c r="AI71" i="259"/>
  <c r="AL71" i="259" s="1"/>
  <c r="AI63" i="259"/>
  <c r="AL63" i="259" s="1"/>
  <c r="AI55" i="259"/>
  <c r="AL55" i="259" s="1"/>
  <c r="AI47" i="259"/>
  <c r="AL47" i="259" s="1"/>
  <c r="AI39" i="259"/>
  <c r="AL39" i="259" s="1"/>
  <c r="AI31" i="259"/>
  <c r="AL31" i="259" s="1"/>
  <c r="AI23" i="259"/>
  <c r="AL23" i="259" s="1"/>
  <c r="AI15" i="259"/>
  <c r="AL15" i="259" s="1"/>
  <c r="AI7" i="259"/>
  <c r="AL7" i="259" s="1"/>
  <c r="AI5509" i="259"/>
  <c r="AL5509" i="259" s="1"/>
  <c r="AI5501" i="259"/>
  <c r="AL5501" i="259" s="1"/>
  <c r="AI5493" i="259"/>
  <c r="AL5493" i="259" s="1"/>
  <c r="AI5485" i="259"/>
  <c r="AL5485" i="259" s="1"/>
  <c r="AI5477" i="259"/>
  <c r="AL5477" i="259" s="1"/>
  <c r="AI5469" i="259"/>
  <c r="AL5469" i="259" s="1"/>
  <c r="AI5461" i="259"/>
  <c r="AL5461" i="259" s="1"/>
  <c r="AI5453" i="259"/>
  <c r="AL5453" i="259" s="1"/>
  <c r="AI5445" i="259"/>
  <c r="AL5445" i="259" s="1"/>
  <c r="AI5437" i="259"/>
  <c r="AL5437" i="259" s="1"/>
  <c r="AI5429" i="259"/>
  <c r="AL5429" i="259" s="1"/>
  <c r="AI5421" i="259"/>
  <c r="AL5421" i="259" s="1"/>
  <c r="AI5413" i="259"/>
  <c r="AL5413" i="259" s="1"/>
  <c r="AI5405" i="259"/>
  <c r="AL5405" i="259" s="1"/>
  <c r="AI5397" i="259"/>
  <c r="AL5397" i="259" s="1"/>
  <c r="AI5389" i="259"/>
  <c r="AL5389" i="259" s="1"/>
  <c r="AI5381" i="259"/>
  <c r="AL5381" i="259" s="1"/>
  <c r="AI5373" i="259"/>
  <c r="AL5373" i="259" s="1"/>
  <c r="AI5365" i="259"/>
  <c r="AL5365" i="259" s="1"/>
  <c r="AI5357" i="259"/>
  <c r="AL5357" i="259" s="1"/>
  <c r="AI3434" i="259"/>
  <c r="AL3434" i="259" s="1"/>
  <c r="AI3418" i="259"/>
  <c r="AL3418" i="259" s="1"/>
  <c r="AI3402" i="259"/>
  <c r="AL3402" i="259" s="1"/>
  <c r="AI3386" i="259"/>
  <c r="AL3386" i="259" s="1"/>
  <c r="AI3370" i="259"/>
  <c r="AL3370" i="259" s="1"/>
  <c r="AI3354" i="259"/>
  <c r="AL3354" i="259" s="1"/>
  <c r="AI3346" i="259"/>
  <c r="AL3346" i="259" s="1"/>
  <c r="AI3330" i="259"/>
  <c r="AL3330" i="259" s="1"/>
  <c r="AI3314" i="259"/>
  <c r="AL3314" i="259" s="1"/>
  <c r="AI3298" i="259"/>
  <c r="AL3298" i="259" s="1"/>
  <c r="AI3282" i="259"/>
  <c r="AL3282" i="259" s="1"/>
  <c r="AI3266" i="259"/>
  <c r="AL3266" i="259" s="1"/>
  <c r="AI3250" i="259"/>
  <c r="AL3250" i="259" s="1"/>
  <c r="AI3234" i="259"/>
  <c r="AL3234" i="259" s="1"/>
  <c r="AI3218" i="259"/>
  <c r="AL3218" i="259" s="1"/>
  <c r="AI3202" i="259"/>
  <c r="AL3202" i="259" s="1"/>
  <c r="AI3186" i="259"/>
  <c r="AL3186" i="259" s="1"/>
  <c r="AI3170" i="259"/>
  <c r="AL3170" i="259" s="1"/>
  <c r="AI3154" i="259"/>
  <c r="AL3154" i="259" s="1"/>
  <c r="AI3138" i="259"/>
  <c r="AL3138" i="259" s="1"/>
  <c r="AI3122" i="259"/>
  <c r="AL3122" i="259" s="1"/>
  <c r="AI3106" i="259"/>
  <c r="AL3106" i="259" s="1"/>
  <c r="AI3090" i="259"/>
  <c r="AL3090" i="259" s="1"/>
  <c r="AI3082" i="259"/>
  <c r="AL3082" i="259" s="1"/>
  <c r="AI3066" i="259"/>
  <c r="AL3066" i="259" s="1"/>
  <c r="AI3050" i="259"/>
  <c r="AL3050" i="259" s="1"/>
  <c r="AI3034" i="259"/>
  <c r="AL3034" i="259" s="1"/>
  <c r="AI3018" i="259"/>
  <c r="AL3018" i="259" s="1"/>
  <c r="AI3002" i="259"/>
  <c r="AL3002" i="259" s="1"/>
  <c r="AI2986" i="259"/>
  <c r="AL2986" i="259" s="1"/>
  <c r="AI2970" i="259"/>
  <c r="AL2970" i="259" s="1"/>
  <c r="AI2946" i="259"/>
  <c r="AL2946" i="259" s="1"/>
  <c r="AI2930" i="259"/>
  <c r="AL2930" i="259" s="1"/>
  <c r="AI2914" i="259"/>
  <c r="AL2914" i="259" s="1"/>
  <c r="AI2898" i="259"/>
  <c r="AL2898" i="259" s="1"/>
  <c r="AI2882" i="259"/>
  <c r="AL2882" i="259" s="1"/>
  <c r="AI2866" i="259"/>
  <c r="AL2866" i="259" s="1"/>
  <c r="AI2850" i="259"/>
  <c r="AL2850" i="259" s="1"/>
  <c r="AI2826" i="259"/>
  <c r="AL2826" i="259" s="1"/>
  <c r="AI2810" i="259"/>
  <c r="AL2810" i="259" s="1"/>
  <c r="AI2794" i="259"/>
  <c r="AL2794" i="259" s="1"/>
  <c r="AI2778" i="259"/>
  <c r="AL2778" i="259" s="1"/>
  <c r="AI2762" i="259"/>
  <c r="AL2762" i="259" s="1"/>
  <c r="AI2746" i="259"/>
  <c r="AL2746" i="259" s="1"/>
  <c r="AI2730" i="259"/>
  <c r="AL2730" i="259" s="1"/>
  <c r="AI2714" i="259"/>
  <c r="AL2714" i="259" s="1"/>
  <c r="AI2698" i="259"/>
  <c r="AL2698" i="259" s="1"/>
  <c r="AI2682" i="259"/>
  <c r="AL2682" i="259" s="1"/>
  <c r="AI2666" i="259"/>
  <c r="AL2666" i="259" s="1"/>
  <c r="AI2650" i="259"/>
  <c r="AL2650" i="259" s="1"/>
  <c r="AI2634" i="259"/>
  <c r="AL2634" i="259" s="1"/>
  <c r="AI2626" i="259"/>
  <c r="AL2626" i="259" s="1"/>
  <c r="AI2610" i="259"/>
  <c r="AL2610" i="259" s="1"/>
  <c r="AI2594" i="259"/>
  <c r="AL2594" i="259" s="1"/>
  <c r="AI2586" i="259"/>
  <c r="AL2586" i="259" s="1"/>
  <c r="AI2570" i="259"/>
  <c r="AL2570" i="259" s="1"/>
  <c r="AI2554" i="259"/>
  <c r="AL2554" i="259" s="1"/>
  <c r="AI2538" i="259"/>
  <c r="AL2538" i="259" s="1"/>
  <c r="AI2522" i="259"/>
  <c r="AL2522" i="259" s="1"/>
  <c r="AI2506" i="259"/>
  <c r="AL2506" i="259" s="1"/>
  <c r="AI2490" i="259"/>
  <c r="AL2490" i="259" s="1"/>
  <c r="AI2474" i="259"/>
  <c r="AL2474" i="259" s="1"/>
  <c r="AI2458" i="259"/>
  <c r="AL2458" i="259" s="1"/>
  <c r="AI2442" i="259"/>
  <c r="AL2442" i="259" s="1"/>
  <c r="AI2426" i="259"/>
  <c r="AL2426" i="259" s="1"/>
  <c r="AI2410" i="259"/>
  <c r="AL2410" i="259" s="1"/>
  <c r="AI2394" i="259"/>
  <c r="AL2394" i="259" s="1"/>
  <c r="AI2378" i="259"/>
  <c r="AL2378" i="259" s="1"/>
  <c r="AI2362" i="259"/>
  <c r="AL2362" i="259" s="1"/>
  <c r="AI2346" i="259"/>
  <c r="AL2346" i="259" s="1"/>
  <c r="AI2330" i="259"/>
  <c r="AL2330" i="259" s="1"/>
  <c r="AI2306" i="259"/>
  <c r="AL2306" i="259" s="1"/>
  <c r="AI2290" i="259"/>
  <c r="AL2290" i="259" s="1"/>
  <c r="AI2274" i="259"/>
  <c r="AL2274" i="259" s="1"/>
  <c r="AI2258" i="259"/>
  <c r="AL2258" i="259" s="1"/>
  <c r="AI2242" i="259"/>
  <c r="AL2242" i="259" s="1"/>
  <c r="AI2226" i="259"/>
  <c r="AL2226" i="259" s="1"/>
  <c r="AI2210" i="259"/>
  <c r="AL2210" i="259" s="1"/>
  <c r="AI2194" i="259"/>
  <c r="AL2194" i="259" s="1"/>
  <c r="AI2178" i="259"/>
  <c r="AL2178" i="259" s="1"/>
  <c r="AI2162" i="259"/>
  <c r="AL2162" i="259" s="1"/>
  <c r="AI2146" i="259"/>
  <c r="AL2146" i="259" s="1"/>
  <c r="AI2130" i="259"/>
  <c r="AL2130" i="259" s="1"/>
  <c r="AI2114" i="259"/>
  <c r="AL2114" i="259" s="1"/>
  <c r="AI2098" i="259"/>
  <c r="AL2098" i="259" s="1"/>
  <c r="AI2082" i="259"/>
  <c r="AL2082" i="259" s="1"/>
  <c r="AI2066" i="259"/>
  <c r="AL2066" i="259" s="1"/>
  <c r="AI2050" i="259"/>
  <c r="AL2050" i="259" s="1"/>
  <c r="AI2026" i="259"/>
  <c r="AL2026" i="259" s="1"/>
  <c r="AI2010" i="259"/>
  <c r="AL2010" i="259" s="1"/>
  <c r="AI1978" i="259"/>
  <c r="AL1978" i="259" s="1"/>
  <c r="AI1962" i="259"/>
  <c r="AL1962" i="259" s="1"/>
  <c r="AI1938" i="259"/>
  <c r="AL1938" i="259" s="1"/>
  <c r="AI1922" i="259"/>
  <c r="AL1922" i="259" s="1"/>
  <c r="AI1906" i="259"/>
  <c r="AL1906" i="259" s="1"/>
  <c r="AI1890" i="259"/>
  <c r="AL1890" i="259" s="1"/>
  <c r="AI1874" i="259"/>
  <c r="AL1874" i="259" s="1"/>
  <c r="AI1858" i="259"/>
  <c r="AL1858" i="259" s="1"/>
  <c r="AI1842" i="259"/>
  <c r="AL1842" i="259" s="1"/>
  <c r="AI1826" i="259"/>
  <c r="AL1826" i="259" s="1"/>
  <c r="AI1810" i="259"/>
  <c r="AL1810" i="259" s="1"/>
  <c r="AI1794" i="259"/>
  <c r="AL1794" i="259" s="1"/>
  <c r="AI1778" i="259"/>
  <c r="AL1778" i="259" s="1"/>
  <c r="AI1762" i="259"/>
  <c r="AL1762" i="259" s="1"/>
  <c r="AI1746" i="259"/>
  <c r="AL1746" i="259" s="1"/>
  <c r="AI1730" i="259"/>
  <c r="AL1730" i="259" s="1"/>
  <c r="AI1714" i="259"/>
  <c r="AL1714" i="259" s="1"/>
  <c r="AI1698" i="259"/>
  <c r="AL1698" i="259" s="1"/>
  <c r="AI1682" i="259"/>
  <c r="AL1682" i="259" s="1"/>
  <c r="AI1666" i="259"/>
  <c r="AL1666" i="259" s="1"/>
  <c r="AI1650" i="259"/>
  <c r="AL1650" i="259" s="1"/>
  <c r="AI1634" i="259"/>
  <c r="AL1634" i="259" s="1"/>
  <c r="AI1618" i="259"/>
  <c r="AL1618" i="259" s="1"/>
  <c r="AI1602" i="259"/>
  <c r="AL1602" i="259" s="1"/>
  <c r="AI1586" i="259"/>
  <c r="AL1586" i="259" s="1"/>
  <c r="AI1570" i="259"/>
  <c r="AL1570" i="259" s="1"/>
  <c r="AI1554" i="259"/>
  <c r="AL1554" i="259" s="1"/>
  <c r="AI1538" i="259"/>
  <c r="AL1538" i="259" s="1"/>
  <c r="AI1522" i="259"/>
  <c r="AL1522" i="259" s="1"/>
  <c r="AI1506" i="259"/>
  <c r="AL1506" i="259" s="1"/>
  <c r="AI1490" i="259"/>
  <c r="AL1490" i="259" s="1"/>
  <c r="AI1474" i="259"/>
  <c r="AL1474" i="259" s="1"/>
  <c r="AI1458" i="259"/>
  <c r="AL1458" i="259" s="1"/>
  <c r="AI1442" i="259"/>
  <c r="AL1442" i="259" s="1"/>
  <c r="AI1426" i="259"/>
  <c r="AL1426" i="259" s="1"/>
  <c r="AI1402" i="259"/>
  <c r="AL1402" i="259" s="1"/>
  <c r="AI1386" i="259"/>
  <c r="AL1386" i="259" s="1"/>
  <c r="AI1370" i="259"/>
  <c r="AL1370" i="259" s="1"/>
  <c r="AI1354" i="259"/>
  <c r="AL1354" i="259" s="1"/>
  <c r="AI1338" i="259"/>
  <c r="AL1338" i="259" s="1"/>
  <c r="AI1322" i="259"/>
  <c r="AL1322" i="259" s="1"/>
  <c r="AI1306" i="259"/>
  <c r="AL1306" i="259" s="1"/>
  <c r="AI1298" i="259"/>
  <c r="AL1298" i="259" s="1"/>
  <c r="AI1274" i="259"/>
  <c r="AL1274" i="259" s="1"/>
  <c r="AI1258" i="259"/>
  <c r="AL1258" i="259" s="1"/>
  <c r="AI1242" i="259"/>
  <c r="AL1242" i="259" s="1"/>
  <c r="AI1226" i="259"/>
  <c r="AL1226" i="259" s="1"/>
  <c r="AI1210" i="259"/>
  <c r="AL1210" i="259" s="1"/>
  <c r="AI1194" i="259"/>
  <c r="AL1194" i="259" s="1"/>
  <c r="AI1178" i="259"/>
  <c r="AL1178" i="259" s="1"/>
  <c r="AI1162" i="259"/>
  <c r="AL1162" i="259" s="1"/>
  <c r="AI1146" i="259"/>
  <c r="AL1146" i="259" s="1"/>
  <c r="AI1130" i="259"/>
  <c r="AL1130" i="259" s="1"/>
  <c r="AI1114" i="259"/>
  <c r="AL1114" i="259" s="1"/>
  <c r="AI1098" i="259"/>
  <c r="AL1098" i="259" s="1"/>
  <c r="AI1082" i="259"/>
  <c r="AL1082" i="259" s="1"/>
  <c r="AI1066" i="259"/>
  <c r="AL1066" i="259" s="1"/>
  <c r="AI1050" i="259"/>
  <c r="AL1050" i="259" s="1"/>
  <c r="AI1034" i="259"/>
  <c r="AL1034" i="259" s="1"/>
  <c r="AI1018" i="259"/>
  <c r="AL1018" i="259" s="1"/>
  <c r="AI1002" i="259"/>
  <c r="AL1002" i="259" s="1"/>
  <c r="AI986" i="259"/>
  <c r="AL986" i="259" s="1"/>
  <c r="AI970" i="259"/>
  <c r="AL970" i="259" s="1"/>
  <c r="AI954" i="259"/>
  <c r="AL954" i="259" s="1"/>
  <c r="AI938" i="259"/>
  <c r="AL938" i="259" s="1"/>
  <c r="AI922" i="259"/>
  <c r="AL922" i="259" s="1"/>
  <c r="AI906" i="259"/>
  <c r="AL906" i="259" s="1"/>
  <c r="AI890" i="259"/>
  <c r="AL890" i="259" s="1"/>
  <c r="AI874" i="259"/>
  <c r="AL874" i="259" s="1"/>
  <c r="AI858" i="259"/>
  <c r="AL858" i="259" s="1"/>
  <c r="AI834" i="259"/>
  <c r="AL834" i="259" s="1"/>
  <c r="AI826" i="259"/>
  <c r="AL826" i="259" s="1"/>
  <c r="AI810" i="259"/>
  <c r="AL810" i="259" s="1"/>
  <c r="AI794" i="259"/>
  <c r="AL794" i="259" s="1"/>
  <c r="AI778" i="259"/>
  <c r="AL778" i="259" s="1"/>
  <c r="AI762" i="259"/>
  <c r="AL762" i="259" s="1"/>
  <c r="AI746" i="259"/>
  <c r="AL746" i="259" s="1"/>
  <c r="AI730" i="259"/>
  <c r="AL730" i="259" s="1"/>
  <c r="AI714" i="259"/>
  <c r="AL714" i="259" s="1"/>
  <c r="AI690" i="259"/>
  <c r="AL690" i="259" s="1"/>
  <c r="AI3442" i="259"/>
  <c r="AL3442" i="259" s="1"/>
  <c r="AI3426" i="259"/>
  <c r="AL3426" i="259" s="1"/>
  <c r="AI3410" i="259"/>
  <c r="AL3410" i="259" s="1"/>
  <c r="AI3394" i="259"/>
  <c r="AL3394" i="259" s="1"/>
  <c r="AI3378" i="259"/>
  <c r="AL3378" i="259" s="1"/>
  <c r="AI3362" i="259"/>
  <c r="AL3362" i="259" s="1"/>
  <c r="AI3338" i="259"/>
  <c r="AL3338" i="259" s="1"/>
  <c r="AI3322" i="259"/>
  <c r="AL3322" i="259" s="1"/>
  <c r="AI3306" i="259"/>
  <c r="AL3306" i="259" s="1"/>
  <c r="AI3290" i="259"/>
  <c r="AL3290" i="259" s="1"/>
  <c r="AI3274" i="259"/>
  <c r="AL3274" i="259" s="1"/>
  <c r="AI3258" i="259"/>
  <c r="AL3258" i="259" s="1"/>
  <c r="AI3242" i="259"/>
  <c r="AL3242" i="259" s="1"/>
  <c r="AI3226" i="259"/>
  <c r="AL3226" i="259" s="1"/>
  <c r="AI3210" i="259"/>
  <c r="AL3210" i="259" s="1"/>
  <c r="AI3194" i="259"/>
  <c r="AL3194" i="259" s="1"/>
  <c r="AI3178" i="259"/>
  <c r="AL3178" i="259" s="1"/>
  <c r="AI3162" i="259"/>
  <c r="AL3162" i="259" s="1"/>
  <c r="AI3146" i="259"/>
  <c r="AL3146" i="259" s="1"/>
  <c r="AI3130" i="259"/>
  <c r="AL3130" i="259" s="1"/>
  <c r="AI3114" i="259"/>
  <c r="AL3114" i="259" s="1"/>
  <c r="AI3098" i="259"/>
  <c r="AL3098" i="259" s="1"/>
  <c r="AI3074" i="259"/>
  <c r="AL3074" i="259" s="1"/>
  <c r="AI3058" i="259"/>
  <c r="AL3058" i="259" s="1"/>
  <c r="AI3042" i="259"/>
  <c r="AL3042" i="259" s="1"/>
  <c r="AI3026" i="259"/>
  <c r="AL3026" i="259" s="1"/>
  <c r="AI3010" i="259"/>
  <c r="AL3010" i="259" s="1"/>
  <c r="AI2994" i="259"/>
  <c r="AL2994" i="259" s="1"/>
  <c r="AI2978" i="259"/>
  <c r="AL2978" i="259" s="1"/>
  <c r="AI2962" i="259"/>
  <c r="AL2962" i="259" s="1"/>
  <c r="AI2954" i="259"/>
  <c r="AL2954" i="259" s="1"/>
  <c r="AI2938" i="259"/>
  <c r="AL2938" i="259" s="1"/>
  <c r="AI2922" i="259"/>
  <c r="AL2922" i="259" s="1"/>
  <c r="AI2906" i="259"/>
  <c r="AL2906" i="259" s="1"/>
  <c r="AI2890" i="259"/>
  <c r="AL2890" i="259" s="1"/>
  <c r="AI2874" i="259"/>
  <c r="AL2874" i="259" s="1"/>
  <c r="AI2858" i="259"/>
  <c r="AL2858" i="259" s="1"/>
  <c r="AI2842" i="259"/>
  <c r="AL2842" i="259" s="1"/>
  <c r="AI2834" i="259"/>
  <c r="AL2834" i="259" s="1"/>
  <c r="AI2818" i="259"/>
  <c r="AL2818" i="259" s="1"/>
  <c r="AI2802" i="259"/>
  <c r="AL2802" i="259" s="1"/>
  <c r="AI2786" i="259"/>
  <c r="AL2786" i="259" s="1"/>
  <c r="AI2770" i="259"/>
  <c r="AL2770" i="259" s="1"/>
  <c r="AI2754" i="259"/>
  <c r="AL2754" i="259" s="1"/>
  <c r="AI2738" i="259"/>
  <c r="AL2738" i="259" s="1"/>
  <c r="AI2722" i="259"/>
  <c r="AL2722" i="259" s="1"/>
  <c r="AI2706" i="259"/>
  <c r="AL2706" i="259" s="1"/>
  <c r="AI2690" i="259"/>
  <c r="AL2690" i="259" s="1"/>
  <c r="AI2674" i="259"/>
  <c r="AL2674" i="259" s="1"/>
  <c r="AI2658" i="259"/>
  <c r="AL2658" i="259" s="1"/>
  <c r="AI2642" i="259"/>
  <c r="AL2642" i="259" s="1"/>
  <c r="AI2618" i="259"/>
  <c r="AL2618" i="259" s="1"/>
  <c r="AI2602" i="259"/>
  <c r="AL2602" i="259" s="1"/>
  <c r="AI2578" i="259"/>
  <c r="AL2578" i="259" s="1"/>
  <c r="AI2562" i="259"/>
  <c r="AL2562" i="259" s="1"/>
  <c r="AI2546" i="259"/>
  <c r="AL2546" i="259" s="1"/>
  <c r="AI2530" i="259"/>
  <c r="AL2530" i="259" s="1"/>
  <c r="AI2514" i="259"/>
  <c r="AL2514" i="259" s="1"/>
  <c r="AI2498" i="259"/>
  <c r="AL2498" i="259" s="1"/>
  <c r="AI2482" i="259"/>
  <c r="AL2482" i="259" s="1"/>
  <c r="AI2466" i="259"/>
  <c r="AL2466" i="259" s="1"/>
  <c r="AI2450" i="259"/>
  <c r="AL2450" i="259" s="1"/>
  <c r="AI2434" i="259"/>
  <c r="AL2434" i="259" s="1"/>
  <c r="AI2418" i="259"/>
  <c r="AL2418" i="259" s="1"/>
  <c r="AI2402" i="259"/>
  <c r="AL2402" i="259" s="1"/>
  <c r="AI2386" i="259"/>
  <c r="AL2386" i="259" s="1"/>
  <c r="AI2370" i="259"/>
  <c r="AL2370" i="259" s="1"/>
  <c r="AI2354" i="259"/>
  <c r="AL2354" i="259" s="1"/>
  <c r="AI2338" i="259"/>
  <c r="AL2338" i="259" s="1"/>
  <c r="AI2322" i="259"/>
  <c r="AL2322" i="259" s="1"/>
  <c r="AI2314" i="259"/>
  <c r="AL2314" i="259" s="1"/>
  <c r="AI2298" i="259"/>
  <c r="AL2298" i="259" s="1"/>
  <c r="AI2282" i="259"/>
  <c r="AL2282" i="259" s="1"/>
  <c r="AI2266" i="259"/>
  <c r="AL2266" i="259" s="1"/>
  <c r="AI2250" i="259"/>
  <c r="AL2250" i="259" s="1"/>
  <c r="AI2234" i="259"/>
  <c r="AL2234" i="259" s="1"/>
  <c r="AI2218" i="259"/>
  <c r="AL2218" i="259" s="1"/>
  <c r="AI2202" i="259"/>
  <c r="AL2202" i="259" s="1"/>
  <c r="AI2186" i="259"/>
  <c r="AL2186" i="259" s="1"/>
  <c r="AI2170" i="259"/>
  <c r="AL2170" i="259" s="1"/>
  <c r="AI2154" i="259"/>
  <c r="AL2154" i="259" s="1"/>
  <c r="AI2138" i="259"/>
  <c r="AL2138" i="259" s="1"/>
  <c r="AI2122" i="259"/>
  <c r="AL2122" i="259" s="1"/>
  <c r="AI2106" i="259"/>
  <c r="AL2106" i="259" s="1"/>
  <c r="AI2090" i="259"/>
  <c r="AL2090" i="259" s="1"/>
  <c r="AI2074" i="259"/>
  <c r="AL2074" i="259" s="1"/>
  <c r="AI2058" i="259"/>
  <c r="AL2058" i="259" s="1"/>
  <c r="AI2042" i="259"/>
  <c r="AL2042" i="259" s="1"/>
  <c r="AI2034" i="259"/>
  <c r="AL2034" i="259" s="1"/>
  <c r="AI2018" i="259"/>
  <c r="AL2018" i="259" s="1"/>
  <c r="AI2002" i="259"/>
  <c r="AL2002" i="259" s="1"/>
  <c r="AI1994" i="259"/>
  <c r="AL1994" i="259" s="1"/>
  <c r="AI1986" i="259"/>
  <c r="AL1986" i="259" s="1"/>
  <c r="AI1970" i="259"/>
  <c r="AL1970" i="259" s="1"/>
  <c r="AI1954" i="259"/>
  <c r="AL1954" i="259" s="1"/>
  <c r="AI1946" i="259"/>
  <c r="AL1946" i="259" s="1"/>
  <c r="AI1930" i="259"/>
  <c r="AL1930" i="259" s="1"/>
  <c r="AI1914" i="259"/>
  <c r="AL1914" i="259" s="1"/>
  <c r="AI1898" i="259"/>
  <c r="AL1898" i="259" s="1"/>
  <c r="AI1882" i="259"/>
  <c r="AL1882" i="259" s="1"/>
  <c r="AI1866" i="259"/>
  <c r="AL1866" i="259" s="1"/>
  <c r="AI1850" i="259"/>
  <c r="AL1850" i="259" s="1"/>
  <c r="AI1834" i="259"/>
  <c r="AL1834" i="259" s="1"/>
  <c r="AI1818" i="259"/>
  <c r="AL1818" i="259" s="1"/>
  <c r="AI1802" i="259"/>
  <c r="AL1802" i="259" s="1"/>
  <c r="AI1786" i="259"/>
  <c r="AL1786" i="259" s="1"/>
  <c r="AI1770" i="259"/>
  <c r="AL1770" i="259" s="1"/>
  <c r="AI1754" i="259"/>
  <c r="AL1754" i="259" s="1"/>
  <c r="AI1738" i="259"/>
  <c r="AL1738" i="259" s="1"/>
  <c r="AI1722" i="259"/>
  <c r="AL1722" i="259" s="1"/>
  <c r="AI1706" i="259"/>
  <c r="AL1706" i="259" s="1"/>
  <c r="AI1690" i="259"/>
  <c r="AL1690" i="259" s="1"/>
  <c r="AI1674" i="259"/>
  <c r="AL1674" i="259" s="1"/>
  <c r="AI1658" i="259"/>
  <c r="AL1658" i="259" s="1"/>
  <c r="AI1642" i="259"/>
  <c r="AL1642" i="259" s="1"/>
  <c r="AI1626" i="259"/>
  <c r="AL1626" i="259" s="1"/>
  <c r="AI1610" i="259"/>
  <c r="AL1610" i="259" s="1"/>
  <c r="AI1594" i="259"/>
  <c r="AL1594" i="259" s="1"/>
  <c r="AI1578" i="259"/>
  <c r="AL1578" i="259" s="1"/>
  <c r="AI1562" i="259"/>
  <c r="AL1562" i="259" s="1"/>
  <c r="AI1546" i="259"/>
  <c r="AL1546" i="259" s="1"/>
  <c r="AI1530" i="259"/>
  <c r="AL1530" i="259" s="1"/>
  <c r="AI1514" i="259"/>
  <c r="AL1514" i="259" s="1"/>
  <c r="AI1498" i="259"/>
  <c r="AL1498" i="259" s="1"/>
  <c r="AI1482" i="259"/>
  <c r="AL1482" i="259" s="1"/>
  <c r="AI1466" i="259"/>
  <c r="AL1466" i="259" s="1"/>
  <c r="AI1450" i="259"/>
  <c r="AL1450" i="259" s="1"/>
  <c r="AI1434" i="259"/>
  <c r="AL1434" i="259" s="1"/>
  <c r="AI1418" i="259"/>
  <c r="AL1418" i="259" s="1"/>
  <c r="AI1410" i="259"/>
  <c r="AL1410" i="259" s="1"/>
  <c r="AI1394" i="259"/>
  <c r="AL1394" i="259" s="1"/>
  <c r="AI1378" i="259"/>
  <c r="AL1378" i="259" s="1"/>
  <c r="AI1362" i="259"/>
  <c r="AL1362" i="259" s="1"/>
  <c r="AI1346" i="259"/>
  <c r="AL1346" i="259" s="1"/>
  <c r="AI1330" i="259"/>
  <c r="AL1330" i="259" s="1"/>
  <c r="AI1314" i="259"/>
  <c r="AL1314" i="259" s="1"/>
  <c r="AI1290" i="259"/>
  <c r="AL1290" i="259" s="1"/>
  <c r="AI1282" i="259"/>
  <c r="AL1282" i="259" s="1"/>
  <c r="AI1266" i="259"/>
  <c r="AL1266" i="259" s="1"/>
  <c r="AI1250" i="259"/>
  <c r="AL1250" i="259" s="1"/>
  <c r="AI1234" i="259"/>
  <c r="AL1234" i="259" s="1"/>
  <c r="AI1218" i="259"/>
  <c r="AL1218" i="259" s="1"/>
  <c r="AI1202" i="259"/>
  <c r="AL1202" i="259" s="1"/>
  <c r="AI1186" i="259"/>
  <c r="AL1186" i="259" s="1"/>
  <c r="AI1170" i="259"/>
  <c r="AL1170" i="259" s="1"/>
  <c r="AI1154" i="259"/>
  <c r="AL1154" i="259" s="1"/>
  <c r="AI1138" i="259"/>
  <c r="AL1138" i="259" s="1"/>
  <c r="AI1122" i="259"/>
  <c r="AL1122" i="259" s="1"/>
  <c r="AI1106" i="259"/>
  <c r="AL1106" i="259" s="1"/>
  <c r="AI1090" i="259"/>
  <c r="AL1090" i="259" s="1"/>
  <c r="AI1074" i="259"/>
  <c r="AL1074" i="259" s="1"/>
  <c r="AI1058" i="259"/>
  <c r="AL1058" i="259" s="1"/>
  <c r="AI1042" i="259"/>
  <c r="AL1042" i="259" s="1"/>
  <c r="AI1026" i="259"/>
  <c r="AL1026" i="259" s="1"/>
  <c r="AI1010" i="259"/>
  <c r="AL1010" i="259" s="1"/>
  <c r="AI994" i="259"/>
  <c r="AL994" i="259" s="1"/>
  <c r="AI978" i="259"/>
  <c r="AL978" i="259" s="1"/>
  <c r="AI962" i="259"/>
  <c r="AL962" i="259" s="1"/>
  <c r="AI946" i="259"/>
  <c r="AL946" i="259" s="1"/>
  <c r="AI930" i="259"/>
  <c r="AL930" i="259" s="1"/>
  <c r="AI914" i="259"/>
  <c r="AL914" i="259" s="1"/>
  <c r="AI898" i="259"/>
  <c r="AL898" i="259" s="1"/>
  <c r="AI882" i="259"/>
  <c r="AL882" i="259" s="1"/>
  <c r="AI866" i="259"/>
  <c r="AL866" i="259" s="1"/>
  <c r="AI850" i="259"/>
  <c r="AL850" i="259" s="1"/>
  <c r="AI842" i="259"/>
  <c r="AL842" i="259" s="1"/>
  <c r="AI818" i="259"/>
  <c r="AL818" i="259" s="1"/>
  <c r="AI802" i="259"/>
  <c r="AL802" i="259" s="1"/>
  <c r="AI786" i="259"/>
  <c r="AL786" i="259" s="1"/>
  <c r="AI770" i="259"/>
  <c r="AL770" i="259" s="1"/>
  <c r="AI754" i="259"/>
  <c r="AL754" i="259" s="1"/>
  <c r="AI738" i="259"/>
  <c r="AL738" i="259" s="1"/>
  <c r="AI722" i="259"/>
  <c r="AL722" i="259" s="1"/>
  <c r="AI706" i="259"/>
  <c r="AL706" i="259" s="1"/>
  <c r="AI698" i="259"/>
  <c r="AL698" i="259" s="1"/>
  <c r="AI144" i="259"/>
  <c r="AL144" i="259" s="1"/>
  <c r="AI136" i="259"/>
  <c r="AL136" i="259" s="1"/>
  <c r="AI128" i="259"/>
  <c r="AL128" i="259" s="1"/>
  <c r="AI120" i="259"/>
  <c r="AL120" i="259" s="1"/>
  <c r="AI112" i="259"/>
  <c r="AL112" i="259" s="1"/>
  <c r="AI104" i="259"/>
  <c r="AL104" i="259" s="1"/>
  <c r="AI96" i="259"/>
  <c r="AL96" i="259" s="1"/>
  <c r="AI88" i="259"/>
  <c r="AL88" i="259" s="1"/>
  <c r="AI80" i="259"/>
  <c r="AL80" i="259" s="1"/>
  <c r="AI72" i="259"/>
  <c r="AL72" i="259" s="1"/>
  <c r="AI64" i="259"/>
  <c r="AL64" i="259" s="1"/>
  <c r="AI56" i="259"/>
  <c r="AL56" i="259" s="1"/>
  <c r="AI48" i="259"/>
  <c r="AL48" i="259" s="1"/>
  <c r="AI40" i="259"/>
  <c r="AL40" i="259" s="1"/>
  <c r="AI32" i="259"/>
  <c r="AL32" i="259" s="1"/>
  <c r="AI24" i="259"/>
  <c r="AL24" i="259" s="1"/>
  <c r="AI16" i="259"/>
  <c r="AL16" i="259" s="1"/>
  <c r="AI8" i="259"/>
  <c r="AL8" i="259" s="1"/>
  <c r="AI5349" i="259"/>
  <c r="AL5349" i="259" s="1"/>
  <c r="AI5341" i="259"/>
  <c r="AL5341" i="259" s="1"/>
  <c r="AI5333" i="259"/>
  <c r="AL5333" i="259" s="1"/>
  <c r="AI5325" i="259"/>
  <c r="AL5325" i="259" s="1"/>
  <c r="AI5317" i="259"/>
  <c r="AL5317" i="259" s="1"/>
  <c r="AI5309" i="259"/>
  <c r="AL5309" i="259" s="1"/>
  <c r="AI5301" i="259"/>
  <c r="AL5301" i="259" s="1"/>
  <c r="AI5293" i="259"/>
  <c r="AL5293" i="259" s="1"/>
  <c r="AI5285" i="259"/>
  <c r="AL5285" i="259" s="1"/>
  <c r="AI5277" i="259"/>
  <c r="AL5277" i="259" s="1"/>
  <c r="AI5269" i="259"/>
  <c r="AL5269" i="259" s="1"/>
  <c r="AI5261" i="259"/>
  <c r="AL5261" i="259" s="1"/>
  <c r="AI5253" i="259"/>
  <c r="AL5253" i="259" s="1"/>
  <c r="AI5245" i="259"/>
  <c r="AL5245" i="259" s="1"/>
  <c r="AI5237" i="259"/>
  <c r="AL5237" i="259" s="1"/>
  <c r="AI5229" i="259"/>
  <c r="AL5229" i="259" s="1"/>
  <c r="AI5221" i="259"/>
  <c r="AL5221" i="259" s="1"/>
  <c r="AI5213" i="259"/>
  <c r="AL5213" i="259" s="1"/>
  <c r="AI5205" i="259"/>
  <c r="AL5205" i="259" s="1"/>
  <c r="AI5197" i="259"/>
  <c r="AL5197" i="259" s="1"/>
  <c r="AI5189" i="259"/>
  <c r="AL5189" i="259" s="1"/>
  <c r="AI5181" i="259"/>
  <c r="AL5181" i="259" s="1"/>
  <c r="AI5173" i="259"/>
  <c r="AL5173" i="259" s="1"/>
  <c r="AI5165" i="259"/>
  <c r="AL5165" i="259" s="1"/>
  <c r="AI5157" i="259"/>
  <c r="AL5157" i="259" s="1"/>
  <c r="AI5149" i="259"/>
  <c r="AL5149" i="259" s="1"/>
  <c r="AI5141" i="259"/>
  <c r="AL5141" i="259" s="1"/>
  <c r="AI5133" i="259"/>
  <c r="AL5133" i="259" s="1"/>
  <c r="AI5125" i="259"/>
  <c r="AL5125" i="259" s="1"/>
  <c r="AI5117" i="259"/>
  <c r="AL5117" i="259" s="1"/>
  <c r="AI5109" i="259"/>
  <c r="AL5109" i="259" s="1"/>
  <c r="AI5101" i="259"/>
  <c r="AL5101" i="259" s="1"/>
  <c r="AI5093" i="259"/>
  <c r="AL5093" i="259" s="1"/>
  <c r="AI5085" i="259"/>
  <c r="AL5085" i="259" s="1"/>
  <c r="AI5077" i="259"/>
  <c r="AL5077" i="259" s="1"/>
  <c r="AI5069" i="259"/>
  <c r="AL5069" i="259" s="1"/>
  <c r="AI5061" i="259"/>
  <c r="AL5061" i="259" s="1"/>
  <c r="AI5053" i="259"/>
  <c r="AL5053" i="259" s="1"/>
  <c r="AI5045" i="259"/>
  <c r="AL5045" i="259" s="1"/>
  <c r="AI5037" i="259"/>
  <c r="AL5037" i="259" s="1"/>
  <c r="AI5029" i="259"/>
  <c r="AL5029" i="259" s="1"/>
  <c r="AI5021" i="259"/>
  <c r="AL5021" i="259" s="1"/>
  <c r="AI5013" i="259"/>
  <c r="AL5013" i="259" s="1"/>
  <c r="AI5005" i="259"/>
  <c r="AL5005" i="259" s="1"/>
  <c r="AI4997" i="259"/>
  <c r="AL4997" i="259" s="1"/>
  <c r="AI4989" i="259"/>
  <c r="AL4989" i="259" s="1"/>
  <c r="AI4981" i="259"/>
  <c r="AL4981" i="259" s="1"/>
  <c r="AI4973" i="259"/>
  <c r="AL4973" i="259" s="1"/>
  <c r="AI4965" i="259"/>
  <c r="AL4965" i="259" s="1"/>
  <c r="AI4957" i="259"/>
  <c r="AL4957" i="259" s="1"/>
  <c r="AI4949" i="259"/>
  <c r="AL4949" i="259" s="1"/>
  <c r="AI4941" i="259"/>
  <c r="AL4941" i="259" s="1"/>
  <c r="AI4933" i="259"/>
  <c r="AL4933" i="259" s="1"/>
  <c r="AI4925" i="259"/>
  <c r="AL4925" i="259" s="1"/>
  <c r="AI4917" i="259"/>
  <c r="AL4917" i="259" s="1"/>
  <c r="AI4909" i="259"/>
  <c r="AL4909" i="259" s="1"/>
  <c r="AI4901" i="259"/>
  <c r="AL4901" i="259" s="1"/>
  <c r="AI4893" i="259"/>
  <c r="AL4893" i="259" s="1"/>
  <c r="AI4885" i="259"/>
  <c r="AL4885" i="259" s="1"/>
  <c r="AI4877" i="259"/>
  <c r="AL4877" i="259" s="1"/>
  <c r="AI4869" i="259"/>
  <c r="AL4869" i="259" s="1"/>
  <c r="AI4861" i="259"/>
  <c r="AL4861" i="259" s="1"/>
  <c r="AI4853" i="259"/>
  <c r="AL4853" i="259" s="1"/>
  <c r="AI4845" i="259"/>
  <c r="AL4845" i="259" s="1"/>
  <c r="AI4837" i="259"/>
  <c r="AL4837" i="259" s="1"/>
  <c r="AI4829" i="259"/>
  <c r="AL4829" i="259" s="1"/>
  <c r="AI4821" i="259"/>
  <c r="AL4821" i="259" s="1"/>
  <c r="AI4813" i="259"/>
  <c r="AL4813" i="259" s="1"/>
  <c r="AI4805" i="259"/>
  <c r="AL4805" i="259" s="1"/>
  <c r="AI4797" i="259"/>
  <c r="AL4797" i="259" s="1"/>
  <c r="AI4789" i="259"/>
  <c r="AL4789" i="259" s="1"/>
  <c r="AI4781" i="259"/>
  <c r="AL4781" i="259" s="1"/>
  <c r="AI4773" i="259"/>
  <c r="AL4773" i="259" s="1"/>
  <c r="AI4765" i="259"/>
  <c r="AL4765" i="259" s="1"/>
  <c r="AI4757" i="259"/>
  <c r="AL4757" i="259" s="1"/>
  <c r="AI4749" i="259"/>
  <c r="AL4749" i="259" s="1"/>
  <c r="AI4741" i="259"/>
  <c r="AL4741" i="259" s="1"/>
  <c r="AI4733" i="259"/>
  <c r="AL4733" i="259" s="1"/>
  <c r="AI4725" i="259"/>
  <c r="AL4725" i="259" s="1"/>
  <c r="AI4717" i="259"/>
  <c r="AL4717" i="259" s="1"/>
  <c r="AI4709" i="259"/>
  <c r="AL4709" i="259" s="1"/>
  <c r="AI4701" i="259"/>
  <c r="AL4701" i="259" s="1"/>
  <c r="AI4693" i="259"/>
  <c r="AL4693" i="259" s="1"/>
  <c r="AI4685" i="259"/>
  <c r="AL4685" i="259" s="1"/>
  <c r="AI4677" i="259"/>
  <c r="AL4677" i="259" s="1"/>
  <c r="AI4669" i="259"/>
  <c r="AL4669" i="259" s="1"/>
  <c r="AI4661" i="259"/>
  <c r="AL4661" i="259" s="1"/>
  <c r="AI4653" i="259"/>
  <c r="AL4653" i="259" s="1"/>
  <c r="AI4645" i="259"/>
  <c r="AL4645" i="259" s="1"/>
  <c r="AI4637" i="259"/>
  <c r="AL4637" i="259" s="1"/>
  <c r="AI4629" i="259"/>
  <c r="AL4629" i="259" s="1"/>
  <c r="AI4621" i="259"/>
  <c r="AL4621" i="259" s="1"/>
  <c r="AI4613" i="259"/>
  <c r="AL4613" i="259" s="1"/>
  <c r="AI4605" i="259"/>
  <c r="AL4605" i="259" s="1"/>
  <c r="AI4597" i="259"/>
  <c r="AL4597" i="259" s="1"/>
  <c r="AI4589" i="259"/>
  <c r="AL4589" i="259" s="1"/>
  <c r="AI4581" i="259"/>
  <c r="AL4581" i="259" s="1"/>
  <c r="AI4573" i="259"/>
  <c r="AL4573" i="259" s="1"/>
  <c r="AI4565" i="259"/>
  <c r="AL4565" i="259" s="1"/>
  <c r="AI4557" i="259"/>
  <c r="AL4557" i="259" s="1"/>
  <c r="AI4549" i="259"/>
  <c r="AL4549" i="259" s="1"/>
  <c r="AI4541" i="259"/>
  <c r="AL4541" i="259" s="1"/>
  <c r="AI4533" i="259"/>
  <c r="AL4533" i="259" s="1"/>
  <c r="AI4525" i="259"/>
  <c r="AL4525" i="259" s="1"/>
  <c r="AI4517" i="259"/>
  <c r="AL4517" i="259" s="1"/>
  <c r="AI4509" i="259"/>
  <c r="AL4509" i="259" s="1"/>
  <c r="AI4501" i="259"/>
  <c r="AL4501" i="259" s="1"/>
  <c r="AI4493" i="259"/>
  <c r="AL4493" i="259" s="1"/>
  <c r="AI4485" i="259"/>
  <c r="AL4485" i="259" s="1"/>
  <c r="AI4477" i="259"/>
  <c r="AL4477" i="259" s="1"/>
  <c r="AI4469" i="259"/>
  <c r="AL4469" i="259" s="1"/>
  <c r="AI4461" i="259"/>
  <c r="AL4461" i="259" s="1"/>
  <c r="AI4453" i="259"/>
  <c r="AL4453" i="259" s="1"/>
  <c r="AI4445" i="259"/>
  <c r="AL4445" i="259" s="1"/>
  <c r="AI4437" i="259"/>
  <c r="AL4437" i="259" s="1"/>
  <c r="AI4429" i="259"/>
  <c r="AL4429" i="259" s="1"/>
  <c r="AI4421" i="259"/>
  <c r="AL4421" i="259" s="1"/>
  <c r="AI4413" i="259"/>
  <c r="AL4413" i="259" s="1"/>
  <c r="AI4405" i="259"/>
  <c r="AL4405" i="259" s="1"/>
  <c r="AI4397" i="259"/>
  <c r="AL4397" i="259" s="1"/>
  <c r="AI4389" i="259"/>
  <c r="AL4389" i="259" s="1"/>
  <c r="AI4381" i="259"/>
  <c r="AL4381" i="259" s="1"/>
  <c r="AI4373" i="259"/>
  <c r="AL4373" i="259" s="1"/>
  <c r="AI4365" i="259"/>
  <c r="AL4365" i="259" s="1"/>
  <c r="AI4357" i="259"/>
  <c r="AL4357" i="259" s="1"/>
  <c r="AI4349" i="259"/>
  <c r="AL4349" i="259" s="1"/>
  <c r="AI4341" i="259"/>
  <c r="AL4341" i="259" s="1"/>
  <c r="AI4333" i="259"/>
  <c r="AL4333" i="259" s="1"/>
  <c r="AI4325" i="259"/>
  <c r="AL4325" i="259" s="1"/>
  <c r="AI4317" i="259"/>
  <c r="AL4317" i="259" s="1"/>
  <c r="AI4309" i="259"/>
  <c r="AL4309" i="259" s="1"/>
  <c r="AI4301" i="259"/>
  <c r="AL4301" i="259" s="1"/>
  <c r="AI4293" i="259"/>
  <c r="AL4293" i="259" s="1"/>
  <c r="AI4285" i="259"/>
  <c r="AL4285" i="259" s="1"/>
  <c r="AI4277" i="259"/>
  <c r="AL4277" i="259" s="1"/>
  <c r="AI4269" i="259"/>
  <c r="AL4269" i="259" s="1"/>
  <c r="AI4261" i="259"/>
  <c r="AL4261" i="259" s="1"/>
  <c r="AI4253" i="259"/>
  <c r="AL4253" i="259" s="1"/>
  <c r="AI4245" i="259"/>
  <c r="AL4245" i="259" s="1"/>
  <c r="AI4237" i="259"/>
  <c r="AL4237" i="259" s="1"/>
  <c r="AI4229" i="259"/>
  <c r="AL4229" i="259" s="1"/>
  <c r="AI4221" i="259"/>
  <c r="AL4221" i="259" s="1"/>
  <c r="AI4213" i="259"/>
  <c r="AL4213" i="259" s="1"/>
  <c r="AI4205" i="259"/>
  <c r="AL4205" i="259" s="1"/>
  <c r="AI4197" i="259"/>
  <c r="AL4197" i="259" s="1"/>
  <c r="AI4189" i="259"/>
  <c r="AL4189" i="259" s="1"/>
  <c r="AI4181" i="259"/>
  <c r="AL4181" i="259" s="1"/>
  <c r="AI4173" i="259"/>
  <c r="AL4173" i="259" s="1"/>
  <c r="AI4165" i="259"/>
  <c r="AL4165" i="259" s="1"/>
  <c r="AI4157" i="259"/>
  <c r="AL4157" i="259" s="1"/>
  <c r="AI4149" i="259"/>
  <c r="AL4149" i="259" s="1"/>
  <c r="AI4141" i="259"/>
  <c r="AL4141" i="259" s="1"/>
  <c r="AI4133" i="259"/>
  <c r="AL4133" i="259" s="1"/>
  <c r="AI4125" i="259"/>
  <c r="AL4125" i="259" s="1"/>
  <c r="AI4117" i="259"/>
  <c r="AL4117" i="259" s="1"/>
  <c r="AI4109" i="259"/>
  <c r="AL4109" i="259" s="1"/>
  <c r="AI4101" i="259"/>
  <c r="AL4101" i="259" s="1"/>
  <c r="AI4093" i="259"/>
  <c r="AL4093" i="259" s="1"/>
  <c r="AI4085" i="259"/>
  <c r="AL4085" i="259" s="1"/>
  <c r="AI4077" i="259"/>
  <c r="AL4077" i="259" s="1"/>
  <c r="AI4069" i="259"/>
  <c r="AL4069" i="259" s="1"/>
  <c r="AI4061" i="259"/>
  <c r="AL4061" i="259" s="1"/>
  <c r="AI4053" i="259"/>
  <c r="AL4053" i="259" s="1"/>
  <c r="AI4045" i="259"/>
  <c r="AL4045" i="259" s="1"/>
  <c r="AI4037" i="259"/>
  <c r="AL4037" i="259" s="1"/>
  <c r="AI4029" i="259"/>
  <c r="AL4029" i="259" s="1"/>
  <c r="AI4021" i="259"/>
  <c r="AL4021" i="259" s="1"/>
  <c r="AI4013" i="259"/>
  <c r="AL4013" i="259" s="1"/>
  <c r="AI4005" i="259"/>
  <c r="AL4005" i="259" s="1"/>
  <c r="AI3997" i="259"/>
  <c r="AL3997" i="259" s="1"/>
  <c r="AI3989" i="259"/>
  <c r="AL3989" i="259" s="1"/>
  <c r="AI3981" i="259"/>
  <c r="AL3981" i="259" s="1"/>
  <c r="AI3973" i="259"/>
  <c r="AL3973" i="259" s="1"/>
  <c r="AI3965" i="259"/>
  <c r="AL3965" i="259" s="1"/>
  <c r="AI3957" i="259"/>
  <c r="AL3957" i="259" s="1"/>
  <c r="AI3949" i="259"/>
  <c r="AL3949" i="259" s="1"/>
  <c r="AI3941" i="259"/>
  <c r="AL3941" i="259" s="1"/>
  <c r="AI3933" i="259"/>
  <c r="AL3933" i="259" s="1"/>
  <c r="AI3925" i="259"/>
  <c r="AL3925" i="259" s="1"/>
  <c r="AI3917" i="259"/>
  <c r="AL3917" i="259" s="1"/>
  <c r="AI3909" i="259"/>
  <c r="AL3909" i="259" s="1"/>
  <c r="AI3901" i="259"/>
  <c r="AL3901" i="259" s="1"/>
  <c r="AI3893" i="259"/>
  <c r="AL3893" i="259" s="1"/>
  <c r="AI682" i="259"/>
  <c r="AL682" i="259" s="1"/>
  <c r="AI674" i="259"/>
  <c r="AL674" i="259" s="1"/>
  <c r="AI666" i="259"/>
  <c r="AL666" i="259" s="1"/>
  <c r="AI658" i="259"/>
  <c r="AL658" i="259" s="1"/>
  <c r="AI650" i="259"/>
  <c r="AL650" i="259" s="1"/>
  <c r="AI642" i="259"/>
  <c r="AL642" i="259" s="1"/>
  <c r="AI634" i="259"/>
  <c r="AL634" i="259" s="1"/>
  <c r="AI626" i="259"/>
  <c r="AL626" i="259" s="1"/>
  <c r="AI618" i="259"/>
  <c r="AL618" i="259" s="1"/>
  <c r="AI610" i="259"/>
  <c r="AL610" i="259" s="1"/>
  <c r="AI602" i="259"/>
  <c r="AL602" i="259" s="1"/>
  <c r="AI594" i="259"/>
  <c r="AL594" i="259" s="1"/>
  <c r="AI586" i="259"/>
  <c r="AL586" i="259" s="1"/>
  <c r="AI578" i="259"/>
  <c r="AL578" i="259" s="1"/>
  <c r="AI570" i="259"/>
  <c r="AL570" i="259" s="1"/>
  <c r="AI562" i="259"/>
  <c r="AL562" i="259" s="1"/>
  <c r="AI554" i="259"/>
  <c r="AL554" i="259" s="1"/>
  <c r="AI546" i="259"/>
  <c r="AL546" i="259" s="1"/>
  <c r="AI538" i="259"/>
  <c r="AL538" i="259" s="1"/>
  <c r="AI530" i="259"/>
  <c r="AL530" i="259" s="1"/>
  <c r="AI522" i="259"/>
  <c r="AL522" i="259" s="1"/>
  <c r="AI514" i="259"/>
  <c r="AL514" i="259" s="1"/>
  <c r="AI506" i="259"/>
  <c r="AL506" i="259" s="1"/>
  <c r="AI498" i="259"/>
  <c r="AL498" i="259" s="1"/>
  <c r="AI490" i="259"/>
  <c r="AL490" i="259" s="1"/>
  <c r="AI482" i="259"/>
  <c r="AL482" i="259" s="1"/>
  <c r="AI474" i="259"/>
  <c r="AL474" i="259" s="1"/>
  <c r="AI466" i="259"/>
  <c r="AL466" i="259" s="1"/>
  <c r="AI458" i="259"/>
  <c r="AL458" i="259" s="1"/>
  <c r="AI450" i="259"/>
  <c r="AL450" i="259" s="1"/>
  <c r="AI442" i="259"/>
  <c r="AL442" i="259" s="1"/>
  <c r="AI434" i="259"/>
  <c r="AL434" i="259" s="1"/>
  <c r="AI426" i="259"/>
  <c r="AL426" i="259" s="1"/>
  <c r="AI418" i="259"/>
  <c r="AL418" i="259" s="1"/>
  <c r="AI410" i="259"/>
  <c r="AL410" i="259" s="1"/>
  <c r="AI402" i="259"/>
  <c r="AL402" i="259" s="1"/>
  <c r="AI394" i="259"/>
  <c r="AL394" i="259" s="1"/>
  <c r="AI386" i="259"/>
  <c r="AL386" i="259" s="1"/>
  <c r="AI378" i="259"/>
  <c r="AL378" i="259" s="1"/>
  <c r="AI370" i="259"/>
  <c r="AL370" i="259" s="1"/>
  <c r="AI362" i="259"/>
  <c r="AL362" i="259" s="1"/>
  <c r="AI354" i="259"/>
  <c r="AL354" i="259" s="1"/>
  <c r="AI346" i="259"/>
  <c r="AL346" i="259" s="1"/>
  <c r="AI338" i="259"/>
  <c r="AL338" i="259" s="1"/>
  <c r="AI330" i="259"/>
  <c r="AL330" i="259" s="1"/>
  <c r="AI322" i="259"/>
  <c r="AL322" i="259" s="1"/>
  <c r="AI314" i="259"/>
  <c r="AL314" i="259" s="1"/>
  <c r="AI306" i="259"/>
  <c r="AL306" i="259" s="1"/>
  <c r="AI298" i="259"/>
  <c r="AL298" i="259" s="1"/>
  <c r="AI290" i="259"/>
  <c r="AL290" i="259" s="1"/>
  <c r="AI282" i="259"/>
  <c r="AL282" i="259" s="1"/>
  <c r="AI274" i="259"/>
  <c r="AL274" i="259" s="1"/>
  <c r="AI266" i="259"/>
  <c r="AL266" i="259" s="1"/>
  <c r="AI258" i="259"/>
  <c r="AL258" i="259" s="1"/>
  <c r="AI250" i="259"/>
  <c r="AL250" i="259" s="1"/>
  <c r="AI242" i="259"/>
  <c r="AL242" i="259" s="1"/>
  <c r="AI234" i="259"/>
  <c r="AL234" i="259" s="1"/>
  <c r="AI226" i="259"/>
  <c r="AL226" i="259" s="1"/>
  <c r="AI218" i="259"/>
  <c r="AL218" i="259" s="1"/>
  <c r="AI210" i="259"/>
  <c r="AL210" i="259" s="1"/>
  <c r="AI202" i="259"/>
  <c r="AL202" i="259" s="1"/>
  <c r="AI194" i="259"/>
  <c r="AL194" i="259" s="1"/>
  <c r="AI186" i="259"/>
  <c r="AL186" i="259" s="1"/>
  <c r="AI178" i="259"/>
  <c r="AL178" i="259" s="1"/>
  <c r="AI170" i="259"/>
  <c r="AL170" i="259" s="1"/>
  <c r="AI162" i="259"/>
  <c r="AL162" i="259" s="1"/>
  <c r="AI154" i="259"/>
  <c r="AL154" i="259" s="1"/>
  <c r="AI146" i="259"/>
  <c r="AL146" i="259" s="1"/>
  <c r="AI138" i="259"/>
  <c r="AL138" i="259" s="1"/>
  <c r="AI130" i="259"/>
  <c r="AL130" i="259" s="1"/>
  <c r="AI122" i="259"/>
  <c r="AL122" i="259" s="1"/>
  <c r="AI114" i="259"/>
  <c r="AL114" i="259" s="1"/>
  <c r="AI106" i="259"/>
  <c r="AL106" i="259" s="1"/>
  <c r="AI98" i="259"/>
  <c r="AL98" i="259" s="1"/>
  <c r="AI90" i="259"/>
  <c r="AL90" i="259" s="1"/>
  <c r="AI82" i="259"/>
  <c r="AL82" i="259" s="1"/>
  <c r="AI74" i="259"/>
  <c r="AL74" i="259" s="1"/>
  <c r="AI66" i="259"/>
  <c r="AL66" i="259" s="1"/>
  <c r="AI58" i="259"/>
  <c r="AL58" i="259" s="1"/>
  <c r="AI50" i="259"/>
  <c r="AL50" i="259" s="1"/>
  <c r="AI42" i="259"/>
  <c r="AL42" i="259" s="1"/>
  <c r="AI34" i="259"/>
  <c r="AL34" i="259" s="1"/>
  <c r="AI26" i="259"/>
  <c r="AL26" i="259" s="1"/>
  <c r="AI18" i="259"/>
  <c r="AL18" i="259" s="1"/>
  <c r="AI10" i="259"/>
  <c r="AL10" i="259" s="1"/>
  <c r="AI2" i="259"/>
  <c r="AL2" i="259" s="1"/>
  <c r="AI5513" i="259"/>
  <c r="AL5513" i="259" s="1"/>
  <c r="AI5505" i="259"/>
  <c r="AL5505" i="259" s="1"/>
  <c r="AI5497" i="259"/>
  <c r="AL5497" i="259" s="1"/>
  <c r="AI5489" i="259"/>
  <c r="AL5489" i="259" s="1"/>
  <c r="AI5481" i="259"/>
  <c r="AL5481" i="259" s="1"/>
  <c r="AI5473" i="259"/>
  <c r="AL5473" i="259" s="1"/>
  <c r="AI5465" i="259"/>
  <c r="AL5465" i="259" s="1"/>
  <c r="AI5457" i="259"/>
  <c r="AL5457" i="259" s="1"/>
  <c r="AI5449" i="259"/>
  <c r="AL5449" i="259" s="1"/>
  <c r="AI5441" i="259"/>
  <c r="AL5441" i="259" s="1"/>
  <c r="AI5433" i="259"/>
  <c r="AL5433" i="259" s="1"/>
  <c r="AI5425" i="259"/>
  <c r="AL5425" i="259" s="1"/>
  <c r="AI5417" i="259"/>
  <c r="AL5417" i="259" s="1"/>
  <c r="AI5409" i="259"/>
  <c r="AL5409" i="259" s="1"/>
  <c r="AI5401" i="259"/>
  <c r="AL5401" i="259" s="1"/>
  <c r="AI5393" i="259"/>
  <c r="AL5393" i="259" s="1"/>
  <c r="AI5385" i="259"/>
  <c r="AL5385" i="259" s="1"/>
  <c r="AI5377" i="259"/>
  <c r="AL5377" i="259" s="1"/>
  <c r="AI5369" i="259"/>
  <c r="AL5369" i="259" s="1"/>
  <c r="AI5361" i="259"/>
  <c r="AL5361" i="259" s="1"/>
  <c r="AI5353" i="259"/>
  <c r="AL5353" i="259" s="1"/>
  <c r="AI5345" i="259"/>
  <c r="AL5345" i="259" s="1"/>
  <c r="AI5337" i="259"/>
  <c r="AL5337" i="259" s="1"/>
  <c r="AI5329" i="259"/>
  <c r="AL5329" i="259" s="1"/>
  <c r="AI5321" i="259"/>
  <c r="AL5321" i="259" s="1"/>
  <c r="AI5313" i="259"/>
  <c r="AL5313" i="259" s="1"/>
  <c r="AI5305" i="259"/>
  <c r="AL5305" i="259" s="1"/>
  <c r="AI5297" i="259"/>
  <c r="AL5297" i="259" s="1"/>
  <c r="AI5289" i="259"/>
  <c r="AL5289" i="259" s="1"/>
  <c r="AI5281" i="259"/>
  <c r="AL5281" i="259" s="1"/>
  <c r="AI5273" i="259"/>
  <c r="AL5273" i="259" s="1"/>
  <c r="AI5265" i="259"/>
  <c r="AL5265" i="259" s="1"/>
  <c r="AI5257" i="259"/>
  <c r="AL5257" i="259" s="1"/>
  <c r="AI5249" i="259"/>
  <c r="AL5249" i="259" s="1"/>
  <c r="AI5241" i="259"/>
  <c r="AL5241" i="259" s="1"/>
  <c r="AI5233" i="259"/>
  <c r="AL5233" i="259" s="1"/>
  <c r="AI5225" i="259"/>
  <c r="AL5225" i="259" s="1"/>
  <c r="AI5217" i="259"/>
  <c r="AL5217" i="259" s="1"/>
  <c r="AI5209" i="259"/>
  <c r="AL5209" i="259" s="1"/>
  <c r="AI5201" i="259"/>
  <c r="AL5201" i="259" s="1"/>
  <c r="AI5193" i="259"/>
  <c r="AL5193" i="259" s="1"/>
  <c r="AI5185" i="259"/>
  <c r="AL5185" i="259" s="1"/>
  <c r="AI5177" i="259"/>
  <c r="AL5177" i="259" s="1"/>
  <c r="AI5169" i="259"/>
  <c r="AL5169" i="259" s="1"/>
  <c r="AI5161" i="259"/>
  <c r="AL5161" i="259" s="1"/>
  <c r="AI5153" i="259"/>
  <c r="AL5153" i="259" s="1"/>
  <c r="AI5145" i="259"/>
  <c r="AL5145" i="259" s="1"/>
  <c r="AI5137" i="259"/>
  <c r="AL5137" i="259" s="1"/>
  <c r="AI5129" i="259"/>
  <c r="AL5129" i="259" s="1"/>
  <c r="AI5121" i="259"/>
  <c r="AL5121" i="259" s="1"/>
  <c r="AI5113" i="259"/>
  <c r="AL5113" i="259" s="1"/>
  <c r="AI5105" i="259"/>
  <c r="AL5105" i="259" s="1"/>
  <c r="AI5097" i="259"/>
  <c r="AL5097" i="259" s="1"/>
  <c r="AI5089" i="259"/>
  <c r="AL5089" i="259" s="1"/>
  <c r="AI5081" i="259"/>
  <c r="AL5081" i="259" s="1"/>
  <c r="AI5073" i="259"/>
  <c r="AL5073" i="259" s="1"/>
  <c r="AI5065" i="259"/>
  <c r="AL5065" i="259" s="1"/>
  <c r="AI5057" i="259"/>
  <c r="AL5057" i="259" s="1"/>
  <c r="AI5049" i="259"/>
  <c r="AL5049" i="259" s="1"/>
  <c r="AI5041" i="259"/>
  <c r="AL5041" i="259" s="1"/>
  <c r="AI5033" i="259"/>
  <c r="AL5033" i="259" s="1"/>
  <c r="AI5025" i="259"/>
  <c r="AL5025" i="259" s="1"/>
  <c r="AI5017" i="259"/>
  <c r="AL5017" i="259" s="1"/>
  <c r="AI5009" i="259"/>
  <c r="AL5009" i="259" s="1"/>
  <c r="AI5001" i="259"/>
  <c r="AL5001" i="259" s="1"/>
  <c r="AI4993" i="259"/>
  <c r="AL4993" i="259" s="1"/>
  <c r="AI4985" i="259"/>
  <c r="AL4985" i="259" s="1"/>
  <c r="AI4977" i="259"/>
  <c r="AL4977" i="259" s="1"/>
  <c r="AI4969" i="259"/>
  <c r="AL4969" i="259" s="1"/>
  <c r="AI4961" i="259"/>
  <c r="AL4961" i="259" s="1"/>
  <c r="AI4953" i="259"/>
  <c r="AL4953" i="259" s="1"/>
  <c r="AI4945" i="259"/>
  <c r="AL4945" i="259" s="1"/>
  <c r="AI4937" i="259"/>
  <c r="AL4937" i="259" s="1"/>
  <c r="AI4929" i="259"/>
  <c r="AL4929" i="259" s="1"/>
  <c r="AI4921" i="259"/>
  <c r="AL4921" i="259" s="1"/>
  <c r="AI4913" i="259"/>
  <c r="AL4913" i="259" s="1"/>
  <c r="AI4905" i="259"/>
  <c r="AL4905" i="259" s="1"/>
  <c r="AI4897" i="259"/>
  <c r="AL4897" i="259" s="1"/>
  <c r="AI4889" i="259"/>
  <c r="AL4889" i="259" s="1"/>
  <c r="AI4881" i="259"/>
  <c r="AL4881" i="259" s="1"/>
  <c r="AI4873" i="259"/>
  <c r="AL4873" i="259" s="1"/>
  <c r="AI4865" i="259"/>
  <c r="AL4865" i="259" s="1"/>
  <c r="AI4857" i="259"/>
  <c r="AL4857" i="259" s="1"/>
  <c r="AI4849" i="259"/>
  <c r="AL4849" i="259" s="1"/>
  <c r="AI4841" i="259"/>
  <c r="AL4841" i="259" s="1"/>
  <c r="AI4833" i="259"/>
  <c r="AL4833" i="259" s="1"/>
  <c r="AI4825" i="259"/>
  <c r="AL4825" i="259" s="1"/>
  <c r="AI4817" i="259"/>
  <c r="AL4817" i="259" s="1"/>
  <c r="AI4809" i="259"/>
  <c r="AL4809" i="259" s="1"/>
  <c r="AI4801" i="259"/>
  <c r="AL4801" i="259" s="1"/>
  <c r="AI4793" i="259"/>
  <c r="AL4793" i="259" s="1"/>
  <c r="AI4785" i="259"/>
  <c r="AL4785" i="259" s="1"/>
  <c r="AI4777" i="259"/>
  <c r="AL4777" i="259" s="1"/>
  <c r="AI4769" i="259"/>
  <c r="AL4769" i="259" s="1"/>
  <c r="AI4761" i="259"/>
  <c r="AL4761" i="259" s="1"/>
  <c r="AI4753" i="259"/>
  <c r="AL4753" i="259" s="1"/>
  <c r="AI4745" i="259"/>
  <c r="AL4745" i="259" s="1"/>
  <c r="AI4737" i="259"/>
  <c r="AL4737" i="259" s="1"/>
  <c r="AI4729" i="259"/>
  <c r="AL4729" i="259" s="1"/>
  <c r="AI4721" i="259"/>
  <c r="AL4721" i="259" s="1"/>
  <c r="AI4713" i="259"/>
  <c r="AL4713" i="259" s="1"/>
  <c r="AI4705" i="259"/>
  <c r="AL4705" i="259" s="1"/>
  <c r="AI4697" i="259"/>
  <c r="AL4697" i="259" s="1"/>
  <c r="AI4689" i="259"/>
  <c r="AL4689" i="259" s="1"/>
  <c r="AI4681" i="259"/>
  <c r="AL4681" i="259" s="1"/>
  <c r="AI4673" i="259"/>
  <c r="AL4673" i="259" s="1"/>
  <c r="AI4665" i="259"/>
  <c r="AL4665" i="259" s="1"/>
  <c r="AI4657" i="259"/>
  <c r="AL4657" i="259" s="1"/>
  <c r="AI4649" i="259"/>
  <c r="AL4649" i="259" s="1"/>
  <c r="AI4641" i="259"/>
  <c r="AL4641" i="259" s="1"/>
  <c r="AI4633" i="259"/>
  <c r="AL4633" i="259" s="1"/>
  <c r="AI4625" i="259"/>
  <c r="AL4625" i="259" s="1"/>
  <c r="AI4617" i="259"/>
  <c r="AL4617" i="259" s="1"/>
  <c r="AI4609" i="259"/>
  <c r="AL4609" i="259" s="1"/>
  <c r="AI4601" i="259"/>
  <c r="AL4601" i="259" s="1"/>
  <c r="AI4593" i="259"/>
  <c r="AL4593" i="259" s="1"/>
  <c r="AI4585" i="259"/>
  <c r="AL4585" i="259" s="1"/>
  <c r="AI4577" i="259"/>
  <c r="AL4577" i="259" s="1"/>
  <c r="AI4569" i="259"/>
  <c r="AL4569" i="259" s="1"/>
  <c r="AI4561" i="259"/>
  <c r="AL4561" i="259" s="1"/>
  <c r="AI4553" i="259"/>
  <c r="AL4553" i="259" s="1"/>
  <c r="AI4545" i="259"/>
  <c r="AL4545" i="259" s="1"/>
  <c r="AI4537" i="259"/>
  <c r="AL4537" i="259" s="1"/>
  <c r="AI4529" i="259"/>
  <c r="AL4529" i="259" s="1"/>
  <c r="AI4521" i="259"/>
  <c r="AL4521" i="259" s="1"/>
  <c r="AI4513" i="259"/>
  <c r="AL4513" i="259" s="1"/>
  <c r="AI4505" i="259"/>
  <c r="AL4505" i="259" s="1"/>
  <c r="AI4497" i="259"/>
  <c r="AL4497" i="259" s="1"/>
  <c r="AI4489" i="259"/>
  <c r="AL4489" i="259" s="1"/>
  <c r="AI4481" i="259"/>
  <c r="AL4481" i="259" s="1"/>
  <c r="AI4473" i="259"/>
  <c r="AL4473" i="259" s="1"/>
  <c r="AI4465" i="259"/>
  <c r="AL4465" i="259" s="1"/>
  <c r="AI4457" i="259"/>
  <c r="AL4457" i="259" s="1"/>
  <c r="AI4449" i="259"/>
  <c r="AL4449" i="259" s="1"/>
  <c r="AI4441" i="259"/>
  <c r="AL4441" i="259" s="1"/>
  <c r="AI4433" i="259"/>
  <c r="AL4433" i="259" s="1"/>
  <c r="AI4425" i="259"/>
  <c r="AL4425" i="259" s="1"/>
  <c r="AI4417" i="259"/>
  <c r="AL4417" i="259" s="1"/>
  <c r="AI4409" i="259"/>
  <c r="AL4409" i="259" s="1"/>
  <c r="AI4401" i="259"/>
  <c r="AL4401" i="259" s="1"/>
  <c r="AI4393" i="259"/>
  <c r="AL4393" i="259" s="1"/>
  <c r="AI4385" i="259"/>
  <c r="AL4385" i="259" s="1"/>
  <c r="AI4377" i="259"/>
  <c r="AL4377" i="259" s="1"/>
  <c r="AI4369" i="259"/>
  <c r="AL4369" i="259" s="1"/>
  <c r="AI4361" i="259"/>
  <c r="AL4361" i="259" s="1"/>
  <c r="AI4353" i="259"/>
  <c r="AL4353" i="259" s="1"/>
  <c r="AI4345" i="259"/>
  <c r="AL4345" i="259" s="1"/>
  <c r="AI4337" i="259"/>
  <c r="AL4337" i="259" s="1"/>
  <c r="AI4329" i="259"/>
  <c r="AL4329" i="259" s="1"/>
  <c r="AI4321" i="259"/>
  <c r="AL4321" i="259" s="1"/>
  <c r="AI4313" i="259"/>
  <c r="AL4313" i="259" s="1"/>
  <c r="AI4305" i="259"/>
  <c r="AL4305" i="259" s="1"/>
  <c r="AI4297" i="259"/>
  <c r="AL4297" i="259" s="1"/>
  <c r="AI4289" i="259"/>
  <c r="AL4289" i="259" s="1"/>
  <c r="AI4281" i="259"/>
  <c r="AL4281" i="259" s="1"/>
  <c r="AI4273" i="259"/>
  <c r="AL4273" i="259" s="1"/>
  <c r="AI4265" i="259"/>
  <c r="AL4265" i="259" s="1"/>
  <c r="AI4257" i="259"/>
  <c r="AL4257" i="259" s="1"/>
  <c r="AI4249" i="259"/>
  <c r="AL4249" i="259" s="1"/>
  <c r="AI4241" i="259"/>
  <c r="AL4241" i="259" s="1"/>
  <c r="AI4233" i="259"/>
  <c r="AL4233" i="259" s="1"/>
  <c r="AI4225" i="259"/>
  <c r="AL4225" i="259" s="1"/>
  <c r="AI4217" i="259"/>
  <c r="AL4217" i="259" s="1"/>
  <c r="AI4209" i="259"/>
  <c r="AL4209" i="259" s="1"/>
  <c r="AI4201" i="259"/>
  <c r="AL4201" i="259" s="1"/>
  <c r="AI4193" i="259"/>
  <c r="AL4193" i="259" s="1"/>
  <c r="AI4185" i="259"/>
  <c r="AL4185" i="259" s="1"/>
  <c r="AI4177" i="259"/>
  <c r="AL4177" i="259" s="1"/>
  <c r="AI4169" i="259"/>
  <c r="AL4169" i="259" s="1"/>
  <c r="AI4161" i="259"/>
  <c r="AL4161" i="259" s="1"/>
  <c r="AI4153" i="259"/>
  <c r="AL4153" i="259" s="1"/>
  <c r="AI4145" i="259"/>
  <c r="AL4145" i="259" s="1"/>
  <c r="AI4137" i="259"/>
  <c r="AL4137" i="259" s="1"/>
  <c r="AI4129" i="259"/>
  <c r="AL4129" i="259" s="1"/>
  <c r="AI4121" i="259"/>
  <c r="AL4121" i="259" s="1"/>
  <c r="AI4113" i="259"/>
  <c r="AL4113" i="259" s="1"/>
  <c r="AI4105" i="259"/>
  <c r="AL4105" i="259" s="1"/>
  <c r="AI4097" i="259"/>
  <c r="AL4097" i="259" s="1"/>
  <c r="AI5510" i="259"/>
  <c r="AL5510" i="259" s="1"/>
  <c r="AI5502" i="259"/>
  <c r="AL5502" i="259" s="1"/>
  <c r="AI5494" i="259"/>
  <c r="AL5494" i="259" s="1"/>
  <c r="AI5486" i="259"/>
  <c r="AL5486" i="259" s="1"/>
  <c r="AI5478" i="259"/>
  <c r="AL5478" i="259" s="1"/>
  <c r="AI5470" i="259"/>
  <c r="AL5470" i="259" s="1"/>
  <c r="AI5462" i="259"/>
  <c r="AL5462" i="259" s="1"/>
  <c r="AI5454" i="259"/>
  <c r="AL5454" i="259" s="1"/>
  <c r="AI5446" i="259"/>
  <c r="AL5446" i="259" s="1"/>
  <c r="AI5438" i="259"/>
  <c r="AL5438" i="259" s="1"/>
  <c r="AI5430" i="259"/>
  <c r="AL5430" i="259" s="1"/>
  <c r="AI5422" i="259"/>
  <c r="AL5422" i="259" s="1"/>
  <c r="AI5414" i="259"/>
  <c r="AL5414" i="259" s="1"/>
  <c r="AI5406" i="259"/>
  <c r="AL5406" i="259" s="1"/>
  <c r="AI5398" i="259"/>
  <c r="AL5398" i="259" s="1"/>
  <c r="AI5390" i="259"/>
  <c r="AL5390" i="259" s="1"/>
  <c r="AI5382" i="259"/>
  <c r="AL5382" i="259" s="1"/>
  <c r="AI5374" i="259"/>
  <c r="AL5374" i="259" s="1"/>
  <c r="AI5366" i="259"/>
  <c r="AL5366" i="259" s="1"/>
  <c r="AI5358" i="259"/>
  <c r="AL5358" i="259" s="1"/>
  <c r="AI5350" i="259"/>
  <c r="AL5350" i="259" s="1"/>
  <c r="AI5342" i="259"/>
  <c r="AL5342" i="259" s="1"/>
  <c r="AI5334" i="259"/>
  <c r="AL5334" i="259" s="1"/>
  <c r="AI5326" i="259"/>
  <c r="AL5326" i="259" s="1"/>
  <c r="AI5318" i="259"/>
  <c r="AL5318" i="259" s="1"/>
  <c r="AI5310" i="259"/>
  <c r="AL5310" i="259" s="1"/>
  <c r="AI5302" i="259"/>
  <c r="AL5302" i="259" s="1"/>
  <c r="AI5294" i="259"/>
  <c r="AL5294" i="259" s="1"/>
  <c r="AI5286" i="259"/>
  <c r="AL5286" i="259" s="1"/>
  <c r="AI5278" i="259"/>
  <c r="AL5278" i="259" s="1"/>
  <c r="AI5270" i="259"/>
  <c r="AL5270" i="259" s="1"/>
  <c r="AI5262" i="259"/>
  <c r="AL5262" i="259" s="1"/>
  <c r="AI5254" i="259"/>
  <c r="AL5254" i="259" s="1"/>
  <c r="AI5246" i="259"/>
  <c r="AL5246" i="259" s="1"/>
  <c r="AI5238" i="259"/>
  <c r="AL5238" i="259" s="1"/>
  <c r="AI5230" i="259"/>
  <c r="AL5230" i="259" s="1"/>
  <c r="AI5222" i="259"/>
  <c r="AL5222" i="259" s="1"/>
  <c r="AI5214" i="259"/>
  <c r="AL5214" i="259" s="1"/>
  <c r="AI5206" i="259"/>
  <c r="AL5206" i="259" s="1"/>
  <c r="AI5198" i="259"/>
  <c r="AL5198" i="259" s="1"/>
  <c r="AI5190" i="259"/>
  <c r="AL5190" i="259" s="1"/>
  <c r="AI5182" i="259"/>
  <c r="AL5182" i="259" s="1"/>
  <c r="AI5174" i="259"/>
  <c r="AL5174" i="259" s="1"/>
  <c r="AI5166" i="259"/>
  <c r="AL5166" i="259" s="1"/>
  <c r="AI5158" i="259"/>
  <c r="AL5158" i="259" s="1"/>
  <c r="AI5150" i="259"/>
  <c r="AL5150" i="259" s="1"/>
  <c r="AI5142" i="259"/>
  <c r="AL5142" i="259" s="1"/>
  <c r="AI5134" i="259"/>
  <c r="AL5134" i="259" s="1"/>
  <c r="AI5126" i="259"/>
  <c r="AL5126" i="259" s="1"/>
  <c r="AI5118" i="259"/>
  <c r="AL5118" i="259" s="1"/>
  <c r="AI5110" i="259"/>
  <c r="AL5110" i="259" s="1"/>
  <c r="AI5102" i="259"/>
  <c r="AL5102" i="259" s="1"/>
  <c r="AI5094" i="259"/>
  <c r="AL5094" i="259" s="1"/>
  <c r="AI5086" i="259"/>
  <c r="AL5086" i="259" s="1"/>
  <c r="AI5078" i="259"/>
  <c r="AL5078" i="259" s="1"/>
  <c r="AI5070" i="259"/>
  <c r="AL5070" i="259" s="1"/>
  <c r="AI5062" i="259"/>
  <c r="AL5062" i="259" s="1"/>
  <c r="AI5054" i="259"/>
  <c r="AL5054" i="259" s="1"/>
  <c r="AI5046" i="259"/>
  <c r="AL5046" i="259" s="1"/>
  <c r="AI5038" i="259"/>
  <c r="AL5038" i="259" s="1"/>
  <c r="AI5030" i="259"/>
  <c r="AL5030" i="259" s="1"/>
  <c r="AI5022" i="259"/>
  <c r="AL5022" i="259" s="1"/>
  <c r="AI5014" i="259"/>
  <c r="AL5014" i="259" s="1"/>
  <c r="AI5006" i="259"/>
  <c r="AL5006" i="259" s="1"/>
  <c r="AI4998" i="259"/>
  <c r="AL4998" i="259" s="1"/>
  <c r="AI4990" i="259"/>
  <c r="AL4990" i="259" s="1"/>
  <c r="AI4982" i="259"/>
  <c r="AL4982" i="259" s="1"/>
  <c r="AI4974" i="259"/>
  <c r="AL4974" i="259" s="1"/>
  <c r="AI4966" i="259"/>
  <c r="AL4966" i="259" s="1"/>
  <c r="AI4958" i="259"/>
  <c r="AL4958" i="259" s="1"/>
  <c r="AI4950" i="259"/>
  <c r="AL4950" i="259" s="1"/>
  <c r="AI4942" i="259"/>
  <c r="AL4942" i="259" s="1"/>
  <c r="AI4934" i="259"/>
  <c r="AL4934" i="259" s="1"/>
  <c r="AI4926" i="259"/>
  <c r="AL4926" i="259" s="1"/>
  <c r="AI4918" i="259"/>
  <c r="AL4918" i="259" s="1"/>
  <c r="AI4910" i="259"/>
  <c r="AL4910" i="259" s="1"/>
  <c r="AI4902" i="259"/>
  <c r="AL4902" i="259" s="1"/>
  <c r="AI4894" i="259"/>
  <c r="AL4894" i="259" s="1"/>
  <c r="AI4886" i="259"/>
  <c r="AL4886" i="259" s="1"/>
  <c r="AI4878" i="259"/>
  <c r="AL4878" i="259" s="1"/>
  <c r="AI4870" i="259"/>
  <c r="AL4870" i="259" s="1"/>
  <c r="AI4862" i="259"/>
  <c r="AL4862" i="259" s="1"/>
  <c r="AI4854" i="259"/>
  <c r="AL4854" i="259" s="1"/>
  <c r="AI4846" i="259"/>
  <c r="AL4846" i="259" s="1"/>
  <c r="AI4838" i="259"/>
  <c r="AL4838" i="259" s="1"/>
  <c r="AI4830" i="259"/>
  <c r="AL4830" i="259" s="1"/>
  <c r="AI4822" i="259"/>
  <c r="AL4822" i="259" s="1"/>
  <c r="AI4814" i="259"/>
  <c r="AL4814" i="259" s="1"/>
  <c r="AI4806" i="259"/>
  <c r="AL4806" i="259" s="1"/>
  <c r="AI4798" i="259"/>
  <c r="AL4798" i="259" s="1"/>
  <c r="AI4790" i="259"/>
  <c r="AL4790" i="259" s="1"/>
  <c r="AI4782" i="259"/>
  <c r="AL4782" i="259" s="1"/>
  <c r="AI4774" i="259"/>
  <c r="AL4774" i="259" s="1"/>
  <c r="AI4766" i="259"/>
  <c r="AL4766" i="259" s="1"/>
  <c r="AI4758" i="259"/>
  <c r="AL4758" i="259" s="1"/>
  <c r="AI4750" i="259"/>
  <c r="AL4750" i="259" s="1"/>
  <c r="AI4742" i="259"/>
  <c r="AL4742" i="259" s="1"/>
  <c r="AI4734" i="259"/>
  <c r="AL4734" i="259" s="1"/>
  <c r="AI4726" i="259"/>
  <c r="AL4726" i="259" s="1"/>
  <c r="AI4718" i="259"/>
  <c r="AL4718" i="259" s="1"/>
  <c r="AI4710" i="259"/>
  <c r="AL4710" i="259" s="1"/>
  <c r="AI4702" i="259"/>
  <c r="AL4702" i="259" s="1"/>
  <c r="AI4694" i="259"/>
  <c r="AL4694" i="259" s="1"/>
  <c r="AI4686" i="259"/>
  <c r="AL4686" i="259" s="1"/>
  <c r="AI4678" i="259"/>
  <c r="AL4678" i="259" s="1"/>
  <c r="AI4670" i="259"/>
  <c r="AL4670" i="259" s="1"/>
  <c r="AI4662" i="259"/>
  <c r="AL4662" i="259" s="1"/>
  <c r="AI4654" i="259"/>
  <c r="AL4654" i="259" s="1"/>
  <c r="AI4646" i="259"/>
  <c r="AL4646" i="259" s="1"/>
  <c r="AI4638" i="259"/>
  <c r="AL4638" i="259" s="1"/>
  <c r="AI4630" i="259"/>
  <c r="AL4630" i="259" s="1"/>
  <c r="AI4622" i="259"/>
  <c r="AL4622" i="259" s="1"/>
  <c r="AI4614" i="259"/>
  <c r="AL4614" i="259" s="1"/>
  <c r="AI4606" i="259"/>
  <c r="AL4606" i="259" s="1"/>
  <c r="AI4598" i="259"/>
  <c r="AL4598" i="259" s="1"/>
  <c r="AI4590" i="259"/>
  <c r="AL4590" i="259" s="1"/>
  <c r="AI4582" i="259"/>
  <c r="AL4582" i="259" s="1"/>
  <c r="AI4574" i="259"/>
  <c r="AL4574" i="259" s="1"/>
  <c r="AI4566" i="259"/>
  <c r="AL4566" i="259" s="1"/>
  <c r="AI4558" i="259"/>
  <c r="AL4558" i="259" s="1"/>
  <c r="AI4550" i="259"/>
  <c r="AL4550" i="259" s="1"/>
  <c r="AI4542" i="259"/>
  <c r="AL4542" i="259" s="1"/>
  <c r="AI4534" i="259"/>
  <c r="AL4534" i="259" s="1"/>
  <c r="AI4526" i="259"/>
  <c r="AL4526" i="259" s="1"/>
  <c r="AI4518" i="259"/>
  <c r="AL4518" i="259" s="1"/>
  <c r="AI4510" i="259"/>
  <c r="AL4510" i="259" s="1"/>
  <c r="AI4502" i="259"/>
  <c r="AL4502" i="259" s="1"/>
  <c r="AI4494" i="259"/>
  <c r="AL4494" i="259" s="1"/>
  <c r="AI4486" i="259"/>
  <c r="AL4486" i="259" s="1"/>
  <c r="AI4478" i="259"/>
  <c r="AL4478" i="259" s="1"/>
  <c r="AI4470" i="259"/>
  <c r="AL4470" i="259" s="1"/>
  <c r="AI4462" i="259"/>
  <c r="AL4462" i="259" s="1"/>
  <c r="AI4454" i="259"/>
  <c r="AL4454" i="259" s="1"/>
  <c r="AI4446" i="259"/>
  <c r="AL4446" i="259" s="1"/>
  <c r="AI4438" i="259"/>
  <c r="AL4438" i="259" s="1"/>
  <c r="AI4430" i="259"/>
  <c r="AL4430" i="259" s="1"/>
  <c r="AI4422" i="259"/>
  <c r="AL4422" i="259" s="1"/>
  <c r="AI4414" i="259"/>
  <c r="AL4414" i="259" s="1"/>
  <c r="AI4406" i="259"/>
  <c r="AL4406" i="259" s="1"/>
  <c r="AI4398" i="259"/>
  <c r="AL4398" i="259" s="1"/>
  <c r="AI4390" i="259"/>
  <c r="AL4390" i="259" s="1"/>
  <c r="AI4382" i="259"/>
  <c r="AL4382" i="259" s="1"/>
  <c r="AI4374" i="259"/>
  <c r="AL4374" i="259" s="1"/>
  <c r="AI4366" i="259"/>
  <c r="AL4366" i="259" s="1"/>
  <c r="AI4358" i="259"/>
  <c r="AL4358" i="259" s="1"/>
  <c r="AI4350" i="259"/>
  <c r="AL4350" i="259" s="1"/>
  <c r="AI4342" i="259"/>
  <c r="AL4342" i="259" s="1"/>
  <c r="AI4334" i="259"/>
  <c r="AL4334" i="259" s="1"/>
  <c r="AI4326" i="259"/>
  <c r="AL4326" i="259" s="1"/>
  <c r="AI4318" i="259"/>
  <c r="AL4318" i="259" s="1"/>
  <c r="AI4310" i="259"/>
  <c r="AL4310" i="259" s="1"/>
  <c r="AI4302" i="259"/>
  <c r="AL4302" i="259" s="1"/>
  <c r="AI4294" i="259"/>
  <c r="AL4294" i="259" s="1"/>
  <c r="AI4286" i="259"/>
  <c r="AL4286" i="259" s="1"/>
  <c r="AI4278" i="259"/>
  <c r="AL4278" i="259" s="1"/>
  <c r="AI4270" i="259"/>
  <c r="AL4270" i="259" s="1"/>
  <c r="AI4262" i="259"/>
  <c r="AL4262" i="259" s="1"/>
  <c r="AI4254" i="259"/>
  <c r="AL4254" i="259" s="1"/>
  <c r="AI4246" i="259"/>
  <c r="AL4246" i="259" s="1"/>
  <c r="AI4238" i="259"/>
  <c r="AL4238" i="259" s="1"/>
  <c r="AI4230" i="259"/>
  <c r="AL4230" i="259" s="1"/>
  <c r="AI4222" i="259"/>
  <c r="AL4222" i="259" s="1"/>
  <c r="AI4214" i="259"/>
  <c r="AL4214" i="259" s="1"/>
  <c r="AI4206" i="259"/>
  <c r="AL4206" i="259" s="1"/>
  <c r="AI4198" i="259"/>
  <c r="AL4198" i="259" s="1"/>
  <c r="AI4190" i="259"/>
  <c r="AL4190" i="259" s="1"/>
  <c r="AI4182" i="259"/>
  <c r="AL4182" i="259" s="1"/>
  <c r="AI4174" i="259"/>
  <c r="AL4174" i="259" s="1"/>
  <c r="AI4166" i="259"/>
  <c r="AL4166" i="259" s="1"/>
  <c r="AI4158" i="259"/>
  <c r="AL4158" i="259" s="1"/>
  <c r="AI4150" i="259"/>
  <c r="AL4150" i="259" s="1"/>
  <c r="AI4142" i="259"/>
  <c r="AL4142" i="259" s="1"/>
  <c r="AI4134" i="259"/>
  <c r="AL4134" i="259" s="1"/>
  <c r="AI4126" i="259"/>
  <c r="AL4126" i="259" s="1"/>
  <c r="AI4118" i="259"/>
  <c r="AL4118" i="259" s="1"/>
  <c r="AI4110" i="259"/>
  <c r="AL4110" i="259" s="1"/>
  <c r="AI4102" i="259"/>
  <c r="AL4102" i="259" s="1"/>
  <c r="AI4094" i="259"/>
  <c r="AL4094" i="259" s="1"/>
  <c r="AI4086" i="259"/>
  <c r="AL4086" i="259" s="1"/>
  <c r="AI4078" i="259"/>
  <c r="AL4078" i="259" s="1"/>
  <c r="AI4070" i="259"/>
  <c r="AL4070" i="259" s="1"/>
  <c r="AI4062" i="259"/>
  <c r="AL4062" i="259" s="1"/>
  <c r="AI4054" i="259"/>
  <c r="AL4054" i="259" s="1"/>
  <c r="AI4046" i="259"/>
  <c r="AL4046" i="259" s="1"/>
  <c r="AI4038" i="259"/>
  <c r="AL4038" i="259" s="1"/>
  <c r="AI4030" i="259"/>
  <c r="AL4030" i="259" s="1"/>
  <c r="AI4022" i="259"/>
  <c r="AL4022" i="259" s="1"/>
  <c r="AI4014" i="259"/>
  <c r="AL4014" i="259" s="1"/>
  <c r="AI4006" i="259"/>
  <c r="AL4006" i="259" s="1"/>
  <c r="AI3998" i="259"/>
  <c r="AL3998" i="259" s="1"/>
  <c r="AI3990" i="259"/>
  <c r="AL3990" i="259" s="1"/>
  <c r="AI3982" i="259"/>
  <c r="AL3982" i="259" s="1"/>
  <c r="AI3974" i="259"/>
  <c r="AL3974" i="259" s="1"/>
  <c r="AI3966" i="259"/>
  <c r="AL3966" i="259" s="1"/>
  <c r="AI3958" i="259"/>
  <c r="AL3958" i="259" s="1"/>
  <c r="AI3950" i="259"/>
  <c r="AL3950" i="259" s="1"/>
  <c r="AI3942" i="259"/>
  <c r="AL3942" i="259" s="1"/>
  <c r="AI3934" i="259"/>
  <c r="AL3934" i="259" s="1"/>
  <c r="AI3926" i="259"/>
  <c r="AL3926" i="259" s="1"/>
  <c r="AI3918" i="259"/>
  <c r="AL3918" i="259" s="1"/>
  <c r="AI3910" i="259"/>
  <c r="AL3910" i="259" s="1"/>
  <c r="AI3902" i="259"/>
  <c r="AL3902" i="259" s="1"/>
  <c r="AI3894" i="259"/>
  <c r="AL3894" i="259" s="1"/>
  <c r="AI3886" i="259"/>
  <c r="AL3886" i="259" s="1"/>
  <c r="AI3878" i="259"/>
  <c r="AL3878" i="259" s="1"/>
  <c r="AI3870" i="259"/>
  <c r="AL3870" i="259" s="1"/>
  <c r="AI3862" i="259"/>
  <c r="AL3862" i="259" s="1"/>
  <c r="AI3854" i="259"/>
  <c r="AL3854" i="259" s="1"/>
  <c r="AI3846" i="259"/>
  <c r="AL3846" i="259" s="1"/>
  <c r="AI3838" i="259"/>
  <c r="AL3838" i="259" s="1"/>
  <c r="AI3830" i="259"/>
  <c r="AL3830" i="259" s="1"/>
  <c r="AI3822" i="259"/>
  <c r="AL3822" i="259" s="1"/>
  <c r="AI3814" i="259"/>
  <c r="AL3814" i="259" s="1"/>
  <c r="AI3806" i="259"/>
  <c r="AL3806" i="259" s="1"/>
  <c r="AI3798" i="259"/>
  <c r="AL3798" i="259" s="1"/>
  <c r="AI3790" i="259"/>
  <c r="AL3790" i="259" s="1"/>
  <c r="AI3782" i="259"/>
  <c r="AL3782" i="259" s="1"/>
  <c r="AI3774" i="259"/>
  <c r="AL3774" i="259" s="1"/>
  <c r="AI3766" i="259"/>
  <c r="AL3766" i="259" s="1"/>
  <c r="AI3758" i="259"/>
  <c r="AL3758" i="259" s="1"/>
  <c r="AI3750" i="259"/>
  <c r="AL3750" i="259" s="1"/>
  <c r="AI3742" i="259"/>
  <c r="AL3742" i="259" s="1"/>
  <c r="AI3734" i="259"/>
  <c r="AL3734" i="259" s="1"/>
  <c r="AI3726" i="259"/>
  <c r="AL3726" i="259" s="1"/>
  <c r="AI3718" i="259"/>
  <c r="AL3718" i="259" s="1"/>
  <c r="AI3710" i="259"/>
  <c r="AL3710" i="259" s="1"/>
  <c r="AI3702" i="259"/>
  <c r="AL3702" i="259" s="1"/>
  <c r="AI3694" i="259"/>
  <c r="AL3694" i="259" s="1"/>
  <c r="AI3686" i="259"/>
  <c r="AL3686" i="259" s="1"/>
  <c r="AI3678" i="259"/>
  <c r="AL3678" i="259" s="1"/>
  <c r="AI3670" i="259"/>
  <c r="AL3670" i="259" s="1"/>
  <c r="AI3662" i="259"/>
  <c r="AL3662" i="259" s="1"/>
  <c r="AI3654" i="259"/>
  <c r="AL3654" i="259" s="1"/>
  <c r="AI3646" i="259"/>
  <c r="AL3646" i="259" s="1"/>
  <c r="AI3638" i="259"/>
  <c r="AL3638" i="259" s="1"/>
  <c r="AI3630" i="259"/>
  <c r="AL3630" i="259" s="1"/>
  <c r="AI3622" i="259"/>
  <c r="AL3622" i="259" s="1"/>
  <c r="AI3614" i="259"/>
  <c r="AL3614" i="259" s="1"/>
  <c r="AI3606" i="259"/>
  <c r="AL3606" i="259" s="1"/>
  <c r="AI3598" i="259"/>
  <c r="AL3598" i="259" s="1"/>
  <c r="AI3590" i="259"/>
  <c r="AL3590" i="259" s="1"/>
  <c r="AI3582" i="259"/>
  <c r="AL3582" i="259" s="1"/>
  <c r="AI3574" i="259"/>
  <c r="AL3574" i="259" s="1"/>
  <c r="AI3566" i="259"/>
  <c r="AL3566" i="259" s="1"/>
  <c r="AI3558" i="259"/>
  <c r="AL3558" i="259" s="1"/>
  <c r="AI3550" i="259"/>
  <c r="AL3550" i="259" s="1"/>
  <c r="AI3542" i="259"/>
  <c r="AL3542" i="259" s="1"/>
  <c r="AI3534" i="259"/>
  <c r="AL3534" i="259" s="1"/>
  <c r="AI3526" i="259"/>
  <c r="AL3526" i="259" s="1"/>
  <c r="AI3518" i="259"/>
  <c r="AL3518" i="259" s="1"/>
  <c r="AI3510" i="259"/>
  <c r="AL3510" i="259" s="1"/>
  <c r="AI3502" i="259"/>
  <c r="AL3502" i="259" s="1"/>
  <c r="AI3494" i="259"/>
  <c r="AL3494" i="259" s="1"/>
  <c r="AI3486" i="259"/>
  <c r="AL3486" i="259" s="1"/>
  <c r="AI3478" i="259"/>
  <c r="AL3478" i="259" s="1"/>
  <c r="AI3470" i="259"/>
  <c r="AL3470" i="259" s="1"/>
  <c r="AI3462" i="259"/>
  <c r="AL3462" i="259" s="1"/>
  <c r="AI3454" i="259"/>
  <c r="AL3454" i="259" s="1"/>
  <c r="AI3446" i="259"/>
  <c r="AL3446" i="259" s="1"/>
  <c r="AI3438" i="259"/>
  <c r="AL3438" i="259" s="1"/>
  <c r="AI3430" i="259"/>
  <c r="AL3430" i="259" s="1"/>
  <c r="AI3422" i="259"/>
  <c r="AL3422" i="259" s="1"/>
  <c r="AI3414" i="259"/>
  <c r="AL3414" i="259" s="1"/>
  <c r="AI3406" i="259"/>
  <c r="AL3406" i="259" s="1"/>
  <c r="AI3398" i="259"/>
  <c r="AL3398" i="259" s="1"/>
  <c r="AI3390" i="259"/>
  <c r="AL3390" i="259" s="1"/>
  <c r="AI3382" i="259"/>
  <c r="AL3382" i="259" s="1"/>
  <c r="AI3374" i="259"/>
  <c r="AL3374" i="259" s="1"/>
  <c r="AI3366" i="259"/>
  <c r="AL3366" i="259" s="1"/>
  <c r="AI3358" i="259"/>
  <c r="AL3358" i="259" s="1"/>
  <c r="AI3350" i="259"/>
  <c r="AL3350" i="259" s="1"/>
  <c r="AI3342" i="259"/>
  <c r="AL3342" i="259" s="1"/>
  <c r="AI3334" i="259"/>
  <c r="AL3334" i="259" s="1"/>
  <c r="AI3326" i="259"/>
  <c r="AL3326" i="259" s="1"/>
  <c r="AI3318" i="259"/>
  <c r="AL3318" i="259" s="1"/>
  <c r="AI3310" i="259"/>
  <c r="AL3310" i="259" s="1"/>
  <c r="AI3302" i="259"/>
  <c r="AL3302" i="259" s="1"/>
  <c r="AI3294" i="259"/>
  <c r="AL3294" i="259" s="1"/>
  <c r="AI3286" i="259"/>
  <c r="AL3286" i="259" s="1"/>
  <c r="AI3278" i="259"/>
  <c r="AL3278" i="259" s="1"/>
  <c r="AI3270" i="259"/>
  <c r="AL3270" i="259" s="1"/>
  <c r="AI3262" i="259"/>
  <c r="AL3262" i="259" s="1"/>
  <c r="AI3254" i="259"/>
  <c r="AL3254" i="259" s="1"/>
  <c r="AI3246" i="259"/>
  <c r="AL3246" i="259" s="1"/>
  <c r="AI3238" i="259"/>
  <c r="AL3238" i="259" s="1"/>
  <c r="AI3230" i="259"/>
  <c r="AL3230" i="259" s="1"/>
  <c r="AI3222" i="259"/>
  <c r="AL3222" i="259" s="1"/>
  <c r="AI3214" i="259"/>
  <c r="AL3214" i="259" s="1"/>
  <c r="AI3206" i="259"/>
  <c r="AL3206" i="259" s="1"/>
  <c r="AI3198" i="259"/>
  <c r="AL3198" i="259" s="1"/>
  <c r="AI3190" i="259"/>
  <c r="AL3190" i="259" s="1"/>
  <c r="AI3182" i="259"/>
  <c r="AL3182" i="259" s="1"/>
  <c r="AI3174" i="259"/>
  <c r="AL3174" i="259" s="1"/>
  <c r="AI3166" i="259"/>
  <c r="AL3166" i="259" s="1"/>
  <c r="AI3158" i="259"/>
  <c r="AL3158" i="259" s="1"/>
  <c r="AI3150" i="259"/>
  <c r="AL3150" i="259" s="1"/>
  <c r="AI3142" i="259"/>
  <c r="AL3142" i="259" s="1"/>
  <c r="AI3134" i="259"/>
  <c r="AL3134" i="259" s="1"/>
  <c r="AI3126" i="259"/>
  <c r="AL3126" i="259" s="1"/>
  <c r="AI3118" i="259"/>
  <c r="AL3118" i="259" s="1"/>
  <c r="AI3110" i="259"/>
  <c r="AL3110" i="259" s="1"/>
  <c r="AI3102" i="259"/>
  <c r="AL3102" i="259" s="1"/>
  <c r="AI3094" i="259"/>
  <c r="AL3094" i="259" s="1"/>
  <c r="AI3086" i="259"/>
  <c r="AL3086" i="259" s="1"/>
  <c r="AI3078" i="259"/>
  <c r="AL3078" i="259" s="1"/>
  <c r="AI3070" i="259"/>
  <c r="AL3070" i="259" s="1"/>
  <c r="AI3062" i="259"/>
  <c r="AL3062" i="259" s="1"/>
  <c r="AI3054" i="259"/>
  <c r="AL3054" i="259" s="1"/>
  <c r="AI3046" i="259"/>
  <c r="AL3046" i="259" s="1"/>
  <c r="AI3038" i="259"/>
  <c r="AL3038" i="259" s="1"/>
  <c r="AI3030" i="259"/>
  <c r="AL3030" i="259" s="1"/>
  <c r="AI3022" i="259"/>
  <c r="AL3022" i="259" s="1"/>
  <c r="AI3014" i="259"/>
  <c r="AL3014" i="259" s="1"/>
  <c r="AI3006" i="259"/>
  <c r="AL3006" i="259" s="1"/>
  <c r="AI2998" i="259"/>
  <c r="AL2998" i="259" s="1"/>
  <c r="AI2990" i="259"/>
  <c r="AL2990" i="259" s="1"/>
  <c r="AI2982" i="259"/>
  <c r="AL2982" i="259" s="1"/>
  <c r="AI2974" i="259"/>
  <c r="AL2974" i="259" s="1"/>
  <c r="AI2966" i="259"/>
  <c r="AL2966" i="259" s="1"/>
  <c r="AI2958" i="259"/>
  <c r="AL2958" i="259" s="1"/>
  <c r="AI2950" i="259"/>
  <c r="AL2950" i="259" s="1"/>
  <c r="AI2942" i="259"/>
  <c r="AL2942" i="259" s="1"/>
  <c r="AI2934" i="259"/>
  <c r="AL2934" i="259" s="1"/>
  <c r="AI2926" i="259"/>
  <c r="AL2926" i="259" s="1"/>
  <c r="AI2918" i="259"/>
  <c r="AL2918" i="259" s="1"/>
  <c r="AI2910" i="259"/>
  <c r="AL2910" i="259" s="1"/>
  <c r="AI2902" i="259"/>
  <c r="AL2902" i="259" s="1"/>
  <c r="AI2894" i="259"/>
  <c r="AL2894" i="259" s="1"/>
  <c r="AI2886" i="259"/>
  <c r="AL2886" i="259" s="1"/>
  <c r="AI2878" i="259"/>
  <c r="AL2878" i="259" s="1"/>
  <c r="AI2870" i="259"/>
  <c r="AL2870" i="259" s="1"/>
  <c r="AI2862" i="259"/>
  <c r="AL2862" i="259" s="1"/>
  <c r="AI2854" i="259"/>
  <c r="AL2854" i="259" s="1"/>
  <c r="AI2846" i="259"/>
  <c r="AL2846" i="259" s="1"/>
  <c r="AI2838" i="259"/>
  <c r="AL2838" i="259" s="1"/>
  <c r="AI2830" i="259"/>
  <c r="AL2830" i="259" s="1"/>
  <c r="AI2822" i="259"/>
  <c r="AL2822" i="259" s="1"/>
  <c r="AI2814" i="259"/>
  <c r="AL2814" i="259" s="1"/>
  <c r="AI2806" i="259"/>
  <c r="AL2806" i="259" s="1"/>
  <c r="AI2798" i="259"/>
  <c r="AL2798" i="259" s="1"/>
  <c r="AI2790" i="259"/>
  <c r="AL2790" i="259" s="1"/>
  <c r="AI2782" i="259"/>
  <c r="AL2782" i="259" s="1"/>
  <c r="AI2774" i="259"/>
  <c r="AL2774" i="259" s="1"/>
  <c r="AI2766" i="259"/>
  <c r="AL2766" i="259" s="1"/>
  <c r="AI2758" i="259"/>
  <c r="AL2758" i="259" s="1"/>
  <c r="AI2750" i="259"/>
  <c r="AL2750" i="259" s="1"/>
  <c r="AI2742" i="259"/>
  <c r="AL2742" i="259" s="1"/>
  <c r="AI2734" i="259"/>
  <c r="AL2734" i="259" s="1"/>
  <c r="AI2726" i="259"/>
  <c r="AL2726" i="259" s="1"/>
  <c r="AI2718" i="259"/>
  <c r="AL2718" i="259" s="1"/>
  <c r="AI2710" i="259"/>
  <c r="AL2710" i="259" s="1"/>
  <c r="AI2702" i="259"/>
  <c r="AL2702" i="259" s="1"/>
  <c r="AI2694" i="259"/>
  <c r="AL2694" i="259" s="1"/>
  <c r="AI2686" i="259"/>
  <c r="AL2686" i="259" s="1"/>
  <c r="AI2678" i="259"/>
  <c r="AL2678" i="259" s="1"/>
  <c r="AI2670" i="259"/>
  <c r="AL2670" i="259" s="1"/>
  <c r="AI2662" i="259"/>
  <c r="AL2662" i="259" s="1"/>
  <c r="AI2654" i="259"/>
  <c r="AL2654" i="259" s="1"/>
  <c r="AI2646" i="259"/>
  <c r="AL2646" i="259" s="1"/>
  <c r="AI2638" i="259"/>
  <c r="AL2638" i="259" s="1"/>
  <c r="AI2630" i="259"/>
  <c r="AL2630" i="259" s="1"/>
  <c r="AI2622" i="259"/>
  <c r="AL2622" i="259" s="1"/>
  <c r="AI2614" i="259"/>
  <c r="AL2614" i="259" s="1"/>
  <c r="AI2606" i="259"/>
  <c r="AL2606" i="259" s="1"/>
  <c r="AI2598" i="259"/>
  <c r="AL2598" i="259" s="1"/>
  <c r="AI2590" i="259"/>
  <c r="AL2590" i="259" s="1"/>
  <c r="AI2582" i="259"/>
  <c r="AL2582" i="259" s="1"/>
  <c r="AI2574" i="259"/>
  <c r="AL2574" i="259" s="1"/>
  <c r="AI2566" i="259"/>
  <c r="AL2566" i="259" s="1"/>
  <c r="AI2558" i="259"/>
  <c r="AL2558" i="259" s="1"/>
  <c r="AI2550" i="259"/>
  <c r="AL2550" i="259" s="1"/>
  <c r="AI2542" i="259"/>
  <c r="AL2542" i="259" s="1"/>
  <c r="AI2534" i="259"/>
  <c r="AL2534" i="259" s="1"/>
  <c r="AI2526" i="259"/>
  <c r="AL2526" i="259" s="1"/>
  <c r="AI2518" i="259"/>
  <c r="AL2518" i="259" s="1"/>
  <c r="AI2510" i="259"/>
  <c r="AL2510" i="259" s="1"/>
  <c r="AI2502" i="259"/>
  <c r="AL2502" i="259" s="1"/>
  <c r="AI2494" i="259"/>
  <c r="AL2494" i="259" s="1"/>
  <c r="AI2486" i="259"/>
  <c r="AL2486" i="259" s="1"/>
  <c r="AI2478" i="259"/>
  <c r="AL2478" i="259" s="1"/>
  <c r="AI2470" i="259"/>
  <c r="AL2470" i="259" s="1"/>
  <c r="AI2462" i="259"/>
  <c r="AL2462" i="259" s="1"/>
  <c r="AI2454" i="259"/>
  <c r="AL2454" i="259" s="1"/>
  <c r="AI2446" i="259"/>
  <c r="AL2446" i="259" s="1"/>
  <c r="AI2438" i="259"/>
  <c r="AL2438" i="259" s="1"/>
  <c r="AI2430" i="259"/>
  <c r="AL2430" i="259" s="1"/>
  <c r="AI2422" i="259"/>
  <c r="AL2422" i="259" s="1"/>
  <c r="AI2414" i="259"/>
  <c r="AL2414" i="259" s="1"/>
  <c r="AI2406" i="259"/>
  <c r="AL2406" i="259" s="1"/>
  <c r="AI2398" i="259"/>
  <c r="AL2398" i="259" s="1"/>
  <c r="AI2390" i="259"/>
  <c r="AL2390" i="259" s="1"/>
  <c r="AI2382" i="259"/>
  <c r="AL2382" i="259" s="1"/>
  <c r="AI2374" i="259"/>
  <c r="AL2374" i="259" s="1"/>
  <c r="AI2366" i="259"/>
  <c r="AL2366" i="259" s="1"/>
  <c r="AI2358" i="259"/>
  <c r="AL2358" i="259" s="1"/>
  <c r="AI2350" i="259"/>
  <c r="AL2350" i="259" s="1"/>
  <c r="AI2342" i="259"/>
  <c r="AL2342" i="259" s="1"/>
  <c r="AI2334" i="259"/>
  <c r="AL2334" i="259" s="1"/>
  <c r="AI2326" i="259"/>
  <c r="AL2326" i="259" s="1"/>
  <c r="AI2318" i="259"/>
  <c r="AL2318" i="259" s="1"/>
  <c r="AI2310" i="259"/>
  <c r="AL2310" i="259" s="1"/>
  <c r="AI2302" i="259"/>
  <c r="AL2302" i="259" s="1"/>
  <c r="AI2294" i="259"/>
  <c r="AL2294" i="259" s="1"/>
  <c r="AI2286" i="259"/>
  <c r="AL2286" i="259" s="1"/>
  <c r="AI2278" i="259"/>
  <c r="AL2278" i="259" s="1"/>
  <c r="AI2270" i="259"/>
  <c r="AL2270" i="259" s="1"/>
  <c r="AI2262" i="259"/>
  <c r="AL2262" i="259" s="1"/>
  <c r="AI2254" i="259"/>
  <c r="AL2254" i="259" s="1"/>
  <c r="AI2246" i="259"/>
  <c r="AL2246" i="259" s="1"/>
  <c r="AI2238" i="259"/>
  <c r="AL2238" i="259" s="1"/>
  <c r="AI2230" i="259"/>
  <c r="AL2230" i="259" s="1"/>
  <c r="AI2222" i="259"/>
  <c r="AL2222" i="259" s="1"/>
  <c r="AI2214" i="259"/>
  <c r="AL2214" i="259" s="1"/>
  <c r="AI2206" i="259"/>
  <c r="AL2206" i="259" s="1"/>
  <c r="AI2198" i="259"/>
  <c r="AL2198" i="259" s="1"/>
  <c r="AI2190" i="259"/>
  <c r="AL2190" i="259" s="1"/>
  <c r="AI2182" i="259"/>
  <c r="AL2182" i="259" s="1"/>
  <c r="AI2174" i="259"/>
  <c r="AL2174" i="259" s="1"/>
  <c r="AI2166" i="259"/>
  <c r="AL2166" i="259" s="1"/>
  <c r="AI2158" i="259"/>
  <c r="AL2158" i="259" s="1"/>
  <c r="AI2150" i="259"/>
  <c r="AL2150" i="259" s="1"/>
  <c r="AI2142" i="259"/>
  <c r="AL2142" i="259" s="1"/>
  <c r="AI2134" i="259"/>
  <c r="AL2134" i="259" s="1"/>
  <c r="AI2126" i="259"/>
  <c r="AL2126" i="259" s="1"/>
  <c r="AI2118" i="259"/>
  <c r="AL2118" i="259" s="1"/>
  <c r="AI2110" i="259"/>
  <c r="AL2110" i="259" s="1"/>
  <c r="AI2102" i="259"/>
  <c r="AL2102" i="259" s="1"/>
  <c r="AI2094" i="259"/>
  <c r="AL2094" i="259" s="1"/>
  <c r="AI2086" i="259"/>
  <c r="AL2086" i="259" s="1"/>
  <c r="AI2078" i="259"/>
  <c r="AL2078" i="259" s="1"/>
  <c r="AI2070" i="259"/>
  <c r="AL2070" i="259" s="1"/>
  <c r="AI2062" i="259"/>
  <c r="AL2062" i="259" s="1"/>
  <c r="AI2054" i="259"/>
  <c r="AL2054" i="259" s="1"/>
  <c r="AI2046" i="259"/>
  <c r="AL2046" i="259" s="1"/>
  <c r="AI2038" i="259"/>
  <c r="AL2038" i="259" s="1"/>
  <c r="AI2030" i="259"/>
  <c r="AL2030" i="259" s="1"/>
  <c r="AI2022" i="259"/>
  <c r="AL2022" i="259" s="1"/>
  <c r="AI2014" i="259"/>
  <c r="AL2014" i="259" s="1"/>
  <c r="AI2006" i="259"/>
  <c r="AL2006" i="259" s="1"/>
  <c r="AI1998" i="259"/>
  <c r="AL1998" i="259" s="1"/>
  <c r="AI1990" i="259"/>
  <c r="AL1990" i="259" s="1"/>
  <c r="AI1982" i="259"/>
  <c r="AL1982" i="259" s="1"/>
  <c r="AI1974" i="259"/>
  <c r="AL1974" i="259" s="1"/>
  <c r="AI1966" i="259"/>
  <c r="AL1966" i="259" s="1"/>
  <c r="AI1958" i="259"/>
  <c r="AL1958" i="259" s="1"/>
  <c r="AI1950" i="259"/>
  <c r="AL1950" i="259" s="1"/>
  <c r="AI1942" i="259"/>
  <c r="AL1942" i="259" s="1"/>
  <c r="AI1934" i="259"/>
  <c r="AL1934" i="259" s="1"/>
  <c r="AI1926" i="259"/>
  <c r="AL1926" i="259" s="1"/>
  <c r="AI1918" i="259"/>
  <c r="AL1918" i="259" s="1"/>
  <c r="AI1910" i="259"/>
  <c r="AL1910" i="259" s="1"/>
  <c r="AI1902" i="259"/>
  <c r="AL1902" i="259" s="1"/>
  <c r="AI1894" i="259"/>
  <c r="AL1894" i="259" s="1"/>
  <c r="AI1886" i="259"/>
  <c r="AL1886" i="259" s="1"/>
  <c r="AI1878" i="259"/>
  <c r="AL1878" i="259" s="1"/>
  <c r="AI1870" i="259"/>
  <c r="AL1870" i="259" s="1"/>
  <c r="AI1862" i="259"/>
  <c r="AL1862" i="259" s="1"/>
  <c r="AI1854" i="259"/>
  <c r="AL1854" i="259" s="1"/>
  <c r="AI1846" i="259"/>
  <c r="AL1846" i="259" s="1"/>
  <c r="AI1838" i="259"/>
  <c r="AL1838" i="259" s="1"/>
  <c r="AI1830" i="259"/>
  <c r="AL1830" i="259" s="1"/>
  <c r="AI1822" i="259"/>
  <c r="AL1822" i="259" s="1"/>
  <c r="AI1814" i="259"/>
  <c r="AL1814" i="259" s="1"/>
  <c r="AI1806" i="259"/>
  <c r="AL1806" i="259" s="1"/>
  <c r="AI1798" i="259"/>
  <c r="AL1798" i="259" s="1"/>
  <c r="AI1790" i="259"/>
  <c r="AL1790" i="259" s="1"/>
  <c r="AI1782" i="259"/>
  <c r="AL1782" i="259" s="1"/>
  <c r="AI1774" i="259"/>
  <c r="AL1774" i="259" s="1"/>
  <c r="AI1766" i="259"/>
  <c r="AL1766" i="259" s="1"/>
  <c r="AI1758" i="259"/>
  <c r="AL1758" i="259" s="1"/>
  <c r="AI1750" i="259"/>
  <c r="AL1750" i="259" s="1"/>
  <c r="AI1742" i="259"/>
  <c r="AL1742" i="259" s="1"/>
  <c r="AI1734" i="259"/>
  <c r="AL1734" i="259" s="1"/>
  <c r="AI1726" i="259"/>
  <c r="AL1726" i="259" s="1"/>
  <c r="AI1718" i="259"/>
  <c r="AL1718" i="259" s="1"/>
  <c r="AI1710" i="259"/>
  <c r="AL1710" i="259" s="1"/>
  <c r="AI1702" i="259"/>
  <c r="AL1702" i="259" s="1"/>
  <c r="AI1694" i="259"/>
  <c r="AL1694" i="259" s="1"/>
  <c r="AI1686" i="259"/>
  <c r="AL1686" i="259" s="1"/>
  <c r="AI1678" i="259"/>
  <c r="AL1678" i="259" s="1"/>
  <c r="AI1670" i="259"/>
  <c r="AL1670" i="259" s="1"/>
  <c r="AI1662" i="259"/>
  <c r="AL1662" i="259" s="1"/>
  <c r="AI1654" i="259"/>
  <c r="AL1654" i="259" s="1"/>
  <c r="AI1646" i="259"/>
  <c r="AL1646" i="259" s="1"/>
  <c r="AI1638" i="259"/>
  <c r="AL1638" i="259" s="1"/>
  <c r="AI1630" i="259"/>
  <c r="AL1630" i="259" s="1"/>
  <c r="AI1622" i="259"/>
  <c r="AL1622" i="259" s="1"/>
  <c r="AI1614" i="259"/>
  <c r="AL1614" i="259" s="1"/>
  <c r="AI1606" i="259"/>
  <c r="AL1606" i="259" s="1"/>
  <c r="AI1598" i="259"/>
  <c r="AL1598" i="259" s="1"/>
  <c r="AI1590" i="259"/>
  <c r="AL1590" i="259" s="1"/>
  <c r="AI1582" i="259"/>
  <c r="AL1582" i="259" s="1"/>
  <c r="AI1574" i="259"/>
  <c r="AL1574" i="259" s="1"/>
  <c r="AI1566" i="259"/>
  <c r="AL1566" i="259" s="1"/>
  <c r="AI1558" i="259"/>
  <c r="AL1558" i="259" s="1"/>
  <c r="AI1550" i="259"/>
  <c r="AL1550" i="259" s="1"/>
  <c r="AI1542" i="259"/>
  <c r="AL1542" i="259" s="1"/>
  <c r="AI1534" i="259"/>
  <c r="AL1534" i="259" s="1"/>
  <c r="AI1526" i="259"/>
  <c r="AL1526" i="259" s="1"/>
  <c r="AI1518" i="259"/>
  <c r="AL1518" i="259" s="1"/>
  <c r="AI1510" i="259"/>
  <c r="AL1510" i="259" s="1"/>
  <c r="AI1502" i="259"/>
  <c r="AL1502" i="259" s="1"/>
  <c r="AI1494" i="259"/>
  <c r="AL1494" i="259" s="1"/>
  <c r="AI1486" i="259"/>
  <c r="AL1486" i="259" s="1"/>
  <c r="AI1478" i="259"/>
  <c r="AL1478" i="259" s="1"/>
  <c r="AI1470" i="259"/>
  <c r="AL1470" i="259" s="1"/>
  <c r="AI1462" i="259"/>
  <c r="AL1462" i="259" s="1"/>
  <c r="AI1454" i="259"/>
  <c r="AL1454" i="259" s="1"/>
  <c r="AI1446" i="259"/>
  <c r="AL1446" i="259" s="1"/>
  <c r="AI1438" i="259"/>
  <c r="AL1438" i="259" s="1"/>
  <c r="AI1430" i="259"/>
  <c r="AL1430" i="259" s="1"/>
  <c r="AI1422" i="259"/>
  <c r="AL1422" i="259" s="1"/>
  <c r="AI1414" i="259"/>
  <c r="AL1414" i="259" s="1"/>
  <c r="AI1406" i="259"/>
  <c r="AL1406" i="259" s="1"/>
  <c r="AI1398" i="259"/>
  <c r="AL1398" i="259" s="1"/>
  <c r="AI1390" i="259"/>
  <c r="AL1390" i="259" s="1"/>
  <c r="AI1382" i="259"/>
  <c r="AL1382" i="259" s="1"/>
  <c r="AI1374" i="259"/>
  <c r="AL1374" i="259" s="1"/>
  <c r="AI1366" i="259"/>
  <c r="AL1366" i="259" s="1"/>
  <c r="AI1358" i="259"/>
  <c r="AL1358" i="259" s="1"/>
  <c r="AI1350" i="259"/>
  <c r="AL1350" i="259" s="1"/>
  <c r="AI1342" i="259"/>
  <c r="AL1342" i="259" s="1"/>
  <c r="AI1334" i="259"/>
  <c r="AL1334" i="259" s="1"/>
  <c r="AI1326" i="259"/>
  <c r="AL1326" i="259" s="1"/>
  <c r="AI1318" i="259"/>
  <c r="AL1318" i="259" s="1"/>
  <c r="AI1310" i="259"/>
  <c r="AL1310" i="259" s="1"/>
  <c r="AI1302" i="259"/>
  <c r="AL1302" i="259" s="1"/>
  <c r="AI1294" i="259"/>
  <c r="AL1294" i="259" s="1"/>
  <c r="AI1286" i="259"/>
  <c r="AL1286" i="259" s="1"/>
  <c r="AI1278" i="259"/>
  <c r="AL1278" i="259" s="1"/>
  <c r="AI1270" i="259"/>
  <c r="AL1270" i="259" s="1"/>
  <c r="AI1262" i="259"/>
  <c r="AL1262" i="259" s="1"/>
  <c r="AI1254" i="259"/>
  <c r="AL1254" i="259" s="1"/>
  <c r="AI1246" i="259"/>
  <c r="AL1246" i="259" s="1"/>
  <c r="AI1238" i="259"/>
  <c r="AL1238" i="259" s="1"/>
  <c r="AI1230" i="259"/>
  <c r="AL1230" i="259" s="1"/>
  <c r="AI1222" i="259"/>
  <c r="AL1222" i="259" s="1"/>
  <c r="AI1214" i="259"/>
  <c r="AL1214" i="259" s="1"/>
  <c r="AI1206" i="259"/>
  <c r="AL1206" i="259" s="1"/>
  <c r="AI3885" i="259"/>
  <c r="AL3885" i="259" s="1"/>
  <c r="AI3877" i="259"/>
  <c r="AL3877" i="259" s="1"/>
  <c r="AI3869" i="259"/>
  <c r="AL3869" i="259" s="1"/>
  <c r="AI3861" i="259"/>
  <c r="AL3861" i="259" s="1"/>
  <c r="AI3853" i="259"/>
  <c r="AL3853" i="259" s="1"/>
  <c r="AI3845" i="259"/>
  <c r="AL3845" i="259" s="1"/>
  <c r="AI3837" i="259"/>
  <c r="AL3837" i="259" s="1"/>
  <c r="AI3829" i="259"/>
  <c r="AL3829" i="259" s="1"/>
  <c r="AI3821" i="259"/>
  <c r="AL3821" i="259" s="1"/>
  <c r="AI3813" i="259"/>
  <c r="AL3813" i="259" s="1"/>
  <c r="AI3805" i="259"/>
  <c r="AL3805" i="259" s="1"/>
  <c r="AI3797" i="259"/>
  <c r="AL3797" i="259" s="1"/>
  <c r="AI3789" i="259"/>
  <c r="AL3789" i="259" s="1"/>
  <c r="AI3781" i="259"/>
  <c r="AL3781" i="259" s="1"/>
  <c r="AI3773" i="259"/>
  <c r="AL3773" i="259" s="1"/>
  <c r="AI3765" i="259"/>
  <c r="AL3765" i="259" s="1"/>
  <c r="AI3757" i="259"/>
  <c r="AL3757" i="259" s="1"/>
  <c r="AI3749" i="259"/>
  <c r="AL3749" i="259" s="1"/>
  <c r="AI3741" i="259"/>
  <c r="AL3741" i="259" s="1"/>
  <c r="AI3733" i="259"/>
  <c r="AL3733" i="259" s="1"/>
  <c r="AI3725" i="259"/>
  <c r="AL3725" i="259" s="1"/>
  <c r="AI3717" i="259"/>
  <c r="AL3717" i="259" s="1"/>
  <c r="AI3709" i="259"/>
  <c r="AL3709" i="259" s="1"/>
  <c r="AI3701" i="259"/>
  <c r="AL3701" i="259" s="1"/>
  <c r="AI3693" i="259"/>
  <c r="AL3693" i="259" s="1"/>
  <c r="AI3685" i="259"/>
  <c r="AL3685" i="259" s="1"/>
  <c r="AI3677" i="259"/>
  <c r="AL3677" i="259" s="1"/>
  <c r="AI3669" i="259"/>
  <c r="AL3669" i="259" s="1"/>
  <c r="AI3661" i="259"/>
  <c r="AL3661" i="259" s="1"/>
  <c r="AI3653" i="259"/>
  <c r="AL3653" i="259" s="1"/>
  <c r="AI3645" i="259"/>
  <c r="AL3645" i="259" s="1"/>
  <c r="AI3637" i="259"/>
  <c r="AL3637" i="259" s="1"/>
  <c r="AI3629" i="259"/>
  <c r="AL3629" i="259" s="1"/>
  <c r="AI3621" i="259"/>
  <c r="AL3621" i="259" s="1"/>
  <c r="AI3613" i="259"/>
  <c r="AL3613" i="259" s="1"/>
  <c r="AI3605" i="259"/>
  <c r="AL3605" i="259" s="1"/>
  <c r="AI3597" i="259"/>
  <c r="AL3597" i="259" s="1"/>
  <c r="AI3589" i="259"/>
  <c r="AL3589" i="259" s="1"/>
  <c r="AI3581" i="259"/>
  <c r="AL3581" i="259" s="1"/>
  <c r="AI3573" i="259"/>
  <c r="AL3573" i="259" s="1"/>
  <c r="AI3565" i="259"/>
  <c r="AL3565" i="259" s="1"/>
  <c r="AI3557" i="259"/>
  <c r="AL3557" i="259" s="1"/>
  <c r="AI3549" i="259"/>
  <c r="AL3549" i="259" s="1"/>
  <c r="AI3541" i="259"/>
  <c r="AL3541" i="259" s="1"/>
  <c r="AI3533" i="259"/>
  <c r="AL3533" i="259" s="1"/>
  <c r="AI3525" i="259"/>
  <c r="AL3525" i="259" s="1"/>
  <c r="AI3517" i="259"/>
  <c r="AL3517" i="259" s="1"/>
  <c r="AI3509" i="259"/>
  <c r="AL3509" i="259" s="1"/>
  <c r="AI3501" i="259"/>
  <c r="AL3501" i="259" s="1"/>
  <c r="AI3493" i="259"/>
  <c r="AL3493" i="259" s="1"/>
  <c r="AI3485" i="259"/>
  <c r="AL3485" i="259" s="1"/>
  <c r="AI3477" i="259"/>
  <c r="AL3477" i="259" s="1"/>
  <c r="AI3469" i="259"/>
  <c r="AL3469" i="259" s="1"/>
  <c r="AI3461" i="259"/>
  <c r="AL3461" i="259" s="1"/>
  <c r="AI3453" i="259"/>
  <c r="AL3453" i="259" s="1"/>
  <c r="AI3445" i="259"/>
  <c r="AL3445" i="259" s="1"/>
  <c r="AI3437" i="259"/>
  <c r="AL3437" i="259" s="1"/>
  <c r="AI3429" i="259"/>
  <c r="AL3429" i="259" s="1"/>
  <c r="AI3421" i="259"/>
  <c r="AL3421" i="259" s="1"/>
  <c r="AI3413" i="259"/>
  <c r="AL3413" i="259" s="1"/>
  <c r="AI3405" i="259"/>
  <c r="AL3405" i="259" s="1"/>
  <c r="AI3397" i="259"/>
  <c r="AL3397" i="259" s="1"/>
  <c r="AI3389" i="259"/>
  <c r="AL3389" i="259" s="1"/>
  <c r="AI3381" i="259"/>
  <c r="AL3381" i="259" s="1"/>
  <c r="AI3373" i="259"/>
  <c r="AL3373" i="259" s="1"/>
  <c r="AI3365" i="259"/>
  <c r="AL3365" i="259" s="1"/>
  <c r="AI3357" i="259"/>
  <c r="AL3357" i="259" s="1"/>
  <c r="AI3349" i="259"/>
  <c r="AL3349" i="259" s="1"/>
  <c r="AI3341" i="259"/>
  <c r="AL3341" i="259" s="1"/>
  <c r="AI3333" i="259"/>
  <c r="AL3333" i="259" s="1"/>
  <c r="AI3325" i="259"/>
  <c r="AL3325" i="259" s="1"/>
  <c r="AI3317" i="259"/>
  <c r="AL3317" i="259" s="1"/>
  <c r="AI3309" i="259"/>
  <c r="AL3309" i="259" s="1"/>
  <c r="AI3301" i="259"/>
  <c r="AL3301" i="259" s="1"/>
  <c r="AI3293" i="259"/>
  <c r="AL3293" i="259" s="1"/>
  <c r="AI3285" i="259"/>
  <c r="AL3285" i="259" s="1"/>
  <c r="AI3277" i="259"/>
  <c r="AL3277" i="259" s="1"/>
  <c r="AI3269" i="259"/>
  <c r="AL3269" i="259" s="1"/>
  <c r="AI3261" i="259"/>
  <c r="AL3261" i="259" s="1"/>
  <c r="AI3253" i="259"/>
  <c r="AL3253" i="259" s="1"/>
  <c r="AI3245" i="259"/>
  <c r="AL3245" i="259" s="1"/>
  <c r="AI3237" i="259"/>
  <c r="AL3237" i="259" s="1"/>
  <c r="AI3229" i="259"/>
  <c r="AL3229" i="259" s="1"/>
  <c r="AI3221" i="259"/>
  <c r="AL3221" i="259" s="1"/>
  <c r="AI3213" i="259"/>
  <c r="AL3213" i="259" s="1"/>
  <c r="AI3205" i="259"/>
  <c r="AL3205" i="259" s="1"/>
  <c r="AI3197" i="259"/>
  <c r="AL3197" i="259" s="1"/>
  <c r="AI3189" i="259"/>
  <c r="AL3189" i="259" s="1"/>
  <c r="AI3181" i="259"/>
  <c r="AL3181" i="259" s="1"/>
  <c r="AI3173" i="259"/>
  <c r="AL3173" i="259" s="1"/>
  <c r="AI3165" i="259"/>
  <c r="AL3165" i="259" s="1"/>
  <c r="AI3157" i="259"/>
  <c r="AL3157" i="259" s="1"/>
  <c r="AI3149" i="259"/>
  <c r="AL3149" i="259" s="1"/>
  <c r="AI3141" i="259"/>
  <c r="AL3141" i="259" s="1"/>
  <c r="AI3133" i="259"/>
  <c r="AL3133" i="259" s="1"/>
  <c r="AI3125" i="259"/>
  <c r="AL3125" i="259" s="1"/>
  <c r="AI3117" i="259"/>
  <c r="AL3117" i="259" s="1"/>
  <c r="AI3109" i="259"/>
  <c r="AL3109" i="259" s="1"/>
  <c r="AI3101" i="259"/>
  <c r="AL3101" i="259" s="1"/>
  <c r="AI3093" i="259"/>
  <c r="AL3093" i="259" s="1"/>
  <c r="AI3085" i="259"/>
  <c r="AL3085" i="259" s="1"/>
  <c r="AI3077" i="259"/>
  <c r="AL3077" i="259" s="1"/>
  <c r="AI3069" i="259"/>
  <c r="AL3069" i="259" s="1"/>
  <c r="AI3061" i="259"/>
  <c r="AL3061" i="259" s="1"/>
  <c r="AI3053" i="259"/>
  <c r="AL3053" i="259" s="1"/>
  <c r="AI3045" i="259"/>
  <c r="AL3045" i="259" s="1"/>
  <c r="AI3037" i="259"/>
  <c r="AL3037" i="259" s="1"/>
  <c r="AI3029" i="259"/>
  <c r="AL3029" i="259" s="1"/>
  <c r="AI3021" i="259"/>
  <c r="AL3021" i="259" s="1"/>
  <c r="AI3013" i="259"/>
  <c r="AL3013" i="259" s="1"/>
  <c r="AI3005" i="259"/>
  <c r="AL3005" i="259" s="1"/>
  <c r="AI2997" i="259"/>
  <c r="AL2997" i="259" s="1"/>
  <c r="AI2989" i="259"/>
  <c r="AL2989" i="259" s="1"/>
  <c r="AI2981" i="259"/>
  <c r="AL2981" i="259" s="1"/>
  <c r="AI2973" i="259"/>
  <c r="AL2973" i="259" s="1"/>
  <c r="AI2965" i="259"/>
  <c r="AL2965" i="259" s="1"/>
  <c r="AI2957" i="259"/>
  <c r="AL2957" i="259" s="1"/>
  <c r="AI2949" i="259"/>
  <c r="AL2949" i="259" s="1"/>
  <c r="AI2941" i="259"/>
  <c r="AL2941" i="259" s="1"/>
  <c r="AI2933" i="259"/>
  <c r="AL2933" i="259" s="1"/>
  <c r="AI2925" i="259"/>
  <c r="AL2925" i="259" s="1"/>
  <c r="AI2917" i="259"/>
  <c r="AL2917" i="259" s="1"/>
  <c r="AI2909" i="259"/>
  <c r="AL2909" i="259" s="1"/>
  <c r="AI2901" i="259"/>
  <c r="AL2901" i="259" s="1"/>
  <c r="AI2893" i="259"/>
  <c r="AL2893" i="259" s="1"/>
  <c r="AI2885" i="259"/>
  <c r="AL2885" i="259" s="1"/>
  <c r="AI2877" i="259"/>
  <c r="AL2877" i="259" s="1"/>
  <c r="AI2869" i="259"/>
  <c r="AL2869" i="259" s="1"/>
  <c r="AI2861" i="259"/>
  <c r="AL2861" i="259" s="1"/>
  <c r="AI2853" i="259"/>
  <c r="AL2853" i="259" s="1"/>
  <c r="AI2845" i="259"/>
  <c r="AL2845" i="259" s="1"/>
  <c r="AI2837" i="259"/>
  <c r="AL2837" i="259" s="1"/>
  <c r="AI2829" i="259"/>
  <c r="AL2829" i="259" s="1"/>
  <c r="AI2821" i="259"/>
  <c r="AL2821" i="259" s="1"/>
  <c r="AI2813" i="259"/>
  <c r="AL2813" i="259" s="1"/>
  <c r="AI2805" i="259"/>
  <c r="AL2805" i="259" s="1"/>
  <c r="AI2797" i="259"/>
  <c r="AL2797" i="259" s="1"/>
  <c r="AI2789" i="259"/>
  <c r="AL2789" i="259" s="1"/>
  <c r="AI2781" i="259"/>
  <c r="AL2781" i="259" s="1"/>
  <c r="AI2773" i="259"/>
  <c r="AL2773" i="259" s="1"/>
  <c r="AI2765" i="259"/>
  <c r="AL2765" i="259" s="1"/>
  <c r="AI2757" i="259"/>
  <c r="AL2757" i="259" s="1"/>
  <c r="AI2749" i="259"/>
  <c r="AL2749" i="259" s="1"/>
  <c r="AI2741" i="259"/>
  <c r="AL2741" i="259" s="1"/>
  <c r="AI2733" i="259"/>
  <c r="AL2733" i="259" s="1"/>
  <c r="AI2725" i="259"/>
  <c r="AL2725" i="259" s="1"/>
  <c r="AI2717" i="259"/>
  <c r="AL2717" i="259" s="1"/>
  <c r="AI2709" i="259"/>
  <c r="AL2709" i="259" s="1"/>
  <c r="AI2701" i="259"/>
  <c r="AL2701" i="259" s="1"/>
  <c r="AI2693" i="259"/>
  <c r="AL2693" i="259" s="1"/>
  <c r="AI2685" i="259"/>
  <c r="AL2685" i="259" s="1"/>
  <c r="AI2677" i="259"/>
  <c r="AL2677" i="259" s="1"/>
  <c r="AI2669" i="259"/>
  <c r="AL2669" i="259" s="1"/>
  <c r="AI2661" i="259"/>
  <c r="AL2661" i="259" s="1"/>
  <c r="AI2653" i="259"/>
  <c r="AL2653" i="259" s="1"/>
  <c r="AI2645" i="259"/>
  <c r="AL2645" i="259" s="1"/>
  <c r="AI2637" i="259"/>
  <c r="AL2637" i="259" s="1"/>
  <c r="AI2629" i="259"/>
  <c r="AL2629" i="259" s="1"/>
  <c r="AI2621" i="259"/>
  <c r="AL2621" i="259" s="1"/>
  <c r="AI2613" i="259"/>
  <c r="AL2613" i="259" s="1"/>
  <c r="AI2605" i="259"/>
  <c r="AL2605" i="259" s="1"/>
  <c r="AI2597" i="259"/>
  <c r="AL2597" i="259" s="1"/>
  <c r="AI2589" i="259"/>
  <c r="AL2589" i="259" s="1"/>
  <c r="AI2581" i="259"/>
  <c r="AL2581" i="259" s="1"/>
  <c r="AI2573" i="259"/>
  <c r="AL2573" i="259" s="1"/>
  <c r="AI2565" i="259"/>
  <c r="AL2565" i="259" s="1"/>
  <c r="AI2557" i="259"/>
  <c r="AL2557" i="259" s="1"/>
  <c r="AI2549" i="259"/>
  <c r="AL2549" i="259" s="1"/>
  <c r="AI2541" i="259"/>
  <c r="AL2541" i="259" s="1"/>
  <c r="AI2533" i="259"/>
  <c r="AL2533" i="259" s="1"/>
  <c r="AI2525" i="259"/>
  <c r="AL2525" i="259" s="1"/>
  <c r="AI2517" i="259"/>
  <c r="AL2517" i="259" s="1"/>
  <c r="AI2509" i="259"/>
  <c r="AL2509" i="259" s="1"/>
  <c r="AI2501" i="259"/>
  <c r="AL2501" i="259" s="1"/>
  <c r="AI2493" i="259"/>
  <c r="AL2493" i="259" s="1"/>
  <c r="AI2485" i="259"/>
  <c r="AL2485" i="259" s="1"/>
  <c r="AI2477" i="259"/>
  <c r="AL2477" i="259" s="1"/>
  <c r="AI2469" i="259"/>
  <c r="AL2469" i="259" s="1"/>
  <c r="AI2461" i="259"/>
  <c r="AL2461" i="259" s="1"/>
  <c r="AI2453" i="259"/>
  <c r="AL2453" i="259" s="1"/>
  <c r="AI2445" i="259"/>
  <c r="AL2445" i="259" s="1"/>
  <c r="AI2437" i="259"/>
  <c r="AL2437" i="259" s="1"/>
  <c r="AI2429" i="259"/>
  <c r="AL2429" i="259" s="1"/>
  <c r="AI2421" i="259"/>
  <c r="AL2421" i="259" s="1"/>
  <c r="AI2413" i="259"/>
  <c r="AL2413" i="259" s="1"/>
  <c r="AI2405" i="259"/>
  <c r="AL2405" i="259" s="1"/>
  <c r="AI2397" i="259"/>
  <c r="AL2397" i="259" s="1"/>
  <c r="AI2389" i="259"/>
  <c r="AL2389" i="259" s="1"/>
  <c r="AI2381" i="259"/>
  <c r="AL2381" i="259" s="1"/>
  <c r="AI2373" i="259"/>
  <c r="AL2373" i="259" s="1"/>
  <c r="AI2365" i="259"/>
  <c r="AL2365" i="259" s="1"/>
  <c r="AI2357" i="259"/>
  <c r="AL2357" i="259" s="1"/>
  <c r="AI2349" i="259"/>
  <c r="AL2349" i="259" s="1"/>
  <c r="AI2341" i="259"/>
  <c r="AL2341" i="259" s="1"/>
  <c r="AI2333" i="259"/>
  <c r="AL2333" i="259" s="1"/>
  <c r="AI2325" i="259"/>
  <c r="AL2325" i="259" s="1"/>
  <c r="AI2317" i="259"/>
  <c r="AL2317" i="259" s="1"/>
  <c r="AI2309" i="259"/>
  <c r="AL2309" i="259" s="1"/>
  <c r="AI2301" i="259"/>
  <c r="AL2301" i="259" s="1"/>
  <c r="AI2293" i="259"/>
  <c r="AL2293" i="259" s="1"/>
  <c r="AI2285" i="259"/>
  <c r="AL2285" i="259" s="1"/>
  <c r="AI2277" i="259"/>
  <c r="AL2277" i="259" s="1"/>
  <c r="AI2269" i="259"/>
  <c r="AL2269" i="259" s="1"/>
  <c r="AI2261" i="259"/>
  <c r="AL2261" i="259" s="1"/>
  <c r="AI2253" i="259"/>
  <c r="AL2253" i="259" s="1"/>
  <c r="AI2245" i="259"/>
  <c r="AL2245" i="259" s="1"/>
  <c r="AI2237" i="259"/>
  <c r="AL2237" i="259" s="1"/>
  <c r="AI2229" i="259"/>
  <c r="AL2229" i="259" s="1"/>
  <c r="AI2221" i="259"/>
  <c r="AL2221" i="259" s="1"/>
  <c r="AI2213" i="259"/>
  <c r="AL2213" i="259" s="1"/>
  <c r="AI2205" i="259"/>
  <c r="AL2205" i="259" s="1"/>
  <c r="AI2197" i="259"/>
  <c r="AL2197" i="259" s="1"/>
  <c r="AI2189" i="259"/>
  <c r="AL2189" i="259" s="1"/>
  <c r="AI2181" i="259"/>
  <c r="AL2181" i="259" s="1"/>
  <c r="AI2173" i="259"/>
  <c r="AL2173" i="259" s="1"/>
  <c r="AI2165" i="259"/>
  <c r="AL2165" i="259" s="1"/>
  <c r="AI2157" i="259"/>
  <c r="AL2157" i="259" s="1"/>
  <c r="AI2149" i="259"/>
  <c r="AL2149" i="259" s="1"/>
  <c r="AI2141" i="259"/>
  <c r="AL2141" i="259" s="1"/>
  <c r="AI2133" i="259"/>
  <c r="AL2133" i="259" s="1"/>
  <c r="AI2125" i="259"/>
  <c r="AL2125" i="259" s="1"/>
  <c r="AI2117" i="259"/>
  <c r="AL2117" i="259" s="1"/>
  <c r="AI2109" i="259"/>
  <c r="AL2109" i="259" s="1"/>
  <c r="AI2101" i="259"/>
  <c r="AL2101" i="259" s="1"/>
  <c r="AI2093" i="259"/>
  <c r="AL2093" i="259" s="1"/>
  <c r="AI2085" i="259"/>
  <c r="AL2085" i="259" s="1"/>
  <c r="AI2077" i="259"/>
  <c r="AL2077" i="259" s="1"/>
  <c r="AI2069" i="259"/>
  <c r="AL2069" i="259" s="1"/>
  <c r="AI2061" i="259"/>
  <c r="AL2061" i="259" s="1"/>
  <c r="AI2053" i="259"/>
  <c r="AL2053" i="259" s="1"/>
  <c r="AI2045" i="259"/>
  <c r="AL2045" i="259" s="1"/>
  <c r="AI2037" i="259"/>
  <c r="AL2037" i="259" s="1"/>
  <c r="AI2029" i="259"/>
  <c r="AL2029" i="259" s="1"/>
  <c r="AI2021" i="259"/>
  <c r="AL2021" i="259" s="1"/>
  <c r="AI2013" i="259"/>
  <c r="AL2013" i="259" s="1"/>
  <c r="AI2005" i="259"/>
  <c r="AL2005" i="259" s="1"/>
  <c r="AI1997" i="259"/>
  <c r="AL1997" i="259" s="1"/>
  <c r="AI1989" i="259"/>
  <c r="AL1989" i="259" s="1"/>
  <c r="AI1981" i="259"/>
  <c r="AL1981" i="259" s="1"/>
  <c r="AI1973" i="259"/>
  <c r="AL1973" i="259" s="1"/>
  <c r="AI1965" i="259"/>
  <c r="AL1965" i="259" s="1"/>
  <c r="AI1957" i="259"/>
  <c r="AL1957" i="259" s="1"/>
  <c r="AI1949" i="259"/>
  <c r="AL1949" i="259" s="1"/>
  <c r="AI1941" i="259"/>
  <c r="AL1941" i="259" s="1"/>
  <c r="AI1933" i="259"/>
  <c r="AL1933" i="259" s="1"/>
  <c r="AI1925" i="259"/>
  <c r="AL1925" i="259" s="1"/>
  <c r="AI1917" i="259"/>
  <c r="AL1917" i="259" s="1"/>
  <c r="AI1909" i="259"/>
  <c r="AL1909" i="259" s="1"/>
  <c r="AI1901" i="259"/>
  <c r="AL1901" i="259" s="1"/>
  <c r="AI1893" i="259"/>
  <c r="AL1893" i="259" s="1"/>
  <c r="AI1885" i="259"/>
  <c r="AL1885" i="259" s="1"/>
  <c r="AI1877" i="259"/>
  <c r="AL1877" i="259" s="1"/>
  <c r="AI1869" i="259"/>
  <c r="AL1869" i="259" s="1"/>
  <c r="AI1861" i="259"/>
  <c r="AL1861" i="259" s="1"/>
  <c r="AI1853" i="259"/>
  <c r="AL1853" i="259" s="1"/>
  <c r="AI1845" i="259"/>
  <c r="AL1845" i="259" s="1"/>
  <c r="AI1837" i="259"/>
  <c r="AL1837" i="259" s="1"/>
  <c r="AI1829" i="259"/>
  <c r="AL1829" i="259" s="1"/>
  <c r="AI1821" i="259"/>
  <c r="AL1821" i="259" s="1"/>
  <c r="AI1813" i="259"/>
  <c r="AL1813" i="259" s="1"/>
  <c r="AI1805" i="259"/>
  <c r="AL1805" i="259" s="1"/>
  <c r="AI1797" i="259"/>
  <c r="AL1797" i="259" s="1"/>
  <c r="AI1789" i="259"/>
  <c r="AL1789" i="259" s="1"/>
  <c r="AI1781" i="259"/>
  <c r="AL1781" i="259" s="1"/>
  <c r="AI1773" i="259"/>
  <c r="AL1773" i="259" s="1"/>
  <c r="AI1765" i="259"/>
  <c r="AL1765" i="259" s="1"/>
  <c r="AI1757" i="259"/>
  <c r="AL1757" i="259" s="1"/>
  <c r="AI1749" i="259"/>
  <c r="AL1749" i="259" s="1"/>
  <c r="AI1741" i="259"/>
  <c r="AL1741" i="259" s="1"/>
  <c r="AI1733" i="259"/>
  <c r="AL1733" i="259" s="1"/>
  <c r="AI1725" i="259"/>
  <c r="AL1725" i="259" s="1"/>
  <c r="AI1717" i="259"/>
  <c r="AL1717" i="259" s="1"/>
  <c r="AI1709" i="259"/>
  <c r="AL1709" i="259" s="1"/>
  <c r="AI1701" i="259"/>
  <c r="AL1701" i="259" s="1"/>
  <c r="AI1693" i="259"/>
  <c r="AL1693" i="259" s="1"/>
  <c r="AI1685" i="259"/>
  <c r="AL1685" i="259" s="1"/>
  <c r="AI1677" i="259"/>
  <c r="AL1677" i="259" s="1"/>
  <c r="AI1669" i="259"/>
  <c r="AL1669" i="259" s="1"/>
  <c r="AI1661" i="259"/>
  <c r="AL1661" i="259" s="1"/>
  <c r="AI1653" i="259"/>
  <c r="AL1653" i="259" s="1"/>
  <c r="AI1645" i="259"/>
  <c r="AL1645" i="259" s="1"/>
  <c r="AI1637" i="259"/>
  <c r="AL1637" i="259" s="1"/>
  <c r="AI1629" i="259"/>
  <c r="AL1629" i="259" s="1"/>
  <c r="AI1621" i="259"/>
  <c r="AL1621" i="259" s="1"/>
  <c r="AI1613" i="259"/>
  <c r="AL1613" i="259" s="1"/>
  <c r="AI1605" i="259"/>
  <c r="AL1605" i="259" s="1"/>
  <c r="AI1597" i="259"/>
  <c r="AL1597" i="259" s="1"/>
  <c r="AI1589" i="259"/>
  <c r="AL1589" i="259" s="1"/>
  <c r="AI1581" i="259"/>
  <c r="AL1581" i="259" s="1"/>
  <c r="AI1573" i="259"/>
  <c r="AL1573" i="259" s="1"/>
  <c r="AI1565" i="259"/>
  <c r="AL1565" i="259" s="1"/>
  <c r="AI1557" i="259"/>
  <c r="AL1557" i="259" s="1"/>
  <c r="AI1549" i="259"/>
  <c r="AL1549" i="259" s="1"/>
  <c r="AI1541" i="259"/>
  <c r="AL1541" i="259" s="1"/>
  <c r="AI1533" i="259"/>
  <c r="AL1533" i="259" s="1"/>
  <c r="AI1525" i="259"/>
  <c r="AL1525" i="259" s="1"/>
  <c r="AI1517" i="259"/>
  <c r="AL1517" i="259" s="1"/>
  <c r="AI1509" i="259"/>
  <c r="AL1509" i="259" s="1"/>
  <c r="AI1501" i="259"/>
  <c r="AL1501" i="259" s="1"/>
  <c r="AI1493" i="259"/>
  <c r="AL1493" i="259" s="1"/>
  <c r="AI1485" i="259"/>
  <c r="AL1485" i="259" s="1"/>
  <c r="AI1477" i="259"/>
  <c r="AL1477" i="259" s="1"/>
  <c r="AI1469" i="259"/>
  <c r="AL1469" i="259" s="1"/>
  <c r="AI1461" i="259"/>
  <c r="AL1461" i="259" s="1"/>
  <c r="AI1453" i="259"/>
  <c r="AL1453" i="259" s="1"/>
  <c r="AI1445" i="259"/>
  <c r="AL1445" i="259" s="1"/>
  <c r="AI1437" i="259"/>
  <c r="AL1437" i="259" s="1"/>
  <c r="AI1429" i="259"/>
  <c r="AL1429" i="259" s="1"/>
  <c r="AI1421" i="259"/>
  <c r="AL1421" i="259" s="1"/>
  <c r="AI1413" i="259"/>
  <c r="AL1413" i="259" s="1"/>
  <c r="AI1405" i="259"/>
  <c r="AL1405" i="259" s="1"/>
  <c r="AI1397" i="259"/>
  <c r="AL1397" i="259" s="1"/>
  <c r="AI1389" i="259"/>
  <c r="AL1389" i="259" s="1"/>
  <c r="AI1381" i="259"/>
  <c r="AL1381" i="259" s="1"/>
  <c r="AI1373" i="259"/>
  <c r="AL1373" i="259" s="1"/>
  <c r="AI1365" i="259"/>
  <c r="AL1365" i="259" s="1"/>
  <c r="AI1357" i="259"/>
  <c r="AL1357" i="259" s="1"/>
  <c r="AI1349" i="259"/>
  <c r="AL1349" i="259" s="1"/>
  <c r="AI1341" i="259"/>
  <c r="AL1341" i="259" s="1"/>
  <c r="AI1333" i="259"/>
  <c r="AL1333" i="259" s="1"/>
  <c r="AI1325" i="259"/>
  <c r="AL1325" i="259" s="1"/>
  <c r="AI1317" i="259"/>
  <c r="AL1317" i="259" s="1"/>
  <c r="AI1309" i="259"/>
  <c r="AL1309" i="259" s="1"/>
  <c r="AI1301" i="259"/>
  <c r="AL1301" i="259" s="1"/>
  <c r="AI1293" i="259"/>
  <c r="AL1293" i="259" s="1"/>
  <c r="AI1285" i="259"/>
  <c r="AL1285" i="259" s="1"/>
  <c r="AI1277" i="259"/>
  <c r="AL1277" i="259" s="1"/>
  <c r="AI1269" i="259"/>
  <c r="AL1269" i="259" s="1"/>
  <c r="AI1261" i="259"/>
  <c r="AL1261" i="259" s="1"/>
  <c r="AI1253" i="259"/>
  <c r="AL1253" i="259" s="1"/>
  <c r="AI1245" i="259"/>
  <c r="AL1245" i="259" s="1"/>
  <c r="AI1237" i="259"/>
  <c r="AL1237" i="259" s="1"/>
  <c r="AI1229" i="259"/>
  <c r="AL1229" i="259" s="1"/>
  <c r="AI1221" i="259"/>
  <c r="AL1221" i="259" s="1"/>
  <c r="AI1213" i="259"/>
  <c r="AL1213" i="259" s="1"/>
  <c r="AI1205" i="259"/>
  <c r="AL1205" i="259" s="1"/>
  <c r="AI1197" i="259"/>
  <c r="AL1197" i="259" s="1"/>
  <c r="AI1189" i="259"/>
  <c r="AL1189" i="259" s="1"/>
  <c r="AI1181" i="259"/>
  <c r="AL1181" i="259" s="1"/>
  <c r="AI1173" i="259"/>
  <c r="AL1173" i="259" s="1"/>
  <c r="AI1165" i="259"/>
  <c r="AL1165" i="259" s="1"/>
  <c r="AI1157" i="259"/>
  <c r="AL1157" i="259" s="1"/>
  <c r="AI1149" i="259"/>
  <c r="AL1149" i="259" s="1"/>
  <c r="AI1141" i="259"/>
  <c r="AL1141" i="259" s="1"/>
  <c r="AI1133" i="259"/>
  <c r="AL1133" i="259" s="1"/>
  <c r="AI1125" i="259"/>
  <c r="AL1125" i="259" s="1"/>
  <c r="AI1117" i="259"/>
  <c r="AL1117" i="259" s="1"/>
  <c r="AI1109" i="259"/>
  <c r="AL1109" i="259" s="1"/>
  <c r="AI1101" i="259"/>
  <c r="AL1101" i="259" s="1"/>
  <c r="AI1093" i="259"/>
  <c r="AL1093" i="259" s="1"/>
  <c r="AI1085" i="259"/>
  <c r="AL1085" i="259" s="1"/>
  <c r="AI1077" i="259"/>
  <c r="AL1077" i="259" s="1"/>
  <c r="AI1069" i="259"/>
  <c r="AL1069" i="259" s="1"/>
  <c r="AI1061" i="259"/>
  <c r="AL1061" i="259" s="1"/>
  <c r="AI1053" i="259"/>
  <c r="AL1053" i="259" s="1"/>
  <c r="AI1045" i="259"/>
  <c r="AL1045" i="259" s="1"/>
  <c r="AI1037" i="259"/>
  <c r="AL1037" i="259" s="1"/>
  <c r="AI1029" i="259"/>
  <c r="AL1029" i="259" s="1"/>
  <c r="AI1021" i="259"/>
  <c r="AL1021" i="259" s="1"/>
  <c r="AI1013" i="259"/>
  <c r="AL1013" i="259" s="1"/>
  <c r="AI1005" i="259"/>
  <c r="AL1005" i="259" s="1"/>
  <c r="AI997" i="259"/>
  <c r="AL997" i="259" s="1"/>
  <c r="AI989" i="259"/>
  <c r="AL989" i="259" s="1"/>
  <c r="AI981" i="259"/>
  <c r="AL981" i="259" s="1"/>
  <c r="AI973" i="259"/>
  <c r="AL973" i="259" s="1"/>
  <c r="AI965" i="259"/>
  <c r="AL965" i="259" s="1"/>
  <c r="AI957" i="259"/>
  <c r="AL957" i="259" s="1"/>
  <c r="AI949" i="259"/>
  <c r="AL949" i="259" s="1"/>
  <c r="AI941" i="259"/>
  <c r="AL941" i="259" s="1"/>
  <c r="AI933" i="259"/>
  <c r="AL933" i="259" s="1"/>
  <c r="AI925" i="259"/>
  <c r="AL925" i="259" s="1"/>
  <c r="AI917" i="259"/>
  <c r="AL917" i="259" s="1"/>
  <c r="AI909" i="259"/>
  <c r="AL909" i="259" s="1"/>
  <c r="AI901" i="259"/>
  <c r="AL901" i="259" s="1"/>
  <c r="AI893" i="259"/>
  <c r="AL893" i="259" s="1"/>
  <c r="AI885" i="259"/>
  <c r="AL885" i="259" s="1"/>
  <c r="AI877" i="259"/>
  <c r="AL877" i="259" s="1"/>
  <c r="AI869" i="259"/>
  <c r="AL869" i="259" s="1"/>
  <c r="AI861" i="259"/>
  <c r="AL861" i="259" s="1"/>
  <c r="AI853" i="259"/>
  <c r="AL853" i="259" s="1"/>
  <c r="AI845" i="259"/>
  <c r="AL845" i="259" s="1"/>
  <c r="AI837" i="259"/>
  <c r="AL837" i="259" s="1"/>
  <c r="AI829" i="259"/>
  <c r="AL829" i="259" s="1"/>
  <c r="AI821" i="259"/>
  <c r="AL821" i="259" s="1"/>
  <c r="AI813" i="259"/>
  <c r="AL813" i="259" s="1"/>
  <c r="AI805" i="259"/>
  <c r="AL805" i="259" s="1"/>
  <c r="AI797" i="259"/>
  <c r="AL797" i="259" s="1"/>
  <c r="AI789" i="259"/>
  <c r="AL789" i="259" s="1"/>
  <c r="AI781" i="259"/>
  <c r="AL781" i="259" s="1"/>
  <c r="AI773" i="259"/>
  <c r="AL773" i="259" s="1"/>
  <c r="AI765" i="259"/>
  <c r="AL765" i="259" s="1"/>
  <c r="AI757" i="259"/>
  <c r="AL757" i="259" s="1"/>
  <c r="AI749" i="259"/>
  <c r="AL749" i="259" s="1"/>
  <c r="AI741" i="259"/>
  <c r="AL741" i="259" s="1"/>
  <c r="AI733" i="259"/>
  <c r="AL733" i="259" s="1"/>
  <c r="AI725" i="259"/>
  <c r="AL725" i="259" s="1"/>
  <c r="AI717" i="259"/>
  <c r="AL717" i="259" s="1"/>
  <c r="AI709" i="259"/>
  <c r="AL709" i="259" s="1"/>
  <c r="AI701" i="259"/>
  <c r="AL701" i="259" s="1"/>
  <c r="AI693" i="259"/>
  <c r="AL693" i="259" s="1"/>
  <c r="AI685" i="259"/>
  <c r="AL685" i="259" s="1"/>
  <c r="AI677" i="259"/>
  <c r="AL677" i="259" s="1"/>
  <c r="AI669" i="259"/>
  <c r="AL669" i="259" s="1"/>
  <c r="AI661" i="259"/>
  <c r="AL661" i="259" s="1"/>
  <c r="AI653" i="259"/>
  <c r="AL653" i="259" s="1"/>
  <c r="AI645" i="259"/>
  <c r="AL645" i="259" s="1"/>
  <c r="AI637" i="259"/>
  <c r="AL637" i="259" s="1"/>
  <c r="AI629" i="259"/>
  <c r="AL629" i="259" s="1"/>
  <c r="AI621" i="259"/>
  <c r="AL621" i="259" s="1"/>
  <c r="AI613" i="259"/>
  <c r="AL613" i="259" s="1"/>
  <c r="AI605" i="259"/>
  <c r="AL605" i="259" s="1"/>
  <c r="AI597" i="259"/>
  <c r="AL597" i="259" s="1"/>
  <c r="AI589" i="259"/>
  <c r="AL589" i="259" s="1"/>
  <c r="AI581" i="259"/>
  <c r="AL581" i="259" s="1"/>
  <c r="AI573" i="259"/>
  <c r="AL573" i="259" s="1"/>
  <c r="AI565" i="259"/>
  <c r="AL565" i="259" s="1"/>
  <c r="AI557" i="259"/>
  <c r="AL557" i="259" s="1"/>
  <c r="AI549" i="259"/>
  <c r="AL549" i="259" s="1"/>
  <c r="AI541" i="259"/>
  <c r="AL541" i="259" s="1"/>
  <c r="AI533" i="259"/>
  <c r="AL533" i="259" s="1"/>
  <c r="AI525" i="259"/>
  <c r="AL525" i="259" s="1"/>
  <c r="AI517" i="259"/>
  <c r="AL517" i="259" s="1"/>
  <c r="AI509" i="259"/>
  <c r="AL509" i="259" s="1"/>
  <c r="AI501" i="259"/>
  <c r="AL501" i="259" s="1"/>
  <c r="AI493" i="259"/>
  <c r="AL493" i="259" s="1"/>
  <c r="AI485" i="259"/>
  <c r="AL485" i="259" s="1"/>
  <c r="AI477" i="259"/>
  <c r="AL477" i="259" s="1"/>
  <c r="AI469" i="259"/>
  <c r="AL469" i="259" s="1"/>
  <c r="AI461" i="259"/>
  <c r="AL461" i="259" s="1"/>
  <c r="AI453" i="259"/>
  <c r="AL453" i="259" s="1"/>
  <c r="AI445" i="259"/>
  <c r="AL445" i="259" s="1"/>
  <c r="AI437" i="259"/>
  <c r="AL437" i="259" s="1"/>
  <c r="AI429" i="259"/>
  <c r="AL429" i="259" s="1"/>
  <c r="AI421" i="259"/>
  <c r="AL421" i="259" s="1"/>
  <c r="AI413" i="259"/>
  <c r="AL413" i="259" s="1"/>
  <c r="AI405" i="259"/>
  <c r="AL405" i="259" s="1"/>
  <c r="AI397" i="259"/>
  <c r="AL397" i="259" s="1"/>
  <c r="AI389" i="259"/>
  <c r="AL389" i="259" s="1"/>
  <c r="AI381" i="259"/>
  <c r="AL381" i="259" s="1"/>
  <c r="AI373" i="259"/>
  <c r="AL373" i="259" s="1"/>
  <c r="AI365" i="259"/>
  <c r="AL365" i="259" s="1"/>
  <c r="AI357" i="259"/>
  <c r="AL357" i="259" s="1"/>
  <c r="AI349" i="259"/>
  <c r="AL349" i="259" s="1"/>
  <c r="AI341" i="259"/>
  <c r="AL341" i="259" s="1"/>
  <c r="AI333" i="259"/>
  <c r="AL333" i="259" s="1"/>
  <c r="AI325" i="259"/>
  <c r="AL325" i="259" s="1"/>
  <c r="AI317" i="259"/>
  <c r="AL317" i="259" s="1"/>
  <c r="AI309" i="259"/>
  <c r="AL309" i="259" s="1"/>
  <c r="AI301" i="259"/>
  <c r="AL301" i="259" s="1"/>
  <c r="AI293" i="259"/>
  <c r="AL293" i="259" s="1"/>
  <c r="AI285" i="259"/>
  <c r="AL285" i="259" s="1"/>
  <c r="AI277" i="259"/>
  <c r="AL277" i="259" s="1"/>
  <c r="AI269" i="259"/>
  <c r="AL269" i="259" s="1"/>
  <c r="AI261" i="259"/>
  <c r="AL261" i="259" s="1"/>
  <c r="AI253" i="259"/>
  <c r="AL253" i="259" s="1"/>
  <c r="AI245" i="259"/>
  <c r="AL245" i="259" s="1"/>
  <c r="AI237" i="259"/>
  <c r="AL237" i="259" s="1"/>
  <c r="AI229" i="259"/>
  <c r="AL229" i="259" s="1"/>
  <c r="AI221" i="259"/>
  <c r="AL221" i="259" s="1"/>
  <c r="AI213" i="259"/>
  <c r="AL213" i="259" s="1"/>
  <c r="AI205" i="259"/>
  <c r="AL205" i="259" s="1"/>
  <c r="AI197" i="259"/>
  <c r="AL197" i="259" s="1"/>
  <c r="AI189" i="259"/>
  <c r="AL189" i="259" s="1"/>
  <c r="AI181" i="259"/>
  <c r="AL181" i="259" s="1"/>
  <c r="AI173" i="259"/>
  <c r="AL173" i="259" s="1"/>
  <c r="AI165" i="259"/>
  <c r="AL165" i="259" s="1"/>
  <c r="AI157" i="259"/>
  <c r="AL157" i="259" s="1"/>
  <c r="AI149" i="259"/>
  <c r="AL149" i="259" s="1"/>
  <c r="AI141" i="259"/>
  <c r="AL141" i="259" s="1"/>
  <c r="AI133" i="259"/>
  <c r="AL133" i="259" s="1"/>
  <c r="AI125" i="259"/>
  <c r="AL125" i="259" s="1"/>
  <c r="AI117" i="259"/>
  <c r="AL117" i="259" s="1"/>
  <c r="AI109" i="259"/>
  <c r="AL109" i="259" s="1"/>
  <c r="AI101" i="259"/>
  <c r="AL101" i="259" s="1"/>
  <c r="AI93" i="259"/>
  <c r="AL93" i="259" s="1"/>
  <c r="AI85" i="259"/>
  <c r="AL85" i="259" s="1"/>
  <c r="AI77" i="259"/>
  <c r="AL77" i="259" s="1"/>
  <c r="AI69" i="259"/>
  <c r="AL69" i="259" s="1"/>
  <c r="AI61" i="259"/>
  <c r="AL61" i="259" s="1"/>
  <c r="AI53" i="259"/>
  <c r="AL53" i="259" s="1"/>
  <c r="AI45" i="259"/>
  <c r="AL45" i="259" s="1"/>
  <c r="AI37" i="259"/>
  <c r="AL37" i="259" s="1"/>
  <c r="AI29" i="259"/>
  <c r="AL29" i="259" s="1"/>
  <c r="AI21" i="259"/>
  <c r="AL21" i="259" s="1"/>
  <c r="AI13" i="259"/>
  <c r="AL13" i="259" s="1"/>
  <c r="AI5" i="259"/>
  <c r="AL5" i="259" s="1"/>
  <c r="AI4089" i="259"/>
  <c r="AL4089" i="259" s="1"/>
  <c r="AI4081" i="259"/>
  <c r="AL4081" i="259" s="1"/>
  <c r="AI4073" i="259"/>
  <c r="AL4073" i="259" s="1"/>
  <c r="AI4065" i="259"/>
  <c r="AL4065" i="259" s="1"/>
  <c r="AI4057" i="259"/>
  <c r="AL4057" i="259" s="1"/>
  <c r="AI4049" i="259"/>
  <c r="AL4049" i="259" s="1"/>
  <c r="AI4041" i="259"/>
  <c r="AL4041" i="259" s="1"/>
  <c r="AI4033" i="259"/>
  <c r="AL4033" i="259" s="1"/>
  <c r="AI4025" i="259"/>
  <c r="AL4025" i="259" s="1"/>
  <c r="AI4017" i="259"/>
  <c r="AL4017" i="259" s="1"/>
  <c r="AI4009" i="259"/>
  <c r="AL4009" i="259" s="1"/>
  <c r="AI4001" i="259"/>
  <c r="AL4001" i="259" s="1"/>
  <c r="AI3993" i="259"/>
  <c r="AL3993" i="259" s="1"/>
  <c r="AI3985" i="259"/>
  <c r="AL3985" i="259" s="1"/>
  <c r="AI3977" i="259"/>
  <c r="AL3977" i="259" s="1"/>
  <c r="AI3969" i="259"/>
  <c r="AL3969" i="259" s="1"/>
  <c r="AI3961" i="259"/>
  <c r="AL3961" i="259" s="1"/>
  <c r="AI3953" i="259"/>
  <c r="AL3953" i="259" s="1"/>
  <c r="AI3945" i="259"/>
  <c r="AL3945" i="259" s="1"/>
  <c r="AI3937" i="259"/>
  <c r="AL3937" i="259" s="1"/>
  <c r="AI3929" i="259"/>
  <c r="AL3929" i="259" s="1"/>
  <c r="AI3921" i="259"/>
  <c r="AL3921" i="259" s="1"/>
  <c r="AI3913" i="259"/>
  <c r="AL3913" i="259" s="1"/>
  <c r="AI3905" i="259"/>
  <c r="AL3905" i="259" s="1"/>
  <c r="AI3897" i="259"/>
  <c r="AL3897" i="259" s="1"/>
  <c r="AI3889" i="259"/>
  <c r="AL3889" i="259" s="1"/>
  <c r="AI3881" i="259"/>
  <c r="AL3881" i="259" s="1"/>
  <c r="AI3873" i="259"/>
  <c r="AL3873" i="259" s="1"/>
  <c r="AI3865" i="259"/>
  <c r="AL3865" i="259" s="1"/>
  <c r="AI3857" i="259"/>
  <c r="AL3857" i="259" s="1"/>
  <c r="AI3849" i="259"/>
  <c r="AL3849" i="259" s="1"/>
  <c r="AI3841" i="259"/>
  <c r="AL3841" i="259" s="1"/>
  <c r="AI3833" i="259"/>
  <c r="AL3833" i="259" s="1"/>
  <c r="AI3825" i="259"/>
  <c r="AL3825" i="259" s="1"/>
  <c r="AI3817" i="259"/>
  <c r="AL3817" i="259" s="1"/>
  <c r="AI3809" i="259"/>
  <c r="AL3809" i="259" s="1"/>
  <c r="AI3801" i="259"/>
  <c r="AL3801" i="259" s="1"/>
  <c r="AI3793" i="259"/>
  <c r="AL3793" i="259" s="1"/>
  <c r="AI3785" i="259"/>
  <c r="AL3785" i="259" s="1"/>
  <c r="AI3777" i="259"/>
  <c r="AL3777" i="259" s="1"/>
  <c r="AI3769" i="259"/>
  <c r="AL3769" i="259" s="1"/>
  <c r="AI3761" i="259"/>
  <c r="AL3761" i="259" s="1"/>
  <c r="AI3753" i="259"/>
  <c r="AL3753" i="259" s="1"/>
  <c r="AI3745" i="259"/>
  <c r="AL3745" i="259" s="1"/>
  <c r="AI3737" i="259"/>
  <c r="AL3737" i="259" s="1"/>
  <c r="AI3729" i="259"/>
  <c r="AL3729" i="259" s="1"/>
  <c r="AI3721" i="259"/>
  <c r="AL3721" i="259" s="1"/>
  <c r="AI3713" i="259"/>
  <c r="AL3713" i="259" s="1"/>
  <c r="AI3705" i="259"/>
  <c r="AL3705" i="259" s="1"/>
  <c r="AI3697" i="259"/>
  <c r="AL3697" i="259" s="1"/>
  <c r="AI3689" i="259"/>
  <c r="AL3689" i="259" s="1"/>
  <c r="AI3681" i="259"/>
  <c r="AL3681" i="259" s="1"/>
  <c r="AI3673" i="259"/>
  <c r="AL3673" i="259" s="1"/>
  <c r="AI3665" i="259"/>
  <c r="AL3665" i="259" s="1"/>
  <c r="AI3657" i="259"/>
  <c r="AL3657" i="259" s="1"/>
  <c r="AI3649" i="259"/>
  <c r="AL3649" i="259" s="1"/>
  <c r="AI3641" i="259"/>
  <c r="AL3641" i="259" s="1"/>
  <c r="AI3633" i="259"/>
  <c r="AL3633" i="259" s="1"/>
  <c r="AI3625" i="259"/>
  <c r="AL3625" i="259" s="1"/>
  <c r="AI3617" i="259"/>
  <c r="AL3617" i="259" s="1"/>
  <c r="AI3609" i="259"/>
  <c r="AL3609" i="259" s="1"/>
  <c r="AI3601" i="259"/>
  <c r="AL3601" i="259" s="1"/>
  <c r="AI3593" i="259"/>
  <c r="AL3593" i="259" s="1"/>
  <c r="AI3585" i="259"/>
  <c r="AL3585" i="259" s="1"/>
  <c r="AI3577" i="259"/>
  <c r="AL3577" i="259" s="1"/>
  <c r="AI3569" i="259"/>
  <c r="AL3569" i="259" s="1"/>
  <c r="AI3561" i="259"/>
  <c r="AL3561" i="259" s="1"/>
  <c r="AI3553" i="259"/>
  <c r="AL3553" i="259" s="1"/>
  <c r="AI3545" i="259"/>
  <c r="AL3545" i="259" s="1"/>
  <c r="AI3537" i="259"/>
  <c r="AL3537" i="259" s="1"/>
  <c r="AI3529" i="259"/>
  <c r="AL3529" i="259" s="1"/>
  <c r="AI3521" i="259"/>
  <c r="AL3521" i="259" s="1"/>
  <c r="AI3513" i="259"/>
  <c r="AL3513" i="259" s="1"/>
  <c r="AI3505" i="259"/>
  <c r="AL3505" i="259" s="1"/>
  <c r="AI3497" i="259"/>
  <c r="AL3497" i="259" s="1"/>
  <c r="AI3489" i="259"/>
  <c r="AL3489" i="259" s="1"/>
  <c r="AI3481" i="259"/>
  <c r="AL3481" i="259" s="1"/>
  <c r="AI3473" i="259"/>
  <c r="AL3473" i="259" s="1"/>
  <c r="AI3465" i="259"/>
  <c r="AL3465" i="259" s="1"/>
  <c r="AI3457" i="259"/>
  <c r="AL3457" i="259" s="1"/>
  <c r="AI3449" i="259"/>
  <c r="AL3449" i="259" s="1"/>
  <c r="AI3441" i="259"/>
  <c r="AL3441" i="259" s="1"/>
  <c r="AI3433" i="259"/>
  <c r="AL3433" i="259" s="1"/>
  <c r="AI3425" i="259"/>
  <c r="AL3425" i="259" s="1"/>
  <c r="AI3417" i="259"/>
  <c r="AL3417" i="259" s="1"/>
  <c r="AI3409" i="259"/>
  <c r="AL3409" i="259" s="1"/>
  <c r="AI3401" i="259"/>
  <c r="AL3401" i="259" s="1"/>
  <c r="AI3393" i="259"/>
  <c r="AL3393" i="259" s="1"/>
  <c r="AI3385" i="259"/>
  <c r="AL3385" i="259" s="1"/>
  <c r="AI3377" i="259"/>
  <c r="AL3377" i="259" s="1"/>
  <c r="AI3369" i="259"/>
  <c r="AL3369" i="259" s="1"/>
  <c r="AI3361" i="259"/>
  <c r="AL3361" i="259" s="1"/>
  <c r="AI3353" i="259"/>
  <c r="AL3353" i="259" s="1"/>
  <c r="AI3345" i="259"/>
  <c r="AL3345" i="259" s="1"/>
  <c r="AI3337" i="259"/>
  <c r="AL3337" i="259" s="1"/>
  <c r="AI3329" i="259"/>
  <c r="AL3329" i="259" s="1"/>
  <c r="AI3321" i="259"/>
  <c r="AL3321" i="259" s="1"/>
  <c r="AI3313" i="259"/>
  <c r="AL3313" i="259" s="1"/>
  <c r="AI3305" i="259"/>
  <c r="AL3305" i="259" s="1"/>
  <c r="AI3297" i="259"/>
  <c r="AL3297" i="259" s="1"/>
  <c r="AI3289" i="259"/>
  <c r="AL3289" i="259" s="1"/>
  <c r="AI3281" i="259"/>
  <c r="AL3281" i="259" s="1"/>
  <c r="AI3273" i="259"/>
  <c r="AL3273" i="259" s="1"/>
  <c r="AI3265" i="259"/>
  <c r="AL3265" i="259" s="1"/>
  <c r="AI3257" i="259"/>
  <c r="AL3257" i="259" s="1"/>
  <c r="AI3249" i="259"/>
  <c r="AL3249" i="259" s="1"/>
  <c r="AI3241" i="259"/>
  <c r="AL3241" i="259" s="1"/>
  <c r="AI3233" i="259"/>
  <c r="AL3233" i="259" s="1"/>
  <c r="AI3225" i="259"/>
  <c r="AL3225" i="259" s="1"/>
  <c r="AI3217" i="259"/>
  <c r="AL3217" i="259" s="1"/>
  <c r="AI3209" i="259"/>
  <c r="AL3209" i="259" s="1"/>
  <c r="AI3201" i="259"/>
  <c r="AL3201" i="259" s="1"/>
  <c r="AI3193" i="259"/>
  <c r="AL3193" i="259" s="1"/>
  <c r="AI3185" i="259"/>
  <c r="AL3185" i="259" s="1"/>
  <c r="AI3177" i="259"/>
  <c r="AL3177" i="259" s="1"/>
  <c r="AI3169" i="259"/>
  <c r="AL3169" i="259" s="1"/>
  <c r="AI3161" i="259"/>
  <c r="AL3161" i="259" s="1"/>
  <c r="AI3153" i="259"/>
  <c r="AL3153" i="259" s="1"/>
  <c r="AI3145" i="259"/>
  <c r="AL3145" i="259" s="1"/>
  <c r="AI3137" i="259"/>
  <c r="AL3137" i="259" s="1"/>
  <c r="AI3129" i="259"/>
  <c r="AL3129" i="259" s="1"/>
  <c r="AI3121" i="259"/>
  <c r="AL3121" i="259" s="1"/>
  <c r="AI3113" i="259"/>
  <c r="AL3113" i="259" s="1"/>
  <c r="AI3105" i="259"/>
  <c r="AL3105" i="259" s="1"/>
  <c r="AI3097" i="259"/>
  <c r="AL3097" i="259" s="1"/>
  <c r="AI3089" i="259"/>
  <c r="AL3089" i="259" s="1"/>
  <c r="AI3081" i="259"/>
  <c r="AL3081" i="259" s="1"/>
  <c r="AI3073" i="259"/>
  <c r="AL3073" i="259" s="1"/>
  <c r="AI3065" i="259"/>
  <c r="AL3065" i="259" s="1"/>
  <c r="AI3057" i="259"/>
  <c r="AL3057" i="259" s="1"/>
  <c r="AI3049" i="259"/>
  <c r="AL3049" i="259" s="1"/>
  <c r="AI3041" i="259"/>
  <c r="AL3041" i="259" s="1"/>
  <c r="AI3033" i="259"/>
  <c r="AL3033" i="259" s="1"/>
  <c r="AI3025" i="259"/>
  <c r="AL3025" i="259" s="1"/>
  <c r="AI3017" i="259"/>
  <c r="AL3017" i="259" s="1"/>
  <c r="AI3009" i="259"/>
  <c r="AL3009" i="259" s="1"/>
  <c r="AI3001" i="259"/>
  <c r="AL3001" i="259" s="1"/>
  <c r="AI2993" i="259"/>
  <c r="AL2993" i="259" s="1"/>
  <c r="AI2985" i="259"/>
  <c r="AL2985" i="259" s="1"/>
  <c r="AI2977" i="259"/>
  <c r="AL2977" i="259" s="1"/>
  <c r="AI2969" i="259"/>
  <c r="AL2969" i="259" s="1"/>
  <c r="AI2961" i="259"/>
  <c r="AL2961" i="259" s="1"/>
  <c r="AI2953" i="259"/>
  <c r="AL2953" i="259" s="1"/>
  <c r="AI2945" i="259"/>
  <c r="AL2945" i="259" s="1"/>
  <c r="AI2937" i="259"/>
  <c r="AL2937" i="259" s="1"/>
  <c r="AI2929" i="259"/>
  <c r="AL2929" i="259" s="1"/>
  <c r="AI2921" i="259"/>
  <c r="AL2921" i="259" s="1"/>
  <c r="AI2913" i="259"/>
  <c r="AL2913" i="259" s="1"/>
  <c r="AI2905" i="259"/>
  <c r="AL2905" i="259" s="1"/>
  <c r="AI2897" i="259"/>
  <c r="AL2897" i="259" s="1"/>
  <c r="AI2889" i="259"/>
  <c r="AL2889" i="259" s="1"/>
  <c r="AI2881" i="259"/>
  <c r="AL2881" i="259" s="1"/>
  <c r="AI2873" i="259"/>
  <c r="AL2873" i="259" s="1"/>
  <c r="AI2865" i="259"/>
  <c r="AL2865" i="259" s="1"/>
  <c r="AI2857" i="259"/>
  <c r="AL2857" i="259" s="1"/>
  <c r="AI2849" i="259"/>
  <c r="AL2849" i="259" s="1"/>
  <c r="AI2841" i="259"/>
  <c r="AL2841" i="259" s="1"/>
  <c r="AI2833" i="259"/>
  <c r="AL2833" i="259" s="1"/>
  <c r="AI2825" i="259"/>
  <c r="AL2825" i="259" s="1"/>
  <c r="AI2817" i="259"/>
  <c r="AL2817" i="259" s="1"/>
  <c r="AI2809" i="259"/>
  <c r="AL2809" i="259" s="1"/>
  <c r="AI2801" i="259"/>
  <c r="AL2801" i="259" s="1"/>
  <c r="AI2793" i="259"/>
  <c r="AL2793" i="259" s="1"/>
  <c r="AI2785" i="259"/>
  <c r="AL2785" i="259" s="1"/>
  <c r="AI2777" i="259"/>
  <c r="AL2777" i="259" s="1"/>
  <c r="AI2769" i="259"/>
  <c r="AL2769" i="259" s="1"/>
  <c r="AI2761" i="259"/>
  <c r="AL2761" i="259" s="1"/>
  <c r="AI2753" i="259"/>
  <c r="AL2753" i="259" s="1"/>
  <c r="AI2745" i="259"/>
  <c r="AL2745" i="259" s="1"/>
  <c r="AI2737" i="259"/>
  <c r="AL2737" i="259" s="1"/>
  <c r="AI2729" i="259"/>
  <c r="AL2729" i="259" s="1"/>
  <c r="AI2721" i="259"/>
  <c r="AL2721" i="259" s="1"/>
  <c r="AI2713" i="259"/>
  <c r="AL2713" i="259" s="1"/>
  <c r="AI2705" i="259"/>
  <c r="AL2705" i="259" s="1"/>
  <c r="AI2697" i="259"/>
  <c r="AL2697" i="259" s="1"/>
  <c r="AI2689" i="259"/>
  <c r="AL2689" i="259" s="1"/>
  <c r="AI2681" i="259"/>
  <c r="AL2681" i="259" s="1"/>
  <c r="AI2673" i="259"/>
  <c r="AL2673" i="259" s="1"/>
  <c r="AI2665" i="259"/>
  <c r="AL2665" i="259" s="1"/>
  <c r="AI2657" i="259"/>
  <c r="AL2657" i="259" s="1"/>
  <c r="AI2649" i="259"/>
  <c r="AL2649" i="259" s="1"/>
  <c r="AI2641" i="259"/>
  <c r="AL2641" i="259" s="1"/>
  <c r="AI2633" i="259"/>
  <c r="AL2633" i="259" s="1"/>
  <c r="AI2625" i="259"/>
  <c r="AL2625" i="259" s="1"/>
  <c r="AI2617" i="259"/>
  <c r="AL2617" i="259" s="1"/>
  <c r="AI2609" i="259"/>
  <c r="AL2609" i="259" s="1"/>
  <c r="AI2601" i="259"/>
  <c r="AL2601" i="259" s="1"/>
  <c r="AI2593" i="259"/>
  <c r="AL2593" i="259" s="1"/>
  <c r="AI2585" i="259"/>
  <c r="AL2585" i="259" s="1"/>
  <c r="AI2577" i="259"/>
  <c r="AL2577" i="259" s="1"/>
  <c r="AI2569" i="259"/>
  <c r="AL2569" i="259" s="1"/>
  <c r="AI2561" i="259"/>
  <c r="AL2561" i="259" s="1"/>
  <c r="AI2553" i="259"/>
  <c r="AL2553" i="259" s="1"/>
  <c r="AI2545" i="259"/>
  <c r="AL2545" i="259" s="1"/>
  <c r="AI2537" i="259"/>
  <c r="AL2537" i="259" s="1"/>
  <c r="AI2529" i="259"/>
  <c r="AL2529" i="259" s="1"/>
  <c r="AI2521" i="259"/>
  <c r="AL2521" i="259" s="1"/>
  <c r="AI2513" i="259"/>
  <c r="AL2513" i="259" s="1"/>
  <c r="AI2505" i="259"/>
  <c r="AL2505" i="259" s="1"/>
  <c r="AI2497" i="259"/>
  <c r="AL2497" i="259" s="1"/>
  <c r="AI2489" i="259"/>
  <c r="AL2489" i="259" s="1"/>
  <c r="AI2481" i="259"/>
  <c r="AL2481" i="259" s="1"/>
  <c r="AI2473" i="259"/>
  <c r="AL2473" i="259" s="1"/>
  <c r="AI2465" i="259"/>
  <c r="AL2465" i="259" s="1"/>
  <c r="AI2457" i="259"/>
  <c r="AL2457" i="259" s="1"/>
  <c r="AI2449" i="259"/>
  <c r="AL2449" i="259" s="1"/>
  <c r="AI2441" i="259"/>
  <c r="AL2441" i="259" s="1"/>
  <c r="AI2433" i="259"/>
  <c r="AL2433" i="259" s="1"/>
  <c r="AI2425" i="259"/>
  <c r="AL2425" i="259" s="1"/>
  <c r="AI2417" i="259"/>
  <c r="AL2417" i="259" s="1"/>
  <c r="AI2409" i="259"/>
  <c r="AL2409" i="259" s="1"/>
  <c r="AI2401" i="259"/>
  <c r="AL2401" i="259" s="1"/>
  <c r="AI2393" i="259"/>
  <c r="AL2393" i="259" s="1"/>
  <c r="AI2385" i="259"/>
  <c r="AL2385" i="259" s="1"/>
  <c r="AI2377" i="259"/>
  <c r="AL2377" i="259" s="1"/>
  <c r="AI2369" i="259"/>
  <c r="AL2369" i="259" s="1"/>
  <c r="AI2361" i="259"/>
  <c r="AL2361" i="259" s="1"/>
  <c r="AI2353" i="259"/>
  <c r="AL2353" i="259" s="1"/>
  <c r="AI2345" i="259"/>
  <c r="AL2345" i="259" s="1"/>
  <c r="AI2337" i="259"/>
  <c r="AL2337" i="259" s="1"/>
  <c r="AI2329" i="259"/>
  <c r="AL2329" i="259" s="1"/>
  <c r="AI2321" i="259"/>
  <c r="AL2321" i="259" s="1"/>
  <c r="AI2313" i="259"/>
  <c r="AL2313" i="259" s="1"/>
  <c r="AI2305" i="259"/>
  <c r="AL2305" i="259" s="1"/>
  <c r="AI2297" i="259"/>
  <c r="AL2297" i="259" s="1"/>
  <c r="AI2289" i="259"/>
  <c r="AL2289" i="259" s="1"/>
  <c r="AI2281" i="259"/>
  <c r="AL2281" i="259" s="1"/>
  <c r="AI2273" i="259"/>
  <c r="AL2273" i="259" s="1"/>
  <c r="AI2265" i="259"/>
  <c r="AL2265" i="259" s="1"/>
  <c r="AI2257" i="259"/>
  <c r="AL2257" i="259" s="1"/>
  <c r="AI2249" i="259"/>
  <c r="AL2249" i="259" s="1"/>
  <c r="AI2241" i="259"/>
  <c r="AL2241" i="259" s="1"/>
  <c r="AI2233" i="259"/>
  <c r="AL2233" i="259" s="1"/>
  <c r="AI2225" i="259"/>
  <c r="AL2225" i="259" s="1"/>
  <c r="AI2217" i="259"/>
  <c r="AL2217" i="259" s="1"/>
  <c r="AI2209" i="259"/>
  <c r="AL2209" i="259" s="1"/>
  <c r="AI2201" i="259"/>
  <c r="AL2201" i="259" s="1"/>
  <c r="AI2193" i="259"/>
  <c r="AL2193" i="259" s="1"/>
  <c r="AI2185" i="259"/>
  <c r="AL2185" i="259" s="1"/>
  <c r="AI2177" i="259"/>
  <c r="AL2177" i="259" s="1"/>
  <c r="AI2169" i="259"/>
  <c r="AL2169" i="259" s="1"/>
  <c r="AI2161" i="259"/>
  <c r="AL2161" i="259" s="1"/>
  <c r="AI2153" i="259"/>
  <c r="AL2153" i="259" s="1"/>
  <c r="AI2145" i="259"/>
  <c r="AL2145" i="259" s="1"/>
  <c r="AI2137" i="259"/>
  <c r="AL2137" i="259" s="1"/>
  <c r="AI2129" i="259"/>
  <c r="AL2129" i="259" s="1"/>
  <c r="AI2121" i="259"/>
  <c r="AL2121" i="259" s="1"/>
  <c r="AI2113" i="259"/>
  <c r="AL2113" i="259" s="1"/>
  <c r="AI2105" i="259"/>
  <c r="AL2105" i="259" s="1"/>
  <c r="AI2097" i="259"/>
  <c r="AL2097" i="259" s="1"/>
  <c r="AI2089" i="259"/>
  <c r="AL2089" i="259" s="1"/>
  <c r="AI2081" i="259"/>
  <c r="AL2081" i="259" s="1"/>
  <c r="AI2073" i="259"/>
  <c r="AL2073" i="259" s="1"/>
  <c r="AI2065" i="259"/>
  <c r="AL2065" i="259" s="1"/>
  <c r="AI2057" i="259"/>
  <c r="AL2057" i="259" s="1"/>
  <c r="AI2049" i="259"/>
  <c r="AL2049" i="259" s="1"/>
  <c r="AI2041" i="259"/>
  <c r="AL2041" i="259" s="1"/>
  <c r="AI2033" i="259"/>
  <c r="AL2033" i="259" s="1"/>
  <c r="AI2025" i="259"/>
  <c r="AL2025" i="259" s="1"/>
  <c r="AI2017" i="259"/>
  <c r="AL2017" i="259" s="1"/>
  <c r="AI2009" i="259"/>
  <c r="AL2009" i="259" s="1"/>
  <c r="AI2001" i="259"/>
  <c r="AL2001" i="259" s="1"/>
  <c r="AI1993" i="259"/>
  <c r="AL1993" i="259" s="1"/>
  <c r="AI1985" i="259"/>
  <c r="AL1985" i="259" s="1"/>
  <c r="AI1977" i="259"/>
  <c r="AL1977" i="259" s="1"/>
  <c r="AI1969" i="259"/>
  <c r="AL1969" i="259" s="1"/>
  <c r="AI1961" i="259"/>
  <c r="AL1961" i="259" s="1"/>
  <c r="AI1953" i="259"/>
  <c r="AL1953" i="259" s="1"/>
  <c r="AI1945" i="259"/>
  <c r="AL1945" i="259" s="1"/>
  <c r="AI1937" i="259"/>
  <c r="AL1937" i="259" s="1"/>
  <c r="AI1929" i="259"/>
  <c r="AL1929" i="259" s="1"/>
  <c r="AI1921" i="259"/>
  <c r="AL1921" i="259" s="1"/>
  <c r="AI1913" i="259"/>
  <c r="AL1913" i="259" s="1"/>
  <c r="AI1905" i="259"/>
  <c r="AL1905" i="259" s="1"/>
  <c r="AI1897" i="259"/>
  <c r="AL1897" i="259" s="1"/>
  <c r="AI1889" i="259"/>
  <c r="AL1889" i="259" s="1"/>
  <c r="AI1881" i="259"/>
  <c r="AL1881" i="259" s="1"/>
  <c r="AI1873" i="259"/>
  <c r="AL1873" i="259" s="1"/>
  <c r="AI1865" i="259"/>
  <c r="AL1865" i="259" s="1"/>
  <c r="AI1857" i="259"/>
  <c r="AL1857" i="259" s="1"/>
  <c r="AI1849" i="259"/>
  <c r="AL1849" i="259" s="1"/>
  <c r="AI1841" i="259"/>
  <c r="AL1841" i="259" s="1"/>
  <c r="AI1833" i="259"/>
  <c r="AL1833" i="259" s="1"/>
  <c r="AI1825" i="259"/>
  <c r="AL1825" i="259" s="1"/>
  <c r="AI1817" i="259"/>
  <c r="AL1817" i="259" s="1"/>
  <c r="AI1809" i="259"/>
  <c r="AL1809" i="259" s="1"/>
  <c r="AI1801" i="259"/>
  <c r="AL1801" i="259" s="1"/>
  <c r="AI1793" i="259"/>
  <c r="AL1793" i="259" s="1"/>
  <c r="AI1785" i="259"/>
  <c r="AL1785" i="259" s="1"/>
  <c r="AI1777" i="259"/>
  <c r="AL1777" i="259" s="1"/>
  <c r="AI1769" i="259"/>
  <c r="AL1769" i="259" s="1"/>
  <c r="AI1761" i="259"/>
  <c r="AL1761" i="259" s="1"/>
  <c r="AI1753" i="259"/>
  <c r="AL1753" i="259" s="1"/>
  <c r="AI1745" i="259"/>
  <c r="AL1745" i="259" s="1"/>
  <c r="AI1737" i="259"/>
  <c r="AL1737" i="259" s="1"/>
  <c r="AI1729" i="259"/>
  <c r="AL1729" i="259" s="1"/>
  <c r="AI1721" i="259"/>
  <c r="AL1721" i="259" s="1"/>
  <c r="AI1713" i="259"/>
  <c r="AL1713" i="259" s="1"/>
  <c r="AI1705" i="259"/>
  <c r="AL1705" i="259" s="1"/>
  <c r="AI1697" i="259"/>
  <c r="AL1697" i="259" s="1"/>
  <c r="AI1689" i="259"/>
  <c r="AL1689" i="259" s="1"/>
  <c r="AI1681" i="259"/>
  <c r="AL1681" i="259" s="1"/>
  <c r="AI1673" i="259"/>
  <c r="AL1673" i="259" s="1"/>
  <c r="AI1665" i="259"/>
  <c r="AL1665" i="259" s="1"/>
  <c r="AI1657" i="259"/>
  <c r="AL1657" i="259" s="1"/>
  <c r="AI1649" i="259"/>
  <c r="AL1649" i="259" s="1"/>
  <c r="AI1641" i="259"/>
  <c r="AL1641" i="259" s="1"/>
  <c r="AI1633" i="259"/>
  <c r="AL1633" i="259" s="1"/>
  <c r="AI1625" i="259"/>
  <c r="AL1625" i="259" s="1"/>
  <c r="AI1617" i="259"/>
  <c r="AL1617" i="259" s="1"/>
  <c r="AI1609" i="259"/>
  <c r="AL1609" i="259" s="1"/>
  <c r="AI1601" i="259"/>
  <c r="AL1601" i="259" s="1"/>
  <c r="AI1593" i="259"/>
  <c r="AL1593" i="259" s="1"/>
  <c r="AI1585" i="259"/>
  <c r="AL1585" i="259" s="1"/>
  <c r="AI1577" i="259"/>
  <c r="AL1577" i="259" s="1"/>
  <c r="AI1569" i="259"/>
  <c r="AL1569" i="259" s="1"/>
  <c r="AI1561" i="259"/>
  <c r="AL1561" i="259" s="1"/>
  <c r="AI1553" i="259"/>
  <c r="AL1553" i="259" s="1"/>
  <c r="AI1545" i="259"/>
  <c r="AL1545" i="259" s="1"/>
  <c r="AI1537" i="259"/>
  <c r="AL1537" i="259" s="1"/>
  <c r="AI1529" i="259"/>
  <c r="AL1529" i="259" s="1"/>
  <c r="AI1521" i="259"/>
  <c r="AL1521" i="259" s="1"/>
  <c r="AI1513" i="259"/>
  <c r="AL1513" i="259" s="1"/>
  <c r="AI1505" i="259"/>
  <c r="AL1505" i="259" s="1"/>
  <c r="AI1497" i="259"/>
  <c r="AL1497" i="259" s="1"/>
  <c r="AI1489" i="259"/>
  <c r="AL1489" i="259" s="1"/>
  <c r="AI1481" i="259"/>
  <c r="AL1481" i="259" s="1"/>
  <c r="AI1473" i="259"/>
  <c r="AL1473" i="259" s="1"/>
  <c r="AI1465" i="259"/>
  <c r="AL1465" i="259" s="1"/>
  <c r="AI1457" i="259"/>
  <c r="AL1457" i="259" s="1"/>
  <c r="AI1449" i="259"/>
  <c r="AL1449" i="259" s="1"/>
  <c r="AI1441" i="259"/>
  <c r="AL1441" i="259" s="1"/>
  <c r="AI1433" i="259"/>
  <c r="AL1433" i="259" s="1"/>
  <c r="AI1425" i="259"/>
  <c r="AL1425" i="259" s="1"/>
  <c r="AI1417" i="259"/>
  <c r="AL1417" i="259" s="1"/>
  <c r="AI1409" i="259"/>
  <c r="AL1409" i="259" s="1"/>
  <c r="AI1401" i="259"/>
  <c r="AL1401" i="259" s="1"/>
  <c r="AI1393" i="259"/>
  <c r="AL1393" i="259" s="1"/>
  <c r="AI1385" i="259"/>
  <c r="AL1385" i="259" s="1"/>
  <c r="AI1377" i="259"/>
  <c r="AL1377" i="259" s="1"/>
  <c r="AI1369" i="259"/>
  <c r="AL1369" i="259" s="1"/>
  <c r="AI1198" i="259"/>
  <c r="AL1198" i="259" s="1"/>
  <c r="AI1190" i="259"/>
  <c r="AL1190" i="259" s="1"/>
  <c r="AI1182" i="259"/>
  <c r="AL1182" i="259" s="1"/>
  <c r="AI1174" i="259"/>
  <c r="AL1174" i="259" s="1"/>
  <c r="AI1166" i="259"/>
  <c r="AL1166" i="259" s="1"/>
  <c r="AI1158" i="259"/>
  <c r="AL1158" i="259" s="1"/>
  <c r="AI1150" i="259"/>
  <c r="AL1150" i="259" s="1"/>
  <c r="AI1142" i="259"/>
  <c r="AL1142" i="259" s="1"/>
  <c r="AI1134" i="259"/>
  <c r="AL1134" i="259" s="1"/>
  <c r="AI1126" i="259"/>
  <c r="AL1126" i="259" s="1"/>
  <c r="AI1118" i="259"/>
  <c r="AL1118" i="259" s="1"/>
  <c r="AI1110" i="259"/>
  <c r="AL1110" i="259" s="1"/>
  <c r="AI1102" i="259"/>
  <c r="AL1102" i="259" s="1"/>
  <c r="AI1094" i="259"/>
  <c r="AL1094" i="259" s="1"/>
  <c r="AI1086" i="259"/>
  <c r="AL1086" i="259" s="1"/>
  <c r="AI1078" i="259"/>
  <c r="AL1078" i="259" s="1"/>
  <c r="AI1070" i="259"/>
  <c r="AL1070" i="259" s="1"/>
  <c r="AI1062" i="259"/>
  <c r="AL1062" i="259" s="1"/>
  <c r="AI1054" i="259"/>
  <c r="AL1054" i="259" s="1"/>
  <c r="AI1046" i="259"/>
  <c r="AL1046" i="259" s="1"/>
  <c r="AI1038" i="259"/>
  <c r="AL1038" i="259" s="1"/>
  <c r="AI1030" i="259"/>
  <c r="AL1030" i="259" s="1"/>
  <c r="AI1022" i="259"/>
  <c r="AL1022" i="259" s="1"/>
  <c r="AI1014" i="259"/>
  <c r="AL1014" i="259" s="1"/>
  <c r="AI1006" i="259"/>
  <c r="AL1006" i="259" s="1"/>
  <c r="AI998" i="259"/>
  <c r="AL998" i="259" s="1"/>
  <c r="AI990" i="259"/>
  <c r="AL990" i="259" s="1"/>
  <c r="AI982" i="259"/>
  <c r="AL982" i="259" s="1"/>
  <c r="AI974" i="259"/>
  <c r="AL974" i="259" s="1"/>
  <c r="AI966" i="259"/>
  <c r="AL966" i="259" s="1"/>
  <c r="AI958" i="259"/>
  <c r="AL958" i="259" s="1"/>
  <c r="AI950" i="259"/>
  <c r="AL950" i="259" s="1"/>
  <c r="AI942" i="259"/>
  <c r="AL942" i="259" s="1"/>
  <c r="AI934" i="259"/>
  <c r="AL934" i="259" s="1"/>
  <c r="AI926" i="259"/>
  <c r="AL926" i="259" s="1"/>
  <c r="AI918" i="259"/>
  <c r="AL918" i="259" s="1"/>
  <c r="AI910" i="259"/>
  <c r="AL910" i="259" s="1"/>
  <c r="AI902" i="259"/>
  <c r="AL902" i="259" s="1"/>
  <c r="AI894" i="259"/>
  <c r="AL894" i="259" s="1"/>
  <c r="AI886" i="259"/>
  <c r="AL886" i="259" s="1"/>
  <c r="AI878" i="259"/>
  <c r="AL878" i="259" s="1"/>
  <c r="AI870" i="259"/>
  <c r="AL870" i="259" s="1"/>
  <c r="AI862" i="259"/>
  <c r="AL862" i="259" s="1"/>
  <c r="AI854" i="259"/>
  <c r="AL854" i="259" s="1"/>
  <c r="AI846" i="259"/>
  <c r="AL846" i="259" s="1"/>
  <c r="AI838" i="259"/>
  <c r="AL838" i="259" s="1"/>
  <c r="AI830" i="259"/>
  <c r="AL830" i="259" s="1"/>
  <c r="AI822" i="259"/>
  <c r="AL822" i="259" s="1"/>
  <c r="AI814" i="259"/>
  <c r="AL814" i="259" s="1"/>
  <c r="AI806" i="259"/>
  <c r="AL806" i="259" s="1"/>
  <c r="AI798" i="259"/>
  <c r="AL798" i="259" s="1"/>
  <c r="AI790" i="259"/>
  <c r="AL790" i="259" s="1"/>
  <c r="AI782" i="259"/>
  <c r="AL782" i="259" s="1"/>
  <c r="AI774" i="259"/>
  <c r="AL774" i="259" s="1"/>
  <c r="AI766" i="259"/>
  <c r="AL766" i="259" s="1"/>
  <c r="AI758" i="259"/>
  <c r="AL758" i="259" s="1"/>
  <c r="AI750" i="259"/>
  <c r="AL750" i="259" s="1"/>
  <c r="AI742" i="259"/>
  <c r="AL742" i="259" s="1"/>
  <c r="AI734" i="259"/>
  <c r="AL734" i="259" s="1"/>
  <c r="AI726" i="259"/>
  <c r="AL726" i="259" s="1"/>
  <c r="AI718" i="259"/>
  <c r="AL718" i="259" s="1"/>
  <c r="AI710" i="259"/>
  <c r="AL710" i="259" s="1"/>
  <c r="AI702" i="259"/>
  <c r="AL702" i="259" s="1"/>
  <c r="AI694" i="259"/>
  <c r="AL694" i="259" s="1"/>
  <c r="AI686" i="259"/>
  <c r="AL686" i="259" s="1"/>
  <c r="AI678" i="259"/>
  <c r="AL678" i="259" s="1"/>
  <c r="AI670" i="259"/>
  <c r="AL670" i="259" s="1"/>
  <c r="AI662" i="259"/>
  <c r="AL662" i="259" s="1"/>
  <c r="AI654" i="259"/>
  <c r="AL654" i="259" s="1"/>
  <c r="AI646" i="259"/>
  <c r="AL646" i="259" s="1"/>
  <c r="AI638" i="259"/>
  <c r="AL638" i="259" s="1"/>
  <c r="AI630" i="259"/>
  <c r="AL630" i="259" s="1"/>
  <c r="AI622" i="259"/>
  <c r="AL622" i="259" s="1"/>
  <c r="AI614" i="259"/>
  <c r="AL614" i="259" s="1"/>
  <c r="AI606" i="259"/>
  <c r="AL606" i="259" s="1"/>
  <c r="AI598" i="259"/>
  <c r="AL598" i="259" s="1"/>
  <c r="AI590" i="259"/>
  <c r="AL590" i="259" s="1"/>
  <c r="AI582" i="259"/>
  <c r="AL582" i="259" s="1"/>
  <c r="AI574" i="259"/>
  <c r="AL574" i="259" s="1"/>
  <c r="AI566" i="259"/>
  <c r="AL566" i="259" s="1"/>
  <c r="AI558" i="259"/>
  <c r="AL558" i="259" s="1"/>
  <c r="AI550" i="259"/>
  <c r="AL550" i="259" s="1"/>
  <c r="AI542" i="259"/>
  <c r="AL542" i="259" s="1"/>
  <c r="AI534" i="259"/>
  <c r="AL534" i="259" s="1"/>
  <c r="AI526" i="259"/>
  <c r="AL526" i="259" s="1"/>
  <c r="AI518" i="259"/>
  <c r="AL518" i="259" s="1"/>
  <c r="AI510" i="259"/>
  <c r="AL510" i="259" s="1"/>
  <c r="AI502" i="259"/>
  <c r="AL502" i="259" s="1"/>
  <c r="AI494" i="259"/>
  <c r="AL494" i="259" s="1"/>
  <c r="AI486" i="259"/>
  <c r="AL486" i="259" s="1"/>
  <c r="AI478" i="259"/>
  <c r="AL478" i="259" s="1"/>
  <c r="AI470" i="259"/>
  <c r="AL470" i="259" s="1"/>
  <c r="AI462" i="259"/>
  <c r="AL462" i="259" s="1"/>
  <c r="AI454" i="259"/>
  <c r="AL454" i="259" s="1"/>
  <c r="AI446" i="259"/>
  <c r="AL446" i="259" s="1"/>
  <c r="AI438" i="259"/>
  <c r="AL438" i="259" s="1"/>
  <c r="AI430" i="259"/>
  <c r="AL430" i="259" s="1"/>
  <c r="AI422" i="259"/>
  <c r="AL422" i="259" s="1"/>
  <c r="AI414" i="259"/>
  <c r="AL414" i="259" s="1"/>
  <c r="AI406" i="259"/>
  <c r="AL406" i="259" s="1"/>
  <c r="AI398" i="259"/>
  <c r="AL398" i="259" s="1"/>
  <c r="AI390" i="259"/>
  <c r="AL390" i="259" s="1"/>
  <c r="AI382" i="259"/>
  <c r="AL382" i="259" s="1"/>
  <c r="AI374" i="259"/>
  <c r="AL374" i="259" s="1"/>
  <c r="AI366" i="259"/>
  <c r="AL366" i="259" s="1"/>
  <c r="AI358" i="259"/>
  <c r="AL358" i="259" s="1"/>
  <c r="AI350" i="259"/>
  <c r="AL350" i="259" s="1"/>
  <c r="AI342" i="259"/>
  <c r="AL342" i="259" s="1"/>
  <c r="AI334" i="259"/>
  <c r="AL334" i="259" s="1"/>
  <c r="AI326" i="259"/>
  <c r="AL326" i="259" s="1"/>
  <c r="AI318" i="259"/>
  <c r="AL318" i="259" s="1"/>
  <c r="AI310" i="259"/>
  <c r="AL310" i="259" s="1"/>
  <c r="AI302" i="259"/>
  <c r="AL302" i="259" s="1"/>
  <c r="AI294" i="259"/>
  <c r="AL294" i="259" s="1"/>
  <c r="AI286" i="259"/>
  <c r="AL286" i="259" s="1"/>
  <c r="AI278" i="259"/>
  <c r="AL278" i="259" s="1"/>
  <c r="AI270" i="259"/>
  <c r="AL270" i="259" s="1"/>
  <c r="AI262" i="259"/>
  <c r="AL262" i="259" s="1"/>
  <c r="AI254" i="259"/>
  <c r="AL254" i="259" s="1"/>
  <c r="AI246" i="259"/>
  <c r="AL246" i="259" s="1"/>
  <c r="AI238" i="259"/>
  <c r="AL238" i="259" s="1"/>
  <c r="AI230" i="259"/>
  <c r="AL230" i="259" s="1"/>
  <c r="AI222" i="259"/>
  <c r="AL222" i="259" s="1"/>
  <c r="AI214" i="259"/>
  <c r="AL214" i="259" s="1"/>
  <c r="AI206" i="259"/>
  <c r="AL206" i="259" s="1"/>
  <c r="AI198" i="259"/>
  <c r="AL198" i="259" s="1"/>
  <c r="AI190" i="259"/>
  <c r="AL190" i="259" s="1"/>
  <c r="AI182" i="259"/>
  <c r="AL182" i="259" s="1"/>
  <c r="AI174" i="259"/>
  <c r="AL174" i="259" s="1"/>
  <c r="AI166" i="259"/>
  <c r="AL166" i="259" s="1"/>
  <c r="AI158" i="259"/>
  <c r="AL158" i="259" s="1"/>
  <c r="AI150" i="259"/>
  <c r="AL150" i="259" s="1"/>
  <c r="AI142" i="259"/>
  <c r="AL142" i="259" s="1"/>
  <c r="AI134" i="259"/>
  <c r="AL134" i="259" s="1"/>
  <c r="AI126" i="259"/>
  <c r="AL126" i="259" s="1"/>
  <c r="AI118" i="259"/>
  <c r="AL118" i="259" s="1"/>
  <c r="AI110" i="259"/>
  <c r="AL110" i="259" s="1"/>
  <c r="AI102" i="259"/>
  <c r="AL102" i="259" s="1"/>
  <c r="AI94" i="259"/>
  <c r="AL94" i="259" s="1"/>
  <c r="AI86" i="259"/>
  <c r="AL86" i="259" s="1"/>
  <c r="AI78" i="259"/>
  <c r="AL78" i="259" s="1"/>
  <c r="AI70" i="259"/>
  <c r="AL70" i="259" s="1"/>
  <c r="AI62" i="259"/>
  <c r="AL62" i="259" s="1"/>
  <c r="AI54" i="259"/>
  <c r="AL54" i="259" s="1"/>
  <c r="AI46" i="259"/>
  <c r="AL46" i="259" s="1"/>
  <c r="AI38" i="259"/>
  <c r="AL38" i="259" s="1"/>
  <c r="AI30" i="259"/>
  <c r="AL30" i="259" s="1"/>
  <c r="AI22" i="259"/>
  <c r="AL22" i="259" s="1"/>
  <c r="AI14" i="259"/>
  <c r="AL14" i="259" s="1"/>
  <c r="AI1361" i="259"/>
  <c r="AL1361" i="259" s="1"/>
  <c r="AI1353" i="259"/>
  <c r="AL1353" i="259" s="1"/>
  <c r="AI1345" i="259"/>
  <c r="AL1345" i="259" s="1"/>
  <c r="AI1337" i="259"/>
  <c r="AL1337" i="259" s="1"/>
  <c r="AI1329" i="259"/>
  <c r="AL1329" i="259" s="1"/>
  <c r="AI1321" i="259"/>
  <c r="AL1321" i="259" s="1"/>
  <c r="AI1313" i="259"/>
  <c r="AL1313" i="259" s="1"/>
  <c r="AI1305" i="259"/>
  <c r="AL1305" i="259" s="1"/>
  <c r="AI1297" i="259"/>
  <c r="AL1297" i="259" s="1"/>
  <c r="AI1289" i="259"/>
  <c r="AL1289" i="259" s="1"/>
  <c r="AI1281" i="259"/>
  <c r="AL1281" i="259" s="1"/>
  <c r="AI1273" i="259"/>
  <c r="AL1273" i="259" s="1"/>
  <c r="AI1265" i="259"/>
  <c r="AL1265" i="259" s="1"/>
  <c r="AI1257" i="259"/>
  <c r="AL1257" i="259" s="1"/>
  <c r="AI1249" i="259"/>
  <c r="AL1249" i="259" s="1"/>
  <c r="AI1241" i="259"/>
  <c r="AL1241" i="259" s="1"/>
  <c r="AI1233" i="259"/>
  <c r="AL1233" i="259" s="1"/>
  <c r="AI1225" i="259"/>
  <c r="AL1225" i="259" s="1"/>
  <c r="AI1217" i="259"/>
  <c r="AL1217" i="259" s="1"/>
  <c r="AI1209" i="259"/>
  <c r="AL1209" i="259" s="1"/>
  <c r="AI1201" i="259"/>
  <c r="AL1201" i="259" s="1"/>
  <c r="AI1193" i="259"/>
  <c r="AL1193" i="259" s="1"/>
  <c r="AI1185" i="259"/>
  <c r="AL1185" i="259" s="1"/>
  <c r="AI1177" i="259"/>
  <c r="AL1177" i="259" s="1"/>
  <c r="AI1169" i="259"/>
  <c r="AL1169" i="259" s="1"/>
  <c r="AI1161" i="259"/>
  <c r="AL1161" i="259" s="1"/>
  <c r="AI1153" i="259"/>
  <c r="AL1153" i="259" s="1"/>
  <c r="AI1145" i="259"/>
  <c r="AL1145" i="259" s="1"/>
  <c r="AI1137" i="259"/>
  <c r="AL1137" i="259" s="1"/>
  <c r="AI1129" i="259"/>
  <c r="AL1129" i="259" s="1"/>
  <c r="AI1121" i="259"/>
  <c r="AL1121" i="259" s="1"/>
  <c r="AI1113" i="259"/>
  <c r="AL1113" i="259" s="1"/>
  <c r="AI1105" i="259"/>
  <c r="AL1105" i="259" s="1"/>
  <c r="AI1097" i="259"/>
  <c r="AL1097" i="259" s="1"/>
  <c r="AI1089" i="259"/>
  <c r="AL1089" i="259" s="1"/>
  <c r="AI1081" i="259"/>
  <c r="AL1081" i="259" s="1"/>
  <c r="AI1073" i="259"/>
  <c r="AL1073" i="259" s="1"/>
  <c r="AI1065" i="259"/>
  <c r="AL1065" i="259" s="1"/>
  <c r="AI1057" i="259"/>
  <c r="AL1057" i="259" s="1"/>
  <c r="AI1049" i="259"/>
  <c r="AL1049" i="259" s="1"/>
  <c r="AI1041" i="259"/>
  <c r="AL1041" i="259" s="1"/>
  <c r="AI1033" i="259"/>
  <c r="AL1033" i="259" s="1"/>
  <c r="AI1025" i="259"/>
  <c r="AL1025" i="259" s="1"/>
  <c r="AI1017" i="259"/>
  <c r="AL1017" i="259" s="1"/>
  <c r="AI1009" i="259"/>
  <c r="AL1009" i="259" s="1"/>
  <c r="AI1001" i="259"/>
  <c r="AL1001" i="259" s="1"/>
  <c r="AI993" i="259"/>
  <c r="AL993" i="259" s="1"/>
  <c r="AI985" i="259"/>
  <c r="AL985" i="259" s="1"/>
  <c r="AI977" i="259"/>
  <c r="AL977" i="259" s="1"/>
  <c r="AI969" i="259"/>
  <c r="AL969" i="259" s="1"/>
  <c r="AI961" i="259"/>
  <c r="AL961" i="259" s="1"/>
  <c r="AI953" i="259"/>
  <c r="AL953" i="259" s="1"/>
  <c r="AI945" i="259"/>
  <c r="AL945" i="259" s="1"/>
  <c r="AI937" i="259"/>
  <c r="AL937" i="259" s="1"/>
  <c r="AI929" i="259"/>
  <c r="AL929" i="259" s="1"/>
  <c r="AI921" i="259"/>
  <c r="AL921" i="259" s="1"/>
  <c r="AI913" i="259"/>
  <c r="AL913" i="259" s="1"/>
  <c r="AI905" i="259"/>
  <c r="AL905" i="259" s="1"/>
  <c r="AI897" i="259"/>
  <c r="AL897" i="259" s="1"/>
  <c r="AI889" i="259"/>
  <c r="AL889" i="259" s="1"/>
  <c r="AI881" i="259"/>
  <c r="AL881" i="259" s="1"/>
  <c r="AI873" i="259"/>
  <c r="AL873" i="259" s="1"/>
  <c r="AI865" i="259"/>
  <c r="AL865" i="259" s="1"/>
  <c r="AI857" i="259"/>
  <c r="AL857" i="259" s="1"/>
  <c r="AI849" i="259"/>
  <c r="AL849" i="259" s="1"/>
  <c r="AI841" i="259"/>
  <c r="AL841" i="259" s="1"/>
  <c r="AI833" i="259"/>
  <c r="AL833" i="259" s="1"/>
  <c r="AI825" i="259"/>
  <c r="AL825" i="259" s="1"/>
  <c r="AI817" i="259"/>
  <c r="AL817" i="259" s="1"/>
  <c r="AI809" i="259"/>
  <c r="AL809" i="259" s="1"/>
  <c r="AI801" i="259"/>
  <c r="AL801" i="259" s="1"/>
  <c r="AI793" i="259"/>
  <c r="AL793" i="259" s="1"/>
  <c r="AI785" i="259"/>
  <c r="AL785" i="259" s="1"/>
  <c r="AI777" i="259"/>
  <c r="AL777" i="259" s="1"/>
  <c r="AI769" i="259"/>
  <c r="AL769" i="259" s="1"/>
  <c r="AI761" i="259"/>
  <c r="AL761" i="259" s="1"/>
  <c r="AI753" i="259"/>
  <c r="AL753" i="259" s="1"/>
  <c r="AI745" i="259"/>
  <c r="AL745" i="259" s="1"/>
  <c r="AI737" i="259"/>
  <c r="AL737" i="259" s="1"/>
  <c r="AI729" i="259"/>
  <c r="AL729" i="259" s="1"/>
  <c r="AI721" i="259"/>
  <c r="AL721" i="259" s="1"/>
  <c r="AI713" i="259"/>
  <c r="AL713" i="259" s="1"/>
  <c r="AI705" i="259"/>
  <c r="AL705" i="259" s="1"/>
  <c r="AI697" i="259"/>
  <c r="AL697" i="259" s="1"/>
  <c r="AI689" i="259"/>
  <c r="AL689" i="259" s="1"/>
  <c r="AI681" i="259"/>
  <c r="AL681" i="259" s="1"/>
  <c r="AI673" i="259"/>
  <c r="AL673" i="259" s="1"/>
  <c r="AI665" i="259"/>
  <c r="AL665" i="259" s="1"/>
  <c r="AI657" i="259"/>
  <c r="AL657" i="259" s="1"/>
  <c r="AI649" i="259"/>
  <c r="AL649" i="259" s="1"/>
  <c r="AI641" i="259"/>
  <c r="AL641" i="259" s="1"/>
  <c r="AI633" i="259"/>
  <c r="AL633" i="259" s="1"/>
  <c r="AI625" i="259"/>
  <c r="AL625" i="259" s="1"/>
  <c r="AI617" i="259"/>
  <c r="AL617" i="259" s="1"/>
  <c r="AI609" i="259"/>
  <c r="AL609" i="259" s="1"/>
  <c r="AI601" i="259"/>
  <c r="AL601" i="259" s="1"/>
  <c r="AI593" i="259"/>
  <c r="AL593" i="259" s="1"/>
  <c r="AI585" i="259"/>
  <c r="AL585" i="259" s="1"/>
  <c r="AI577" i="259"/>
  <c r="AL577" i="259" s="1"/>
  <c r="AI569" i="259"/>
  <c r="AL569" i="259" s="1"/>
  <c r="AI561" i="259"/>
  <c r="AL561" i="259" s="1"/>
  <c r="AI553" i="259"/>
  <c r="AL553" i="259" s="1"/>
  <c r="AI545" i="259"/>
  <c r="AL545" i="259" s="1"/>
  <c r="AI537" i="259"/>
  <c r="AL537" i="259" s="1"/>
  <c r="AI529" i="259"/>
  <c r="AL529" i="259" s="1"/>
  <c r="AI521" i="259"/>
  <c r="AL521" i="259" s="1"/>
  <c r="AI513" i="259"/>
  <c r="AL513" i="259" s="1"/>
  <c r="AI505" i="259"/>
  <c r="AL505" i="259" s="1"/>
  <c r="AI497" i="259"/>
  <c r="AL497" i="259" s="1"/>
  <c r="AI489" i="259"/>
  <c r="AL489" i="259" s="1"/>
  <c r="AI481" i="259"/>
  <c r="AL481" i="259" s="1"/>
  <c r="AI473" i="259"/>
  <c r="AL473" i="259" s="1"/>
  <c r="AI465" i="259"/>
  <c r="AL465" i="259" s="1"/>
  <c r="AI457" i="259"/>
  <c r="AL457" i="259" s="1"/>
  <c r="AI449" i="259"/>
  <c r="AL449" i="259" s="1"/>
  <c r="AI441" i="259"/>
  <c r="AL441" i="259" s="1"/>
  <c r="AI433" i="259"/>
  <c r="AL433" i="259" s="1"/>
  <c r="AI425" i="259"/>
  <c r="AL425" i="259" s="1"/>
  <c r="AI417" i="259"/>
  <c r="AL417" i="259" s="1"/>
  <c r="AI409" i="259"/>
  <c r="AL409" i="259" s="1"/>
  <c r="AI401" i="259"/>
  <c r="AL401" i="259" s="1"/>
  <c r="AI393" i="259"/>
  <c r="AL393" i="259" s="1"/>
  <c r="AI385" i="259"/>
  <c r="AL385" i="259" s="1"/>
  <c r="AI377" i="259"/>
  <c r="AL377" i="259" s="1"/>
  <c r="AI369" i="259"/>
  <c r="AL369" i="259" s="1"/>
  <c r="AI361" i="259"/>
  <c r="AL361" i="259" s="1"/>
  <c r="AI353" i="259"/>
  <c r="AL353" i="259" s="1"/>
  <c r="AI345" i="259"/>
  <c r="AL345" i="259" s="1"/>
  <c r="AI337" i="259"/>
  <c r="AL337" i="259" s="1"/>
  <c r="AI329" i="259"/>
  <c r="AL329" i="259" s="1"/>
  <c r="AI321" i="259"/>
  <c r="AL321" i="259" s="1"/>
  <c r="AI313" i="259"/>
  <c r="AL313" i="259" s="1"/>
  <c r="AI305" i="259"/>
  <c r="AL305" i="259" s="1"/>
  <c r="AI297" i="259"/>
  <c r="AL297" i="259" s="1"/>
  <c r="AI289" i="259"/>
  <c r="AL289" i="259" s="1"/>
  <c r="AI281" i="259"/>
  <c r="AL281" i="259" s="1"/>
  <c r="AI273" i="259"/>
  <c r="AL273" i="259" s="1"/>
  <c r="AI265" i="259"/>
  <c r="AL265" i="259" s="1"/>
  <c r="AI257" i="259"/>
  <c r="AL257" i="259" s="1"/>
  <c r="AI249" i="259"/>
  <c r="AL249" i="259" s="1"/>
  <c r="AI241" i="259"/>
  <c r="AL241" i="259" s="1"/>
  <c r="AI233" i="259"/>
  <c r="AL233" i="259" s="1"/>
  <c r="AI225" i="259"/>
  <c r="AL225" i="259" s="1"/>
  <c r="AI217" i="259"/>
  <c r="AL217" i="259" s="1"/>
  <c r="AI209" i="259"/>
  <c r="AL209" i="259" s="1"/>
  <c r="AI201" i="259"/>
  <c r="AL201" i="259" s="1"/>
  <c r="AI193" i="259"/>
  <c r="AL193" i="259" s="1"/>
  <c r="AI185" i="259"/>
  <c r="AL185" i="259" s="1"/>
  <c r="AI177" i="259"/>
  <c r="AL177" i="259" s="1"/>
  <c r="AI169" i="259"/>
  <c r="AL169" i="259" s="1"/>
  <c r="AI161" i="259"/>
  <c r="AL161" i="259" s="1"/>
  <c r="AI153" i="259"/>
  <c r="AL153" i="259" s="1"/>
  <c r="AI145" i="259"/>
  <c r="AL145" i="259" s="1"/>
  <c r="AI137" i="259"/>
  <c r="AL137" i="259" s="1"/>
  <c r="AI129" i="259"/>
  <c r="AL129" i="259" s="1"/>
  <c r="AI121" i="259"/>
  <c r="AL121" i="259" s="1"/>
  <c r="AI113" i="259"/>
  <c r="AL113" i="259" s="1"/>
  <c r="AI105" i="259"/>
  <c r="AL105" i="259" s="1"/>
  <c r="AI97" i="259"/>
  <c r="AL97" i="259" s="1"/>
  <c r="AI89" i="259"/>
  <c r="AL89" i="259" s="1"/>
  <c r="AI81" i="259"/>
  <c r="AL81" i="259" s="1"/>
  <c r="AI73" i="259"/>
  <c r="AL73" i="259" s="1"/>
  <c r="AI65" i="259"/>
  <c r="AL65" i="259" s="1"/>
  <c r="AI57" i="259"/>
  <c r="AL57" i="259" s="1"/>
  <c r="AI49" i="259"/>
  <c r="AL49" i="259" s="1"/>
  <c r="AI41" i="259"/>
  <c r="AL41" i="259" s="1"/>
  <c r="AI33" i="259"/>
  <c r="AL33" i="259" s="1"/>
  <c r="AI25" i="259"/>
  <c r="AL25" i="259" s="1"/>
  <c r="AI17" i="259"/>
  <c r="AL17" i="259" s="1"/>
  <c r="AI9" i="259"/>
  <c r="AL9" i="259" s="1"/>
  <c r="Z3753" i="259"/>
  <c r="AC3753" i="259" s="1"/>
  <c r="Z4657" i="259"/>
  <c r="AG4657" i="259" s="1"/>
  <c r="Z4249" i="259"/>
  <c r="AG4249" i="259" s="1"/>
  <c r="Z3913" i="259"/>
  <c r="AG3913" i="259" s="1"/>
  <c r="Z3853" i="259"/>
  <c r="AC3853" i="259" s="1"/>
  <c r="Z4309" i="259"/>
  <c r="AC4309" i="259" s="1"/>
  <c r="Z3997" i="259"/>
  <c r="AC3997" i="259" s="1"/>
  <c r="Z3841" i="259"/>
  <c r="AC3841" i="259" s="1"/>
  <c r="Z4329" i="259"/>
  <c r="AC4329" i="259" s="1"/>
  <c r="Z4049" i="259"/>
  <c r="AC4049" i="259" s="1"/>
  <c r="Z4669" i="259"/>
  <c r="AC4669" i="259" s="1"/>
  <c r="Z4269" i="259"/>
  <c r="AC4269" i="259" s="1"/>
  <c r="Z3925" i="259"/>
  <c r="AC3925" i="259" s="1"/>
  <c r="Z3785" i="259"/>
  <c r="AC3785" i="259" s="1"/>
  <c r="Z4184" i="259"/>
  <c r="AC4184" i="259" s="1"/>
  <c r="Z3808" i="259"/>
  <c r="AG3808" i="259" s="1"/>
  <c r="Z4076" i="259"/>
  <c r="AG4076" i="259" s="1"/>
  <c r="Z4297" i="259"/>
  <c r="AC4297" i="259" s="1"/>
  <c r="Z4409" i="259"/>
  <c r="AC4409" i="259" s="1"/>
  <c r="Z3977" i="259"/>
  <c r="AC3977" i="259" s="1"/>
  <c r="Z3889" i="259"/>
  <c r="AC3889" i="259" s="1"/>
  <c r="Z3813" i="259"/>
  <c r="AC3813" i="259" s="1"/>
  <c r="Z4813" i="259"/>
  <c r="AC4813" i="259" s="1"/>
  <c r="Z4337" i="259"/>
  <c r="AG4337" i="259" s="1"/>
  <c r="Z4277" i="259"/>
  <c r="AC4277" i="259" s="1"/>
  <c r="Z3937" i="259"/>
  <c r="AC3937" i="259" s="1"/>
  <c r="Z3861" i="259"/>
  <c r="AG3861" i="259" s="1"/>
  <c r="Z4760" i="259"/>
  <c r="AC4760" i="259" s="1"/>
  <c r="Z4652" i="259"/>
  <c r="AC4652" i="259" s="1"/>
  <c r="Z4276" i="259"/>
  <c r="AC4276" i="259" s="1"/>
  <c r="Z4692" i="259"/>
  <c r="AC4692" i="259" s="1"/>
  <c r="Z4816" i="259"/>
  <c r="AG4816" i="259" s="1"/>
  <c r="Z4404" i="259"/>
  <c r="AG4404" i="259" s="1"/>
  <c r="AB4820" i="259"/>
  <c r="AD4820" i="259" s="1"/>
  <c r="Z4820" i="259"/>
  <c r="AC4820" i="259" s="1"/>
  <c r="AB4804" i="259"/>
  <c r="AD4804" i="259" s="1"/>
  <c r="Z4804" i="259"/>
  <c r="AC4804" i="259" s="1"/>
  <c r="AB4800" i="259"/>
  <c r="AD4800" i="259" s="1"/>
  <c r="Z4800" i="259"/>
  <c r="AC4800" i="259" s="1"/>
  <c r="AB4728" i="259"/>
  <c r="AF4728" i="259" s="1"/>
  <c r="Z4728" i="259"/>
  <c r="AC4728" i="259" s="1"/>
  <c r="AB4700" i="259"/>
  <c r="AD4700" i="259" s="1"/>
  <c r="Z4700" i="259"/>
  <c r="AC4700" i="259" s="1"/>
  <c r="AB4672" i="259"/>
  <c r="AD4672" i="259" s="1"/>
  <c r="Z4672" i="259"/>
  <c r="AC4672" i="259" s="1"/>
  <c r="AB4416" i="259"/>
  <c r="AD4416" i="259" s="1"/>
  <c r="Z4416" i="259"/>
  <c r="AC4416" i="259" s="1"/>
  <c r="AB4376" i="259"/>
  <c r="AF4376" i="259" s="1"/>
  <c r="Z4376" i="259"/>
  <c r="AC4376" i="259" s="1"/>
  <c r="AB4284" i="259"/>
  <c r="AD4284" i="259" s="1"/>
  <c r="Z4284" i="259"/>
  <c r="AC4284" i="259" s="1"/>
  <c r="AB4200" i="259"/>
  <c r="AD4200" i="259" s="1"/>
  <c r="Z4200" i="259"/>
  <c r="AC4200" i="259" s="1"/>
  <c r="AB4044" i="259"/>
  <c r="AD4044" i="259" s="1"/>
  <c r="Z4044" i="259"/>
  <c r="AC4044" i="259" s="1"/>
  <c r="AB4008" i="259"/>
  <c r="AF4008" i="259" s="1"/>
  <c r="Z4008" i="259"/>
  <c r="AC4008" i="259" s="1"/>
  <c r="AB3992" i="259"/>
  <c r="AF3992" i="259" s="1"/>
  <c r="Z3992" i="259"/>
  <c r="AC3992" i="259" s="1"/>
  <c r="AB3968" i="259"/>
  <c r="AD3968" i="259" s="1"/>
  <c r="Z3968" i="259"/>
  <c r="AG3968" i="259" s="1"/>
  <c r="AB3948" i="259"/>
  <c r="AF3948" i="259" s="1"/>
  <c r="Z3948" i="259"/>
  <c r="AC3948" i="259" s="1"/>
  <c r="AB3772" i="259"/>
  <c r="AD3772" i="259" s="1"/>
  <c r="Z3772" i="259"/>
  <c r="AC3772" i="259" s="1"/>
  <c r="AB3760" i="259"/>
  <c r="AF3760" i="259" s="1"/>
  <c r="Z3760" i="259"/>
  <c r="AC3760" i="259" s="1"/>
  <c r="AB4764" i="259"/>
  <c r="AF4764" i="259" s="1"/>
  <c r="Z4764" i="259"/>
  <c r="AC4764" i="259" s="1"/>
  <c r="AB4288" i="259"/>
  <c r="AD4288" i="259" s="1"/>
  <c r="Z4288" i="259"/>
  <c r="AC4288" i="259" s="1"/>
  <c r="AB4100" i="259"/>
  <c r="AD4100" i="259" s="1"/>
  <c r="Z4100" i="259"/>
  <c r="AG4100" i="259" s="1"/>
  <c r="AB4036" i="259"/>
  <c r="AD4036" i="259" s="1"/>
  <c r="Z4036" i="259"/>
  <c r="AC4036" i="259" s="1"/>
  <c r="AB3976" i="259"/>
  <c r="AD3976" i="259" s="1"/>
  <c r="Z3976" i="259"/>
  <c r="AC3976" i="259" s="1"/>
  <c r="AB3944" i="259"/>
  <c r="AD3944" i="259" s="1"/>
  <c r="Z3944" i="259"/>
  <c r="AC3944" i="259" s="1"/>
  <c r="AB3904" i="259"/>
  <c r="AD3904" i="259" s="1"/>
  <c r="Z3904" i="259"/>
  <c r="AG3904" i="259" s="1"/>
  <c r="AB3896" i="259"/>
  <c r="AF3896" i="259" s="1"/>
  <c r="Z3896" i="259"/>
  <c r="AC3896" i="259" s="1"/>
  <c r="AB3876" i="259"/>
  <c r="AD3876" i="259" s="1"/>
  <c r="Z3876" i="259"/>
  <c r="AG3876" i="259" s="1"/>
  <c r="AB3804" i="259"/>
  <c r="AF3804" i="259" s="1"/>
  <c r="Z3804" i="259"/>
  <c r="AC3804" i="259" s="1"/>
  <c r="Z4752" i="259"/>
  <c r="AC4752" i="259" s="1"/>
  <c r="Z4684" i="259"/>
  <c r="AC4684" i="259" s="1"/>
  <c r="Z4436" i="259"/>
  <c r="AC4436" i="259" s="1"/>
  <c r="Z4396" i="259"/>
  <c r="AC4396" i="259" s="1"/>
  <c r="Z4180" i="259"/>
  <c r="AC4180" i="259" s="1"/>
  <c r="Z3952" i="259"/>
  <c r="AC3952" i="259" s="1"/>
  <c r="Z3900" i="259"/>
  <c r="AC3900" i="259" s="1"/>
  <c r="AB4836" i="259"/>
  <c r="AD4836" i="259" s="1"/>
  <c r="Z4836" i="259"/>
  <c r="AC4836" i="259" s="1"/>
  <c r="AB4744" i="259"/>
  <c r="AF4744" i="259" s="1"/>
  <c r="Z4744" i="259"/>
  <c r="AC4744" i="259" s="1"/>
  <c r="AB4696" i="259"/>
  <c r="AF4696" i="259" s="1"/>
  <c r="Z4696" i="259"/>
  <c r="AG4696" i="259" s="1"/>
  <c r="AB4648" i="259"/>
  <c r="AD4648" i="259" s="1"/>
  <c r="Z4648" i="259"/>
  <c r="AC4648" i="259" s="1"/>
  <c r="AB4388" i="259"/>
  <c r="AD4388" i="259" s="1"/>
  <c r="Z4388" i="259"/>
  <c r="AC4388" i="259" s="1"/>
  <c r="AB4304" i="259"/>
  <c r="AF4304" i="259" s="1"/>
  <c r="Z4304" i="259"/>
  <c r="AC4304" i="259" s="1"/>
  <c r="AB4264" i="259"/>
  <c r="AF4264" i="259" s="1"/>
  <c r="Z4264" i="259"/>
  <c r="AC4264" i="259" s="1"/>
  <c r="Z4844" i="259"/>
  <c r="AC4844" i="259" s="1"/>
  <c r="Z4796" i="259"/>
  <c r="AC4796" i="259" s="1"/>
  <c r="Z4724" i="259"/>
  <c r="AC4724" i="259" s="1"/>
  <c r="Z4420" i="259"/>
  <c r="AG4420" i="259" s="1"/>
  <c r="Z4368" i="259"/>
  <c r="AC4368" i="259" s="1"/>
  <c r="Z4320" i="259"/>
  <c r="AC4320" i="259" s="1"/>
  <c r="Z4296" i="259"/>
  <c r="AG4296" i="259" s="1"/>
  <c r="Z4132" i="259"/>
  <c r="AC4132" i="259" s="1"/>
  <c r="Z4016" i="259"/>
  <c r="AC4016" i="259" s="1"/>
  <c r="Z3832" i="259"/>
  <c r="AC3832" i="259" s="1"/>
  <c r="Z3764" i="259"/>
  <c r="AC3764" i="259" s="1"/>
  <c r="AB4856" i="259"/>
  <c r="AF4856" i="259" s="1"/>
  <c r="Z4856" i="259"/>
  <c r="AG4856" i="259" s="1"/>
  <c r="AB4848" i="259"/>
  <c r="AF4848" i="259" s="1"/>
  <c r="Z4848" i="259"/>
  <c r="AG4848" i="259" s="1"/>
  <c r="AB4768" i="259"/>
  <c r="AD4768" i="259" s="1"/>
  <c r="Z4768" i="259"/>
  <c r="AC4768" i="259" s="1"/>
  <c r="AB4448" i="259"/>
  <c r="AD4448" i="259" s="1"/>
  <c r="Z4448" i="259"/>
  <c r="AC4448" i="259" s="1"/>
  <c r="AB4216" i="259"/>
  <c r="AF4216" i="259" s="1"/>
  <c r="Z4216" i="259"/>
  <c r="AC4216" i="259" s="1"/>
  <c r="AB4160" i="259"/>
  <c r="AF4160" i="259" s="1"/>
  <c r="Z4160" i="259"/>
  <c r="AC4160" i="259" s="1"/>
  <c r="AB4152" i="259"/>
  <c r="AF4152" i="259" s="1"/>
  <c r="Z4152" i="259"/>
  <c r="AG4152" i="259" s="1"/>
  <c r="AB4088" i="259"/>
  <c r="AD4088" i="259" s="1"/>
  <c r="Z4088" i="259"/>
  <c r="AG4088" i="259" s="1"/>
  <c r="AB3964" i="259"/>
  <c r="AF3964" i="259" s="1"/>
  <c r="Z3964" i="259"/>
  <c r="AG3964" i="259" s="1"/>
  <c r="AB3920" i="259"/>
  <c r="AF3920" i="259" s="1"/>
  <c r="Z3920" i="259"/>
  <c r="AC3920" i="259" s="1"/>
  <c r="AB3844" i="259"/>
  <c r="AD3844" i="259" s="1"/>
  <c r="Z3844" i="259"/>
  <c r="AG3844" i="259" s="1"/>
  <c r="AB3828" i="259"/>
  <c r="AD3828" i="259" s="1"/>
  <c r="Z3828" i="259"/>
  <c r="AG3828" i="259" s="1"/>
  <c r="AB3820" i="259"/>
  <c r="AF3820" i="259" s="1"/>
  <c r="Z3820" i="259"/>
  <c r="AC3820" i="259" s="1"/>
  <c r="AB3756" i="259"/>
  <c r="AD3756" i="259" s="1"/>
  <c r="Z3756" i="259"/>
  <c r="AC3756" i="259" s="1"/>
  <c r="Z4840" i="259"/>
  <c r="AC4840" i="259" s="1"/>
  <c r="Z4780" i="259"/>
  <c r="AG4780" i="259" s="1"/>
  <c r="Z4716" i="259"/>
  <c r="AC4716" i="259" s="1"/>
  <c r="Z4364" i="259"/>
  <c r="AG4364" i="259" s="1"/>
  <c r="Z4316" i="259"/>
  <c r="AG4316" i="259" s="1"/>
  <c r="Z4228" i="259"/>
  <c r="AC4228" i="259" s="1"/>
  <c r="Z4104" i="259"/>
  <c r="AG4104" i="259" s="1"/>
  <c r="Z4402" i="259"/>
  <c r="AC4402" i="259" s="1"/>
  <c r="Z4098" i="259"/>
  <c r="AC4098" i="259" s="1"/>
  <c r="Z3974" i="259"/>
  <c r="AG3974" i="259" s="1"/>
  <c r="Z3854" i="259"/>
  <c r="AC3854" i="259" s="1"/>
  <c r="Z3766" i="259"/>
  <c r="AC3766" i="259" s="1"/>
  <c r="Z4118" i="259"/>
  <c r="AC4118" i="259" s="1"/>
  <c r="Z4214" i="259"/>
  <c r="AC4214" i="259" s="1"/>
  <c r="Z4111" i="259"/>
  <c r="AC4111" i="259" s="1"/>
  <c r="Z4042" i="259"/>
  <c r="AC4042" i="259" s="1"/>
  <c r="Z4823" i="259"/>
  <c r="AC4823" i="259" s="1"/>
  <c r="Z4675" i="259"/>
  <c r="AC4675" i="259" s="1"/>
  <c r="Z4787" i="259"/>
  <c r="AC4787" i="259" s="1"/>
  <c r="Z4031" i="259"/>
  <c r="AC4031" i="259" s="1"/>
  <c r="Z4822" i="259"/>
  <c r="AC4822" i="259" s="1"/>
  <c r="Z4719" i="259"/>
  <c r="AG4719" i="259" s="1"/>
  <c r="Z3987" i="259"/>
  <c r="AG3987" i="259" s="1"/>
  <c r="Z4735" i="259"/>
  <c r="AC4735" i="259" s="1"/>
  <c r="Z4687" i="259"/>
  <c r="AG4687" i="259" s="1"/>
  <c r="Z4435" i="259"/>
  <c r="AC4435" i="259" s="1"/>
  <c r="Z4383" i="259"/>
  <c r="AG4383" i="259" s="1"/>
  <c r="Z4349" i="259"/>
  <c r="AG4349" i="259" s="1"/>
  <c r="Z4321" i="259"/>
  <c r="AC4321" i="259" s="1"/>
  <c r="Z4119" i="259"/>
  <c r="AC4119" i="259" s="1"/>
  <c r="Z4109" i="259"/>
  <c r="AC4109" i="259" s="1"/>
  <c r="Z4071" i="259"/>
  <c r="AC4071" i="259" s="1"/>
  <c r="Z4025" i="259"/>
  <c r="AC4025" i="259" s="1"/>
  <c r="Z4003" i="259"/>
  <c r="AG4003" i="259" s="1"/>
  <c r="Z3985" i="259"/>
  <c r="AG3985" i="259" s="1"/>
  <c r="Z3933" i="259"/>
  <c r="AC3933" i="259" s="1"/>
  <c r="Z3909" i="259"/>
  <c r="AC3909" i="259" s="1"/>
  <c r="Z3891" i="259"/>
  <c r="AC3891" i="259" s="1"/>
  <c r="Z3865" i="259"/>
  <c r="AC3865" i="259" s="1"/>
  <c r="Z4851" i="259"/>
  <c r="AC4851" i="259" s="1"/>
  <c r="Z4087" i="259"/>
  <c r="AC4087" i="259" s="1"/>
  <c r="Z4059" i="259"/>
  <c r="AC4059" i="259" s="1"/>
  <c r="Z4019" i="259"/>
  <c r="AC4019" i="259" s="1"/>
  <c r="Z4775" i="259"/>
  <c r="AG4775" i="259" s="1"/>
  <c r="Z4139" i="259"/>
  <c r="AC4139" i="259" s="1"/>
  <c r="Z3947" i="259"/>
  <c r="AC3947" i="259" s="1"/>
  <c r="Z3823" i="259"/>
  <c r="AC3823" i="259" s="1"/>
  <c r="Z4829" i="259"/>
  <c r="AG4829" i="259" s="1"/>
  <c r="Z4769" i="259"/>
  <c r="AG4769" i="259" s="1"/>
  <c r="Z4681" i="259"/>
  <c r="AC4681" i="259" s="1"/>
  <c r="Z4659" i="259"/>
  <c r="AC4659" i="259" s="1"/>
  <c r="Z4331" i="259"/>
  <c r="AC4331" i="259" s="1"/>
  <c r="Z4229" i="259"/>
  <c r="AC4229" i="259" s="1"/>
  <c r="Z4209" i="259"/>
  <c r="AC4209" i="259" s="1"/>
  <c r="Z4161" i="259"/>
  <c r="AC4161" i="259" s="1"/>
  <c r="Z4133" i="259"/>
  <c r="AC4133" i="259" s="1"/>
  <c r="Z4117" i="259"/>
  <c r="AC4117" i="259" s="1"/>
  <c r="Z4081" i="259"/>
  <c r="AC4081" i="259" s="1"/>
  <c r="Z4053" i="259"/>
  <c r="AC4053" i="259" s="1"/>
  <c r="Z3957" i="259"/>
  <c r="AC3957" i="259" s="1"/>
  <c r="Z3885" i="259"/>
  <c r="AC3885" i="259" s="1"/>
  <c r="Z3837" i="259"/>
  <c r="AC3837" i="259" s="1"/>
  <c r="Z3803" i="259"/>
  <c r="AC3803" i="259" s="1"/>
  <c r="Z4831" i="259"/>
  <c r="AC4831" i="259" s="1"/>
  <c r="Z4431" i="259"/>
  <c r="AC4431" i="259" s="1"/>
  <c r="Z4027" i="259"/>
  <c r="AC4027" i="259" s="1"/>
  <c r="Z3999" i="259"/>
  <c r="AC3999" i="259" s="1"/>
  <c r="Z3875" i="259"/>
  <c r="AG3875" i="259" s="1"/>
  <c r="Z3843" i="259"/>
  <c r="AC3843" i="259" s="1"/>
  <c r="Z3799" i="259"/>
  <c r="AG3799" i="259" s="1"/>
  <c r="Z3783" i="259"/>
  <c r="AC3783" i="259" s="1"/>
  <c r="Z4807" i="259"/>
  <c r="AG4807" i="259" s="1"/>
  <c r="Z4783" i="259"/>
  <c r="AG4783" i="259" s="1"/>
  <c r="Z4699" i="259"/>
  <c r="AC4699" i="259" s="1"/>
  <c r="Z4411" i="259"/>
  <c r="AC4411" i="259" s="1"/>
  <c r="Z4343" i="259"/>
  <c r="AG4343" i="259" s="1"/>
  <c r="Z4311" i="259"/>
  <c r="AC4311" i="259" s="1"/>
  <c r="Z4243" i="259"/>
  <c r="AC4243" i="259" s="1"/>
  <c r="Z4195" i="259"/>
  <c r="AG4195" i="259" s="1"/>
  <c r="Z4147" i="259"/>
  <c r="AC4147" i="259" s="1"/>
  <c r="Z3923" i="259"/>
  <c r="AC3923" i="259" s="1"/>
  <c r="Z3899" i="259"/>
  <c r="AC3899" i="259" s="1"/>
  <c r="Z4707" i="259"/>
  <c r="AC4707" i="259" s="1"/>
  <c r="Z4219" i="259"/>
  <c r="AC4219" i="259" s="1"/>
  <c r="Z4146" i="259"/>
  <c r="AC4146" i="259" s="1"/>
  <c r="Z3871" i="259"/>
  <c r="AG3871" i="259" s="1"/>
  <c r="Z3806" i="259"/>
  <c r="AC3806" i="259" s="1"/>
  <c r="Z3798" i="259"/>
  <c r="AC3798" i="259" s="1"/>
  <c r="Z3779" i="259"/>
  <c r="AG3779" i="259" s="1"/>
  <c r="Z3747" i="259"/>
  <c r="AC3747" i="259" s="1"/>
  <c r="Z4795" i="259"/>
  <c r="AG4795" i="259" s="1"/>
  <c r="Z4771" i="259"/>
  <c r="AC4771" i="259" s="1"/>
  <c r="Z4747" i="259"/>
  <c r="AC4747" i="259" s="1"/>
  <c r="Z4283" i="259"/>
  <c r="AC4283" i="259" s="1"/>
  <c r="Z4167" i="259"/>
  <c r="AC4167" i="259" s="1"/>
  <c r="Z4063" i="259"/>
  <c r="AG4063" i="259" s="1"/>
  <c r="Z3935" i="259"/>
  <c r="AC3935" i="259" s="1"/>
  <c r="Z3863" i="259"/>
  <c r="AC3863" i="259" s="1"/>
  <c r="Z4791" i="259"/>
  <c r="AC4791" i="259" s="1"/>
  <c r="Z4759" i="259"/>
  <c r="AC4759" i="259" s="1"/>
  <c r="Z4727" i="259"/>
  <c r="AG4727" i="259" s="1"/>
  <c r="Z4655" i="259"/>
  <c r="AC4655" i="259" s="1"/>
  <c r="Z4442" i="259"/>
  <c r="AG4442" i="259" s="1"/>
  <c r="Z4375" i="259"/>
  <c r="AC4375" i="259" s="1"/>
  <c r="Z4362" i="259"/>
  <c r="AG4362" i="259" s="1"/>
  <c r="Z4263" i="259"/>
  <c r="AC4263" i="259" s="1"/>
  <c r="Z4242" i="259"/>
  <c r="AC4242" i="259" s="1"/>
  <c r="Z4207" i="259"/>
  <c r="AG4207" i="259" s="1"/>
  <c r="Z4091" i="259"/>
  <c r="AC4091" i="259" s="1"/>
  <c r="Z4062" i="259"/>
  <c r="AC4062" i="259" s="1"/>
  <c r="Z3950" i="259"/>
  <c r="AG3950" i="259" s="1"/>
  <c r="Z3942" i="259"/>
  <c r="AC3942" i="259" s="1"/>
  <c r="Z3851" i="259"/>
  <c r="AC3851" i="259" s="1"/>
  <c r="Z3819" i="259"/>
  <c r="AC3819" i="259" s="1"/>
  <c r="Z4827" i="259"/>
  <c r="AG4827" i="259" s="1"/>
  <c r="Z4789" i="259"/>
  <c r="AC4789" i="259" s="1"/>
  <c r="Z4777" i="259"/>
  <c r="AG4777" i="259" s="1"/>
  <c r="Z4755" i="259"/>
  <c r="AG4755" i="259" s="1"/>
  <c r="Z4741" i="259"/>
  <c r="AC4741" i="259" s="1"/>
  <c r="Z4705" i="259"/>
  <c r="AC4705" i="259" s="1"/>
  <c r="Z4677" i="259"/>
  <c r="AG4677" i="259" s="1"/>
  <c r="Z4663" i="259"/>
  <c r="AC4663" i="259" s="1"/>
  <c r="Z4417" i="259"/>
  <c r="AC4417" i="259" s="1"/>
  <c r="Z4386" i="259"/>
  <c r="AG4386" i="259" s="1"/>
  <c r="Z4369" i="259"/>
  <c r="AC4369" i="259" s="1"/>
  <c r="Z4355" i="259"/>
  <c r="AC4355" i="259" s="1"/>
  <c r="Z4335" i="259"/>
  <c r="AG4335" i="259" s="1"/>
  <c r="Z4287" i="259"/>
  <c r="AC4287" i="259" s="1"/>
  <c r="Z4251" i="259"/>
  <c r="AG4251" i="259" s="1"/>
  <c r="Z4235" i="259"/>
  <c r="AG4235" i="259" s="1"/>
  <c r="Z4201" i="259"/>
  <c r="AC4201" i="259" s="1"/>
  <c r="Z4181" i="259"/>
  <c r="AC4181" i="259" s="1"/>
  <c r="Z4141" i="259"/>
  <c r="AG4141" i="259" s="1"/>
  <c r="Z4127" i="259"/>
  <c r="AC4127" i="259" s="1"/>
  <c r="Z4115" i="259"/>
  <c r="AC4115" i="259" s="1"/>
  <c r="Z4103" i="259"/>
  <c r="AC4103" i="259" s="1"/>
  <c r="Z4075" i="259"/>
  <c r="AG4075" i="259" s="1"/>
  <c r="Z4061" i="259"/>
  <c r="AG4061" i="259" s="1"/>
  <c r="Z4047" i="259"/>
  <c r="AG4047" i="259" s="1"/>
  <c r="Z4033" i="259"/>
  <c r="AC4033" i="259" s="1"/>
  <c r="Z4021" i="259"/>
  <c r="AG4021" i="259" s="1"/>
  <c r="Z4006" i="259"/>
  <c r="AC4006" i="259" s="1"/>
  <c r="Z3962" i="259"/>
  <c r="AC3962" i="259" s="1"/>
  <c r="Z3939" i="259"/>
  <c r="AC3939" i="259" s="1"/>
  <c r="Z3927" i="259"/>
  <c r="AG3927" i="259" s="1"/>
  <c r="Z3915" i="259"/>
  <c r="AC3915" i="259" s="1"/>
  <c r="Z3902" i="259"/>
  <c r="AC3902" i="259" s="1"/>
  <c r="Z3894" i="259"/>
  <c r="AG3894" i="259" s="1"/>
  <c r="Z3879" i="259"/>
  <c r="AG3879" i="259" s="1"/>
  <c r="Z3867" i="259"/>
  <c r="AC3867" i="259" s="1"/>
  <c r="Z3855" i="259"/>
  <c r="AC3855" i="259" s="1"/>
  <c r="Z3847" i="259"/>
  <c r="AC3847" i="259" s="1"/>
  <c r="Z3839" i="259"/>
  <c r="AC3839" i="259" s="1"/>
  <c r="Z3827" i="259"/>
  <c r="AG3827" i="259" s="1"/>
  <c r="Z3817" i="259"/>
  <c r="AC3817" i="259" s="1"/>
  <c r="Z3791" i="259"/>
  <c r="AC3791" i="259" s="1"/>
  <c r="Z3775" i="259"/>
  <c r="AC3775" i="259" s="1"/>
  <c r="AD5501" i="259"/>
  <c r="AF5501" i="259"/>
  <c r="AD5485" i="259"/>
  <c r="AF5485" i="259"/>
  <c r="AD5473" i="259"/>
  <c r="AF5473" i="259"/>
  <c r="AD5457" i="259"/>
  <c r="AF5457" i="259"/>
  <c r="AD5437" i="259"/>
  <c r="AF5437" i="259"/>
  <c r="AD5421" i="259"/>
  <c r="AF5421" i="259"/>
  <c r="AD5405" i="259"/>
  <c r="AF5405" i="259"/>
  <c r="AD5393" i="259"/>
  <c r="AF5393" i="259"/>
  <c r="AD5385" i="259"/>
  <c r="AF5385" i="259"/>
  <c r="AD5381" i="259"/>
  <c r="AF5381" i="259"/>
  <c r="AD5369" i="259"/>
  <c r="AF5369" i="259"/>
  <c r="AD5361" i="259"/>
  <c r="AF5361" i="259"/>
  <c r="AD5357" i="259"/>
  <c r="AF5357" i="259"/>
  <c r="AD5353" i="259"/>
  <c r="AF5353" i="259"/>
  <c r="AD5349" i="259"/>
  <c r="AF5349" i="259"/>
  <c r="AD5345" i="259"/>
  <c r="AF5345" i="259"/>
  <c r="AD5341" i="259"/>
  <c r="AF5341" i="259"/>
  <c r="AD5337" i="259"/>
  <c r="AF5337" i="259"/>
  <c r="AD5333" i="259"/>
  <c r="AF5333" i="259"/>
  <c r="AD5329" i="259"/>
  <c r="AF5329" i="259"/>
  <c r="AD5325" i="259"/>
  <c r="AF5325" i="259"/>
  <c r="AD5321" i="259"/>
  <c r="AF5321" i="259"/>
  <c r="AD5317" i="259"/>
  <c r="AF5317" i="259"/>
  <c r="AD5313" i="259"/>
  <c r="AF5313" i="259"/>
  <c r="AD5309" i="259"/>
  <c r="AF5309" i="259"/>
  <c r="AD5305" i="259"/>
  <c r="AF5305" i="259"/>
  <c r="AD5301" i="259"/>
  <c r="AF5301" i="259"/>
  <c r="AD5297" i="259"/>
  <c r="AF5297" i="259"/>
  <c r="AD5293" i="259"/>
  <c r="AF5293" i="259"/>
  <c r="AD5289" i="259"/>
  <c r="AF5289" i="259"/>
  <c r="AD5285" i="259"/>
  <c r="AF5285" i="259"/>
  <c r="AD5281" i="259"/>
  <c r="AF5281" i="259"/>
  <c r="AD5277" i="259"/>
  <c r="AF5277" i="259"/>
  <c r="AD5273" i="259"/>
  <c r="AF5273" i="259"/>
  <c r="AD5269" i="259"/>
  <c r="AF5269" i="259"/>
  <c r="AD5265" i="259"/>
  <c r="AF5265" i="259"/>
  <c r="AD5261" i="259"/>
  <c r="AF5261" i="259"/>
  <c r="AD5257" i="259"/>
  <c r="AF5257" i="259"/>
  <c r="AD5253" i="259"/>
  <c r="AF5253" i="259"/>
  <c r="AD5249" i="259"/>
  <c r="AF5249" i="259"/>
  <c r="AD5245" i="259"/>
  <c r="AF5245" i="259"/>
  <c r="AD5241" i="259"/>
  <c r="AF5241" i="259"/>
  <c r="AD5237" i="259"/>
  <c r="AF5237" i="259"/>
  <c r="AD5233" i="259"/>
  <c r="AF5233" i="259"/>
  <c r="AD5229" i="259"/>
  <c r="AF5229" i="259"/>
  <c r="AD5225" i="259"/>
  <c r="AF5225" i="259"/>
  <c r="AD5221" i="259"/>
  <c r="AF5221" i="259"/>
  <c r="AD5217" i="259"/>
  <c r="AF5217" i="259"/>
  <c r="AD5213" i="259"/>
  <c r="AF5213" i="259"/>
  <c r="AD5209" i="259"/>
  <c r="AF5209" i="259"/>
  <c r="AD5205" i="259"/>
  <c r="AF5205" i="259"/>
  <c r="AD5201" i="259"/>
  <c r="AF5201" i="259"/>
  <c r="AD5197" i="259"/>
  <c r="AF5197" i="259"/>
  <c r="AD5193" i="259"/>
  <c r="AF5193" i="259"/>
  <c r="AD5189" i="259"/>
  <c r="AF5189" i="259"/>
  <c r="AD5185" i="259"/>
  <c r="AF5185" i="259"/>
  <c r="AD5181" i="259"/>
  <c r="AF5181" i="259"/>
  <c r="AD5177" i="259"/>
  <c r="AF5177" i="259"/>
  <c r="AD5173" i="259"/>
  <c r="AF5173" i="259"/>
  <c r="AD5169" i="259"/>
  <c r="AF5169" i="259"/>
  <c r="AD5165" i="259"/>
  <c r="AF5165" i="259"/>
  <c r="AD5161" i="259"/>
  <c r="AF5161" i="259"/>
  <c r="AD5157" i="259"/>
  <c r="AF5157" i="259"/>
  <c r="AD5153" i="259"/>
  <c r="AF5153" i="259"/>
  <c r="AD5149" i="259"/>
  <c r="AF5149" i="259"/>
  <c r="AD5145" i="259"/>
  <c r="AF5145" i="259"/>
  <c r="AD5141" i="259"/>
  <c r="AF5141" i="259"/>
  <c r="AD5137" i="259"/>
  <c r="AF5137" i="259"/>
  <c r="AD5133" i="259"/>
  <c r="AF5133" i="259"/>
  <c r="AD5129" i="259"/>
  <c r="AF5129" i="259"/>
  <c r="AD5125" i="259"/>
  <c r="AF5125" i="259"/>
  <c r="AD5121" i="259"/>
  <c r="AF5121" i="259"/>
  <c r="AD5117" i="259"/>
  <c r="AF5117" i="259"/>
  <c r="AD5113" i="259"/>
  <c r="AF5113" i="259"/>
  <c r="AD5109" i="259"/>
  <c r="AF5109" i="259"/>
  <c r="AD5105" i="259"/>
  <c r="AF5105" i="259"/>
  <c r="AD5101" i="259"/>
  <c r="AF5101" i="259"/>
  <c r="AD5097" i="259"/>
  <c r="AF5097" i="259"/>
  <c r="AD5093" i="259"/>
  <c r="AF5093" i="259"/>
  <c r="AD5089" i="259"/>
  <c r="AF5089" i="259"/>
  <c r="AD5085" i="259"/>
  <c r="AF5085" i="259"/>
  <c r="AD5081" i="259"/>
  <c r="AF5081" i="259"/>
  <c r="AD5077" i="259"/>
  <c r="AF5077" i="259"/>
  <c r="AD5073" i="259"/>
  <c r="AF5073" i="259"/>
  <c r="AD5069" i="259"/>
  <c r="AF5069" i="259"/>
  <c r="AD5065" i="259"/>
  <c r="AF5065" i="259"/>
  <c r="AD5061" i="259"/>
  <c r="AF5061" i="259"/>
  <c r="AD5057" i="259"/>
  <c r="AF5057" i="259"/>
  <c r="AD5053" i="259"/>
  <c r="AF5053" i="259"/>
  <c r="AD5049" i="259"/>
  <c r="AF5049" i="259"/>
  <c r="AD5045" i="259"/>
  <c r="AF5045" i="259"/>
  <c r="AD5041" i="259"/>
  <c r="AF5041" i="259"/>
  <c r="AD5037" i="259"/>
  <c r="AF5037" i="259"/>
  <c r="AD5033" i="259"/>
  <c r="AF5033" i="259"/>
  <c r="AD5029" i="259"/>
  <c r="AF5029" i="259"/>
  <c r="AD5025" i="259"/>
  <c r="AF5025" i="259"/>
  <c r="AD5021" i="259"/>
  <c r="AF5021" i="259"/>
  <c r="AD5017" i="259"/>
  <c r="AF5017" i="259"/>
  <c r="AD5013" i="259"/>
  <c r="AF5013" i="259"/>
  <c r="AD5009" i="259"/>
  <c r="AF5009" i="259"/>
  <c r="AD5005" i="259"/>
  <c r="AF5005" i="259"/>
  <c r="AD5001" i="259"/>
  <c r="AF5001" i="259"/>
  <c r="AD4997" i="259"/>
  <c r="AF4997" i="259"/>
  <c r="AD4993" i="259"/>
  <c r="AF4993" i="259"/>
  <c r="AD4989" i="259"/>
  <c r="AF4989" i="259"/>
  <c r="AD4985" i="259"/>
  <c r="AF4985" i="259"/>
  <c r="AD4981" i="259"/>
  <c r="AF4981" i="259"/>
  <c r="AD4977" i="259"/>
  <c r="AF4977" i="259"/>
  <c r="AD4973" i="259"/>
  <c r="AF4973" i="259"/>
  <c r="AD4969" i="259"/>
  <c r="AF4969" i="259"/>
  <c r="AD4965" i="259"/>
  <c r="AF4965" i="259"/>
  <c r="AD4961" i="259"/>
  <c r="AF4961" i="259"/>
  <c r="AD4957" i="259"/>
  <c r="AF4957" i="259"/>
  <c r="AD4953" i="259"/>
  <c r="AF4953" i="259"/>
  <c r="AD4949" i="259"/>
  <c r="AF4949" i="259"/>
  <c r="AD4945" i="259"/>
  <c r="AF4945" i="259"/>
  <c r="AD4941" i="259"/>
  <c r="AF4941" i="259"/>
  <c r="AD4937" i="259"/>
  <c r="AF4937" i="259"/>
  <c r="AD4933" i="259"/>
  <c r="AF4933" i="259"/>
  <c r="AD4929" i="259"/>
  <c r="AF4929" i="259"/>
  <c r="AD4925" i="259"/>
  <c r="AF4925" i="259"/>
  <c r="AD4921" i="259"/>
  <c r="AF4921" i="259"/>
  <c r="AD4917" i="259"/>
  <c r="AF4917" i="259"/>
  <c r="AD4913" i="259"/>
  <c r="AF4913" i="259"/>
  <c r="AD4909" i="259"/>
  <c r="AF4909" i="259"/>
  <c r="AD4905" i="259"/>
  <c r="AF4905" i="259"/>
  <c r="AD4901" i="259"/>
  <c r="AF4901" i="259"/>
  <c r="AD4897" i="259"/>
  <c r="AF4897" i="259"/>
  <c r="AD4893" i="259"/>
  <c r="AF4893" i="259"/>
  <c r="AD4889" i="259"/>
  <c r="AF4889" i="259"/>
  <c r="AD4885" i="259"/>
  <c r="AF4885" i="259"/>
  <c r="AD4881" i="259"/>
  <c r="AF4881" i="259"/>
  <c r="AD4877" i="259"/>
  <c r="AF4877" i="259"/>
  <c r="AD4873" i="259"/>
  <c r="AF4873" i="259"/>
  <c r="AD4869" i="259"/>
  <c r="AF4869" i="259"/>
  <c r="AD4865" i="259"/>
  <c r="AF4865" i="259"/>
  <c r="AD4861" i="259"/>
  <c r="AF4861" i="259"/>
  <c r="AD4857" i="259"/>
  <c r="AF4857" i="259"/>
  <c r="AD4853" i="259"/>
  <c r="AF4853" i="259"/>
  <c r="AD4849" i="259"/>
  <c r="AF4849" i="259"/>
  <c r="AD4845" i="259"/>
  <c r="AF4845" i="259"/>
  <c r="AD4841" i="259"/>
  <c r="AF4841" i="259"/>
  <c r="AD4837" i="259"/>
  <c r="AF4837" i="259"/>
  <c r="AD4833" i="259"/>
  <c r="AF4833" i="259"/>
  <c r="AD4829" i="259"/>
  <c r="AF4829" i="259"/>
  <c r="AD4825" i="259"/>
  <c r="AF4825" i="259"/>
  <c r="AD4821" i="259"/>
  <c r="AF4821" i="259"/>
  <c r="AD4817" i="259"/>
  <c r="AF4817" i="259"/>
  <c r="AD4813" i="259"/>
  <c r="AF4813" i="259"/>
  <c r="AD4809" i="259"/>
  <c r="AF4809" i="259"/>
  <c r="AD4805" i="259"/>
  <c r="AF4805" i="259"/>
  <c r="AD4801" i="259"/>
  <c r="AF4801" i="259"/>
  <c r="AD4797" i="259"/>
  <c r="AF4797" i="259"/>
  <c r="AD4793" i="259"/>
  <c r="AF4793" i="259"/>
  <c r="AD4789" i="259"/>
  <c r="AF4789" i="259"/>
  <c r="AD4785" i="259"/>
  <c r="AF4785" i="259"/>
  <c r="AD4781" i="259"/>
  <c r="AF4781" i="259"/>
  <c r="AD4777" i="259"/>
  <c r="AF4777" i="259"/>
  <c r="AD4773" i="259"/>
  <c r="AF4773" i="259"/>
  <c r="AD4769" i="259"/>
  <c r="AF4769" i="259"/>
  <c r="AD4765" i="259"/>
  <c r="AF4765" i="259"/>
  <c r="AD4761" i="259"/>
  <c r="AF4761" i="259"/>
  <c r="AD4757" i="259"/>
  <c r="AF4757" i="259"/>
  <c r="AD4753" i="259"/>
  <c r="AF4753" i="259"/>
  <c r="AD4749" i="259"/>
  <c r="AF4749" i="259"/>
  <c r="AD4745" i="259"/>
  <c r="AF4745" i="259"/>
  <c r="AD4741" i="259"/>
  <c r="AF4741" i="259"/>
  <c r="AD4737" i="259"/>
  <c r="AF4737" i="259"/>
  <c r="AD4733" i="259"/>
  <c r="AF4733" i="259"/>
  <c r="AD4729" i="259"/>
  <c r="AF4729" i="259"/>
  <c r="AD4725" i="259"/>
  <c r="AF4725" i="259"/>
  <c r="AD4721" i="259"/>
  <c r="AF4721" i="259"/>
  <c r="AD4717" i="259"/>
  <c r="AF4717" i="259"/>
  <c r="AD4713" i="259"/>
  <c r="AF4713" i="259"/>
  <c r="AD4709" i="259"/>
  <c r="AF4709" i="259"/>
  <c r="AD4705" i="259"/>
  <c r="AF4705" i="259"/>
  <c r="AD4701" i="259"/>
  <c r="AF4701" i="259"/>
  <c r="AD4697" i="259"/>
  <c r="AF4697" i="259"/>
  <c r="AD4693" i="259"/>
  <c r="AF4693" i="259"/>
  <c r="AD4689" i="259"/>
  <c r="AF4689" i="259"/>
  <c r="AD4685" i="259"/>
  <c r="AF4685" i="259"/>
  <c r="AD4681" i="259"/>
  <c r="AF4681" i="259"/>
  <c r="AD4677" i="259"/>
  <c r="AF4677" i="259"/>
  <c r="AD4673" i="259"/>
  <c r="AF4673" i="259"/>
  <c r="AD4669" i="259"/>
  <c r="AF4669" i="259"/>
  <c r="AD4665" i="259"/>
  <c r="AF4665" i="259"/>
  <c r="AD4661" i="259"/>
  <c r="AF4661" i="259"/>
  <c r="AD4657" i="259"/>
  <c r="AF4657" i="259"/>
  <c r="AD4653" i="259"/>
  <c r="AF4653" i="259"/>
  <c r="AD4649" i="259"/>
  <c r="AF4649" i="259"/>
  <c r="AD4645" i="259"/>
  <c r="AF4645" i="259"/>
  <c r="AD4641" i="259"/>
  <c r="AF4641" i="259"/>
  <c r="AD4637" i="259"/>
  <c r="AF4637" i="259"/>
  <c r="AD4633" i="259"/>
  <c r="AF4633" i="259"/>
  <c r="AD4629" i="259"/>
  <c r="AF4629" i="259"/>
  <c r="AD4625" i="259"/>
  <c r="AF4625" i="259"/>
  <c r="AD4621" i="259"/>
  <c r="AF4621" i="259"/>
  <c r="AD4617" i="259"/>
  <c r="AF4617" i="259"/>
  <c r="AD4613" i="259"/>
  <c r="AF4613" i="259"/>
  <c r="AD4609" i="259"/>
  <c r="AF4609" i="259"/>
  <c r="AD4605" i="259"/>
  <c r="AF4605" i="259"/>
  <c r="AD4601" i="259"/>
  <c r="AF4601" i="259"/>
  <c r="AD4597" i="259"/>
  <c r="AF4597" i="259"/>
  <c r="AD4593" i="259"/>
  <c r="AF4593" i="259"/>
  <c r="AD4589" i="259"/>
  <c r="AF4589" i="259"/>
  <c r="AD4585" i="259"/>
  <c r="AF4585" i="259"/>
  <c r="AD4581" i="259"/>
  <c r="AF4581" i="259"/>
  <c r="AD4577" i="259"/>
  <c r="AF4577" i="259"/>
  <c r="AD4573" i="259"/>
  <c r="AF4573" i="259"/>
  <c r="AD4569" i="259"/>
  <c r="AF4569" i="259"/>
  <c r="AD4565" i="259"/>
  <c r="AF4565" i="259"/>
  <c r="AD4561" i="259"/>
  <c r="AF4561" i="259"/>
  <c r="AD4557" i="259"/>
  <c r="AF4557" i="259"/>
  <c r="AD4553" i="259"/>
  <c r="AF4553" i="259"/>
  <c r="AD4549" i="259"/>
  <c r="AF4549" i="259"/>
  <c r="AD4545" i="259"/>
  <c r="AF4545" i="259"/>
  <c r="AD4541" i="259"/>
  <c r="AF4541" i="259"/>
  <c r="AD4537" i="259"/>
  <c r="AF4537" i="259"/>
  <c r="AD4533" i="259"/>
  <c r="AF4533" i="259"/>
  <c r="AD4529" i="259"/>
  <c r="AF4529" i="259"/>
  <c r="AD4525" i="259"/>
  <c r="AF4525" i="259"/>
  <c r="AD4521" i="259"/>
  <c r="AF4521" i="259"/>
  <c r="AD4517" i="259"/>
  <c r="AF4517" i="259"/>
  <c r="AD4513" i="259"/>
  <c r="AF4513" i="259"/>
  <c r="AD4509" i="259"/>
  <c r="AF4509" i="259"/>
  <c r="AD4505" i="259"/>
  <c r="AF4505" i="259"/>
  <c r="AD4501" i="259"/>
  <c r="AF4501" i="259"/>
  <c r="AD4497" i="259"/>
  <c r="AF4497" i="259"/>
  <c r="AD4493" i="259"/>
  <c r="AF4493" i="259"/>
  <c r="AD4489" i="259"/>
  <c r="AF4489" i="259"/>
  <c r="AD4485" i="259"/>
  <c r="AF4485" i="259"/>
  <c r="AD4481" i="259"/>
  <c r="AF4481" i="259"/>
  <c r="AD4477" i="259"/>
  <c r="AF4477" i="259"/>
  <c r="AD4473" i="259"/>
  <c r="AF4473" i="259"/>
  <c r="AD4469" i="259"/>
  <c r="AF4469" i="259"/>
  <c r="AD4465" i="259"/>
  <c r="AF4465" i="259"/>
  <c r="AD4461" i="259"/>
  <c r="AF4461" i="259"/>
  <c r="AD4457" i="259"/>
  <c r="AF4457" i="259"/>
  <c r="AD4453" i="259"/>
  <c r="AF4453" i="259"/>
  <c r="AD4449" i="259"/>
  <c r="AF4449" i="259"/>
  <c r="AD4445" i="259"/>
  <c r="AF4445" i="259"/>
  <c r="AD4441" i="259"/>
  <c r="AF4441" i="259"/>
  <c r="AD4437" i="259"/>
  <c r="AF4437" i="259"/>
  <c r="AD4433" i="259"/>
  <c r="AF4433" i="259"/>
  <c r="AD4429" i="259"/>
  <c r="AF4429" i="259"/>
  <c r="AD4425" i="259"/>
  <c r="AF4425" i="259"/>
  <c r="AD4421" i="259"/>
  <c r="AF4421" i="259"/>
  <c r="AD4417" i="259"/>
  <c r="AF4417" i="259"/>
  <c r="AD4413" i="259"/>
  <c r="AF4413" i="259"/>
  <c r="AD4409" i="259"/>
  <c r="AF4409" i="259"/>
  <c r="AD4405" i="259"/>
  <c r="AF4405" i="259"/>
  <c r="AD4401" i="259"/>
  <c r="AF4401" i="259"/>
  <c r="AD4397" i="259"/>
  <c r="AF4397" i="259"/>
  <c r="AD4393" i="259"/>
  <c r="AF4393" i="259"/>
  <c r="AD4389" i="259"/>
  <c r="AF4389" i="259"/>
  <c r="AD4385" i="259"/>
  <c r="AF4385" i="259"/>
  <c r="AD4381" i="259"/>
  <c r="AF4381" i="259"/>
  <c r="AD4377" i="259"/>
  <c r="AF4377" i="259"/>
  <c r="AD4373" i="259"/>
  <c r="AF4373" i="259"/>
  <c r="AD4369" i="259"/>
  <c r="AF4369" i="259"/>
  <c r="AD4365" i="259"/>
  <c r="AF4365" i="259"/>
  <c r="AD4361" i="259"/>
  <c r="AF4361" i="259"/>
  <c r="AD4357" i="259"/>
  <c r="AF4357" i="259"/>
  <c r="AD4353" i="259"/>
  <c r="AF4353" i="259"/>
  <c r="AD4349" i="259"/>
  <c r="AF4349" i="259"/>
  <c r="AD4345" i="259"/>
  <c r="AF4345" i="259"/>
  <c r="AD4341" i="259"/>
  <c r="AF4341" i="259"/>
  <c r="AD4337" i="259"/>
  <c r="AF4337" i="259"/>
  <c r="AD4333" i="259"/>
  <c r="AF4333" i="259"/>
  <c r="AD4329" i="259"/>
  <c r="AF4329" i="259"/>
  <c r="AD4325" i="259"/>
  <c r="AF4325" i="259"/>
  <c r="AD4321" i="259"/>
  <c r="AF4321" i="259"/>
  <c r="AD4317" i="259"/>
  <c r="AF4317" i="259"/>
  <c r="AD4313" i="259"/>
  <c r="AF4313" i="259"/>
  <c r="AD4309" i="259"/>
  <c r="AF4309" i="259"/>
  <c r="AD4305" i="259"/>
  <c r="AF4305" i="259"/>
  <c r="AD4301" i="259"/>
  <c r="AF4301" i="259"/>
  <c r="AD4297" i="259"/>
  <c r="AF4297" i="259"/>
  <c r="AD4293" i="259"/>
  <c r="AF4293" i="259"/>
  <c r="AD4289" i="259"/>
  <c r="AF4289" i="259"/>
  <c r="AD4285" i="259"/>
  <c r="AF4285" i="259"/>
  <c r="AD4281" i="259"/>
  <c r="AF4281" i="259"/>
  <c r="AD4277" i="259"/>
  <c r="AF4277" i="259"/>
  <c r="AD4273" i="259"/>
  <c r="AF4273" i="259"/>
  <c r="AD4269" i="259"/>
  <c r="AF4269" i="259"/>
  <c r="AD4265" i="259"/>
  <c r="AF4265" i="259"/>
  <c r="AD4261" i="259"/>
  <c r="AF4261" i="259"/>
  <c r="AD4257" i="259"/>
  <c r="AF4257" i="259"/>
  <c r="AD4253" i="259"/>
  <c r="AF4253" i="259"/>
  <c r="AD4249" i="259"/>
  <c r="AF4249" i="259"/>
  <c r="AD4245" i="259"/>
  <c r="AF4245" i="259"/>
  <c r="AD4241" i="259"/>
  <c r="AF4241" i="259"/>
  <c r="AD4237" i="259"/>
  <c r="AF4237" i="259"/>
  <c r="AD4233" i="259"/>
  <c r="AF4233" i="259"/>
  <c r="AD4229" i="259"/>
  <c r="AF4229" i="259"/>
  <c r="AD4225" i="259"/>
  <c r="AF4225" i="259"/>
  <c r="AD4221" i="259"/>
  <c r="AF4221" i="259"/>
  <c r="AD4217" i="259"/>
  <c r="AF4217" i="259"/>
  <c r="AD4213" i="259"/>
  <c r="AF4213" i="259"/>
  <c r="AD4209" i="259"/>
  <c r="AF4209" i="259"/>
  <c r="AD4205" i="259"/>
  <c r="AF4205" i="259"/>
  <c r="AD4201" i="259"/>
  <c r="AF4201" i="259"/>
  <c r="AD4197" i="259"/>
  <c r="AF4197" i="259"/>
  <c r="AD4193" i="259"/>
  <c r="AF4193" i="259"/>
  <c r="AD4189" i="259"/>
  <c r="AF4189" i="259"/>
  <c r="AD4185" i="259"/>
  <c r="AF4185" i="259"/>
  <c r="AD4181" i="259"/>
  <c r="AF4181" i="259"/>
  <c r="AD4177" i="259"/>
  <c r="AF4177" i="259"/>
  <c r="AD4173" i="259"/>
  <c r="AF4173" i="259"/>
  <c r="AD4169" i="259"/>
  <c r="AF4169" i="259"/>
  <c r="AD4165" i="259"/>
  <c r="AF4165" i="259"/>
  <c r="AD4161" i="259"/>
  <c r="AF4161" i="259"/>
  <c r="AD4157" i="259"/>
  <c r="AF4157" i="259"/>
  <c r="AD4153" i="259"/>
  <c r="AF4153" i="259"/>
  <c r="AD4149" i="259"/>
  <c r="AF4149" i="259"/>
  <c r="AD4145" i="259"/>
  <c r="AF4145" i="259"/>
  <c r="AD4141" i="259"/>
  <c r="AF4141" i="259"/>
  <c r="AD4137" i="259"/>
  <c r="AF4137" i="259"/>
  <c r="AD4133" i="259"/>
  <c r="AF4133" i="259"/>
  <c r="AD4129" i="259"/>
  <c r="AF4129" i="259"/>
  <c r="AD4125" i="259"/>
  <c r="AF4125" i="259"/>
  <c r="AD4121" i="259"/>
  <c r="AF4121" i="259"/>
  <c r="AD4117" i="259"/>
  <c r="AF4117" i="259"/>
  <c r="AD4113" i="259"/>
  <c r="AF4113" i="259"/>
  <c r="AD4109" i="259"/>
  <c r="AF4109" i="259"/>
  <c r="AD4105" i="259"/>
  <c r="AF4105" i="259"/>
  <c r="AD4101" i="259"/>
  <c r="AF4101" i="259"/>
  <c r="AD4097" i="259"/>
  <c r="AF4097" i="259"/>
  <c r="AD4093" i="259"/>
  <c r="AF4093" i="259"/>
  <c r="AD4089" i="259"/>
  <c r="AF4089" i="259"/>
  <c r="AD4085" i="259"/>
  <c r="AF4085" i="259"/>
  <c r="AD4081" i="259"/>
  <c r="AF4081" i="259"/>
  <c r="AD4077" i="259"/>
  <c r="AF4077" i="259"/>
  <c r="AD4073" i="259"/>
  <c r="AF4073" i="259"/>
  <c r="AD4069" i="259"/>
  <c r="AF4069" i="259"/>
  <c r="AD4065" i="259"/>
  <c r="AF4065" i="259"/>
  <c r="AD4061" i="259"/>
  <c r="AF4061" i="259"/>
  <c r="AD4057" i="259"/>
  <c r="AF4057" i="259"/>
  <c r="AD4053" i="259"/>
  <c r="AF4053" i="259"/>
  <c r="AD4049" i="259"/>
  <c r="AF4049" i="259"/>
  <c r="AD4045" i="259"/>
  <c r="AF4045" i="259"/>
  <c r="AD4041" i="259"/>
  <c r="AF4041" i="259"/>
  <c r="AD4037" i="259"/>
  <c r="AF4037" i="259"/>
  <c r="AD4033" i="259"/>
  <c r="AF4033" i="259"/>
  <c r="AD4029" i="259"/>
  <c r="AF4029" i="259"/>
  <c r="AD4025" i="259"/>
  <c r="AF4025" i="259"/>
  <c r="AD4021" i="259"/>
  <c r="AF4021" i="259"/>
  <c r="AD4017" i="259"/>
  <c r="AF4017" i="259"/>
  <c r="AD4013" i="259"/>
  <c r="AF4013" i="259"/>
  <c r="AD4009" i="259"/>
  <c r="AF4009" i="259"/>
  <c r="AD4005" i="259"/>
  <c r="AF4005" i="259"/>
  <c r="AD4001" i="259"/>
  <c r="AF4001" i="259"/>
  <c r="AD3997" i="259"/>
  <c r="AF3997" i="259"/>
  <c r="AD3993" i="259"/>
  <c r="AF3993" i="259"/>
  <c r="AD3989" i="259"/>
  <c r="AF3989" i="259"/>
  <c r="AD3985" i="259"/>
  <c r="AF3985" i="259"/>
  <c r="AD3981" i="259"/>
  <c r="AF3981" i="259"/>
  <c r="AD3977" i="259"/>
  <c r="AF3977" i="259"/>
  <c r="AD3973" i="259"/>
  <c r="AF3973" i="259"/>
  <c r="AD3969" i="259"/>
  <c r="AF3969" i="259"/>
  <c r="AD3965" i="259"/>
  <c r="AF3965" i="259"/>
  <c r="AD3961" i="259"/>
  <c r="AF3961" i="259"/>
  <c r="AD3957" i="259"/>
  <c r="AF3957" i="259"/>
  <c r="AD3953" i="259"/>
  <c r="AF3953" i="259"/>
  <c r="AD3949" i="259"/>
  <c r="AF3949" i="259"/>
  <c r="AD3945" i="259"/>
  <c r="AF3945" i="259"/>
  <c r="AD3941" i="259"/>
  <c r="AF3941" i="259"/>
  <c r="AD3937" i="259"/>
  <c r="AF3937" i="259"/>
  <c r="AD3933" i="259"/>
  <c r="AF3933" i="259"/>
  <c r="AD3929" i="259"/>
  <c r="AF3929" i="259"/>
  <c r="AD3925" i="259"/>
  <c r="AF3925" i="259"/>
  <c r="AD3921" i="259"/>
  <c r="AF3921" i="259"/>
  <c r="AD3917" i="259"/>
  <c r="AF3917" i="259"/>
  <c r="AD3913" i="259"/>
  <c r="AF3913" i="259"/>
  <c r="AD3909" i="259"/>
  <c r="AF3909" i="259"/>
  <c r="AD3905" i="259"/>
  <c r="AF3905" i="259"/>
  <c r="AD3901" i="259"/>
  <c r="AF3901" i="259"/>
  <c r="AD3897" i="259"/>
  <c r="AF3897" i="259"/>
  <c r="AD3893" i="259"/>
  <c r="AF3893" i="259"/>
  <c r="AD3889" i="259"/>
  <c r="AF3889" i="259"/>
  <c r="AD3885" i="259"/>
  <c r="AF3885" i="259"/>
  <c r="AD3881" i="259"/>
  <c r="AF3881" i="259"/>
  <c r="AD3877" i="259"/>
  <c r="AF3877" i="259"/>
  <c r="AD3873" i="259"/>
  <c r="AF3873" i="259"/>
  <c r="AD3869" i="259"/>
  <c r="AF3869" i="259"/>
  <c r="AD3865" i="259"/>
  <c r="AF3865" i="259"/>
  <c r="AD3861" i="259"/>
  <c r="AF3861" i="259"/>
  <c r="AD3857" i="259"/>
  <c r="AF3857" i="259"/>
  <c r="AD3853" i="259"/>
  <c r="AF3853" i="259"/>
  <c r="AD3849" i="259"/>
  <c r="AF3849" i="259"/>
  <c r="AD3845" i="259"/>
  <c r="AF3845" i="259"/>
  <c r="AD3841" i="259"/>
  <c r="AF3841" i="259"/>
  <c r="AD3837" i="259"/>
  <c r="AF3837" i="259"/>
  <c r="AD3833" i="259"/>
  <c r="AF3833" i="259"/>
  <c r="AD3829" i="259"/>
  <c r="AF3829" i="259"/>
  <c r="AD3825" i="259"/>
  <c r="AF3825" i="259"/>
  <c r="AD3821" i="259"/>
  <c r="AF3821" i="259"/>
  <c r="AD3817" i="259"/>
  <c r="AF3817" i="259"/>
  <c r="AD3813" i="259"/>
  <c r="AF3813" i="259"/>
  <c r="AD3809" i="259"/>
  <c r="AF3809" i="259"/>
  <c r="AD3805" i="259"/>
  <c r="AF3805" i="259"/>
  <c r="AD3801" i="259"/>
  <c r="AF3801" i="259"/>
  <c r="AD3797" i="259"/>
  <c r="AF3797" i="259"/>
  <c r="AD3793" i="259"/>
  <c r="AF3793" i="259"/>
  <c r="AD3789" i="259"/>
  <c r="AF3789" i="259"/>
  <c r="AD3785" i="259"/>
  <c r="AF3785" i="259"/>
  <c r="AD3781" i="259"/>
  <c r="AF3781" i="259"/>
  <c r="AD3777" i="259"/>
  <c r="AF3777" i="259"/>
  <c r="AD3773" i="259"/>
  <c r="AF3773" i="259"/>
  <c r="AD3769" i="259"/>
  <c r="AF3769" i="259"/>
  <c r="AD3765" i="259"/>
  <c r="AF3765" i="259"/>
  <c r="AD3761" i="259"/>
  <c r="AF3761" i="259"/>
  <c r="AD3757" i="259"/>
  <c r="AF3757" i="259"/>
  <c r="AD3753" i="259"/>
  <c r="AF3753" i="259"/>
  <c r="AD3749" i="259"/>
  <c r="AF3749" i="259"/>
  <c r="AD3745" i="259"/>
  <c r="AF3745" i="259"/>
  <c r="AD3741" i="259"/>
  <c r="AF3741" i="259"/>
  <c r="AD3737" i="259"/>
  <c r="AF3737" i="259"/>
  <c r="AD3733" i="259"/>
  <c r="AF3733" i="259"/>
  <c r="AD3729" i="259"/>
  <c r="AF3729" i="259"/>
  <c r="AD3725" i="259"/>
  <c r="AF3725" i="259"/>
  <c r="AD3721" i="259"/>
  <c r="AF3721" i="259"/>
  <c r="AD3717" i="259"/>
  <c r="AF3717" i="259"/>
  <c r="AD3713" i="259"/>
  <c r="AF3713" i="259"/>
  <c r="AD3709" i="259"/>
  <c r="AF3709" i="259"/>
  <c r="AD3705" i="259"/>
  <c r="AF3705" i="259"/>
  <c r="AD3701" i="259"/>
  <c r="AF3701" i="259"/>
  <c r="AD3697" i="259"/>
  <c r="AF3697" i="259"/>
  <c r="AD3693" i="259"/>
  <c r="AF3693" i="259"/>
  <c r="AD3689" i="259"/>
  <c r="AF3689" i="259"/>
  <c r="AD3685" i="259"/>
  <c r="AF3685" i="259"/>
  <c r="AD3681" i="259"/>
  <c r="AF3681" i="259"/>
  <c r="AD3677" i="259"/>
  <c r="AF3677" i="259"/>
  <c r="AD3673" i="259"/>
  <c r="AF3673" i="259"/>
  <c r="AD3669" i="259"/>
  <c r="AF3669" i="259"/>
  <c r="AD3665" i="259"/>
  <c r="AF3665" i="259"/>
  <c r="AD3661" i="259"/>
  <c r="AF3661" i="259"/>
  <c r="AD3657" i="259"/>
  <c r="AF3657" i="259"/>
  <c r="AD3653" i="259"/>
  <c r="AF3653" i="259"/>
  <c r="AD3649" i="259"/>
  <c r="AF3649" i="259"/>
  <c r="AD3645" i="259"/>
  <c r="AF3645" i="259"/>
  <c r="AD3641" i="259"/>
  <c r="AF3641" i="259"/>
  <c r="AD3637" i="259"/>
  <c r="AF3637" i="259"/>
  <c r="AD3633" i="259"/>
  <c r="AF3633" i="259"/>
  <c r="AD3629" i="259"/>
  <c r="AF3629" i="259"/>
  <c r="AD3625" i="259"/>
  <c r="AF3625" i="259"/>
  <c r="AD3621" i="259"/>
  <c r="AF3621" i="259"/>
  <c r="AD3617" i="259"/>
  <c r="AF3617" i="259"/>
  <c r="AD3613" i="259"/>
  <c r="AF3613" i="259"/>
  <c r="AD3609" i="259"/>
  <c r="AF3609" i="259"/>
  <c r="AD3605" i="259"/>
  <c r="AF3605" i="259"/>
  <c r="AD3601" i="259"/>
  <c r="AF3601" i="259"/>
  <c r="AD3597" i="259"/>
  <c r="AF3597" i="259"/>
  <c r="AD3593" i="259"/>
  <c r="AF3593" i="259"/>
  <c r="AD3589" i="259"/>
  <c r="AF3589" i="259"/>
  <c r="AD3585" i="259"/>
  <c r="AF3585" i="259"/>
  <c r="AD3581" i="259"/>
  <c r="AF3581" i="259"/>
  <c r="AD3577" i="259"/>
  <c r="AF3577" i="259"/>
  <c r="AD3573" i="259"/>
  <c r="AF3573" i="259"/>
  <c r="AD3569" i="259"/>
  <c r="AF3569" i="259"/>
  <c r="AD3565" i="259"/>
  <c r="AF3565" i="259"/>
  <c r="AD3561" i="259"/>
  <c r="AF3561" i="259"/>
  <c r="AD3557" i="259"/>
  <c r="AF3557" i="259"/>
  <c r="AD3553" i="259"/>
  <c r="AF3553" i="259"/>
  <c r="AD3549" i="259"/>
  <c r="AF3549" i="259"/>
  <c r="AD3545" i="259"/>
  <c r="AF3545" i="259"/>
  <c r="AD3541" i="259"/>
  <c r="AF3541" i="259"/>
  <c r="AD3537" i="259"/>
  <c r="AF3537" i="259"/>
  <c r="AD3533" i="259"/>
  <c r="AF3533" i="259"/>
  <c r="AD3529" i="259"/>
  <c r="AF3529" i="259"/>
  <c r="AD3525" i="259"/>
  <c r="AF3525" i="259"/>
  <c r="AD3521" i="259"/>
  <c r="AF3521" i="259"/>
  <c r="AD3517" i="259"/>
  <c r="AF3517" i="259"/>
  <c r="AD3513" i="259"/>
  <c r="AF3513" i="259"/>
  <c r="AD3509" i="259"/>
  <c r="AF3509" i="259"/>
  <c r="AD3505" i="259"/>
  <c r="AF3505" i="259"/>
  <c r="AD3501" i="259"/>
  <c r="AF3501" i="259"/>
  <c r="AD3497" i="259"/>
  <c r="AF3497" i="259"/>
  <c r="AD3493" i="259"/>
  <c r="AF3493" i="259"/>
  <c r="AD3489" i="259"/>
  <c r="AF3489" i="259"/>
  <c r="AD3485" i="259"/>
  <c r="AF3485" i="259"/>
  <c r="AD3481" i="259"/>
  <c r="AF3481" i="259"/>
  <c r="AD3477" i="259"/>
  <c r="AF3477" i="259"/>
  <c r="AD3473" i="259"/>
  <c r="AF3473" i="259"/>
  <c r="AD3469" i="259"/>
  <c r="AF3469" i="259"/>
  <c r="AD3465" i="259"/>
  <c r="AF3465" i="259"/>
  <c r="AD3461" i="259"/>
  <c r="AF3461" i="259"/>
  <c r="AD3457" i="259"/>
  <c r="AF3457" i="259"/>
  <c r="AD3453" i="259"/>
  <c r="AF3453" i="259"/>
  <c r="AD3449" i="259"/>
  <c r="AF3449" i="259"/>
  <c r="AD3445" i="259"/>
  <c r="AF3445" i="259"/>
  <c r="AD3441" i="259"/>
  <c r="AF3441" i="259"/>
  <c r="AD3437" i="259"/>
  <c r="AF3437" i="259"/>
  <c r="AD3433" i="259"/>
  <c r="AF3433" i="259"/>
  <c r="AD3429" i="259"/>
  <c r="AF3429" i="259"/>
  <c r="AD3425" i="259"/>
  <c r="AF3425" i="259"/>
  <c r="AD3421" i="259"/>
  <c r="AF3421" i="259"/>
  <c r="AD3417" i="259"/>
  <c r="AF3417" i="259"/>
  <c r="AD3413" i="259"/>
  <c r="AF3413" i="259"/>
  <c r="AD3409" i="259"/>
  <c r="AF3409" i="259"/>
  <c r="AD3405" i="259"/>
  <c r="AF3405" i="259"/>
  <c r="AD3401" i="259"/>
  <c r="AF3401" i="259"/>
  <c r="AD3397" i="259"/>
  <c r="AF3397" i="259"/>
  <c r="AD3393" i="259"/>
  <c r="AF3393" i="259"/>
  <c r="AD3389" i="259"/>
  <c r="AF3389" i="259"/>
  <c r="AD3385" i="259"/>
  <c r="AF3385" i="259"/>
  <c r="AD3381" i="259"/>
  <c r="AF3381" i="259"/>
  <c r="AD3377" i="259"/>
  <c r="AF3377" i="259"/>
  <c r="AD3373" i="259"/>
  <c r="AF3373" i="259"/>
  <c r="AD3369" i="259"/>
  <c r="AF3369" i="259"/>
  <c r="AD3365" i="259"/>
  <c r="AF3365" i="259"/>
  <c r="AD3361" i="259"/>
  <c r="AF3361" i="259"/>
  <c r="AD3357" i="259"/>
  <c r="AF3357" i="259"/>
  <c r="AD3353" i="259"/>
  <c r="AF3353" i="259"/>
  <c r="AD3349" i="259"/>
  <c r="AF3349" i="259"/>
  <c r="AD3345" i="259"/>
  <c r="AF3345" i="259"/>
  <c r="AD3341" i="259"/>
  <c r="AF3341" i="259"/>
  <c r="AD3337" i="259"/>
  <c r="AF3337" i="259"/>
  <c r="AD3333" i="259"/>
  <c r="AF3333" i="259"/>
  <c r="AD3329" i="259"/>
  <c r="AF3329" i="259"/>
  <c r="AD3325" i="259"/>
  <c r="AF3325" i="259"/>
  <c r="AD3321" i="259"/>
  <c r="AF3321" i="259"/>
  <c r="AD3317" i="259"/>
  <c r="AF3317" i="259"/>
  <c r="AD3313" i="259"/>
  <c r="AF3313" i="259"/>
  <c r="AD3309" i="259"/>
  <c r="AF3309" i="259"/>
  <c r="AD3305" i="259"/>
  <c r="AF3305" i="259"/>
  <c r="AD3301" i="259"/>
  <c r="AF3301" i="259"/>
  <c r="AD3297" i="259"/>
  <c r="AF3297" i="259"/>
  <c r="AD3293" i="259"/>
  <c r="AF3293" i="259"/>
  <c r="AD3289" i="259"/>
  <c r="AF3289" i="259"/>
  <c r="AD3285" i="259"/>
  <c r="AF3285" i="259"/>
  <c r="AD3281" i="259"/>
  <c r="AF3281" i="259"/>
  <c r="AD3277" i="259"/>
  <c r="AF3277" i="259"/>
  <c r="AD3273" i="259"/>
  <c r="AF3273" i="259"/>
  <c r="AD3269" i="259"/>
  <c r="AF3269" i="259"/>
  <c r="AD3265" i="259"/>
  <c r="AF3265" i="259"/>
  <c r="AD3261" i="259"/>
  <c r="AF3261" i="259"/>
  <c r="AD3257" i="259"/>
  <c r="AF3257" i="259"/>
  <c r="AD3253" i="259"/>
  <c r="AF3253" i="259"/>
  <c r="AD3249" i="259"/>
  <c r="AF3249" i="259"/>
  <c r="AD3245" i="259"/>
  <c r="AF3245" i="259"/>
  <c r="AD3241" i="259"/>
  <c r="AF3241" i="259"/>
  <c r="AD3237" i="259"/>
  <c r="AF3237" i="259"/>
  <c r="AD3233" i="259"/>
  <c r="AF3233" i="259"/>
  <c r="AD3229" i="259"/>
  <c r="AF3229" i="259"/>
  <c r="AD3225" i="259"/>
  <c r="AF3225" i="259"/>
  <c r="AD3221" i="259"/>
  <c r="AF3221" i="259"/>
  <c r="AD3217" i="259"/>
  <c r="AF3217" i="259"/>
  <c r="AD3213" i="259"/>
  <c r="AF3213" i="259"/>
  <c r="AD3209" i="259"/>
  <c r="AF3209" i="259"/>
  <c r="AD3205" i="259"/>
  <c r="AF3205" i="259"/>
  <c r="AD3201" i="259"/>
  <c r="AF3201" i="259"/>
  <c r="AD3197" i="259"/>
  <c r="AF3197" i="259"/>
  <c r="AD3193" i="259"/>
  <c r="AF3193" i="259"/>
  <c r="AD3189" i="259"/>
  <c r="AF3189" i="259"/>
  <c r="AD3185" i="259"/>
  <c r="AF3185" i="259"/>
  <c r="AD3181" i="259"/>
  <c r="AF3181" i="259"/>
  <c r="AD3177" i="259"/>
  <c r="AF3177" i="259"/>
  <c r="AD3173" i="259"/>
  <c r="AF3173" i="259"/>
  <c r="AD3169" i="259"/>
  <c r="AF3169" i="259"/>
  <c r="AD3165" i="259"/>
  <c r="AF3165" i="259"/>
  <c r="AD3161" i="259"/>
  <c r="AF3161" i="259"/>
  <c r="AD3157" i="259"/>
  <c r="AF3157" i="259"/>
  <c r="AD3153" i="259"/>
  <c r="AF3153" i="259"/>
  <c r="AD3149" i="259"/>
  <c r="AF3149" i="259"/>
  <c r="AD3145" i="259"/>
  <c r="AF3145" i="259"/>
  <c r="AD3141" i="259"/>
  <c r="AF3141" i="259"/>
  <c r="AD3137" i="259"/>
  <c r="AF3137" i="259"/>
  <c r="AD3133" i="259"/>
  <c r="AF3133" i="259"/>
  <c r="AD3129" i="259"/>
  <c r="AF3129" i="259"/>
  <c r="AD3125" i="259"/>
  <c r="AF3125" i="259"/>
  <c r="AD3121" i="259"/>
  <c r="AF3121" i="259"/>
  <c r="AD3117" i="259"/>
  <c r="AF3117" i="259"/>
  <c r="AD3113" i="259"/>
  <c r="AF3113" i="259"/>
  <c r="AD3109" i="259"/>
  <c r="AF3109" i="259"/>
  <c r="AD3105" i="259"/>
  <c r="AF3105" i="259"/>
  <c r="AD3101" i="259"/>
  <c r="AF3101" i="259"/>
  <c r="AD3097" i="259"/>
  <c r="AF3097" i="259"/>
  <c r="AD3093" i="259"/>
  <c r="AF3093" i="259"/>
  <c r="AD3089" i="259"/>
  <c r="AF3089" i="259"/>
  <c r="AD3085" i="259"/>
  <c r="AF3085" i="259"/>
  <c r="AD3081" i="259"/>
  <c r="AF3081" i="259"/>
  <c r="AD3077" i="259"/>
  <c r="AF3077" i="259"/>
  <c r="AD3073" i="259"/>
  <c r="AF3073" i="259"/>
  <c r="AD3069" i="259"/>
  <c r="AF3069" i="259"/>
  <c r="AD3065" i="259"/>
  <c r="AF3065" i="259"/>
  <c r="AD3061" i="259"/>
  <c r="AF3061" i="259"/>
  <c r="AD3057" i="259"/>
  <c r="AF3057" i="259"/>
  <c r="AD3053" i="259"/>
  <c r="AF3053" i="259"/>
  <c r="AD3049" i="259"/>
  <c r="AF3049" i="259"/>
  <c r="AD3045" i="259"/>
  <c r="AF3045" i="259"/>
  <c r="AD3041" i="259"/>
  <c r="AF3041" i="259"/>
  <c r="AD3037" i="259"/>
  <c r="AF3037" i="259"/>
  <c r="AD3033" i="259"/>
  <c r="AF3033" i="259"/>
  <c r="AD3029" i="259"/>
  <c r="AF3029" i="259"/>
  <c r="AD5513" i="259"/>
  <c r="AF5513" i="259"/>
  <c r="AD5497" i="259"/>
  <c r="AF5497" i="259"/>
  <c r="AD5481" i="259"/>
  <c r="AF5481" i="259"/>
  <c r="AD5469" i="259"/>
  <c r="AF5469" i="259"/>
  <c r="AD5453" i="259"/>
  <c r="AF5453" i="259"/>
  <c r="AD5441" i="259"/>
  <c r="AF5441" i="259"/>
  <c r="AD5425" i="259"/>
  <c r="AF5425" i="259"/>
  <c r="AD5409" i="259"/>
  <c r="AF5409" i="259"/>
  <c r="AD5389" i="259"/>
  <c r="AF5389" i="259"/>
  <c r="AD5377" i="259"/>
  <c r="AF5377" i="259"/>
  <c r="AD5516" i="259"/>
  <c r="AF5516" i="259"/>
  <c r="AD5512" i="259"/>
  <c r="AF5512" i="259"/>
  <c r="AD5508" i="259"/>
  <c r="AF5508" i="259"/>
  <c r="AD5504" i="259"/>
  <c r="AF5504" i="259"/>
  <c r="AD5500" i="259"/>
  <c r="AF5500" i="259"/>
  <c r="AD5496" i="259"/>
  <c r="AF5496" i="259"/>
  <c r="AD5492" i="259"/>
  <c r="AF5492" i="259"/>
  <c r="AD5488" i="259"/>
  <c r="AF5488" i="259"/>
  <c r="AD5484" i="259"/>
  <c r="AF5484" i="259"/>
  <c r="AD5480" i="259"/>
  <c r="AF5480" i="259"/>
  <c r="AD5476" i="259"/>
  <c r="AF5476" i="259"/>
  <c r="AD5472" i="259"/>
  <c r="AF5472" i="259"/>
  <c r="AD5468" i="259"/>
  <c r="AF5468" i="259"/>
  <c r="AD5464" i="259"/>
  <c r="AF5464" i="259"/>
  <c r="AD5460" i="259"/>
  <c r="AF5460" i="259"/>
  <c r="AD5456" i="259"/>
  <c r="AF5456" i="259"/>
  <c r="AD5452" i="259"/>
  <c r="AF5452" i="259"/>
  <c r="AD5448" i="259"/>
  <c r="AF5448" i="259"/>
  <c r="AD5444" i="259"/>
  <c r="AF5444" i="259"/>
  <c r="AD5440" i="259"/>
  <c r="AF5440" i="259"/>
  <c r="AD5436" i="259"/>
  <c r="AF5436" i="259"/>
  <c r="AD5432" i="259"/>
  <c r="AF5432" i="259"/>
  <c r="AD5428" i="259"/>
  <c r="AF5428" i="259"/>
  <c r="AD5424" i="259"/>
  <c r="AF5424" i="259"/>
  <c r="AD5420" i="259"/>
  <c r="AF5420" i="259"/>
  <c r="AD5416" i="259"/>
  <c r="AF5416" i="259"/>
  <c r="AD5412" i="259"/>
  <c r="AF5412" i="259"/>
  <c r="AD5408" i="259"/>
  <c r="AF5408" i="259"/>
  <c r="AD5404" i="259"/>
  <c r="AF5404" i="259"/>
  <c r="AD5400" i="259"/>
  <c r="AF5400" i="259"/>
  <c r="AD5396" i="259"/>
  <c r="AF5396" i="259"/>
  <c r="AD5392" i="259"/>
  <c r="AF5392" i="259"/>
  <c r="AD5388" i="259"/>
  <c r="AF5388" i="259"/>
  <c r="AD5384" i="259"/>
  <c r="AF5384" i="259"/>
  <c r="AD5380" i="259"/>
  <c r="AF5380" i="259"/>
  <c r="AD5376" i="259"/>
  <c r="AF5376" i="259"/>
  <c r="AD5372" i="259"/>
  <c r="AF5372" i="259"/>
  <c r="AD5368" i="259"/>
  <c r="AF5368" i="259"/>
  <c r="AD5364" i="259"/>
  <c r="AF5364" i="259"/>
  <c r="AD5360" i="259"/>
  <c r="AF5360" i="259"/>
  <c r="AD5356" i="259"/>
  <c r="AF5356" i="259"/>
  <c r="AD5352" i="259"/>
  <c r="AF5352" i="259"/>
  <c r="AD5348" i="259"/>
  <c r="AF5348" i="259"/>
  <c r="AD5344" i="259"/>
  <c r="AF5344" i="259"/>
  <c r="AD5340" i="259"/>
  <c r="AF5340" i="259"/>
  <c r="AD5336" i="259"/>
  <c r="AF5336" i="259"/>
  <c r="AD5332" i="259"/>
  <c r="AF5332" i="259"/>
  <c r="AD5328" i="259"/>
  <c r="AF5328" i="259"/>
  <c r="AD5324" i="259"/>
  <c r="AF5324" i="259"/>
  <c r="AD5320" i="259"/>
  <c r="AF5320" i="259"/>
  <c r="AD5316" i="259"/>
  <c r="AF5316" i="259"/>
  <c r="AD5312" i="259"/>
  <c r="AF5312" i="259"/>
  <c r="AD5308" i="259"/>
  <c r="AF5308" i="259"/>
  <c r="AD5304" i="259"/>
  <c r="AF5304" i="259"/>
  <c r="AD5300" i="259"/>
  <c r="AF5300" i="259"/>
  <c r="AD5296" i="259"/>
  <c r="AF5296" i="259"/>
  <c r="AD5292" i="259"/>
  <c r="AF5292" i="259"/>
  <c r="AD5288" i="259"/>
  <c r="AF5288" i="259"/>
  <c r="AD5284" i="259"/>
  <c r="AF5284" i="259"/>
  <c r="AD5280" i="259"/>
  <c r="AF5280" i="259"/>
  <c r="AD5276" i="259"/>
  <c r="AF5276" i="259"/>
  <c r="AD5272" i="259"/>
  <c r="AF5272" i="259"/>
  <c r="AD5268" i="259"/>
  <c r="AF5268" i="259"/>
  <c r="AD5264" i="259"/>
  <c r="AF5264" i="259"/>
  <c r="AD5260" i="259"/>
  <c r="AF5260" i="259"/>
  <c r="AD5256" i="259"/>
  <c r="AF5256" i="259"/>
  <c r="AD5252" i="259"/>
  <c r="AF5252" i="259"/>
  <c r="AD5248" i="259"/>
  <c r="AF5248" i="259"/>
  <c r="AD5244" i="259"/>
  <c r="AF5244" i="259"/>
  <c r="AD5240" i="259"/>
  <c r="AF5240" i="259"/>
  <c r="AD5236" i="259"/>
  <c r="AF5236" i="259"/>
  <c r="AD5232" i="259"/>
  <c r="AF5232" i="259"/>
  <c r="AD5228" i="259"/>
  <c r="AF5228" i="259"/>
  <c r="AD5224" i="259"/>
  <c r="AF5224" i="259"/>
  <c r="AD5220" i="259"/>
  <c r="AF5220" i="259"/>
  <c r="AD5216" i="259"/>
  <c r="AF5216" i="259"/>
  <c r="AD5212" i="259"/>
  <c r="AF5212" i="259"/>
  <c r="AD5208" i="259"/>
  <c r="AF5208" i="259"/>
  <c r="AD5204" i="259"/>
  <c r="AF5204" i="259"/>
  <c r="AD5200" i="259"/>
  <c r="AF5200" i="259"/>
  <c r="AD5196" i="259"/>
  <c r="AF5196" i="259"/>
  <c r="AD5192" i="259"/>
  <c r="AF5192" i="259"/>
  <c r="AD5188" i="259"/>
  <c r="AF5188" i="259"/>
  <c r="AD5184" i="259"/>
  <c r="AF5184" i="259"/>
  <c r="AD5180" i="259"/>
  <c r="AF5180" i="259"/>
  <c r="AD5176" i="259"/>
  <c r="AF5176" i="259"/>
  <c r="AD5172" i="259"/>
  <c r="AF5172" i="259"/>
  <c r="AD5168" i="259"/>
  <c r="AF5168" i="259"/>
  <c r="AD5164" i="259"/>
  <c r="AF5164" i="259"/>
  <c r="AD5160" i="259"/>
  <c r="AF5160" i="259"/>
  <c r="AD5156" i="259"/>
  <c r="AF5156" i="259"/>
  <c r="AD5152" i="259"/>
  <c r="AF5152" i="259"/>
  <c r="AD5148" i="259"/>
  <c r="AF5148" i="259"/>
  <c r="AD5144" i="259"/>
  <c r="AF5144" i="259"/>
  <c r="AD5140" i="259"/>
  <c r="AF5140" i="259"/>
  <c r="AD5136" i="259"/>
  <c r="AF5136" i="259"/>
  <c r="AD5132" i="259"/>
  <c r="AF5132" i="259"/>
  <c r="AD5128" i="259"/>
  <c r="AF5128" i="259"/>
  <c r="AD5124" i="259"/>
  <c r="AF5124" i="259"/>
  <c r="AD5120" i="259"/>
  <c r="AF5120" i="259"/>
  <c r="AD5116" i="259"/>
  <c r="AF5116" i="259"/>
  <c r="AD5112" i="259"/>
  <c r="AF5112" i="259"/>
  <c r="AD5108" i="259"/>
  <c r="AF5108" i="259"/>
  <c r="AD5104" i="259"/>
  <c r="AF5104" i="259"/>
  <c r="AD5100" i="259"/>
  <c r="AF5100" i="259"/>
  <c r="AD5096" i="259"/>
  <c r="AF5096" i="259"/>
  <c r="AD5092" i="259"/>
  <c r="AF5092" i="259"/>
  <c r="AD5088" i="259"/>
  <c r="AF5088" i="259"/>
  <c r="AD5084" i="259"/>
  <c r="AF5084" i="259"/>
  <c r="AD5080" i="259"/>
  <c r="AF5080" i="259"/>
  <c r="AD5076" i="259"/>
  <c r="AF5076" i="259"/>
  <c r="AD5072" i="259"/>
  <c r="AF5072" i="259"/>
  <c r="AD5068" i="259"/>
  <c r="AF5068" i="259"/>
  <c r="AD5064" i="259"/>
  <c r="AF5064" i="259"/>
  <c r="AD5060" i="259"/>
  <c r="AF5060" i="259"/>
  <c r="AD5056" i="259"/>
  <c r="AF5056" i="259"/>
  <c r="AD5052" i="259"/>
  <c r="AF5052" i="259"/>
  <c r="AD5048" i="259"/>
  <c r="AF5048" i="259"/>
  <c r="AD5044" i="259"/>
  <c r="AF5044" i="259"/>
  <c r="AD5040" i="259"/>
  <c r="AF5040" i="259"/>
  <c r="AD5036" i="259"/>
  <c r="AF5036" i="259"/>
  <c r="AD5032" i="259"/>
  <c r="AF5032" i="259"/>
  <c r="AD5028" i="259"/>
  <c r="AF5028" i="259"/>
  <c r="AD5024" i="259"/>
  <c r="AF5024" i="259"/>
  <c r="AD5020" i="259"/>
  <c r="AF5020" i="259"/>
  <c r="AD5016" i="259"/>
  <c r="AF5016" i="259"/>
  <c r="AD5012" i="259"/>
  <c r="AF5012" i="259"/>
  <c r="AD5008" i="259"/>
  <c r="AF5008" i="259"/>
  <c r="AD5004" i="259"/>
  <c r="AF5004" i="259"/>
  <c r="AD5000" i="259"/>
  <c r="AF5000" i="259"/>
  <c r="AD4996" i="259"/>
  <c r="AF4996" i="259"/>
  <c r="AD4992" i="259"/>
  <c r="AF4992" i="259"/>
  <c r="AD4988" i="259"/>
  <c r="AF4988" i="259"/>
  <c r="AD4984" i="259"/>
  <c r="AF4984" i="259"/>
  <c r="AD4980" i="259"/>
  <c r="AF4980" i="259"/>
  <c r="AD4976" i="259"/>
  <c r="AF4976" i="259"/>
  <c r="AD4972" i="259"/>
  <c r="AF4972" i="259"/>
  <c r="AD4968" i="259"/>
  <c r="AF4968" i="259"/>
  <c r="AD4964" i="259"/>
  <c r="AF4964" i="259"/>
  <c r="AD4960" i="259"/>
  <c r="AF4960" i="259"/>
  <c r="AD4956" i="259"/>
  <c r="AF4956" i="259"/>
  <c r="AD4952" i="259"/>
  <c r="AF4952" i="259"/>
  <c r="AD4948" i="259"/>
  <c r="AF4948" i="259"/>
  <c r="AD4944" i="259"/>
  <c r="AF4944" i="259"/>
  <c r="AD4940" i="259"/>
  <c r="AF4940" i="259"/>
  <c r="AD4936" i="259"/>
  <c r="AF4936" i="259"/>
  <c r="AD4932" i="259"/>
  <c r="AF4932" i="259"/>
  <c r="AD4928" i="259"/>
  <c r="AF4928" i="259"/>
  <c r="AD4924" i="259"/>
  <c r="AF4924" i="259"/>
  <c r="AD4920" i="259"/>
  <c r="AF4920" i="259"/>
  <c r="AD4916" i="259"/>
  <c r="AF4916" i="259"/>
  <c r="AD4912" i="259"/>
  <c r="AF4912" i="259"/>
  <c r="AD4908" i="259"/>
  <c r="AF4908" i="259"/>
  <c r="AD4904" i="259"/>
  <c r="AF4904" i="259"/>
  <c r="AD4900" i="259"/>
  <c r="AF4900" i="259"/>
  <c r="AD4896" i="259"/>
  <c r="AF4896" i="259"/>
  <c r="AD4892" i="259"/>
  <c r="AF4892" i="259"/>
  <c r="AD4888" i="259"/>
  <c r="AF4888" i="259"/>
  <c r="AD4884" i="259"/>
  <c r="AF4884" i="259"/>
  <c r="AD4880" i="259"/>
  <c r="AF4880" i="259"/>
  <c r="AD4876" i="259"/>
  <c r="AF4876" i="259"/>
  <c r="AD4872" i="259"/>
  <c r="AF4872" i="259"/>
  <c r="AD4868" i="259"/>
  <c r="AF4868" i="259"/>
  <c r="AD4864" i="259"/>
  <c r="AF4864" i="259"/>
  <c r="AD4860" i="259"/>
  <c r="AF4860" i="259"/>
  <c r="AD4852" i="259"/>
  <c r="AF4852" i="259"/>
  <c r="AD4844" i="259"/>
  <c r="AF4844" i="259"/>
  <c r="AD4840" i="259"/>
  <c r="AF4840" i="259"/>
  <c r="AD4832" i="259"/>
  <c r="AF4832" i="259"/>
  <c r="AD4828" i="259"/>
  <c r="AF4828" i="259"/>
  <c r="AD4824" i="259"/>
  <c r="AF4824" i="259"/>
  <c r="AD4816" i="259"/>
  <c r="AF4816" i="259"/>
  <c r="AD4812" i="259"/>
  <c r="AF4812" i="259"/>
  <c r="AD4808" i="259"/>
  <c r="AF4808" i="259"/>
  <c r="AD4796" i="259"/>
  <c r="AF4796" i="259"/>
  <c r="AD4792" i="259"/>
  <c r="AF4792" i="259"/>
  <c r="AD4788" i="259"/>
  <c r="AF4788" i="259"/>
  <c r="AD4784" i="259"/>
  <c r="AF4784" i="259"/>
  <c r="AD4780" i="259"/>
  <c r="AF4780" i="259"/>
  <c r="AD4776" i="259"/>
  <c r="AF4776" i="259"/>
  <c r="AD4772" i="259"/>
  <c r="AF4772" i="259"/>
  <c r="AD4760" i="259"/>
  <c r="AF4760" i="259"/>
  <c r="AD4756" i="259"/>
  <c r="AF4756" i="259"/>
  <c r="AD4752" i="259"/>
  <c r="AF4752" i="259"/>
  <c r="AD4748" i="259"/>
  <c r="AF4748" i="259"/>
  <c r="AD4740" i="259"/>
  <c r="AF4740" i="259"/>
  <c r="AD4736" i="259"/>
  <c r="AF4736" i="259"/>
  <c r="AD4732" i="259"/>
  <c r="AF4732" i="259"/>
  <c r="AD4724" i="259"/>
  <c r="AF4724" i="259"/>
  <c r="AD4720" i="259"/>
  <c r="AF4720" i="259"/>
  <c r="AD4716" i="259"/>
  <c r="AF4716" i="259"/>
  <c r="AD4712" i="259"/>
  <c r="AF4712" i="259"/>
  <c r="AD4708" i="259"/>
  <c r="AF4708" i="259"/>
  <c r="AD4704" i="259"/>
  <c r="AF4704" i="259"/>
  <c r="AD4692" i="259"/>
  <c r="AF4692" i="259"/>
  <c r="AD4688" i="259"/>
  <c r="AF4688" i="259"/>
  <c r="AD4684" i="259"/>
  <c r="AF4684" i="259"/>
  <c r="AD4680" i="259"/>
  <c r="AF4680" i="259"/>
  <c r="AD4676" i="259"/>
  <c r="AF4676" i="259"/>
  <c r="AD4668" i="259"/>
  <c r="AF4668" i="259"/>
  <c r="AD4664" i="259"/>
  <c r="AF4664" i="259"/>
  <c r="AD4660" i="259"/>
  <c r="AF4660" i="259"/>
  <c r="AD4656" i="259"/>
  <c r="AF4656" i="259"/>
  <c r="AD4652" i="259"/>
  <c r="AF4652" i="259"/>
  <c r="AD4644" i="259"/>
  <c r="AF4644" i="259"/>
  <c r="AD4640" i="259"/>
  <c r="AF4640" i="259"/>
  <c r="AD4636" i="259"/>
  <c r="AF4636" i="259"/>
  <c r="AD4632" i="259"/>
  <c r="AF4632" i="259"/>
  <c r="AD4628" i="259"/>
  <c r="AF4628" i="259"/>
  <c r="AD4624" i="259"/>
  <c r="AF4624" i="259"/>
  <c r="AD4620" i="259"/>
  <c r="AF4620" i="259"/>
  <c r="AD4616" i="259"/>
  <c r="AF4616" i="259"/>
  <c r="AD4612" i="259"/>
  <c r="AF4612" i="259"/>
  <c r="AD4608" i="259"/>
  <c r="AF4608" i="259"/>
  <c r="AD4604" i="259"/>
  <c r="AF4604" i="259"/>
  <c r="AD4600" i="259"/>
  <c r="AF4600" i="259"/>
  <c r="AD4596" i="259"/>
  <c r="AF4596" i="259"/>
  <c r="AD4592" i="259"/>
  <c r="AF4592" i="259"/>
  <c r="AD4588" i="259"/>
  <c r="AF4588" i="259"/>
  <c r="AD4584" i="259"/>
  <c r="AF4584" i="259"/>
  <c r="AD4580" i="259"/>
  <c r="AF4580" i="259"/>
  <c r="AD4576" i="259"/>
  <c r="AF4576" i="259"/>
  <c r="AD4572" i="259"/>
  <c r="AF4572" i="259"/>
  <c r="AD4568" i="259"/>
  <c r="AF4568" i="259"/>
  <c r="AD4564" i="259"/>
  <c r="AF4564" i="259"/>
  <c r="AD4560" i="259"/>
  <c r="AF4560" i="259"/>
  <c r="AD4556" i="259"/>
  <c r="AF4556" i="259"/>
  <c r="AD4552" i="259"/>
  <c r="AF4552" i="259"/>
  <c r="AD4548" i="259"/>
  <c r="AF4548" i="259"/>
  <c r="AD4544" i="259"/>
  <c r="AF4544" i="259"/>
  <c r="AD4540" i="259"/>
  <c r="AF4540" i="259"/>
  <c r="AD4536" i="259"/>
  <c r="AF4536" i="259"/>
  <c r="AD4532" i="259"/>
  <c r="AF4532" i="259"/>
  <c r="AD4528" i="259"/>
  <c r="AF4528" i="259"/>
  <c r="AD4524" i="259"/>
  <c r="AF4524" i="259"/>
  <c r="AD4520" i="259"/>
  <c r="AF4520" i="259"/>
  <c r="AD4516" i="259"/>
  <c r="AF4516" i="259"/>
  <c r="AD4512" i="259"/>
  <c r="AF4512" i="259"/>
  <c r="AD4508" i="259"/>
  <c r="AF4508" i="259"/>
  <c r="AD4504" i="259"/>
  <c r="AF4504" i="259"/>
  <c r="AD4500" i="259"/>
  <c r="AF4500" i="259"/>
  <c r="AD4496" i="259"/>
  <c r="AF4496" i="259"/>
  <c r="AD4492" i="259"/>
  <c r="AF4492" i="259"/>
  <c r="AD4488" i="259"/>
  <c r="AF4488" i="259"/>
  <c r="AD4484" i="259"/>
  <c r="AF4484" i="259"/>
  <c r="AD4480" i="259"/>
  <c r="AF4480" i="259"/>
  <c r="AD4476" i="259"/>
  <c r="AF4476" i="259"/>
  <c r="AD4472" i="259"/>
  <c r="AF4472" i="259"/>
  <c r="AD4468" i="259"/>
  <c r="AF4468" i="259"/>
  <c r="AD4464" i="259"/>
  <c r="AF4464" i="259"/>
  <c r="AD4460" i="259"/>
  <c r="AF4460" i="259"/>
  <c r="AD4456" i="259"/>
  <c r="AF4456" i="259"/>
  <c r="AD4452" i="259"/>
  <c r="AF4452" i="259"/>
  <c r="AD4444" i="259"/>
  <c r="AF4444" i="259"/>
  <c r="AD4440" i="259"/>
  <c r="AF4440" i="259"/>
  <c r="AD4436" i="259"/>
  <c r="AF4436" i="259"/>
  <c r="AD4432" i="259"/>
  <c r="AF4432" i="259"/>
  <c r="AD4428" i="259"/>
  <c r="AF4428" i="259"/>
  <c r="AD4424" i="259"/>
  <c r="AF4424" i="259"/>
  <c r="AD4420" i="259"/>
  <c r="AF4420" i="259"/>
  <c r="AD4412" i="259"/>
  <c r="AF4412" i="259"/>
  <c r="AD4408" i="259"/>
  <c r="AF4408" i="259"/>
  <c r="AD4404" i="259"/>
  <c r="AF4404" i="259"/>
  <c r="AD4400" i="259"/>
  <c r="AF4400" i="259"/>
  <c r="AD4396" i="259"/>
  <c r="AF4396" i="259"/>
  <c r="AD4392" i="259"/>
  <c r="AF4392" i="259"/>
  <c r="AD4384" i="259"/>
  <c r="AF4384" i="259"/>
  <c r="AD4380" i="259"/>
  <c r="AF4380" i="259"/>
  <c r="AD4372" i="259"/>
  <c r="AF4372" i="259"/>
  <c r="AD4368" i="259"/>
  <c r="AF4368" i="259"/>
  <c r="AD4364" i="259"/>
  <c r="AF4364" i="259"/>
  <c r="AD4360" i="259"/>
  <c r="AF4360" i="259"/>
  <c r="AD4356" i="259"/>
  <c r="AF4356" i="259"/>
  <c r="AD4352" i="259"/>
  <c r="AF4352" i="259"/>
  <c r="AD4348" i="259"/>
  <c r="AF4348" i="259"/>
  <c r="AD4344" i="259"/>
  <c r="AF4344" i="259"/>
  <c r="AD4340" i="259"/>
  <c r="AF4340" i="259"/>
  <c r="AD4336" i="259"/>
  <c r="AF4336" i="259"/>
  <c r="AD4332" i="259"/>
  <c r="AF4332" i="259"/>
  <c r="AD4328" i="259"/>
  <c r="AF4328" i="259"/>
  <c r="AD4324" i="259"/>
  <c r="AF4324" i="259"/>
  <c r="AD4320" i="259"/>
  <c r="AF4320" i="259"/>
  <c r="AD4316" i="259"/>
  <c r="AF4316" i="259"/>
  <c r="AD4312" i="259"/>
  <c r="AF4312" i="259"/>
  <c r="AD4308" i="259"/>
  <c r="AF4308" i="259"/>
  <c r="AD4300" i="259"/>
  <c r="AF4300" i="259"/>
  <c r="AD4296" i="259"/>
  <c r="AF4296" i="259"/>
  <c r="AD4292" i="259"/>
  <c r="AF4292" i="259"/>
  <c r="AD4280" i="259"/>
  <c r="AF4280" i="259"/>
  <c r="AD4276" i="259"/>
  <c r="AF4276" i="259"/>
  <c r="AD4272" i="259"/>
  <c r="AF4272" i="259"/>
  <c r="AD4268" i="259"/>
  <c r="AF4268" i="259"/>
  <c r="AD4260" i="259"/>
  <c r="AF4260" i="259"/>
  <c r="AD4256" i="259"/>
  <c r="AF4256" i="259"/>
  <c r="AD4252" i="259"/>
  <c r="AF4252" i="259"/>
  <c r="AD4248" i="259"/>
  <c r="AF4248" i="259"/>
  <c r="AD4244" i="259"/>
  <c r="AF4244" i="259"/>
  <c r="AD4240" i="259"/>
  <c r="AF4240" i="259"/>
  <c r="AD4236" i="259"/>
  <c r="AF4236" i="259"/>
  <c r="AD4232" i="259"/>
  <c r="AF4232" i="259"/>
  <c r="AD4228" i="259"/>
  <c r="AF4228" i="259"/>
  <c r="AD4224" i="259"/>
  <c r="AF4224" i="259"/>
  <c r="AD4220" i="259"/>
  <c r="AF4220" i="259"/>
  <c r="AD4212" i="259"/>
  <c r="AF4212" i="259"/>
  <c r="AD4208" i="259"/>
  <c r="AF4208" i="259"/>
  <c r="AD4204" i="259"/>
  <c r="AF4204" i="259"/>
  <c r="AD4196" i="259"/>
  <c r="AF4196" i="259"/>
  <c r="AD4192" i="259"/>
  <c r="AF4192" i="259"/>
  <c r="AD4188" i="259"/>
  <c r="AF4188" i="259"/>
  <c r="AD4184" i="259"/>
  <c r="AF4184" i="259"/>
  <c r="AD4180" i="259"/>
  <c r="AF4180" i="259"/>
  <c r="AD4176" i="259"/>
  <c r="AF4176" i="259"/>
  <c r="AD4172" i="259"/>
  <c r="AF4172" i="259"/>
  <c r="AD4168" i="259"/>
  <c r="AF4168" i="259"/>
  <c r="AD4164" i="259"/>
  <c r="AF4164" i="259"/>
  <c r="AD4156" i="259"/>
  <c r="AF4156" i="259"/>
  <c r="AD4148" i="259"/>
  <c r="AF4148" i="259"/>
  <c r="AD4144" i="259"/>
  <c r="AF4144" i="259"/>
  <c r="AD4140" i="259"/>
  <c r="AF4140" i="259"/>
  <c r="AD4136" i="259"/>
  <c r="AF4136" i="259"/>
  <c r="AD4132" i="259"/>
  <c r="AF4132" i="259"/>
  <c r="AD4128" i="259"/>
  <c r="AF4128" i="259"/>
  <c r="AD4124" i="259"/>
  <c r="AF4124" i="259"/>
  <c r="AD4120" i="259"/>
  <c r="AF4120" i="259"/>
  <c r="AD4116" i="259"/>
  <c r="AF4116" i="259"/>
  <c r="AD4112" i="259"/>
  <c r="AF4112" i="259"/>
  <c r="AD4108" i="259"/>
  <c r="AF4108" i="259"/>
  <c r="AD4104" i="259"/>
  <c r="AF4104" i="259"/>
  <c r="AD4096" i="259"/>
  <c r="AF4096" i="259"/>
  <c r="AD4092" i="259"/>
  <c r="AF4092" i="259"/>
  <c r="AD4084" i="259"/>
  <c r="AF4084" i="259"/>
  <c r="AD4080" i="259"/>
  <c r="AF4080" i="259"/>
  <c r="AD4076" i="259"/>
  <c r="AF4076" i="259"/>
  <c r="AD4072" i="259"/>
  <c r="AF4072" i="259"/>
  <c r="AD4068" i="259"/>
  <c r="AF4068" i="259"/>
  <c r="AD4064" i="259"/>
  <c r="AF4064" i="259"/>
  <c r="AD4060" i="259"/>
  <c r="AF4060" i="259"/>
  <c r="AD4056" i="259"/>
  <c r="AF4056" i="259"/>
  <c r="AD4052" i="259"/>
  <c r="AF4052" i="259"/>
  <c r="AD4048" i="259"/>
  <c r="AF4048" i="259"/>
  <c r="AD4040" i="259"/>
  <c r="AF4040" i="259"/>
  <c r="AD4032" i="259"/>
  <c r="AF4032" i="259"/>
  <c r="AD4028" i="259"/>
  <c r="AF4028" i="259"/>
  <c r="AD4024" i="259"/>
  <c r="AF4024" i="259"/>
  <c r="AD4020" i="259"/>
  <c r="AF4020" i="259"/>
  <c r="AD4016" i="259"/>
  <c r="AF4016" i="259"/>
  <c r="AD4012" i="259"/>
  <c r="AF4012" i="259"/>
  <c r="AD4004" i="259"/>
  <c r="AF4004" i="259"/>
  <c r="AD4000" i="259"/>
  <c r="AF4000" i="259"/>
  <c r="AD3996" i="259"/>
  <c r="AF3996" i="259"/>
  <c r="AD3988" i="259"/>
  <c r="AF3988" i="259"/>
  <c r="AD3984" i="259"/>
  <c r="AF3984" i="259"/>
  <c r="AD3980" i="259"/>
  <c r="AF3980" i="259"/>
  <c r="AD3972" i="259"/>
  <c r="AF3972" i="259"/>
  <c r="AD3960" i="259"/>
  <c r="AF3960" i="259"/>
  <c r="AD3956" i="259"/>
  <c r="AF3956" i="259"/>
  <c r="AD3952" i="259"/>
  <c r="AF3952" i="259"/>
  <c r="AD3940" i="259"/>
  <c r="AF3940" i="259"/>
  <c r="AD3936" i="259"/>
  <c r="AF3936" i="259"/>
  <c r="AD3932" i="259"/>
  <c r="AF3932" i="259"/>
  <c r="AD3928" i="259"/>
  <c r="AF3928" i="259"/>
  <c r="AD3924" i="259"/>
  <c r="AF3924" i="259"/>
  <c r="AD3916" i="259"/>
  <c r="AF3916" i="259"/>
  <c r="AD3912" i="259"/>
  <c r="AF3912" i="259"/>
  <c r="AD3908" i="259"/>
  <c r="AF3908" i="259"/>
  <c r="AD3900" i="259"/>
  <c r="AF3900" i="259"/>
  <c r="AD3892" i="259"/>
  <c r="AF3892" i="259"/>
  <c r="AD3888" i="259"/>
  <c r="AF3888" i="259"/>
  <c r="AD3884" i="259"/>
  <c r="AF3884" i="259"/>
  <c r="AD3880" i="259"/>
  <c r="AF3880" i="259"/>
  <c r="AD3872" i="259"/>
  <c r="AF3872" i="259"/>
  <c r="AD3868" i="259"/>
  <c r="AF3868" i="259"/>
  <c r="AD3864" i="259"/>
  <c r="AF3864" i="259"/>
  <c r="AD3860" i="259"/>
  <c r="AF3860" i="259"/>
  <c r="AD3856" i="259"/>
  <c r="AF3856" i="259"/>
  <c r="AD3852" i="259"/>
  <c r="AF3852" i="259"/>
  <c r="AD3848" i="259"/>
  <c r="AF3848" i="259"/>
  <c r="AD3840" i="259"/>
  <c r="AF3840" i="259"/>
  <c r="AD3836" i="259"/>
  <c r="AF3836" i="259"/>
  <c r="AD3832" i="259"/>
  <c r="AF3832" i="259"/>
  <c r="AD3824" i="259"/>
  <c r="AF3824" i="259"/>
  <c r="AD3816" i="259"/>
  <c r="AF3816" i="259"/>
  <c r="AD3812" i="259"/>
  <c r="AF3812" i="259"/>
  <c r="AD3808" i="259"/>
  <c r="AF3808" i="259"/>
  <c r="AD3800" i="259"/>
  <c r="AF3800" i="259"/>
  <c r="AD3796" i="259"/>
  <c r="AF3796" i="259"/>
  <c r="AD3792" i="259"/>
  <c r="AF3792" i="259"/>
  <c r="AD3788" i="259"/>
  <c r="AF3788" i="259"/>
  <c r="AD3784" i="259"/>
  <c r="AF3784" i="259"/>
  <c r="AD3780" i="259"/>
  <c r="AF3780" i="259"/>
  <c r="AD3776" i="259"/>
  <c r="AF3776" i="259"/>
  <c r="AD3768" i="259"/>
  <c r="AF3768" i="259"/>
  <c r="AD3764" i="259"/>
  <c r="AF3764" i="259"/>
  <c r="AD3752" i="259"/>
  <c r="AF3752" i="259"/>
  <c r="AD3748" i="259"/>
  <c r="AF3748" i="259"/>
  <c r="AD3744" i="259"/>
  <c r="AF3744" i="259"/>
  <c r="AD3740" i="259"/>
  <c r="AF3740" i="259"/>
  <c r="AD3736" i="259"/>
  <c r="AF3736" i="259"/>
  <c r="AD3732" i="259"/>
  <c r="AF3732" i="259"/>
  <c r="AD3728" i="259"/>
  <c r="AF3728" i="259"/>
  <c r="AD3724" i="259"/>
  <c r="AF3724" i="259"/>
  <c r="AD3720" i="259"/>
  <c r="AF3720" i="259"/>
  <c r="AD3716" i="259"/>
  <c r="AF3716" i="259"/>
  <c r="AD3712" i="259"/>
  <c r="AF3712" i="259"/>
  <c r="AD3708" i="259"/>
  <c r="AF3708" i="259"/>
  <c r="AD3704" i="259"/>
  <c r="AF3704" i="259"/>
  <c r="AD3700" i="259"/>
  <c r="AF3700" i="259"/>
  <c r="AD3696" i="259"/>
  <c r="AF3696" i="259"/>
  <c r="AD3692" i="259"/>
  <c r="AF3692" i="259"/>
  <c r="AD3688" i="259"/>
  <c r="AF3688" i="259"/>
  <c r="AD3684" i="259"/>
  <c r="AF3684" i="259"/>
  <c r="AD3680" i="259"/>
  <c r="AF3680" i="259"/>
  <c r="AD3676" i="259"/>
  <c r="AF3676" i="259"/>
  <c r="AD3672" i="259"/>
  <c r="AF3672" i="259"/>
  <c r="AD3668" i="259"/>
  <c r="AF3668" i="259"/>
  <c r="AD3664" i="259"/>
  <c r="AF3664" i="259"/>
  <c r="AD3660" i="259"/>
  <c r="AF3660" i="259"/>
  <c r="AD3656" i="259"/>
  <c r="AF3656" i="259"/>
  <c r="AD3652" i="259"/>
  <c r="AF3652" i="259"/>
  <c r="AD3648" i="259"/>
  <c r="AF3648" i="259"/>
  <c r="AD3644" i="259"/>
  <c r="AF3644" i="259"/>
  <c r="AD3640" i="259"/>
  <c r="AF3640" i="259"/>
  <c r="AD3636" i="259"/>
  <c r="AF3636" i="259"/>
  <c r="AD3632" i="259"/>
  <c r="AF3632" i="259"/>
  <c r="AD3628" i="259"/>
  <c r="AF3628" i="259"/>
  <c r="AD3624" i="259"/>
  <c r="AF3624" i="259"/>
  <c r="AD3620" i="259"/>
  <c r="AF3620" i="259"/>
  <c r="AD3616" i="259"/>
  <c r="AF3616" i="259"/>
  <c r="AD3612" i="259"/>
  <c r="AF3612" i="259"/>
  <c r="AD3608" i="259"/>
  <c r="AF3608" i="259"/>
  <c r="AD3604" i="259"/>
  <c r="AF3604" i="259"/>
  <c r="AD3600" i="259"/>
  <c r="AF3600" i="259"/>
  <c r="AD3596" i="259"/>
  <c r="AF3596" i="259"/>
  <c r="AD3592" i="259"/>
  <c r="AF3592" i="259"/>
  <c r="AD3588" i="259"/>
  <c r="AF3588" i="259"/>
  <c r="AD3584" i="259"/>
  <c r="AF3584" i="259"/>
  <c r="AD3580" i="259"/>
  <c r="AF3580" i="259"/>
  <c r="AD3576" i="259"/>
  <c r="AF3576" i="259"/>
  <c r="AD3572" i="259"/>
  <c r="AF3572" i="259"/>
  <c r="AD3568" i="259"/>
  <c r="AF3568" i="259"/>
  <c r="AD3564" i="259"/>
  <c r="AF3564" i="259"/>
  <c r="AD3560" i="259"/>
  <c r="AF3560" i="259"/>
  <c r="AD3556" i="259"/>
  <c r="AF3556" i="259"/>
  <c r="AD3552" i="259"/>
  <c r="AF3552" i="259"/>
  <c r="AD3548" i="259"/>
  <c r="AF3548" i="259"/>
  <c r="AD3544" i="259"/>
  <c r="AF3544" i="259"/>
  <c r="AD3540" i="259"/>
  <c r="AF3540" i="259"/>
  <c r="AD3536" i="259"/>
  <c r="AF3536" i="259"/>
  <c r="AD3532" i="259"/>
  <c r="AF3532" i="259"/>
  <c r="AD3528" i="259"/>
  <c r="AF3528" i="259"/>
  <c r="AD3524" i="259"/>
  <c r="AF3524" i="259"/>
  <c r="AD3520" i="259"/>
  <c r="AF3520" i="259"/>
  <c r="AD3516" i="259"/>
  <c r="AF3516" i="259"/>
  <c r="AD3512" i="259"/>
  <c r="AF3512" i="259"/>
  <c r="AD3508" i="259"/>
  <c r="AF3508" i="259"/>
  <c r="AD3504" i="259"/>
  <c r="AF3504" i="259"/>
  <c r="AD3500" i="259"/>
  <c r="AF3500" i="259"/>
  <c r="AD3496" i="259"/>
  <c r="AF3496" i="259"/>
  <c r="AD3492" i="259"/>
  <c r="AF3492" i="259"/>
  <c r="AD3488" i="259"/>
  <c r="AF3488" i="259"/>
  <c r="AD3484" i="259"/>
  <c r="AF3484" i="259"/>
  <c r="AD3480" i="259"/>
  <c r="AF3480" i="259"/>
  <c r="AD3476" i="259"/>
  <c r="AF3476" i="259"/>
  <c r="AD3472" i="259"/>
  <c r="AF3472" i="259"/>
  <c r="AD3468" i="259"/>
  <c r="AF3468" i="259"/>
  <c r="AD3464" i="259"/>
  <c r="AF3464" i="259"/>
  <c r="AD3460" i="259"/>
  <c r="AF3460" i="259"/>
  <c r="AD3456" i="259"/>
  <c r="AF3456" i="259"/>
  <c r="AD3452" i="259"/>
  <c r="AF3452" i="259"/>
  <c r="AD3448" i="259"/>
  <c r="AF3448" i="259"/>
  <c r="AD3444" i="259"/>
  <c r="AF3444" i="259"/>
  <c r="AD3440" i="259"/>
  <c r="AF3440" i="259"/>
  <c r="AD3436" i="259"/>
  <c r="AF3436" i="259"/>
  <c r="AD3432" i="259"/>
  <c r="AF3432" i="259"/>
  <c r="AD3428" i="259"/>
  <c r="AF3428" i="259"/>
  <c r="AD3424" i="259"/>
  <c r="AF3424" i="259"/>
  <c r="AD3420" i="259"/>
  <c r="AF3420" i="259"/>
  <c r="AD3416" i="259"/>
  <c r="AF3416" i="259"/>
  <c r="AD3412" i="259"/>
  <c r="AF3412" i="259"/>
  <c r="AD3408" i="259"/>
  <c r="AF3408" i="259"/>
  <c r="AD3404" i="259"/>
  <c r="AF3404" i="259"/>
  <c r="AD3400" i="259"/>
  <c r="AF3400" i="259"/>
  <c r="AD3396" i="259"/>
  <c r="AF3396" i="259"/>
  <c r="AD3392" i="259"/>
  <c r="AF3392" i="259"/>
  <c r="AD3388" i="259"/>
  <c r="AF3388" i="259"/>
  <c r="AD3384" i="259"/>
  <c r="AF3384" i="259"/>
  <c r="AD3380" i="259"/>
  <c r="AF3380" i="259"/>
  <c r="AD3376" i="259"/>
  <c r="AF3376" i="259"/>
  <c r="AD3372" i="259"/>
  <c r="AF3372" i="259"/>
  <c r="AD3368" i="259"/>
  <c r="AF3368" i="259"/>
  <c r="AD3364" i="259"/>
  <c r="AF3364" i="259"/>
  <c r="AD3360" i="259"/>
  <c r="AF3360" i="259"/>
  <c r="AD3356" i="259"/>
  <c r="AF3356" i="259"/>
  <c r="AD3352" i="259"/>
  <c r="AF3352" i="259"/>
  <c r="AD3348" i="259"/>
  <c r="AF3348" i="259"/>
  <c r="AD3344" i="259"/>
  <c r="AF3344" i="259"/>
  <c r="AD3340" i="259"/>
  <c r="AF3340" i="259"/>
  <c r="AD3336" i="259"/>
  <c r="AF3336" i="259"/>
  <c r="AD3332" i="259"/>
  <c r="AF3332" i="259"/>
  <c r="AD3328" i="259"/>
  <c r="AF3328" i="259"/>
  <c r="AD3324" i="259"/>
  <c r="AF3324" i="259"/>
  <c r="AD3320" i="259"/>
  <c r="AF3320" i="259"/>
  <c r="AD3316" i="259"/>
  <c r="AF3316" i="259"/>
  <c r="AD3312" i="259"/>
  <c r="AF3312" i="259"/>
  <c r="AD3308" i="259"/>
  <c r="AF3308" i="259"/>
  <c r="AD3304" i="259"/>
  <c r="AF3304" i="259"/>
  <c r="AD3300" i="259"/>
  <c r="AF3300" i="259"/>
  <c r="AD3296" i="259"/>
  <c r="AF3296" i="259"/>
  <c r="AD3292" i="259"/>
  <c r="AF3292" i="259"/>
  <c r="AD3288" i="259"/>
  <c r="AF3288" i="259"/>
  <c r="AD3284" i="259"/>
  <c r="AF3284" i="259"/>
  <c r="AD3280" i="259"/>
  <c r="AF3280" i="259"/>
  <c r="AD3276" i="259"/>
  <c r="AF3276" i="259"/>
  <c r="AD3272" i="259"/>
  <c r="AF3272" i="259"/>
  <c r="AD3268" i="259"/>
  <c r="AF3268" i="259"/>
  <c r="AD3264" i="259"/>
  <c r="AF3264" i="259"/>
  <c r="AD3260" i="259"/>
  <c r="AF3260" i="259"/>
  <c r="AD3256" i="259"/>
  <c r="AF3256" i="259"/>
  <c r="AD3252" i="259"/>
  <c r="AF3252" i="259"/>
  <c r="AD3248" i="259"/>
  <c r="AF3248" i="259"/>
  <c r="AD3244" i="259"/>
  <c r="AF3244" i="259"/>
  <c r="AD3240" i="259"/>
  <c r="AF3240" i="259"/>
  <c r="AD3236" i="259"/>
  <c r="AF3236" i="259"/>
  <c r="AD3232" i="259"/>
  <c r="AF3232" i="259"/>
  <c r="AD3228" i="259"/>
  <c r="AF3228" i="259"/>
  <c r="AD3224" i="259"/>
  <c r="AF3224" i="259"/>
  <c r="AD3220" i="259"/>
  <c r="AF3220" i="259"/>
  <c r="AD3216" i="259"/>
  <c r="AF3216" i="259"/>
  <c r="AD3212" i="259"/>
  <c r="AF3212" i="259"/>
  <c r="AD3208" i="259"/>
  <c r="AF3208" i="259"/>
  <c r="AD3204" i="259"/>
  <c r="AF3204" i="259"/>
  <c r="AD3200" i="259"/>
  <c r="AF3200" i="259"/>
  <c r="AD3196" i="259"/>
  <c r="AF3196" i="259"/>
  <c r="AD3192" i="259"/>
  <c r="AF3192" i="259"/>
  <c r="AD3188" i="259"/>
  <c r="AF3188" i="259"/>
  <c r="AD3184" i="259"/>
  <c r="AF3184" i="259"/>
  <c r="AD3180" i="259"/>
  <c r="AF3180" i="259"/>
  <c r="AD5505" i="259"/>
  <c r="AF5505" i="259"/>
  <c r="AD5489" i="259"/>
  <c r="AF5489" i="259"/>
  <c r="AD5465" i="259"/>
  <c r="AF5465" i="259"/>
  <c r="AD5449" i="259"/>
  <c r="AF5449" i="259"/>
  <c r="AD5433" i="259"/>
  <c r="AF5433" i="259"/>
  <c r="AD5417" i="259"/>
  <c r="AF5417" i="259"/>
  <c r="AD5401" i="259"/>
  <c r="AF5401" i="259"/>
  <c r="AD5365" i="259"/>
  <c r="AF5365" i="259"/>
  <c r="AD5515" i="259"/>
  <c r="AF5515" i="259"/>
  <c r="AD5507" i="259"/>
  <c r="AF5507" i="259"/>
  <c r="AD5499" i="259"/>
  <c r="AF5499" i="259"/>
  <c r="AD5491" i="259"/>
  <c r="AF5491" i="259"/>
  <c r="AD5483" i="259"/>
  <c r="AF5483" i="259"/>
  <c r="AD5475" i="259"/>
  <c r="AF5475" i="259"/>
  <c r="AD5467" i="259"/>
  <c r="AF5467" i="259"/>
  <c r="AD5463" i="259"/>
  <c r="AF5463" i="259"/>
  <c r="AD5459" i="259"/>
  <c r="AF5459" i="259"/>
  <c r="AD5451" i="259"/>
  <c r="AF5451" i="259"/>
  <c r="AD5447" i="259"/>
  <c r="AF5447" i="259"/>
  <c r="AD5443" i="259"/>
  <c r="AF5443" i="259"/>
  <c r="AD5439" i="259"/>
  <c r="AF5439" i="259"/>
  <c r="AD5435" i="259"/>
  <c r="AF5435" i="259"/>
  <c r="AD5431" i="259"/>
  <c r="AF5431" i="259"/>
  <c r="AD5427" i="259"/>
  <c r="AF5427" i="259"/>
  <c r="AD5423" i="259"/>
  <c r="AF5423" i="259"/>
  <c r="AD5419" i="259"/>
  <c r="AF5419" i="259"/>
  <c r="AD5415" i="259"/>
  <c r="AF5415" i="259"/>
  <c r="AD5411" i="259"/>
  <c r="AF5411" i="259"/>
  <c r="AD5407" i="259"/>
  <c r="AF5407" i="259"/>
  <c r="AD5403" i="259"/>
  <c r="AF5403" i="259"/>
  <c r="AD5399" i="259"/>
  <c r="AF5399" i="259"/>
  <c r="AD5395" i="259"/>
  <c r="AF5395" i="259"/>
  <c r="AD5391" i="259"/>
  <c r="AF5391" i="259"/>
  <c r="AD5387" i="259"/>
  <c r="AF5387" i="259"/>
  <c r="AD5383" i="259"/>
  <c r="AF5383" i="259"/>
  <c r="AD5379" i="259"/>
  <c r="AF5379" i="259"/>
  <c r="AD5375" i="259"/>
  <c r="AF5375" i="259"/>
  <c r="AD5371" i="259"/>
  <c r="AF5371" i="259"/>
  <c r="AD5367" i="259"/>
  <c r="AF5367" i="259"/>
  <c r="AD5363" i="259"/>
  <c r="AF5363" i="259"/>
  <c r="AD5359" i="259"/>
  <c r="AF5359" i="259"/>
  <c r="AD5355" i="259"/>
  <c r="AF5355" i="259"/>
  <c r="AD5351" i="259"/>
  <c r="AF5351" i="259"/>
  <c r="AD5347" i="259"/>
  <c r="AF5347" i="259"/>
  <c r="AD5343" i="259"/>
  <c r="AF5343" i="259"/>
  <c r="AD5339" i="259"/>
  <c r="AF5339" i="259"/>
  <c r="AD5335" i="259"/>
  <c r="AF5335" i="259"/>
  <c r="AD5331" i="259"/>
  <c r="AF5331" i="259"/>
  <c r="AD5327" i="259"/>
  <c r="AF5327" i="259"/>
  <c r="AD5323" i="259"/>
  <c r="AF5323" i="259"/>
  <c r="AD5319" i="259"/>
  <c r="AF5319" i="259"/>
  <c r="AD5315" i="259"/>
  <c r="AF5315" i="259"/>
  <c r="AD5311" i="259"/>
  <c r="AF5311" i="259"/>
  <c r="AD5307" i="259"/>
  <c r="AF5307" i="259"/>
  <c r="AD5303" i="259"/>
  <c r="AF5303" i="259"/>
  <c r="AD5299" i="259"/>
  <c r="AF5299" i="259"/>
  <c r="AD5295" i="259"/>
  <c r="AF5295" i="259"/>
  <c r="AD5291" i="259"/>
  <c r="AF5291" i="259"/>
  <c r="AD5287" i="259"/>
  <c r="AF5287" i="259"/>
  <c r="AD5283" i="259"/>
  <c r="AF5283" i="259"/>
  <c r="AD5279" i="259"/>
  <c r="AF5279" i="259"/>
  <c r="AD5275" i="259"/>
  <c r="AF5275" i="259"/>
  <c r="AD5271" i="259"/>
  <c r="AF5271" i="259"/>
  <c r="AD5267" i="259"/>
  <c r="AF5267" i="259"/>
  <c r="AD5263" i="259"/>
  <c r="AF5263" i="259"/>
  <c r="AD5259" i="259"/>
  <c r="AF5259" i="259"/>
  <c r="AD5255" i="259"/>
  <c r="AF5255" i="259"/>
  <c r="AD5251" i="259"/>
  <c r="AF5251" i="259"/>
  <c r="AD5247" i="259"/>
  <c r="AF5247" i="259"/>
  <c r="AD5243" i="259"/>
  <c r="AF5243" i="259"/>
  <c r="AD5239" i="259"/>
  <c r="AF5239" i="259"/>
  <c r="AD5235" i="259"/>
  <c r="AF5235" i="259"/>
  <c r="AD5231" i="259"/>
  <c r="AF5231" i="259"/>
  <c r="AD5227" i="259"/>
  <c r="AF5227" i="259"/>
  <c r="AD5223" i="259"/>
  <c r="AF5223" i="259"/>
  <c r="AD5219" i="259"/>
  <c r="AF5219" i="259"/>
  <c r="AD5215" i="259"/>
  <c r="AF5215" i="259"/>
  <c r="AD5211" i="259"/>
  <c r="AF5211" i="259"/>
  <c r="AD5207" i="259"/>
  <c r="AF5207" i="259"/>
  <c r="AD5203" i="259"/>
  <c r="AF5203" i="259"/>
  <c r="AD5199" i="259"/>
  <c r="AF5199" i="259"/>
  <c r="AD5195" i="259"/>
  <c r="AF5195" i="259"/>
  <c r="AD5191" i="259"/>
  <c r="AF5191" i="259"/>
  <c r="AD5187" i="259"/>
  <c r="AF5187" i="259"/>
  <c r="AD5183" i="259"/>
  <c r="AF5183" i="259"/>
  <c r="AD5179" i="259"/>
  <c r="AF5179" i="259"/>
  <c r="AD5175" i="259"/>
  <c r="AF5175" i="259"/>
  <c r="AD5171" i="259"/>
  <c r="AF5171" i="259"/>
  <c r="AD5167" i="259"/>
  <c r="AF5167" i="259"/>
  <c r="AD5163" i="259"/>
  <c r="AF5163" i="259"/>
  <c r="AD5159" i="259"/>
  <c r="AF5159" i="259"/>
  <c r="AD5155" i="259"/>
  <c r="AF5155" i="259"/>
  <c r="AD5151" i="259"/>
  <c r="AF5151" i="259"/>
  <c r="AD5147" i="259"/>
  <c r="AF5147" i="259"/>
  <c r="AD5143" i="259"/>
  <c r="AF5143" i="259"/>
  <c r="AD5139" i="259"/>
  <c r="AF5139" i="259"/>
  <c r="AD5135" i="259"/>
  <c r="AF5135" i="259"/>
  <c r="AD5131" i="259"/>
  <c r="AF5131" i="259"/>
  <c r="AD5127" i="259"/>
  <c r="AF5127" i="259"/>
  <c r="AD5123" i="259"/>
  <c r="AF5123" i="259"/>
  <c r="AD5119" i="259"/>
  <c r="AF5119" i="259"/>
  <c r="AD5115" i="259"/>
  <c r="AF5115" i="259"/>
  <c r="AD5111" i="259"/>
  <c r="AF5111" i="259"/>
  <c r="AD5107" i="259"/>
  <c r="AF5107" i="259"/>
  <c r="AD5103" i="259"/>
  <c r="AF5103" i="259"/>
  <c r="AD5099" i="259"/>
  <c r="AF5099" i="259"/>
  <c r="AD5095" i="259"/>
  <c r="AF5095" i="259"/>
  <c r="AD5091" i="259"/>
  <c r="AF5091" i="259"/>
  <c r="AD5087" i="259"/>
  <c r="AF5087" i="259"/>
  <c r="AD5083" i="259"/>
  <c r="AF5083" i="259"/>
  <c r="AD5079" i="259"/>
  <c r="AF5079" i="259"/>
  <c r="AD5075" i="259"/>
  <c r="AF5075" i="259"/>
  <c r="AD5071" i="259"/>
  <c r="AF5071" i="259"/>
  <c r="AD5067" i="259"/>
  <c r="AF5067" i="259"/>
  <c r="AD5063" i="259"/>
  <c r="AF5063" i="259"/>
  <c r="AD5059" i="259"/>
  <c r="AF5059" i="259"/>
  <c r="AD5055" i="259"/>
  <c r="AF5055" i="259"/>
  <c r="AD5051" i="259"/>
  <c r="AF5051" i="259"/>
  <c r="AD5047" i="259"/>
  <c r="AF5047" i="259"/>
  <c r="AD5043" i="259"/>
  <c r="AF5043" i="259"/>
  <c r="AD5039" i="259"/>
  <c r="AF5039" i="259"/>
  <c r="AD5035" i="259"/>
  <c r="AF5035" i="259"/>
  <c r="AD5031" i="259"/>
  <c r="AF5031" i="259"/>
  <c r="AD5027" i="259"/>
  <c r="AF5027" i="259"/>
  <c r="AD5023" i="259"/>
  <c r="AF5023" i="259"/>
  <c r="AD5019" i="259"/>
  <c r="AF5019" i="259"/>
  <c r="AD5015" i="259"/>
  <c r="AF5015" i="259"/>
  <c r="AD5011" i="259"/>
  <c r="AF5011" i="259"/>
  <c r="AD5007" i="259"/>
  <c r="AF5007" i="259"/>
  <c r="AD5003" i="259"/>
  <c r="AF5003" i="259"/>
  <c r="AD4999" i="259"/>
  <c r="AF4999" i="259"/>
  <c r="AD4995" i="259"/>
  <c r="AF4995" i="259"/>
  <c r="AD4991" i="259"/>
  <c r="AF4991" i="259"/>
  <c r="AD4987" i="259"/>
  <c r="AF4987" i="259"/>
  <c r="AD4983" i="259"/>
  <c r="AF4983" i="259"/>
  <c r="AD4979" i="259"/>
  <c r="AF4979" i="259"/>
  <c r="AD4975" i="259"/>
  <c r="AF4975" i="259"/>
  <c r="AD4971" i="259"/>
  <c r="AF4971" i="259"/>
  <c r="AD4967" i="259"/>
  <c r="AF4967" i="259"/>
  <c r="AD4963" i="259"/>
  <c r="AF4963" i="259"/>
  <c r="AD4959" i="259"/>
  <c r="AF4959" i="259"/>
  <c r="AD4955" i="259"/>
  <c r="AF4955" i="259"/>
  <c r="AD4951" i="259"/>
  <c r="AF4951" i="259"/>
  <c r="AD4947" i="259"/>
  <c r="AF4947" i="259"/>
  <c r="AD4943" i="259"/>
  <c r="AF4943" i="259"/>
  <c r="AD4939" i="259"/>
  <c r="AF4939" i="259"/>
  <c r="AD4935" i="259"/>
  <c r="AF4935" i="259"/>
  <c r="AD4931" i="259"/>
  <c r="AF4931" i="259"/>
  <c r="AD4927" i="259"/>
  <c r="AF4927" i="259"/>
  <c r="AD4923" i="259"/>
  <c r="AF4923" i="259"/>
  <c r="AD4919" i="259"/>
  <c r="AF4919" i="259"/>
  <c r="AD4915" i="259"/>
  <c r="AF4915" i="259"/>
  <c r="AD4911" i="259"/>
  <c r="AF4911" i="259"/>
  <c r="AD4907" i="259"/>
  <c r="AF4907" i="259"/>
  <c r="AD4903" i="259"/>
  <c r="AF4903" i="259"/>
  <c r="AD4899" i="259"/>
  <c r="AF4899" i="259"/>
  <c r="AD4895" i="259"/>
  <c r="AF4895" i="259"/>
  <c r="AD4891" i="259"/>
  <c r="AF4891" i="259"/>
  <c r="AD4887" i="259"/>
  <c r="AF4887" i="259"/>
  <c r="AD4883" i="259"/>
  <c r="AF4883" i="259"/>
  <c r="AD4879" i="259"/>
  <c r="AF4879" i="259"/>
  <c r="AD4875" i="259"/>
  <c r="AF4875" i="259"/>
  <c r="AD4871" i="259"/>
  <c r="AF4871" i="259"/>
  <c r="AD4867" i="259"/>
  <c r="AF4867" i="259"/>
  <c r="AD4863" i="259"/>
  <c r="AF4863" i="259"/>
  <c r="AD4859" i="259"/>
  <c r="AF4859" i="259"/>
  <c r="AD4855" i="259"/>
  <c r="AF4855" i="259"/>
  <c r="AD4851" i="259"/>
  <c r="AF4851" i="259"/>
  <c r="AD4847" i="259"/>
  <c r="AF4847" i="259"/>
  <c r="AD4843" i="259"/>
  <c r="AF4843" i="259"/>
  <c r="AD4839" i="259"/>
  <c r="AF4839" i="259"/>
  <c r="AD4835" i="259"/>
  <c r="AF4835" i="259"/>
  <c r="AD4831" i="259"/>
  <c r="AF4831" i="259"/>
  <c r="AD4827" i="259"/>
  <c r="AF4827" i="259"/>
  <c r="AD4823" i="259"/>
  <c r="AF4823" i="259"/>
  <c r="AD4819" i="259"/>
  <c r="AF4819" i="259"/>
  <c r="AD4815" i="259"/>
  <c r="AF4815" i="259"/>
  <c r="AD4811" i="259"/>
  <c r="AF4811" i="259"/>
  <c r="AD4807" i="259"/>
  <c r="AF4807" i="259"/>
  <c r="AD4803" i="259"/>
  <c r="AF4803" i="259"/>
  <c r="AD4799" i="259"/>
  <c r="AF4799" i="259"/>
  <c r="AD4795" i="259"/>
  <c r="AF4795" i="259"/>
  <c r="AD4791" i="259"/>
  <c r="AF4791" i="259"/>
  <c r="AD4787" i="259"/>
  <c r="AF4787" i="259"/>
  <c r="AD4783" i="259"/>
  <c r="AF4783" i="259"/>
  <c r="AD4779" i="259"/>
  <c r="AF4779" i="259"/>
  <c r="AD4775" i="259"/>
  <c r="AF4775" i="259"/>
  <c r="AD4771" i="259"/>
  <c r="AF4771" i="259"/>
  <c r="AD4767" i="259"/>
  <c r="AF4767" i="259"/>
  <c r="AD4763" i="259"/>
  <c r="AF4763" i="259"/>
  <c r="AD4759" i="259"/>
  <c r="AF4759" i="259"/>
  <c r="AD4755" i="259"/>
  <c r="AF4755" i="259"/>
  <c r="AD4751" i="259"/>
  <c r="AF4751" i="259"/>
  <c r="AD4747" i="259"/>
  <c r="AF4747" i="259"/>
  <c r="AD4743" i="259"/>
  <c r="AF4743" i="259"/>
  <c r="AD4739" i="259"/>
  <c r="AF4739" i="259"/>
  <c r="AD4735" i="259"/>
  <c r="AF4735" i="259"/>
  <c r="AD4731" i="259"/>
  <c r="AF4731" i="259"/>
  <c r="AD4727" i="259"/>
  <c r="AF4727" i="259"/>
  <c r="AD4723" i="259"/>
  <c r="AF4723" i="259"/>
  <c r="AD4719" i="259"/>
  <c r="AF4719" i="259"/>
  <c r="AD4715" i="259"/>
  <c r="AF4715" i="259"/>
  <c r="AD4711" i="259"/>
  <c r="AF4711" i="259"/>
  <c r="AD4707" i="259"/>
  <c r="AF4707" i="259"/>
  <c r="AD4703" i="259"/>
  <c r="AF4703" i="259"/>
  <c r="AD4699" i="259"/>
  <c r="AF4699" i="259"/>
  <c r="AD4695" i="259"/>
  <c r="AF4695" i="259"/>
  <c r="AD4691" i="259"/>
  <c r="AF4691" i="259"/>
  <c r="AD4687" i="259"/>
  <c r="AF4687" i="259"/>
  <c r="AD4683" i="259"/>
  <c r="AF4683" i="259"/>
  <c r="AD4679" i="259"/>
  <c r="AF4679" i="259"/>
  <c r="AD4675" i="259"/>
  <c r="AF4675" i="259"/>
  <c r="AD4671" i="259"/>
  <c r="AF4671" i="259"/>
  <c r="AD4667" i="259"/>
  <c r="AF4667" i="259"/>
  <c r="AD4663" i="259"/>
  <c r="AF4663" i="259"/>
  <c r="AD4659" i="259"/>
  <c r="AF4659" i="259"/>
  <c r="AD4655" i="259"/>
  <c r="AF4655" i="259"/>
  <c r="AD4651" i="259"/>
  <c r="AF4651" i="259"/>
  <c r="AD4647" i="259"/>
  <c r="AF4647" i="259"/>
  <c r="AD4643" i="259"/>
  <c r="AF4643" i="259"/>
  <c r="AD4639" i="259"/>
  <c r="AF4639" i="259"/>
  <c r="AD4635" i="259"/>
  <c r="AF4635" i="259"/>
  <c r="AD4631" i="259"/>
  <c r="AF4631" i="259"/>
  <c r="AD4627" i="259"/>
  <c r="AF4627" i="259"/>
  <c r="AD4623" i="259"/>
  <c r="AF4623" i="259"/>
  <c r="AD4619" i="259"/>
  <c r="AF4619" i="259"/>
  <c r="AD4615" i="259"/>
  <c r="AF4615" i="259"/>
  <c r="AD4611" i="259"/>
  <c r="AF4611" i="259"/>
  <c r="AD4607" i="259"/>
  <c r="AF4607" i="259"/>
  <c r="AD4603" i="259"/>
  <c r="AF4603" i="259"/>
  <c r="AD4599" i="259"/>
  <c r="AF4599" i="259"/>
  <c r="AD4595" i="259"/>
  <c r="AF4595" i="259"/>
  <c r="AD4591" i="259"/>
  <c r="AF4591" i="259"/>
  <c r="AD4587" i="259"/>
  <c r="AF4587" i="259"/>
  <c r="AD4583" i="259"/>
  <c r="AF4583" i="259"/>
  <c r="AD4579" i="259"/>
  <c r="AF4579" i="259"/>
  <c r="AD4575" i="259"/>
  <c r="AF4575" i="259"/>
  <c r="AD4571" i="259"/>
  <c r="AF4571" i="259"/>
  <c r="AD4567" i="259"/>
  <c r="AF4567" i="259"/>
  <c r="AD4563" i="259"/>
  <c r="AF4563" i="259"/>
  <c r="AD4559" i="259"/>
  <c r="AF4559" i="259"/>
  <c r="AD4555" i="259"/>
  <c r="AF4555" i="259"/>
  <c r="AD4551" i="259"/>
  <c r="AF4551" i="259"/>
  <c r="AD4547" i="259"/>
  <c r="AF4547" i="259"/>
  <c r="AD4543" i="259"/>
  <c r="AF4543" i="259"/>
  <c r="AD4539" i="259"/>
  <c r="AF4539" i="259"/>
  <c r="AD4535" i="259"/>
  <c r="AF4535" i="259"/>
  <c r="AD4531" i="259"/>
  <c r="AF4531" i="259"/>
  <c r="AD4527" i="259"/>
  <c r="AF4527" i="259"/>
  <c r="AD4523" i="259"/>
  <c r="AF4523" i="259"/>
  <c r="AD4519" i="259"/>
  <c r="AF4519" i="259"/>
  <c r="AD4515" i="259"/>
  <c r="AF4515" i="259"/>
  <c r="AD4511" i="259"/>
  <c r="AF4511" i="259"/>
  <c r="AD4507" i="259"/>
  <c r="AF4507" i="259"/>
  <c r="AD4503" i="259"/>
  <c r="AF4503" i="259"/>
  <c r="AD4499" i="259"/>
  <c r="AF4499" i="259"/>
  <c r="AD4495" i="259"/>
  <c r="AF4495" i="259"/>
  <c r="AD4491" i="259"/>
  <c r="AF4491" i="259"/>
  <c r="AD4487" i="259"/>
  <c r="AF4487" i="259"/>
  <c r="AD4483" i="259"/>
  <c r="AF4483" i="259"/>
  <c r="AD4479" i="259"/>
  <c r="AF4479" i="259"/>
  <c r="AD4475" i="259"/>
  <c r="AF4475" i="259"/>
  <c r="AD4471" i="259"/>
  <c r="AF4471" i="259"/>
  <c r="AD4467" i="259"/>
  <c r="AF4467" i="259"/>
  <c r="AD4463" i="259"/>
  <c r="AF4463" i="259"/>
  <c r="AD4459" i="259"/>
  <c r="AF4459" i="259"/>
  <c r="AD4455" i="259"/>
  <c r="AF4455" i="259"/>
  <c r="AD4451" i="259"/>
  <c r="AF4451" i="259"/>
  <c r="AD4447" i="259"/>
  <c r="AF4447" i="259"/>
  <c r="AD4443" i="259"/>
  <c r="AF4443" i="259"/>
  <c r="AD4439" i="259"/>
  <c r="AF4439" i="259"/>
  <c r="AD4435" i="259"/>
  <c r="AF4435" i="259"/>
  <c r="AD4431" i="259"/>
  <c r="AF4431" i="259"/>
  <c r="AD4427" i="259"/>
  <c r="AF4427" i="259"/>
  <c r="AD4423" i="259"/>
  <c r="AF4423" i="259"/>
  <c r="AD4419" i="259"/>
  <c r="AF4419" i="259"/>
  <c r="AD4415" i="259"/>
  <c r="AF4415" i="259"/>
  <c r="AD4411" i="259"/>
  <c r="AF4411" i="259"/>
  <c r="AD4407" i="259"/>
  <c r="AF4407" i="259"/>
  <c r="AD4403" i="259"/>
  <c r="AF4403" i="259"/>
  <c r="AD4399" i="259"/>
  <c r="AF4399" i="259"/>
  <c r="AD4395" i="259"/>
  <c r="AF4395" i="259"/>
  <c r="AD4391" i="259"/>
  <c r="AF4391" i="259"/>
  <c r="AD4387" i="259"/>
  <c r="AF4387" i="259"/>
  <c r="AD4383" i="259"/>
  <c r="AF4383" i="259"/>
  <c r="AD4379" i="259"/>
  <c r="AF4379" i="259"/>
  <c r="AD4375" i="259"/>
  <c r="AF4375" i="259"/>
  <c r="AD4371" i="259"/>
  <c r="AF4371" i="259"/>
  <c r="AD4367" i="259"/>
  <c r="AF4367" i="259"/>
  <c r="AD4363" i="259"/>
  <c r="AF4363" i="259"/>
  <c r="AD4359" i="259"/>
  <c r="AF4359" i="259"/>
  <c r="AD4355" i="259"/>
  <c r="AF4355" i="259"/>
  <c r="AD4351" i="259"/>
  <c r="AF4351" i="259"/>
  <c r="AD4347" i="259"/>
  <c r="AF4347" i="259"/>
  <c r="AD4343" i="259"/>
  <c r="AF4343" i="259"/>
  <c r="AD4339" i="259"/>
  <c r="AF4339" i="259"/>
  <c r="AD4335" i="259"/>
  <c r="AF4335" i="259"/>
  <c r="AD4331" i="259"/>
  <c r="AF4331" i="259"/>
  <c r="AD4327" i="259"/>
  <c r="AF4327" i="259"/>
  <c r="AD4323" i="259"/>
  <c r="AF4323" i="259"/>
  <c r="AD4319" i="259"/>
  <c r="AF4319" i="259"/>
  <c r="AD4315" i="259"/>
  <c r="AF4315" i="259"/>
  <c r="AD4311" i="259"/>
  <c r="AF4311" i="259"/>
  <c r="AD4307" i="259"/>
  <c r="AF4307" i="259"/>
  <c r="AD4303" i="259"/>
  <c r="AF4303" i="259"/>
  <c r="AD4299" i="259"/>
  <c r="AF4299" i="259"/>
  <c r="AD4295" i="259"/>
  <c r="AF4295" i="259"/>
  <c r="AD4291" i="259"/>
  <c r="AF4291" i="259"/>
  <c r="AD4287" i="259"/>
  <c r="AF4287" i="259"/>
  <c r="AD4283" i="259"/>
  <c r="AF4283" i="259"/>
  <c r="AD4279" i="259"/>
  <c r="AF4279" i="259"/>
  <c r="AD4275" i="259"/>
  <c r="AF4275" i="259"/>
  <c r="AD4271" i="259"/>
  <c r="AF4271" i="259"/>
  <c r="AD4267" i="259"/>
  <c r="AF4267" i="259"/>
  <c r="AD4263" i="259"/>
  <c r="AF4263" i="259"/>
  <c r="AD4259" i="259"/>
  <c r="AF4259" i="259"/>
  <c r="AD4255" i="259"/>
  <c r="AF4255" i="259"/>
  <c r="AD4251" i="259"/>
  <c r="AF4251" i="259"/>
  <c r="AD4247" i="259"/>
  <c r="AF4247" i="259"/>
  <c r="AD4243" i="259"/>
  <c r="AF4243" i="259"/>
  <c r="AD4239" i="259"/>
  <c r="AF4239" i="259"/>
  <c r="AD4235" i="259"/>
  <c r="AF4235" i="259"/>
  <c r="AD4231" i="259"/>
  <c r="AF4231" i="259"/>
  <c r="AD4227" i="259"/>
  <c r="AF4227" i="259"/>
  <c r="AD4223" i="259"/>
  <c r="AF4223" i="259"/>
  <c r="AD4219" i="259"/>
  <c r="AF4219" i="259"/>
  <c r="AD4215" i="259"/>
  <c r="AF4215" i="259"/>
  <c r="AD4211" i="259"/>
  <c r="AF4211" i="259"/>
  <c r="AD4207" i="259"/>
  <c r="AF4207" i="259"/>
  <c r="AD4203" i="259"/>
  <c r="AF4203" i="259"/>
  <c r="AD4199" i="259"/>
  <c r="AF4199" i="259"/>
  <c r="AD4195" i="259"/>
  <c r="AF4195" i="259"/>
  <c r="AD4191" i="259"/>
  <c r="AF4191" i="259"/>
  <c r="AD4187" i="259"/>
  <c r="AF4187" i="259"/>
  <c r="AD4183" i="259"/>
  <c r="AF4183" i="259"/>
  <c r="AD4179" i="259"/>
  <c r="AF4179" i="259"/>
  <c r="AD4175" i="259"/>
  <c r="AF4175" i="259"/>
  <c r="AD4171" i="259"/>
  <c r="AF4171" i="259"/>
  <c r="AD4167" i="259"/>
  <c r="AF4167" i="259"/>
  <c r="AD4163" i="259"/>
  <c r="AF4163" i="259"/>
  <c r="AD4159" i="259"/>
  <c r="AF4159" i="259"/>
  <c r="AD4155" i="259"/>
  <c r="AF4155" i="259"/>
  <c r="AD4151" i="259"/>
  <c r="AF4151" i="259"/>
  <c r="AD4147" i="259"/>
  <c r="AF4147" i="259"/>
  <c r="AD4143" i="259"/>
  <c r="AF4143" i="259"/>
  <c r="AD4139" i="259"/>
  <c r="AF4139" i="259"/>
  <c r="AD4135" i="259"/>
  <c r="AF4135" i="259"/>
  <c r="AD4131" i="259"/>
  <c r="AF4131" i="259"/>
  <c r="AD4127" i="259"/>
  <c r="AF4127" i="259"/>
  <c r="AD4123" i="259"/>
  <c r="AF4123" i="259"/>
  <c r="AD4119" i="259"/>
  <c r="AF4119" i="259"/>
  <c r="AD4115" i="259"/>
  <c r="AF4115" i="259"/>
  <c r="AD4111" i="259"/>
  <c r="AF4111" i="259"/>
  <c r="AD4107" i="259"/>
  <c r="AF4107" i="259"/>
  <c r="AD4103" i="259"/>
  <c r="AF4103" i="259"/>
  <c r="AD4099" i="259"/>
  <c r="AF4099" i="259"/>
  <c r="AD4095" i="259"/>
  <c r="AF4095" i="259"/>
  <c r="AD4091" i="259"/>
  <c r="AF4091" i="259"/>
  <c r="AD4087" i="259"/>
  <c r="AF4087" i="259"/>
  <c r="AD4083" i="259"/>
  <c r="AF4083" i="259"/>
  <c r="AD4079" i="259"/>
  <c r="AF4079" i="259"/>
  <c r="AD4075" i="259"/>
  <c r="AF4075" i="259"/>
  <c r="AD4071" i="259"/>
  <c r="AF4071" i="259"/>
  <c r="AD4067" i="259"/>
  <c r="AF4067" i="259"/>
  <c r="AD4063" i="259"/>
  <c r="AF4063" i="259"/>
  <c r="AD4059" i="259"/>
  <c r="AF4059" i="259"/>
  <c r="AD4055" i="259"/>
  <c r="AF4055" i="259"/>
  <c r="AD4051" i="259"/>
  <c r="AF4051" i="259"/>
  <c r="AD4047" i="259"/>
  <c r="AF4047" i="259"/>
  <c r="AD4043" i="259"/>
  <c r="AF4043" i="259"/>
  <c r="AD4039" i="259"/>
  <c r="AF4039" i="259"/>
  <c r="AD4035" i="259"/>
  <c r="AF4035" i="259"/>
  <c r="AD4031" i="259"/>
  <c r="AF4031" i="259"/>
  <c r="AD4027" i="259"/>
  <c r="AF4027" i="259"/>
  <c r="AD4023" i="259"/>
  <c r="AF4023" i="259"/>
  <c r="AD4019" i="259"/>
  <c r="AF4019" i="259"/>
  <c r="AD4015" i="259"/>
  <c r="AF4015" i="259"/>
  <c r="AD4011" i="259"/>
  <c r="AF4011" i="259"/>
  <c r="AD4007" i="259"/>
  <c r="AF4007" i="259"/>
  <c r="AD4003" i="259"/>
  <c r="AF4003" i="259"/>
  <c r="AD3999" i="259"/>
  <c r="AF3999" i="259"/>
  <c r="AD3995" i="259"/>
  <c r="AF3995" i="259"/>
  <c r="AD3991" i="259"/>
  <c r="AF3991" i="259"/>
  <c r="AD3987" i="259"/>
  <c r="AF3987" i="259"/>
  <c r="AD3983" i="259"/>
  <c r="AF3983" i="259"/>
  <c r="AD3979" i="259"/>
  <c r="AF3979" i="259"/>
  <c r="AD3975" i="259"/>
  <c r="AF3975" i="259"/>
  <c r="AD3971" i="259"/>
  <c r="AF3971" i="259"/>
  <c r="AD3967" i="259"/>
  <c r="AF3967" i="259"/>
  <c r="AD3963" i="259"/>
  <c r="AF3963" i="259"/>
  <c r="AD3959" i="259"/>
  <c r="AF3959" i="259"/>
  <c r="AD3955" i="259"/>
  <c r="AF3955" i="259"/>
  <c r="AD3951" i="259"/>
  <c r="AF3951" i="259"/>
  <c r="AD3947" i="259"/>
  <c r="AF3947" i="259"/>
  <c r="AD3943" i="259"/>
  <c r="AF3943" i="259"/>
  <c r="AD3939" i="259"/>
  <c r="AF3939" i="259"/>
  <c r="AD3935" i="259"/>
  <c r="AF3935" i="259"/>
  <c r="AD3931" i="259"/>
  <c r="AF3931" i="259"/>
  <c r="AD3927" i="259"/>
  <c r="AF3927" i="259"/>
  <c r="AD3923" i="259"/>
  <c r="AF3923" i="259"/>
  <c r="AD3919" i="259"/>
  <c r="AF3919" i="259"/>
  <c r="AD3915" i="259"/>
  <c r="AF3915" i="259"/>
  <c r="AD3911" i="259"/>
  <c r="AF3911" i="259"/>
  <c r="AD3907" i="259"/>
  <c r="AF3907" i="259"/>
  <c r="AD3903" i="259"/>
  <c r="AF3903" i="259"/>
  <c r="AD3899" i="259"/>
  <c r="AF3899" i="259"/>
  <c r="AD3895" i="259"/>
  <c r="AF3895" i="259"/>
  <c r="AD3891" i="259"/>
  <c r="AF3891" i="259"/>
  <c r="AD3887" i="259"/>
  <c r="AF3887" i="259"/>
  <c r="AD3883" i="259"/>
  <c r="AF3883" i="259"/>
  <c r="AD3879" i="259"/>
  <c r="AF3879" i="259"/>
  <c r="AD3875" i="259"/>
  <c r="AF3875" i="259"/>
  <c r="AD3871" i="259"/>
  <c r="AF3871" i="259"/>
  <c r="AD3867" i="259"/>
  <c r="AF3867" i="259"/>
  <c r="AD3863" i="259"/>
  <c r="AF3863" i="259"/>
  <c r="AD3859" i="259"/>
  <c r="AF3859" i="259"/>
  <c r="AD3855" i="259"/>
  <c r="AF3855" i="259"/>
  <c r="AD3851" i="259"/>
  <c r="AF3851" i="259"/>
  <c r="AD3847" i="259"/>
  <c r="AF3847" i="259"/>
  <c r="AD3843" i="259"/>
  <c r="AF3843" i="259"/>
  <c r="AD3839" i="259"/>
  <c r="AF3839" i="259"/>
  <c r="AD3835" i="259"/>
  <c r="AF3835" i="259"/>
  <c r="AD3831" i="259"/>
  <c r="AF3831" i="259"/>
  <c r="AD3827" i="259"/>
  <c r="AF3827" i="259"/>
  <c r="AD3823" i="259"/>
  <c r="AF3823" i="259"/>
  <c r="AD3819" i="259"/>
  <c r="AF3819" i="259"/>
  <c r="AD3815" i="259"/>
  <c r="AF3815" i="259"/>
  <c r="AD3811" i="259"/>
  <c r="AF3811" i="259"/>
  <c r="AD3807" i="259"/>
  <c r="AF3807" i="259"/>
  <c r="AD3803" i="259"/>
  <c r="AF3803" i="259"/>
  <c r="AD3799" i="259"/>
  <c r="AF3799" i="259"/>
  <c r="AD3795" i="259"/>
  <c r="AF3795" i="259"/>
  <c r="AD3791" i="259"/>
  <c r="AF3791" i="259"/>
  <c r="AD3787" i="259"/>
  <c r="AF3787" i="259"/>
  <c r="AD3783" i="259"/>
  <c r="AF3783" i="259"/>
  <c r="AD3779" i="259"/>
  <c r="AF3779" i="259"/>
  <c r="AD3775" i="259"/>
  <c r="AF3775" i="259"/>
  <c r="AD3771" i="259"/>
  <c r="AF3771" i="259"/>
  <c r="AD3767" i="259"/>
  <c r="AF3767" i="259"/>
  <c r="AD3763" i="259"/>
  <c r="AF3763" i="259"/>
  <c r="AD3759" i="259"/>
  <c r="AF3759" i="259"/>
  <c r="AD3755" i="259"/>
  <c r="AF3755" i="259"/>
  <c r="AD3751" i="259"/>
  <c r="AF3751" i="259"/>
  <c r="AD3747" i="259"/>
  <c r="AF3747" i="259"/>
  <c r="AD3743" i="259"/>
  <c r="AF3743" i="259"/>
  <c r="AD3739" i="259"/>
  <c r="AF3739" i="259"/>
  <c r="AD3735" i="259"/>
  <c r="AF3735" i="259"/>
  <c r="AD3731" i="259"/>
  <c r="AF3731" i="259"/>
  <c r="AD3727" i="259"/>
  <c r="AF3727" i="259"/>
  <c r="AD3723" i="259"/>
  <c r="AF3723" i="259"/>
  <c r="AD3719" i="259"/>
  <c r="AF3719" i="259"/>
  <c r="AD3715" i="259"/>
  <c r="AF3715" i="259"/>
  <c r="AD3711" i="259"/>
  <c r="AF3711" i="259"/>
  <c r="AD3707" i="259"/>
  <c r="AF3707" i="259"/>
  <c r="AD3703" i="259"/>
  <c r="AF3703" i="259"/>
  <c r="AD3699" i="259"/>
  <c r="AF3699" i="259"/>
  <c r="AD3695" i="259"/>
  <c r="AF3695" i="259"/>
  <c r="AD3691" i="259"/>
  <c r="AF3691" i="259"/>
  <c r="AD3687" i="259"/>
  <c r="AF3687" i="259"/>
  <c r="AD3683" i="259"/>
  <c r="AF3683" i="259"/>
  <c r="AD3679" i="259"/>
  <c r="AF3679" i="259"/>
  <c r="AD3675" i="259"/>
  <c r="AF3675" i="259"/>
  <c r="AD3671" i="259"/>
  <c r="AF3671" i="259"/>
  <c r="AD3667" i="259"/>
  <c r="AF3667" i="259"/>
  <c r="AD3663" i="259"/>
  <c r="AF3663" i="259"/>
  <c r="AD3659" i="259"/>
  <c r="AF3659" i="259"/>
  <c r="AD3655" i="259"/>
  <c r="AF3655" i="259"/>
  <c r="AD3651" i="259"/>
  <c r="AF3651" i="259"/>
  <c r="AD3647" i="259"/>
  <c r="AF3647" i="259"/>
  <c r="AD3643" i="259"/>
  <c r="AF3643" i="259"/>
  <c r="AD3639" i="259"/>
  <c r="AF3639" i="259"/>
  <c r="AD3635" i="259"/>
  <c r="AF3635" i="259"/>
  <c r="AD3631" i="259"/>
  <c r="AF3631" i="259"/>
  <c r="AD3627" i="259"/>
  <c r="AF3627" i="259"/>
  <c r="AD3623" i="259"/>
  <c r="AF3623" i="259"/>
  <c r="AD3619" i="259"/>
  <c r="AF3619" i="259"/>
  <c r="AD3615" i="259"/>
  <c r="AF3615" i="259"/>
  <c r="AD3611" i="259"/>
  <c r="AF3611" i="259"/>
  <c r="AD3607" i="259"/>
  <c r="AF3607" i="259"/>
  <c r="AD3603" i="259"/>
  <c r="AF3603" i="259"/>
  <c r="AD3599" i="259"/>
  <c r="AF3599" i="259"/>
  <c r="AD3595" i="259"/>
  <c r="AF3595" i="259"/>
  <c r="AD3591" i="259"/>
  <c r="AF3591" i="259"/>
  <c r="AD3587" i="259"/>
  <c r="AF3587" i="259"/>
  <c r="AD3583" i="259"/>
  <c r="AF3583" i="259"/>
  <c r="AD3579" i="259"/>
  <c r="AF3579" i="259"/>
  <c r="AD3575" i="259"/>
  <c r="AF3575" i="259"/>
  <c r="AD3571" i="259"/>
  <c r="AF3571" i="259"/>
  <c r="AD3567" i="259"/>
  <c r="AF3567" i="259"/>
  <c r="AD3563" i="259"/>
  <c r="AF3563" i="259"/>
  <c r="AD3559" i="259"/>
  <c r="AF3559" i="259"/>
  <c r="AD3555" i="259"/>
  <c r="AF3555" i="259"/>
  <c r="AD3551" i="259"/>
  <c r="AF3551" i="259"/>
  <c r="AD3547" i="259"/>
  <c r="AF3547" i="259"/>
  <c r="AD3543" i="259"/>
  <c r="AF3543" i="259"/>
  <c r="AD3539" i="259"/>
  <c r="AF3539" i="259"/>
  <c r="AD3535" i="259"/>
  <c r="AF3535" i="259"/>
  <c r="AD3531" i="259"/>
  <c r="AF3531" i="259"/>
  <c r="AD3527" i="259"/>
  <c r="AF3527" i="259"/>
  <c r="AD3523" i="259"/>
  <c r="AF3523" i="259"/>
  <c r="AD3519" i="259"/>
  <c r="AF3519" i="259"/>
  <c r="AD3515" i="259"/>
  <c r="AF3515" i="259"/>
  <c r="AD3511" i="259"/>
  <c r="AF3511" i="259"/>
  <c r="AD3507" i="259"/>
  <c r="AF3507" i="259"/>
  <c r="AD3503" i="259"/>
  <c r="AF3503" i="259"/>
  <c r="AD3499" i="259"/>
  <c r="AF3499" i="259"/>
  <c r="AD3495" i="259"/>
  <c r="AF3495" i="259"/>
  <c r="AD3491" i="259"/>
  <c r="AF3491" i="259"/>
  <c r="AD3487" i="259"/>
  <c r="AF3487" i="259"/>
  <c r="AD3483" i="259"/>
  <c r="AF3483" i="259"/>
  <c r="AD3479" i="259"/>
  <c r="AF3479" i="259"/>
  <c r="AD3475" i="259"/>
  <c r="AF3475" i="259"/>
  <c r="AD3471" i="259"/>
  <c r="AF3471" i="259"/>
  <c r="AD3467" i="259"/>
  <c r="AF3467" i="259"/>
  <c r="AD3463" i="259"/>
  <c r="AF3463" i="259"/>
  <c r="AD3459" i="259"/>
  <c r="AF3459" i="259"/>
  <c r="AD3455" i="259"/>
  <c r="AF3455" i="259"/>
  <c r="AD3451" i="259"/>
  <c r="AF3451" i="259"/>
  <c r="AD3447" i="259"/>
  <c r="AF3447" i="259"/>
  <c r="AD3443" i="259"/>
  <c r="AF3443" i="259"/>
  <c r="AD3439" i="259"/>
  <c r="AF3439" i="259"/>
  <c r="AD3435" i="259"/>
  <c r="AF3435" i="259"/>
  <c r="AD3431" i="259"/>
  <c r="AF3431" i="259"/>
  <c r="AD3427" i="259"/>
  <c r="AF3427" i="259"/>
  <c r="AD3423" i="259"/>
  <c r="AF3423" i="259"/>
  <c r="AD3419" i="259"/>
  <c r="AF3419" i="259"/>
  <c r="AD3415" i="259"/>
  <c r="AF3415" i="259"/>
  <c r="AD3411" i="259"/>
  <c r="AF3411" i="259"/>
  <c r="AD3407" i="259"/>
  <c r="AF3407" i="259"/>
  <c r="AD3403" i="259"/>
  <c r="AF3403" i="259"/>
  <c r="AD3399" i="259"/>
  <c r="AF3399" i="259"/>
  <c r="AD3395" i="259"/>
  <c r="AF3395" i="259"/>
  <c r="AD3391" i="259"/>
  <c r="AF3391" i="259"/>
  <c r="AD3387" i="259"/>
  <c r="AF3387" i="259"/>
  <c r="AD3383" i="259"/>
  <c r="AF3383" i="259"/>
  <c r="AD3379" i="259"/>
  <c r="AF3379" i="259"/>
  <c r="AD3375" i="259"/>
  <c r="AF3375" i="259"/>
  <c r="AD3371" i="259"/>
  <c r="AF3371" i="259"/>
  <c r="AD3367" i="259"/>
  <c r="AF3367" i="259"/>
  <c r="AD3363" i="259"/>
  <c r="AF3363" i="259"/>
  <c r="AD3359" i="259"/>
  <c r="AF3359" i="259"/>
  <c r="AD3355" i="259"/>
  <c r="AF3355" i="259"/>
  <c r="AD3351" i="259"/>
  <c r="AF3351" i="259"/>
  <c r="AD3347" i="259"/>
  <c r="AF3347" i="259"/>
  <c r="AD3343" i="259"/>
  <c r="AF3343" i="259"/>
  <c r="AD3339" i="259"/>
  <c r="AF3339" i="259"/>
  <c r="AD3335" i="259"/>
  <c r="AF3335" i="259"/>
  <c r="AD3331" i="259"/>
  <c r="AF3331" i="259"/>
  <c r="AD3327" i="259"/>
  <c r="AF3327" i="259"/>
  <c r="AD3323" i="259"/>
  <c r="AF3323" i="259"/>
  <c r="AD3319" i="259"/>
  <c r="AF3319" i="259"/>
  <c r="AD3315" i="259"/>
  <c r="AF3315" i="259"/>
  <c r="AD5509" i="259"/>
  <c r="AF5509" i="259"/>
  <c r="AD5493" i="259"/>
  <c r="AF5493" i="259"/>
  <c r="AD5477" i="259"/>
  <c r="AF5477" i="259"/>
  <c r="AD5461" i="259"/>
  <c r="AF5461" i="259"/>
  <c r="AD5445" i="259"/>
  <c r="AF5445" i="259"/>
  <c r="AD5429" i="259"/>
  <c r="AF5429" i="259"/>
  <c r="AD5413" i="259"/>
  <c r="AF5413" i="259"/>
  <c r="AD5397" i="259"/>
  <c r="AF5397" i="259"/>
  <c r="AD5373" i="259"/>
  <c r="AF5373" i="259"/>
  <c r="AD5511" i="259"/>
  <c r="AF5511" i="259"/>
  <c r="AD5503" i="259"/>
  <c r="AF5503" i="259"/>
  <c r="AD5495" i="259"/>
  <c r="AF5495" i="259"/>
  <c r="AD5487" i="259"/>
  <c r="AF5487" i="259"/>
  <c r="AD5479" i="259"/>
  <c r="AF5479" i="259"/>
  <c r="AD5471" i="259"/>
  <c r="AF5471" i="259"/>
  <c r="AD5455" i="259"/>
  <c r="AF5455" i="259"/>
  <c r="AD5514" i="259"/>
  <c r="AF5514" i="259"/>
  <c r="AD5510" i="259"/>
  <c r="AF5510" i="259"/>
  <c r="AD5506" i="259"/>
  <c r="AF5506" i="259"/>
  <c r="AD5502" i="259"/>
  <c r="AF5502" i="259"/>
  <c r="AD5498" i="259"/>
  <c r="AF5498" i="259"/>
  <c r="AD5494" i="259"/>
  <c r="AF5494" i="259"/>
  <c r="AD5490" i="259"/>
  <c r="AF5490" i="259"/>
  <c r="AD5486" i="259"/>
  <c r="AF5486" i="259"/>
  <c r="AD5482" i="259"/>
  <c r="AF5482" i="259"/>
  <c r="AD5478" i="259"/>
  <c r="AF5478" i="259"/>
  <c r="AD5474" i="259"/>
  <c r="AF5474" i="259"/>
  <c r="AD5470" i="259"/>
  <c r="AF5470" i="259"/>
  <c r="AD5466" i="259"/>
  <c r="AF5466" i="259"/>
  <c r="AD5462" i="259"/>
  <c r="AF5462" i="259"/>
  <c r="AD5458" i="259"/>
  <c r="AF5458" i="259"/>
  <c r="AD5454" i="259"/>
  <c r="AF5454" i="259"/>
  <c r="AD5450" i="259"/>
  <c r="AF5450" i="259"/>
  <c r="AD5446" i="259"/>
  <c r="AF5446" i="259"/>
  <c r="AD5442" i="259"/>
  <c r="AF5442" i="259"/>
  <c r="AD5438" i="259"/>
  <c r="AF5438" i="259"/>
  <c r="AD5434" i="259"/>
  <c r="AF5434" i="259"/>
  <c r="AD5430" i="259"/>
  <c r="AF5430" i="259"/>
  <c r="AD5426" i="259"/>
  <c r="AF5426" i="259"/>
  <c r="AD5422" i="259"/>
  <c r="AF5422" i="259"/>
  <c r="AD5418" i="259"/>
  <c r="AF5418" i="259"/>
  <c r="AD5414" i="259"/>
  <c r="AF5414" i="259"/>
  <c r="AD5410" i="259"/>
  <c r="AF5410" i="259"/>
  <c r="AD5406" i="259"/>
  <c r="AF5406" i="259"/>
  <c r="AD5402" i="259"/>
  <c r="AF5402" i="259"/>
  <c r="AD5398" i="259"/>
  <c r="AF5398" i="259"/>
  <c r="AD5394" i="259"/>
  <c r="AF5394" i="259"/>
  <c r="AD5390" i="259"/>
  <c r="AF5390" i="259"/>
  <c r="AD5386" i="259"/>
  <c r="AF5386" i="259"/>
  <c r="AD5382" i="259"/>
  <c r="AF5382" i="259"/>
  <c r="AD5378" i="259"/>
  <c r="AF5378" i="259"/>
  <c r="AD5374" i="259"/>
  <c r="AF5374" i="259"/>
  <c r="AD5370" i="259"/>
  <c r="AF5370" i="259"/>
  <c r="AD5366" i="259"/>
  <c r="AF5366" i="259"/>
  <c r="AD5362" i="259"/>
  <c r="AF5362" i="259"/>
  <c r="AD5358" i="259"/>
  <c r="AF5358" i="259"/>
  <c r="AD5354" i="259"/>
  <c r="AF5354" i="259"/>
  <c r="AD5350" i="259"/>
  <c r="AF5350" i="259"/>
  <c r="AD5346" i="259"/>
  <c r="AF5346" i="259"/>
  <c r="AD5342" i="259"/>
  <c r="AF5342" i="259"/>
  <c r="AD5338" i="259"/>
  <c r="AF5338" i="259"/>
  <c r="AD5334" i="259"/>
  <c r="AF5334" i="259"/>
  <c r="AD5330" i="259"/>
  <c r="AF5330" i="259"/>
  <c r="AD5326" i="259"/>
  <c r="AF5326" i="259"/>
  <c r="AD5322" i="259"/>
  <c r="AF5322" i="259"/>
  <c r="AD5318" i="259"/>
  <c r="AF5318" i="259"/>
  <c r="AD5314" i="259"/>
  <c r="AF5314" i="259"/>
  <c r="AD5310" i="259"/>
  <c r="AF5310" i="259"/>
  <c r="AD5306" i="259"/>
  <c r="AF5306" i="259"/>
  <c r="AD5302" i="259"/>
  <c r="AF5302" i="259"/>
  <c r="AD5298" i="259"/>
  <c r="AF5298" i="259"/>
  <c r="AD5294" i="259"/>
  <c r="AF5294" i="259"/>
  <c r="AD5290" i="259"/>
  <c r="AF5290" i="259"/>
  <c r="AD5286" i="259"/>
  <c r="AF5286" i="259"/>
  <c r="AD5282" i="259"/>
  <c r="AF5282" i="259"/>
  <c r="AD5278" i="259"/>
  <c r="AF5278" i="259"/>
  <c r="AD5274" i="259"/>
  <c r="AF5274" i="259"/>
  <c r="AD5270" i="259"/>
  <c r="AF5270" i="259"/>
  <c r="AD5266" i="259"/>
  <c r="AF5266" i="259"/>
  <c r="AD5262" i="259"/>
  <c r="AF5262" i="259"/>
  <c r="AD5258" i="259"/>
  <c r="AF5258" i="259"/>
  <c r="AD5254" i="259"/>
  <c r="AF5254" i="259"/>
  <c r="AD5250" i="259"/>
  <c r="AF5250" i="259"/>
  <c r="AD5246" i="259"/>
  <c r="AF5246" i="259"/>
  <c r="AD5242" i="259"/>
  <c r="AF5242" i="259"/>
  <c r="AD5238" i="259"/>
  <c r="AF5238" i="259"/>
  <c r="AD5234" i="259"/>
  <c r="AF5234" i="259"/>
  <c r="AD5230" i="259"/>
  <c r="AF5230" i="259"/>
  <c r="AD5226" i="259"/>
  <c r="AF5226" i="259"/>
  <c r="AD5222" i="259"/>
  <c r="AF5222" i="259"/>
  <c r="AD5218" i="259"/>
  <c r="AF5218" i="259"/>
  <c r="AD5214" i="259"/>
  <c r="AF5214" i="259"/>
  <c r="AD5210" i="259"/>
  <c r="AF5210" i="259"/>
  <c r="AD5206" i="259"/>
  <c r="AF5206" i="259"/>
  <c r="AD5202" i="259"/>
  <c r="AF5202" i="259"/>
  <c r="AD5198" i="259"/>
  <c r="AF5198" i="259"/>
  <c r="AD5194" i="259"/>
  <c r="AF5194" i="259"/>
  <c r="AD5190" i="259"/>
  <c r="AF5190" i="259"/>
  <c r="AD5186" i="259"/>
  <c r="AF5186" i="259"/>
  <c r="AD5182" i="259"/>
  <c r="AF5182" i="259"/>
  <c r="AD5178" i="259"/>
  <c r="AF5178" i="259"/>
  <c r="AD5174" i="259"/>
  <c r="AF5174" i="259"/>
  <c r="AD5170" i="259"/>
  <c r="AF5170" i="259"/>
  <c r="AD5166" i="259"/>
  <c r="AF5166" i="259"/>
  <c r="AD5162" i="259"/>
  <c r="AF5162" i="259"/>
  <c r="AD5158" i="259"/>
  <c r="AF5158" i="259"/>
  <c r="AD5154" i="259"/>
  <c r="AF5154" i="259"/>
  <c r="AD5150" i="259"/>
  <c r="AF5150" i="259"/>
  <c r="AD5146" i="259"/>
  <c r="AF5146" i="259"/>
  <c r="AD5142" i="259"/>
  <c r="AF5142" i="259"/>
  <c r="AD5138" i="259"/>
  <c r="AF5138" i="259"/>
  <c r="AD5134" i="259"/>
  <c r="AF5134" i="259"/>
  <c r="AD5130" i="259"/>
  <c r="AF5130" i="259"/>
  <c r="AD5126" i="259"/>
  <c r="AF5126" i="259"/>
  <c r="AD5122" i="259"/>
  <c r="AF5122" i="259"/>
  <c r="AD5118" i="259"/>
  <c r="AF5118" i="259"/>
  <c r="AD5114" i="259"/>
  <c r="AF5114" i="259"/>
  <c r="AD5110" i="259"/>
  <c r="AF5110" i="259"/>
  <c r="AD5106" i="259"/>
  <c r="AF5106" i="259"/>
  <c r="AD5102" i="259"/>
  <c r="AF5102" i="259"/>
  <c r="AD5098" i="259"/>
  <c r="AF5098" i="259"/>
  <c r="AD5094" i="259"/>
  <c r="AF5094" i="259"/>
  <c r="AD5090" i="259"/>
  <c r="AF5090" i="259"/>
  <c r="AD5086" i="259"/>
  <c r="AF5086" i="259"/>
  <c r="AD5082" i="259"/>
  <c r="AF5082" i="259"/>
  <c r="AD5078" i="259"/>
  <c r="AF5078" i="259"/>
  <c r="AD5074" i="259"/>
  <c r="AF5074" i="259"/>
  <c r="AD5070" i="259"/>
  <c r="AF5070" i="259"/>
  <c r="AD5066" i="259"/>
  <c r="AF5066" i="259"/>
  <c r="AD5062" i="259"/>
  <c r="AF5062" i="259"/>
  <c r="AD5058" i="259"/>
  <c r="AF5058" i="259"/>
  <c r="AD5054" i="259"/>
  <c r="AF5054" i="259"/>
  <c r="AD5050" i="259"/>
  <c r="AF5050" i="259"/>
  <c r="AD5046" i="259"/>
  <c r="AF5046" i="259"/>
  <c r="AD5042" i="259"/>
  <c r="AF5042" i="259"/>
  <c r="AD5038" i="259"/>
  <c r="AF5038" i="259"/>
  <c r="AD5034" i="259"/>
  <c r="AF5034" i="259"/>
  <c r="AD5030" i="259"/>
  <c r="AF5030" i="259"/>
  <c r="AD5026" i="259"/>
  <c r="AF5026" i="259"/>
  <c r="AD5022" i="259"/>
  <c r="AF5022" i="259"/>
  <c r="AD5018" i="259"/>
  <c r="AF5018" i="259"/>
  <c r="AD5014" i="259"/>
  <c r="AF5014" i="259"/>
  <c r="AD5010" i="259"/>
  <c r="AF5010" i="259"/>
  <c r="AD5006" i="259"/>
  <c r="AF5006" i="259"/>
  <c r="AD5002" i="259"/>
  <c r="AF5002" i="259"/>
  <c r="AD4998" i="259"/>
  <c r="AF4998" i="259"/>
  <c r="AD4994" i="259"/>
  <c r="AF4994" i="259"/>
  <c r="AD4990" i="259"/>
  <c r="AF4990" i="259"/>
  <c r="AD4986" i="259"/>
  <c r="AF4986" i="259"/>
  <c r="AD4982" i="259"/>
  <c r="AF4982" i="259"/>
  <c r="AD4978" i="259"/>
  <c r="AF4978" i="259"/>
  <c r="AD4974" i="259"/>
  <c r="AF4974" i="259"/>
  <c r="AD4970" i="259"/>
  <c r="AF4970" i="259"/>
  <c r="AD4966" i="259"/>
  <c r="AF4966" i="259"/>
  <c r="AD4962" i="259"/>
  <c r="AF4962" i="259"/>
  <c r="AD4958" i="259"/>
  <c r="AF4958" i="259"/>
  <c r="AD4954" i="259"/>
  <c r="AF4954" i="259"/>
  <c r="AD4950" i="259"/>
  <c r="AF4950" i="259"/>
  <c r="AD4946" i="259"/>
  <c r="AF4946" i="259"/>
  <c r="AD4942" i="259"/>
  <c r="AF4942" i="259"/>
  <c r="AD4938" i="259"/>
  <c r="AF4938" i="259"/>
  <c r="AD4934" i="259"/>
  <c r="AF4934" i="259"/>
  <c r="AD4930" i="259"/>
  <c r="AF4930" i="259"/>
  <c r="AD4926" i="259"/>
  <c r="AF4926" i="259"/>
  <c r="AD4922" i="259"/>
  <c r="AF4922" i="259"/>
  <c r="AD4918" i="259"/>
  <c r="AF4918" i="259"/>
  <c r="AD4914" i="259"/>
  <c r="AF4914" i="259"/>
  <c r="AD4910" i="259"/>
  <c r="AF4910" i="259"/>
  <c r="AD4906" i="259"/>
  <c r="AF4906" i="259"/>
  <c r="AD4902" i="259"/>
  <c r="AF4902" i="259"/>
  <c r="AD4898" i="259"/>
  <c r="AF4898" i="259"/>
  <c r="AD4894" i="259"/>
  <c r="AF4894" i="259"/>
  <c r="AD4890" i="259"/>
  <c r="AF4890" i="259"/>
  <c r="AD4886" i="259"/>
  <c r="AF4886" i="259"/>
  <c r="AD4882" i="259"/>
  <c r="AF4882" i="259"/>
  <c r="AD4878" i="259"/>
  <c r="AF4878" i="259"/>
  <c r="AD4874" i="259"/>
  <c r="AF4874" i="259"/>
  <c r="AD4870" i="259"/>
  <c r="AF4870" i="259"/>
  <c r="AD4866" i="259"/>
  <c r="AF4866" i="259"/>
  <c r="AD4862" i="259"/>
  <c r="AF4862" i="259"/>
  <c r="AD4858" i="259"/>
  <c r="AF4858" i="259"/>
  <c r="AD4854" i="259"/>
  <c r="AF4854" i="259"/>
  <c r="AD4850" i="259"/>
  <c r="AF4850" i="259"/>
  <c r="AD4846" i="259"/>
  <c r="AF4846" i="259"/>
  <c r="AD4842" i="259"/>
  <c r="AF4842" i="259"/>
  <c r="AD4838" i="259"/>
  <c r="AF4838" i="259"/>
  <c r="AD4834" i="259"/>
  <c r="AF4834" i="259"/>
  <c r="AD4830" i="259"/>
  <c r="AF4830" i="259"/>
  <c r="AD4826" i="259"/>
  <c r="AF4826" i="259"/>
  <c r="AD4822" i="259"/>
  <c r="AF4822" i="259"/>
  <c r="AD4818" i="259"/>
  <c r="AF4818" i="259"/>
  <c r="AD4814" i="259"/>
  <c r="AF4814" i="259"/>
  <c r="AD4810" i="259"/>
  <c r="AF4810" i="259"/>
  <c r="AD4806" i="259"/>
  <c r="AF4806" i="259"/>
  <c r="AD4802" i="259"/>
  <c r="AF4802" i="259"/>
  <c r="AD4798" i="259"/>
  <c r="AF4798" i="259"/>
  <c r="AD4794" i="259"/>
  <c r="AF4794" i="259"/>
  <c r="AD4790" i="259"/>
  <c r="AF4790" i="259"/>
  <c r="AD4786" i="259"/>
  <c r="AF4786" i="259"/>
  <c r="AD4782" i="259"/>
  <c r="AF4782" i="259"/>
  <c r="AD4778" i="259"/>
  <c r="AF4778" i="259"/>
  <c r="AD4774" i="259"/>
  <c r="AF4774" i="259"/>
  <c r="AD4770" i="259"/>
  <c r="AF4770" i="259"/>
  <c r="AD4766" i="259"/>
  <c r="AF4766" i="259"/>
  <c r="AD4762" i="259"/>
  <c r="AF4762" i="259"/>
  <c r="AD4758" i="259"/>
  <c r="AF4758" i="259"/>
  <c r="AD4754" i="259"/>
  <c r="AF4754" i="259"/>
  <c r="AD4750" i="259"/>
  <c r="AF4750" i="259"/>
  <c r="AD4746" i="259"/>
  <c r="AF4746" i="259"/>
  <c r="AD4742" i="259"/>
  <c r="AF4742" i="259"/>
  <c r="AD4738" i="259"/>
  <c r="AF4738" i="259"/>
  <c r="AD4734" i="259"/>
  <c r="AF4734" i="259"/>
  <c r="AD4730" i="259"/>
  <c r="AF4730" i="259"/>
  <c r="AD4726" i="259"/>
  <c r="AF4726" i="259"/>
  <c r="AD4722" i="259"/>
  <c r="AF4722" i="259"/>
  <c r="AD4718" i="259"/>
  <c r="AF4718" i="259"/>
  <c r="AD4714" i="259"/>
  <c r="AF4714" i="259"/>
  <c r="AD4710" i="259"/>
  <c r="AF4710" i="259"/>
  <c r="AD4706" i="259"/>
  <c r="AF4706" i="259"/>
  <c r="AD4702" i="259"/>
  <c r="AF4702" i="259"/>
  <c r="AD4698" i="259"/>
  <c r="AF4698" i="259"/>
  <c r="AD4694" i="259"/>
  <c r="AF4694" i="259"/>
  <c r="AD4690" i="259"/>
  <c r="AF4690" i="259"/>
  <c r="AD4686" i="259"/>
  <c r="AF4686" i="259"/>
  <c r="AD4682" i="259"/>
  <c r="AF4682" i="259"/>
  <c r="AD4678" i="259"/>
  <c r="AF4678" i="259"/>
  <c r="AD4674" i="259"/>
  <c r="AF4674" i="259"/>
  <c r="AD4670" i="259"/>
  <c r="AF4670" i="259"/>
  <c r="AD4666" i="259"/>
  <c r="AF4666" i="259"/>
  <c r="AD4662" i="259"/>
  <c r="AF4662" i="259"/>
  <c r="AD4658" i="259"/>
  <c r="AF4658" i="259"/>
  <c r="AD4654" i="259"/>
  <c r="AF4654" i="259"/>
  <c r="AD4650" i="259"/>
  <c r="AF4650" i="259"/>
  <c r="AD4646" i="259"/>
  <c r="AF4646" i="259"/>
  <c r="AD4642" i="259"/>
  <c r="AF4642" i="259"/>
  <c r="AD4638" i="259"/>
  <c r="AF4638" i="259"/>
  <c r="AD4634" i="259"/>
  <c r="AF4634" i="259"/>
  <c r="AD4630" i="259"/>
  <c r="AF4630" i="259"/>
  <c r="AD4626" i="259"/>
  <c r="AF4626" i="259"/>
  <c r="AD4622" i="259"/>
  <c r="AF4622" i="259"/>
  <c r="AD4618" i="259"/>
  <c r="AF4618" i="259"/>
  <c r="AD4614" i="259"/>
  <c r="AF4614" i="259"/>
  <c r="AD4610" i="259"/>
  <c r="AF4610" i="259"/>
  <c r="AD4606" i="259"/>
  <c r="AF4606" i="259"/>
  <c r="AD4602" i="259"/>
  <c r="AF4602" i="259"/>
  <c r="AD4598" i="259"/>
  <c r="AF4598" i="259"/>
  <c r="AD4594" i="259"/>
  <c r="AF4594" i="259"/>
  <c r="AD4590" i="259"/>
  <c r="AF4590" i="259"/>
  <c r="AD4586" i="259"/>
  <c r="AF4586" i="259"/>
  <c r="AD4582" i="259"/>
  <c r="AF4582" i="259"/>
  <c r="AD4578" i="259"/>
  <c r="AF4578" i="259"/>
  <c r="AD4574" i="259"/>
  <c r="AF4574" i="259"/>
  <c r="AD4570" i="259"/>
  <c r="AF4570" i="259"/>
  <c r="AD4566" i="259"/>
  <c r="AF4566" i="259"/>
  <c r="AD4562" i="259"/>
  <c r="AF4562" i="259"/>
  <c r="AD4558" i="259"/>
  <c r="AF4558" i="259"/>
  <c r="AD4554" i="259"/>
  <c r="AF4554" i="259"/>
  <c r="AD4550" i="259"/>
  <c r="AF4550" i="259"/>
  <c r="AD4546" i="259"/>
  <c r="AF4546" i="259"/>
  <c r="AD4542" i="259"/>
  <c r="AF4542" i="259"/>
  <c r="AD4538" i="259"/>
  <c r="AF4538" i="259"/>
  <c r="AD4534" i="259"/>
  <c r="AF4534" i="259"/>
  <c r="AD4530" i="259"/>
  <c r="AF4530" i="259"/>
  <c r="AD4526" i="259"/>
  <c r="AF4526" i="259"/>
  <c r="AD4522" i="259"/>
  <c r="AF4522" i="259"/>
  <c r="AD4518" i="259"/>
  <c r="AF4518" i="259"/>
  <c r="AD4514" i="259"/>
  <c r="AF4514" i="259"/>
  <c r="AD4510" i="259"/>
  <c r="AF4510" i="259"/>
  <c r="AD4506" i="259"/>
  <c r="AF4506" i="259"/>
  <c r="AD4502" i="259"/>
  <c r="AF4502" i="259"/>
  <c r="AD4498" i="259"/>
  <c r="AF4498" i="259"/>
  <c r="AD4494" i="259"/>
  <c r="AF4494" i="259"/>
  <c r="AD4490" i="259"/>
  <c r="AF4490" i="259"/>
  <c r="AD4486" i="259"/>
  <c r="AF4486" i="259"/>
  <c r="AD4482" i="259"/>
  <c r="AF4482" i="259"/>
  <c r="AD4478" i="259"/>
  <c r="AF4478" i="259"/>
  <c r="AD4474" i="259"/>
  <c r="AF4474" i="259"/>
  <c r="AD4470" i="259"/>
  <c r="AF4470" i="259"/>
  <c r="AD4466" i="259"/>
  <c r="AF4466" i="259"/>
  <c r="AD4462" i="259"/>
  <c r="AF4462" i="259"/>
  <c r="AD4458" i="259"/>
  <c r="AF4458" i="259"/>
  <c r="AD4454" i="259"/>
  <c r="AF4454" i="259"/>
  <c r="AD4450" i="259"/>
  <c r="AF4450" i="259"/>
  <c r="AD4446" i="259"/>
  <c r="AF4446" i="259"/>
  <c r="AD4442" i="259"/>
  <c r="AF4442" i="259"/>
  <c r="AD4438" i="259"/>
  <c r="AF4438" i="259"/>
  <c r="AD4434" i="259"/>
  <c r="AF4434" i="259"/>
  <c r="AD4430" i="259"/>
  <c r="AF4430" i="259"/>
  <c r="AD4426" i="259"/>
  <c r="AF4426" i="259"/>
  <c r="AD4422" i="259"/>
  <c r="AF4422" i="259"/>
  <c r="AD4418" i="259"/>
  <c r="AF4418" i="259"/>
  <c r="AD4414" i="259"/>
  <c r="AF4414" i="259"/>
  <c r="AD4410" i="259"/>
  <c r="AF4410" i="259"/>
  <c r="AD4406" i="259"/>
  <c r="AF4406" i="259"/>
  <c r="AD4402" i="259"/>
  <c r="AF4402" i="259"/>
  <c r="AD4398" i="259"/>
  <c r="AF4398" i="259"/>
  <c r="AD4394" i="259"/>
  <c r="AF4394" i="259"/>
  <c r="AD4390" i="259"/>
  <c r="AF4390" i="259"/>
  <c r="AD4386" i="259"/>
  <c r="AF4386" i="259"/>
  <c r="AD4382" i="259"/>
  <c r="AF4382" i="259"/>
  <c r="AD4378" i="259"/>
  <c r="AF4378" i="259"/>
  <c r="AD4374" i="259"/>
  <c r="AF4374" i="259"/>
  <c r="AD4370" i="259"/>
  <c r="AF4370" i="259"/>
  <c r="AD4366" i="259"/>
  <c r="AF4366" i="259"/>
  <c r="AD4362" i="259"/>
  <c r="AF4362" i="259"/>
  <c r="AD4358" i="259"/>
  <c r="AF4358" i="259"/>
  <c r="AD4354" i="259"/>
  <c r="AF4354" i="259"/>
  <c r="AD4350" i="259"/>
  <c r="AF4350" i="259"/>
  <c r="AD4346" i="259"/>
  <c r="AF4346" i="259"/>
  <c r="AD4342" i="259"/>
  <c r="AF4342" i="259"/>
  <c r="AD4338" i="259"/>
  <c r="AF4338" i="259"/>
  <c r="AD4334" i="259"/>
  <c r="AF4334" i="259"/>
  <c r="AD4330" i="259"/>
  <c r="AF4330" i="259"/>
  <c r="AD4326" i="259"/>
  <c r="AF4326" i="259"/>
  <c r="AD4322" i="259"/>
  <c r="AF4322" i="259"/>
  <c r="AD4318" i="259"/>
  <c r="AF4318" i="259"/>
  <c r="AD4314" i="259"/>
  <c r="AF4314" i="259"/>
  <c r="AD4310" i="259"/>
  <c r="AF4310" i="259"/>
  <c r="AD4306" i="259"/>
  <c r="AF4306" i="259"/>
  <c r="AD4302" i="259"/>
  <c r="AF4302" i="259"/>
  <c r="AD4298" i="259"/>
  <c r="AF4298" i="259"/>
  <c r="AD4294" i="259"/>
  <c r="AF4294" i="259"/>
  <c r="AD4290" i="259"/>
  <c r="AF4290" i="259"/>
  <c r="AD4286" i="259"/>
  <c r="AF4286" i="259"/>
  <c r="AD4282" i="259"/>
  <c r="AF4282" i="259"/>
  <c r="AD4278" i="259"/>
  <c r="AF4278" i="259"/>
  <c r="AD4274" i="259"/>
  <c r="AF4274" i="259"/>
  <c r="AD4270" i="259"/>
  <c r="AF4270" i="259"/>
  <c r="AD4266" i="259"/>
  <c r="AF4266" i="259"/>
  <c r="AD4262" i="259"/>
  <c r="AF4262" i="259"/>
  <c r="AD4258" i="259"/>
  <c r="AF4258" i="259"/>
  <c r="AD4254" i="259"/>
  <c r="AF4254" i="259"/>
  <c r="AD4250" i="259"/>
  <c r="AF4250" i="259"/>
  <c r="AD4246" i="259"/>
  <c r="AF4246" i="259"/>
  <c r="AD4242" i="259"/>
  <c r="AF4242" i="259"/>
  <c r="AD4238" i="259"/>
  <c r="AF4238" i="259"/>
  <c r="AD4234" i="259"/>
  <c r="AF4234" i="259"/>
  <c r="AD4230" i="259"/>
  <c r="AF4230" i="259"/>
  <c r="AD4226" i="259"/>
  <c r="AF4226" i="259"/>
  <c r="AD4222" i="259"/>
  <c r="AF4222" i="259"/>
  <c r="AD4218" i="259"/>
  <c r="AF4218" i="259"/>
  <c r="AD4214" i="259"/>
  <c r="AF4214" i="259"/>
  <c r="AD4210" i="259"/>
  <c r="AF4210" i="259"/>
  <c r="AD4206" i="259"/>
  <c r="AF4206" i="259"/>
  <c r="AD4202" i="259"/>
  <c r="AF4202" i="259"/>
  <c r="AD4198" i="259"/>
  <c r="AF4198" i="259"/>
  <c r="AD4194" i="259"/>
  <c r="AF4194" i="259"/>
  <c r="AD4190" i="259"/>
  <c r="AF4190" i="259"/>
  <c r="AD4186" i="259"/>
  <c r="AF4186" i="259"/>
  <c r="AD4182" i="259"/>
  <c r="AF4182" i="259"/>
  <c r="AD4178" i="259"/>
  <c r="AF4178" i="259"/>
  <c r="AD4174" i="259"/>
  <c r="AF4174" i="259"/>
  <c r="AD4170" i="259"/>
  <c r="AF4170" i="259"/>
  <c r="AD4166" i="259"/>
  <c r="AF4166" i="259"/>
  <c r="AD4162" i="259"/>
  <c r="AF4162" i="259"/>
  <c r="AD4158" i="259"/>
  <c r="AF4158" i="259"/>
  <c r="AD4154" i="259"/>
  <c r="AF4154" i="259"/>
  <c r="AD4150" i="259"/>
  <c r="AF4150" i="259"/>
  <c r="AD4146" i="259"/>
  <c r="AF4146" i="259"/>
  <c r="AD4142" i="259"/>
  <c r="AF4142" i="259"/>
  <c r="AD4138" i="259"/>
  <c r="AF4138" i="259"/>
  <c r="AD4134" i="259"/>
  <c r="AF4134" i="259"/>
  <c r="AD4130" i="259"/>
  <c r="AF4130" i="259"/>
  <c r="AD4126" i="259"/>
  <c r="AF4126" i="259"/>
  <c r="AD4122" i="259"/>
  <c r="AF4122" i="259"/>
  <c r="AD4118" i="259"/>
  <c r="AF4118" i="259"/>
  <c r="AD4114" i="259"/>
  <c r="AF4114" i="259"/>
  <c r="AD4110" i="259"/>
  <c r="AF4110" i="259"/>
  <c r="AD4106" i="259"/>
  <c r="AF4106" i="259"/>
  <c r="AD4102" i="259"/>
  <c r="AF4102" i="259"/>
  <c r="AD4098" i="259"/>
  <c r="AF4098" i="259"/>
  <c r="AD4094" i="259"/>
  <c r="AF4094" i="259"/>
  <c r="AD4090" i="259"/>
  <c r="AF4090" i="259"/>
  <c r="AD4086" i="259"/>
  <c r="AF4086" i="259"/>
  <c r="AD4082" i="259"/>
  <c r="AF4082" i="259"/>
  <c r="AD4078" i="259"/>
  <c r="AF4078" i="259"/>
  <c r="AD4074" i="259"/>
  <c r="AF4074" i="259"/>
  <c r="AD4070" i="259"/>
  <c r="AF4070" i="259"/>
  <c r="AD4066" i="259"/>
  <c r="AF4066" i="259"/>
  <c r="AD4062" i="259"/>
  <c r="AF4062" i="259"/>
  <c r="AD4058" i="259"/>
  <c r="AF4058" i="259"/>
  <c r="AD4054" i="259"/>
  <c r="AF4054" i="259"/>
  <c r="AD4050" i="259"/>
  <c r="AF4050" i="259"/>
  <c r="AD4046" i="259"/>
  <c r="AF4046" i="259"/>
  <c r="AD4042" i="259"/>
  <c r="AF4042" i="259"/>
  <c r="AD4038" i="259"/>
  <c r="AF4038" i="259"/>
  <c r="AD4034" i="259"/>
  <c r="AF4034" i="259"/>
  <c r="AD4030" i="259"/>
  <c r="AF4030" i="259"/>
  <c r="AD4026" i="259"/>
  <c r="AF4026" i="259"/>
  <c r="AD4022" i="259"/>
  <c r="AF4022" i="259"/>
  <c r="AD4018" i="259"/>
  <c r="AF4018" i="259"/>
  <c r="AD4014" i="259"/>
  <c r="AF4014" i="259"/>
  <c r="AD4010" i="259"/>
  <c r="AF4010" i="259"/>
  <c r="AD4006" i="259"/>
  <c r="AF4006" i="259"/>
  <c r="AD4002" i="259"/>
  <c r="AF4002" i="259"/>
  <c r="AD3998" i="259"/>
  <c r="AF3998" i="259"/>
  <c r="AD3994" i="259"/>
  <c r="AF3994" i="259"/>
  <c r="AD3990" i="259"/>
  <c r="AF3990" i="259"/>
  <c r="AD3986" i="259"/>
  <c r="AF3986" i="259"/>
  <c r="AD3982" i="259"/>
  <c r="AF3982" i="259"/>
  <c r="AD3978" i="259"/>
  <c r="AF3978" i="259"/>
  <c r="AD3974" i="259"/>
  <c r="AF3974" i="259"/>
  <c r="AD3970" i="259"/>
  <c r="AF3970" i="259"/>
  <c r="AD3966" i="259"/>
  <c r="AF3966" i="259"/>
  <c r="AD3962" i="259"/>
  <c r="AF3962" i="259"/>
  <c r="AD3958" i="259"/>
  <c r="AF3958" i="259"/>
  <c r="AD3954" i="259"/>
  <c r="AF3954" i="259"/>
  <c r="AD3950" i="259"/>
  <c r="AF3950" i="259"/>
  <c r="AD3946" i="259"/>
  <c r="AF3946" i="259"/>
  <c r="AD3942" i="259"/>
  <c r="AF3942" i="259"/>
  <c r="AD3938" i="259"/>
  <c r="AF3938" i="259"/>
  <c r="AD3934" i="259"/>
  <c r="AF3934" i="259"/>
  <c r="AD3930" i="259"/>
  <c r="AF3930" i="259"/>
  <c r="AD3926" i="259"/>
  <c r="AF3926" i="259"/>
  <c r="AD3922" i="259"/>
  <c r="AF3922" i="259"/>
  <c r="AD3918" i="259"/>
  <c r="AF3918" i="259"/>
  <c r="AD3914" i="259"/>
  <c r="AF3914" i="259"/>
  <c r="AD3910" i="259"/>
  <c r="AF3910" i="259"/>
  <c r="AD3906" i="259"/>
  <c r="AF3906" i="259"/>
  <c r="AD3902" i="259"/>
  <c r="AF3902" i="259"/>
  <c r="AD3898" i="259"/>
  <c r="AF3898" i="259"/>
  <c r="AD3894" i="259"/>
  <c r="AF3894" i="259"/>
  <c r="AD3890" i="259"/>
  <c r="AF3890" i="259"/>
  <c r="AD3886" i="259"/>
  <c r="AF3886" i="259"/>
  <c r="AD3882" i="259"/>
  <c r="AF3882" i="259"/>
  <c r="AD3878" i="259"/>
  <c r="AF3878" i="259"/>
  <c r="AD3874" i="259"/>
  <c r="AF3874" i="259"/>
  <c r="AD3870" i="259"/>
  <c r="AF3870" i="259"/>
  <c r="AD3866" i="259"/>
  <c r="AF3866" i="259"/>
  <c r="AD3862" i="259"/>
  <c r="AF3862" i="259"/>
  <c r="AD3858" i="259"/>
  <c r="AF3858" i="259"/>
  <c r="AD3854" i="259"/>
  <c r="AF3854" i="259"/>
  <c r="AD3850" i="259"/>
  <c r="AF3850" i="259"/>
  <c r="AD3846" i="259"/>
  <c r="AF3846" i="259"/>
  <c r="AD3842" i="259"/>
  <c r="AF3842" i="259"/>
  <c r="AD3838" i="259"/>
  <c r="AF3838" i="259"/>
  <c r="AD3834" i="259"/>
  <c r="AF3834" i="259"/>
  <c r="AD3830" i="259"/>
  <c r="AF3830" i="259"/>
  <c r="AD3826" i="259"/>
  <c r="AF3826" i="259"/>
  <c r="AD3822" i="259"/>
  <c r="AF3822" i="259"/>
  <c r="AD3818" i="259"/>
  <c r="AF3818" i="259"/>
  <c r="AD3814" i="259"/>
  <c r="AF3814" i="259"/>
  <c r="AD3810" i="259"/>
  <c r="AF3810" i="259"/>
  <c r="AD3806" i="259"/>
  <c r="AF3806" i="259"/>
  <c r="AD3802" i="259"/>
  <c r="AF3802" i="259"/>
  <c r="AD3798" i="259"/>
  <c r="AF3798" i="259"/>
  <c r="AD3794" i="259"/>
  <c r="AF3794" i="259"/>
  <c r="AD3790" i="259"/>
  <c r="AF3790" i="259"/>
  <c r="AD3786" i="259"/>
  <c r="AF3786" i="259"/>
  <c r="AD3782" i="259"/>
  <c r="AF3782" i="259"/>
  <c r="AD3778" i="259"/>
  <c r="AF3778" i="259"/>
  <c r="AD3774" i="259"/>
  <c r="AF3774" i="259"/>
  <c r="AD3770" i="259"/>
  <c r="AF3770" i="259"/>
  <c r="AD3766" i="259"/>
  <c r="AF3766" i="259"/>
  <c r="AD3762" i="259"/>
  <c r="AF3762" i="259"/>
  <c r="AD3758" i="259"/>
  <c r="AF3758" i="259"/>
  <c r="AD3754" i="259"/>
  <c r="AF3754" i="259"/>
  <c r="AD3750" i="259"/>
  <c r="AF3750" i="259"/>
  <c r="AD3746" i="259"/>
  <c r="AF3746" i="259"/>
  <c r="AD3742" i="259"/>
  <c r="AF3742" i="259"/>
  <c r="AD3738" i="259"/>
  <c r="AF3738" i="259"/>
  <c r="AD3734" i="259"/>
  <c r="AF3734" i="259"/>
  <c r="AD3730" i="259"/>
  <c r="AF3730" i="259"/>
  <c r="AD3726" i="259"/>
  <c r="AF3726" i="259"/>
  <c r="AD3722" i="259"/>
  <c r="AF3722" i="259"/>
  <c r="AD3718" i="259"/>
  <c r="AF3718" i="259"/>
  <c r="AD3714" i="259"/>
  <c r="AF3714" i="259"/>
  <c r="AD3710" i="259"/>
  <c r="AF3710" i="259"/>
  <c r="AD3706" i="259"/>
  <c r="AF3706" i="259"/>
  <c r="AD3702" i="259"/>
  <c r="AF3702" i="259"/>
  <c r="AD3698" i="259"/>
  <c r="AF3698" i="259"/>
  <c r="AD3694" i="259"/>
  <c r="AF3694" i="259"/>
  <c r="AD3690" i="259"/>
  <c r="AF3690" i="259"/>
  <c r="AD3686" i="259"/>
  <c r="AF3686" i="259"/>
  <c r="AD3682" i="259"/>
  <c r="AF3682" i="259"/>
  <c r="AD3678" i="259"/>
  <c r="AF3678" i="259"/>
  <c r="AD3674" i="259"/>
  <c r="AF3674" i="259"/>
  <c r="AD3670" i="259"/>
  <c r="AF3670" i="259"/>
  <c r="AD3666" i="259"/>
  <c r="AF3666" i="259"/>
  <c r="AD3662" i="259"/>
  <c r="AF3662" i="259"/>
  <c r="AD3658" i="259"/>
  <c r="AF3658" i="259"/>
  <c r="AD3654" i="259"/>
  <c r="AF3654" i="259"/>
  <c r="AD3650" i="259"/>
  <c r="AF3650" i="259"/>
  <c r="AD3646" i="259"/>
  <c r="AF3646" i="259"/>
  <c r="AD3642" i="259"/>
  <c r="AF3642" i="259"/>
  <c r="AD3638" i="259"/>
  <c r="AF3638" i="259"/>
  <c r="AD3634" i="259"/>
  <c r="AF3634" i="259"/>
  <c r="AD3630" i="259"/>
  <c r="AF3630" i="259"/>
  <c r="AD3626" i="259"/>
  <c r="AF3626" i="259"/>
  <c r="AD3622" i="259"/>
  <c r="AF3622" i="259"/>
  <c r="AD3618" i="259"/>
  <c r="AF3618" i="259"/>
  <c r="AD3614" i="259"/>
  <c r="AF3614" i="259"/>
  <c r="AD3610" i="259"/>
  <c r="AF3610" i="259"/>
  <c r="AD3606" i="259"/>
  <c r="AF3606" i="259"/>
  <c r="AD3602" i="259"/>
  <c r="AF3602" i="259"/>
  <c r="AD3598" i="259"/>
  <c r="AF3598" i="259"/>
  <c r="AD3594" i="259"/>
  <c r="AF3594" i="259"/>
  <c r="AD3590" i="259"/>
  <c r="AF3590" i="259"/>
  <c r="AD3586" i="259"/>
  <c r="AF3586" i="259"/>
  <c r="AD3582" i="259"/>
  <c r="AF3582" i="259"/>
  <c r="AD3578" i="259"/>
  <c r="AF3578" i="259"/>
  <c r="AD3574" i="259"/>
  <c r="AF3574" i="259"/>
  <c r="AD3570" i="259"/>
  <c r="AF3570" i="259"/>
  <c r="AD3566" i="259"/>
  <c r="AF3566" i="259"/>
  <c r="AD3562" i="259"/>
  <c r="AF3562" i="259"/>
  <c r="AD3558" i="259"/>
  <c r="AF3558" i="259"/>
  <c r="AD3554" i="259"/>
  <c r="AF3554" i="259"/>
  <c r="AD3550" i="259"/>
  <c r="AF3550" i="259"/>
  <c r="AD3546" i="259"/>
  <c r="AF3546" i="259"/>
  <c r="AD3542" i="259"/>
  <c r="AF3542" i="259"/>
  <c r="AD3538" i="259"/>
  <c r="AF3538" i="259"/>
  <c r="AD3534" i="259"/>
  <c r="AF3534" i="259"/>
  <c r="AD3530" i="259"/>
  <c r="AF3530" i="259"/>
  <c r="AD3526" i="259"/>
  <c r="AF3526" i="259"/>
  <c r="AD3522" i="259"/>
  <c r="AF3522" i="259"/>
  <c r="AD3518" i="259"/>
  <c r="AF3518" i="259"/>
  <c r="AD3514" i="259"/>
  <c r="AF3514" i="259"/>
  <c r="AD3510" i="259"/>
  <c r="AF3510" i="259"/>
  <c r="AD3506" i="259"/>
  <c r="AF3506" i="259"/>
  <c r="AD3502" i="259"/>
  <c r="AF3502" i="259"/>
  <c r="AD3498" i="259"/>
  <c r="AF3498" i="259"/>
  <c r="AD3494" i="259"/>
  <c r="AF3494" i="259"/>
  <c r="AD3490" i="259"/>
  <c r="AF3490" i="259"/>
  <c r="AD3486" i="259"/>
  <c r="AF3486" i="259"/>
  <c r="AD3482" i="259"/>
  <c r="AF3482" i="259"/>
  <c r="AD3478" i="259"/>
  <c r="AF3478" i="259"/>
  <c r="AD3474" i="259"/>
  <c r="AF3474" i="259"/>
  <c r="AD3470" i="259"/>
  <c r="AF3470" i="259"/>
  <c r="AD3466" i="259"/>
  <c r="AF3466" i="259"/>
  <c r="AD3462" i="259"/>
  <c r="AF3462" i="259"/>
  <c r="AD3458" i="259"/>
  <c r="AF3458" i="259"/>
  <c r="AD3454" i="259"/>
  <c r="AF3454" i="259"/>
  <c r="AD3450" i="259"/>
  <c r="AF3450" i="259"/>
  <c r="AD3446" i="259"/>
  <c r="AF3446" i="259"/>
  <c r="AD3442" i="259"/>
  <c r="AF3442" i="259"/>
  <c r="AD3438" i="259"/>
  <c r="AF3438" i="259"/>
  <c r="AD3434" i="259"/>
  <c r="AF3434" i="259"/>
  <c r="AD3430" i="259"/>
  <c r="AF3430" i="259"/>
  <c r="AD3426" i="259"/>
  <c r="AF3426" i="259"/>
  <c r="AD3422" i="259"/>
  <c r="AF3422" i="259"/>
  <c r="AD3418" i="259"/>
  <c r="AF3418" i="259"/>
  <c r="AD3414" i="259"/>
  <c r="AF3414" i="259"/>
  <c r="AD3410" i="259"/>
  <c r="AF3410" i="259"/>
  <c r="AD3406" i="259"/>
  <c r="AF3406" i="259"/>
  <c r="AD3402" i="259"/>
  <c r="AF3402" i="259"/>
  <c r="AD3398" i="259"/>
  <c r="AF3398" i="259"/>
  <c r="AD3394" i="259"/>
  <c r="AF3394" i="259"/>
  <c r="AD3390" i="259"/>
  <c r="AF3390" i="259"/>
  <c r="AD3386" i="259"/>
  <c r="AF3386" i="259"/>
  <c r="AD3382" i="259"/>
  <c r="AF3382" i="259"/>
  <c r="AD3378" i="259"/>
  <c r="AF3378" i="259"/>
  <c r="AD3374" i="259"/>
  <c r="AF3374" i="259"/>
  <c r="AD3370" i="259"/>
  <c r="AF3370" i="259"/>
  <c r="AD3366" i="259"/>
  <c r="AF3366" i="259"/>
  <c r="AD3362" i="259"/>
  <c r="AF3362" i="259"/>
  <c r="AD3358" i="259"/>
  <c r="AF3358" i="259"/>
  <c r="AD3354" i="259"/>
  <c r="AF3354" i="259"/>
  <c r="AD3350" i="259"/>
  <c r="AF3350" i="259"/>
  <c r="AD3346" i="259"/>
  <c r="AF3346" i="259"/>
  <c r="AD3342" i="259"/>
  <c r="AF3342" i="259"/>
  <c r="AD3338" i="259"/>
  <c r="AF3338" i="259"/>
  <c r="AD3334" i="259"/>
  <c r="AF3334" i="259"/>
  <c r="AD3330" i="259"/>
  <c r="AF3330" i="259"/>
  <c r="AD3326" i="259"/>
  <c r="AF3326" i="259"/>
  <c r="AD3322" i="259"/>
  <c r="AF3322" i="259"/>
  <c r="AD3318" i="259"/>
  <c r="AF3318" i="259"/>
  <c r="AD3314" i="259"/>
  <c r="AF3314" i="259"/>
  <c r="AD3310" i="259"/>
  <c r="AF3310" i="259"/>
  <c r="AD3306" i="259"/>
  <c r="AF3306" i="259"/>
  <c r="AD3302" i="259"/>
  <c r="AF3302" i="259"/>
  <c r="AD3298" i="259"/>
  <c r="AF3298" i="259"/>
  <c r="AD3294" i="259"/>
  <c r="AF3294" i="259"/>
  <c r="AD3290" i="259"/>
  <c r="AF3290" i="259"/>
  <c r="AD3286" i="259"/>
  <c r="AF3286" i="259"/>
  <c r="AD3282" i="259"/>
  <c r="AF3282" i="259"/>
  <c r="AD3278" i="259"/>
  <c r="AF3278" i="259"/>
  <c r="AD3274" i="259"/>
  <c r="AF3274" i="259"/>
  <c r="AD3270" i="259"/>
  <c r="AF3270" i="259"/>
  <c r="AD3266" i="259"/>
  <c r="AF3266" i="259"/>
  <c r="AD3262" i="259"/>
  <c r="AF3262" i="259"/>
  <c r="AD3258" i="259"/>
  <c r="AF3258" i="259"/>
  <c r="AD3254" i="259"/>
  <c r="AF3254" i="259"/>
  <c r="AD3250" i="259"/>
  <c r="AF3250" i="259"/>
  <c r="AD3246" i="259"/>
  <c r="AF3246" i="259"/>
  <c r="AD3242" i="259"/>
  <c r="AF3242" i="259"/>
  <c r="AD3238" i="259"/>
  <c r="AF3238" i="259"/>
  <c r="AD3234" i="259"/>
  <c r="AF3234" i="259"/>
  <c r="AD3230" i="259"/>
  <c r="AF3230" i="259"/>
  <c r="AD3226" i="259"/>
  <c r="AF3226" i="259"/>
  <c r="AD3222" i="259"/>
  <c r="AF3222" i="259"/>
  <c r="AD3218" i="259"/>
  <c r="AF3218" i="259"/>
  <c r="AD3214" i="259"/>
  <c r="AF3214" i="259"/>
  <c r="AD3210" i="259"/>
  <c r="AF3210" i="259"/>
  <c r="AD3206" i="259"/>
  <c r="AF3206" i="259"/>
  <c r="AD3202" i="259"/>
  <c r="AF3202" i="259"/>
  <c r="AD3198" i="259"/>
  <c r="AF3198" i="259"/>
  <c r="AD3194" i="259"/>
  <c r="AF3194" i="259"/>
  <c r="AD3190" i="259"/>
  <c r="AF3190" i="259"/>
  <c r="AD3186" i="259"/>
  <c r="AF3186" i="259"/>
  <c r="AD3182" i="259"/>
  <c r="AF3182" i="259"/>
  <c r="AD3178" i="259"/>
  <c r="AF3178" i="259"/>
  <c r="AD3174" i="259"/>
  <c r="AF3174" i="259"/>
  <c r="AD3170" i="259"/>
  <c r="AF3170" i="259"/>
  <c r="AD3166" i="259"/>
  <c r="AF3166" i="259"/>
  <c r="AD3162" i="259"/>
  <c r="AF3162" i="259"/>
  <c r="AD3158" i="259"/>
  <c r="AF3158" i="259"/>
  <c r="AD3154" i="259"/>
  <c r="AF3154" i="259"/>
  <c r="AD3150" i="259"/>
  <c r="AF3150" i="259"/>
  <c r="AD3146" i="259"/>
  <c r="AF3146" i="259"/>
  <c r="AD3142" i="259"/>
  <c r="AF3142" i="259"/>
  <c r="AD3138" i="259"/>
  <c r="AF3138" i="259"/>
  <c r="AD3134" i="259"/>
  <c r="AF3134" i="259"/>
  <c r="AD3130" i="259"/>
  <c r="AF3130" i="259"/>
  <c r="AD3126" i="259"/>
  <c r="AF3126" i="259"/>
  <c r="AD3122" i="259"/>
  <c r="AF3122" i="259"/>
  <c r="AD3118" i="259"/>
  <c r="AF3118" i="259"/>
  <c r="AD3114" i="259"/>
  <c r="AF3114" i="259"/>
  <c r="AD3110" i="259"/>
  <c r="AF3110" i="259"/>
  <c r="AD3106" i="259"/>
  <c r="AF3106" i="259"/>
  <c r="AD3102" i="259"/>
  <c r="AF3102" i="259"/>
  <c r="AD3098" i="259"/>
  <c r="AF3098" i="259"/>
  <c r="AD3094" i="259"/>
  <c r="AF3094" i="259"/>
  <c r="AD3090" i="259"/>
  <c r="AF3090" i="259"/>
  <c r="AD3086" i="259"/>
  <c r="AF3086" i="259"/>
  <c r="AD3082" i="259"/>
  <c r="AF3082" i="259"/>
  <c r="AD3078" i="259"/>
  <c r="AF3078" i="259"/>
  <c r="AD3074" i="259"/>
  <c r="AF3074" i="259"/>
  <c r="AD3070" i="259"/>
  <c r="AF3070" i="259"/>
  <c r="AD3066" i="259"/>
  <c r="AF3066" i="259"/>
  <c r="AD3062" i="259"/>
  <c r="AF3062" i="259"/>
  <c r="AD3058" i="259"/>
  <c r="AF3058" i="259"/>
  <c r="AD3054" i="259"/>
  <c r="AF3054" i="259"/>
  <c r="AD3050" i="259"/>
  <c r="AF3050" i="259"/>
  <c r="AD3046" i="259"/>
  <c r="AF3046" i="259"/>
  <c r="AD3042" i="259"/>
  <c r="AF3042" i="259"/>
  <c r="AD3038" i="259"/>
  <c r="AF3038" i="259"/>
  <c r="AD3034" i="259"/>
  <c r="AF3034" i="259"/>
  <c r="AD3030" i="259"/>
  <c r="AF3030" i="259"/>
  <c r="AD3026" i="259"/>
  <c r="AF3026" i="259"/>
  <c r="AD3022" i="259"/>
  <c r="AF3022" i="259"/>
  <c r="AD3018" i="259"/>
  <c r="AF3018" i="259"/>
  <c r="AD3014" i="259"/>
  <c r="AF3014" i="259"/>
  <c r="AD3010" i="259"/>
  <c r="AF3010" i="259"/>
  <c r="AD3006" i="259"/>
  <c r="AF3006" i="259"/>
  <c r="AD3002" i="259"/>
  <c r="AF3002" i="259"/>
  <c r="AD2998" i="259"/>
  <c r="AF2998" i="259"/>
  <c r="AD2994" i="259"/>
  <c r="AF2994" i="259"/>
  <c r="AD2990" i="259"/>
  <c r="AF2990" i="259"/>
  <c r="AD2986" i="259"/>
  <c r="AF2986" i="259"/>
  <c r="AD2982" i="259"/>
  <c r="AF2982" i="259"/>
  <c r="AD2978" i="259"/>
  <c r="AF2978" i="259"/>
  <c r="AD2974" i="259"/>
  <c r="AF2974" i="259"/>
  <c r="AD2970" i="259"/>
  <c r="AF2970" i="259"/>
  <c r="AD2966" i="259"/>
  <c r="AF2966" i="259"/>
  <c r="AD2962" i="259"/>
  <c r="AF2962" i="259"/>
  <c r="AD2958" i="259"/>
  <c r="AF2958" i="259"/>
  <c r="AD2954" i="259"/>
  <c r="AF2954" i="259"/>
  <c r="AD2950" i="259"/>
  <c r="AF2950" i="259"/>
  <c r="AD2946" i="259"/>
  <c r="AF2946" i="259"/>
  <c r="AD2942" i="259"/>
  <c r="AF2942" i="259"/>
  <c r="AD2938" i="259"/>
  <c r="AF2938" i="259"/>
  <c r="AD2934" i="259"/>
  <c r="AF2934" i="259"/>
  <c r="AD2930" i="259"/>
  <c r="AF2930" i="259"/>
  <c r="AD2926" i="259"/>
  <c r="AF2926" i="259"/>
  <c r="AD2922" i="259"/>
  <c r="AF2922" i="259"/>
  <c r="AD2918" i="259"/>
  <c r="AF2918" i="259"/>
  <c r="AD2914" i="259"/>
  <c r="AF2914" i="259"/>
  <c r="AD2910" i="259"/>
  <c r="AF2910" i="259"/>
  <c r="AD2906" i="259"/>
  <c r="AF2906" i="259"/>
  <c r="AD2902" i="259"/>
  <c r="AF2902" i="259"/>
  <c r="AD2898" i="259"/>
  <c r="AF2898" i="259"/>
  <c r="AD2894" i="259"/>
  <c r="AF2894" i="259"/>
  <c r="AD2890" i="259"/>
  <c r="AF2890" i="259"/>
  <c r="AD2886" i="259"/>
  <c r="AF2886" i="259"/>
  <c r="AD2882" i="259"/>
  <c r="AF2882" i="259"/>
  <c r="AD2878" i="259"/>
  <c r="AF2878" i="259"/>
  <c r="AD2874" i="259"/>
  <c r="AF2874" i="259"/>
  <c r="AD2870" i="259"/>
  <c r="AF2870" i="259"/>
  <c r="AD2866" i="259"/>
  <c r="AF2866" i="259"/>
  <c r="AD2862" i="259"/>
  <c r="AF2862" i="259"/>
  <c r="AD2858" i="259"/>
  <c r="AF2858" i="259"/>
  <c r="AD2854" i="259"/>
  <c r="AF2854" i="259"/>
  <c r="AD2850" i="259"/>
  <c r="AF2850" i="259"/>
  <c r="AD2846" i="259"/>
  <c r="AF2846" i="259"/>
  <c r="AD2842" i="259"/>
  <c r="AF2842" i="259"/>
  <c r="AD2838" i="259"/>
  <c r="AF2838" i="259"/>
  <c r="AD2834" i="259"/>
  <c r="AF2834" i="259"/>
  <c r="AD2830" i="259"/>
  <c r="AF2830" i="259"/>
  <c r="AD2826" i="259"/>
  <c r="AF2826" i="259"/>
  <c r="AD2822" i="259"/>
  <c r="AF2822" i="259"/>
  <c r="AD2818" i="259"/>
  <c r="AF2818" i="259"/>
  <c r="AD2814" i="259"/>
  <c r="AF2814" i="259"/>
  <c r="AD2810" i="259"/>
  <c r="AF2810" i="259"/>
  <c r="AD2806" i="259"/>
  <c r="AF2806" i="259"/>
  <c r="AD2802" i="259"/>
  <c r="AF2802" i="259"/>
  <c r="AD2798" i="259"/>
  <c r="AF2798" i="259"/>
  <c r="AD2794" i="259"/>
  <c r="AF2794" i="259"/>
  <c r="AD2790" i="259"/>
  <c r="AF2790" i="259"/>
  <c r="AD2786" i="259"/>
  <c r="AF2786" i="259"/>
  <c r="AD2782" i="259"/>
  <c r="AF2782" i="259"/>
  <c r="AD2778" i="259"/>
  <c r="AF2778" i="259"/>
  <c r="AD2774" i="259"/>
  <c r="AF2774" i="259"/>
  <c r="AD2770" i="259"/>
  <c r="AF2770" i="259"/>
  <c r="AD2766" i="259"/>
  <c r="AF2766" i="259"/>
  <c r="AD2762" i="259"/>
  <c r="AF2762" i="259"/>
  <c r="AD2758" i="259"/>
  <c r="AF2758" i="259"/>
  <c r="AD2754" i="259"/>
  <c r="AF2754" i="259"/>
  <c r="AD2750" i="259"/>
  <c r="AF2750" i="259"/>
  <c r="AD2746" i="259"/>
  <c r="AF2746" i="259"/>
  <c r="AD2742" i="259"/>
  <c r="AF2742" i="259"/>
  <c r="AD2738" i="259"/>
  <c r="AF2738" i="259"/>
  <c r="AD2734" i="259"/>
  <c r="AF2734" i="259"/>
  <c r="AD2730" i="259"/>
  <c r="AF2730" i="259"/>
  <c r="AD2726" i="259"/>
  <c r="AF2726" i="259"/>
  <c r="AD2722" i="259"/>
  <c r="AF2722" i="259"/>
  <c r="AD2718" i="259"/>
  <c r="AF2718" i="259"/>
  <c r="AD2714" i="259"/>
  <c r="AF2714" i="259"/>
  <c r="AD2710" i="259"/>
  <c r="AF2710" i="259"/>
  <c r="AD2706" i="259"/>
  <c r="AF2706" i="259"/>
  <c r="AD2702" i="259"/>
  <c r="AF2702" i="259"/>
  <c r="AD2698" i="259"/>
  <c r="AF2698" i="259"/>
  <c r="AD2694" i="259"/>
  <c r="AF2694" i="259"/>
  <c r="AD2690" i="259"/>
  <c r="AF2690" i="259"/>
  <c r="AD2686" i="259"/>
  <c r="AF2686" i="259"/>
  <c r="AD2682" i="259"/>
  <c r="AF2682" i="259"/>
  <c r="AD2678" i="259"/>
  <c r="AF2678" i="259"/>
  <c r="AD2674" i="259"/>
  <c r="AF2674" i="259"/>
  <c r="AD2670" i="259"/>
  <c r="AF2670" i="259"/>
  <c r="AD2666" i="259"/>
  <c r="AF2666" i="259"/>
  <c r="AD2662" i="259"/>
  <c r="AF2662" i="259"/>
  <c r="AD2658" i="259"/>
  <c r="AF2658" i="259"/>
  <c r="AD2654" i="259"/>
  <c r="AF2654" i="259"/>
  <c r="AD2650" i="259"/>
  <c r="AF2650" i="259"/>
  <c r="AD2646" i="259"/>
  <c r="AF2646" i="259"/>
  <c r="AD2642" i="259"/>
  <c r="AF2642" i="259"/>
  <c r="AD2638" i="259"/>
  <c r="AF2638" i="259"/>
  <c r="AD2634" i="259"/>
  <c r="AF2634" i="259"/>
  <c r="AD2630" i="259"/>
  <c r="AF2630" i="259"/>
  <c r="AD2626" i="259"/>
  <c r="AF2626" i="259"/>
  <c r="AD2622" i="259"/>
  <c r="AF2622" i="259"/>
  <c r="AD2618" i="259"/>
  <c r="AF2618" i="259"/>
  <c r="AD2614" i="259"/>
  <c r="AF2614" i="259"/>
  <c r="AD2610" i="259"/>
  <c r="AF2610" i="259"/>
  <c r="AD2606" i="259"/>
  <c r="AF2606" i="259"/>
  <c r="AD2602" i="259"/>
  <c r="AF2602" i="259"/>
  <c r="AD2598" i="259"/>
  <c r="AF2598" i="259"/>
  <c r="AD2594" i="259"/>
  <c r="AF2594" i="259"/>
  <c r="AD2590" i="259"/>
  <c r="AF2590" i="259"/>
  <c r="AD2586" i="259"/>
  <c r="AF2586" i="259"/>
  <c r="AD2582" i="259"/>
  <c r="AF2582" i="259"/>
  <c r="AD2578" i="259"/>
  <c r="AF2578" i="259"/>
  <c r="AD2574" i="259"/>
  <c r="AF2574" i="259"/>
  <c r="AD2570" i="259"/>
  <c r="AF2570" i="259"/>
  <c r="AD2566" i="259"/>
  <c r="AF2566" i="259"/>
  <c r="AD2562" i="259"/>
  <c r="AF2562" i="259"/>
  <c r="AD2558" i="259"/>
  <c r="AF2558" i="259"/>
  <c r="AD2554" i="259"/>
  <c r="AF2554" i="259"/>
  <c r="AD2550" i="259"/>
  <c r="AF2550" i="259"/>
  <c r="AD2546" i="259"/>
  <c r="AF2546" i="259"/>
  <c r="AD2542" i="259"/>
  <c r="AF2542" i="259"/>
  <c r="AD2538" i="259"/>
  <c r="AF2538" i="259"/>
  <c r="AD2534" i="259"/>
  <c r="AF2534" i="259"/>
  <c r="AD2530" i="259"/>
  <c r="AF2530" i="259"/>
  <c r="AD2526" i="259"/>
  <c r="AF2526" i="259"/>
  <c r="AD2522" i="259"/>
  <c r="AF2522" i="259"/>
  <c r="AD2518" i="259"/>
  <c r="AF2518" i="259"/>
  <c r="AD2514" i="259"/>
  <c r="AF2514" i="259"/>
  <c r="AD2510" i="259"/>
  <c r="AF2510" i="259"/>
  <c r="AD2506" i="259"/>
  <c r="AF2506" i="259"/>
  <c r="AD2502" i="259"/>
  <c r="AF2502" i="259"/>
  <c r="AD2498" i="259"/>
  <c r="AF2498" i="259"/>
  <c r="AD2494" i="259"/>
  <c r="AF2494" i="259"/>
  <c r="AD2490" i="259"/>
  <c r="AF2490" i="259"/>
  <c r="AD2486" i="259"/>
  <c r="AF2486" i="259"/>
  <c r="AD2482" i="259"/>
  <c r="AF2482" i="259"/>
  <c r="AD2478" i="259"/>
  <c r="AF2478" i="259"/>
  <c r="AD2474" i="259"/>
  <c r="AF2474" i="259"/>
  <c r="AD2470" i="259"/>
  <c r="AF2470" i="259"/>
  <c r="AD2466" i="259"/>
  <c r="AF2466" i="259"/>
  <c r="AD2462" i="259"/>
  <c r="AF2462" i="259"/>
  <c r="AD2458" i="259"/>
  <c r="AF2458" i="259"/>
  <c r="AD2454" i="259"/>
  <c r="AF2454" i="259"/>
  <c r="AD2450" i="259"/>
  <c r="AF2450" i="259"/>
  <c r="AD2446" i="259"/>
  <c r="AF2446" i="259"/>
  <c r="AD2442" i="259"/>
  <c r="AF2442" i="259"/>
  <c r="AD2438" i="259"/>
  <c r="AF2438" i="259"/>
  <c r="AD2434" i="259"/>
  <c r="AF2434" i="259"/>
  <c r="AD2430" i="259"/>
  <c r="AF2430" i="259"/>
  <c r="AD2426" i="259"/>
  <c r="AF2426" i="259"/>
  <c r="AD2422" i="259"/>
  <c r="AF2422" i="259"/>
  <c r="AD2418" i="259"/>
  <c r="AF2418" i="259"/>
  <c r="AD2414" i="259"/>
  <c r="AF2414" i="259"/>
  <c r="AD2410" i="259"/>
  <c r="AF2410" i="259"/>
  <c r="AD2406" i="259"/>
  <c r="AF2406" i="259"/>
  <c r="AD2402" i="259"/>
  <c r="AF2402" i="259"/>
  <c r="AD2398" i="259"/>
  <c r="AF2398" i="259"/>
  <c r="AD2394" i="259"/>
  <c r="AF2394" i="259"/>
  <c r="AD2390" i="259"/>
  <c r="AF2390" i="259"/>
  <c r="AD2386" i="259"/>
  <c r="AF2386" i="259"/>
  <c r="AD2382" i="259"/>
  <c r="AF2382" i="259"/>
  <c r="AD2378" i="259"/>
  <c r="AF2378" i="259"/>
  <c r="AD2374" i="259"/>
  <c r="AF2374" i="259"/>
  <c r="AD2370" i="259"/>
  <c r="AF2370" i="259"/>
  <c r="AD2366" i="259"/>
  <c r="AF2366" i="259"/>
  <c r="AD2362" i="259"/>
  <c r="AF2362" i="259"/>
  <c r="AD2358" i="259"/>
  <c r="AF2358" i="259"/>
  <c r="AD2354" i="259"/>
  <c r="AF2354" i="259"/>
  <c r="AD2350" i="259"/>
  <c r="AF2350" i="259"/>
  <c r="AD2346" i="259"/>
  <c r="AF2346" i="259"/>
  <c r="AD2342" i="259"/>
  <c r="AF2342" i="259"/>
  <c r="AD2338" i="259"/>
  <c r="AF2338" i="259"/>
  <c r="AD2334" i="259"/>
  <c r="AF2334" i="259"/>
  <c r="AD2330" i="259"/>
  <c r="AF2330" i="259"/>
  <c r="AD2326" i="259"/>
  <c r="AF2326" i="259"/>
  <c r="AD2322" i="259"/>
  <c r="AF2322" i="259"/>
  <c r="AD2318" i="259"/>
  <c r="AF2318" i="259"/>
  <c r="AD2314" i="259"/>
  <c r="AF2314" i="259"/>
  <c r="AD2310" i="259"/>
  <c r="AF2310" i="259"/>
  <c r="AD2306" i="259"/>
  <c r="AF2306" i="259"/>
  <c r="AD2302" i="259"/>
  <c r="AF2302" i="259"/>
  <c r="AD2298" i="259"/>
  <c r="AF2298" i="259"/>
  <c r="AD2294" i="259"/>
  <c r="AF2294" i="259"/>
  <c r="AD2290" i="259"/>
  <c r="AF2290" i="259"/>
  <c r="AD2286" i="259"/>
  <c r="AF2286" i="259"/>
  <c r="AD2282" i="259"/>
  <c r="AF2282" i="259"/>
  <c r="AD2278" i="259"/>
  <c r="AF2278" i="259"/>
  <c r="AD2274" i="259"/>
  <c r="AF2274" i="259"/>
  <c r="AD2270" i="259"/>
  <c r="AF2270" i="259"/>
  <c r="AD2266" i="259"/>
  <c r="AF2266" i="259"/>
  <c r="AD2262" i="259"/>
  <c r="AF2262" i="259"/>
  <c r="AD2258" i="259"/>
  <c r="AF2258" i="259"/>
  <c r="AD2254" i="259"/>
  <c r="AF2254" i="259"/>
  <c r="AD2250" i="259"/>
  <c r="AF2250" i="259"/>
  <c r="AD2246" i="259"/>
  <c r="AF2246" i="259"/>
  <c r="AD2242" i="259"/>
  <c r="AF2242" i="259"/>
  <c r="AD2238" i="259"/>
  <c r="AF2238" i="259"/>
  <c r="AD2234" i="259"/>
  <c r="AF2234" i="259"/>
  <c r="AD2230" i="259"/>
  <c r="AF2230" i="259"/>
  <c r="AD2226" i="259"/>
  <c r="AF2226" i="259"/>
  <c r="AD2222" i="259"/>
  <c r="AF2222" i="259"/>
  <c r="AD2218" i="259"/>
  <c r="AF2218" i="259"/>
  <c r="AD2214" i="259"/>
  <c r="AF2214" i="259"/>
  <c r="AD2210" i="259"/>
  <c r="AF2210" i="259"/>
  <c r="AD2206" i="259"/>
  <c r="AF2206" i="259"/>
  <c r="AD2202" i="259"/>
  <c r="AF2202" i="259"/>
  <c r="AD2198" i="259"/>
  <c r="AF2198" i="259"/>
  <c r="AD2194" i="259"/>
  <c r="AF2194" i="259"/>
  <c r="AD2190" i="259"/>
  <c r="AF2190" i="259"/>
  <c r="AD2186" i="259"/>
  <c r="AF2186" i="259"/>
  <c r="AD2182" i="259"/>
  <c r="AF2182" i="259"/>
  <c r="AD2178" i="259"/>
  <c r="AF2178" i="259"/>
  <c r="AD2174" i="259"/>
  <c r="AF2174" i="259"/>
  <c r="AD2170" i="259"/>
  <c r="AF2170" i="259"/>
  <c r="AD2166" i="259"/>
  <c r="AF2166" i="259"/>
  <c r="AD2162" i="259"/>
  <c r="AF2162" i="259"/>
  <c r="AD2158" i="259"/>
  <c r="AF2158" i="259"/>
  <c r="AD2154" i="259"/>
  <c r="AF2154" i="259"/>
  <c r="AD2150" i="259"/>
  <c r="AF2150" i="259"/>
  <c r="AD2146" i="259"/>
  <c r="AF2146" i="259"/>
  <c r="AD2142" i="259"/>
  <c r="AF2142" i="259"/>
  <c r="AD2138" i="259"/>
  <c r="AF2138" i="259"/>
  <c r="AD2134" i="259"/>
  <c r="AF2134" i="259"/>
  <c r="AD2130" i="259"/>
  <c r="AF2130" i="259"/>
  <c r="AD2126" i="259"/>
  <c r="AF2126" i="259"/>
  <c r="AD2122" i="259"/>
  <c r="AF2122" i="259"/>
  <c r="AD2118" i="259"/>
  <c r="AF2118" i="259"/>
  <c r="AD2114" i="259"/>
  <c r="AF2114" i="259"/>
  <c r="AD2110" i="259"/>
  <c r="AF2110" i="259"/>
  <c r="AD2106" i="259"/>
  <c r="AF2106" i="259"/>
  <c r="AD2102" i="259"/>
  <c r="AF2102" i="259"/>
  <c r="AD2098" i="259"/>
  <c r="AF2098" i="259"/>
  <c r="AD2094" i="259"/>
  <c r="AF2094" i="259"/>
  <c r="AD2090" i="259"/>
  <c r="AF2090" i="259"/>
  <c r="AD2086" i="259"/>
  <c r="AF2086" i="259"/>
  <c r="AD2082" i="259"/>
  <c r="AF2082" i="259"/>
  <c r="AD2078" i="259"/>
  <c r="AF2078" i="259"/>
  <c r="AD2074" i="259"/>
  <c r="AF2074" i="259"/>
  <c r="AD2070" i="259"/>
  <c r="AF2070" i="259"/>
  <c r="AD2066" i="259"/>
  <c r="AF2066" i="259"/>
  <c r="AD2062" i="259"/>
  <c r="AF2062" i="259"/>
  <c r="AD2058" i="259"/>
  <c r="AF2058" i="259"/>
  <c r="AD2054" i="259"/>
  <c r="AF2054" i="259"/>
  <c r="AD2050" i="259"/>
  <c r="AF2050" i="259"/>
  <c r="AD2046" i="259"/>
  <c r="AF2046" i="259"/>
  <c r="AD2042" i="259"/>
  <c r="AF2042" i="259"/>
  <c r="AD2038" i="259"/>
  <c r="AF2038" i="259"/>
  <c r="AD2034" i="259"/>
  <c r="AF2034" i="259"/>
  <c r="AD2030" i="259"/>
  <c r="AF2030" i="259"/>
  <c r="AD2026" i="259"/>
  <c r="AF2026" i="259"/>
  <c r="AD2022" i="259"/>
  <c r="AF2022" i="259"/>
  <c r="AD2018" i="259"/>
  <c r="AF2018" i="259"/>
  <c r="AD2014" i="259"/>
  <c r="AF2014" i="259"/>
  <c r="AD2010" i="259"/>
  <c r="AF2010" i="259"/>
  <c r="AD2006" i="259"/>
  <c r="AF2006" i="259"/>
  <c r="AD2002" i="259"/>
  <c r="AF2002" i="259"/>
  <c r="AD1998" i="259"/>
  <c r="AF1998" i="259"/>
  <c r="AD1994" i="259"/>
  <c r="AF1994" i="259"/>
  <c r="AD1990" i="259"/>
  <c r="AF1990" i="259"/>
  <c r="AD1986" i="259"/>
  <c r="AF1986" i="259"/>
  <c r="AD1982" i="259"/>
  <c r="AF1982" i="259"/>
  <c r="AD1978" i="259"/>
  <c r="AF1978" i="259"/>
  <c r="AD1974" i="259"/>
  <c r="AF1974" i="259"/>
  <c r="AD1970" i="259"/>
  <c r="AF1970" i="259"/>
  <c r="AD1966" i="259"/>
  <c r="AF1966" i="259"/>
  <c r="AD1962" i="259"/>
  <c r="AF1962" i="259"/>
  <c r="AD1958" i="259"/>
  <c r="AF1958" i="259"/>
  <c r="AD1954" i="259"/>
  <c r="AF1954" i="259"/>
  <c r="AD1950" i="259"/>
  <c r="AF1950" i="259"/>
  <c r="AD1946" i="259"/>
  <c r="AF1946" i="259"/>
  <c r="AD1942" i="259"/>
  <c r="AF1942" i="259"/>
  <c r="AD1938" i="259"/>
  <c r="AF1938" i="259"/>
  <c r="AD1934" i="259"/>
  <c r="AF1934" i="259"/>
  <c r="AD1930" i="259"/>
  <c r="AF1930" i="259"/>
  <c r="AD1926" i="259"/>
  <c r="AF1926" i="259"/>
  <c r="AD1922" i="259"/>
  <c r="AF1922" i="259"/>
  <c r="AD1918" i="259"/>
  <c r="AF1918" i="259"/>
  <c r="AD1914" i="259"/>
  <c r="AF1914" i="259"/>
  <c r="AD1910" i="259"/>
  <c r="AF1910" i="259"/>
  <c r="AD1906" i="259"/>
  <c r="AF1906" i="259"/>
  <c r="AD1902" i="259"/>
  <c r="AF1902" i="259"/>
  <c r="AD1898" i="259"/>
  <c r="AF1898" i="259"/>
  <c r="AD1894" i="259"/>
  <c r="AF1894" i="259"/>
  <c r="AD1890" i="259"/>
  <c r="AF1890" i="259"/>
  <c r="AD1886" i="259"/>
  <c r="AF1886" i="259"/>
  <c r="AD1882" i="259"/>
  <c r="AF1882" i="259"/>
  <c r="AD1878" i="259"/>
  <c r="AF1878" i="259"/>
  <c r="AD1874" i="259"/>
  <c r="AF1874" i="259"/>
  <c r="AD1870" i="259"/>
  <c r="AF1870" i="259"/>
  <c r="AD1866" i="259"/>
  <c r="AF1866" i="259"/>
  <c r="AD1862" i="259"/>
  <c r="AF1862" i="259"/>
  <c r="AD1858" i="259"/>
  <c r="AF1858" i="259"/>
  <c r="AD1854" i="259"/>
  <c r="AF1854" i="259"/>
  <c r="AD1850" i="259"/>
  <c r="AF1850" i="259"/>
  <c r="AD1846" i="259"/>
  <c r="AF1846" i="259"/>
  <c r="AD1842" i="259"/>
  <c r="AF1842" i="259"/>
  <c r="AD1838" i="259"/>
  <c r="AF1838" i="259"/>
  <c r="AD1834" i="259"/>
  <c r="AF1834" i="259"/>
  <c r="AD1830" i="259"/>
  <c r="AF1830" i="259"/>
  <c r="AD1826" i="259"/>
  <c r="AF1826" i="259"/>
  <c r="AD1822" i="259"/>
  <c r="AF1822" i="259"/>
  <c r="AD1818" i="259"/>
  <c r="AF1818" i="259"/>
  <c r="AD1814" i="259"/>
  <c r="AF1814" i="259"/>
  <c r="AD1810" i="259"/>
  <c r="AF1810" i="259"/>
  <c r="AD1806" i="259"/>
  <c r="AF1806" i="259"/>
  <c r="AD1802" i="259"/>
  <c r="AF1802" i="259"/>
  <c r="AD1798" i="259"/>
  <c r="AF1798" i="259"/>
  <c r="AD1794" i="259"/>
  <c r="AF1794" i="259"/>
  <c r="AD1790" i="259"/>
  <c r="AF1790" i="259"/>
  <c r="AD1786" i="259"/>
  <c r="AF1786" i="259"/>
  <c r="AD1782" i="259"/>
  <c r="AF1782" i="259"/>
  <c r="AD1778" i="259"/>
  <c r="AF1778" i="259"/>
  <c r="AD1774" i="259"/>
  <c r="AF1774" i="259"/>
  <c r="AD1770" i="259"/>
  <c r="AF1770" i="259"/>
  <c r="AD1766" i="259"/>
  <c r="AF1766" i="259"/>
  <c r="AD1762" i="259"/>
  <c r="AF1762" i="259"/>
  <c r="AD1758" i="259"/>
  <c r="AF1758" i="259"/>
  <c r="AD1754" i="259"/>
  <c r="AF1754" i="259"/>
  <c r="AD1750" i="259"/>
  <c r="AF1750" i="259"/>
  <c r="AD1746" i="259"/>
  <c r="AF1746" i="259"/>
  <c r="AD1742" i="259"/>
  <c r="AF1742" i="259"/>
  <c r="AD1738" i="259"/>
  <c r="AF1738" i="259"/>
  <c r="AD1734" i="259"/>
  <c r="AF1734" i="259"/>
  <c r="AD1730" i="259"/>
  <c r="AF1730" i="259"/>
  <c r="AD1726" i="259"/>
  <c r="AF1726" i="259"/>
  <c r="AD1722" i="259"/>
  <c r="AF1722" i="259"/>
  <c r="AD1718" i="259"/>
  <c r="AF1718" i="259"/>
  <c r="AD1714" i="259"/>
  <c r="AF1714" i="259"/>
  <c r="AD1710" i="259"/>
  <c r="AF1710" i="259"/>
  <c r="AD1706" i="259"/>
  <c r="AF1706" i="259"/>
  <c r="AD1702" i="259"/>
  <c r="AF1702" i="259"/>
  <c r="AD1698" i="259"/>
  <c r="AF1698" i="259"/>
  <c r="AD1694" i="259"/>
  <c r="AF1694" i="259"/>
  <c r="AD1690" i="259"/>
  <c r="AF1690" i="259"/>
  <c r="AD1686" i="259"/>
  <c r="AF1686" i="259"/>
  <c r="AD1682" i="259"/>
  <c r="AF1682" i="259"/>
  <c r="AD1678" i="259"/>
  <c r="AF1678" i="259"/>
  <c r="AD1674" i="259"/>
  <c r="AF1674" i="259"/>
  <c r="AD1670" i="259"/>
  <c r="AF1670" i="259"/>
  <c r="AD1666" i="259"/>
  <c r="AF1666" i="259"/>
  <c r="AD1662" i="259"/>
  <c r="AF1662" i="259"/>
  <c r="AD1658" i="259"/>
  <c r="AF1658" i="259"/>
  <c r="AD1654" i="259"/>
  <c r="AF1654" i="259"/>
  <c r="AD1650" i="259"/>
  <c r="AF1650" i="259"/>
  <c r="AD1646" i="259"/>
  <c r="AF1646" i="259"/>
  <c r="AD1642" i="259"/>
  <c r="AF1642" i="259"/>
  <c r="AD1638" i="259"/>
  <c r="AF1638" i="259"/>
  <c r="AD1634" i="259"/>
  <c r="AF1634" i="259"/>
  <c r="AD1630" i="259"/>
  <c r="AF1630" i="259"/>
  <c r="AD1626" i="259"/>
  <c r="AF1626" i="259"/>
  <c r="AD1622" i="259"/>
  <c r="AF1622" i="259"/>
  <c r="AD1618" i="259"/>
  <c r="AF1618" i="259"/>
  <c r="AD1614" i="259"/>
  <c r="AF1614" i="259"/>
  <c r="AD1610" i="259"/>
  <c r="AF1610" i="259"/>
  <c r="AD1606" i="259"/>
  <c r="AF1606" i="259"/>
  <c r="AD1602" i="259"/>
  <c r="AF1602" i="259"/>
  <c r="AD1598" i="259"/>
  <c r="AF1598" i="259"/>
  <c r="AD1594" i="259"/>
  <c r="AF1594" i="259"/>
  <c r="AD1590" i="259"/>
  <c r="AF1590" i="259"/>
  <c r="AD1586" i="259"/>
  <c r="AF1586" i="259"/>
  <c r="AD1582" i="259"/>
  <c r="AF1582" i="259"/>
  <c r="AD1578" i="259"/>
  <c r="AF1578" i="259"/>
  <c r="AD1574" i="259"/>
  <c r="AF1574" i="259"/>
  <c r="AD1570" i="259"/>
  <c r="AF1570" i="259"/>
  <c r="AD1566" i="259"/>
  <c r="AF1566" i="259"/>
  <c r="AD1562" i="259"/>
  <c r="AF1562" i="259"/>
  <c r="AD1558" i="259"/>
  <c r="AF1558" i="259"/>
  <c r="AD1554" i="259"/>
  <c r="AF1554" i="259"/>
  <c r="AD1550" i="259"/>
  <c r="AF1550" i="259"/>
  <c r="AD1546" i="259"/>
  <c r="AF1546" i="259"/>
  <c r="AD1542" i="259"/>
  <c r="AF1542" i="259"/>
  <c r="AD1538" i="259"/>
  <c r="AF1538" i="259"/>
  <c r="AD1534" i="259"/>
  <c r="AF1534" i="259"/>
  <c r="AD1530" i="259"/>
  <c r="AF1530" i="259"/>
  <c r="AD1526" i="259"/>
  <c r="AF1526" i="259"/>
  <c r="AD1522" i="259"/>
  <c r="AF1522" i="259"/>
  <c r="AD1518" i="259"/>
  <c r="AF1518" i="259"/>
  <c r="AD1514" i="259"/>
  <c r="AF1514" i="259"/>
  <c r="AD1510" i="259"/>
  <c r="AF1510" i="259"/>
  <c r="AD1506" i="259"/>
  <c r="AF1506" i="259"/>
  <c r="AD1502" i="259"/>
  <c r="AF1502" i="259"/>
  <c r="AD1498" i="259"/>
  <c r="AF1498" i="259"/>
  <c r="AD1494" i="259"/>
  <c r="AF1494" i="259"/>
  <c r="AD1490" i="259"/>
  <c r="AF1490" i="259"/>
  <c r="AD1486" i="259"/>
  <c r="AF1486" i="259"/>
  <c r="AD1482" i="259"/>
  <c r="AF1482" i="259"/>
  <c r="AD1478" i="259"/>
  <c r="AF1478" i="259"/>
  <c r="AD1474" i="259"/>
  <c r="AF1474" i="259"/>
  <c r="AD1470" i="259"/>
  <c r="AF1470" i="259"/>
  <c r="AD1466" i="259"/>
  <c r="AF1466" i="259"/>
  <c r="AD1462" i="259"/>
  <c r="AF1462" i="259"/>
  <c r="AD1458" i="259"/>
  <c r="AF1458" i="259"/>
  <c r="AD1454" i="259"/>
  <c r="AF1454" i="259"/>
  <c r="AD1450" i="259"/>
  <c r="AF1450" i="259"/>
  <c r="AD1446" i="259"/>
  <c r="AF1446" i="259"/>
  <c r="AD1442" i="259"/>
  <c r="AF1442" i="259"/>
  <c r="AD1438" i="259"/>
  <c r="AF1438" i="259"/>
  <c r="AD1434" i="259"/>
  <c r="AF1434" i="259"/>
  <c r="AD1430" i="259"/>
  <c r="AF1430" i="259"/>
  <c r="AD1426" i="259"/>
  <c r="AF1426" i="259"/>
  <c r="AD1422" i="259"/>
  <c r="AF1422" i="259"/>
  <c r="AD1418" i="259"/>
  <c r="AF1418" i="259"/>
  <c r="AD1414" i="259"/>
  <c r="AF1414" i="259"/>
  <c r="AD1410" i="259"/>
  <c r="AF1410" i="259"/>
  <c r="AD1406" i="259"/>
  <c r="AF1406" i="259"/>
  <c r="AD1402" i="259"/>
  <c r="AF1402" i="259"/>
  <c r="AD1398" i="259"/>
  <c r="AF1398" i="259"/>
  <c r="AD1394" i="259"/>
  <c r="AF1394" i="259"/>
  <c r="AD1390" i="259"/>
  <c r="AF1390" i="259"/>
  <c r="AD1386" i="259"/>
  <c r="AF1386" i="259"/>
  <c r="AD1382" i="259"/>
  <c r="AF1382" i="259"/>
  <c r="AD1378" i="259"/>
  <c r="AF1378" i="259"/>
  <c r="AD1374" i="259"/>
  <c r="AF1374" i="259"/>
  <c r="AD1370" i="259"/>
  <c r="AF1370" i="259"/>
  <c r="AD1366" i="259"/>
  <c r="AF1366" i="259"/>
  <c r="AD1362" i="259"/>
  <c r="AF1362" i="259"/>
  <c r="AD1358" i="259"/>
  <c r="AF1358" i="259"/>
  <c r="AD1354" i="259"/>
  <c r="AF1354" i="259"/>
  <c r="AD1350" i="259"/>
  <c r="AF1350" i="259"/>
  <c r="AD1346" i="259"/>
  <c r="AF1346" i="259"/>
  <c r="AD1342" i="259"/>
  <c r="AF1342" i="259"/>
  <c r="AD1338" i="259"/>
  <c r="AF1338" i="259"/>
  <c r="AD1334" i="259"/>
  <c r="AF1334" i="259"/>
  <c r="AD1330" i="259"/>
  <c r="AF1330" i="259"/>
  <c r="AD1326" i="259"/>
  <c r="AF1326" i="259"/>
  <c r="AD1322" i="259"/>
  <c r="AF1322" i="259"/>
  <c r="AD1318" i="259"/>
  <c r="AF1318" i="259"/>
  <c r="AD1314" i="259"/>
  <c r="AF1314" i="259"/>
  <c r="AD1310" i="259"/>
  <c r="AF1310" i="259"/>
  <c r="AD1306" i="259"/>
  <c r="AF1306" i="259"/>
  <c r="AD1302" i="259"/>
  <c r="AF1302" i="259"/>
  <c r="AD1298" i="259"/>
  <c r="AF1298" i="259"/>
  <c r="AD1294" i="259"/>
  <c r="AF1294" i="259"/>
  <c r="AD1290" i="259"/>
  <c r="AF1290" i="259"/>
  <c r="AD1286" i="259"/>
  <c r="AF1286" i="259"/>
  <c r="AD1282" i="259"/>
  <c r="AF1282" i="259"/>
  <c r="AD1278" i="259"/>
  <c r="AF1278" i="259"/>
  <c r="AD1274" i="259"/>
  <c r="AF1274" i="259"/>
  <c r="AD1270" i="259"/>
  <c r="AF1270" i="259"/>
  <c r="AD1266" i="259"/>
  <c r="AF1266" i="259"/>
  <c r="AD1262" i="259"/>
  <c r="AF1262" i="259"/>
  <c r="AD1258" i="259"/>
  <c r="AF1258" i="259"/>
  <c r="AD1254" i="259"/>
  <c r="AF1254" i="259"/>
  <c r="AD1250" i="259"/>
  <c r="AF1250" i="259"/>
  <c r="AD1246" i="259"/>
  <c r="AF1246" i="259"/>
  <c r="AD1242" i="259"/>
  <c r="AF1242" i="259"/>
  <c r="AD1238" i="259"/>
  <c r="AF1238" i="259"/>
  <c r="AD1234" i="259"/>
  <c r="AF1234" i="259"/>
  <c r="AD1230" i="259"/>
  <c r="AF1230" i="259"/>
  <c r="AD1226" i="259"/>
  <c r="AF1226" i="259"/>
  <c r="AD1222" i="259"/>
  <c r="AF1222" i="259"/>
  <c r="AD1218" i="259"/>
  <c r="AF1218" i="259"/>
  <c r="AD1214" i="259"/>
  <c r="AF1214" i="259"/>
  <c r="AD1210" i="259"/>
  <c r="AF1210" i="259"/>
  <c r="AD1206" i="259"/>
  <c r="AF1206" i="259"/>
  <c r="AD1202" i="259"/>
  <c r="AF1202" i="259"/>
  <c r="AD1198" i="259"/>
  <c r="AF1198" i="259"/>
  <c r="AD1194" i="259"/>
  <c r="AF1194" i="259"/>
  <c r="AD1190" i="259"/>
  <c r="AF1190" i="259"/>
  <c r="AD1186" i="259"/>
  <c r="AF1186" i="259"/>
  <c r="AD1182" i="259"/>
  <c r="AF1182" i="259"/>
  <c r="AD1178" i="259"/>
  <c r="AF1178" i="259"/>
  <c r="AD1174" i="259"/>
  <c r="AF1174" i="259"/>
  <c r="AD1170" i="259"/>
  <c r="AF1170" i="259"/>
  <c r="AD1166" i="259"/>
  <c r="AF1166" i="259"/>
  <c r="AD1162" i="259"/>
  <c r="AF1162" i="259"/>
  <c r="AD1158" i="259"/>
  <c r="AF1158" i="259"/>
  <c r="AD1154" i="259"/>
  <c r="AF1154" i="259"/>
  <c r="AD1150" i="259"/>
  <c r="AF1150" i="259"/>
  <c r="AD1146" i="259"/>
  <c r="AF1146" i="259"/>
  <c r="AD1142" i="259"/>
  <c r="AF1142" i="259"/>
  <c r="AD1138" i="259"/>
  <c r="AF1138" i="259"/>
  <c r="AD1134" i="259"/>
  <c r="AF1134" i="259"/>
  <c r="AD1130" i="259"/>
  <c r="AF1130" i="259"/>
  <c r="AD1126" i="259"/>
  <c r="AF1126" i="259"/>
  <c r="AD1122" i="259"/>
  <c r="AF1122" i="259"/>
  <c r="AD1118" i="259"/>
  <c r="AF1118" i="259"/>
  <c r="AD1114" i="259"/>
  <c r="AF1114" i="259"/>
  <c r="AD1110" i="259"/>
  <c r="AF1110" i="259"/>
  <c r="AD1106" i="259"/>
  <c r="AF1106" i="259"/>
  <c r="AD1102" i="259"/>
  <c r="AF1102" i="259"/>
  <c r="AD1098" i="259"/>
  <c r="AF1098" i="259"/>
  <c r="AD1094" i="259"/>
  <c r="AF1094" i="259"/>
  <c r="AD1090" i="259"/>
  <c r="AF1090" i="259"/>
  <c r="AD1086" i="259"/>
  <c r="AF1086" i="259"/>
  <c r="AD1082" i="259"/>
  <c r="AF1082" i="259"/>
  <c r="AD1078" i="259"/>
  <c r="AF1078" i="259"/>
  <c r="AD1074" i="259"/>
  <c r="AF1074" i="259"/>
  <c r="AD1070" i="259"/>
  <c r="AF1070" i="259"/>
  <c r="AD1066" i="259"/>
  <c r="AF1066" i="259"/>
  <c r="AD1062" i="259"/>
  <c r="AF1062" i="259"/>
  <c r="AD1058" i="259"/>
  <c r="AF1058" i="259"/>
  <c r="AD1054" i="259"/>
  <c r="AF1054" i="259"/>
  <c r="AD1050" i="259"/>
  <c r="AF1050" i="259"/>
  <c r="AD1046" i="259"/>
  <c r="AF1046" i="259"/>
  <c r="AD1042" i="259"/>
  <c r="AF1042" i="259"/>
  <c r="AD1038" i="259"/>
  <c r="AF1038" i="259"/>
  <c r="AD1034" i="259"/>
  <c r="AF1034" i="259"/>
  <c r="AD1030" i="259"/>
  <c r="AF1030" i="259"/>
  <c r="AD1026" i="259"/>
  <c r="AF1026" i="259"/>
  <c r="AD1022" i="259"/>
  <c r="AF1022" i="259"/>
  <c r="AD1018" i="259"/>
  <c r="AF1018" i="259"/>
  <c r="AD1014" i="259"/>
  <c r="AF1014" i="259"/>
  <c r="AD1010" i="259"/>
  <c r="AF1010" i="259"/>
  <c r="AD1006" i="259"/>
  <c r="AF1006" i="259"/>
  <c r="AD1002" i="259"/>
  <c r="AF1002" i="259"/>
  <c r="AD998" i="259"/>
  <c r="AF998" i="259"/>
  <c r="AD994" i="259"/>
  <c r="AF994" i="259"/>
  <c r="AD990" i="259"/>
  <c r="AF990" i="259"/>
  <c r="AD986" i="259"/>
  <c r="AF986" i="259"/>
  <c r="AD982" i="259"/>
  <c r="AF982" i="259"/>
  <c r="AD978" i="259"/>
  <c r="AF978" i="259"/>
  <c r="AD974" i="259"/>
  <c r="AF974" i="259"/>
  <c r="AD970" i="259"/>
  <c r="AF970" i="259"/>
  <c r="AD966" i="259"/>
  <c r="AF966" i="259"/>
  <c r="AD962" i="259"/>
  <c r="AF962" i="259"/>
  <c r="AD958" i="259"/>
  <c r="AF958" i="259"/>
  <c r="AD954" i="259"/>
  <c r="AF954" i="259"/>
  <c r="AD950" i="259"/>
  <c r="AF950" i="259"/>
  <c r="AD946" i="259"/>
  <c r="AF946" i="259"/>
  <c r="AD942" i="259"/>
  <c r="AF942" i="259"/>
  <c r="AD938" i="259"/>
  <c r="AF938" i="259"/>
  <c r="AD934" i="259"/>
  <c r="AF934" i="259"/>
  <c r="AD930" i="259"/>
  <c r="AF930" i="259"/>
  <c r="AD926" i="259"/>
  <c r="AF926" i="259"/>
  <c r="AD922" i="259"/>
  <c r="AF922" i="259"/>
  <c r="AD918" i="259"/>
  <c r="AF918" i="259"/>
  <c r="AD914" i="259"/>
  <c r="AF914" i="259"/>
  <c r="AD910" i="259"/>
  <c r="AF910" i="259"/>
  <c r="AD906" i="259"/>
  <c r="AF906" i="259"/>
  <c r="AD902" i="259"/>
  <c r="AF902" i="259"/>
  <c r="AD898" i="259"/>
  <c r="AF898" i="259"/>
  <c r="AD894" i="259"/>
  <c r="AF894" i="259"/>
  <c r="AD890" i="259"/>
  <c r="AF890" i="259"/>
  <c r="AD886" i="259"/>
  <c r="AF886" i="259"/>
  <c r="AD882" i="259"/>
  <c r="AF882" i="259"/>
  <c r="AD878" i="259"/>
  <c r="AF878" i="259"/>
  <c r="AD874" i="259"/>
  <c r="AF874" i="259"/>
  <c r="AD870" i="259"/>
  <c r="AF870" i="259"/>
  <c r="AD866" i="259"/>
  <c r="AF866" i="259"/>
  <c r="AD862" i="259"/>
  <c r="AF862" i="259"/>
  <c r="AD858" i="259"/>
  <c r="AF858" i="259"/>
  <c r="AD854" i="259"/>
  <c r="AF854" i="259"/>
  <c r="AD850" i="259"/>
  <c r="AF850" i="259"/>
  <c r="AD846" i="259"/>
  <c r="AF846" i="259"/>
  <c r="AD842" i="259"/>
  <c r="AF842" i="259"/>
  <c r="AD838" i="259"/>
  <c r="AF838" i="259"/>
  <c r="AD834" i="259"/>
  <c r="AF834" i="259"/>
  <c r="AD830" i="259"/>
  <c r="AF830" i="259"/>
  <c r="AD826" i="259"/>
  <c r="AF826" i="259"/>
  <c r="AD822" i="259"/>
  <c r="AF822" i="259"/>
  <c r="AD818" i="259"/>
  <c r="AF818" i="259"/>
  <c r="AD814" i="259"/>
  <c r="AF814" i="259"/>
  <c r="AD810" i="259"/>
  <c r="AF810" i="259"/>
  <c r="AD806" i="259"/>
  <c r="AF806" i="259"/>
  <c r="AD802" i="259"/>
  <c r="AF802" i="259"/>
  <c r="AD798" i="259"/>
  <c r="AF798" i="259"/>
  <c r="AD794" i="259"/>
  <c r="AF794" i="259"/>
  <c r="AD790" i="259"/>
  <c r="AF790" i="259"/>
  <c r="AD786" i="259"/>
  <c r="AF786" i="259"/>
  <c r="AD782" i="259"/>
  <c r="AF782" i="259"/>
  <c r="AD778" i="259"/>
  <c r="AF778" i="259"/>
  <c r="AD774" i="259"/>
  <c r="AF774" i="259"/>
  <c r="AD770" i="259"/>
  <c r="AF770" i="259"/>
  <c r="AD766" i="259"/>
  <c r="AF766" i="259"/>
  <c r="AD762" i="259"/>
  <c r="AF762" i="259"/>
  <c r="AD758" i="259"/>
  <c r="AF758" i="259"/>
  <c r="AD754" i="259"/>
  <c r="AF754" i="259"/>
  <c r="AD750" i="259"/>
  <c r="AF750" i="259"/>
  <c r="AD746" i="259"/>
  <c r="AF746" i="259"/>
  <c r="AD742" i="259"/>
  <c r="AF742" i="259"/>
  <c r="AD738" i="259"/>
  <c r="AF738" i="259"/>
  <c r="AD734" i="259"/>
  <c r="AF734" i="259"/>
  <c r="AD730" i="259"/>
  <c r="AF730" i="259"/>
  <c r="AD726" i="259"/>
  <c r="AF726" i="259"/>
  <c r="AD722" i="259"/>
  <c r="AF722" i="259"/>
  <c r="AD718" i="259"/>
  <c r="AF718" i="259"/>
  <c r="AD714" i="259"/>
  <c r="AF714" i="259"/>
  <c r="AD710" i="259"/>
  <c r="AF710" i="259"/>
  <c r="AD706" i="259"/>
  <c r="AF706" i="259"/>
  <c r="AD702" i="259"/>
  <c r="AF702" i="259"/>
  <c r="AD698" i="259"/>
  <c r="AF698" i="259"/>
  <c r="AD694" i="259"/>
  <c r="AF694" i="259"/>
  <c r="AD690" i="259"/>
  <c r="AF690" i="259"/>
  <c r="AD686" i="259"/>
  <c r="AF686" i="259"/>
  <c r="AD682" i="259"/>
  <c r="AF682" i="259"/>
  <c r="AD678" i="259"/>
  <c r="AF678" i="259"/>
  <c r="AD674" i="259"/>
  <c r="AF674" i="259"/>
  <c r="AD670" i="259"/>
  <c r="AF670" i="259"/>
  <c r="AD666" i="259"/>
  <c r="AF666" i="259"/>
  <c r="AD662" i="259"/>
  <c r="AF662" i="259"/>
  <c r="AD658" i="259"/>
  <c r="AF658" i="259"/>
  <c r="AD654" i="259"/>
  <c r="AF654" i="259"/>
  <c r="AD650" i="259"/>
  <c r="AF650" i="259"/>
  <c r="AD646" i="259"/>
  <c r="AF646" i="259"/>
  <c r="AD642" i="259"/>
  <c r="AF642" i="259"/>
  <c r="AD638" i="259"/>
  <c r="AF638" i="259"/>
  <c r="AD634" i="259"/>
  <c r="AF634" i="259"/>
  <c r="AD630" i="259"/>
  <c r="AF630" i="259"/>
  <c r="AD626" i="259"/>
  <c r="AF626" i="259"/>
  <c r="AD622" i="259"/>
  <c r="AF622" i="259"/>
  <c r="AD618" i="259"/>
  <c r="AF618" i="259"/>
  <c r="AD614" i="259"/>
  <c r="AF614" i="259"/>
  <c r="AD610" i="259"/>
  <c r="AF610" i="259"/>
  <c r="AD606" i="259"/>
  <c r="AF606" i="259"/>
  <c r="AD602" i="259"/>
  <c r="AF602" i="259"/>
  <c r="AD598" i="259"/>
  <c r="AF598" i="259"/>
  <c r="AD594" i="259"/>
  <c r="AF594" i="259"/>
  <c r="AD590" i="259"/>
  <c r="AF590" i="259"/>
  <c r="AD586" i="259"/>
  <c r="AF586" i="259"/>
  <c r="AD582" i="259"/>
  <c r="AF582" i="259"/>
  <c r="AD578" i="259"/>
  <c r="AF578" i="259"/>
  <c r="AD574" i="259"/>
  <c r="AF574" i="259"/>
  <c r="AD570" i="259"/>
  <c r="AF570" i="259"/>
  <c r="AD566" i="259"/>
  <c r="AF566" i="259"/>
  <c r="AD562" i="259"/>
  <c r="AF562" i="259"/>
  <c r="AD558" i="259"/>
  <c r="AF558" i="259"/>
  <c r="AD554" i="259"/>
  <c r="AF554" i="259"/>
  <c r="AD550" i="259"/>
  <c r="AF550" i="259"/>
  <c r="AD546" i="259"/>
  <c r="AF546" i="259"/>
  <c r="AD542" i="259"/>
  <c r="AF542" i="259"/>
  <c r="AD538" i="259"/>
  <c r="AF538" i="259"/>
  <c r="AD534" i="259"/>
  <c r="AF534" i="259"/>
  <c r="AD530" i="259"/>
  <c r="AF530" i="259"/>
  <c r="AD526" i="259"/>
  <c r="AF526" i="259"/>
  <c r="AD522" i="259"/>
  <c r="AF522" i="259"/>
  <c r="AD518" i="259"/>
  <c r="AF518" i="259"/>
  <c r="AD514" i="259"/>
  <c r="AF514" i="259"/>
  <c r="AD510" i="259"/>
  <c r="AF510" i="259"/>
  <c r="AD506" i="259"/>
  <c r="AF506" i="259"/>
  <c r="AD502" i="259"/>
  <c r="AF502" i="259"/>
  <c r="AD498" i="259"/>
  <c r="AF498" i="259"/>
  <c r="AD494" i="259"/>
  <c r="AF494" i="259"/>
  <c r="AD490" i="259"/>
  <c r="AF490" i="259"/>
  <c r="AD486" i="259"/>
  <c r="AF486" i="259"/>
  <c r="AD482" i="259"/>
  <c r="AF482" i="259"/>
  <c r="AD478" i="259"/>
  <c r="AF478" i="259"/>
  <c r="AD474" i="259"/>
  <c r="AF474" i="259"/>
  <c r="AD470" i="259"/>
  <c r="AF470" i="259"/>
  <c r="AD466" i="259"/>
  <c r="AF466" i="259"/>
  <c r="AD462" i="259"/>
  <c r="AF462" i="259"/>
  <c r="AD458" i="259"/>
  <c r="AF458" i="259"/>
  <c r="AD454" i="259"/>
  <c r="AF454" i="259"/>
  <c r="AD450" i="259"/>
  <c r="AF450" i="259"/>
  <c r="AD446" i="259"/>
  <c r="AF446" i="259"/>
  <c r="AD442" i="259"/>
  <c r="AF442" i="259"/>
  <c r="AD438" i="259"/>
  <c r="AF438" i="259"/>
  <c r="AD434" i="259"/>
  <c r="AF434" i="259"/>
  <c r="AD430" i="259"/>
  <c r="AF430" i="259"/>
  <c r="AD426" i="259"/>
  <c r="AF426" i="259"/>
  <c r="AD422" i="259"/>
  <c r="AF422" i="259"/>
  <c r="AD418" i="259"/>
  <c r="AF418" i="259"/>
  <c r="AD414" i="259"/>
  <c r="AF414" i="259"/>
  <c r="AD410" i="259"/>
  <c r="AF410" i="259"/>
  <c r="AD406" i="259"/>
  <c r="AF406" i="259"/>
  <c r="AD402" i="259"/>
  <c r="AF402" i="259"/>
  <c r="AD398" i="259"/>
  <c r="AF398" i="259"/>
  <c r="AD394" i="259"/>
  <c r="AF394" i="259"/>
  <c r="AD390" i="259"/>
  <c r="AF390" i="259"/>
  <c r="AD386" i="259"/>
  <c r="AF386" i="259"/>
  <c r="AD382" i="259"/>
  <c r="AF382" i="259"/>
  <c r="AD378" i="259"/>
  <c r="AF378" i="259"/>
  <c r="AD374" i="259"/>
  <c r="AF374" i="259"/>
  <c r="AD370" i="259"/>
  <c r="AF370" i="259"/>
  <c r="AD366" i="259"/>
  <c r="AF366" i="259"/>
  <c r="AD362" i="259"/>
  <c r="AF362" i="259"/>
  <c r="AD358" i="259"/>
  <c r="AF358" i="259"/>
  <c r="AD354" i="259"/>
  <c r="AF354" i="259"/>
  <c r="AD350" i="259"/>
  <c r="AF350" i="259"/>
  <c r="AD346" i="259"/>
  <c r="AF346" i="259"/>
  <c r="AD342" i="259"/>
  <c r="AF342" i="259"/>
  <c r="AD338" i="259"/>
  <c r="AF338" i="259"/>
  <c r="AD334" i="259"/>
  <c r="AF334" i="259"/>
  <c r="AD330" i="259"/>
  <c r="AF330" i="259"/>
  <c r="AD326" i="259"/>
  <c r="AF326" i="259"/>
  <c r="AD322" i="259"/>
  <c r="AF322" i="259"/>
  <c r="AD318" i="259"/>
  <c r="AF318" i="259"/>
  <c r="AD314" i="259"/>
  <c r="AF314" i="259"/>
  <c r="AD310" i="259"/>
  <c r="AF310" i="259"/>
  <c r="AD306" i="259"/>
  <c r="AF306" i="259"/>
  <c r="AD302" i="259"/>
  <c r="AF302" i="259"/>
  <c r="AD298" i="259"/>
  <c r="AF298" i="259"/>
  <c r="AD294" i="259"/>
  <c r="AF294" i="259"/>
  <c r="AD290" i="259"/>
  <c r="AF290" i="259"/>
  <c r="AD286" i="259"/>
  <c r="AF286" i="259"/>
  <c r="AD282" i="259"/>
  <c r="AF282" i="259"/>
  <c r="AD278" i="259"/>
  <c r="AF278" i="259"/>
  <c r="AD274" i="259"/>
  <c r="AF274" i="259"/>
  <c r="AD270" i="259"/>
  <c r="AF270" i="259"/>
  <c r="AD266" i="259"/>
  <c r="AF266" i="259"/>
  <c r="AD262" i="259"/>
  <c r="AF262" i="259"/>
  <c r="AD258" i="259"/>
  <c r="AF258" i="259"/>
  <c r="AD254" i="259"/>
  <c r="AF254" i="259"/>
  <c r="AD250" i="259"/>
  <c r="AF250" i="259"/>
  <c r="AD246" i="259"/>
  <c r="AF246" i="259"/>
  <c r="AD242" i="259"/>
  <c r="AF242" i="259"/>
  <c r="AD238" i="259"/>
  <c r="AF238" i="259"/>
  <c r="AD234" i="259"/>
  <c r="AF234" i="259"/>
  <c r="AD230" i="259"/>
  <c r="AF230" i="259"/>
  <c r="AD226" i="259"/>
  <c r="AF226" i="259"/>
  <c r="AD222" i="259"/>
  <c r="AF222" i="259"/>
  <c r="AD218" i="259"/>
  <c r="AF218" i="259"/>
  <c r="AD214" i="259"/>
  <c r="AF214" i="259"/>
  <c r="AD210" i="259"/>
  <c r="AF210" i="259"/>
  <c r="AD206" i="259"/>
  <c r="AF206" i="259"/>
  <c r="AD202" i="259"/>
  <c r="AF202" i="259"/>
  <c r="AD198" i="259"/>
  <c r="AF198" i="259"/>
  <c r="AD194" i="259"/>
  <c r="AF194" i="259"/>
  <c r="AD190" i="259"/>
  <c r="AF190" i="259"/>
  <c r="AD186" i="259"/>
  <c r="AF186" i="259"/>
  <c r="AD182" i="259"/>
  <c r="AF182" i="259"/>
  <c r="AD178" i="259"/>
  <c r="AF178" i="259"/>
  <c r="AD174" i="259"/>
  <c r="AF174" i="259"/>
  <c r="AD170" i="259"/>
  <c r="AF170" i="259"/>
  <c r="AD166" i="259"/>
  <c r="AF166" i="259"/>
  <c r="AD162" i="259"/>
  <c r="AF162" i="259"/>
  <c r="AD158" i="259"/>
  <c r="AF158" i="259"/>
  <c r="AD154" i="259"/>
  <c r="AF154" i="259"/>
  <c r="AD150" i="259"/>
  <c r="AF150" i="259"/>
  <c r="AD146" i="259"/>
  <c r="AF146" i="259"/>
  <c r="AD142" i="259"/>
  <c r="AF142" i="259"/>
  <c r="AD138" i="259"/>
  <c r="AF138" i="259"/>
  <c r="AD134" i="259"/>
  <c r="AF134" i="259"/>
  <c r="AD130" i="259"/>
  <c r="AF130" i="259"/>
  <c r="AD126" i="259"/>
  <c r="AF126" i="259"/>
  <c r="AD122" i="259"/>
  <c r="AF122" i="259"/>
  <c r="AD118" i="259"/>
  <c r="AF118" i="259"/>
  <c r="AD114" i="259"/>
  <c r="AF114" i="259"/>
  <c r="AD110" i="259"/>
  <c r="AF110" i="259"/>
  <c r="AD106" i="259"/>
  <c r="AF106" i="259"/>
  <c r="AD102" i="259"/>
  <c r="AF102" i="259"/>
  <c r="AD98" i="259"/>
  <c r="AF98" i="259"/>
  <c r="AD94" i="259"/>
  <c r="AF94" i="259"/>
  <c r="AD90" i="259"/>
  <c r="AF90" i="259"/>
  <c r="AD86" i="259"/>
  <c r="AF86" i="259"/>
  <c r="AD82" i="259"/>
  <c r="AF82" i="259"/>
  <c r="AD78" i="259"/>
  <c r="AF78" i="259"/>
  <c r="AD74" i="259"/>
  <c r="AF74" i="259"/>
  <c r="AD70" i="259"/>
  <c r="AF70" i="259"/>
  <c r="AD66" i="259"/>
  <c r="AF66" i="259"/>
  <c r="AD62" i="259"/>
  <c r="AF62" i="259"/>
  <c r="AD58" i="259"/>
  <c r="AF58" i="259"/>
  <c r="AD54" i="259"/>
  <c r="AF54" i="259"/>
  <c r="AD50" i="259"/>
  <c r="AF50" i="259"/>
  <c r="AD46" i="259"/>
  <c r="AF46" i="259"/>
  <c r="AD42" i="259"/>
  <c r="AF42" i="259"/>
  <c r="AD38" i="259"/>
  <c r="AF38" i="259"/>
  <c r="AD34" i="259"/>
  <c r="AF34" i="259"/>
  <c r="AD30" i="259"/>
  <c r="AF30" i="259"/>
  <c r="AD26" i="259"/>
  <c r="AF26" i="259"/>
  <c r="AD22" i="259"/>
  <c r="AF22" i="259"/>
  <c r="AD18" i="259"/>
  <c r="AF18" i="259"/>
  <c r="AD14" i="259"/>
  <c r="AF14" i="259"/>
  <c r="AD10" i="259"/>
  <c r="AF10" i="259"/>
  <c r="AD6" i="259"/>
  <c r="AF6" i="259"/>
  <c r="AF2" i="259"/>
  <c r="AD3025" i="259"/>
  <c r="AF3025" i="259"/>
  <c r="AD3021" i="259"/>
  <c r="AF3021" i="259"/>
  <c r="AD3017" i="259"/>
  <c r="AF3017" i="259"/>
  <c r="AD3013" i="259"/>
  <c r="AF3013" i="259"/>
  <c r="AD3009" i="259"/>
  <c r="AF3009" i="259"/>
  <c r="AD3005" i="259"/>
  <c r="AF3005" i="259"/>
  <c r="AD3001" i="259"/>
  <c r="AF3001" i="259"/>
  <c r="AD2997" i="259"/>
  <c r="AF2997" i="259"/>
  <c r="AD2993" i="259"/>
  <c r="AF2993" i="259"/>
  <c r="AD2989" i="259"/>
  <c r="AF2989" i="259"/>
  <c r="AD2985" i="259"/>
  <c r="AF2985" i="259"/>
  <c r="AD2981" i="259"/>
  <c r="AF2981" i="259"/>
  <c r="AD2977" i="259"/>
  <c r="AF2977" i="259"/>
  <c r="AD2973" i="259"/>
  <c r="AF2973" i="259"/>
  <c r="AD2969" i="259"/>
  <c r="AF2969" i="259"/>
  <c r="AD2965" i="259"/>
  <c r="AF2965" i="259"/>
  <c r="AD2961" i="259"/>
  <c r="AF2961" i="259"/>
  <c r="AD2957" i="259"/>
  <c r="AF2957" i="259"/>
  <c r="AD2953" i="259"/>
  <c r="AF2953" i="259"/>
  <c r="AD2949" i="259"/>
  <c r="AF2949" i="259"/>
  <c r="AD2945" i="259"/>
  <c r="AF2945" i="259"/>
  <c r="AD2941" i="259"/>
  <c r="AF2941" i="259"/>
  <c r="AD2937" i="259"/>
  <c r="AF2937" i="259"/>
  <c r="AD2933" i="259"/>
  <c r="AF2933" i="259"/>
  <c r="AD2929" i="259"/>
  <c r="AF2929" i="259"/>
  <c r="AD2925" i="259"/>
  <c r="AF2925" i="259"/>
  <c r="AD2921" i="259"/>
  <c r="AF2921" i="259"/>
  <c r="AD2917" i="259"/>
  <c r="AF2917" i="259"/>
  <c r="AD2913" i="259"/>
  <c r="AF2913" i="259"/>
  <c r="AD2909" i="259"/>
  <c r="AF2909" i="259"/>
  <c r="AD2905" i="259"/>
  <c r="AF2905" i="259"/>
  <c r="AD2901" i="259"/>
  <c r="AF2901" i="259"/>
  <c r="AD2897" i="259"/>
  <c r="AF2897" i="259"/>
  <c r="AD2893" i="259"/>
  <c r="AF2893" i="259"/>
  <c r="AD2889" i="259"/>
  <c r="AF2889" i="259"/>
  <c r="AD2885" i="259"/>
  <c r="AF2885" i="259"/>
  <c r="AD2881" i="259"/>
  <c r="AF2881" i="259"/>
  <c r="AD2877" i="259"/>
  <c r="AF2877" i="259"/>
  <c r="AD2873" i="259"/>
  <c r="AF2873" i="259"/>
  <c r="AD2869" i="259"/>
  <c r="AF2869" i="259"/>
  <c r="AD2865" i="259"/>
  <c r="AF2865" i="259"/>
  <c r="AD2861" i="259"/>
  <c r="AF2861" i="259"/>
  <c r="AD2857" i="259"/>
  <c r="AF2857" i="259"/>
  <c r="AD2853" i="259"/>
  <c r="AF2853" i="259"/>
  <c r="AD2849" i="259"/>
  <c r="AF2849" i="259"/>
  <c r="AD2845" i="259"/>
  <c r="AF2845" i="259"/>
  <c r="AD2841" i="259"/>
  <c r="AF2841" i="259"/>
  <c r="AD2837" i="259"/>
  <c r="AF2837" i="259"/>
  <c r="AD2833" i="259"/>
  <c r="AF2833" i="259"/>
  <c r="AD2829" i="259"/>
  <c r="AF2829" i="259"/>
  <c r="AD2825" i="259"/>
  <c r="AF2825" i="259"/>
  <c r="AD2821" i="259"/>
  <c r="AF2821" i="259"/>
  <c r="AD2817" i="259"/>
  <c r="AF2817" i="259"/>
  <c r="AD2813" i="259"/>
  <c r="AF2813" i="259"/>
  <c r="AD2809" i="259"/>
  <c r="AF2809" i="259"/>
  <c r="AD2805" i="259"/>
  <c r="AF2805" i="259"/>
  <c r="AD2801" i="259"/>
  <c r="AF2801" i="259"/>
  <c r="AD2797" i="259"/>
  <c r="AF2797" i="259"/>
  <c r="AD2793" i="259"/>
  <c r="AF2793" i="259"/>
  <c r="AD2789" i="259"/>
  <c r="AF2789" i="259"/>
  <c r="AD2785" i="259"/>
  <c r="AF2785" i="259"/>
  <c r="AD2781" i="259"/>
  <c r="AF2781" i="259"/>
  <c r="AD2777" i="259"/>
  <c r="AF2777" i="259"/>
  <c r="AD2773" i="259"/>
  <c r="AF2773" i="259"/>
  <c r="AD2769" i="259"/>
  <c r="AF2769" i="259"/>
  <c r="AD2765" i="259"/>
  <c r="AF2765" i="259"/>
  <c r="AD2761" i="259"/>
  <c r="AF2761" i="259"/>
  <c r="AD2757" i="259"/>
  <c r="AF2757" i="259"/>
  <c r="AD2753" i="259"/>
  <c r="AF2753" i="259"/>
  <c r="AD2749" i="259"/>
  <c r="AF2749" i="259"/>
  <c r="AD2745" i="259"/>
  <c r="AF2745" i="259"/>
  <c r="AD2741" i="259"/>
  <c r="AF2741" i="259"/>
  <c r="AD2737" i="259"/>
  <c r="AF2737" i="259"/>
  <c r="AD2733" i="259"/>
  <c r="AF2733" i="259"/>
  <c r="AD2729" i="259"/>
  <c r="AF2729" i="259"/>
  <c r="AD2725" i="259"/>
  <c r="AF2725" i="259"/>
  <c r="AD2721" i="259"/>
  <c r="AF2721" i="259"/>
  <c r="AD2717" i="259"/>
  <c r="AF2717" i="259"/>
  <c r="AD2713" i="259"/>
  <c r="AF2713" i="259"/>
  <c r="AD2709" i="259"/>
  <c r="AF2709" i="259"/>
  <c r="AD2705" i="259"/>
  <c r="AF2705" i="259"/>
  <c r="AD2701" i="259"/>
  <c r="AF2701" i="259"/>
  <c r="AD2697" i="259"/>
  <c r="AF2697" i="259"/>
  <c r="AD2693" i="259"/>
  <c r="AF2693" i="259"/>
  <c r="AD2689" i="259"/>
  <c r="AF2689" i="259"/>
  <c r="AD2685" i="259"/>
  <c r="AF2685" i="259"/>
  <c r="AD2681" i="259"/>
  <c r="AF2681" i="259"/>
  <c r="AD2677" i="259"/>
  <c r="AF2677" i="259"/>
  <c r="AD2673" i="259"/>
  <c r="AF2673" i="259"/>
  <c r="AD2669" i="259"/>
  <c r="AF2669" i="259"/>
  <c r="AD2665" i="259"/>
  <c r="AF2665" i="259"/>
  <c r="AD2661" i="259"/>
  <c r="AF2661" i="259"/>
  <c r="AD2657" i="259"/>
  <c r="AF2657" i="259"/>
  <c r="AD2653" i="259"/>
  <c r="AF2653" i="259"/>
  <c r="AD2649" i="259"/>
  <c r="AF2649" i="259"/>
  <c r="AD2645" i="259"/>
  <c r="AF2645" i="259"/>
  <c r="AD2641" i="259"/>
  <c r="AF2641" i="259"/>
  <c r="AD2637" i="259"/>
  <c r="AF2637" i="259"/>
  <c r="AD2633" i="259"/>
  <c r="AF2633" i="259"/>
  <c r="AD2629" i="259"/>
  <c r="AF2629" i="259"/>
  <c r="AD2625" i="259"/>
  <c r="AF2625" i="259"/>
  <c r="AD2621" i="259"/>
  <c r="AF2621" i="259"/>
  <c r="AD2617" i="259"/>
  <c r="AF2617" i="259"/>
  <c r="AD2613" i="259"/>
  <c r="AF2613" i="259"/>
  <c r="AD2609" i="259"/>
  <c r="AF2609" i="259"/>
  <c r="AD2605" i="259"/>
  <c r="AF2605" i="259"/>
  <c r="AD2601" i="259"/>
  <c r="AF2601" i="259"/>
  <c r="AD2597" i="259"/>
  <c r="AF2597" i="259"/>
  <c r="AD2593" i="259"/>
  <c r="AF2593" i="259"/>
  <c r="AD2589" i="259"/>
  <c r="AF2589" i="259"/>
  <c r="AD2585" i="259"/>
  <c r="AF2585" i="259"/>
  <c r="AD2581" i="259"/>
  <c r="AF2581" i="259"/>
  <c r="AD2577" i="259"/>
  <c r="AF2577" i="259"/>
  <c r="AD2573" i="259"/>
  <c r="AF2573" i="259"/>
  <c r="AD2569" i="259"/>
  <c r="AF2569" i="259"/>
  <c r="AD2565" i="259"/>
  <c r="AF2565" i="259"/>
  <c r="AD2561" i="259"/>
  <c r="AF2561" i="259"/>
  <c r="AD2557" i="259"/>
  <c r="AF2557" i="259"/>
  <c r="AD2553" i="259"/>
  <c r="AF2553" i="259"/>
  <c r="AD2549" i="259"/>
  <c r="AF2549" i="259"/>
  <c r="AD2545" i="259"/>
  <c r="AF2545" i="259"/>
  <c r="AD2541" i="259"/>
  <c r="AF2541" i="259"/>
  <c r="AD2537" i="259"/>
  <c r="AF2537" i="259"/>
  <c r="AD2533" i="259"/>
  <c r="AF2533" i="259"/>
  <c r="AD2529" i="259"/>
  <c r="AF2529" i="259"/>
  <c r="AD2525" i="259"/>
  <c r="AF2525" i="259"/>
  <c r="AD2521" i="259"/>
  <c r="AF2521" i="259"/>
  <c r="AD2517" i="259"/>
  <c r="AF2517" i="259"/>
  <c r="AD2513" i="259"/>
  <c r="AF2513" i="259"/>
  <c r="AD2509" i="259"/>
  <c r="AF2509" i="259"/>
  <c r="AD2505" i="259"/>
  <c r="AF2505" i="259"/>
  <c r="AD2501" i="259"/>
  <c r="AF2501" i="259"/>
  <c r="AD2497" i="259"/>
  <c r="AF2497" i="259"/>
  <c r="AD2493" i="259"/>
  <c r="AF2493" i="259"/>
  <c r="AD2489" i="259"/>
  <c r="AF2489" i="259"/>
  <c r="AD2485" i="259"/>
  <c r="AF2485" i="259"/>
  <c r="AD2481" i="259"/>
  <c r="AF2481" i="259"/>
  <c r="AD2477" i="259"/>
  <c r="AF2477" i="259"/>
  <c r="AD2473" i="259"/>
  <c r="AF2473" i="259"/>
  <c r="AD2469" i="259"/>
  <c r="AF2469" i="259"/>
  <c r="AD2465" i="259"/>
  <c r="AF2465" i="259"/>
  <c r="AD2461" i="259"/>
  <c r="AF2461" i="259"/>
  <c r="AD2457" i="259"/>
  <c r="AF2457" i="259"/>
  <c r="AD2453" i="259"/>
  <c r="AF2453" i="259"/>
  <c r="AD2449" i="259"/>
  <c r="AF2449" i="259"/>
  <c r="AD2445" i="259"/>
  <c r="AF2445" i="259"/>
  <c r="AD2441" i="259"/>
  <c r="AF2441" i="259"/>
  <c r="AD2437" i="259"/>
  <c r="AF2437" i="259"/>
  <c r="AD2433" i="259"/>
  <c r="AF2433" i="259"/>
  <c r="AD2429" i="259"/>
  <c r="AF2429" i="259"/>
  <c r="AD2425" i="259"/>
  <c r="AF2425" i="259"/>
  <c r="AD2421" i="259"/>
  <c r="AF2421" i="259"/>
  <c r="AD2417" i="259"/>
  <c r="AF2417" i="259"/>
  <c r="AD2413" i="259"/>
  <c r="AF2413" i="259"/>
  <c r="AD2409" i="259"/>
  <c r="AF2409" i="259"/>
  <c r="AD2405" i="259"/>
  <c r="AF2405" i="259"/>
  <c r="AD2401" i="259"/>
  <c r="AF2401" i="259"/>
  <c r="AD2397" i="259"/>
  <c r="AF2397" i="259"/>
  <c r="AD2393" i="259"/>
  <c r="AF2393" i="259"/>
  <c r="AD2389" i="259"/>
  <c r="AF2389" i="259"/>
  <c r="AD2385" i="259"/>
  <c r="AF2385" i="259"/>
  <c r="AD2381" i="259"/>
  <c r="AF2381" i="259"/>
  <c r="AD2377" i="259"/>
  <c r="AF2377" i="259"/>
  <c r="AD2373" i="259"/>
  <c r="AF2373" i="259"/>
  <c r="AD2369" i="259"/>
  <c r="AF2369" i="259"/>
  <c r="AD2365" i="259"/>
  <c r="AF2365" i="259"/>
  <c r="AD2361" i="259"/>
  <c r="AF2361" i="259"/>
  <c r="AD2357" i="259"/>
  <c r="AF2357" i="259"/>
  <c r="AD2353" i="259"/>
  <c r="AF2353" i="259"/>
  <c r="AD2349" i="259"/>
  <c r="AF2349" i="259"/>
  <c r="AD2345" i="259"/>
  <c r="AF2345" i="259"/>
  <c r="AD2341" i="259"/>
  <c r="AF2341" i="259"/>
  <c r="AD2337" i="259"/>
  <c r="AF2337" i="259"/>
  <c r="AD2333" i="259"/>
  <c r="AF2333" i="259"/>
  <c r="AD2329" i="259"/>
  <c r="AF2329" i="259"/>
  <c r="AD2325" i="259"/>
  <c r="AF2325" i="259"/>
  <c r="AD2321" i="259"/>
  <c r="AF2321" i="259"/>
  <c r="AD2317" i="259"/>
  <c r="AF2317" i="259"/>
  <c r="AD2313" i="259"/>
  <c r="AF2313" i="259"/>
  <c r="AD2309" i="259"/>
  <c r="AF2309" i="259"/>
  <c r="AD2305" i="259"/>
  <c r="AF2305" i="259"/>
  <c r="AD2301" i="259"/>
  <c r="AF2301" i="259"/>
  <c r="AD2297" i="259"/>
  <c r="AF2297" i="259"/>
  <c r="AD2293" i="259"/>
  <c r="AF2293" i="259"/>
  <c r="AD2289" i="259"/>
  <c r="AF2289" i="259"/>
  <c r="AD2285" i="259"/>
  <c r="AF2285" i="259"/>
  <c r="AD2281" i="259"/>
  <c r="AF2281" i="259"/>
  <c r="AD2277" i="259"/>
  <c r="AF2277" i="259"/>
  <c r="AD2273" i="259"/>
  <c r="AF2273" i="259"/>
  <c r="AD2269" i="259"/>
  <c r="AF2269" i="259"/>
  <c r="AD2265" i="259"/>
  <c r="AF2265" i="259"/>
  <c r="AD2261" i="259"/>
  <c r="AF2261" i="259"/>
  <c r="AD2257" i="259"/>
  <c r="AF2257" i="259"/>
  <c r="AD2253" i="259"/>
  <c r="AF2253" i="259"/>
  <c r="AD2249" i="259"/>
  <c r="AF2249" i="259"/>
  <c r="AD2245" i="259"/>
  <c r="AF2245" i="259"/>
  <c r="AD2241" i="259"/>
  <c r="AF2241" i="259"/>
  <c r="AD2237" i="259"/>
  <c r="AF2237" i="259"/>
  <c r="AD2233" i="259"/>
  <c r="AF2233" i="259"/>
  <c r="AD2229" i="259"/>
  <c r="AF2229" i="259"/>
  <c r="AD2225" i="259"/>
  <c r="AF2225" i="259"/>
  <c r="AD2221" i="259"/>
  <c r="AF2221" i="259"/>
  <c r="AD2217" i="259"/>
  <c r="AF2217" i="259"/>
  <c r="AD2213" i="259"/>
  <c r="AF2213" i="259"/>
  <c r="AD2209" i="259"/>
  <c r="AF2209" i="259"/>
  <c r="AD2205" i="259"/>
  <c r="AF2205" i="259"/>
  <c r="AD2201" i="259"/>
  <c r="AF2201" i="259"/>
  <c r="AD2197" i="259"/>
  <c r="AF2197" i="259"/>
  <c r="AD2193" i="259"/>
  <c r="AF2193" i="259"/>
  <c r="AD2189" i="259"/>
  <c r="AF2189" i="259"/>
  <c r="AD2185" i="259"/>
  <c r="AF2185" i="259"/>
  <c r="AD2181" i="259"/>
  <c r="AF2181" i="259"/>
  <c r="AD2177" i="259"/>
  <c r="AF2177" i="259"/>
  <c r="AD2173" i="259"/>
  <c r="AF2173" i="259"/>
  <c r="AD2169" i="259"/>
  <c r="AF2169" i="259"/>
  <c r="AD2165" i="259"/>
  <c r="AF2165" i="259"/>
  <c r="AD2161" i="259"/>
  <c r="AF2161" i="259"/>
  <c r="AD2157" i="259"/>
  <c r="AF2157" i="259"/>
  <c r="AD2153" i="259"/>
  <c r="AF2153" i="259"/>
  <c r="AD2149" i="259"/>
  <c r="AF2149" i="259"/>
  <c r="AD2145" i="259"/>
  <c r="AF2145" i="259"/>
  <c r="AD2141" i="259"/>
  <c r="AF2141" i="259"/>
  <c r="AD2137" i="259"/>
  <c r="AF2137" i="259"/>
  <c r="AD2133" i="259"/>
  <c r="AF2133" i="259"/>
  <c r="AD2129" i="259"/>
  <c r="AF2129" i="259"/>
  <c r="AD2125" i="259"/>
  <c r="AF2125" i="259"/>
  <c r="AD2121" i="259"/>
  <c r="AF2121" i="259"/>
  <c r="AD2117" i="259"/>
  <c r="AF2117" i="259"/>
  <c r="AD2113" i="259"/>
  <c r="AF2113" i="259"/>
  <c r="AD2109" i="259"/>
  <c r="AF2109" i="259"/>
  <c r="AD2105" i="259"/>
  <c r="AF2105" i="259"/>
  <c r="AD2101" i="259"/>
  <c r="AF2101" i="259"/>
  <c r="AD2097" i="259"/>
  <c r="AF2097" i="259"/>
  <c r="AD2093" i="259"/>
  <c r="AF2093" i="259"/>
  <c r="AD2089" i="259"/>
  <c r="AF2089" i="259"/>
  <c r="AD2085" i="259"/>
  <c r="AF2085" i="259"/>
  <c r="AD2081" i="259"/>
  <c r="AF2081" i="259"/>
  <c r="AD2077" i="259"/>
  <c r="AF2077" i="259"/>
  <c r="AD2073" i="259"/>
  <c r="AF2073" i="259"/>
  <c r="AD2069" i="259"/>
  <c r="AF2069" i="259"/>
  <c r="AD2065" i="259"/>
  <c r="AF2065" i="259"/>
  <c r="AD2061" i="259"/>
  <c r="AF2061" i="259"/>
  <c r="AD2057" i="259"/>
  <c r="AF2057" i="259"/>
  <c r="AD2053" i="259"/>
  <c r="AF2053" i="259"/>
  <c r="AD2049" i="259"/>
  <c r="AF2049" i="259"/>
  <c r="AD2045" i="259"/>
  <c r="AF2045" i="259"/>
  <c r="AD2041" i="259"/>
  <c r="AF2041" i="259"/>
  <c r="AD2037" i="259"/>
  <c r="AF2037" i="259"/>
  <c r="AD2033" i="259"/>
  <c r="AF2033" i="259"/>
  <c r="AD2029" i="259"/>
  <c r="AF2029" i="259"/>
  <c r="AD2025" i="259"/>
  <c r="AF2025" i="259"/>
  <c r="AD2021" i="259"/>
  <c r="AF2021" i="259"/>
  <c r="AD2017" i="259"/>
  <c r="AF2017" i="259"/>
  <c r="AD2013" i="259"/>
  <c r="AF2013" i="259"/>
  <c r="AD2009" i="259"/>
  <c r="AF2009" i="259"/>
  <c r="AD2005" i="259"/>
  <c r="AF2005" i="259"/>
  <c r="AD2001" i="259"/>
  <c r="AF2001" i="259"/>
  <c r="AD1997" i="259"/>
  <c r="AF1997" i="259"/>
  <c r="AD1993" i="259"/>
  <c r="AF1993" i="259"/>
  <c r="AD1989" i="259"/>
  <c r="AF1989" i="259"/>
  <c r="AD1985" i="259"/>
  <c r="AF1985" i="259"/>
  <c r="AD1981" i="259"/>
  <c r="AF1981" i="259"/>
  <c r="AD1977" i="259"/>
  <c r="AF1977" i="259"/>
  <c r="AD1973" i="259"/>
  <c r="AF1973" i="259"/>
  <c r="AD1969" i="259"/>
  <c r="AF1969" i="259"/>
  <c r="AD1965" i="259"/>
  <c r="AF1965" i="259"/>
  <c r="AD1961" i="259"/>
  <c r="AF1961" i="259"/>
  <c r="AD1957" i="259"/>
  <c r="AF1957" i="259"/>
  <c r="AD1953" i="259"/>
  <c r="AF1953" i="259"/>
  <c r="AD1949" i="259"/>
  <c r="AF1949" i="259"/>
  <c r="AD1945" i="259"/>
  <c r="AF1945" i="259"/>
  <c r="AD1941" i="259"/>
  <c r="AF1941" i="259"/>
  <c r="AD1937" i="259"/>
  <c r="AF1937" i="259"/>
  <c r="AD1933" i="259"/>
  <c r="AF1933" i="259"/>
  <c r="AD1929" i="259"/>
  <c r="AF1929" i="259"/>
  <c r="AD1925" i="259"/>
  <c r="AF1925" i="259"/>
  <c r="AD1921" i="259"/>
  <c r="AF1921" i="259"/>
  <c r="AD1917" i="259"/>
  <c r="AF1917" i="259"/>
  <c r="AD1913" i="259"/>
  <c r="AF1913" i="259"/>
  <c r="AD1909" i="259"/>
  <c r="AF1909" i="259"/>
  <c r="AD1905" i="259"/>
  <c r="AF1905" i="259"/>
  <c r="AD1901" i="259"/>
  <c r="AF1901" i="259"/>
  <c r="AD1897" i="259"/>
  <c r="AF1897" i="259"/>
  <c r="AD1893" i="259"/>
  <c r="AF1893" i="259"/>
  <c r="AD1889" i="259"/>
  <c r="AF1889" i="259"/>
  <c r="AD1885" i="259"/>
  <c r="AF1885" i="259"/>
  <c r="AD1881" i="259"/>
  <c r="AF1881" i="259"/>
  <c r="AD1877" i="259"/>
  <c r="AF1877" i="259"/>
  <c r="AD1873" i="259"/>
  <c r="AF1873" i="259"/>
  <c r="AD1869" i="259"/>
  <c r="AF1869" i="259"/>
  <c r="AD1865" i="259"/>
  <c r="AF1865" i="259"/>
  <c r="AD1861" i="259"/>
  <c r="AF1861" i="259"/>
  <c r="AD1857" i="259"/>
  <c r="AF1857" i="259"/>
  <c r="AD1853" i="259"/>
  <c r="AF1853" i="259"/>
  <c r="AD1849" i="259"/>
  <c r="AF1849" i="259"/>
  <c r="AD1845" i="259"/>
  <c r="AF1845" i="259"/>
  <c r="AD1841" i="259"/>
  <c r="AF1841" i="259"/>
  <c r="AD1837" i="259"/>
  <c r="AF1837" i="259"/>
  <c r="AD1833" i="259"/>
  <c r="AF1833" i="259"/>
  <c r="AD1829" i="259"/>
  <c r="AF1829" i="259"/>
  <c r="AD1825" i="259"/>
  <c r="AF1825" i="259"/>
  <c r="AD1821" i="259"/>
  <c r="AF1821" i="259"/>
  <c r="AD1817" i="259"/>
  <c r="AF1817" i="259"/>
  <c r="AD1813" i="259"/>
  <c r="AF1813" i="259"/>
  <c r="AD1809" i="259"/>
  <c r="AF1809" i="259"/>
  <c r="AD1805" i="259"/>
  <c r="AF1805" i="259"/>
  <c r="AD1801" i="259"/>
  <c r="AF1801" i="259"/>
  <c r="AD1797" i="259"/>
  <c r="AF1797" i="259"/>
  <c r="AD1793" i="259"/>
  <c r="AF1793" i="259"/>
  <c r="AD1789" i="259"/>
  <c r="AF1789" i="259"/>
  <c r="AD1785" i="259"/>
  <c r="AF1785" i="259"/>
  <c r="AD1781" i="259"/>
  <c r="AF1781" i="259"/>
  <c r="AD1777" i="259"/>
  <c r="AF1777" i="259"/>
  <c r="AD1773" i="259"/>
  <c r="AF1773" i="259"/>
  <c r="AD1769" i="259"/>
  <c r="AF1769" i="259"/>
  <c r="AD1765" i="259"/>
  <c r="AF1765" i="259"/>
  <c r="AD1761" i="259"/>
  <c r="AF1761" i="259"/>
  <c r="AD1757" i="259"/>
  <c r="AF1757" i="259"/>
  <c r="AD1753" i="259"/>
  <c r="AF1753" i="259"/>
  <c r="AD1749" i="259"/>
  <c r="AF1749" i="259"/>
  <c r="AD1745" i="259"/>
  <c r="AF1745" i="259"/>
  <c r="AD1741" i="259"/>
  <c r="AF1741" i="259"/>
  <c r="AD1737" i="259"/>
  <c r="AF1737" i="259"/>
  <c r="AD1733" i="259"/>
  <c r="AF1733" i="259"/>
  <c r="AD1729" i="259"/>
  <c r="AF1729" i="259"/>
  <c r="AD1725" i="259"/>
  <c r="AF1725" i="259"/>
  <c r="AD1721" i="259"/>
  <c r="AF1721" i="259"/>
  <c r="AD1717" i="259"/>
  <c r="AF1717" i="259"/>
  <c r="AD1713" i="259"/>
  <c r="AF1713" i="259"/>
  <c r="AD1709" i="259"/>
  <c r="AF1709" i="259"/>
  <c r="AD1705" i="259"/>
  <c r="AF1705" i="259"/>
  <c r="AD1701" i="259"/>
  <c r="AF1701" i="259"/>
  <c r="AD1697" i="259"/>
  <c r="AF1697" i="259"/>
  <c r="AD1693" i="259"/>
  <c r="AF1693" i="259"/>
  <c r="AD1689" i="259"/>
  <c r="AF1689" i="259"/>
  <c r="AD1685" i="259"/>
  <c r="AF1685" i="259"/>
  <c r="AD1681" i="259"/>
  <c r="AF1681" i="259"/>
  <c r="AD1677" i="259"/>
  <c r="AF1677" i="259"/>
  <c r="AD1673" i="259"/>
  <c r="AF1673" i="259"/>
  <c r="AD1669" i="259"/>
  <c r="AF1669" i="259"/>
  <c r="AD1665" i="259"/>
  <c r="AF1665" i="259"/>
  <c r="AD1661" i="259"/>
  <c r="AF1661" i="259"/>
  <c r="AD1657" i="259"/>
  <c r="AF1657" i="259"/>
  <c r="AD1653" i="259"/>
  <c r="AF1653" i="259"/>
  <c r="AD1649" i="259"/>
  <c r="AF1649" i="259"/>
  <c r="AD1645" i="259"/>
  <c r="AF1645" i="259"/>
  <c r="AD1641" i="259"/>
  <c r="AF1641" i="259"/>
  <c r="AD1637" i="259"/>
  <c r="AF1637" i="259"/>
  <c r="AD1633" i="259"/>
  <c r="AF1633" i="259"/>
  <c r="AD1629" i="259"/>
  <c r="AF1629" i="259"/>
  <c r="AD1625" i="259"/>
  <c r="AF1625" i="259"/>
  <c r="AD1621" i="259"/>
  <c r="AF1621" i="259"/>
  <c r="AD1617" i="259"/>
  <c r="AF1617" i="259"/>
  <c r="AD1613" i="259"/>
  <c r="AF1613" i="259"/>
  <c r="AD1609" i="259"/>
  <c r="AF1609" i="259"/>
  <c r="AD1605" i="259"/>
  <c r="AF1605" i="259"/>
  <c r="AD1601" i="259"/>
  <c r="AF1601" i="259"/>
  <c r="AD1597" i="259"/>
  <c r="AF1597" i="259"/>
  <c r="AD1593" i="259"/>
  <c r="AF1593" i="259"/>
  <c r="AD1589" i="259"/>
  <c r="AF1589" i="259"/>
  <c r="AD1585" i="259"/>
  <c r="AF1585" i="259"/>
  <c r="AD1581" i="259"/>
  <c r="AF1581" i="259"/>
  <c r="AD1577" i="259"/>
  <c r="AF1577" i="259"/>
  <c r="AD1573" i="259"/>
  <c r="AF1573" i="259"/>
  <c r="AD1569" i="259"/>
  <c r="AF1569" i="259"/>
  <c r="AD1565" i="259"/>
  <c r="AF1565" i="259"/>
  <c r="AD1561" i="259"/>
  <c r="AF1561" i="259"/>
  <c r="AD1557" i="259"/>
  <c r="AF1557" i="259"/>
  <c r="AD1553" i="259"/>
  <c r="AF1553" i="259"/>
  <c r="AD1549" i="259"/>
  <c r="AF1549" i="259"/>
  <c r="AD1545" i="259"/>
  <c r="AF1545" i="259"/>
  <c r="AD1541" i="259"/>
  <c r="AF1541" i="259"/>
  <c r="AD1537" i="259"/>
  <c r="AF1537" i="259"/>
  <c r="AD1533" i="259"/>
  <c r="AF1533" i="259"/>
  <c r="AD1529" i="259"/>
  <c r="AF1529" i="259"/>
  <c r="AD1525" i="259"/>
  <c r="AF1525" i="259"/>
  <c r="AD1521" i="259"/>
  <c r="AF1521" i="259"/>
  <c r="AD1517" i="259"/>
  <c r="AF1517" i="259"/>
  <c r="AD1513" i="259"/>
  <c r="AF1513" i="259"/>
  <c r="AD1509" i="259"/>
  <c r="AF1509" i="259"/>
  <c r="AD1505" i="259"/>
  <c r="AF1505" i="259"/>
  <c r="AD1501" i="259"/>
  <c r="AF1501" i="259"/>
  <c r="AD1497" i="259"/>
  <c r="AF1497" i="259"/>
  <c r="AD1493" i="259"/>
  <c r="AF1493" i="259"/>
  <c r="AD1489" i="259"/>
  <c r="AF1489" i="259"/>
  <c r="AD1485" i="259"/>
  <c r="AF1485" i="259"/>
  <c r="AD1481" i="259"/>
  <c r="AF1481" i="259"/>
  <c r="AD1477" i="259"/>
  <c r="AF1477" i="259"/>
  <c r="AD1473" i="259"/>
  <c r="AF1473" i="259"/>
  <c r="AD1469" i="259"/>
  <c r="AF1469" i="259"/>
  <c r="AD1465" i="259"/>
  <c r="AF1465" i="259"/>
  <c r="AD1461" i="259"/>
  <c r="AF1461" i="259"/>
  <c r="AD1457" i="259"/>
  <c r="AF1457" i="259"/>
  <c r="AD1453" i="259"/>
  <c r="AF1453" i="259"/>
  <c r="AD1449" i="259"/>
  <c r="AF1449" i="259"/>
  <c r="AD1445" i="259"/>
  <c r="AF1445" i="259"/>
  <c r="AD1441" i="259"/>
  <c r="AF1441" i="259"/>
  <c r="AD1437" i="259"/>
  <c r="AF1437" i="259"/>
  <c r="AD1433" i="259"/>
  <c r="AF1433" i="259"/>
  <c r="AD1429" i="259"/>
  <c r="AF1429" i="259"/>
  <c r="AD1425" i="259"/>
  <c r="AF1425" i="259"/>
  <c r="AD1421" i="259"/>
  <c r="AF1421" i="259"/>
  <c r="AD1417" i="259"/>
  <c r="AF1417" i="259"/>
  <c r="AD1413" i="259"/>
  <c r="AF1413" i="259"/>
  <c r="AD1409" i="259"/>
  <c r="AF1409" i="259"/>
  <c r="AD1405" i="259"/>
  <c r="AF1405" i="259"/>
  <c r="AD1401" i="259"/>
  <c r="AF1401" i="259"/>
  <c r="AD1397" i="259"/>
  <c r="AF1397" i="259"/>
  <c r="AD1393" i="259"/>
  <c r="AF1393" i="259"/>
  <c r="AD1389" i="259"/>
  <c r="AF1389" i="259"/>
  <c r="AD1385" i="259"/>
  <c r="AF1385" i="259"/>
  <c r="AD1381" i="259"/>
  <c r="AF1381" i="259"/>
  <c r="AD1377" i="259"/>
  <c r="AF1377" i="259"/>
  <c r="AD1373" i="259"/>
  <c r="AF1373" i="259"/>
  <c r="AD1369" i="259"/>
  <c r="AF1369" i="259"/>
  <c r="AD1365" i="259"/>
  <c r="AF1365" i="259"/>
  <c r="AD1361" i="259"/>
  <c r="AF1361" i="259"/>
  <c r="AD1357" i="259"/>
  <c r="AF1357" i="259"/>
  <c r="AD1353" i="259"/>
  <c r="AF1353" i="259"/>
  <c r="AD1349" i="259"/>
  <c r="AF1349" i="259"/>
  <c r="AD1345" i="259"/>
  <c r="AF1345" i="259"/>
  <c r="AD1341" i="259"/>
  <c r="AF1341" i="259"/>
  <c r="AD1337" i="259"/>
  <c r="AF1337" i="259"/>
  <c r="AD1333" i="259"/>
  <c r="AF1333" i="259"/>
  <c r="AD1329" i="259"/>
  <c r="AF1329" i="259"/>
  <c r="AD1325" i="259"/>
  <c r="AF1325" i="259"/>
  <c r="AD1321" i="259"/>
  <c r="AF1321" i="259"/>
  <c r="AD1317" i="259"/>
  <c r="AF1317" i="259"/>
  <c r="AD1313" i="259"/>
  <c r="AF1313" i="259"/>
  <c r="AD1309" i="259"/>
  <c r="AF1309" i="259"/>
  <c r="AD1305" i="259"/>
  <c r="AF1305" i="259"/>
  <c r="AD1301" i="259"/>
  <c r="AF1301" i="259"/>
  <c r="AD1297" i="259"/>
  <c r="AF1297" i="259"/>
  <c r="AD1293" i="259"/>
  <c r="AF1293" i="259"/>
  <c r="AD1289" i="259"/>
  <c r="AF1289" i="259"/>
  <c r="AD1285" i="259"/>
  <c r="AF1285" i="259"/>
  <c r="AD1281" i="259"/>
  <c r="AF1281" i="259"/>
  <c r="AD1277" i="259"/>
  <c r="AF1277" i="259"/>
  <c r="AD1273" i="259"/>
  <c r="AF1273" i="259"/>
  <c r="AD1269" i="259"/>
  <c r="AF1269" i="259"/>
  <c r="AD1265" i="259"/>
  <c r="AF1265" i="259"/>
  <c r="AD1261" i="259"/>
  <c r="AF1261" i="259"/>
  <c r="AD1257" i="259"/>
  <c r="AF1257" i="259"/>
  <c r="AD1253" i="259"/>
  <c r="AF1253" i="259"/>
  <c r="AD1249" i="259"/>
  <c r="AF1249" i="259"/>
  <c r="AD1245" i="259"/>
  <c r="AF1245" i="259"/>
  <c r="AD1241" i="259"/>
  <c r="AF1241" i="259"/>
  <c r="AD1237" i="259"/>
  <c r="AF1237" i="259"/>
  <c r="AD1233" i="259"/>
  <c r="AF1233" i="259"/>
  <c r="AD1229" i="259"/>
  <c r="AF1229" i="259"/>
  <c r="AD1225" i="259"/>
  <c r="AF1225" i="259"/>
  <c r="AD1221" i="259"/>
  <c r="AF1221" i="259"/>
  <c r="AD1217" i="259"/>
  <c r="AF1217" i="259"/>
  <c r="AD1213" i="259"/>
  <c r="AF1213" i="259"/>
  <c r="AD1209" i="259"/>
  <c r="AF1209" i="259"/>
  <c r="AD1205" i="259"/>
  <c r="AF1205" i="259"/>
  <c r="AD1201" i="259"/>
  <c r="AF1201" i="259"/>
  <c r="AD1197" i="259"/>
  <c r="AF1197" i="259"/>
  <c r="AD1193" i="259"/>
  <c r="AF1193" i="259"/>
  <c r="AD1189" i="259"/>
  <c r="AF1189" i="259"/>
  <c r="AD1185" i="259"/>
  <c r="AF1185" i="259"/>
  <c r="AD1181" i="259"/>
  <c r="AF1181" i="259"/>
  <c r="AD1177" i="259"/>
  <c r="AF1177" i="259"/>
  <c r="AD1173" i="259"/>
  <c r="AF1173" i="259"/>
  <c r="AD1169" i="259"/>
  <c r="AF1169" i="259"/>
  <c r="AD1165" i="259"/>
  <c r="AF1165" i="259"/>
  <c r="AD1161" i="259"/>
  <c r="AF1161" i="259"/>
  <c r="AD1157" i="259"/>
  <c r="AF1157" i="259"/>
  <c r="AD1153" i="259"/>
  <c r="AF1153" i="259"/>
  <c r="AD1149" i="259"/>
  <c r="AF1149" i="259"/>
  <c r="AD1145" i="259"/>
  <c r="AF1145" i="259"/>
  <c r="AD1141" i="259"/>
  <c r="AF1141" i="259"/>
  <c r="AD1137" i="259"/>
  <c r="AF1137" i="259"/>
  <c r="AD1133" i="259"/>
  <c r="AF1133" i="259"/>
  <c r="AD1129" i="259"/>
  <c r="AF1129" i="259"/>
  <c r="AD1125" i="259"/>
  <c r="AF1125" i="259"/>
  <c r="AD1121" i="259"/>
  <c r="AF1121" i="259"/>
  <c r="AD1117" i="259"/>
  <c r="AF1117" i="259"/>
  <c r="AD1113" i="259"/>
  <c r="AF1113" i="259"/>
  <c r="AD1109" i="259"/>
  <c r="AF1109" i="259"/>
  <c r="AD1105" i="259"/>
  <c r="AF1105" i="259"/>
  <c r="AD1101" i="259"/>
  <c r="AF1101" i="259"/>
  <c r="AD1097" i="259"/>
  <c r="AF1097" i="259"/>
  <c r="AD1093" i="259"/>
  <c r="AF1093" i="259"/>
  <c r="AD1089" i="259"/>
  <c r="AF1089" i="259"/>
  <c r="AD1085" i="259"/>
  <c r="AF1085" i="259"/>
  <c r="AD1081" i="259"/>
  <c r="AF1081" i="259"/>
  <c r="AD1077" i="259"/>
  <c r="AF1077" i="259"/>
  <c r="AD1073" i="259"/>
  <c r="AF1073" i="259"/>
  <c r="AD1069" i="259"/>
  <c r="AF1069" i="259"/>
  <c r="AD1065" i="259"/>
  <c r="AF1065" i="259"/>
  <c r="AD1061" i="259"/>
  <c r="AF1061" i="259"/>
  <c r="AD1057" i="259"/>
  <c r="AF1057" i="259"/>
  <c r="AD1053" i="259"/>
  <c r="AF1053" i="259"/>
  <c r="AD1049" i="259"/>
  <c r="AF1049" i="259"/>
  <c r="AD1045" i="259"/>
  <c r="AF1045" i="259"/>
  <c r="AD1041" i="259"/>
  <c r="AF1041" i="259"/>
  <c r="AD1037" i="259"/>
  <c r="AF1037" i="259"/>
  <c r="AD1033" i="259"/>
  <c r="AF1033" i="259"/>
  <c r="AD1029" i="259"/>
  <c r="AF1029" i="259"/>
  <c r="AD1025" i="259"/>
  <c r="AF1025" i="259"/>
  <c r="AD1021" i="259"/>
  <c r="AF1021" i="259"/>
  <c r="AD1017" i="259"/>
  <c r="AF1017" i="259"/>
  <c r="AD1013" i="259"/>
  <c r="AF1013" i="259"/>
  <c r="AD1009" i="259"/>
  <c r="AF1009" i="259"/>
  <c r="AD1005" i="259"/>
  <c r="AF1005" i="259"/>
  <c r="AD1001" i="259"/>
  <c r="AF1001" i="259"/>
  <c r="AD997" i="259"/>
  <c r="AF997" i="259"/>
  <c r="AD993" i="259"/>
  <c r="AF993" i="259"/>
  <c r="AD989" i="259"/>
  <c r="AF989" i="259"/>
  <c r="AD985" i="259"/>
  <c r="AF985" i="259"/>
  <c r="AD981" i="259"/>
  <c r="AF981" i="259"/>
  <c r="AD977" i="259"/>
  <c r="AF977" i="259"/>
  <c r="AD973" i="259"/>
  <c r="AF973" i="259"/>
  <c r="AD969" i="259"/>
  <c r="AF969" i="259"/>
  <c r="AD965" i="259"/>
  <c r="AF965" i="259"/>
  <c r="AD961" i="259"/>
  <c r="AF961" i="259"/>
  <c r="AD957" i="259"/>
  <c r="AF957" i="259"/>
  <c r="AD953" i="259"/>
  <c r="AF953" i="259"/>
  <c r="AD949" i="259"/>
  <c r="AF949" i="259"/>
  <c r="AD945" i="259"/>
  <c r="AF945" i="259"/>
  <c r="AD941" i="259"/>
  <c r="AF941" i="259"/>
  <c r="AD937" i="259"/>
  <c r="AF937" i="259"/>
  <c r="AD933" i="259"/>
  <c r="AF933" i="259"/>
  <c r="AD929" i="259"/>
  <c r="AF929" i="259"/>
  <c r="AD925" i="259"/>
  <c r="AF925" i="259"/>
  <c r="AD921" i="259"/>
  <c r="AF921" i="259"/>
  <c r="AD917" i="259"/>
  <c r="AF917" i="259"/>
  <c r="AD913" i="259"/>
  <c r="AF913" i="259"/>
  <c r="AD909" i="259"/>
  <c r="AF909" i="259"/>
  <c r="AD905" i="259"/>
  <c r="AF905" i="259"/>
  <c r="AD901" i="259"/>
  <c r="AF901" i="259"/>
  <c r="AD897" i="259"/>
  <c r="AF897" i="259"/>
  <c r="AD893" i="259"/>
  <c r="AF893" i="259"/>
  <c r="AD889" i="259"/>
  <c r="AF889" i="259"/>
  <c r="AD885" i="259"/>
  <c r="AF885" i="259"/>
  <c r="AD881" i="259"/>
  <c r="AF881" i="259"/>
  <c r="AD877" i="259"/>
  <c r="AF877" i="259"/>
  <c r="AD873" i="259"/>
  <c r="AF873" i="259"/>
  <c r="AD869" i="259"/>
  <c r="AF869" i="259"/>
  <c r="AD865" i="259"/>
  <c r="AF865" i="259"/>
  <c r="AD861" i="259"/>
  <c r="AF861" i="259"/>
  <c r="AD857" i="259"/>
  <c r="AF857" i="259"/>
  <c r="AD853" i="259"/>
  <c r="AF853" i="259"/>
  <c r="AD849" i="259"/>
  <c r="AF849" i="259"/>
  <c r="AD845" i="259"/>
  <c r="AF845" i="259"/>
  <c r="AD841" i="259"/>
  <c r="AF841" i="259"/>
  <c r="AD837" i="259"/>
  <c r="AF837" i="259"/>
  <c r="AD833" i="259"/>
  <c r="AF833" i="259"/>
  <c r="AD829" i="259"/>
  <c r="AF829" i="259"/>
  <c r="AD825" i="259"/>
  <c r="AF825" i="259"/>
  <c r="AD821" i="259"/>
  <c r="AF821" i="259"/>
  <c r="AD817" i="259"/>
  <c r="AF817" i="259"/>
  <c r="AD813" i="259"/>
  <c r="AF813" i="259"/>
  <c r="AD809" i="259"/>
  <c r="AF809" i="259"/>
  <c r="AD805" i="259"/>
  <c r="AF805" i="259"/>
  <c r="AD801" i="259"/>
  <c r="AF801" i="259"/>
  <c r="AD797" i="259"/>
  <c r="AF797" i="259"/>
  <c r="AD793" i="259"/>
  <c r="AF793" i="259"/>
  <c r="AD789" i="259"/>
  <c r="AF789" i="259"/>
  <c r="AD785" i="259"/>
  <c r="AF785" i="259"/>
  <c r="AD781" i="259"/>
  <c r="AF781" i="259"/>
  <c r="AD777" i="259"/>
  <c r="AF777" i="259"/>
  <c r="AD773" i="259"/>
  <c r="AF773" i="259"/>
  <c r="AD769" i="259"/>
  <c r="AF769" i="259"/>
  <c r="AD765" i="259"/>
  <c r="AF765" i="259"/>
  <c r="AD761" i="259"/>
  <c r="AF761" i="259"/>
  <c r="AD757" i="259"/>
  <c r="AF757" i="259"/>
  <c r="AD753" i="259"/>
  <c r="AF753" i="259"/>
  <c r="AD749" i="259"/>
  <c r="AF749" i="259"/>
  <c r="AD745" i="259"/>
  <c r="AF745" i="259"/>
  <c r="AD741" i="259"/>
  <c r="AF741" i="259"/>
  <c r="AD737" i="259"/>
  <c r="AF737" i="259"/>
  <c r="AD733" i="259"/>
  <c r="AF733" i="259"/>
  <c r="AD729" i="259"/>
  <c r="AF729" i="259"/>
  <c r="AD725" i="259"/>
  <c r="AF725" i="259"/>
  <c r="AD721" i="259"/>
  <c r="AF721" i="259"/>
  <c r="AD717" i="259"/>
  <c r="AF717" i="259"/>
  <c r="AD713" i="259"/>
  <c r="AF713" i="259"/>
  <c r="AD709" i="259"/>
  <c r="AF709" i="259"/>
  <c r="AD705" i="259"/>
  <c r="AF705" i="259"/>
  <c r="AD701" i="259"/>
  <c r="AF701" i="259"/>
  <c r="AD697" i="259"/>
  <c r="AF697" i="259"/>
  <c r="AD693" i="259"/>
  <c r="AF693" i="259"/>
  <c r="AD689" i="259"/>
  <c r="AF689" i="259"/>
  <c r="AD685" i="259"/>
  <c r="AF685" i="259"/>
  <c r="AD681" i="259"/>
  <c r="AF681" i="259"/>
  <c r="AD677" i="259"/>
  <c r="AF677" i="259"/>
  <c r="AD673" i="259"/>
  <c r="AF673" i="259"/>
  <c r="AD669" i="259"/>
  <c r="AF669" i="259"/>
  <c r="AD665" i="259"/>
  <c r="AF665" i="259"/>
  <c r="AD661" i="259"/>
  <c r="AF661" i="259"/>
  <c r="AD657" i="259"/>
  <c r="AF657" i="259"/>
  <c r="AD653" i="259"/>
  <c r="AF653" i="259"/>
  <c r="AD649" i="259"/>
  <c r="AF649" i="259"/>
  <c r="AD645" i="259"/>
  <c r="AF645" i="259"/>
  <c r="AD641" i="259"/>
  <c r="AF641" i="259"/>
  <c r="AD637" i="259"/>
  <c r="AF637" i="259"/>
  <c r="AD633" i="259"/>
  <c r="AF633" i="259"/>
  <c r="AD629" i="259"/>
  <c r="AF629" i="259"/>
  <c r="AD625" i="259"/>
  <c r="AF625" i="259"/>
  <c r="AD621" i="259"/>
  <c r="AF621" i="259"/>
  <c r="AD617" i="259"/>
  <c r="AF617" i="259"/>
  <c r="AD613" i="259"/>
  <c r="AF613" i="259"/>
  <c r="AD609" i="259"/>
  <c r="AF609" i="259"/>
  <c r="AD605" i="259"/>
  <c r="AF605" i="259"/>
  <c r="AD601" i="259"/>
  <c r="AF601" i="259"/>
  <c r="AD597" i="259"/>
  <c r="AF597" i="259"/>
  <c r="AD593" i="259"/>
  <c r="AF593" i="259"/>
  <c r="AD589" i="259"/>
  <c r="AF589" i="259"/>
  <c r="AD585" i="259"/>
  <c r="AF585" i="259"/>
  <c r="AD581" i="259"/>
  <c r="AF581" i="259"/>
  <c r="AD577" i="259"/>
  <c r="AF577" i="259"/>
  <c r="AD573" i="259"/>
  <c r="AF573" i="259"/>
  <c r="AD569" i="259"/>
  <c r="AF569" i="259"/>
  <c r="AD565" i="259"/>
  <c r="AF565" i="259"/>
  <c r="AD561" i="259"/>
  <c r="AF561" i="259"/>
  <c r="AD557" i="259"/>
  <c r="AF557" i="259"/>
  <c r="AD553" i="259"/>
  <c r="AF553" i="259"/>
  <c r="AD549" i="259"/>
  <c r="AF549" i="259"/>
  <c r="AD545" i="259"/>
  <c r="AF545" i="259"/>
  <c r="AD541" i="259"/>
  <c r="AF541" i="259"/>
  <c r="AD537" i="259"/>
  <c r="AF537" i="259"/>
  <c r="AD533" i="259"/>
  <c r="AF533" i="259"/>
  <c r="AD529" i="259"/>
  <c r="AF529" i="259"/>
  <c r="AD525" i="259"/>
  <c r="AF525" i="259"/>
  <c r="AD521" i="259"/>
  <c r="AF521" i="259"/>
  <c r="AD517" i="259"/>
  <c r="AF517" i="259"/>
  <c r="AD513" i="259"/>
  <c r="AF513" i="259"/>
  <c r="AD509" i="259"/>
  <c r="AF509" i="259"/>
  <c r="AD505" i="259"/>
  <c r="AF505" i="259"/>
  <c r="AD501" i="259"/>
  <c r="AF501" i="259"/>
  <c r="AD497" i="259"/>
  <c r="AF497" i="259"/>
  <c r="AD493" i="259"/>
  <c r="AF493" i="259"/>
  <c r="AD489" i="259"/>
  <c r="AF489" i="259"/>
  <c r="AD485" i="259"/>
  <c r="AF485" i="259"/>
  <c r="AD481" i="259"/>
  <c r="AF481" i="259"/>
  <c r="AD477" i="259"/>
  <c r="AF477" i="259"/>
  <c r="AD473" i="259"/>
  <c r="AF473" i="259"/>
  <c r="AD469" i="259"/>
  <c r="AF469" i="259"/>
  <c r="AD465" i="259"/>
  <c r="AF465" i="259"/>
  <c r="AD461" i="259"/>
  <c r="AF461" i="259"/>
  <c r="AD457" i="259"/>
  <c r="AF457" i="259"/>
  <c r="AD453" i="259"/>
  <c r="AF453" i="259"/>
  <c r="AD449" i="259"/>
  <c r="AF449" i="259"/>
  <c r="AD445" i="259"/>
  <c r="AF445" i="259"/>
  <c r="AD441" i="259"/>
  <c r="AF441" i="259"/>
  <c r="AD437" i="259"/>
  <c r="AF437" i="259"/>
  <c r="AD433" i="259"/>
  <c r="AF433" i="259"/>
  <c r="AD429" i="259"/>
  <c r="AF429" i="259"/>
  <c r="AD425" i="259"/>
  <c r="AF425" i="259"/>
  <c r="AD421" i="259"/>
  <c r="AF421" i="259"/>
  <c r="AD417" i="259"/>
  <c r="AF417" i="259"/>
  <c r="AD413" i="259"/>
  <c r="AF413" i="259"/>
  <c r="AD409" i="259"/>
  <c r="AF409" i="259"/>
  <c r="AD405" i="259"/>
  <c r="AF405" i="259"/>
  <c r="AD401" i="259"/>
  <c r="AF401" i="259"/>
  <c r="AD397" i="259"/>
  <c r="AF397" i="259"/>
  <c r="AD393" i="259"/>
  <c r="AF393" i="259"/>
  <c r="AD389" i="259"/>
  <c r="AF389" i="259"/>
  <c r="AD385" i="259"/>
  <c r="AF385" i="259"/>
  <c r="AD381" i="259"/>
  <c r="AF381" i="259"/>
  <c r="AD377" i="259"/>
  <c r="AF377" i="259"/>
  <c r="AD373" i="259"/>
  <c r="AF373" i="259"/>
  <c r="AD369" i="259"/>
  <c r="AF369" i="259"/>
  <c r="AD365" i="259"/>
  <c r="AF365" i="259"/>
  <c r="AD361" i="259"/>
  <c r="AF361" i="259"/>
  <c r="AD357" i="259"/>
  <c r="AF357" i="259"/>
  <c r="AD353" i="259"/>
  <c r="AF353" i="259"/>
  <c r="AD349" i="259"/>
  <c r="AF349" i="259"/>
  <c r="AD345" i="259"/>
  <c r="AF345" i="259"/>
  <c r="AD341" i="259"/>
  <c r="AF341" i="259"/>
  <c r="AD337" i="259"/>
  <c r="AF337" i="259"/>
  <c r="AD333" i="259"/>
  <c r="AF333" i="259"/>
  <c r="AD329" i="259"/>
  <c r="AF329" i="259"/>
  <c r="AD325" i="259"/>
  <c r="AF325" i="259"/>
  <c r="AD321" i="259"/>
  <c r="AF321" i="259"/>
  <c r="AD317" i="259"/>
  <c r="AF317" i="259"/>
  <c r="AD313" i="259"/>
  <c r="AF313" i="259"/>
  <c r="AD309" i="259"/>
  <c r="AF309" i="259"/>
  <c r="AD305" i="259"/>
  <c r="AF305" i="259"/>
  <c r="AD301" i="259"/>
  <c r="AF301" i="259"/>
  <c r="AD297" i="259"/>
  <c r="AF297" i="259"/>
  <c r="AD293" i="259"/>
  <c r="AF293" i="259"/>
  <c r="AD289" i="259"/>
  <c r="AF289" i="259"/>
  <c r="AD285" i="259"/>
  <c r="AF285" i="259"/>
  <c r="AD281" i="259"/>
  <c r="AF281" i="259"/>
  <c r="AD277" i="259"/>
  <c r="AF277" i="259"/>
  <c r="AD273" i="259"/>
  <c r="AF273" i="259"/>
  <c r="AD269" i="259"/>
  <c r="AF269" i="259"/>
  <c r="AD265" i="259"/>
  <c r="AF265" i="259"/>
  <c r="AD261" i="259"/>
  <c r="AF261" i="259"/>
  <c r="AD257" i="259"/>
  <c r="AF257" i="259"/>
  <c r="AD253" i="259"/>
  <c r="AF253" i="259"/>
  <c r="AD249" i="259"/>
  <c r="AF249" i="259"/>
  <c r="AD245" i="259"/>
  <c r="AF245" i="259"/>
  <c r="AD241" i="259"/>
  <c r="AF241" i="259"/>
  <c r="AD237" i="259"/>
  <c r="AF237" i="259"/>
  <c r="AD233" i="259"/>
  <c r="AF233" i="259"/>
  <c r="AD229" i="259"/>
  <c r="AF229" i="259"/>
  <c r="AD225" i="259"/>
  <c r="AF225" i="259"/>
  <c r="AD221" i="259"/>
  <c r="AF221" i="259"/>
  <c r="AD217" i="259"/>
  <c r="AF217" i="259"/>
  <c r="AD213" i="259"/>
  <c r="AF213" i="259"/>
  <c r="AD209" i="259"/>
  <c r="AF209" i="259"/>
  <c r="AD205" i="259"/>
  <c r="AF205" i="259"/>
  <c r="AD201" i="259"/>
  <c r="AF201" i="259"/>
  <c r="AD197" i="259"/>
  <c r="AF197" i="259"/>
  <c r="AD193" i="259"/>
  <c r="AF193" i="259"/>
  <c r="AD189" i="259"/>
  <c r="AF189" i="259"/>
  <c r="AD185" i="259"/>
  <c r="AF185" i="259"/>
  <c r="AD181" i="259"/>
  <c r="AF181" i="259"/>
  <c r="AD177" i="259"/>
  <c r="AF177" i="259"/>
  <c r="AD173" i="259"/>
  <c r="AF173" i="259"/>
  <c r="AD169" i="259"/>
  <c r="AF169" i="259"/>
  <c r="AD165" i="259"/>
  <c r="AF165" i="259"/>
  <c r="AD161" i="259"/>
  <c r="AF161" i="259"/>
  <c r="AD157" i="259"/>
  <c r="AF157" i="259"/>
  <c r="AD153" i="259"/>
  <c r="AF153" i="259"/>
  <c r="AD149" i="259"/>
  <c r="AF149" i="259"/>
  <c r="AD145" i="259"/>
  <c r="AF145" i="259"/>
  <c r="AD141" i="259"/>
  <c r="AF141" i="259"/>
  <c r="AD137" i="259"/>
  <c r="AF137" i="259"/>
  <c r="AD133" i="259"/>
  <c r="AF133" i="259"/>
  <c r="AD129" i="259"/>
  <c r="AF129" i="259"/>
  <c r="AD125" i="259"/>
  <c r="AF125" i="259"/>
  <c r="AD121" i="259"/>
  <c r="AF121" i="259"/>
  <c r="AD117" i="259"/>
  <c r="AF117" i="259"/>
  <c r="AD113" i="259"/>
  <c r="AF113" i="259"/>
  <c r="AD109" i="259"/>
  <c r="AF109" i="259"/>
  <c r="AD105" i="259"/>
  <c r="AF105" i="259"/>
  <c r="AD101" i="259"/>
  <c r="AF101" i="259"/>
  <c r="AD97" i="259"/>
  <c r="AF97" i="259"/>
  <c r="AD93" i="259"/>
  <c r="AF93" i="259"/>
  <c r="AD89" i="259"/>
  <c r="AF89" i="259"/>
  <c r="AD85" i="259"/>
  <c r="AF85" i="259"/>
  <c r="AD81" i="259"/>
  <c r="AF81" i="259"/>
  <c r="AD77" i="259"/>
  <c r="AF77" i="259"/>
  <c r="AD73" i="259"/>
  <c r="AF73" i="259"/>
  <c r="AD69" i="259"/>
  <c r="AF69" i="259"/>
  <c r="AD65" i="259"/>
  <c r="AF65" i="259"/>
  <c r="AD61" i="259"/>
  <c r="AF61" i="259"/>
  <c r="AD57" i="259"/>
  <c r="AF57" i="259"/>
  <c r="AD53" i="259"/>
  <c r="AF53" i="259"/>
  <c r="AD49" i="259"/>
  <c r="AF49" i="259"/>
  <c r="AD45" i="259"/>
  <c r="AF45" i="259"/>
  <c r="AD41" i="259"/>
  <c r="AF41" i="259"/>
  <c r="AD37" i="259"/>
  <c r="AF37" i="259"/>
  <c r="AD33" i="259"/>
  <c r="AF33" i="259"/>
  <c r="AD29" i="259"/>
  <c r="AF29" i="259"/>
  <c r="AD25" i="259"/>
  <c r="AF25" i="259"/>
  <c r="AD21" i="259"/>
  <c r="AF21" i="259"/>
  <c r="AD17" i="259"/>
  <c r="AF17" i="259"/>
  <c r="AD13" i="259"/>
  <c r="AF13" i="259"/>
  <c r="AD9" i="259"/>
  <c r="AF9" i="259"/>
  <c r="AD5" i="259"/>
  <c r="AF5" i="259"/>
  <c r="AD3176" i="259"/>
  <c r="AF3176" i="259"/>
  <c r="AD3172" i="259"/>
  <c r="AF3172" i="259"/>
  <c r="AD3168" i="259"/>
  <c r="AF3168" i="259"/>
  <c r="AD3164" i="259"/>
  <c r="AF3164" i="259"/>
  <c r="AD3160" i="259"/>
  <c r="AF3160" i="259"/>
  <c r="AD3156" i="259"/>
  <c r="AF3156" i="259"/>
  <c r="AD3152" i="259"/>
  <c r="AF3152" i="259"/>
  <c r="AD3148" i="259"/>
  <c r="AF3148" i="259"/>
  <c r="AD3144" i="259"/>
  <c r="AF3144" i="259"/>
  <c r="AD3140" i="259"/>
  <c r="AF3140" i="259"/>
  <c r="AD3136" i="259"/>
  <c r="AF3136" i="259"/>
  <c r="AD3132" i="259"/>
  <c r="AF3132" i="259"/>
  <c r="AD3128" i="259"/>
  <c r="AF3128" i="259"/>
  <c r="AD3124" i="259"/>
  <c r="AF3124" i="259"/>
  <c r="AD3120" i="259"/>
  <c r="AF3120" i="259"/>
  <c r="AD3116" i="259"/>
  <c r="AF3116" i="259"/>
  <c r="AD3112" i="259"/>
  <c r="AF3112" i="259"/>
  <c r="AD3108" i="259"/>
  <c r="AF3108" i="259"/>
  <c r="AD3104" i="259"/>
  <c r="AF3104" i="259"/>
  <c r="AD3100" i="259"/>
  <c r="AF3100" i="259"/>
  <c r="AD3096" i="259"/>
  <c r="AF3096" i="259"/>
  <c r="AD3092" i="259"/>
  <c r="AF3092" i="259"/>
  <c r="AD3088" i="259"/>
  <c r="AF3088" i="259"/>
  <c r="AD3084" i="259"/>
  <c r="AF3084" i="259"/>
  <c r="AD3080" i="259"/>
  <c r="AF3080" i="259"/>
  <c r="AD3076" i="259"/>
  <c r="AF3076" i="259"/>
  <c r="AD3072" i="259"/>
  <c r="AF3072" i="259"/>
  <c r="AD3068" i="259"/>
  <c r="AF3068" i="259"/>
  <c r="AD3064" i="259"/>
  <c r="AF3064" i="259"/>
  <c r="AD3060" i="259"/>
  <c r="AF3060" i="259"/>
  <c r="AD3056" i="259"/>
  <c r="AF3056" i="259"/>
  <c r="AD3052" i="259"/>
  <c r="AF3052" i="259"/>
  <c r="AD3048" i="259"/>
  <c r="AF3048" i="259"/>
  <c r="AD3044" i="259"/>
  <c r="AF3044" i="259"/>
  <c r="AD3040" i="259"/>
  <c r="AF3040" i="259"/>
  <c r="AD3036" i="259"/>
  <c r="AF3036" i="259"/>
  <c r="AD3032" i="259"/>
  <c r="AF3032" i="259"/>
  <c r="AD3028" i="259"/>
  <c r="AF3028" i="259"/>
  <c r="AD3024" i="259"/>
  <c r="AF3024" i="259"/>
  <c r="AD3020" i="259"/>
  <c r="AF3020" i="259"/>
  <c r="AD3016" i="259"/>
  <c r="AF3016" i="259"/>
  <c r="AD3012" i="259"/>
  <c r="AF3012" i="259"/>
  <c r="AD3008" i="259"/>
  <c r="AF3008" i="259"/>
  <c r="AD3004" i="259"/>
  <c r="AF3004" i="259"/>
  <c r="AD3000" i="259"/>
  <c r="AF3000" i="259"/>
  <c r="AD2996" i="259"/>
  <c r="AF2996" i="259"/>
  <c r="AD2992" i="259"/>
  <c r="AF2992" i="259"/>
  <c r="AD2988" i="259"/>
  <c r="AF2988" i="259"/>
  <c r="AD2984" i="259"/>
  <c r="AF2984" i="259"/>
  <c r="AD2980" i="259"/>
  <c r="AF2980" i="259"/>
  <c r="AD2976" i="259"/>
  <c r="AF2976" i="259"/>
  <c r="AD2972" i="259"/>
  <c r="AF2972" i="259"/>
  <c r="AD2968" i="259"/>
  <c r="AF2968" i="259"/>
  <c r="AD2964" i="259"/>
  <c r="AF2964" i="259"/>
  <c r="AD2960" i="259"/>
  <c r="AF2960" i="259"/>
  <c r="AD2956" i="259"/>
  <c r="AF2956" i="259"/>
  <c r="AD2952" i="259"/>
  <c r="AF2952" i="259"/>
  <c r="AD2948" i="259"/>
  <c r="AF2948" i="259"/>
  <c r="AD2944" i="259"/>
  <c r="AF2944" i="259"/>
  <c r="AD2940" i="259"/>
  <c r="AF2940" i="259"/>
  <c r="AD2936" i="259"/>
  <c r="AF2936" i="259"/>
  <c r="AD2932" i="259"/>
  <c r="AF2932" i="259"/>
  <c r="AD2928" i="259"/>
  <c r="AF2928" i="259"/>
  <c r="AD2924" i="259"/>
  <c r="AF2924" i="259"/>
  <c r="AD2920" i="259"/>
  <c r="AF2920" i="259"/>
  <c r="AD2916" i="259"/>
  <c r="AF2916" i="259"/>
  <c r="AD2912" i="259"/>
  <c r="AF2912" i="259"/>
  <c r="AD2908" i="259"/>
  <c r="AF2908" i="259"/>
  <c r="AD2904" i="259"/>
  <c r="AF2904" i="259"/>
  <c r="AD2900" i="259"/>
  <c r="AF2900" i="259"/>
  <c r="AD2896" i="259"/>
  <c r="AF2896" i="259"/>
  <c r="AD2892" i="259"/>
  <c r="AF2892" i="259"/>
  <c r="AD2888" i="259"/>
  <c r="AF2888" i="259"/>
  <c r="AD2884" i="259"/>
  <c r="AF2884" i="259"/>
  <c r="AD2880" i="259"/>
  <c r="AF2880" i="259"/>
  <c r="AD2876" i="259"/>
  <c r="AF2876" i="259"/>
  <c r="AD2872" i="259"/>
  <c r="AF2872" i="259"/>
  <c r="AD2868" i="259"/>
  <c r="AF2868" i="259"/>
  <c r="AD2864" i="259"/>
  <c r="AF2864" i="259"/>
  <c r="AD2860" i="259"/>
  <c r="AF2860" i="259"/>
  <c r="AD2856" i="259"/>
  <c r="AF2856" i="259"/>
  <c r="AD2852" i="259"/>
  <c r="AF2852" i="259"/>
  <c r="AD2848" i="259"/>
  <c r="AF2848" i="259"/>
  <c r="AD2844" i="259"/>
  <c r="AF2844" i="259"/>
  <c r="AD2840" i="259"/>
  <c r="AF2840" i="259"/>
  <c r="AD2836" i="259"/>
  <c r="AF2836" i="259"/>
  <c r="AD2832" i="259"/>
  <c r="AF2832" i="259"/>
  <c r="AD2828" i="259"/>
  <c r="AF2828" i="259"/>
  <c r="AD2824" i="259"/>
  <c r="AF2824" i="259"/>
  <c r="AD2820" i="259"/>
  <c r="AF2820" i="259"/>
  <c r="AD2816" i="259"/>
  <c r="AF2816" i="259"/>
  <c r="AD2812" i="259"/>
  <c r="AF2812" i="259"/>
  <c r="AD2808" i="259"/>
  <c r="AF2808" i="259"/>
  <c r="AD2804" i="259"/>
  <c r="AF2804" i="259"/>
  <c r="AD2800" i="259"/>
  <c r="AF2800" i="259"/>
  <c r="AD2796" i="259"/>
  <c r="AF2796" i="259"/>
  <c r="AD2792" i="259"/>
  <c r="AF2792" i="259"/>
  <c r="AD2788" i="259"/>
  <c r="AF2788" i="259"/>
  <c r="AD2784" i="259"/>
  <c r="AF2784" i="259"/>
  <c r="AD2780" i="259"/>
  <c r="AF2780" i="259"/>
  <c r="AD2776" i="259"/>
  <c r="AF2776" i="259"/>
  <c r="AD2772" i="259"/>
  <c r="AF2772" i="259"/>
  <c r="AD2768" i="259"/>
  <c r="AF2768" i="259"/>
  <c r="AD2764" i="259"/>
  <c r="AF2764" i="259"/>
  <c r="AD2760" i="259"/>
  <c r="AF2760" i="259"/>
  <c r="AD2756" i="259"/>
  <c r="AF2756" i="259"/>
  <c r="AD2752" i="259"/>
  <c r="AF2752" i="259"/>
  <c r="AD2748" i="259"/>
  <c r="AF2748" i="259"/>
  <c r="AD2744" i="259"/>
  <c r="AF2744" i="259"/>
  <c r="AD2740" i="259"/>
  <c r="AF2740" i="259"/>
  <c r="AD2736" i="259"/>
  <c r="AF2736" i="259"/>
  <c r="AD2732" i="259"/>
  <c r="AF2732" i="259"/>
  <c r="AD2728" i="259"/>
  <c r="AF2728" i="259"/>
  <c r="AD2724" i="259"/>
  <c r="AF2724" i="259"/>
  <c r="AD2720" i="259"/>
  <c r="AF2720" i="259"/>
  <c r="AD2716" i="259"/>
  <c r="AF2716" i="259"/>
  <c r="AD2712" i="259"/>
  <c r="AF2712" i="259"/>
  <c r="AD2708" i="259"/>
  <c r="AF2708" i="259"/>
  <c r="AD2704" i="259"/>
  <c r="AF2704" i="259"/>
  <c r="AD2700" i="259"/>
  <c r="AF2700" i="259"/>
  <c r="AD2696" i="259"/>
  <c r="AF2696" i="259"/>
  <c r="AD2692" i="259"/>
  <c r="AF2692" i="259"/>
  <c r="AD2688" i="259"/>
  <c r="AF2688" i="259"/>
  <c r="AD2684" i="259"/>
  <c r="AF2684" i="259"/>
  <c r="AD2680" i="259"/>
  <c r="AF2680" i="259"/>
  <c r="AD2676" i="259"/>
  <c r="AF2676" i="259"/>
  <c r="AD2672" i="259"/>
  <c r="AF2672" i="259"/>
  <c r="AD2668" i="259"/>
  <c r="AF2668" i="259"/>
  <c r="AD2664" i="259"/>
  <c r="AF2664" i="259"/>
  <c r="AD2660" i="259"/>
  <c r="AF2660" i="259"/>
  <c r="AD2656" i="259"/>
  <c r="AF2656" i="259"/>
  <c r="AD2652" i="259"/>
  <c r="AF2652" i="259"/>
  <c r="AD2648" i="259"/>
  <c r="AF2648" i="259"/>
  <c r="AD2644" i="259"/>
  <c r="AF2644" i="259"/>
  <c r="AD2640" i="259"/>
  <c r="AF2640" i="259"/>
  <c r="AD2636" i="259"/>
  <c r="AF2636" i="259"/>
  <c r="AD2632" i="259"/>
  <c r="AF2632" i="259"/>
  <c r="AD2628" i="259"/>
  <c r="AF2628" i="259"/>
  <c r="AD2624" i="259"/>
  <c r="AF2624" i="259"/>
  <c r="AD2620" i="259"/>
  <c r="AF2620" i="259"/>
  <c r="AD2616" i="259"/>
  <c r="AF2616" i="259"/>
  <c r="AD2612" i="259"/>
  <c r="AF2612" i="259"/>
  <c r="AD2608" i="259"/>
  <c r="AF2608" i="259"/>
  <c r="AD2604" i="259"/>
  <c r="AF2604" i="259"/>
  <c r="AD2600" i="259"/>
  <c r="AF2600" i="259"/>
  <c r="AD2596" i="259"/>
  <c r="AF2596" i="259"/>
  <c r="AD2592" i="259"/>
  <c r="AF2592" i="259"/>
  <c r="AD2588" i="259"/>
  <c r="AF2588" i="259"/>
  <c r="AD2584" i="259"/>
  <c r="AF2584" i="259"/>
  <c r="AD2580" i="259"/>
  <c r="AF2580" i="259"/>
  <c r="AD2576" i="259"/>
  <c r="AF2576" i="259"/>
  <c r="AD2572" i="259"/>
  <c r="AF2572" i="259"/>
  <c r="AD2568" i="259"/>
  <c r="AF2568" i="259"/>
  <c r="AD2564" i="259"/>
  <c r="AF2564" i="259"/>
  <c r="AD2560" i="259"/>
  <c r="AF2560" i="259"/>
  <c r="AD2556" i="259"/>
  <c r="AF2556" i="259"/>
  <c r="AD2552" i="259"/>
  <c r="AF2552" i="259"/>
  <c r="AD2548" i="259"/>
  <c r="AF2548" i="259"/>
  <c r="AD2544" i="259"/>
  <c r="AF2544" i="259"/>
  <c r="AD2540" i="259"/>
  <c r="AF2540" i="259"/>
  <c r="AD2536" i="259"/>
  <c r="AF2536" i="259"/>
  <c r="AD2532" i="259"/>
  <c r="AF2532" i="259"/>
  <c r="AD2528" i="259"/>
  <c r="AF2528" i="259"/>
  <c r="AD2524" i="259"/>
  <c r="AF2524" i="259"/>
  <c r="AD2520" i="259"/>
  <c r="AF2520" i="259"/>
  <c r="AD2516" i="259"/>
  <c r="AF2516" i="259"/>
  <c r="AD2512" i="259"/>
  <c r="AF2512" i="259"/>
  <c r="AD2508" i="259"/>
  <c r="AF2508" i="259"/>
  <c r="AD2504" i="259"/>
  <c r="AF2504" i="259"/>
  <c r="AD2500" i="259"/>
  <c r="AF2500" i="259"/>
  <c r="AD2496" i="259"/>
  <c r="AF2496" i="259"/>
  <c r="AD2492" i="259"/>
  <c r="AF2492" i="259"/>
  <c r="AD2488" i="259"/>
  <c r="AF2488" i="259"/>
  <c r="AD2484" i="259"/>
  <c r="AF2484" i="259"/>
  <c r="AD2480" i="259"/>
  <c r="AF2480" i="259"/>
  <c r="AD2476" i="259"/>
  <c r="AF2476" i="259"/>
  <c r="AD2472" i="259"/>
  <c r="AF2472" i="259"/>
  <c r="AD2468" i="259"/>
  <c r="AF2468" i="259"/>
  <c r="AD2464" i="259"/>
  <c r="AF2464" i="259"/>
  <c r="AD2460" i="259"/>
  <c r="AF2460" i="259"/>
  <c r="AD2456" i="259"/>
  <c r="AF2456" i="259"/>
  <c r="AD2452" i="259"/>
  <c r="AF2452" i="259"/>
  <c r="AD2448" i="259"/>
  <c r="AF2448" i="259"/>
  <c r="AD2444" i="259"/>
  <c r="AF2444" i="259"/>
  <c r="AD2440" i="259"/>
  <c r="AF2440" i="259"/>
  <c r="AD2436" i="259"/>
  <c r="AF2436" i="259"/>
  <c r="AD2432" i="259"/>
  <c r="AF2432" i="259"/>
  <c r="AD2428" i="259"/>
  <c r="AF2428" i="259"/>
  <c r="AD2424" i="259"/>
  <c r="AF2424" i="259"/>
  <c r="AD2420" i="259"/>
  <c r="AF2420" i="259"/>
  <c r="AD2416" i="259"/>
  <c r="AF2416" i="259"/>
  <c r="AD2412" i="259"/>
  <c r="AF2412" i="259"/>
  <c r="AD2408" i="259"/>
  <c r="AF2408" i="259"/>
  <c r="AD2404" i="259"/>
  <c r="AF2404" i="259"/>
  <c r="AD2400" i="259"/>
  <c r="AF2400" i="259"/>
  <c r="AD2396" i="259"/>
  <c r="AF2396" i="259"/>
  <c r="AD2392" i="259"/>
  <c r="AF2392" i="259"/>
  <c r="AD2388" i="259"/>
  <c r="AF2388" i="259"/>
  <c r="AD2384" i="259"/>
  <c r="AF2384" i="259"/>
  <c r="AD2380" i="259"/>
  <c r="AF2380" i="259"/>
  <c r="AD2376" i="259"/>
  <c r="AF2376" i="259"/>
  <c r="AD2372" i="259"/>
  <c r="AF2372" i="259"/>
  <c r="AD2368" i="259"/>
  <c r="AF2368" i="259"/>
  <c r="AD2364" i="259"/>
  <c r="AF2364" i="259"/>
  <c r="AD2360" i="259"/>
  <c r="AF2360" i="259"/>
  <c r="AD2356" i="259"/>
  <c r="AF2356" i="259"/>
  <c r="AD2352" i="259"/>
  <c r="AF2352" i="259"/>
  <c r="AD2348" i="259"/>
  <c r="AF2348" i="259"/>
  <c r="AD2344" i="259"/>
  <c r="AF2344" i="259"/>
  <c r="AD2340" i="259"/>
  <c r="AF2340" i="259"/>
  <c r="AD2336" i="259"/>
  <c r="AF2336" i="259"/>
  <c r="AD2332" i="259"/>
  <c r="AF2332" i="259"/>
  <c r="AD2328" i="259"/>
  <c r="AF2328" i="259"/>
  <c r="AD2324" i="259"/>
  <c r="AF2324" i="259"/>
  <c r="AD2320" i="259"/>
  <c r="AF2320" i="259"/>
  <c r="AD2316" i="259"/>
  <c r="AF2316" i="259"/>
  <c r="AD2312" i="259"/>
  <c r="AF2312" i="259"/>
  <c r="AD2308" i="259"/>
  <c r="AF2308" i="259"/>
  <c r="AD2304" i="259"/>
  <c r="AF2304" i="259"/>
  <c r="AD2300" i="259"/>
  <c r="AF2300" i="259"/>
  <c r="AD2296" i="259"/>
  <c r="AF2296" i="259"/>
  <c r="AD2292" i="259"/>
  <c r="AF2292" i="259"/>
  <c r="AD2288" i="259"/>
  <c r="AF2288" i="259"/>
  <c r="AD2284" i="259"/>
  <c r="AF2284" i="259"/>
  <c r="AD2280" i="259"/>
  <c r="AF2280" i="259"/>
  <c r="AD2276" i="259"/>
  <c r="AF2276" i="259"/>
  <c r="AD2272" i="259"/>
  <c r="AF2272" i="259"/>
  <c r="AD2268" i="259"/>
  <c r="AF2268" i="259"/>
  <c r="AD2264" i="259"/>
  <c r="AF2264" i="259"/>
  <c r="AD2260" i="259"/>
  <c r="AF2260" i="259"/>
  <c r="AD2256" i="259"/>
  <c r="AF2256" i="259"/>
  <c r="AD2252" i="259"/>
  <c r="AF2252" i="259"/>
  <c r="AD2248" i="259"/>
  <c r="AF2248" i="259"/>
  <c r="AD2244" i="259"/>
  <c r="AF2244" i="259"/>
  <c r="AD2240" i="259"/>
  <c r="AF2240" i="259"/>
  <c r="AD2236" i="259"/>
  <c r="AF2236" i="259"/>
  <c r="AD2232" i="259"/>
  <c r="AF2232" i="259"/>
  <c r="AD2228" i="259"/>
  <c r="AF2228" i="259"/>
  <c r="AD2224" i="259"/>
  <c r="AF2224" i="259"/>
  <c r="AD2220" i="259"/>
  <c r="AF2220" i="259"/>
  <c r="AD2216" i="259"/>
  <c r="AF2216" i="259"/>
  <c r="AD2212" i="259"/>
  <c r="AF2212" i="259"/>
  <c r="AD2208" i="259"/>
  <c r="AF2208" i="259"/>
  <c r="AD2204" i="259"/>
  <c r="AF2204" i="259"/>
  <c r="AD2200" i="259"/>
  <c r="AF2200" i="259"/>
  <c r="AD2196" i="259"/>
  <c r="AF2196" i="259"/>
  <c r="AD2192" i="259"/>
  <c r="AF2192" i="259"/>
  <c r="AD2188" i="259"/>
  <c r="AF2188" i="259"/>
  <c r="AD2184" i="259"/>
  <c r="AF2184" i="259"/>
  <c r="AD2180" i="259"/>
  <c r="AF2180" i="259"/>
  <c r="AD2176" i="259"/>
  <c r="AF2176" i="259"/>
  <c r="AD2172" i="259"/>
  <c r="AF2172" i="259"/>
  <c r="AD2168" i="259"/>
  <c r="AF2168" i="259"/>
  <c r="AD2164" i="259"/>
  <c r="AF2164" i="259"/>
  <c r="AD2160" i="259"/>
  <c r="AF2160" i="259"/>
  <c r="AD2156" i="259"/>
  <c r="AF2156" i="259"/>
  <c r="AD2152" i="259"/>
  <c r="AF2152" i="259"/>
  <c r="AD2148" i="259"/>
  <c r="AF2148" i="259"/>
  <c r="AD2144" i="259"/>
  <c r="AF2144" i="259"/>
  <c r="AD2140" i="259"/>
  <c r="AF2140" i="259"/>
  <c r="AD2136" i="259"/>
  <c r="AF2136" i="259"/>
  <c r="AD2132" i="259"/>
  <c r="AF2132" i="259"/>
  <c r="AD2128" i="259"/>
  <c r="AF2128" i="259"/>
  <c r="AD2124" i="259"/>
  <c r="AF2124" i="259"/>
  <c r="AD2120" i="259"/>
  <c r="AF2120" i="259"/>
  <c r="AD2116" i="259"/>
  <c r="AF2116" i="259"/>
  <c r="AD2112" i="259"/>
  <c r="AF2112" i="259"/>
  <c r="AD2108" i="259"/>
  <c r="AF2108" i="259"/>
  <c r="AD2104" i="259"/>
  <c r="AF2104" i="259"/>
  <c r="AD2100" i="259"/>
  <c r="AF2100" i="259"/>
  <c r="AD2096" i="259"/>
  <c r="AF2096" i="259"/>
  <c r="AD2092" i="259"/>
  <c r="AF2092" i="259"/>
  <c r="AD2088" i="259"/>
  <c r="AF2088" i="259"/>
  <c r="AD2084" i="259"/>
  <c r="AF2084" i="259"/>
  <c r="AD2080" i="259"/>
  <c r="AF2080" i="259"/>
  <c r="AD2076" i="259"/>
  <c r="AF2076" i="259"/>
  <c r="AD2072" i="259"/>
  <c r="AF2072" i="259"/>
  <c r="AD2068" i="259"/>
  <c r="AF2068" i="259"/>
  <c r="AD2064" i="259"/>
  <c r="AF2064" i="259"/>
  <c r="AD2060" i="259"/>
  <c r="AF2060" i="259"/>
  <c r="AD2056" i="259"/>
  <c r="AF2056" i="259"/>
  <c r="AD2052" i="259"/>
  <c r="AF2052" i="259"/>
  <c r="AD2048" i="259"/>
  <c r="AF2048" i="259"/>
  <c r="AD2044" i="259"/>
  <c r="AF2044" i="259"/>
  <c r="AD2040" i="259"/>
  <c r="AF2040" i="259"/>
  <c r="AD2036" i="259"/>
  <c r="AF2036" i="259"/>
  <c r="AD2032" i="259"/>
  <c r="AF2032" i="259"/>
  <c r="AD2028" i="259"/>
  <c r="AF2028" i="259"/>
  <c r="AD2024" i="259"/>
  <c r="AF2024" i="259"/>
  <c r="AD2020" i="259"/>
  <c r="AF2020" i="259"/>
  <c r="AD2016" i="259"/>
  <c r="AF2016" i="259"/>
  <c r="AD2012" i="259"/>
  <c r="AF2012" i="259"/>
  <c r="AD2008" i="259"/>
  <c r="AF2008" i="259"/>
  <c r="AD2004" i="259"/>
  <c r="AF2004" i="259"/>
  <c r="AD2000" i="259"/>
  <c r="AF2000" i="259"/>
  <c r="AD1996" i="259"/>
  <c r="AF1996" i="259"/>
  <c r="AD1992" i="259"/>
  <c r="AF1992" i="259"/>
  <c r="AD1988" i="259"/>
  <c r="AF1988" i="259"/>
  <c r="AD1984" i="259"/>
  <c r="AF1984" i="259"/>
  <c r="AD1980" i="259"/>
  <c r="AF1980" i="259"/>
  <c r="AD1976" i="259"/>
  <c r="AF1976" i="259"/>
  <c r="AD1972" i="259"/>
  <c r="AF1972" i="259"/>
  <c r="AD1968" i="259"/>
  <c r="AF1968" i="259"/>
  <c r="AD1964" i="259"/>
  <c r="AF1964" i="259"/>
  <c r="AD1960" i="259"/>
  <c r="AF1960" i="259"/>
  <c r="AD1956" i="259"/>
  <c r="AF1956" i="259"/>
  <c r="AD1952" i="259"/>
  <c r="AF1952" i="259"/>
  <c r="AD1948" i="259"/>
  <c r="AF1948" i="259"/>
  <c r="AD1944" i="259"/>
  <c r="AF1944" i="259"/>
  <c r="AD1940" i="259"/>
  <c r="AF1940" i="259"/>
  <c r="AD1936" i="259"/>
  <c r="AF1936" i="259"/>
  <c r="AD1932" i="259"/>
  <c r="AF1932" i="259"/>
  <c r="AD1928" i="259"/>
  <c r="AF1928" i="259"/>
  <c r="AD1924" i="259"/>
  <c r="AF1924" i="259"/>
  <c r="AD1920" i="259"/>
  <c r="AF1920" i="259"/>
  <c r="AD1916" i="259"/>
  <c r="AF1916" i="259"/>
  <c r="AD1912" i="259"/>
  <c r="AF1912" i="259"/>
  <c r="AD1908" i="259"/>
  <c r="AF1908" i="259"/>
  <c r="AD1904" i="259"/>
  <c r="AF1904" i="259"/>
  <c r="AD1900" i="259"/>
  <c r="AF1900" i="259"/>
  <c r="AD1896" i="259"/>
  <c r="AF1896" i="259"/>
  <c r="AD1892" i="259"/>
  <c r="AF1892" i="259"/>
  <c r="AD1888" i="259"/>
  <c r="AF1888" i="259"/>
  <c r="AD1884" i="259"/>
  <c r="AF1884" i="259"/>
  <c r="AD1880" i="259"/>
  <c r="AF1880" i="259"/>
  <c r="AD1876" i="259"/>
  <c r="AF1876" i="259"/>
  <c r="AD1872" i="259"/>
  <c r="AF1872" i="259"/>
  <c r="AD1868" i="259"/>
  <c r="AF1868" i="259"/>
  <c r="AD1864" i="259"/>
  <c r="AF1864" i="259"/>
  <c r="AD1860" i="259"/>
  <c r="AF1860" i="259"/>
  <c r="AD1856" i="259"/>
  <c r="AF1856" i="259"/>
  <c r="AD1852" i="259"/>
  <c r="AF1852" i="259"/>
  <c r="AD1848" i="259"/>
  <c r="AF1848" i="259"/>
  <c r="AD1844" i="259"/>
  <c r="AF1844" i="259"/>
  <c r="AD1840" i="259"/>
  <c r="AF1840" i="259"/>
  <c r="AD1836" i="259"/>
  <c r="AF1836" i="259"/>
  <c r="AD1832" i="259"/>
  <c r="AF1832" i="259"/>
  <c r="AD1828" i="259"/>
  <c r="AF1828" i="259"/>
  <c r="AD1824" i="259"/>
  <c r="AF1824" i="259"/>
  <c r="AD1820" i="259"/>
  <c r="AF1820" i="259"/>
  <c r="AD1816" i="259"/>
  <c r="AF1816" i="259"/>
  <c r="AD1812" i="259"/>
  <c r="AF1812" i="259"/>
  <c r="AD1808" i="259"/>
  <c r="AF1808" i="259"/>
  <c r="AD1804" i="259"/>
  <c r="AF1804" i="259"/>
  <c r="AD1800" i="259"/>
  <c r="AF1800" i="259"/>
  <c r="AD1796" i="259"/>
  <c r="AF1796" i="259"/>
  <c r="AD1792" i="259"/>
  <c r="AF1792" i="259"/>
  <c r="AD1788" i="259"/>
  <c r="AF1788" i="259"/>
  <c r="AD1784" i="259"/>
  <c r="AF1784" i="259"/>
  <c r="AD1780" i="259"/>
  <c r="AF1780" i="259"/>
  <c r="AD1776" i="259"/>
  <c r="AF1776" i="259"/>
  <c r="AD1772" i="259"/>
  <c r="AF1772" i="259"/>
  <c r="AD1768" i="259"/>
  <c r="AF1768" i="259"/>
  <c r="AD1764" i="259"/>
  <c r="AF1764" i="259"/>
  <c r="AD1760" i="259"/>
  <c r="AF1760" i="259"/>
  <c r="AD1756" i="259"/>
  <c r="AF1756" i="259"/>
  <c r="AD1752" i="259"/>
  <c r="AF1752" i="259"/>
  <c r="AD1748" i="259"/>
  <c r="AF1748" i="259"/>
  <c r="AD1744" i="259"/>
  <c r="AF1744" i="259"/>
  <c r="AD1740" i="259"/>
  <c r="AF1740" i="259"/>
  <c r="AD1736" i="259"/>
  <c r="AF1736" i="259"/>
  <c r="AD1732" i="259"/>
  <c r="AF1732" i="259"/>
  <c r="AD1728" i="259"/>
  <c r="AF1728" i="259"/>
  <c r="AD1724" i="259"/>
  <c r="AF1724" i="259"/>
  <c r="AD1720" i="259"/>
  <c r="AF1720" i="259"/>
  <c r="AD1716" i="259"/>
  <c r="AF1716" i="259"/>
  <c r="AD1712" i="259"/>
  <c r="AF1712" i="259"/>
  <c r="AD1708" i="259"/>
  <c r="AF1708" i="259"/>
  <c r="AD1704" i="259"/>
  <c r="AF1704" i="259"/>
  <c r="AD1700" i="259"/>
  <c r="AF1700" i="259"/>
  <c r="AD1696" i="259"/>
  <c r="AF1696" i="259"/>
  <c r="AD1692" i="259"/>
  <c r="AF1692" i="259"/>
  <c r="AD1688" i="259"/>
  <c r="AF1688" i="259"/>
  <c r="AD1684" i="259"/>
  <c r="AF1684" i="259"/>
  <c r="AD1680" i="259"/>
  <c r="AF1680" i="259"/>
  <c r="AD1676" i="259"/>
  <c r="AF1676" i="259"/>
  <c r="AD1672" i="259"/>
  <c r="AF1672" i="259"/>
  <c r="AD1668" i="259"/>
  <c r="AF1668" i="259"/>
  <c r="AD1664" i="259"/>
  <c r="AF1664" i="259"/>
  <c r="AD1660" i="259"/>
  <c r="AF1660" i="259"/>
  <c r="AD1656" i="259"/>
  <c r="AF1656" i="259"/>
  <c r="AD1652" i="259"/>
  <c r="AF1652" i="259"/>
  <c r="AD1648" i="259"/>
  <c r="AF1648" i="259"/>
  <c r="AD1644" i="259"/>
  <c r="AF1644" i="259"/>
  <c r="AD1640" i="259"/>
  <c r="AF1640" i="259"/>
  <c r="AD1636" i="259"/>
  <c r="AF1636" i="259"/>
  <c r="AD1632" i="259"/>
  <c r="AF1632" i="259"/>
  <c r="AD1628" i="259"/>
  <c r="AF1628" i="259"/>
  <c r="AD1624" i="259"/>
  <c r="AF1624" i="259"/>
  <c r="AD1620" i="259"/>
  <c r="AF1620" i="259"/>
  <c r="AD1616" i="259"/>
  <c r="AF1616" i="259"/>
  <c r="AD1612" i="259"/>
  <c r="AF1612" i="259"/>
  <c r="AD1608" i="259"/>
  <c r="AF1608" i="259"/>
  <c r="AD1604" i="259"/>
  <c r="AF1604" i="259"/>
  <c r="AD1600" i="259"/>
  <c r="AF1600" i="259"/>
  <c r="AD1596" i="259"/>
  <c r="AF1596" i="259"/>
  <c r="AD1592" i="259"/>
  <c r="AF1592" i="259"/>
  <c r="AD1588" i="259"/>
  <c r="AF1588" i="259"/>
  <c r="AD1584" i="259"/>
  <c r="AF1584" i="259"/>
  <c r="AD1580" i="259"/>
  <c r="AF1580" i="259"/>
  <c r="AD1576" i="259"/>
  <c r="AF1576" i="259"/>
  <c r="AD1572" i="259"/>
  <c r="AF1572" i="259"/>
  <c r="AD1568" i="259"/>
  <c r="AF1568" i="259"/>
  <c r="AD1564" i="259"/>
  <c r="AF1564" i="259"/>
  <c r="AD1560" i="259"/>
  <c r="AF1560" i="259"/>
  <c r="AD1556" i="259"/>
  <c r="AF1556" i="259"/>
  <c r="AD1552" i="259"/>
  <c r="AF1552" i="259"/>
  <c r="AD1548" i="259"/>
  <c r="AF1548" i="259"/>
  <c r="AD1544" i="259"/>
  <c r="AF1544" i="259"/>
  <c r="AD1540" i="259"/>
  <c r="AF1540" i="259"/>
  <c r="AD1536" i="259"/>
  <c r="AF1536" i="259"/>
  <c r="AD1532" i="259"/>
  <c r="AF1532" i="259"/>
  <c r="AD1528" i="259"/>
  <c r="AF1528" i="259"/>
  <c r="AD1524" i="259"/>
  <c r="AF1524" i="259"/>
  <c r="AD1520" i="259"/>
  <c r="AF1520" i="259"/>
  <c r="AD1516" i="259"/>
  <c r="AF1516" i="259"/>
  <c r="AD1512" i="259"/>
  <c r="AF1512" i="259"/>
  <c r="AD1508" i="259"/>
  <c r="AF1508" i="259"/>
  <c r="AD1504" i="259"/>
  <c r="AF1504" i="259"/>
  <c r="AD1500" i="259"/>
  <c r="AF1500" i="259"/>
  <c r="AD1496" i="259"/>
  <c r="AF1496" i="259"/>
  <c r="AD1492" i="259"/>
  <c r="AF1492" i="259"/>
  <c r="AD1488" i="259"/>
  <c r="AF1488" i="259"/>
  <c r="AD1484" i="259"/>
  <c r="AF1484" i="259"/>
  <c r="AD1480" i="259"/>
  <c r="AF1480" i="259"/>
  <c r="AD1476" i="259"/>
  <c r="AF1476" i="259"/>
  <c r="AD1472" i="259"/>
  <c r="AF1472" i="259"/>
  <c r="AD1468" i="259"/>
  <c r="AF1468" i="259"/>
  <c r="AD1464" i="259"/>
  <c r="AF1464" i="259"/>
  <c r="AD1460" i="259"/>
  <c r="AF1460" i="259"/>
  <c r="AD1456" i="259"/>
  <c r="AF1456" i="259"/>
  <c r="AD1452" i="259"/>
  <c r="AF1452" i="259"/>
  <c r="AD1448" i="259"/>
  <c r="AF1448" i="259"/>
  <c r="AD1444" i="259"/>
  <c r="AF1444" i="259"/>
  <c r="AD1440" i="259"/>
  <c r="AF1440" i="259"/>
  <c r="AD1436" i="259"/>
  <c r="AF1436" i="259"/>
  <c r="AD1432" i="259"/>
  <c r="AF1432" i="259"/>
  <c r="AD1428" i="259"/>
  <c r="AF1428" i="259"/>
  <c r="AD1424" i="259"/>
  <c r="AF1424" i="259"/>
  <c r="AD1420" i="259"/>
  <c r="AF1420" i="259"/>
  <c r="AD1416" i="259"/>
  <c r="AF1416" i="259"/>
  <c r="AD1412" i="259"/>
  <c r="AF1412" i="259"/>
  <c r="AD1408" i="259"/>
  <c r="AF1408" i="259"/>
  <c r="AD1404" i="259"/>
  <c r="AF1404" i="259"/>
  <c r="AD1400" i="259"/>
  <c r="AF1400" i="259"/>
  <c r="AD1396" i="259"/>
  <c r="AF1396" i="259"/>
  <c r="AD1392" i="259"/>
  <c r="AF1392" i="259"/>
  <c r="AD1388" i="259"/>
  <c r="AF1388" i="259"/>
  <c r="AD1384" i="259"/>
  <c r="AF1384" i="259"/>
  <c r="AD1380" i="259"/>
  <c r="AF1380" i="259"/>
  <c r="AD1376" i="259"/>
  <c r="AF1376" i="259"/>
  <c r="AD1372" i="259"/>
  <c r="AF1372" i="259"/>
  <c r="AD1368" i="259"/>
  <c r="AF1368" i="259"/>
  <c r="AD1364" i="259"/>
  <c r="AF1364" i="259"/>
  <c r="AD1360" i="259"/>
  <c r="AF1360" i="259"/>
  <c r="AD1356" i="259"/>
  <c r="AF1356" i="259"/>
  <c r="AD1352" i="259"/>
  <c r="AF1352" i="259"/>
  <c r="AD1348" i="259"/>
  <c r="AF1348" i="259"/>
  <c r="AD1344" i="259"/>
  <c r="AF1344" i="259"/>
  <c r="AD1340" i="259"/>
  <c r="AF1340" i="259"/>
  <c r="AD1336" i="259"/>
  <c r="AF1336" i="259"/>
  <c r="AD1332" i="259"/>
  <c r="AF1332" i="259"/>
  <c r="AD1328" i="259"/>
  <c r="AF1328" i="259"/>
  <c r="AD1324" i="259"/>
  <c r="AF1324" i="259"/>
  <c r="AD1320" i="259"/>
  <c r="AF1320" i="259"/>
  <c r="AD1316" i="259"/>
  <c r="AF1316" i="259"/>
  <c r="AD1312" i="259"/>
  <c r="AF1312" i="259"/>
  <c r="AD1308" i="259"/>
  <c r="AF1308" i="259"/>
  <c r="AD1304" i="259"/>
  <c r="AF1304" i="259"/>
  <c r="AD1300" i="259"/>
  <c r="AF1300" i="259"/>
  <c r="AD1296" i="259"/>
  <c r="AF1296" i="259"/>
  <c r="AD1292" i="259"/>
  <c r="AF1292" i="259"/>
  <c r="AD1288" i="259"/>
  <c r="AF1288" i="259"/>
  <c r="AD1284" i="259"/>
  <c r="AF1284" i="259"/>
  <c r="AD1280" i="259"/>
  <c r="AF1280" i="259"/>
  <c r="AD1276" i="259"/>
  <c r="AF1276" i="259"/>
  <c r="AD1272" i="259"/>
  <c r="AF1272" i="259"/>
  <c r="AD1268" i="259"/>
  <c r="AF1268" i="259"/>
  <c r="AD1264" i="259"/>
  <c r="AF1264" i="259"/>
  <c r="AD1260" i="259"/>
  <c r="AF1260" i="259"/>
  <c r="AD1256" i="259"/>
  <c r="AF1256" i="259"/>
  <c r="AD1252" i="259"/>
  <c r="AF1252" i="259"/>
  <c r="AD1248" i="259"/>
  <c r="AF1248" i="259"/>
  <c r="AD1244" i="259"/>
  <c r="AF1244" i="259"/>
  <c r="AD1240" i="259"/>
  <c r="AF1240" i="259"/>
  <c r="AD1236" i="259"/>
  <c r="AF1236" i="259"/>
  <c r="AD1232" i="259"/>
  <c r="AF1232" i="259"/>
  <c r="AD1228" i="259"/>
  <c r="AF1228" i="259"/>
  <c r="AD1224" i="259"/>
  <c r="AF1224" i="259"/>
  <c r="AD1220" i="259"/>
  <c r="AF1220" i="259"/>
  <c r="AD1216" i="259"/>
  <c r="AF1216" i="259"/>
  <c r="AD1212" i="259"/>
  <c r="AF1212" i="259"/>
  <c r="AD1208" i="259"/>
  <c r="AF1208" i="259"/>
  <c r="AD1204" i="259"/>
  <c r="AF1204" i="259"/>
  <c r="AD1200" i="259"/>
  <c r="AF1200" i="259"/>
  <c r="AD1196" i="259"/>
  <c r="AF1196" i="259"/>
  <c r="AD1192" i="259"/>
  <c r="AF1192" i="259"/>
  <c r="AD1188" i="259"/>
  <c r="AF1188" i="259"/>
  <c r="AD1184" i="259"/>
  <c r="AF1184" i="259"/>
  <c r="AD1180" i="259"/>
  <c r="AF1180" i="259"/>
  <c r="AD1176" i="259"/>
  <c r="AF1176" i="259"/>
  <c r="AD1172" i="259"/>
  <c r="AF1172" i="259"/>
  <c r="AD1168" i="259"/>
  <c r="AF1168" i="259"/>
  <c r="AD1164" i="259"/>
  <c r="AF1164" i="259"/>
  <c r="AD1160" i="259"/>
  <c r="AF1160" i="259"/>
  <c r="AD1156" i="259"/>
  <c r="AF1156" i="259"/>
  <c r="AD1152" i="259"/>
  <c r="AF1152" i="259"/>
  <c r="AD1148" i="259"/>
  <c r="AF1148" i="259"/>
  <c r="AD1144" i="259"/>
  <c r="AF1144" i="259"/>
  <c r="AD1140" i="259"/>
  <c r="AF1140" i="259"/>
  <c r="AD1136" i="259"/>
  <c r="AF1136" i="259"/>
  <c r="AD1132" i="259"/>
  <c r="AF1132" i="259"/>
  <c r="AD1128" i="259"/>
  <c r="AF1128" i="259"/>
  <c r="AD1124" i="259"/>
  <c r="AF1124" i="259"/>
  <c r="AD1120" i="259"/>
  <c r="AF1120" i="259"/>
  <c r="AD1116" i="259"/>
  <c r="AF1116" i="259"/>
  <c r="AD1112" i="259"/>
  <c r="AF1112" i="259"/>
  <c r="AD1108" i="259"/>
  <c r="AF1108" i="259"/>
  <c r="AD1104" i="259"/>
  <c r="AF1104" i="259"/>
  <c r="AD1100" i="259"/>
  <c r="AF1100" i="259"/>
  <c r="AD1096" i="259"/>
  <c r="AF1096" i="259"/>
  <c r="AD1092" i="259"/>
  <c r="AF1092" i="259"/>
  <c r="AD1088" i="259"/>
  <c r="AF1088" i="259"/>
  <c r="AD1084" i="259"/>
  <c r="AF1084" i="259"/>
  <c r="AD1080" i="259"/>
  <c r="AF1080" i="259"/>
  <c r="AD1076" i="259"/>
  <c r="AF1076" i="259"/>
  <c r="AD1072" i="259"/>
  <c r="AF1072" i="259"/>
  <c r="AD1068" i="259"/>
  <c r="AF1068" i="259"/>
  <c r="AD1064" i="259"/>
  <c r="AF1064" i="259"/>
  <c r="AD1060" i="259"/>
  <c r="AF1060" i="259"/>
  <c r="AD1056" i="259"/>
  <c r="AF1056" i="259"/>
  <c r="AD1052" i="259"/>
  <c r="AF1052" i="259"/>
  <c r="AD1048" i="259"/>
  <c r="AF1048" i="259"/>
  <c r="AD1044" i="259"/>
  <c r="AF1044" i="259"/>
  <c r="AD1040" i="259"/>
  <c r="AF1040" i="259"/>
  <c r="AD1036" i="259"/>
  <c r="AF1036" i="259"/>
  <c r="AD1032" i="259"/>
  <c r="AF1032" i="259"/>
  <c r="AD1028" i="259"/>
  <c r="AF1028" i="259"/>
  <c r="AD1024" i="259"/>
  <c r="AF1024" i="259"/>
  <c r="AD1020" i="259"/>
  <c r="AF1020" i="259"/>
  <c r="AD1016" i="259"/>
  <c r="AF1016" i="259"/>
  <c r="AD1012" i="259"/>
  <c r="AF1012" i="259"/>
  <c r="AD1008" i="259"/>
  <c r="AF1008" i="259"/>
  <c r="AD1004" i="259"/>
  <c r="AF1004" i="259"/>
  <c r="AD1000" i="259"/>
  <c r="AF1000" i="259"/>
  <c r="AD996" i="259"/>
  <c r="AF996" i="259"/>
  <c r="AD992" i="259"/>
  <c r="AF992" i="259"/>
  <c r="AD988" i="259"/>
  <c r="AF988" i="259"/>
  <c r="AD984" i="259"/>
  <c r="AF984" i="259"/>
  <c r="AD980" i="259"/>
  <c r="AF980" i="259"/>
  <c r="AD976" i="259"/>
  <c r="AF976" i="259"/>
  <c r="AD972" i="259"/>
  <c r="AF972" i="259"/>
  <c r="AD968" i="259"/>
  <c r="AF968" i="259"/>
  <c r="AD964" i="259"/>
  <c r="AF964" i="259"/>
  <c r="AD960" i="259"/>
  <c r="AF960" i="259"/>
  <c r="AD956" i="259"/>
  <c r="AF956" i="259"/>
  <c r="AD952" i="259"/>
  <c r="AF952" i="259"/>
  <c r="AD948" i="259"/>
  <c r="AF948" i="259"/>
  <c r="AD944" i="259"/>
  <c r="AF944" i="259"/>
  <c r="AD940" i="259"/>
  <c r="AF940" i="259"/>
  <c r="AD936" i="259"/>
  <c r="AF936" i="259"/>
  <c r="AD932" i="259"/>
  <c r="AF932" i="259"/>
  <c r="AD928" i="259"/>
  <c r="AF928" i="259"/>
  <c r="AD924" i="259"/>
  <c r="AF924" i="259"/>
  <c r="AD920" i="259"/>
  <c r="AF920" i="259"/>
  <c r="AD916" i="259"/>
  <c r="AF916" i="259"/>
  <c r="AD912" i="259"/>
  <c r="AF912" i="259"/>
  <c r="AD908" i="259"/>
  <c r="AF908" i="259"/>
  <c r="AD904" i="259"/>
  <c r="AF904" i="259"/>
  <c r="AD900" i="259"/>
  <c r="AF900" i="259"/>
  <c r="AD896" i="259"/>
  <c r="AF896" i="259"/>
  <c r="AD892" i="259"/>
  <c r="AF892" i="259"/>
  <c r="AD888" i="259"/>
  <c r="AF888" i="259"/>
  <c r="AD884" i="259"/>
  <c r="AF884" i="259"/>
  <c r="AD880" i="259"/>
  <c r="AF880" i="259"/>
  <c r="AD876" i="259"/>
  <c r="AF876" i="259"/>
  <c r="AD872" i="259"/>
  <c r="AF872" i="259"/>
  <c r="AD868" i="259"/>
  <c r="AF868" i="259"/>
  <c r="AD864" i="259"/>
  <c r="AF864" i="259"/>
  <c r="AD860" i="259"/>
  <c r="AF860" i="259"/>
  <c r="AD856" i="259"/>
  <c r="AF856" i="259"/>
  <c r="AD852" i="259"/>
  <c r="AF852" i="259"/>
  <c r="AD848" i="259"/>
  <c r="AF848" i="259"/>
  <c r="AD844" i="259"/>
  <c r="AF844" i="259"/>
  <c r="AD840" i="259"/>
  <c r="AF840" i="259"/>
  <c r="AD836" i="259"/>
  <c r="AF836" i="259"/>
  <c r="AD832" i="259"/>
  <c r="AF832" i="259"/>
  <c r="AD828" i="259"/>
  <c r="AF828" i="259"/>
  <c r="AD824" i="259"/>
  <c r="AF824" i="259"/>
  <c r="AD820" i="259"/>
  <c r="AF820" i="259"/>
  <c r="AD816" i="259"/>
  <c r="AF816" i="259"/>
  <c r="AD812" i="259"/>
  <c r="AF812" i="259"/>
  <c r="AD808" i="259"/>
  <c r="AF808" i="259"/>
  <c r="AD804" i="259"/>
  <c r="AF804" i="259"/>
  <c r="AD800" i="259"/>
  <c r="AF800" i="259"/>
  <c r="AD796" i="259"/>
  <c r="AF796" i="259"/>
  <c r="AD792" i="259"/>
  <c r="AF792" i="259"/>
  <c r="AD788" i="259"/>
  <c r="AF788" i="259"/>
  <c r="AD784" i="259"/>
  <c r="AF784" i="259"/>
  <c r="AD780" i="259"/>
  <c r="AF780" i="259"/>
  <c r="AD776" i="259"/>
  <c r="AF776" i="259"/>
  <c r="AD772" i="259"/>
  <c r="AF772" i="259"/>
  <c r="AD768" i="259"/>
  <c r="AF768" i="259"/>
  <c r="AD764" i="259"/>
  <c r="AF764" i="259"/>
  <c r="AD760" i="259"/>
  <c r="AF760" i="259"/>
  <c r="AD756" i="259"/>
  <c r="AF756" i="259"/>
  <c r="AD752" i="259"/>
  <c r="AF752" i="259"/>
  <c r="AD748" i="259"/>
  <c r="AF748" i="259"/>
  <c r="AD744" i="259"/>
  <c r="AF744" i="259"/>
  <c r="AD740" i="259"/>
  <c r="AF740" i="259"/>
  <c r="AD736" i="259"/>
  <c r="AF736" i="259"/>
  <c r="AD732" i="259"/>
  <c r="AF732" i="259"/>
  <c r="AD728" i="259"/>
  <c r="AF728" i="259"/>
  <c r="AD724" i="259"/>
  <c r="AF724" i="259"/>
  <c r="AD720" i="259"/>
  <c r="AF720" i="259"/>
  <c r="AD716" i="259"/>
  <c r="AF716" i="259"/>
  <c r="AD712" i="259"/>
  <c r="AF712" i="259"/>
  <c r="AD708" i="259"/>
  <c r="AF708" i="259"/>
  <c r="AD704" i="259"/>
  <c r="AF704" i="259"/>
  <c r="AD700" i="259"/>
  <c r="AF700" i="259"/>
  <c r="AD696" i="259"/>
  <c r="AF696" i="259"/>
  <c r="AD692" i="259"/>
  <c r="AF692" i="259"/>
  <c r="AD688" i="259"/>
  <c r="AF688" i="259"/>
  <c r="AD684" i="259"/>
  <c r="AF684" i="259"/>
  <c r="AD680" i="259"/>
  <c r="AF680" i="259"/>
  <c r="AD676" i="259"/>
  <c r="AF676" i="259"/>
  <c r="AD672" i="259"/>
  <c r="AF672" i="259"/>
  <c r="AD668" i="259"/>
  <c r="AF668" i="259"/>
  <c r="AD664" i="259"/>
  <c r="AF664" i="259"/>
  <c r="AD660" i="259"/>
  <c r="AF660" i="259"/>
  <c r="AD656" i="259"/>
  <c r="AF656" i="259"/>
  <c r="AD652" i="259"/>
  <c r="AF652" i="259"/>
  <c r="AD648" i="259"/>
  <c r="AF648" i="259"/>
  <c r="AD644" i="259"/>
  <c r="AF644" i="259"/>
  <c r="AD640" i="259"/>
  <c r="AF640" i="259"/>
  <c r="AD636" i="259"/>
  <c r="AF636" i="259"/>
  <c r="AD632" i="259"/>
  <c r="AF632" i="259"/>
  <c r="AD628" i="259"/>
  <c r="AF628" i="259"/>
  <c r="AD624" i="259"/>
  <c r="AF624" i="259"/>
  <c r="AD620" i="259"/>
  <c r="AF620" i="259"/>
  <c r="AD616" i="259"/>
  <c r="AF616" i="259"/>
  <c r="AD612" i="259"/>
  <c r="AF612" i="259"/>
  <c r="AD608" i="259"/>
  <c r="AF608" i="259"/>
  <c r="AD604" i="259"/>
  <c r="AF604" i="259"/>
  <c r="AD600" i="259"/>
  <c r="AF600" i="259"/>
  <c r="AD596" i="259"/>
  <c r="AF596" i="259"/>
  <c r="AD592" i="259"/>
  <c r="AF592" i="259"/>
  <c r="AD588" i="259"/>
  <c r="AF588" i="259"/>
  <c r="AD584" i="259"/>
  <c r="AF584" i="259"/>
  <c r="AD580" i="259"/>
  <c r="AF580" i="259"/>
  <c r="AD576" i="259"/>
  <c r="AF576" i="259"/>
  <c r="AD572" i="259"/>
  <c r="AF572" i="259"/>
  <c r="AD568" i="259"/>
  <c r="AF568" i="259"/>
  <c r="AD564" i="259"/>
  <c r="AF564" i="259"/>
  <c r="AD560" i="259"/>
  <c r="AF560" i="259"/>
  <c r="AD556" i="259"/>
  <c r="AF556" i="259"/>
  <c r="AD552" i="259"/>
  <c r="AF552" i="259"/>
  <c r="AD548" i="259"/>
  <c r="AF548" i="259"/>
  <c r="AD544" i="259"/>
  <c r="AF544" i="259"/>
  <c r="AD540" i="259"/>
  <c r="AF540" i="259"/>
  <c r="AD536" i="259"/>
  <c r="AF536" i="259"/>
  <c r="AD532" i="259"/>
  <c r="AF532" i="259"/>
  <c r="AD528" i="259"/>
  <c r="AF528" i="259"/>
  <c r="AD524" i="259"/>
  <c r="AF524" i="259"/>
  <c r="AD520" i="259"/>
  <c r="AF520" i="259"/>
  <c r="AD516" i="259"/>
  <c r="AF516" i="259"/>
  <c r="AD512" i="259"/>
  <c r="AF512" i="259"/>
  <c r="AD508" i="259"/>
  <c r="AF508" i="259"/>
  <c r="AD504" i="259"/>
  <c r="AF504" i="259"/>
  <c r="AD500" i="259"/>
  <c r="AF500" i="259"/>
  <c r="AD496" i="259"/>
  <c r="AF496" i="259"/>
  <c r="AD492" i="259"/>
  <c r="AF492" i="259"/>
  <c r="AD488" i="259"/>
  <c r="AF488" i="259"/>
  <c r="AD484" i="259"/>
  <c r="AF484" i="259"/>
  <c r="AD480" i="259"/>
  <c r="AF480" i="259"/>
  <c r="AD476" i="259"/>
  <c r="AF476" i="259"/>
  <c r="AD472" i="259"/>
  <c r="AF472" i="259"/>
  <c r="AD468" i="259"/>
  <c r="AF468" i="259"/>
  <c r="AD464" i="259"/>
  <c r="AF464" i="259"/>
  <c r="AD460" i="259"/>
  <c r="AF460" i="259"/>
  <c r="AD456" i="259"/>
  <c r="AF456" i="259"/>
  <c r="AD452" i="259"/>
  <c r="AF452" i="259"/>
  <c r="AD448" i="259"/>
  <c r="AF448" i="259"/>
  <c r="AD444" i="259"/>
  <c r="AF444" i="259"/>
  <c r="AD440" i="259"/>
  <c r="AF440" i="259"/>
  <c r="AD436" i="259"/>
  <c r="AF436" i="259"/>
  <c r="AD432" i="259"/>
  <c r="AF432" i="259"/>
  <c r="AD428" i="259"/>
  <c r="AF428" i="259"/>
  <c r="AD424" i="259"/>
  <c r="AF424" i="259"/>
  <c r="AD420" i="259"/>
  <c r="AF420" i="259"/>
  <c r="AD416" i="259"/>
  <c r="AF416" i="259"/>
  <c r="AD412" i="259"/>
  <c r="AF412" i="259"/>
  <c r="AD408" i="259"/>
  <c r="AF408" i="259"/>
  <c r="AD404" i="259"/>
  <c r="AF404" i="259"/>
  <c r="AD400" i="259"/>
  <c r="AF400" i="259"/>
  <c r="AD396" i="259"/>
  <c r="AF396" i="259"/>
  <c r="AD392" i="259"/>
  <c r="AF392" i="259"/>
  <c r="AD388" i="259"/>
  <c r="AF388" i="259"/>
  <c r="AD384" i="259"/>
  <c r="AF384" i="259"/>
  <c r="AD380" i="259"/>
  <c r="AF380" i="259"/>
  <c r="AD376" i="259"/>
  <c r="AF376" i="259"/>
  <c r="AD372" i="259"/>
  <c r="AF372" i="259"/>
  <c r="AD368" i="259"/>
  <c r="AF368" i="259"/>
  <c r="AD364" i="259"/>
  <c r="AF364" i="259"/>
  <c r="AD360" i="259"/>
  <c r="AF360" i="259"/>
  <c r="AD356" i="259"/>
  <c r="AF356" i="259"/>
  <c r="AD352" i="259"/>
  <c r="AF352" i="259"/>
  <c r="AD348" i="259"/>
  <c r="AF348" i="259"/>
  <c r="AD344" i="259"/>
  <c r="AF344" i="259"/>
  <c r="AD340" i="259"/>
  <c r="AF340" i="259"/>
  <c r="AD336" i="259"/>
  <c r="AF336" i="259"/>
  <c r="AD332" i="259"/>
  <c r="AF332" i="259"/>
  <c r="AD328" i="259"/>
  <c r="AF328" i="259"/>
  <c r="AD324" i="259"/>
  <c r="AF324" i="259"/>
  <c r="AD320" i="259"/>
  <c r="AF320" i="259"/>
  <c r="AD316" i="259"/>
  <c r="AF316" i="259"/>
  <c r="AD312" i="259"/>
  <c r="AF312" i="259"/>
  <c r="AD308" i="259"/>
  <c r="AF308" i="259"/>
  <c r="AD304" i="259"/>
  <c r="AF304" i="259"/>
  <c r="AD300" i="259"/>
  <c r="AF300" i="259"/>
  <c r="AD296" i="259"/>
  <c r="AF296" i="259"/>
  <c r="AD292" i="259"/>
  <c r="AF292" i="259"/>
  <c r="AD288" i="259"/>
  <c r="AF288" i="259"/>
  <c r="AD284" i="259"/>
  <c r="AF284" i="259"/>
  <c r="AD280" i="259"/>
  <c r="AF280" i="259"/>
  <c r="AD276" i="259"/>
  <c r="AF276" i="259"/>
  <c r="AD272" i="259"/>
  <c r="AF272" i="259"/>
  <c r="AD268" i="259"/>
  <c r="AF268" i="259"/>
  <c r="AD264" i="259"/>
  <c r="AF264" i="259"/>
  <c r="AD260" i="259"/>
  <c r="AF260" i="259"/>
  <c r="AD256" i="259"/>
  <c r="AF256" i="259"/>
  <c r="AD252" i="259"/>
  <c r="AF252" i="259"/>
  <c r="AD248" i="259"/>
  <c r="AF248" i="259"/>
  <c r="AD244" i="259"/>
  <c r="AF244" i="259"/>
  <c r="AD240" i="259"/>
  <c r="AF240" i="259"/>
  <c r="AD236" i="259"/>
  <c r="AF236" i="259"/>
  <c r="AD232" i="259"/>
  <c r="AF232" i="259"/>
  <c r="AD228" i="259"/>
  <c r="AF228" i="259"/>
  <c r="AD224" i="259"/>
  <c r="AF224" i="259"/>
  <c r="AD220" i="259"/>
  <c r="AF220" i="259"/>
  <c r="AD216" i="259"/>
  <c r="AF216" i="259"/>
  <c r="AD212" i="259"/>
  <c r="AF212" i="259"/>
  <c r="AD208" i="259"/>
  <c r="AF208" i="259"/>
  <c r="AD204" i="259"/>
  <c r="AF204" i="259"/>
  <c r="AD200" i="259"/>
  <c r="AF200" i="259"/>
  <c r="AD196" i="259"/>
  <c r="AF196" i="259"/>
  <c r="AD192" i="259"/>
  <c r="AF192" i="259"/>
  <c r="AD188" i="259"/>
  <c r="AF188" i="259"/>
  <c r="AD184" i="259"/>
  <c r="AF184" i="259"/>
  <c r="AD180" i="259"/>
  <c r="AF180" i="259"/>
  <c r="AD176" i="259"/>
  <c r="AF176" i="259"/>
  <c r="AD172" i="259"/>
  <c r="AF172" i="259"/>
  <c r="AD168" i="259"/>
  <c r="AF168" i="259"/>
  <c r="AD164" i="259"/>
  <c r="AF164" i="259"/>
  <c r="AD160" i="259"/>
  <c r="AF160" i="259"/>
  <c r="AD156" i="259"/>
  <c r="AF156" i="259"/>
  <c r="AD152" i="259"/>
  <c r="AF152" i="259"/>
  <c r="AD148" i="259"/>
  <c r="AF148" i="259"/>
  <c r="AD144" i="259"/>
  <c r="AF144" i="259"/>
  <c r="AD140" i="259"/>
  <c r="AF140" i="259"/>
  <c r="AD136" i="259"/>
  <c r="AF136" i="259"/>
  <c r="AD132" i="259"/>
  <c r="AF132" i="259"/>
  <c r="AD128" i="259"/>
  <c r="AF128" i="259"/>
  <c r="AD124" i="259"/>
  <c r="AF124" i="259"/>
  <c r="AD120" i="259"/>
  <c r="AF120" i="259"/>
  <c r="AD116" i="259"/>
  <c r="AF116" i="259"/>
  <c r="AD112" i="259"/>
  <c r="AF112" i="259"/>
  <c r="AD108" i="259"/>
  <c r="AF108" i="259"/>
  <c r="AD104" i="259"/>
  <c r="AF104" i="259"/>
  <c r="AD100" i="259"/>
  <c r="AF100" i="259"/>
  <c r="AD96" i="259"/>
  <c r="AF96" i="259"/>
  <c r="AD92" i="259"/>
  <c r="AF92" i="259"/>
  <c r="AD88" i="259"/>
  <c r="AF88" i="259"/>
  <c r="AD84" i="259"/>
  <c r="AF84" i="259"/>
  <c r="AD80" i="259"/>
  <c r="AF80" i="259"/>
  <c r="AD76" i="259"/>
  <c r="AF76" i="259"/>
  <c r="AD72" i="259"/>
  <c r="AF72" i="259"/>
  <c r="AD68" i="259"/>
  <c r="AF68" i="259"/>
  <c r="AD64" i="259"/>
  <c r="AF64" i="259"/>
  <c r="AD60" i="259"/>
  <c r="AF60" i="259"/>
  <c r="AD56" i="259"/>
  <c r="AF56" i="259"/>
  <c r="AD52" i="259"/>
  <c r="AF52" i="259"/>
  <c r="AD48" i="259"/>
  <c r="AF48" i="259"/>
  <c r="AD44" i="259"/>
  <c r="AF44" i="259"/>
  <c r="AD40" i="259"/>
  <c r="AF40" i="259"/>
  <c r="AD36" i="259"/>
  <c r="AF36" i="259"/>
  <c r="AD32" i="259"/>
  <c r="AF32" i="259"/>
  <c r="AD28" i="259"/>
  <c r="AF28" i="259"/>
  <c r="AD24" i="259"/>
  <c r="AF24" i="259"/>
  <c r="AD20" i="259"/>
  <c r="AF20" i="259"/>
  <c r="AD16" i="259"/>
  <c r="AF16" i="259"/>
  <c r="AD12" i="259"/>
  <c r="AF12" i="259"/>
  <c r="AD8" i="259"/>
  <c r="AF8" i="259"/>
  <c r="AD4" i="259"/>
  <c r="AF4" i="259"/>
  <c r="AD3311" i="259"/>
  <c r="AF3311" i="259"/>
  <c r="AD3307" i="259"/>
  <c r="AF3307" i="259"/>
  <c r="AD3303" i="259"/>
  <c r="AF3303" i="259"/>
  <c r="AD3299" i="259"/>
  <c r="AF3299" i="259"/>
  <c r="AD3295" i="259"/>
  <c r="AF3295" i="259"/>
  <c r="AD3291" i="259"/>
  <c r="AF3291" i="259"/>
  <c r="AD3287" i="259"/>
  <c r="AF3287" i="259"/>
  <c r="AD3283" i="259"/>
  <c r="AF3283" i="259"/>
  <c r="AD3279" i="259"/>
  <c r="AF3279" i="259"/>
  <c r="AD3275" i="259"/>
  <c r="AF3275" i="259"/>
  <c r="AD3271" i="259"/>
  <c r="AF3271" i="259"/>
  <c r="AD3267" i="259"/>
  <c r="AF3267" i="259"/>
  <c r="AD3263" i="259"/>
  <c r="AF3263" i="259"/>
  <c r="AD3259" i="259"/>
  <c r="AF3259" i="259"/>
  <c r="AD3255" i="259"/>
  <c r="AF3255" i="259"/>
  <c r="AD3251" i="259"/>
  <c r="AF3251" i="259"/>
  <c r="AD3247" i="259"/>
  <c r="AF3247" i="259"/>
  <c r="AD3243" i="259"/>
  <c r="AF3243" i="259"/>
  <c r="AD3239" i="259"/>
  <c r="AF3239" i="259"/>
  <c r="AD3235" i="259"/>
  <c r="AF3235" i="259"/>
  <c r="AD3231" i="259"/>
  <c r="AF3231" i="259"/>
  <c r="AD3227" i="259"/>
  <c r="AF3227" i="259"/>
  <c r="AD3223" i="259"/>
  <c r="AF3223" i="259"/>
  <c r="AD3219" i="259"/>
  <c r="AF3219" i="259"/>
  <c r="AD3215" i="259"/>
  <c r="AF3215" i="259"/>
  <c r="AD3211" i="259"/>
  <c r="AF3211" i="259"/>
  <c r="AD3207" i="259"/>
  <c r="AF3207" i="259"/>
  <c r="AD3203" i="259"/>
  <c r="AF3203" i="259"/>
  <c r="AD3199" i="259"/>
  <c r="AF3199" i="259"/>
  <c r="AD3195" i="259"/>
  <c r="AF3195" i="259"/>
  <c r="AD3191" i="259"/>
  <c r="AF3191" i="259"/>
  <c r="AD3187" i="259"/>
  <c r="AF3187" i="259"/>
  <c r="AD3183" i="259"/>
  <c r="AF3183" i="259"/>
  <c r="AD3179" i="259"/>
  <c r="AF3179" i="259"/>
  <c r="AD3175" i="259"/>
  <c r="AF3175" i="259"/>
  <c r="AD3171" i="259"/>
  <c r="AF3171" i="259"/>
  <c r="AD3167" i="259"/>
  <c r="AF3167" i="259"/>
  <c r="AD3163" i="259"/>
  <c r="AF3163" i="259"/>
  <c r="AD3159" i="259"/>
  <c r="AF3159" i="259"/>
  <c r="AD3155" i="259"/>
  <c r="AF3155" i="259"/>
  <c r="AD3151" i="259"/>
  <c r="AF3151" i="259"/>
  <c r="AD3147" i="259"/>
  <c r="AF3147" i="259"/>
  <c r="AD3143" i="259"/>
  <c r="AF3143" i="259"/>
  <c r="AD3139" i="259"/>
  <c r="AF3139" i="259"/>
  <c r="AD3135" i="259"/>
  <c r="AF3135" i="259"/>
  <c r="AD3131" i="259"/>
  <c r="AF3131" i="259"/>
  <c r="AD3127" i="259"/>
  <c r="AF3127" i="259"/>
  <c r="AD3123" i="259"/>
  <c r="AF3123" i="259"/>
  <c r="AD3119" i="259"/>
  <c r="AF3119" i="259"/>
  <c r="AD3115" i="259"/>
  <c r="AF3115" i="259"/>
  <c r="AD3111" i="259"/>
  <c r="AF3111" i="259"/>
  <c r="AD3107" i="259"/>
  <c r="AF3107" i="259"/>
  <c r="AD3103" i="259"/>
  <c r="AF3103" i="259"/>
  <c r="AD3099" i="259"/>
  <c r="AF3099" i="259"/>
  <c r="AD3095" i="259"/>
  <c r="AF3095" i="259"/>
  <c r="AD3091" i="259"/>
  <c r="AF3091" i="259"/>
  <c r="AD3087" i="259"/>
  <c r="AF3087" i="259"/>
  <c r="AD3083" i="259"/>
  <c r="AF3083" i="259"/>
  <c r="AD3079" i="259"/>
  <c r="AF3079" i="259"/>
  <c r="AD3075" i="259"/>
  <c r="AF3075" i="259"/>
  <c r="AD3071" i="259"/>
  <c r="AF3071" i="259"/>
  <c r="AD3067" i="259"/>
  <c r="AF3067" i="259"/>
  <c r="AD3063" i="259"/>
  <c r="AF3063" i="259"/>
  <c r="AD3059" i="259"/>
  <c r="AF3059" i="259"/>
  <c r="AD3055" i="259"/>
  <c r="AF3055" i="259"/>
  <c r="AD3051" i="259"/>
  <c r="AF3051" i="259"/>
  <c r="AD3047" i="259"/>
  <c r="AF3047" i="259"/>
  <c r="AD3043" i="259"/>
  <c r="AF3043" i="259"/>
  <c r="AD3039" i="259"/>
  <c r="AF3039" i="259"/>
  <c r="AD3035" i="259"/>
  <c r="AF3035" i="259"/>
  <c r="AD3031" i="259"/>
  <c r="AF3031" i="259"/>
  <c r="AD3027" i="259"/>
  <c r="AF3027" i="259"/>
  <c r="AD3023" i="259"/>
  <c r="AF3023" i="259"/>
  <c r="AD3019" i="259"/>
  <c r="AF3019" i="259"/>
  <c r="AD3015" i="259"/>
  <c r="AF3015" i="259"/>
  <c r="AD3011" i="259"/>
  <c r="AF3011" i="259"/>
  <c r="AD3007" i="259"/>
  <c r="AF3007" i="259"/>
  <c r="AD3003" i="259"/>
  <c r="AF3003" i="259"/>
  <c r="AD2999" i="259"/>
  <c r="AF2999" i="259"/>
  <c r="AD2995" i="259"/>
  <c r="AF2995" i="259"/>
  <c r="AD2991" i="259"/>
  <c r="AF2991" i="259"/>
  <c r="AD2987" i="259"/>
  <c r="AF2987" i="259"/>
  <c r="AD2983" i="259"/>
  <c r="AF2983" i="259"/>
  <c r="AD2979" i="259"/>
  <c r="AF2979" i="259"/>
  <c r="AD2975" i="259"/>
  <c r="AF2975" i="259"/>
  <c r="AD2971" i="259"/>
  <c r="AF2971" i="259"/>
  <c r="AD2967" i="259"/>
  <c r="AF2967" i="259"/>
  <c r="AD2963" i="259"/>
  <c r="AF2963" i="259"/>
  <c r="AD2959" i="259"/>
  <c r="AF2959" i="259"/>
  <c r="AD2955" i="259"/>
  <c r="AF2955" i="259"/>
  <c r="AD2951" i="259"/>
  <c r="AF2951" i="259"/>
  <c r="AD2947" i="259"/>
  <c r="AF2947" i="259"/>
  <c r="AD2943" i="259"/>
  <c r="AF2943" i="259"/>
  <c r="AD2939" i="259"/>
  <c r="AF2939" i="259"/>
  <c r="AD2935" i="259"/>
  <c r="AF2935" i="259"/>
  <c r="AD2931" i="259"/>
  <c r="AF2931" i="259"/>
  <c r="AD2927" i="259"/>
  <c r="AF2927" i="259"/>
  <c r="AD2923" i="259"/>
  <c r="AF2923" i="259"/>
  <c r="AD2919" i="259"/>
  <c r="AF2919" i="259"/>
  <c r="AD2915" i="259"/>
  <c r="AF2915" i="259"/>
  <c r="AD2911" i="259"/>
  <c r="AF2911" i="259"/>
  <c r="AD2907" i="259"/>
  <c r="AF2907" i="259"/>
  <c r="AD2903" i="259"/>
  <c r="AF2903" i="259"/>
  <c r="AD2899" i="259"/>
  <c r="AF2899" i="259"/>
  <c r="AD2895" i="259"/>
  <c r="AF2895" i="259"/>
  <c r="AD2891" i="259"/>
  <c r="AF2891" i="259"/>
  <c r="AD2887" i="259"/>
  <c r="AF2887" i="259"/>
  <c r="AD2883" i="259"/>
  <c r="AF2883" i="259"/>
  <c r="AD2879" i="259"/>
  <c r="AF2879" i="259"/>
  <c r="AD2875" i="259"/>
  <c r="AF2875" i="259"/>
  <c r="AD2871" i="259"/>
  <c r="AF2871" i="259"/>
  <c r="AD2867" i="259"/>
  <c r="AF2867" i="259"/>
  <c r="AD2863" i="259"/>
  <c r="AF2863" i="259"/>
  <c r="AD2859" i="259"/>
  <c r="AF2859" i="259"/>
  <c r="AD2855" i="259"/>
  <c r="AF2855" i="259"/>
  <c r="AD2851" i="259"/>
  <c r="AF2851" i="259"/>
  <c r="AD2847" i="259"/>
  <c r="AF2847" i="259"/>
  <c r="AD2843" i="259"/>
  <c r="AF2843" i="259"/>
  <c r="AD2839" i="259"/>
  <c r="AF2839" i="259"/>
  <c r="AD2835" i="259"/>
  <c r="AF2835" i="259"/>
  <c r="AD2831" i="259"/>
  <c r="AF2831" i="259"/>
  <c r="AD2827" i="259"/>
  <c r="AF2827" i="259"/>
  <c r="AD2823" i="259"/>
  <c r="AF2823" i="259"/>
  <c r="AD2819" i="259"/>
  <c r="AF2819" i="259"/>
  <c r="AD2815" i="259"/>
  <c r="AF2815" i="259"/>
  <c r="AD2811" i="259"/>
  <c r="AF2811" i="259"/>
  <c r="AD2807" i="259"/>
  <c r="AF2807" i="259"/>
  <c r="AD2803" i="259"/>
  <c r="AF2803" i="259"/>
  <c r="AD2799" i="259"/>
  <c r="AF2799" i="259"/>
  <c r="AD2795" i="259"/>
  <c r="AF2795" i="259"/>
  <c r="AD2791" i="259"/>
  <c r="AF2791" i="259"/>
  <c r="AD2787" i="259"/>
  <c r="AF2787" i="259"/>
  <c r="AD2783" i="259"/>
  <c r="AF2783" i="259"/>
  <c r="AD2779" i="259"/>
  <c r="AF2779" i="259"/>
  <c r="AD2775" i="259"/>
  <c r="AF2775" i="259"/>
  <c r="AD2771" i="259"/>
  <c r="AF2771" i="259"/>
  <c r="AD2767" i="259"/>
  <c r="AF2767" i="259"/>
  <c r="AD2763" i="259"/>
  <c r="AF2763" i="259"/>
  <c r="AD2759" i="259"/>
  <c r="AF2759" i="259"/>
  <c r="AD2755" i="259"/>
  <c r="AF2755" i="259"/>
  <c r="AD2751" i="259"/>
  <c r="AF2751" i="259"/>
  <c r="AD2747" i="259"/>
  <c r="AF2747" i="259"/>
  <c r="AD2743" i="259"/>
  <c r="AF2743" i="259"/>
  <c r="AD2739" i="259"/>
  <c r="AF2739" i="259"/>
  <c r="AD2735" i="259"/>
  <c r="AF2735" i="259"/>
  <c r="AD2731" i="259"/>
  <c r="AF2731" i="259"/>
  <c r="AD2727" i="259"/>
  <c r="AF2727" i="259"/>
  <c r="AD2723" i="259"/>
  <c r="AF2723" i="259"/>
  <c r="AD2719" i="259"/>
  <c r="AF2719" i="259"/>
  <c r="AD2715" i="259"/>
  <c r="AF2715" i="259"/>
  <c r="AD2711" i="259"/>
  <c r="AF2711" i="259"/>
  <c r="AD2707" i="259"/>
  <c r="AF2707" i="259"/>
  <c r="AD2703" i="259"/>
  <c r="AF2703" i="259"/>
  <c r="AD2699" i="259"/>
  <c r="AF2699" i="259"/>
  <c r="AD2695" i="259"/>
  <c r="AF2695" i="259"/>
  <c r="AD2691" i="259"/>
  <c r="AF2691" i="259"/>
  <c r="AD2687" i="259"/>
  <c r="AF2687" i="259"/>
  <c r="AD2683" i="259"/>
  <c r="AF2683" i="259"/>
  <c r="AD2679" i="259"/>
  <c r="AF2679" i="259"/>
  <c r="AD2675" i="259"/>
  <c r="AF2675" i="259"/>
  <c r="AD2671" i="259"/>
  <c r="AF2671" i="259"/>
  <c r="AD2667" i="259"/>
  <c r="AF2667" i="259"/>
  <c r="AD2663" i="259"/>
  <c r="AF2663" i="259"/>
  <c r="AD2659" i="259"/>
  <c r="AF2659" i="259"/>
  <c r="AD2655" i="259"/>
  <c r="AF2655" i="259"/>
  <c r="AD2651" i="259"/>
  <c r="AF2651" i="259"/>
  <c r="AD2647" i="259"/>
  <c r="AF2647" i="259"/>
  <c r="AD2643" i="259"/>
  <c r="AF2643" i="259"/>
  <c r="AD2639" i="259"/>
  <c r="AF2639" i="259"/>
  <c r="AD2635" i="259"/>
  <c r="AF2635" i="259"/>
  <c r="AD2631" i="259"/>
  <c r="AF2631" i="259"/>
  <c r="AD2627" i="259"/>
  <c r="AF2627" i="259"/>
  <c r="AD2623" i="259"/>
  <c r="AF2623" i="259"/>
  <c r="AD2619" i="259"/>
  <c r="AF2619" i="259"/>
  <c r="AD2615" i="259"/>
  <c r="AF2615" i="259"/>
  <c r="AD2611" i="259"/>
  <c r="AF2611" i="259"/>
  <c r="AD2607" i="259"/>
  <c r="AF2607" i="259"/>
  <c r="AD2603" i="259"/>
  <c r="AF2603" i="259"/>
  <c r="AD2599" i="259"/>
  <c r="AF2599" i="259"/>
  <c r="AD2595" i="259"/>
  <c r="AF2595" i="259"/>
  <c r="AD2591" i="259"/>
  <c r="AF2591" i="259"/>
  <c r="AD2587" i="259"/>
  <c r="AF2587" i="259"/>
  <c r="AD2583" i="259"/>
  <c r="AF2583" i="259"/>
  <c r="AD2579" i="259"/>
  <c r="AF2579" i="259"/>
  <c r="AD2575" i="259"/>
  <c r="AF2575" i="259"/>
  <c r="AD2571" i="259"/>
  <c r="AF2571" i="259"/>
  <c r="AD2567" i="259"/>
  <c r="AF2567" i="259"/>
  <c r="AD2563" i="259"/>
  <c r="AF2563" i="259"/>
  <c r="AD2559" i="259"/>
  <c r="AF2559" i="259"/>
  <c r="AD2555" i="259"/>
  <c r="AF2555" i="259"/>
  <c r="AD2551" i="259"/>
  <c r="AF2551" i="259"/>
  <c r="AD2547" i="259"/>
  <c r="AF2547" i="259"/>
  <c r="AD2543" i="259"/>
  <c r="AF2543" i="259"/>
  <c r="AD2539" i="259"/>
  <c r="AF2539" i="259"/>
  <c r="AD2535" i="259"/>
  <c r="AF2535" i="259"/>
  <c r="AD2531" i="259"/>
  <c r="AF2531" i="259"/>
  <c r="AD2527" i="259"/>
  <c r="AF2527" i="259"/>
  <c r="AD2523" i="259"/>
  <c r="AF2523" i="259"/>
  <c r="AD2519" i="259"/>
  <c r="AF2519" i="259"/>
  <c r="AD2515" i="259"/>
  <c r="AF2515" i="259"/>
  <c r="AD2511" i="259"/>
  <c r="AF2511" i="259"/>
  <c r="AD2507" i="259"/>
  <c r="AF2507" i="259"/>
  <c r="AD2503" i="259"/>
  <c r="AF2503" i="259"/>
  <c r="AD2499" i="259"/>
  <c r="AF2499" i="259"/>
  <c r="AD2495" i="259"/>
  <c r="AF2495" i="259"/>
  <c r="AD2491" i="259"/>
  <c r="AF2491" i="259"/>
  <c r="AD2487" i="259"/>
  <c r="AF2487" i="259"/>
  <c r="AD2483" i="259"/>
  <c r="AF2483" i="259"/>
  <c r="AD2479" i="259"/>
  <c r="AF2479" i="259"/>
  <c r="AD2475" i="259"/>
  <c r="AF2475" i="259"/>
  <c r="AD2471" i="259"/>
  <c r="AF2471" i="259"/>
  <c r="AD2467" i="259"/>
  <c r="AF2467" i="259"/>
  <c r="AD2463" i="259"/>
  <c r="AF2463" i="259"/>
  <c r="AD2459" i="259"/>
  <c r="AF2459" i="259"/>
  <c r="AD2455" i="259"/>
  <c r="AF2455" i="259"/>
  <c r="AD2451" i="259"/>
  <c r="AF2451" i="259"/>
  <c r="AD2447" i="259"/>
  <c r="AF2447" i="259"/>
  <c r="AD2443" i="259"/>
  <c r="AF2443" i="259"/>
  <c r="AD2439" i="259"/>
  <c r="AF2439" i="259"/>
  <c r="AD2435" i="259"/>
  <c r="AF2435" i="259"/>
  <c r="AD2431" i="259"/>
  <c r="AF2431" i="259"/>
  <c r="AD2427" i="259"/>
  <c r="AF2427" i="259"/>
  <c r="AD2423" i="259"/>
  <c r="AF2423" i="259"/>
  <c r="AD2419" i="259"/>
  <c r="AF2419" i="259"/>
  <c r="AD2415" i="259"/>
  <c r="AF2415" i="259"/>
  <c r="AD2411" i="259"/>
  <c r="AF2411" i="259"/>
  <c r="AD2407" i="259"/>
  <c r="AF2407" i="259"/>
  <c r="AD2403" i="259"/>
  <c r="AF2403" i="259"/>
  <c r="AD2399" i="259"/>
  <c r="AF2399" i="259"/>
  <c r="AD2395" i="259"/>
  <c r="AF2395" i="259"/>
  <c r="AD2391" i="259"/>
  <c r="AF2391" i="259"/>
  <c r="AD2387" i="259"/>
  <c r="AF2387" i="259"/>
  <c r="AD2383" i="259"/>
  <c r="AF2383" i="259"/>
  <c r="AD2379" i="259"/>
  <c r="AF2379" i="259"/>
  <c r="AD2375" i="259"/>
  <c r="AF2375" i="259"/>
  <c r="AD2371" i="259"/>
  <c r="AF2371" i="259"/>
  <c r="AD2367" i="259"/>
  <c r="AF2367" i="259"/>
  <c r="AD2363" i="259"/>
  <c r="AF2363" i="259"/>
  <c r="AD2359" i="259"/>
  <c r="AF2359" i="259"/>
  <c r="AD2355" i="259"/>
  <c r="AF2355" i="259"/>
  <c r="AD2351" i="259"/>
  <c r="AF2351" i="259"/>
  <c r="AD2347" i="259"/>
  <c r="AF2347" i="259"/>
  <c r="AD2343" i="259"/>
  <c r="AF2343" i="259"/>
  <c r="AD2339" i="259"/>
  <c r="AF2339" i="259"/>
  <c r="AD2335" i="259"/>
  <c r="AF2335" i="259"/>
  <c r="AD2331" i="259"/>
  <c r="AF2331" i="259"/>
  <c r="AD2327" i="259"/>
  <c r="AF2327" i="259"/>
  <c r="AD2323" i="259"/>
  <c r="AF2323" i="259"/>
  <c r="AD2319" i="259"/>
  <c r="AF2319" i="259"/>
  <c r="AD2315" i="259"/>
  <c r="AF2315" i="259"/>
  <c r="AD2311" i="259"/>
  <c r="AF2311" i="259"/>
  <c r="AD2307" i="259"/>
  <c r="AF2307" i="259"/>
  <c r="AD2303" i="259"/>
  <c r="AF2303" i="259"/>
  <c r="AD2299" i="259"/>
  <c r="AF2299" i="259"/>
  <c r="AD2295" i="259"/>
  <c r="AF2295" i="259"/>
  <c r="AD2291" i="259"/>
  <c r="AF2291" i="259"/>
  <c r="AD2287" i="259"/>
  <c r="AF2287" i="259"/>
  <c r="AD2283" i="259"/>
  <c r="AF2283" i="259"/>
  <c r="AD2279" i="259"/>
  <c r="AF2279" i="259"/>
  <c r="AD2275" i="259"/>
  <c r="AF2275" i="259"/>
  <c r="AD2271" i="259"/>
  <c r="AF2271" i="259"/>
  <c r="AD2267" i="259"/>
  <c r="AF2267" i="259"/>
  <c r="AD2263" i="259"/>
  <c r="AF2263" i="259"/>
  <c r="AD2259" i="259"/>
  <c r="AF2259" i="259"/>
  <c r="AD2255" i="259"/>
  <c r="AF2255" i="259"/>
  <c r="AD2251" i="259"/>
  <c r="AF2251" i="259"/>
  <c r="AD2247" i="259"/>
  <c r="AF2247" i="259"/>
  <c r="AD2243" i="259"/>
  <c r="AF2243" i="259"/>
  <c r="AD2239" i="259"/>
  <c r="AF2239" i="259"/>
  <c r="AD2235" i="259"/>
  <c r="AF2235" i="259"/>
  <c r="AD2231" i="259"/>
  <c r="AF2231" i="259"/>
  <c r="AD2227" i="259"/>
  <c r="AF2227" i="259"/>
  <c r="AD2223" i="259"/>
  <c r="AF2223" i="259"/>
  <c r="AD2219" i="259"/>
  <c r="AF2219" i="259"/>
  <c r="AD2215" i="259"/>
  <c r="AF2215" i="259"/>
  <c r="AD2211" i="259"/>
  <c r="AF2211" i="259"/>
  <c r="AD2207" i="259"/>
  <c r="AF2207" i="259"/>
  <c r="AD2203" i="259"/>
  <c r="AF2203" i="259"/>
  <c r="AD2199" i="259"/>
  <c r="AF2199" i="259"/>
  <c r="AD2195" i="259"/>
  <c r="AF2195" i="259"/>
  <c r="AD2191" i="259"/>
  <c r="AF2191" i="259"/>
  <c r="AD2187" i="259"/>
  <c r="AF2187" i="259"/>
  <c r="AD2183" i="259"/>
  <c r="AF2183" i="259"/>
  <c r="AD2179" i="259"/>
  <c r="AF2179" i="259"/>
  <c r="AD2175" i="259"/>
  <c r="AF2175" i="259"/>
  <c r="AD2171" i="259"/>
  <c r="AF2171" i="259"/>
  <c r="AD2167" i="259"/>
  <c r="AF2167" i="259"/>
  <c r="AD2163" i="259"/>
  <c r="AF2163" i="259"/>
  <c r="AD2159" i="259"/>
  <c r="AF2159" i="259"/>
  <c r="AD2155" i="259"/>
  <c r="AF2155" i="259"/>
  <c r="AD2151" i="259"/>
  <c r="AF2151" i="259"/>
  <c r="AD2147" i="259"/>
  <c r="AF2147" i="259"/>
  <c r="AD2143" i="259"/>
  <c r="AF2143" i="259"/>
  <c r="AD2139" i="259"/>
  <c r="AF2139" i="259"/>
  <c r="AD2135" i="259"/>
  <c r="AF2135" i="259"/>
  <c r="AD2131" i="259"/>
  <c r="AF2131" i="259"/>
  <c r="AD2127" i="259"/>
  <c r="AF2127" i="259"/>
  <c r="AD2123" i="259"/>
  <c r="AF2123" i="259"/>
  <c r="AD2119" i="259"/>
  <c r="AF2119" i="259"/>
  <c r="AD2115" i="259"/>
  <c r="AF2115" i="259"/>
  <c r="AD2111" i="259"/>
  <c r="AF2111" i="259"/>
  <c r="AD2107" i="259"/>
  <c r="AF2107" i="259"/>
  <c r="AD2103" i="259"/>
  <c r="AF2103" i="259"/>
  <c r="AD2099" i="259"/>
  <c r="AF2099" i="259"/>
  <c r="AD2095" i="259"/>
  <c r="AF2095" i="259"/>
  <c r="AD2091" i="259"/>
  <c r="AF2091" i="259"/>
  <c r="AD2087" i="259"/>
  <c r="AF2087" i="259"/>
  <c r="AD2083" i="259"/>
  <c r="AF2083" i="259"/>
  <c r="AD2079" i="259"/>
  <c r="AF2079" i="259"/>
  <c r="AD2075" i="259"/>
  <c r="AF2075" i="259"/>
  <c r="AD2071" i="259"/>
  <c r="AF2071" i="259"/>
  <c r="AD2067" i="259"/>
  <c r="AF2067" i="259"/>
  <c r="AD2063" i="259"/>
  <c r="AF2063" i="259"/>
  <c r="AD2059" i="259"/>
  <c r="AF2059" i="259"/>
  <c r="AD2055" i="259"/>
  <c r="AF2055" i="259"/>
  <c r="AD2051" i="259"/>
  <c r="AF2051" i="259"/>
  <c r="AD2047" i="259"/>
  <c r="AF2047" i="259"/>
  <c r="AD2043" i="259"/>
  <c r="AF2043" i="259"/>
  <c r="AD2039" i="259"/>
  <c r="AF2039" i="259"/>
  <c r="AD2035" i="259"/>
  <c r="AF2035" i="259"/>
  <c r="AD2031" i="259"/>
  <c r="AF2031" i="259"/>
  <c r="AD2027" i="259"/>
  <c r="AF2027" i="259"/>
  <c r="AD2023" i="259"/>
  <c r="AF2023" i="259"/>
  <c r="AD2019" i="259"/>
  <c r="AF2019" i="259"/>
  <c r="AD2015" i="259"/>
  <c r="AF2015" i="259"/>
  <c r="AD2011" i="259"/>
  <c r="AF2011" i="259"/>
  <c r="AD2007" i="259"/>
  <c r="AF2007" i="259"/>
  <c r="AD2003" i="259"/>
  <c r="AF2003" i="259"/>
  <c r="AD1999" i="259"/>
  <c r="AF1999" i="259"/>
  <c r="AD1995" i="259"/>
  <c r="AF1995" i="259"/>
  <c r="AD1991" i="259"/>
  <c r="AF1991" i="259"/>
  <c r="AD1987" i="259"/>
  <c r="AF1987" i="259"/>
  <c r="AD1983" i="259"/>
  <c r="AF1983" i="259"/>
  <c r="AD1979" i="259"/>
  <c r="AF1979" i="259"/>
  <c r="AD1975" i="259"/>
  <c r="AF1975" i="259"/>
  <c r="AD1971" i="259"/>
  <c r="AF1971" i="259"/>
  <c r="AD1967" i="259"/>
  <c r="AF1967" i="259"/>
  <c r="AD1963" i="259"/>
  <c r="AF1963" i="259"/>
  <c r="AD1959" i="259"/>
  <c r="AF1959" i="259"/>
  <c r="AD1955" i="259"/>
  <c r="AF1955" i="259"/>
  <c r="AD1951" i="259"/>
  <c r="AF1951" i="259"/>
  <c r="AD1947" i="259"/>
  <c r="AF1947" i="259"/>
  <c r="AD1943" i="259"/>
  <c r="AF1943" i="259"/>
  <c r="AD1939" i="259"/>
  <c r="AF1939" i="259"/>
  <c r="AD1935" i="259"/>
  <c r="AF1935" i="259"/>
  <c r="AD1931" i="259"/>
  <c r="AF1931" i="259"/>
  <c r="AD1927" i="259"/>
  <c r="AF1927" i="259"/>
  <c r="AD1923" i="259"/>
  <c r="AF1923" i="259"/>
  <c r="AD1919" i="259"/>
  <c r="AF1919" i="259"/>
  <c r="AD1915" i="259"/>
  <c r="AF1915" i="259"/>
  <c r="AD1911" i="259"/>
  <c r="AF1911" i="259"/>
  <c r="AD1907" i="259"/>
  <c r="AF1907" i="259"/>
  <c r="AD1903" i="259"/>
  <c r="AF1903" i="259"/>
  <c r="AD1899" i="259"/>
  <c r="AF1899" i="259"/>
  <c r="AD1895" i="259"/>
  <c r="AF1895" i="259"/>
  <c r="AD1891" i="259"/>
  <c r="AF1891" i="259"/>
  <c r="AD1887" i="259"/>
  <c r="AF1887" i="259"/>
  <c r="AD1883" i="259"/>
  <c r="AF1883" i="259"/>
  <c r="AD1879" i="259"/>
  <c r="AF1879" i="259"/>
  <c r="AD1875" i="259"/>
  <c r="AF1875" i="259"/>
  <c r="AD1871" i="259"/>
  <c r="AF1871" i="259"/>
  <c r="AD1867" i="259"/>
  <c r="AF1867" i="259"/>
  <c r="AD1863" i="259"/>
  <c r="AF1863" i="259"/>
  <c r="AD1859" i="259"/>
  <c r="AF1859" i="259"/>
  <c r="AD1855" i="259"/>
  <c r="AF1855" i="259"/>
  <c r="AD1851" i="259"/>
  <c r="AF1851" i="259"/>
  <c r="AD1847" i="259"/>
  <c r="AF1847" i="259"/>
  <c r="AD1843" i="259"/>
  <c r="AF1843" i="259"/>
  <c r="AD1839" i="259"/>
  <c r="AF1839" i="259"/>
  <c r="AD1835" i="259"/>
  <c r="AF1835" i="259"/>
  <c r="AD1831" i="259"/>
  <c r="AF1831" i="259"/>
  <c r="AD1827" i="259"/>
  <c r="AF1827" i="259"/>
  <c r="AD1823" i="259"/>
  <c r="AF1823" i="259"/>
  <c r="AD1819" i="259"/>
  <c r="AF1819" i="259"/>
  <c r="AD1815" i="259"/>
  <c r="AF1815" i="259"/>
  <c r="AD1811" i="259"/>
  <c r="AF1811" i="259"/>
  <c r="AD1807" i="259"/>
  <c r="AF1807" i="259"/>
  <c r="AD1803" i="259"/>
  <c r="AF1803" i="259"/>
  <c r="AD1799" i="259"/>
  <c r="AF1799" i="259"/>
  <c r="AD1795" i="259"/>
  <c r="AF1795" i="259"/>
  <c r="AD1791" i="259"/>
  <c r="AF1791" i="259"/>
  <c r="AD1787" i="259"/>
  <c r="AF1787" i="259"/>
  <c r="AD1783" i="259"/>
  <c r="AF1783" i="259"/>
  <c r="AD1779" i="259"/>
  <c r="AF1779" i="259"/>
  <c r="AD1775" i="259"/>
  <c r="AF1775" i="259"/>
  <c r="AD1771" i="259"/>
  <c r="AF1771" i="259"/>
  <c r="AD1767" i="259"/>
  <c r="AF1767" i="259"/>
  <c r="AD1763" i="259"/>
  <c r="AF1763" i="259"/>
  <c r="AD1759" i="259"/>
  <c r="AF1759" i="259"/>
  <c r="AD1755" i="259"/>
  <c r="AF1755" i="259"/>
  <c r="AD1751" i="259"/>
  <c r="AF1751" i="259"/>
  <c r="AD1747" i="259"/>
  <c r="AF1747" i="259"/>
  <c r="AD1743" i="259"/>
  <c r="AF1743" i="259"/>
  <c r="AD1739" i="259"/>
  <c r="AF1739" i="259"/>
  <c r="AD1735" i="259"/>
  <c r="AF1735" i="259"/>
  <c r="AD1731" i="259"/>
  <c r="AF1731" i="259"/>
  <c r="AD1727" i="259"/>
  <c r="AF1727" i="259"/>
  <c r="AD1723" i="259"/>
  <c r="AF1723" i="259"/>
  <c r="AD1719" i="259"/>
  <c r="AF1719" i="259"/>
  <c r="AD1715" i="259"/>
  <c r="AF1715" i="259"/>
  <c r="AD1711" i="259"/>
  <c r="AF1711" i="259"/>
  <c r="AD1707" i="259"/>
  <c r="AF1707" i="259"/>
  <c r="AD1703" i="259"/>
  <c r="AF1703" i="259"/>
  <c r="AD1699" i="259"/>
  <c r="AF1699" i="259"/>
  <c r="AD1695" i="259"/>
  <c r="AF1695" i="259"/>
  <c r="AD1691" i="259"/>
  <c r="AF1691" i="259"/>
  <c r="AD1687" i="259"/>
  <c r="AF1687" i="259"/>
  <c r="AD1683" i="259"/>
  <c r="AF1683" i="259"/>
  <c r="AD1679" i="259"/>
  <c r="AF1679" i="259"/>
  <c r="AD1675" i="259"/>
  <c r="AF1675" i="259"/>
  <c r="AD1671" i="259"/>
  <c r="AF1671" i="259"/>
  <c r="AD1667" i="259"/>
  <c r="AF1667" i="259"/>
  <c r="AD1663" i="259"/>
  <c r="AF1663" i="259"/>
  <c r="AD1659" i="259"/>
  <c r="AF1659" i="259"/>
  <c r="AD1655" i="259"/>
  <c r="AF1655" i="259"/>
  <c r="AD1651" i="259"/>
  <c r="AF1651" i="259"/>
  <c r="AD1647" i="259"/>
  <c r="AF1647" i="259"/>
  <c r="AD1643" i="259"/>
  <c r="AF1643" i="259"/>
  <c r="AD1639" i="259"/>
  <c r="AF1639" i="259"/>
  <c r="AD1635" i="259"/>
  <c r="AF1635" i="259"/>
  <c r="AD1631" i="259"/>
  <c r="AF1631" i="259"/>
  <c r="AD1627" i="259"/>
  <c r="AF1627" i="259"/>
  <c r="AD1623" i="259"/>
  <c r="AF1623" i="259"/>
  <c r="AD1619" i="259"/>
  <c r="AF1619" i="259"/>
  <c r="AD1615" i="259"/>
  <c r="AF1615" i="259"/>
  <c r="AD1611" i="259"/>
  <c r="AF1611" i="259"/>
  <c r="AD1607" i="259"/>
  <c r="AF1607" i="259"/>
  <c r="AD1603" i="259"/>
  <c r="AF1603" i="259"/>
  <c r="AD1599" i="259"/>
  <c r="AF1599" i="259"/>
  <c r="AD1595" i="259"/>
  <c r="AF1595" i="259"/>
  <c r="AD1591" i="259"/>
  <c r="AF1591" i="259"/>
  <c r="AD1587" i="259"/>
  <c r="AF1587" i="259"/>
  <c r="AD1583" i="259"/>
  <c r="AF1583" i="259"/>
  <c r="AD1579" i="259"/>
  <c r="AF1579" i="259"/>
  <c r="AD1575" i="259"/>
  <c r="AF1575" i="259"/>
  <c r="AD1571" i="259"/>
  <c r="AF1571" i="259"/>
  <c r="AD1567" i="259"/>
  <c r="AF1567" i="259"/>
  <c r="AD1563" i="259"/>
  <c r="AF1563" i="259"/>
  <c r="AD1559" i="259"/>
  <c r="AF1559" i="259"/>
  <c r="AD1555" i="259"/>
  <c r="AF1555" i="259"/>
  <c r="AD1551" i="259"/>
  <c r="AF1551" i="259"/>
  <c r="AD1547" i="259"/>
  <c r="AF1547" i="259"/>
  <c r="AD1543" i="259"/>
  <c r="AF1543" i="259"/>
  <c r="AD1539" i="259"/>
  <c r="AF1539" i="259"/>
  <c r="AD1535" i="259"/>
  <c r="AF1535" i="259"/>
  <c r="AD1531" i="259"/>
  <c r="AF1531" i="259"/>
  <c r="AD1527" i="259"/>
  <c r="AF1527" i="259"/>
  <c r="AD1523" i="259"/>
  <c r="AF1523" i="259"/>
  <c r="AD1519" i="259"/>
  <c r="AF1519" i="259"/>
  <c r="AD1515" i="259"/>
  <c r="AF1515" i="259"/>
  <c r="AD1511" i="259"/>
  <c r="AF1511" i="259"/>
  <c r="AD1507" i="259"/>
  <c r="AF1507" i="259"/>
  <c r="AD1503" i="259"/>
  <c r="AF1503" i="259"/>
  <c r="AD1499" i="259"/>
  <c r="AF1499" i="259"/>
  <c r="AD1495" i="259"/>
  <c r="AF1495" i="259"/>
  <c r="AD1491" i="259"/>
  <c r="AF1491" i="259"/>
  <c r="AD1487" i="259"/>
  <c r="AF1487" i="259"/>
  <c r="AD1483" i="259"/>
  <c r="AF1483" i="259"/>
  <c r="AD1479" i="259"/>
  <c r="AF1479" i="259"/>
  <c r="AD1475" i="259"/>
  <c r="AF1475" i="259"/>
  <c r="AD1471" i="259"/>
  <c r="AF1471" i="259"/>
  <c r="AD1467" i="259"/>
  <c r="AF1467" i="259"/>
  <c r="AD1463" i="259"/>
  <c r="AF1463" i="259"/>
  <c r="AD1459" i="259"/>
  <c r="AF1459" i="259"/>
  <c r="AD1455" i="259"/>
  <c r="AF1455" i="259"/>
  <c r="AD1451" i="259"/>
  <c r="AF1451" i="259"/>
  <c r="AD1447" i="259"/>
  <c r="AF1447" i="259"/>
  <c r="AD1443" i="259"/>
  <c r="AF1443" i="259"/>
  <c r="AD1439" i="259"/>
  <c r="AF1439" i="259"/>
  <c r="AD1435" i="259"/>
  <c r="AF1435" i="259"/>
  <c r="AD1431" i="259"/>
  <c r="AF1431" i="259"/>
  <c r="AD1427" i="259"/>
  <c r="AF1427" i="259"/>
  <c r="AD1423" i="259"/>
  <c r="AF1423" i="259"/>
  <c r="AD1419" i="259"/>
  <c r="AF1419" i="259"/>
  <c r="AD1415" i="259"/>
  <c r="AF1415" i="259"/>
  <c r="AD1411" i="259"/>
  <c r="AF1411" i="259"/>
  <c r="AD1407" i="259"/>
  <c r="AF1407" i="259"/>
  <c r="AD1403" i="259"/>
  <c r="AF1403" i="259"/>
  <c r="AD1399" i="259"/>
  <c r="AF1399" i="259"/>
  <c r="AD1395" i="259"/>
  <c r="AF1395" i="259"/>
  <c r="AD1391" i="259"/>
  <c r="AF1391" i="259"/>
  <c r="AD1387" i="259"/>
  <c r="AF1387" i="259"/>
  <c r="AD1383" i="259"/>
  <c r="AF1383" i="259"/>
  <c r="AD1379" i="259"/>
  <c r="AF1379" i="259"/>
  <c r="AD1375" i="259"/>
  <c r="AF1375" i="259"/>
  <c r="AD1371" i="259"/>
  <c r="AF1371" i="259"/>
  <c r="AD1367" i="259"/>
  <c r="AF1367" i="259"/>
  <c r="AD1363" i="259"/>
  <c r="AF1363" i="259"/>
  <c r="AD1359" i="259"/>
  <c r="AF1359" i="259"/>
  <c r="AD1355" i="259"/>
  <c r="AF1355" i="259"/>
  <c r="AD1351" i="259"/>
  <c r="AF1351" i="259"/>
  <c r="AD1347" i="259"/>
  <c r="AF1347" i="259"/>
  <c r="AD1343" i="259"/>
  <c r="AF1343" i="259"/>
  <c r="AD1339" i="259"/>
  <c r="AF1339" i="259"/>
  <c r="AD1335" i="259"/>
  <c r="AF1335" i="259"/>
  <c r="AD1331" i="259"/>
  <c r="AF1331" i="259"/>
  <c r="AD1327" i="259"/>
  <c r="AF1327" i="259"/>
  <c r="AD1323" i="259"/>
  <c r="AF1323" i="259"/>
  <c r="AD1319" i="259"/>
  <c r="AF1319" i="259"/>
  <c r="AD1315" i="259"/>
  <c r="AF1315" i="259"/>
  <c r="AD1311" i="259"/>
  <c r="AF1311" i="259"/>
  <c r="AD1307" i="259"/>
  <c r="AF1307" i="259"/>
  <c r="AD1303" i="259"/>
  <c r="AF1303" i="259"/>
  <c r="AD1299" i="259"/>
  <c r="AF1299" i="259"/>
  <c r="AD1295" i="259"/>
  <c r="AF1295" i="259"/>
  <c r="AD1291" i="259"/>
  <c r="AF1291" i="259"/>
  <c r="AD1287" i="259"/>
  <c r="AF1287" i="259"/>
  <c r="AD1283" i="259"/>
  <c r="AF1283" i="259"/>
  <c r="AD1279" i="259"/>
  <c r="AF1279" i="259"/>
  <c r="AD1275" i="259"/>
  <c r="AF1275" i="259"/>
  <c r="AD1271" i="259"/>
  <c r="AF1271" i="259"/>
  <c r="AD1267" i="259"/>
  <c r="AF1267" i="259"/>
  <c r="AD1263" i="259"/>
  <c r="AF1263" i="259"/>
  <c r="AD1259" i="259"/>
  <c r="AF1259" i="259"/>
  <c r="AD1255" i="259"/>
  <c r="AF1255" i="259"/>
  <c r="AD1251" i="259"/>
  <c r="AF1251" i="259"/>
  <c r="AD1247" i="259"/>
  <c r="AF1247" i="259"/>
  <c r="AD1243" i="259"/>
  <c r="AF1243" i="259"/>
  <c r="AD1239" i="259"/>
  <c r="AF1239" i="259"/>
  <c r="AD1235" i="259"/>
  <c r="AF1235" i="259"/>
  <c r="AD1231" i="259"/>
  <c r="AF1231" i="259"/>
  <c r="AD1227" i="259"/>
  <c r="AF1227" i="259"/>
  <c r="AD1223" i="259"/>
  <c r="AF1223" i="259"/>
  <c r="AD1219" i="259"/>
  <c r="AF1219" i="259"/>
  <c r="AD1215" i="259"/>
  <c r="AF1215" i="259"/>
  <c r="AD1211" i="259"/>
  <c r="AF1211" i="259"/>
  <c r="AD1207" i="259"/>
  <c r="AF1207" i="259"/>
  <c r="AD1203" i="259"/>
  <c r="AF1203" i="259"/>
  <c r="AD1199" i="259"/>
  <c r="AF1199" i="259"/>
  <c r="AD1195" i="259"/>
  <c r="AF1195" i="259"/>
  <c r="AD1191" i="259"/>
  <c r="AF1191" i="259"/>
  <c r="AD1187" i="259"/>
  <c r="AF1187" i="259"/>
  <c r="AD1183" i="259"/>
  <c r="AF1183" i="259"/>
  <c r="AD1179" i="259"/>
  <c r="AF1179" i="259"/>
  <c r="AD1175" i="259"/>
  <c r="AF1175" i="259"/>
  <c r="AD1171" i="259"/>
  <c r="AF1171" i="259"/>
  <c r="AD1167" i="259"/>
  <c r="AF1167" i="259"/>
  <c r="AD1163" i="259"/>
  <c r="AF1163" i="259"/>
  <c r="AD1159" i="259"/>
  <c r="AF1159" i="259"/>
  <c r="AD1155" i="259"/>
  <c r="AF1155" i="259"/>
  <c r="AD1151" i="259"/>
  <c r="AF1151" i="259"/>
  <c r="AD1147" i="259"/>
  <c r="AF1147" i="259"/>
  <c r="AD1143" i="259"/>
  <c r="AF1143" i="259"/>
  <c r="AD1139" i="259"/>
  <c r="AF1139" i="259"/>
  <c r="AD1135" i="259"/>
  <c r="AF1135" i="259"/>
  <c r="AD1131" i="259"/>
  <c r="AF1131" i="259"/>
  <c r="AD1127" i="259"/>
  <c r="AF1127" i="259"/>
  <c r="AD1123" i="259"/>
  <c r="AF1123" i="259"/>
  <c r="AD1119" i="259"/>
  <c r="AF1119" i="259"/>
  <c r="AD1115" i="259"/>
  <c r="AF1115" i="259"/>
  <c r="AD1111" i="259"/>
  <c r="AF1111" i="259"/>
  <c r="AD1107" i="259"/>
  <c r="AF1107" i="259"/>
  <c r="AD1103" i="259"/>
  <c r="AF1103" i="259"/>
  <c r="AD1099" i="259"/>
  <c r="AF1099" i="259"/>
  <c r="AD1095" i="259"/>
  <c r="AF1095" i="259"/>
  <c r="AD1091" i="259"/>
  <c r="AF1091" i="259"/>
  <c r="AD1087" i="259"/>
  <c r="AF1087" i="259"/>
  <c r="AD1083" i="259"/>
  <c r="AF1083" i="259"/>
  <c r="AD1079" i="259"/>
  <c r="AF1079" i="259"/>
  <c r="AD1075" i="259"/>
  <c r="AF1075" i="259"/>
  <c r="AD1071" i="259"/>
  <c r="AF1071" i="259"/>
  <c r="AD1067" i="259"/>
  <c r="AF1067" i="259"/>
  <c r="AD1063" i="259"/>
  <c r="AF1063" i="259"/>
  <c r="AD1059" i="259"/>
  <c r="AF1059" i="259"/>
  <c r="AD1055" i="259"/>
  <c r="AF1055" i="259"/>
  <c r="AD1051" i="259"/>
  <c r="AF1051" i="259"/>
  <c r="AD1047" i="259"/>
  <c r="AF1047" i="259"/>
  <c r="AD1043" i="259"/>
  <c r="AF1043" i="259"/>
  <c r="AD1039" i="259"/>
  <c r="AF1039" i="259"/>
  <c r="AD1035" i="259"/>
  <c r="AF1035" i="259"/>
  <c r="AD1031" i="259"/>
  <c r="AF1031" i="259"/>
  <c r="AD1027" i="259"/>
  <c r="AF1027" i="259"/>
  <c r="AD1023" i="259"/>
  <c r="AF1023" i="259"/>
  <c r="AD1019" i="259"/>
  <c r="AF1019" i="259"/>
  <c r="AD1015" i="259"/>
  <c r="AF1015" i="259"/>
  <c r="AD1011" i="259"/>
  <c r="AF1011" i="259"/>
  <c r="AD1007" i="259"/>
  <c r="AF1007" i="259"/>
  <c r="AD1003" i="259"/>
  <c r="AF1003" i="259"/>
  <c r="AD999" i="259"/>
  <c r="AF999" i="259"/>
  <c r="AD995" i="259"/>
  <c r="AF995" i="259"/>
  <c r="AD991" i="259"/>
  <c r="AF991" i="259"/>
  <c r="AD987" i="259"/>
  <c r="AF987" i="259"/>
  <c r="AD983" i="259"/>
  <c r="AF983" i="259"/>
  <c r="AD979" i="259"/>
  <c r="AF979" i="259"/>
  <c r="AD975" i="259"/>
  <c r="AF975" i="259"/>
  <c r="AD971" i="259"/>
  <c r="AF971" i="259"/>
  <c r="AD967" i="259"/>
  <c r="AF967" i="259"/>
  <c r="AD963" i="259"/>
  <c r="AF963" i="259"/>
  <c r="AD959" i="259"/>
  <c r="AF959" i="259"/>
  <c r="AD955" i="259"/>
  <c r="AF955" i="259"/>
  <c r="AD951" i="259"/>
  <c r="AF951" i="259"/>
  <c r="AD947" i="259"/>
  <c r="AF947" i="259"/>
  <c r="AD943" i="259"/>
  <c r="AF943" i="259"/>
  <c r="AD939" i="259"/>
  <c r="AF939" i="259"/>
  <c r="AD935" i="259"/>
  <c r="AF935" i="259"/>
  <c r="AD931" i="259"/>
  <c r="AF931" i="259"/>
  <c r="AD927" i="259"/>
  <c r="AF927" i="259"/>
  <c r="AD923" i="259"/>
  <c r="AF923" i="259"/>
  <c r="AD919" i="259"/>
  <c r="AF919" i="259"/>
  <c r="AD915" i="259"/>
  <c r="AF915" i="259"/>
  <c r="AD911" i="259"/>
  <c r="AF911" i="259"/>
  <c r="AD907" i="259"/>
  <c r="AF907" i="259"/>
  <c r="AD903" i="259"/>
  <c r="AF903" i="259"/>
  <c r="AD899" i="259"/>
  <c r="AF899" i="259"/>
  <c r="AD895" i="259"/>
  <c r="AF895" i="259"/>
  <c r="AD891" i="259"/>
  <c r="AF891" i="259"/>
  <c r="AD887" i="259"/>
  <c r="AF887" i="259"/>
  <c r="AD883" i="259"/>
  <c r="AF883" i="259"/>
  <c r="AD879" i="259"/>
  <c r="AF879" i="259"/>
  <c r="AD875" i="259"/>
  <c r="AF875" i="259"/>
  <c r="AD871" i="259"/>
  <c r="AF871" i="259"/>
  <c r="AD867" i="259"/>
  <c r="AF867" i="259"/>
  <c r="AD863" i="259"/>
  <c r="AF863" i="259"/>
  <c r="AD859" i="259"/>
  <c r="AF859" i="259"/>
  <c r="AD855" i="259"/>
  <c r="AF855" i="259"/>
  <c r="AD851" i="259"/>
  <c r="AF851" i="259"/>
  <c r="AD847" i="259"/>
  <c r="AF847" i="259"/>
  <c r="AD843" i="259"/>
  <c r="AF843" i="259"/>
  <c r="AD839" i="259"/>
  <c r="AF839" i="259"/>
  <c r="AD835" i="259"/>
  <c r="AF835" i="259"/>
  <c r="AD831" i="259"/>
  <c r="AF831" i="259"/>
  <c r="AD827" i="259"/>
  <c r="AF827" i="259"/>
  <c r="AD823" i="259"/>
  <c r="AF823" i="259"/>
  <c r="AD819" i="259"/>
  <c r="AF819" i="259"/>
  <c r="AD815" i="259"/>
  <c r="AF815" i="259"/>
  <c r="AD811" i="259"/>
  <c r="AF811" i="259"/>
  <c r="AD807" i="259"/>
  <c r="AF807" i="259"/>
  <c r="AD803" i="259"/>
  <c r="AF803" i="259"/>
  <c r="AD799" i="259"/>
  <c r="AF799" i="259"/>
  <c r="AD795" i="259"/>
  <c r="AF795" i="259"/>
  <c r="AD791" i="259"/>
  <c r="AF791" i="259"/>
  <c r="AD787" i="259"/>
  <c r="AF787" i="259"/>
  <c r="AD783" i="259"/>
  <c r="AF783" i="259"/>
  <c r="AD779" i="259"/>
  <c r="AF779" i="259"/>
  <c r="AD775" i="259"/>
  <c r="AF775" i="259"/>
  <c r="AD771" i="259"/>
  <c r="AF771" i="259"/>
  <c r="AD767" i="259"/>
  <c r="AF767" i="259"/>
  <c r="AD763" i="259"/>
  <c r="AF763" i="259"/>
  <c r="AD759" i="259"/>
  <c r="AF759" i="259"/>
  <c r="AD755" i="259"/>
  <c r="AF755" i="259"/>
  <c r="AD751" i="259"/>
  <c r="AF751" i="259"/>
  <c r="AD747" i="259"/>
  <c r="AF747" i="259"/>
  <c r="AD743" i="259"/>
  <c r="AF743" i="259"/>
  <c r="AD739" i="259"/>
  <c r="AF739" i="259"/>
  <c r="AD735" i="259"/>
  <c r="AF735" i="259"/>
  <c r="AD731" i="259"/>
  <c r="AF731" i="259"/>
  <c r="AD727" i="259"/>
  <c r="AF727" i="259"/>
  <c r="AD723" i="259"/>
  <c r="AF723" i="259"/>
  <c r="AD719" i="259"/>
  <c r="AF719" i="259"/>
  <c r="AD715" i="259"/>
  <c r="AF715" i="259"/>
  <c r="AD711" i="259"/>
  <c r="AF711" i="259"/>
  <c r="AD707" i="259"/>
  <c r="AF707" i="259"/>
  <c r="AD703" i="259"/>
  <c r="AF703" i="259"/>
  <c r="AD699" i="259"/>
  <c r="AF699" i="259"/>
  <c r="AD695" i="259"/>
  <c r="AF695" i="259"/>
  <c r="AD691" i="259"/>
  <c r="AF691" i="259"/>
  <c r="AD687" i="259"/>
  <c r="AF687" i="259"/>
  <c r="AD683" i="259"/>
  <c r="AF683" i="259"/>
  <c r="AD679" i="259"/>
  <c r="AF679" i="259"/>
  <c r="AD675" i="259"/>
  <c r="AF675" i="259"/>
  <c r="AD671" i="259"/>
  <c r="AF671" i="259"/>
  <c r="AD667" i="259"/>
  <c r="AF667" i="259"/>
  <c r="AD663" i="259"/>
  <c r="AF663" i="259"/>
  <c r="AD659" i="259"/>
  <c r="AF659" i="259"/>
  <c r="AD655" i="259"/>
  <c r="AF655" i="259"/>
  <c r="AD651" i="259"/>
  <c r="AF651" i="259"/>
  <c r="AD647" i="259"/>
  <c r="AF647" i="259"/>
  <c r="AD643" i="259"/>
  <c r="AF643" i="259"/>
  <c r="AD639" i="259"/>
  <c r="AF639" i="259"/>
  <c r="AD635" i="259"/>
  <c r="AF635" i="259"/>
  <c r="AD631" i="259"/>
  <c r="AF631" i="259"/>
  <c r="AD627" i="259"/>
  <c r="AF627" i="259"/>
  <c r="AD623" i="259"/>
  <c r="AF623" i="259"/>
  <c r="AD619" i="259"/>
  <c r="AF619" i="259"/>
  <c r="AD615" i="259"/>
  <c r="AF615" i="259"/>
  <c r="AD611" i="259"/>
  <c r="AF611" i="259"/>
  <c r="AD607" i="259"/>
  <c r="AF607" i="259"/>
  <c r="AD603" i="259"/>
  <c r="AF603" i="259"/>
  <c r="AD599" i="259"/>
  <c r="AF599" i="259"/>
  <c r="AD595" i="259"/>
  <c r="AF595" i="259"/>
  <c r="AD591" i="259"/>
  <c r="AF591" i="259"/>
  <c r="AD587" i="259"/>
  <c r="AF587" i="259"/>
  <c r="AD583" i="259"/>
  <c r="AF583" i="259"/>
  <c r="AD579" i="259"/>
  <c r="AF579" i="259"/>
  <c r="AD575" i="259"/>
  <c r="AF575" i="259"/>
  <c r="AD571" i="259"/>
  <c r="AF571" i="259"/>
  <c r="AD567" i="259"/>
  <c r="AF567" i="259"/>
  <c r="AD563" i="259"/>
  <c r="AF563" i="259"/>
  <c r="AD559" i="259"/>
  <c r="AF559" i="259"/>
  <c r="AD555" i="259"/>
  <c r="AF555" i="259"/>
  <c r="AD551" i="259"/>
  <c r="AF551" i="259"/>
  <c r="AD547" i="259"/>
  <c r="AF547" i="259"/>
  <c r="AD543" i="259"/>
  <c r="AF543" i="259"/>
  <c r="AD539" i="259"/>
  <c r="AF539" i="259"/>
  <c r="AD535" i="259"/>
  <c r="AF535" i="259"/>
  <c r="AD531" i="259"/>
  <c r="AF531" i="259"/>
  <c r="AD527" i="259"/>
  <c r="AF527" i="259"/>
  <c r="AD523" i="259"/>
  <c r="AF523" i="259"/>
  <c r="AD519" i="259"/>
  <c r="AF519" i="259"/>
  <c r="AD515" i="259"/>
  <c r="AF515" i="259"/>
  <c r="AD511" i="259"/>
  <c r="AF511" i="259"/>
  <c r="AD507" i="259"/>
  <c r="AF507" i="259"/>
  <c r="AD503" i="259"/>
  <c r="AF503" i="259"/>
  <c r="AD499" i="259"/>
  <c r="AF499" i="259"/>
  <c r="AD495" i="259"/>
  <c r="AF495" i="259"/>
  <c r="AD491" i="259"/>
  <c r="AF491" i="259"/>
  <c r="AD487" i="259"/>
  <c r="AF487" i="259"/>
  <c r="AD483" i="259"/>
  <c r="AF483" i="259"/>
  <c r="AD479" i="259"/>
  <c r="AF479" i="259"/>
  <c r="AD475" i="259"/>
  <c r="AF475" i="259"/>
  <c r="AD471" i="259"/>
  <c r="AF471" i="259"/>
  <c r="AD467" i="259"/>
  <c r="AF467" i="259"/>
  <c r="AD463" i="259"/>
  <c r="AF463" i="259"/>
  <c r="AD459" i="259"/>
  <c r="AF459" i="259"/>
  <c r="AD455" i="259"/>
  <c r="AF455" i="259"/>
  <c r="AD451" i="259"/>
  <c r="AF451" i="259"/>
  <c r="AD447" i="259"/>
  <c r="AF447" i="259"/>
  <c r="AD443" i="259"/>
  <c r="AF443" i="259"/>
  <c r="AD439" i="259"/>
  <c r="AF439" i="259"/>
  <c r="AD435" i="259"/>
  <c r="AF435" i="259"/>
  <c r="AD431" i="259"/>
  <c r="AF431" i="259"/>
  <c r="AD427" i="259"/>
  <c r="AF427" i="259"/>
  <c r="AD423" i="259"/>
  <c r="AF423" i="259"/>
  <c r="AD419" i="259"/>
  <c r="AF419" i="259"/>
  <c r="AD415" i="259"/>
  <c r="AF415" i="259"/>
  <c r="AD411" i="259"/>
  <c r="AF411" i="259"/>
  <c r="AD407" i="259"/>
  <c r="AF407" i="259"/>
  <c r="AD403" i="259"/>
  <c r="AF403" i="259"/>
  <c r="AD399" i="259"/>
  <c r="AF399" i="259"/>
  <c r="AD395" i="259"/>
  <c r="AF395" i="259"/>
  <c r="AD391" i="259"/>
  <c r="AF391" i="259"/>
  <c r="AD387" i="259"/>
  <c r="AF387" i="259"/>
  <c r="AD383" i="259"/>
  <c r="AF383" i="259"/>
  <c r="AD379" i="259"/>
  <c r="AF379" i="259"/>
  <c r="AD375" i="259"/>
  <c r="AF375" i="259"/>
  <c r="AD371" i="259"/>
  <c r="AF371" i="259"/>
  <c r="AD367" i="259"/>
  <c r="AF367" i="259"/>
  <c r="AD363" i="259"/>
  <c r="AF363" i="259"/>
  <c r="AD359" i="259"/>
  <c r="AF359" i="259"/>
  <c r="AD355" i="259"/>
  <c r="AF355" i="259"/>
  <c r="AD351" i="259"/>
  <c r="AF351" i="259"/>
  <c r="AD347" i="259"/>
  <c r="AF347" i="259"/>
  <c r="AD343" i="259"/>
  <c r="AF343" i="259"/>
  <c r="AD339" i="259"/>
  <c r="AF339" i="259"/>
  <c r="AD335" i="259"/>
  <c r="AF335" i="259"/>
  <c r="AD331" i="259"/>
  <c r="AF331" i="259"/>
  <c r="AD327" i="259"/>
  <c r="AF327" i="259"/>
  <c r="AD323" i="259"/>
  <c r="AF323" i="259"/>
  <c r="AD319" i="259"/>
  <c r="AF319" i="259"/>
  <c r="AD315" i="259"/>
  <c r="AF315" i="259"/>
  <c r="AD311" i="259"/>
  <c r="AF311" i="259"/>
  <c r="AD307" i="259"/>
  <c r="AF307" i="259"/>
  <c r="AD303" i="259"/>
  <c r="AF303" i="259"/>
  <c r="AD299" i="259"/>
  <c r="AF299" i="259"/>
  <c r="AD295" i="259"/>
  <c r="AF295" i="259"/>
  <c r="AD291" i="259"/>
  <c r="AF291" i="259"/>
  <c r="AD287" i="259"/>
  <c r="AF287" i="259"/>
  <c r="AD283" i="259"/>
  <c r="AF283" i="259"/>
  <c r="AD279" i="259"/>
  <c r="AF279" i="259"/>
  <c r="AD275" i="259"/>
  <c r="AF275" i="259"/>
  <c r="AD271" i="259"/>
  <c r="AF271" i="259"/>
  <c r="AD267" i="259"/>
  <c r="AF267" i="259"/>
  <c r="AD263" i="259"/>
  <c r="AF263" i="259"/>
  <c r="AD259" i="259"/>
  <c r="AF259" i="259"/>
  <c r="AD255" i="259"/>
  <c r="AF255" i="259"/>
  <c r="AD251" i="259"/>
  <c r="AF251" i="259"/>
  <c r="AD247" i="259"/>
  <c r="AF247" i="259"/>
  <c r="AD243" i="259"/>
  <c r="AF243" i="259"/>
  <c r="AD239" i="259"/>
  <c r="AF239" i="259"/>
  <c r="AD235" i="259"/>
  <c r="AF235" i="259"/>
  <c r="AD231" i="259"/>
  <c r="AF231" i="259"/>
  <c r="AD227" i="259"/>
  <c r="AF227" i="259"/>
  <c r="AD223" i="259"/>
  <c r="AF223" i="259"/>
  <c r="AD219" i="259"/>
  <c r="AF219" i="259"/>
  <c r="AD215" i="259"/>
  <c r="AF215" i="259"/>
  <c r="AD211" i="259"/>
  <c r="AF211" i="259"/>
  <c r="AD207" i="259"/>
  <c r="AF207" i="259"/>
  <c r="AD203" i="259"/>
  <c r="AF203" i="259"/>
  <c r="AD199" i="259"/>
  <c r="AF199" i="259"/>
  <c r="AD195" i="259"/>
  <c r="AF195" i="259"/>
  <c r="AD191" i="259"/>
  <c r="AF191" i="259"/>
  <c r="AD187" i="259"/>
  <c r="AF187" i="259"/>
  <c r="AD183" i="259"/>
  <c r="AF183" i="259"/>
  <c r="AD179" i="259"/>
  <c r="AF179" i="259"/>
  <c r="AD175" i="259"/>
  <c r="AF175" i="259"/>
  <c r="AD171" i="259"/>
  <c r="AF171" i="259"/>
  <c r="AD167" i="259"/>
  <c r="AF167" i="259"/>
  <c r="AD163" i="259"/>
  <c r="AF163" i="259"/>
  <c r="AD159" i="259"/>
  <c r="AF159" i="259"/>
  <c r="AD155" i="259"/>
  <c r="AF155" i="259"/>
  <c r="AD151" i="259"/>
  <c r="AF151" i="259"/>
  <c r="AD147" i="259"/>
  <c r="AF147" i="259"/>
  <c r="AD143" i="259"/>
  <c r="AF143" i="259"/>
  <c r="AD139" i="259"/>
  <c r="AF139" i="259"/>
  <c r="AD135" i="259"/>
  <c r="AF135" i="259"/>
  <c r="AD131" i="259"/>
  <c r="AF131" i="259"/>
  <c r="AD127" i="259"/>
  <c r="AF127" i="259"/>
  <c r="AD123" i="259"/>
  <c r="AF123" i="259"/>
  <c r="AD119" i="259"/>
  <c r="AF119" i="259"/>
  <c r="AD115" i="259"/>
  <c r="AF115" i="259"/>
  <c r="AD111" i="259"/>
  <c r="AF111" i="259"/>
  <c r="AD107" i="259"/>
  <c r="AF107" i="259"/>
  <c r="AD103" i="259"/>
  <c r="AF103" i="259"/>
  <c r="AD99" i="259"/>
  <c r="AF99" i="259"/>
  <c r="AD95" i="259"/>
  <c r="AF95" i="259"/>
  <c r="AD91" i="259"/>
  <c r="AF91" i="259"/>
  <c r="AD87" i="259"/>
  <c r="AF87" i="259"/>
  <c r="AD83" i="259"/>
  <c r="AF83" i="259"/>
  <c r="AD79" i="259"/>
  <c r="AF79" i="259"/>
  <c r="AD75" i="259"/>
  <c r="AF75" i="259"/>
  <c r="AD71" i="259"/>
  <c r="AF71" i="259"/>
  <c r="AD67" i="259"/>
  <c r="AF67" i="259"/>
  <c r="AD63" i="259"/>
  <c r="AF63" i="259"/>
  <c r="AD59" i="259"/>
  <c r="AF59" i="259"/>
  <c r="AD55" i="259"/>
  <c r="AF55" i="259"/>
  <c r="AD51" i="259"/>
  <c r="AF51" i="259"/>
  <c r="AD47" i="259"/>
  <c r="AF47" i="259"/>
  <c r="AD43" i="259"/>
  <c r="AF43" i="259"/>
  <c r="AD39" i="259"/>
  <c r="AF39" i="259"/>
  <c r="AD35" i="259"/>
  <c r="AF35" i="259"/>
  <c r="AD31" i="259"/>
  <c r="AF31" i="259"/>
  <c r="AD27" i="259"/>
  <c r="AF27" i="259"/>
  <c r="AD23" i="259"/>
  <c r="AF23" i="259"/>
  <c r="AD19" i="259"/>
  <c r="AF19" i="259"/>
  <c r="AD15" i="259"/>
  <c r="AF15" i="259"/>
  <c r="AD11" i="259"/>
  <c r="AF11" i="259"/>
  <c r="AD7" i="259"/>
  <c r="AF7" i="259"/>
  <c r="AD3" i="259"/>
  <c r="AF3" i="259"/>
  <c r="Z4814" i="259"/>
  <c r="Z4805" i="259"/>
  <c r="Z4749" i="259"/>
  <c r="Z4661" i="259"/>
  <c r="Z4653" i="259"/>
  <c r="Z4429" i="259"/>
  <c r="Z4397" i="259"/>
  <c r="Z4353" i="259"/>
  <c r="Z4253" i="259"/>
  <c r="Z4185" i="259"/>
  <c r="Z4173" i="259"/>
  <c r="Z4005" i="259"/>
  <c r="Z4782" i="259"/>
  <c r="Z4422" i="259"/>
  <c r="Z4082" i="259"/>
  <c r="Z3978" i="259"/>
  <c r="Z3958" i="259"/>
  <c r="Z3910" i="259"/>
  <c r="Z3794" i="259"/>
  <c r="Z4738" i="259"/>
  <c r="Z4690" i="259"/>
  <c r="Z4666" i="259"/>
  <c r="Z4650" i="259"/>
  <c r="Z4318" i="259"/>
  <c r="Z3970" i="259"/>
  <c r="Z3814" i="259"/>
  <c r="Z4833" i="259"/>
  <c r="Z4825" i="259"/>
  <c r="Z4818" i="259"/>
  <c r="Z4810" i="259"/>
  <c r="Z4773" i="259"/>
  <c r="Z4765" i="259"/>
  <c r="Z4757" i="259"/>
  <c r="Z4713" i="259"/>
  <c r="Z4382" i="259"/>
  <c r="Z4342" i="259"/>
  <c r="Z4302" i="259"/>
  <c r="Z4234" i="259"/>
  <c r="Z4218" i="259"/>
  <c r="Z4194" i="259"/>
  <c r="Z4166" i="259"/>
  <c r="Z4150" i="259"/>
  <c r="Z4126" i="259"/>
  <c r="Z4090" i="259"/>
  <c r="Z4070" i="259"/>
  <c r="Z4034" i="259"/>
  <c r="Z4014" i="259"/>
  <c r="Z3990" i="259"/>
  <c r="Z3926" i="259"/>
  <c r="Z3918" i="259"/>
  <c r="Z3878" i="259"/>
  <c r="Z3870" i="259"/>
  <c r="Z3830" i="259"/>
  <c r="Z4809" i="259"/>
  <c r="Z4802" i="259"/>
  <c r="Z4793" i="259"/>
  <c r="Z4786" i="259"/>
  <c r="Z4778" i="259"/>
  <c r="Z4733" i="259"/>
  <c r="Z4721" i="259"/>
  <c r="Z4350" i="259"/>
  <c r="Z4270" i="259"/>
  <c r="Z4254" i="259"/>
  <c r="Z4174" i="259"/>
  <c r="Z4054" i="259"/>
  <c r="Z3886" i="259"/>
  <c r="Z4798" i="259"/>
  <c r="Z4762" i="259"/>
  <c r="Z4710" i="259"/>
  <c r="Z2" i="259"/>
  <c r="Z6" i="259"/>
  <c r="Z10" i="259"/>
  <c r="Z14" i="259"/>
  <c r="Z18" i="259"/>
  <c r="Z22" i="259"/>
  <c r="Z26" i="259"/>
  <c r="Z30" i="259"/>
  <c r="Z34" i="259"/>
  <c r="Z38" i="259"/>
  <c r="Z42" i="259"/>
  <c r="Z46" i="259"/>
  <c r="Z50" i="259"/>
  <c r="Z54" i="259"/>
  <c r="Z58" i="259"/>
  <c r="Z62" i="259"/>
  <c r="Z66" i="259"/>
  <c r="Z70" i="259"/>
  <c r="Z74" i="259"/>
  <c r="Z78" i="259"/>
  <c r="Z82" i="259"/>
  <c r="Z86" i="259"/>
  <c r="Z90" i="259"/>
  <c r="Z94" i="259"/>
  <c r="Z98" i="259"/>
  <c r="Z102" i="259"/>
  <c r="Z106" i="259"/>
  <c r="Z110" i="259"/>
  <c r="Z114" i="259"/>
  <c r="Z118" i="259"/>
  <c r="Z122" i="259"/>
  <c r="Z126" i="259"/>
  <c r="Z130" i="259"/>
  <c r="Z134" i="259"/>
  <c r="Z138" i="259"/>
  <c r="Z142" i="259"/>
  <c r="Z146" i="259"/>
  <c r="Z150" i="259"/>
  <c r="Z154" i="259"/>
  <c r="Z158" i="259"/>
  <c r="Z162" i="259"/>
  <c r="Z166" i="259"/>
  <c r="Z170" i="259"/>
  <c r="Z174" i="259"/>
  <c r="Z178" i="259"/>
  <c r="Z182" i="259"/>
  <c r="Z186" i="259"/>
  <c r="Z190" i="259"/>
  <c r="Z194" i="259"/>
  <c r="Z198" i="259"/>
  <c r="Z202" i="259"/>
  <c r="Z206" i="259"/>
  <c r="Z210" i="259"/>
  <c r="Z214" i="259"/>
  <c r="Z218" i="259"/>
  <c r="Z222" i="259"/>
  <c r="Z226" i="259"/>
  <c r="Z230" i="259"/>
  <c r="Z234" i="259"/>
  <c r="Z238" i="259"/>
  <c r="Z242" i="259"/>
  <c r="Z246" i="259"/>
  <c r="Z250" i="259"/>
  <c r="Z254" i="259"/>
  <c r="Z258" i="259"/>
  <c r="Z262" i="259"/>
  <c r="Z266" i="259"/>
  <c r="Z270" i="259"/>
  <c r="Z274" i="259"/>
  <c r="Z278" i="259"/>
  <c r="Z282" i="259"/>
  <c r="Z286" i="259"/>
  <c r="Z290" i="259"/>
  <c r="Z294" i="259"/>
  <c r="Z298" i="259"/>
  <c r="Z302" i="259"/>
  <c r="Z306" i="259"/>
  <c r="Z310" i="259"/>
  <c r="Z314" i="259"/>
  <c r="Z318" i="259"/>
  <c r="Z322" i="259"/>
  <c r="Z326" i="259"/>
  <c r="Z3" i="259"/>
  <c r="Z7" i="259"/>
  <c r="Z11" i="259"/>
  <c r="Z15" i="259"/>
  <c r="Z19" i="259"/>
  <c r="Z23" i="259"/>
  <c r="Z27" i="259"/>
  <c r="Z31" i="259"/>
  <c r="Z35" i="259"/>
  <c r="Z39" i="259"/>
  <c r="Z43" i="259"/>
  <c r="Z47" i="259"/>
  <c r="Z51" i="259"/>
  <c r="Z55" i="259"/>
  <c r="Z59" i="259"/>
  <c r="Z63" i="259"/>
  <c r="Z67" i="259"/>
  <c r="Z71" i="259"/>
  <c r="Z75" i="259"/>
  <c r="Z79" i="259"/>
  <c r="Z83" i="259"/>
  <c r="Z87" i="259"/>
  <c r="Z91" i="259"/>
  <c r="Z95" i="259"/>
  <c r="Z99" i="259"/>
  <c r="Z103" i="259"/>
  <c r="Z107" i="259"/>
  <c r="Z111" i="259"/>
  <c r="Z115" i="259"/>
  <c r="Z119" i="259"/>
  <c r="Z123" i="259"/>
  <c r="Z127" i="259"/>
  <c r="Z131" i="259"/>
  <c r="Z135" i="259"/>
  <c r="Z139" i="259"/>
  <c r="Z143" i="259"/>
  <c r="Z147" i="259"/>
  <c r="Z151" i="259"/>
  <c r="Z155" i="259"/>
  <c r="Z159" i="259"/>
  <c r="Z163" i="259"/>
  <c r="Z167" i="259"/>
  <c r="Z171" i="259"/>
  <c r="Z175" i="259"/>
  <c r="Z179" i="259"/>
  <c r="Z183" i="259"/>
  <c r="Z187" i="259"/>
  <c r="Z191" i="259"/>
  <c r="Z195" i="259"/>
  <c r="Z199" i="259"/>
  <c r="Z203" i="259"/>
  <c r="Z207" i="259"/>
  <c r="Z211" i="259"/>
  <c r="Z215" i="259"/>
  <c r="Z219" i="259"/>
  <c r="Z223" i="259"/>
  <c r="Z227" i="259"/>
  <c r="Z231" i="259"/>
  <c r="Z235" i="259"/>
  <c r="Z239" i="259"/>
  <c r="Z243" i="259"/>
  <c r="Z247" i="259"/>
  <c r="Z251" i="259"/>
  <c r="Z255" i="259"/>
  <c r="Z259" i="259"/>
  <c r="Z263" i="259"/>
  <c r="Z267" i="259"/>
  <c r="Z271" i="259"/>
  <c r="Z275" i="259"/>
  <c r="Z279" i="259"/>
  <c r="Z283" i="259"/>
  <c r="Z287" i="259"/>
  <c r="Z291" i="259"/>
  <c r="Z295" i="259"/>
  <c r="Z299" i="259"/>
  <c r="Z303" i="259"/>
  <c r="Z307" i="259"/>
  <c r="Z311" i="259"/>
  <c r="Z315" i="259"/>
  <c r="Z319" i="259"/>
  <c r="Z323" i="259"/>
  <c r="Z327" i="259"/>
  <c r="Z331" i="259"/>
  <c r="Z335" i="259"/>
  <c r="Z339" i="259"/>
  <c r="Z4" i="259"/>
  <c r="Z8" i="259"/>
  <c r="Z12" i="259"/>
  <c r="Z16" i="259"/>
  <c r="Z20" i="259"/>
  <c r="Z24" i="259"/>
  <c r="Z28" i="259"/>
  <c r="Z32" i="259"/>
  <c r="Z36" i="259"/>
  <c r="Z40" i="259"/>
  <c r="Z44" i="259"/>
  <c r="Z48" i="259"/>
  <c r="Z52" i="259"/>
  <c r="Z56" i="259"/>
  <c r="Z60" i="259"/>
  <c r="Z64" i="259"/>
  <c r="Z68" i="259"/>
  <c r="Z72" i="259"/>
  <c r="Z76" i="259"/>
  <c r="Z80" i="259"/>
  <c r="Z84" i="259"/>
  <c r="Z88" i="259"/>
  <c r="Z92" i="259"/>
  <c r="Z96" i="259"/>
  <c r="Z100" i="259"/>
  <c r="Z104" i="259"/>
  <c r="Z108" i="259"/>
  <c r="Z112" i="259"/>
  <c r="Z116" i="259"/>
  <c r="Z120" i="259"/>
  <c r="Z124" i="259"/>
  <c r="Z128" i="259"/>
  <c r="Z132" i="259"/>
  <c r="Z136" i="259"/>
  <c r="Z140" i="259"/>
  <c r="Z144" i="259"/>
  <c r="Z148" i="259"/>
  <c r="Z152" i="259"/>
  <c r="Z156" i="259"/>
  <c r="Z160" i="259"/>
  <c r="Z164" i="259"/>
  <c r="Z168" i="259"/>
  <c r="Z172" i="259"/>
  <c r="Z176" i="259"/>
  <c r="Z180" i="259"/>
  <c r="Z184" i="259"/>
  <c r="Z188" i="259"/>
  <c r="Z192" i="259"/>
  <c r="Z196" i="259"/>
  <c r="Z200" i="259"/>
  <c r="Z204" i="259"/>
  <c r="Z208" i="259"/>
  <c r="Z212" i="259"/>
  <c r="Z216" i="259"/>
  <c r="Z220" i="259"/>
  <c r="Z224" i="259"/>
  <c r="Z228" i="259"/>
  <c r="Z232" i="259"/>
  <c r="Z236" i="259"/>
  <c r="Z240" i="259"/>
  <c r="Z244" i="259"/>
  <c r="Z248" i="259"/>
  <c r="Z252" i="259"/>
  <c r="Z256" i="259"/>
  <c r="Z260" i="259"/>
  <c r="Z264" i="259"/>
  <c r="Z268" i="259"/>
  <c r="Z272" i="259"/>
  <c r="Z276" i="259"/>
  <c r="Z280" i="259"/>
  <c r="Z284" i="259"/>
  <c r="Z288" i="259"/>
  <c r="Z292" i="259"/>
  <c r="Z296" i="259"/>
  <c r="Z300" i="259"/>
  <c r="Z304" i="259"/>
  <c r="Z308" i="259"/>
  <c r="Z312" i="259"/>
  <c r="Z316" i="259"/>
  <c r="Z320" i="259"/>
  <c r="Z5" i="259"/>
  <c r="Z9" i="259"/>
  <c r="Z13" i="259"/>
  <c r="Z17" i="259"/>
  <c r="Z21" i="259"/>
  <c r="Z25" i="259"/>
  <c r="Z29" i="259"/>
  <c r="Z33" i="259"/>
  <c r="Z37" i="259"/>
  <c r="Z41" i="259"/>
  <c r="Z45" i="259"/>
  <c r="Z49" i="259"/>
  <c r="Z53" i="259"/>
  <c r="Z57" i="259"/>
  <c r="Z61" i="259"/>
  <c r="Z65" i="259"/>
  <c r="Z69" i="259"/>
  <c r="Z73" i="259"/>
  <c r="Z77" i="259"/>
  <c r="Z81" i="259"/>
  <c r="Z85" i="259"/>
  <c r="Z89" i="259"/>
  <c r="Z93" i="259"/>
  <c r="Z97" i="259"/>
  <c r="Z101" i="259"/>
  <c r="Z105" i="259"/>
  <c r="Z109" i="259"/>
  <c r="Z113" i="259"/>
  <c r="Z117" i="259"/>
  <c r="Z121" i="259"/>
  <c r="Z125" i="259"/>
  <c r="Z129" i="259"/>
  <c r="Z133" i="259"/>
  <c r="Z137" i="259"/>
  <c r="Z141" i="259"/>
  <c r="Z145" i="259"/>
  <c r="Z149" i="259"/>
  <c r="Z153" i="259"/>
  <c r="Z157" i="259"/>
  <c r="Z161" i="259"/>
  <c r="Z165" i="259"/>
  <c r="Z169" i="259"/>
  <c r="Z173" i="259"/>
  <c r="Z177" i="259"/>
  <c r="Z181" i="259"/>
  <c r="Z185" i="259"/>
  <c r="Z189" i="259"/>
  <c r="Z193" i="259"/>
  <c r="Z197" i="259"/>
  <c r="Z201" i="259"/>
  <c r="Z205" i="259"/>
  <c r="Z209" i="259"/>
  <c r="Z213" i="259"/>
  <c r="Z217" i="259"/>
  <c r="Z221" i="259"/>
  <c r="Z225" i="259"/>
  <c r="Z229" i="259"/>
  <c r="Z233" i="259"/>
  <c r="Z237" i="259"/>
  <c r="Z241" i="259"/>
  <c r="Z245" i="259"/>
  <c r="Z249" i="259"/>
  <c r="Z253" i="259"/>
  <c r="Z257" i="259"/>
  <c r="Z261" i="259"/>
  <c r="Z265" i="259"/>
  <c r="Z269" i="259"/>
  <c r="Z273" i="259"/>
  <c r="Z277" i="259"/>
  <c r="Z281" i="259"/>
  <c r="Z285" i="259"/>
  <c r="Z289" i="259"/>
  <c r="Z293" i="259"/>
  <c r="Z297" i="259"/>
  <c r="Z301" i="259"/>
  <c r="Z305" i="259"/>
  <c r="Z309" i="259"/>
  <c r="Z313" i="259"/>
  <c r="Z317" i="259"/>
  <c r="Z321" i="259"/>
  <c r="Z325" i="259"/>
  <c r="Z324" i="259"/>
  <c r="Z332" i="259"/>
  <c r="Z337" i="259"/>
  <c r="Z342" i="259"/>
  <c r="Z346" i="259"/>
  <c r="Z350" i="259"/>
  <c r="Z354" i="259"/>
  <c r="Z358" i="259"/>
  <c r="Z362" i="259"/>
  <c r="Z366" i="259"/>
  <c r="Z370" i="259"/>
  <c r="Z374" i="259"/>
  <c r="Z378" i="259"/>
  <c r="Z382" i="259"/>
  <c r="Z386" i="259"/>
  <c r="Z390" i="259"/>
  <c r="Z394" i="259"/>
  <c r="Z398" i="259"/>
  <c r="Z402" i="259"/>
  <c r="Z406" i="259"/>
  <c r="Z410" i="259"/>
  <c r="Z414" i="259"/>
  <c r="Z418" i="259"/>
  <c r="Z422" i="259"/>
  <c r="Z426" i="259"/>
  <c r="Z430" i="259"/>
  <c r="Z434" i="259"/>
  <c r="Z438" i="259"/>
  <c r="Z442" i="259"/>
  <c r="Z446" i="259"/>
  <c r="Z450" i="259"/>
  <c r="Z454" i="259"/>
  <c r="Z458" i="259"/>
  <c r="Z462" i="259"/>
  <c r="Z466" i="259"/>
  <c r="Z470" i="259"/>
  <c r="Z474" i="259"/>
  <c r="Z478" i="259"/>
  <c r="Z482" i="259"/>
  <c r="Z486" i="259"/>
  <c r="Z490" i="259"/>
  <c r="Z494" i="259"/>
  <c r="Z498" i="259"/>
  <c r="Z502" i="259"/>
  <c r="Z506" i="259"/>
  <c r="Z510" i="259"/>
  <c r="Z514" i="259"/>
  <c r="Z518" i="259"/>
  <c r="Z522" i="259"/>
  <c r="Z526" i="259"/>
  <c r="Z530" i="259"/>
  <c r="Z534" i="259"/>
  <c r="Z538" i="259"/>
  <c r="Z542" i="259"/>
  <c r="Z546" i="259"/>
  <c r="Z550" i="259"/>
  <c r="Z554" i="259"/>
  <c r="Z558" i="259"/>
  <c r="Z562" i="259"/>
  <c r="Z566" i="259"/>
  <c r="Z570" i="259"/>
  <c r="Z574" i="259"/>
  <c r="Z578" i="259"/>
  <c r="Z582" i="259"/>
  <c r="Z586" i="259"/>
  <c r="Z590" i="259"/>
  <c r="Z594" i="259"/>
  <c r="Z598" i="259"/>
  <c r="Z602" i="259"/>
  <c r="Z606" i="259"/>
  <c r="Z610" i="259"/>
  <c r="Z614" i="259"/>
  <c r="Z618" i="259"/>
  <c r="Z622" i="259"/>
  <c r="Z626" i="259"/>
  <c r="Z630" i="259"/>
  <c r="Z634" i="259"/>
  <c r="Z638" i="259"/>
  <c r="Z642" i="259"/>
  <c r="Z646" i="259"/>
  <c r="Z650" i="259"/>
  <c r="Z654" i="259"/>
  <c r="Z658" i="259"/>
  <c r="Z662" i="259"/>
  <c r="Z666" i="259"/>
  <c r="Z328" i="259"/>
  <c r="Z333" i="259"/>
  <c r="Z338" i="259"/>
  <c r="Z343" i="259"/>
  <c r="Z347" i="259"/>
  <c r="Z351" i="259"/>
  <c r="Z355" i="259"/>
  <c r="Z359" i="259"/>
  <c r="Z363" i="259"/>
  <c r="Z367" i="259"/>
  <c r="Z371" i="259"/>
  <c r="Z375" i="259"/>
  <c r="Z379" i="259"/>
  <c r="Z383" i="259"/>
  <c r="Z387" i="259"/>
  <c r="Z391" i="259"/>
  <c r="Z395" i="259"/>
  <c r="Z399" i="259"/>
  <c r="Z403" i="259"/>
  <c r="Z407" i="259"/>
  <c r="Z411" i="259"/>
  <c r="Z415" i="259"/>
  <c r="Z419" i="259"/>
  <c r="Z423" i="259"/>
  <c r="Z427" i="259"/>
  <c r="Z431" i="259"/>
  <c r="Z435" i="259"/>
  <c r="Z439" i="259"/>
  <c r="Z443" i="259"/>
  <c r="Z447" i="259"/>
  <c r="Z451" i="259"/>
  <c r="Z455" i="259"/>
  <c r="Z459" i="259"/>
  <c r="Z463" i="259"/>
  <c r="Z467" i="259"/>
  <c r="Z471" i="259"/>
  <c r="Z475" i="259"/>
  <c r="Z479" i="259"/>
  <c r="Z483" i="259"/>
  <c r="Z487" i="259"/>
  <c r="Z491" i="259"/>
  <c r="Z495" i="259"/>
  <c r="Z499" i="259"/>
  <c r="Z503" i="259"/>
  <c r="Z507" i="259"/>
  <c r="Z511" i="259"/>
  <c r="Z515" i="259"/>
  <c r="Z519" i="259"/>
  <c r="Z523" i="259"/>
  <c r="Z527" i="259"/>
  <c r="Z531" i="259"/>
  <c r="Z535" i="259"/>
  <c r="Z539" i="259"/>
  <c r="Z543" i="259"/>
  <c r="Z547" i="259"/>
  <c r="Z551" i="259"/>
  <c r="Z555" i="259"/>
  <c r="Z559" i="259"/>
  <c r="Z563" i="259"/>
  <c r="Z567" i="259"/>
  <c r="Z571" i="259"/>
  <c r="Z575" i="259"/>
  <c r="Z579" i="259"/>
  <c r="Z583" i="259"/>
  <c r="Z587" i="259"/>
  <c r="Z591" i="259"/>
  <c r="Z595" i="259"/>
  <c r="Z599" i="259"/>
  <c r="Z603" i="259"/>
  <c r="Z607" i="259"/>
  <c r="Z611" i="259"/>
  <c r="Z615" i="259"/>
  <c r="Z619" i="259"/>
  <c r="Z623" i="259"/>
  <c r="Z627" i="259"/>
  <c r="Z631" i="259"/>
  <c r="Z635" i="259"/>
  <c r="Z639" i="259"/>
  <c r="Z643" i="259"/>
  <c r="Z647" i="259"/>
  <c r="Z651" i="259"/>
  <c r="Z655" i="259"/>
  <c r="Z659" i="259"/>
  <c r="Z329" i="259"/>
  <c r="Z334" i="259"/>
  <c r="Z340" i="259"/>
  <c r="Z344" i="259"/>
  <c r="Z348" i="259"/>
  <c r="Z352" i="259"/>
  <c r="Z356" i="259"/>
  <c r="Z360" i="259"/>
  <c r="Z364" i="259"/>
  <c r="Z368" i="259"/>
  <c r="Z372" i="259"/>
  <c r="Z376" i="259"/>
  <c r="Z380" i="259"/>
  <c r="Z384" i="259"/>
  <c r="Z388" i="259"/>
  <c r="Z392" i="259"/>
  <c r="Z396" i="259"/>
  <c r="Z400" i="259"/>
  <c r="Z404" i="259"/>
  <c r="Z408" i="259"/>
  <c r="Z412" i="259"/>
  <c r="Z416" i="259"/>
  <c r="Z420" i="259"/>
  <c r="Z424" i="259"/>
  <c r="Z428" i="259"/>
  <c r="Z432" i="259"/>
  <c r="Z436" i="259"/>
  <c r="Z440" i="259"/>
  <c r="Z444" i="259"/>
  <c r="Z448" i="259"/>
  <c r="Z452" i="259"/>
  <c r="Z456" i="259"/>
  <c r="Z460" i="259"/>
  <c r="Z464" i="259"/>
  <c r="Z468" i="259"/>
  <c r="Z472" i="259"/>
  <c r="Z476" i="259"/>
  <c r="Z480" i="259"/>
  <c r="Z484" i="259"/>
  <c r="Z488" i="259"/>
  <c r="Z492" i="259"/>
  <c r="Z496" i="259"/>
  <c r="Z500" i="259"/>
  <c r="Z504" i="259"/>
  <c r="Z508" i="259"/>
  <c r="Z512" i="259"/>
  <c r="Z516" i="259"/>
  <c r="Z520" i="259"/>
  <c r="Z524" i="259"/>
  <c r="Z528" i="259"/>
  <c r="Z532" i="259"/>
  <c r="Z536" i="259"/>
  <c r="Z540" i="259"/>
  <c r="Z544" i="259"/>
  <c r="Z548" i="259"/>
  <c r="Z552" i="259"/>
  <c r="Z556" i="259"/>
  <c r="Z560" i="259"/>
  <c r="Z564" i="259"/>
  <c r="Z568" i="259"/>
  <c r="Z572" i="259"/>
  <c r="Z576" i="259"/>
  <c r="Z580" i="259"/>
  <c r="Z584" i="259"/>
  <c r="Z588" i="259"/>
  <c r="Z592" i="259"/>
  <c r="Z596" i="259"/>
  <c r="Z600" i="259"/>
  <c r="Z604" i="259"/>
  <c r="Z608" i="259"/>
  <c r="Z612" i="259"/>
  <c r="Z616" i="259"/>
  <c r="Z620" i="259"/>
  <c r="Z624" i="259"/>
  <c r="Z628" i="259"/>
  <c r="Z632" i="259"/>
  <c r="Z636" i="259"/>
  <c r="Z640" i="259"/>
  <c r="Z644" i="259"/>
  <c r="Z648" i="259"/>
  <c r="Z652" i="259"/>
  <c r="Z656" i="259"/>
  <c r="Z660" i="259"/>
  <c r="Z664" i="259"/>
  <c r="Z668" i="259"/>
  <c r="Z330" i="259"/>
  <c r="Z336" i="259"/>
  <c r="Z341" i="259"/>
  <c r="Z345" i="259"/>
  <c r="Z349" i="259"/>
  <c r="Z353" i="259"/>
  <c r="Z357" i="259"/>
  <c r="Z361" i="259"/>
  <c r="Z365" i="259"/>
  <c r="Z369" i="259"/>
  <c r="Z373" i="259"/>
  <c r="Z377" i="259"/>
  <c r="Z381" i="259"/>
  <c r="Z385" i="259"/>
  <c r="Z389" i="259"/>
  <c r="Z393" i="259"/>
  <c r="Z397" i="259"/>
  <c r="Z401" i="259"/>
  <c r="Z405" i="259"/>
  <c r="Z409" i="259"/>
  <c r="Z413" i="259"/>
  <c r="Z417" i="259"/>
  <c r="Z421" i="259"/>
  <c r="Z425" i="259"/>
  <c r="Z429" i="259"/>
  <c r="Z433" i="259"/>
  <c r="Z437" i="259"/>
  <c r="Z441" i="259"/>
  <c r="Z445" i="259"/>
  <c r="Z449" i="259"/>
  <c r="Z453" i="259"/>
  <c r="Z457" i="259"/>
  <c r="Z461" i="259"/>
  <c r="Z465" i="259"/>
  <c r="Z469" i="259"/>
  <c r="Z473" i="259"/>
  <c r="Z477" i="259"/>
  <c r="Z481" i="259"/>
  <c r="Z485" i="259"/>
  <c r="Z489" i="259"/>
  <c r="Z493" i="259"/>
  <c r="Z497" i="259"/>
  <c r="Z501" i="259"/>
  <c r="Z505" i="259"/>
  <c r="Z509" i="259"/>
  <c r="Z513" i="259"/>
  <c r="Z517" i="259"/>
  <c r="Z521" i="259"/>
  <c r="Z525" i="259"/>
  <c r="Z529" i="259"/>
  <c r="Z533" i="259"/>
  <c r="Z537" i="259"/>
  <c r="Z541" i="259"/>
  <c r="Z545" i="259"/>
  <c r="Z549" i="259"/>
  <c r="Z553" i="259"/>
  <c r="Z557" i="259"/>
  <c r="Z561" i="259"/>
  <c r="Z565" i="259"/>
  <c r="Z569" i="259"/>
  <c r="Z573" i="259"/>
  <c r="Z577" i="259"/>
  <c r="Z581" i="259"/>
  <c r="Z585" i="259"/>
  <c r="Z589" i="259"/>
  <c r="Z593" i="259"/>
  <c r="Z597" i="259"/>
  <c r="Z601" i="259"/>
  <c r="Z605" i="259"/>
  <c r="Z609" i="259"/>
  <c r="Z613" i="259"/>
  <c r="Z617" i="259"/>
  <c r="Z621" i="259"/>
  <c r="Z625" i="259"/>
  <c r="Z629" i="259"/>
  <c r="Z633" i="259"/>
  <c r="Z637" i="259"/>
  <c r="Z641" i="259"/>
  <c r="Z645" i="259"/>
  <c r="Z649" i="259"/>
  <c r="Z653" i="259"/>
  <c r="Z657" i="259"/>
  <c r="Z661" i="259"/>
  <c r="Z665" i="259"/>
  <c r="Z669" i="259"/>
  <c r="Z663" i="259"/>
  <c r="Z672" i="259"/>
  <c r="Z676" i="259"/>
  <c r="Z680" i="259"/>
  <c r="Z684" i="259"/>
  <c r="Z688" i="259"/>
  <c r="Z692" i="259"/>
  <c r="Z696" i="259"/>
  <c r="Z700" i="259"/>
  <c r="Z704" i="259"/>
  <c r="Z708" i="259"/>
  <c r="Z712" i="259"/>
  <c r="Z716" i="259"/>
  <c r="Z720" i="259"/>
  <c r="Z724" i="259"/>
  <c r="Z728" i="259"/>
  <c r="Z732" i="259"/>
  <c r="Z736" i="259"/>
  <c r="Z740" i="259"/>
  <c r="Z744" i="259"/>
  <c r="Z748" i="259"/>
  <c r="Z752" i="259"/>
  <c r="Z756" i="259"/>
  <c r="Z760" i="259"/>
  <c r="Z764" i="259"/>
  <c r="Z768" i="259"/>
  <c r="Z772" i="259"/>
  <c r="Z776" i="259"/>
  <c r="Z780" i="259"/>
  <c r="Z784" i="259"/>
  <c r="Z788" i="259"/>
  <c r="Z792" i="259"/>
  <c r="Z796" i="259"/>
  <c r="Z800" i="259"/>
  <c r="Z804" i="259"/>
  <c r="Z808" i="259"/>
  <c r="Z812" i="259"/>
  <c r="Z816" i="259"/>
  <c r="Z820" i="259"/>
  <c r="Z824" i="259"/>
  <c r="Z828" i="259"/>
  <c r="Z832" i="259"/>
  <c r="Z836" i="259"/>
  <c r="Z840" i="259"/>
  <c r="Z844" i="259"/>
  <c r="Z848" i="259"/>
  <c r="Z852" i="259"/>
  <c r="Z856" i="259"/>
  <c r="Z860" i="259"/>
  <c r="Z864" i="259"/>
  <c r="Z868" i="259"/>
  <c r="Z872" i="259"/>
  <c r="Z876" i="259"/>
  <c r="Z880" i="259"/>
  <c r="Z884" i="259"/>
  <c r="Z888" i="259"/>
  <c r="Z892" i="259"/>
  <c r="Z896" i="259"/>
  <c r="Z900" i="259"/>
  <c r="Z904" i="259"/>
  <c r="Z908" i="259"/>
  <c r="Z912" i="259"/>
  <c r="Z916" i="259"/>
  <c r="Z920" i="259"/>
  <c r="Z924" i="259"/>
  <c r="Z928" i="259"/>
  <c r="Z932" i="259"/>
  <c r="Z936" i="259"/>
  <c r="Z940" i="259"/>
  <c r="Z944" i="259"/>
  <c r="Z948" i="259"/>
  <c r="Z952" i="259"/>
  <c r="Z956" i="259"/>
  <c r="Z960" i="259"/>
  <c r="Z964" i="259"/>
  <c r="Z968" i="259"/>
  <c r="Z972" i="259"/>
  <c r="Z976" i="259"/>
  <c r="Z980" i="259"/>
  <c r="Z984" i="259"/>
  <c r="Z988" i="259"/>
  <c r="Z992" i="259"/>
  <c r="Z996" i="259"/>
  <c r="Z1000" i="259"/>
  <c r="Z1004" i="259"/>
  <c r="Z667" i="259"/>
  <c r="Z673" i="259"/>
  <c r="Z677" i="259"/>
  <c r="Z681" i="259"/>
  <c r="Z685" i="259"/>
  <c r="Z689" i="259"/>
  <c r="Z693" i="259"/>
  <c r="Z697" i="259"/>
  <c r="Z701" i="259"/>
  <c r="Z705" i="259"/>
  <c r="Z709" i="259"/>
  <c r="Z713" i="259"/>
  <c r="Z717" i="259"/>
  <c r="Z721" i="259"/>
  <c r="Z725" i="259"/>
  <c r="Z729" i="259"/>
  <c r="Z733" i="259"/>
  <c r="Z737" i="259"/>
  <c r="Z741" i="259"/>
  <c r="Z745" i="259"/>
  <c r="Z749" i="259"/>
  <c r="Z753" i="259"/>
  <c r="Z757" i="259"/>
  <c r="Z761" i="259"/>
  <c r="Z765" i="259"/>
  <c r="Z769" i="259"/>
  <c r="Z773" i="259"/>
  <c r="Z777" i="259"/>
  <c r="Z781" i="259"/>
  <c r="Z785" i="259"/>
  <c r="Z789" i="259"/>
  <c r="Z793" i="259"/>
  <c r="Z797" i="259"/>
  <c r="Z801" i="259"/>
  <c r="Z805" i="259"/>
  <c r="Z809" i="259"/>
  <c r="Z813" i="259"/>
  <c r="Z817" i="259"/>
  <c r="Z821" i="259"/>
  <c r="Z825" i="259"/>
  <c r="Z829" i="259"/>
  <c r="Z833" i="259"/>
  <c r="Z837" i="259"/>
  <c r="Z841" i="259"/>
  <c r="Z845" i="259"/>
  <c r="Z849" i="259"/>
  <c r="Z853" i="259"/>
  <c r="Z857" i="259"/>
  <c r="Z861" i="259"/>
  <c r="Z865" i="259"/>
  <c r="Z869" i="259"/>
  <c r="Z873" i="259"/>
  <c r="Z877" i="259"/>
  <c r="Z881" i="259"/>
  <c r="Z885" i="259"/>
  <c r="Z889" i="259"/>
  <c r="Z893" i="259"/>
  <c r="Z897" i="259"/>
  <c r="Z901" i="259"/>
  <c r="Z905" i="259"/>
  <c r="Z909" i="259"/>
  <c r="Z913" i="259"/>
  <c r="Z917" i="259"/>
  <c r="Z921" i="259"/>
  <c r="Z925" i="259"/>
  <c r="Z929" i="259"/>
  <c r="Z933" i="259"/>
  <c r="Z937" i="259"/>
  <c r="Z941" i="259"/>
  <c r="Z945" i="259"/>
  <c r="Z949" i="259"/>
  <c r="Z953" i="259"/>
  <c r="Z957" i="259"/>
  <c r="Z961" i="259"/>
  <c r="Z965" i="259"/>
  <c r="Z969" i="259"/>
  <c r="Z973" i="259"/>
  <c r="Z977" i="259"/>
  <c r="Z981" i="259"/>
  <c r="Z985" i="259"/>
  <c r="Z989" i="259"/>
  <c r="Z993" i="259"/>
  <c r="Z670" i="259"/>
  <c r="Z674" i="259"/>
  <c r="Z678" i="259"/>
  <c r="Z682" i="259"/>
  <c r="Z686" i="259"/>
  <c r="Z690" i="259"/>
  <c r="Z694" i="259"/>
  <c r="Z698" i="259"/>
  <c r="Z702" i="259"/>
  <c r="Z706" i="259"/>
  <c r="Z710" i="259"/>
  <c r="Z714" i="259"/>
  <c r="Z718" i="259"/>
  <c r="Z722" i="259"/>
  <c r="Z726" i="259"/>
  <c r="Z730" i="259"/>
  <c r="Z734" i="259"/>
  <c r="Z738" i="259"/>
  <c r="Z742" i="259"/>
  <c r="Z746" i="259"/>
  <c r="Z750" i="259"/>
  <c r="Z754" i="259"/>
  <c r="Z758" i="259"/>
  <c r="Z762" i="259"/>
  <c r="Z766" i="259"/>
  <c r="Z770" i="259"/>
  <c r="Z774" i="259"/>
  <c r="Z778" i="259"/>
  <c r="Z782" i="259"/>
  <c r="Z786" i="259"/>
  <c r="Z790" i="259"/>
  <c r="Z794" i="259"/>
  <c r="Z798" i="259"/>
  <c r="Z802" i="259"/>
  <c r="Z806" i="259"/>
  <c r="Z810" i="259"/>
  <c r="Z814" i="259"/>
  <c r="Z818" i="259"/>
  <c r="Z822" i="259"/>
  <c r="Z826" i="259"/>
  <c r="Z830" i="259"/>
  <c r="Z834" i="259"/>
  <c r="Z838" i="259"/>
  <c r="Z842" i="259"/>
  <c r="Z846" i="259"/>
  <c r="Z850" i="259"/>
  <c r="Z854" i="259"/>
  <c r="Z858" i="259"/>
  <c r="Z862" i="259"/>
  <c r="Z866" i="259"/>
  <c r="Z870" i="259"/>
  <c r="Z874" i="259"/>
  <c r="Z878" i="259"/>
  <c r="Z882" i="259"/>
  <c r="Z886" i="259"/>
  <c r="Z890" i="259"/>
  <c r="Z894" i="259"/>
  <c r="Z898" i="259"/>
  <c r="Z902" i="259"/>
  <c r="Z906" i="259"/>
  <c r="Z910" i="259"/>
  <c r="Z914" i="259"/>
  <c r="Z918" i="259"/>
  <c r="Z922" i="259"/>
  <c r="Z926" i="259"/>
  <c r="Z930" i="259"/>
  <c r="Z934" i="259"/>
  <c r="Z938" i="259"/>
  <c r="Z942" i="259"/>
  <c r="Z946" i="259"/>
  <c r="Z950" i="259"/>
  <c r="Z954" i="259"/>
  <c r="Z958" i="259"/>
  <c r="Z962" i="259"/>
  <c r="Z966" i="259"/>
  <c r="Z970" i="259"/>
  <c r="Z974" i="259"/>
  <c r="Z978" i="259"/>
  <c r="Z982" i="259"/>
  <c r="Z986" i="259"/>
  <c r="Z990" i="259"/>
  <c r="Z994" i="259"/>
  <c r="Z671" i="259"/>
  <c r="Z675" i="259"/>
  <c r="Z679" i="259"/>
  <c r="Z683" i="259"/>
  <c r="Z687" i="259"/>
  <c r="Z691" i="259"/>
  <c r="Z695" i="259"/>
  <c r="Z699" i="259"/>
  <c r="Z703" i="259"/>
  <c r="Z707" i="259"/>
  <c r="Z711" i="259"/>
  <c r="Z715" i="259"/>
  <c r="Z719" i="259"/>
  <c r="Z723" i="259"/>
  <c r="Z727" i="259"/>
  <c r="Z731" i="259"/>
  <c r="Z735" i="259"/>
  <c r="Z739" i="259"/>
  <c r="Z743" i="259"/>
  <c r="Z747" i="259"/>
  <c r="Z751" i="259"/>
  <c r="Z755" i="259"/>
  <c r="Z759" i="259"/>
  <c r="Z763" i="259"/>
  <c r="Z767" i="259"/>
  <c r="Z771" i="259"/>
  <c r="Z775" i="259"/>
  <c r="Z779" i="259"/>
  <c r="Z783" i="259"/>
  <c r="Z787" i="259"/>
  <c r="Z791" i="259"/>
  <c r="Z795" i="259"/>
  <c r="Z799" i="259"/>
  <c r="Z803" i="259"/>
  <c r="Z807" i="259"/>
  <c r="Z811" i="259"/>
  <c r="Z815" i="259"/>
  <c r="Z819" i="259"/>
  <c r="Z823" i="259"/>
  <c r="Z827" i="259"/>
  <c r="Z831" i="259"/>
  <c r="Z835" i="259"/>
  <c r="Z839" i="259"/>
  <c r="Z843" i="259"/>
  <c r="Z847" i="259"/>
  <c r="Z851" i="259"/>
  <c r="Z855" i="259"/>
  <c r="Z859" i="259"/>
  <c r="Z863" i="259"/>
  <c r="Z867" i="259"/>
  <c r="Z871" i="259"/>
  <c r="Z875" i="259"/>
  <c r="Z879" i="259"/>
  <c r="Z883" i="259"/>
  <c r="Z887" i="259"/>
  <c r="Z891" i="259"/>
  <c r="Z895" i="259"/>
  <c r="Z899" i="259"/>
  <c r="Z903" i="259"/>
  <c r="Z907" i="259"/>
  <c r="Z911" i="259"/>
  <c r="Z915" i="259"/>
  <c r="Z919" i="259"/>
  <c r="Z923" i="259"/>
  <c r="Z927" i="259"/>
  <c r="Z931" i="259"/>
  <c r="Z935" i="259"/>
  <c r="Z939" i="259"/>
  <c r="Z943" i="259"/>
  <c r="Z947" i="259"/>
  <c r="Z951" i="259"/>
  <c r="Z955" i="259"/>
  <c r="Z959" i="259"/>
  <c r="Z963" i="259"/>
  <c r="Z967" i="259"/>
  <c r="Z971" i="259"/>
  <c r="Z975" i="259"/>
  <c r="Z979" i="259"/>
  <c r="Z983" i="259"/>
  <c r="Z987" i="259"/>
  <c r="Z991" i="259"/>
  <c r="Z999" i="259"/>
  <c r="Z1005" i="259"/>
  <c r="Z1009" i="259"/>
  <c r="Z1013" i="259"/>
  <c r="Z1017" i="259"/>
  <c r="Z1021" i="259"/>
  <c r="Z1025" i="259"/>
  <c r="Z1029" i="259"/>
  <c r="Z1033" i="259"/>
  <c r="Z1037" i="259"/>
  <c r="Z1041" i="259"/>
  <c r="Z1045" i="259"/>
  <c r="Z1049" i="259"/>
  <c r="Z1053" i="259"/>
  <c r="Z1057" i="259"/>
  <c r="Z1061" i="259"/>
  <c r="Z1065" i="259"/>
  <c r="Z1069" i="259"/>
  <c r="Z1073" i="259"/>
  <c r="Z1077" i="259"/>
  <c r="Z1081" i="259"/>
  <c r="Z1085" i="259"/>
  <c r="Z1089" i="259"/>
  <c r="Z1093" i="259"/>
  <c r="Z1097" i="259"/>
  <c r="Z1101" i="259"/>
  <c r="Z1105" i="259"/>
  <c r="Z1109" i="259"/>
  <c r="Z1113" i="259"/>
  <c r="Z1117" i="259"/>
  <c r="Z1121" i="259"/>
  <c r="Z1125" i="259"/>
  <c r="Z1129" i="259"/>
  <c r="Z1133" i="259"/>
  <c r="Z1137" i="259"/>
  <c r="Z1141" i="259"/>
  <c r="Z1145" i="259"/>
  <c r="Z1149" i="259"/>
  <c r="Z1153" i="259"/>
  <c r="Z1157" i="259"/>
  <c r="Z1161" i="259"/>
  <c r="Z1165" i="259"/>
  <c r="Z1169" i="259"/>
  <c r="Z1173" i="259"/>
  <c r="Z1177" i="259"/>
  <c r="Z1181" i="259"/>
  <c r="Z1185" i="259"/>
  <c r="Z1189" i="259"/>
  <c r="Z1193" i="259"/>
  <c r="Z1197" i="259"/>
  <c r="Z1201" i="259"/>
  <c r="Z1205" i="259"/>
  <c r="Z1209" i="259"/>
  <c r="Z1213" i="259"/>
  <c r="Z1217" i="259"/>
  <c r="Z1221" i="259"/>
  <c r="Z1225" i="259"/>
  <c r="Z1229" i="259"/>
  <c r="Z1233" i="259"/>
  <c r="Z1237" i="259"/>
  <c r="Z1241" i="259"/>
  <c r="Z1245" i="259"/>
  <c r="Z1249" i="259"/>
  <c r="Z1253" i="259"/>
  <c r="Z1257" i="259"/>
  <c r="Z1261" i="259"/>
  <c r="Z1265" i="259"/>
  <c r="Z1269" i="259"/>
  <c r="Z1273" i="259"/>
  <c r="Z1277" i="259"/>
  <c r="Z1281" i="259"/>
  <c r="Z1285" i="259"/>
  <c r="Z1289" i="259"/>
  <c r="Z1293" i="259"/>
  <c r="Z1297" i="259"/>
  <c r="Z1301" i="259"/>
  <c r="Z1305" i="259"/>
  <c r="Z1309" i="259"/>
  <c r="Z1313" i="259"/>
  <c r="Z1317" i="259"/>
  <c r="Z1321" i="259"/>
  <c r="Z1325" i="259"/>
  <c r="Z995" i="259"/>
  <c r="Z1001" i="259"/>
  <c r="Z1006" i="259"/>
  <c r="Z1010" i="259"/>
  <c r="Z1014" i="259"/>
  <c r="Z1018" i="259"/>
  <c r="Z1022" i="259"/>
  <c r="Z1026" i="259"/>
  <c r="Z1030" i="259"/>
  <c r="Z1034" i="259"/>
  <c r="Z1038" i="259"/>
  <c r="Z1042" i="259"/>
  <c r="Z1046" i="259"/>
  <c r="Z1050" i="259"/>
  <c r="Z1054" i="259"/>
  <c r="Z1058" i="259"/>
  <c r="Z1062" i="259"/>
  <c r="Z1066" i="259"/>
  <c r="Z1070" i="259"/>
  <c r="Z1074" i="259"/>
  <c r="Z1078" i="259"/>
  <c r="Z1082" i="259"/>
  <c r="Z1086" i="259"/>
  <c r="Z1090" i="259"/>
  <c r="Z1094" i="259"/>
  <c r="Z1098" i="259"/>
  <c r="Z1102" i="259"/>
  <c r="Z1106" i="259"/>
  <c r="Z1110" i="259"/>
  <c r="Z1114" i="259"/>
  <c r="Z1118" i="259"/>
  <c r="Z1122" i="259"/>
  <c r="Z1126" i="259"/>
  <c r="Z1130" i="259"/>
  <c r="Z1134" i="259"/>
  <c r="Z1138" i="259"/>
  <c r="Z1142" i="259"/>
  <c r="Z1146" i="259"/>
  <c r="Z1150" i="259"/>
  <c r="Z1154" i="259"/>
  <c r="Z1158" i="259"/>
  <c r="Z1162" i="259"/>
  <c r="Z1166" i="259"/>
  <c r="Z1170" i="259"/>
  <c r="Z1174" i="259"/>
  <c r="Z1178" i="259"/>
  <c r="Z1182" i="259"/>
  <c r="Z1186" i="259"/>
  <c r="Z1190" i="259"/>
  <c r="Z1194" i="259"/>
  <c r="Z1198" i="259"/>
  <c r="Z1202" i="259"/>
  <c r="Z1206" i="259"/>
  <c r="Z1210" i="259"/>
  <c r="Z1214" i="259"/>
  <c r="Z1218" i="259"/>
  <c r="Z1222" i="259"/>
  <c r="Z1226" i="259"/>
  <c r="Z1230" i="259"/>
  <c r="Z1234" i="259"/>
  <c r="Z1238" i="259"/>
  <c r="Z1242" i="259"/>
  <c r="Z1246" i="259"/>
  <c r="Z1250" i="259"/>
  <c r="Z1254" i="259"/>
  <c r="Z1258" i="259"/>
  <c r="Z1262" i="259"/>
  <c r="Z1266" i="259"/>
  <c r="Z1270" i="259"/>
  <c r="Z1274" i="259"/>
  <c r="Z1278" i="259"/>
  <c r="Z1282" i="259"/>
  <c r="Z1286" i="259"/>
  <c r="Z1290" i="259"/>
  <c r="Z1294" i="259"/>
  <c r="Z1298" i="259"/>
  <c r="Z1302" i="259"/>
  <c r="Z1306" i="259"/>
  <c r="Z1310" i="259"/>
  <c r="Z1314" i="259"/>
  <c r="Z1318" i="259"/>
  <c r="Z1322" i="259"/>
  <c r="Z997" i="259"/>
  <c r="Z1002" i="259"/>
  <c r="Z1007" i="259"/>
  <c r="Z1011" i="259"/>
  <c r="Z1015" i="259"/>
  <c r="Z1019" i="259"/>
  <c r="Z1023" i="259"/>
  <c r="Z1027" i="259"/>
  <c r="Z1031" i="259"/>
  <c r="Z1035" i="259"/>
  <c r="Z1039" i="259"/>
  <c r="Z1043" i="259"/>
  <c r="Z1047" i="259"/>
  <c r="Z1051" i="259"/>
  <c r="Z1055" i="259"/>
  <c r="Z1059" i="259"/>
  <c r="Z1063" i="259"/>
  <c r="Z1067" i="259"/>
  <c r="Z1071" i="259"/>
  <c r="Z1075" i="259"/>
  <c r="Z1079" i="259"/>
  <c r="Z1083" i="259"/>
  <c r="Z1087" i="259"/>
  <c r="Z1091" i="259"/>
  <c r="Z1095" i="259"/>
  <c r="Z1099" i="259"/>
  <c r="Z1103" i="259"/>
  <c r="Z1107" i="259"/>
  <c r="Z1111" i="259"/>
  <c r="Z1115" i="259"/>
  <c r="Z1119" i="259"/>
  <c r="Z1123" i="259"/>
  <c r="Z1127" i="259"/>
  <c r="Z1131" i="259"/>
  <c r="Z1135" i="259"/>
  <c r="Z1139" i="259"/>
  <c r="Z1143" i="259"/>
  <c r="Z1147" i="259"/>
  <c r="Z1151" i="259"/>
  <c r="Z1155" i="259"/>
  <c r="Z1159" i="259"/>
  <c r="Z1163" i="259"/>
  <c r="Z1167" i="259"/>
  <c r="Z1171" i="259"/>
  <c r="Z1175" i="259"/>
  <c r="Z1179" i="259"/>
  <c r="Z1183" i="259"/>
  <c r="Z1187" i="259"/>
  <c r="Z1191" i="259"/>
  <c r="Z1195" i="259"/>
  <c r="Z1199" i="259"/>
  <c r="Z1203" i="259"/>
  <c r="Z1207" i="259"/>
  <c r="Z1211" i="259"/>
  <c r="Z1215" i="259"/>
  <c r="Z1219" i="259"/>
  <c r="Z1223" i="259"/>
  <c r="Z1227" i="259"/>
  <c r="Z1231" i="259"/>
  <c r="Z1235" i="259"/>
  <c r="Z1239" i="259"/>
  <c r="Z1243" i="259"/>
  <c r="Z1247" i="259"/>
  <c r="Z1251" i="259"/>
  <c r="Z1255" i="259"/>
  <c r="Z1259" i="259"/>
  <c r="Z1263" i="259"/>
  <c r="Z1267" i="259"/>
  <c r="Z1271" i="259"/>
  <c r="Z1275" i="259"/>
  <c r="Z1279" i="259"/>
  <c r="Z1283" i="259"/>
  <c r="Z1287" i="259"/>
  <c r="Z1291" i="259"/>
  <c r="Z1295" i="259"/>
  <c r="Z1299" i="259"/>
  <c r="Z1303" i="259"/>
  <c r="Z1307" i="259"/>
  <c r="Z1311" i="259"/>
  <c r="Z1315" i="259"/>
  <c r="Z1319" i="259"/>
  <c r="Z1323" i="259"/>
  <c r="Z1327" i="259"/>
  <c r="Z1331" i="259"/>
  <c r="Z1335" i="259"/>
  <c r="Z998" i="259"/>
  <c r="Z1003" i="259"/>
  <c r="Z1008" i="259"/>
  <c r="Z1012" i="259"/>
  <c r="Z1016" i="259"/>
  <c r="Z1020" i="259"/>
  <c r="Z1024" i="259"/>
  <c r="Z1028" i="259"/>
  <c r="Z1032" i="259"/>
  <c r="Z1036" i="259"/>
  <c r="Z1040" i="259"/>
  <c r="Z1044" i="259"/>
  <c r="Z1048" i="259"/>
  <c r="Z1052" i="259"/>
  <c r="Z1056" i="259"/>
  <c r="Z1060" i="259"/>
  <c r="Z1064" i="259"/>
  <c r="Z1068" i="259"/>
  <c r="Z1072" i="259"/>
  <c r="Z1076" i="259"/>
  <c r="Z1080" i="259"/>
  <c r="Z1084" i="259"/>
  <c r="Z1088" i="259"/>
  <c r="Z1092" i="259"/>
  <c r="Z1096" i="259"/>
  <c r="Z1100" i="259"/>
  <c r="Z1104" i="259"/>
  <c r="Z1108" i="259"/>
  <c r="Z1112" i="259"/>
  <c r="Z1116" i="259"/>
  <c r="Z1120" i="259"/>
  <c r="Z1124" i="259"/>
  <c r="Z1128" i="259"/>
  <c r="Z1132" i="259"/>
  <c r="Z1136" i="259"/>
  <c r="Z1140" i="259"/>
  <c r="Z1144" i="259"/>
  <c r="Z1148" i="259"/>
  <c r="Z1152" i="259"/>
  <c r="Z1156" i="259"/>
  <c r="Z1160" i="259"/>
  <c r="Z1164" i="259"/>
  <c r="Z1168" i="259"/>
  <c r="Z1172" i="259"/>
  <c r="Z1176" i="259"/>
  <c r="Z1180" i="259"/>
  <c r="Z1184" i="259"/>
  <c r="Z1188" i="259"/>
  <c r="Z1192" i="259"/>
  <c r="Z1196" i="259"/>
  <c r="Z1200" i="259"/>
  <c r="Z1204" i="259"/>
  <c r="Z1208" i="259"/>
  <c r="Z1212" i="259"/>
  <c r="Z1216" i="259"/>
  <c r="Z1220" i="259"/>
  <c r="Z1224" i="259"/>
  <c r="Z1228" i="259"/>
  <c r="Z1232" i="259"/>
  <c r="Z1236" i="259"/>
  <c r="Z1240" i="259"/>
  <c r="Z1244" i="259"/>
  <c r="Z1248" i="259"/>
  <c r="Z1252" i="259"/>
  <c r="Z1256" i="259"/>
  <c r="Z1260" i="259"/>
  <c r="Z1264" i="259"/>
  <c r="Z1268" i="259"/>
  <c r="Z1272" i="259"/>
  <c r="Z1276" i="259"/>
  <c r="Z1280" i="259"/>
  <c r="Z1284" i="259"/>
  <c r="Z1288" i="259"/>
  <c r="Z1292" i="259"/>
  <c r="Z1296" i="259"/>
  <c r="Z1300" i="259"/>
  <c r="Z1304" i="259"/>
  <c r="Z1308" i="259"/>
  <c r="Z1312" i="259"/>
  <c r="Z1316" i="259"/>
  <c r="Z1320" i="259"/>
  <c r="Z1324" i="259"/>
  <c r="Z1328" i="259"/>
  <c r="Z1332" i="259"/>
  <c r="Z1336" i="259"/>
  <c r="Z1340" i="259"/>
  <c r="Z1344" i="259"/>
  <c r="Z1326" i="259"/>
  <c r="Z1334" i="259"/>
  <c r="Z1341" i="259"/>
  <c r="Z1346" i="259"/>
  <c r="Z1350" i="259"/>
  <c r="Z1354" i="259"/>
  <c r="Z1358" i="259"/>
  <c r="Z1362" i="259"/>
  <c r="Z1366" i="259"/>
  <c r="Z1370" i="259"/>
  <c r="Z1374" i="259"/>
  <c r="Z1378" i="259"/>
  <c r="Z1382" i="259"/>
  <c r="Z1386" i="259"/>
  <c r="Z1390" i="259"/>
  <c r="Z1394" i="259"/>
  <c r="Z1398" i="259"/>
  <c r="Z1402" i="259"/>
  <c r="Z1406" i="259"/>
  <c r="Z1410" i="259"/>
  <c r="Z1414" i="259"/>
  <c r="Z1418" i="259"/>
  <c r="Z1422" i="259"/>
  <c r="Z1426" i="259"/>
  <c r="Z1430" i="259"/>
  <c r="Z1434" i="259"/>
  <c r="Z1438" i="259"/>
  <c r="Z1442" i="259"/>
  <c r="Z1446" i="259"/>
  <c r="Z1450" i="259"/>
  <c r="Z1454" i="259"/>
  <c r="Z1458" i="259"/>
  <c r="Z1462" i="259"/>
  <c r="Z1466" i="259"/>
  <c r="Z1470" i="259"/>
  <c r="Z1474" i="259"/>
  <c r="Z1478" i="259"/>
  <c r="Z1482" i="259"/>
  <c r="Z1486" i="259"/>
  <c r="Z1490" i="259"/>
  <c r="Z1494" i="259"/>
  <c r="Z1498" i="259"/>
  <c r="Z1502" i="259"/>
  <c r="Z1506" i="259"/>
  <c r="Z1510" i="259"/>
  <c r="Z1514" i="259"/>
  <c r="Z1518" i="259"/>
  <c r="Z1522" i="259"/>
  <c r="Z1526" i="259"/>
  <c r="Z1530" i="259"/>
  <c r="Z1534" i="259"/>
  <c r="Z1538" i="259"/>
  <c r="Z1542" i="259"/>
  <c r="Z1546" i="259"/>
  <c r="Z1550" i="259"/>
  <c r="Z1554" i="259"/>
  <c r="Z1558" i="259"/>
  <c r="Z1562" i="259"/>
  <c r="Z1566" i="259"/>
  <c r="Z1570" i="259"/>
  <c r="Z1574" i="259"/>
  <c r="Z1578" i="259"/>
  <c r="Z1582" i="259"/>
  <c r="Z1586" i="259"/>
  <c r="Z1590" i="259"/>
  <c r="Z1594" i="259"/>
  <c r="Z1598" i="259"/>
  <c r="Z1602" i="259"/>
  <c r="Z1606" i="259"/>
  <c r="Z1610" i="259"/>
  <c r="Z1614" i="259"/>
  <c r="Z1618" i="259"/>
  <c r="Z1622" i="259"/>
  <c r="Z1626" i="259"/>
  <c r="Z1630" i="259"/>
  <c r="Z1634" i="259"/>
  <c r="Z1638" i="259"/>
  <c r="Z1642" i="259"/>
  <c r="Z1646" i="259"/>
  <c r="Z1650" i="259"/>
  <c r="Z1654" i="259"/>
  <c r="Z1658" i="259"/>
  <c r="Z1329" i="259"/>
  <c r="Z1337" i="259"/>
  <c r="Z1342" i="259"/>
  <c r="Z1347" i="259"/>
  <c r="Z1351" i="259"/>
  <c r="Z1355" i="259"/>
  <c r="Z1359" i="259"/>
  <c r="Z1363" i="259"/>
  <c r="Z1367" i="259"/>
  <c r="Z1371" i="259"/>
  <c r="Z1375" i="259"/>
  <c r="Z1379" i="259"/>
  <c r="Z1383" i="259"/>
  <c r="Z1387" i="259"/>
  <c r="Z1391" i="259"/>
  <c r="Z1395" i="259"/>
  <c r="Z1399" i="259"/>
  <c r="Z1403" i="259"/>
  <c r="Z1407" i="259"/>
  <c r="Z1411" i="259"/>
  <c r="Z1415" i="259"/>
  <c r="Z1419" i="259"/>
  <c r="Z1423" i="259"/>
  <c r="Z1427" i="259"/>
  <c r="Z1431" i="259"/>
  <c r="Z1435" i="259"/>
  <c r="Z1439" i="259"/>
  <c r="Z1443" i="259"/>
  <c r="Z1447" i="259"/>
  <c r="Z1451" i="259"/>
  <c r="Z1455" i="259"/>
  <c r="Z1459" i="259"/>
  <c r="Z1463" i="259"/>
  <c r="Z1467" i="259"/>
  <c r="Z1471" i="259"/>
  <c r="Z1475" i="259"/>
  <c r="Z1479" i="259"/>
  <c r="Z1483" i="259"/>
  <c r="Z1487" i="259"/>
  <c r="Z1491" i="259"/>
  <c r="Z1495" i="259"/>
  <c r="Z1499" i="259"/>
  <c r="Z1503" i="259"/>
  <c r="Z1507" i="259"/>
  <c r="Z1511" i="259"/>
  <c r="Z1515" i="259"/>
  <c r="Z1519" i="259"/>
  <c r="Z1523" i="259"/>
  <c r="Z1527" i="259"/>
  <c r="Z1531" i="259"/>
  <c r="Z1535" i="259"/>
  <c r="Z1539" i="259"/>
  <c r="Z1543" i="259"/>
  <c r="Z1547" i="259"/>
  <c r="Z1551" i="259"/>
  <c r="Z1555" i="259"/>
  <c r="Z1559" i="259"/>
  <c r="Z1563" i="259"/>
  <c r="Z1567" i="259"/>
  <c r="Z1571" i="259"/>
  <c r="Z1575" i="259"/>
  <c r="Z1579" i="259"/>
  <c r="Z1583" i="259"/>
  <c r="Z1587" i="259"/>
  <c r="Z1591" i="259"/>
  <c r="Z1595" i="259"/>
  <c r="Z1599" i="259"/>
  <c r="Z1603" i="259"/>
  <c r="Z1607" i="259"/>
  <c r="Z1611" i="259"/>
  <c r="Z1615" i="259"/>
  <c r="Z1619" i="259"/>
  <c r="Z1623" i="259"/>
  <c r="Z1627" i="259"/>
  <c r="Z1631" i="259"/>
  <c r="Z1635" i="259"/>
  <c r="Z1639" i="259"/>
  <c r="Z1643" i="259"/>
  <c r="Z1647" i="259"/>
  <c r="Z1651" i="259"/>
  <c r="Z1655" i="259"/>
  <c r="Z1659" i="259"/>
  <c r="Z1663" i="259"/>
  <c r="Z1667" i="259"/>
  <c r="Z1671" i="259"/>
  <c r="Z1675" i="259"/>
  <c r="Z1679" i="259"/>
  <c r="Z1683" i="259"/>
  <c r="Z1687" i="259"/>
  <c r="Z1691" i="259"/>
  <c r="Z1695" i="259"/>
  <c r="Z1699" i="259"/>
  <c r="Z1703" i="259"/>
  <c r="Z1707" i="259"/>
  <c r="Z1711" i="259"/>
  <c r="Z1715" i="259"/>
  <c r="Z1719" i="259"/>
  <c r="Z1723" i="259"/>
  <c r="Z1727" i="259"/>
  <c r="Z1731" i="259"/>
  <c r="Z1735" i="259"/>
  <c r="Z1739" i="259"/>
  <c r="Z1743" i="259"/>
  <c r="Z1747" i="259"/>
  <c r="Z1751" i="259"/>
  <c r="Z1755" i="259"/>
  <c r="Z1759" i="259"/>
  <c r="Z1763" i="259"/>
  <c r="Z1767" i="259"/>
  <c r="Z1771" i="259"/>
  <c r="Z1775" i="259"/>
  <c r="Z1779" i="259"/>
  <c r="Z1783" i="259"/>
  <c r="Z1787" i="259"/>
  <c r="Z1791" i="259"/>
  <c r="Z1795" i="259"/>
  <c r="Z1799" i="259"/>
  <c r="Z1803" i="259"/>
  <c r="Z1807" i="259"/>
  <c r="Z1811" i="259"/>
  <c r="Z1815" i="259"/>
  <c r="Z1819" i="259"/>
  <c r="Z1823" i="259"/>
  <c r="Z1827" i="259"/>
  <c r="Z1831" i="259"/>
  <c r="Z1835" i="259"/>
  <c r="Z1839" i="259"/>
  <c r="Z1843" i="259"/>
  <c r="Z1847" i="259"/>
  <c r="Z1851" i="259"/>
  <c r="Z1855" i="259"/>
  <c r="Z1859" i="259"/>
  <c r="Z1863" i="259"/>
  <c r="Z1867" i="259"/>
  <c r="Z1871" i="259"/>
  <c r="Z1875" i="259"/>
  <c r="Z1879" i="259"/>
  <c r="Z1883" i="259"/>
  <c r="Z1887" i="259"/>
  <c r="Z1891" i="259"/>
  <c r="Z1895" i="259"/>
  <c r="Z1899" i="259"/>
  <c r="Z1903" i="259"/>
  <c r="Z1907" i="259"/>
  <c r="Z1911" i="259"/>
  <c r="Z1915" i="259"/>
  <c r="Z1919" i="259"/>
  <c r="Z1923" i="259"/>
  <c r="Z1927" i="259"/>
  <c r="Z1931" i="259"/>
  <c r="Z1935" i="259"/>
  <c r="Z1939" i="259"/>
  <c r="Z1943" i="259"/>
  <c r="Z1947" i="259"/>
  <c r="Z1951" i="259"/>
  <c r="Z1955" i="259"/>
  <c r="Z1959" i="259"/>
  <c r="Z1963" i="259"/>
  <c r="Z1967" i="259"/>
  <c r="Z1971" i="259"/>
  <c r="Z1975" i="259"/>
  <c r="Z1979" i="259"/>
  <c r="Z1983" i="259"/>
  <c r="Z1987" i="259"/>
  <c r="Z1991" i="259"/>
  <c r="Z1995" i="259"/>
  <c r="Z1999" i="259"/>
  <c r="Z2003" i="259"/>
  <c r="Z2007" i="259"/>
  <c r="Z2011" i="259"/>
  <c r="Z1330" i="259"/>
  <c r="Z1338" i="259"/>
  <c r="Z1343" i="259"/>
  <c r="Z1348" i="259"/>
  <c r="Z1352" i="259"/>
  <c r="Z1356" i="259"/>
  <c r="Z1360" i="259"/>
  <c r="Z1364" i="259"/>
  <c r="Z1368" i="259"/>
  <c r="Z1372" i="259"/>
  <c r="Z1376" i="259"/>
  <c r="Z1380" i="259"/>
  <c r="Z1384" i="259"/>
  <c r="Z1388" i="259"/>
  <c r="Z1392" i="259"/>
  <c r="Z1396" i="259"/>
  <c r="Z1400" i="259"/>
  <c r="Z1404" i="259"/>
  <c r="Z1408" i="259"/>
  <c r="Z1412" i="259"/>
  <c r="Z1416" i="259"/>
  <c r="Z1420" i="259"/>
  <c r="Z1424" i="259"/>
  <c r="Z1428" i="259"/>
  <c r="Z1432" i="259"/>
  <c r="Z1436" i="259"/>
  <c r="Z1440" i="259"/>
  <c r="Z1444" i="259"/>
  <c r="Z1448" i="259"/>
  <c r="Z1452" i="259"/>
  <c r="Z1456" i="259"/>
  <c r="Z1460" i="259"/>
  <c r="Z1464" i="259"/>
  <c r="Z1468" i="259"/>
  <c r="Z1472" i="259"/>
  <c r="Z1476" i="259"/>
  <c r="Z1480" i="259"/>
  <c r="Z1484" i="259"/>
  <c r="Z1488" i="259"/>
  <c r="Z1492" i="259"/>
  <c r="Z1496" i="259"/>
  <c r="Z1500" i="259"/>
  <c r="Z1504" i="259"/>
  <c r="Z1508" i="259"/>
  <c r="Z1512" i="259"/>
  <c r="Z1516" i="259"/>
  <c r="Z1520" i="259"/>
  <c r="Z1524" i="259"/>
  <c r="Z1528" i="259"/>
  <c r="Z1532" i="259"/>
  <c r="Z1536" i="259"/>
  <c r="Z1540" i="259"/>
  <c r="Z1544" i="259"/>
  <c r="Z1548" i="259"/>
  <c r="Z1552" i="259"/>
  <c r="Z1556" i="259"/>
  <c r="Z1560" i="259"/>
  <c r="Z1564" i="259"/>
  <c r="Z1568" i="259"/>
  <c r="Z1572" i="259"/>
  <c r="Z1576" i="259"/>
  <c r="Z1580" i="259"/>
  <c r="Z1584" i="259"/>
  <c r="Z1588" i="259"/>
  <c r="Z1592" i="259"/>
  <c r="Z1596" i="259"/>
  <c r="Z1600" i="259"/>
  <c r="Z1604" i="259"/>
  <c r="Z1608" i="259"/>
  <c r="Z1612" i="259"/>
  <c r="Z1616" i="259"/>
  <c r="Z1620" i="259"/>
  <c r="Z1624" i="259"/>
  <c r="Z1628" i="259"/>
  <c r="Z1632" i="259"/>
  <c r="Z1636" i="259"/>
  <c r="Z1640" i="259"/>
  <c r="Z1644" i="259"/>
  <c r="Z1648" i="259"/>
  <c r="Z1652" i="259"/>
  <c r="Z1656" i="259"/>
  <c r="Z1660" i="259"/>
  <c r="Z1664" i="259"/>
  <c r="Z1668" i="259"/>
  <c r="Z1672" i="259"/>
  <c r="Z1676" i="259"/>
  <c r="Z1680" i="259"/>
  <c r="Z1684" i="259"/>
  <c r="Z1688" i="259"/>
  <c r="Z1692" i="259"/>
  <c r="Z1696" i="259"/>
  <c r="Z1700" i="259"/>
  <c r="Z1704" i="259"/>
  <c r="Z1708" i="259"/>
  <c r="Z1712" i="259"/>
  <c r="Z1716" i="259"/>
  <c r="Z1720" i="259"/>
  <c r="Z1333" i="259"/>
  <c r="Z1339" i="259"/>
  <c r="Z1345" i="259"/>
  <c r="Z1349" i="259"/>
  <c r="Z1353" i="259"/>
  <c r="Z1357" i="259"/>
  <c r="Z1361" i="259"/>
  <c r="Z1365" i="259"/>
  <c r="Z1369" i="259"/>
  <c r="Z1373" i="259"/>
  <c r="Z1377" i="259"/>
  <c r="Z1381" i="259"/>
  <c r="Z1385" i="259"/>
  <c r="Z1389" i="259"/>
  <c r="Z1393" i="259"/>
  <c r="Z1397" i="259"/>
  <c r="Z1401" i="259"/>
  <c r="Z1405" i="259"/>
  <c r="Z1409" i="259"/>
  <c r="Z1413" i="259"/>
  <c r="Z1417" i="259"/>
  <c r="Z1421" i="259"/>
  <c r="Z1425" i="259"/>
  <c r="Z1429" i="259"/>
  <c r="Z1433" i="259"/>
  <c r="Z1437" i="259"/>
  <c r="Z1441" i="259"/>
  <c r="Z1445" i="259"/>
  <c r="Z1449" i="259"/>
  <c r="Z1453" i="259"/>
  <c r="Z1457" i="259"/>
  <c r="Z1461" i="259"/>
  <c r="Z1465" i="259"/>
  <c r="Z1469" i="259"/>
  <c r="Z1473" i="259"/>
  <c r="Z1477" i="259"/>
  <c r="Z1481" i="259"/>
  <c r="Z1485" i="259"/>
  <c r="Z1489" i="259"/>
  <c r="Z1493" i="259"/>
  <c r="Z1497" i="259"/>
  <c r="Z1501" i="259"/>
  <c r="Z1505" i="259"/>
  <c r="Z1509" i="259"/>
  <c r="Z1513" i="259"/>
  <c r="Z1517" i="259"/>
  <c r="Z1521" i="259"/>
  <c r="Z1525" i="259"/>
  <c r="Z1529" i="259"/>
  <c r="Z1533" i="259"/>
  <c r="Z1537" i="259"/>
  <c r="Z1541" i="259"/>
  <c r="Z1545" i="259"/>
  <c r="Z1549" i="259"/>
  <c r="Z1553" i="259"/>
  <c r="Z1557" i="259"/>
  <c r="Z1561" i="259"/>
  <c r="Z1565" i="259"/>
  <c r="Z1569" i="259"/>
  <c r="Z1573" i="259"/>
  <c r="Z1577" i="259"/>
  <c r="Z1581" i="259"/>
  <c r="Z1585" i="259"/>
  <c r="Z1589" i="259"/>
  <c r="Z1593" i="259"/>
  <c r="Z1597" i="259"/>
  <c r="Z1601" i="259"/>
  <c r="Z1605" i="259"/>
  <c r="Z1609" i="259"/>
  <c r="Z1613" i="259"/>
  <c r="Z1617" i="259"/>
  <c r="Z1621" i="259"/>
  <c r="Z1625" i="259"/>
  <c r="Z1629" i="259"/>
  <c r="Z1633" i="259"/>
  <c r="Z1637" i="259"/>
  <c r="Z1641" i="259"/>
  <c r="Z1645" i="259"/>
  <c r="Z1649" i="259"/>
  <c r="Z1653" i="259"/>
  <c r="Z1657" i="259"/>
  <c r="Z1661" i="259"/>
  <c r="Z1665" i="259"/>
  <c r="Z1669" i="259"/>
  <c r="Z1673" i="259"/>
  <c r="Z1677" i="259"/>
  <c r="Z1681" i="259"/>
  <c r="Z1685" i="259"/>
  <c r="Z1689" i="259"/>
  <c r="Z1693" i="259"/>
  <c r="Z1697" i="259"/>
  <c r="Z1701" i="259"/>
  <c r="Z1705" i="259"/>
  <c r="Z1709" i="259"/>
  <c r="Z1713" i="259"/>
  <c r="Z1717" i="259"/>
  <c r="Z1721" i="259"/>
  <c r="Z1725" i="259"/>
  <c r="Z1662" i="259"/>
  <c r="Z1678" i="259"/>
  <c r="Z1694" i="259"/>
  <c r="Z1710" i="259"/>
  <c r="Z1724" i="259"/>
  <c r="Z1730" i="259"/>
  <c r="Z1736" i="259"/>
  <c r="Z1741" i="259"/>
  <c r="Z1746" i="259"/>
  <c r="Z1752" i="259"/>
  <c r="Z1757" i="259"/>
  <c r="Z1762" i="259"/>
  <c r="Z1768" i="259"/>
  <c r="Z1773" i="259"/>
  <c r="Z1778" i="259"/>
  <c r="Z1784" i="259"/>
  <c r="Z1789" i="259"/>
  <c r="Z1794" i="259"/>
  <c r="Z1800" i="259"/>
  <c r="Z1805" i="259"/>
  <c r="Z1810" i="259"/>
  <c r="Z1816" i="259"/>
  <c r="Z1821" i="259"/>
  <c r="Z1826" i="259"/>
  <c r="Z1832" i="259"/>
  <c r="Z1837" i="259"/>
  <c r="Z1842" i="259"/>
  <c r="Z1848" i="259"/>
  <c r="Z1853" i="259"/>
  <c r="Z1858" i="259"/>
  <c r="Z1864" i="259"/>
  <c r="Z1869" i="259"/>
  <c r="Z1874" i="259"/>
  <c r="Z1880" i="259"/>
  <c r="Z1885" i="259"/>
  <c r="Z1890" i="259"/>
  <c r="Z1896" i="259"/>
  <c r="Z1901" i="259"/>
  <c r="Z1906" i="259"/>
  <c r="Z1912" i="259"/>
  <c r="Z1917" i="259"/>
  <c r="Z1922" i="259"/>
  <c r="Z1928" i="259"/>
  <c r="Z1933" i="259"/>
  <c r="Z1938" i="259"/>
  <c r="Z1944" i="259"/>
  <c r="Z1949" i="259"/>
  <c r="Z1954" i="259"/>
  <c r="Z1960" i="259"/>
  <c r="Z1965" i="259"/>
  <c r="Z1970" i="259"/>
  <c r="Z1976" i="259"/>
  <c r="Z1981" i="259"/>
  <c r="Z1986" i="259"/>
  <c r="Z1992" i="259"/>
  <c r="Z1997" i="259"/>
  <c r="Z2002" i="259"/>
  <c r="Z2008" i="259"/>
  <c r="Z2013" i="259"/>
  <c r="Z2017" i="259"/>
  <c r="Z2021" i="259"/>
  <c r="Z2025" i="259"/>
  <c r="Z2029" i="259"/>
  <c r="Z2033" i="259"/>
  <c r="Z2037" i="259"/>
  <c r="Z2041" i="259"/>
  <c r="Z2045" i="259"/>
  <c r="Z2049" i="259"/>
  <c r="Z2053" i="259"/>
  <c r="Z2057" i="259"/>
  <c r="Z2061" i="259"/>
  <c r="Z2065" i="259"/>
  <c r="Z2069" i="259"/>
  <c r="Z2073" i="259"/>
  <c r="Z2077" i="259"/>
  <c r="Z2081" i="259"/>
  <c r="Z2085" i="259"/>
  <c r="Z2089" i="259"/>
  <c r="Z2093" i="259"/>
  <c r="Z2097" i="259"/>
  <c r="Z2101" i="259"/>
  <c r="Z2105" i="259"/>
  <c r="Z2109" i="259"/>
  <c r="Z2113" i="259"/>
  <c r="Z2117" i="259"/>
  <c r="Z2121" i="259"/>
  <c r="Z2125" i="259"/>
  <c r="Z2129" i="259"/>
  <c r="Z2133" i="259"/>
  <c r="Z2137" i="259"/>
  <c r="Z2141" i="259"/>
  <c r="Z2145" i="259"/>
  <c r="Z2149" i="259"/>
  <c r="Z2153" i="259"/>
  <c r="Z2157" i="259"/>
  <c r="Z2161" i="259"/>
  <c r="Z2165" i="259"/>
  <c r="Z2169" i="259"/>
  <c r="Z2173" i="259"/>
  <c r="Z2177" i="259"/>
  <c r="Z2181" i="259"/>
  <c r="Z2185" i="259"/>
  <c r="Z2189" i="259"/>
  <c r="Z2193" i="259"/>
  <c r="Z2197" i="259"/>
  <c r="Z2201" i="259"/>
  <c r="Z2205" i="259"/>
  <c r="Z2209" i="259"/>
  <c r="Z2213" i="259"/>
  <c r="Z2217" i="259"/>
  <c r="Z2221" i="259"/>
  <c r="Z2225" i="259"/>
  <c r="Z2229" i="259"/>
  <c r="Z2233" i="259"/>
  <c r="Z2237" i="259"/>
  <c r="Z2241" i="259"/>
  <c r="Z2245" i="259"/>
  <c r="Z2249" i="259"/>
  <c r="Z2253" i="259"/>
  <c r="Z2257" i="259"/>
  <c r="Z2261" i="259"/>
  <c r="Z2265" i="259"/>
  <c r="Z2269" i="259"/>
  <c r="Z2273" i="259"/>
  <c r="Z2277" i="259"/>
  <c r="Z2281" i="259"/>
  <c r="Z2285" i="259"/>
  <c r="Z2289" i="259"/>
  <c r="Z2293" i="259"/>
  <c r="Z2297" i="259"/>
  <c r="Z2301" i="259"/>
  <c r="Z2305" i="259"/>
  <c r="Z2309" i="259"/>
  <c r="Z2313" i="259"/>
  <c r="Z2317" i="259"/>
  <c r="Z2321" i="259"/>
  <c r="Z2325" i="259"/>
  <c r="Z2329" i="259"/>
  <c r="Z2333" i="259"/>
  <c r="Z2337" i="259"/>
  <c r="Z2341" i="259"/>
  <c r="Z2345" i="259"/>
  <c r="Z2349" i="259"/>
  <c r="Z2353" i="259"/>
  <c r="Z2357" i="259"/>
  <c r="Z2361" i="259"/>
  <c r="Z2365" i="259"/>
  <c r="Z2369" i="259"/>
  <c r="Z2373" i="259"/>
  <c r="Z2377" i="259"/>
  <c r="Z2381" i="259"/>
  <c r="Z2385" i="259"/>
  <c r="Z2389" i="259"/>
  <c r="Z2393" i="259"/>
  <c r="Z2397" i="259"/>
  <c r="Z2401" i="259"/>
  <c r="Z2405" i="259"/>
  <c r="Z2409" i="259"/>
  <c r="Z2413" i="259"/>
  <c r="Z2417" i="259"/>
  <c r="Z2421" i="259"/>
  <c r="Z2425" i="259"/>
  <c r="Z2429" i="259"/>
  <c r="Z2433" i="259"/>
  <c r="Z2437" i="259"/>
  <c r="Z2441" i="259"/>
  <c r="Z2445" i="259"/>
  <c r="Z2449" i="259"/>
  <c r="Z2453" i="259"/>
  <c r="Z2457" i="259"/>
  <c r="Z1666" i="259"/>
  <c r="Z1682" i="259"/>
  <c r="Z1698" i="259"/>
  <c r="Z1714" i="259"/>
  <c r="Z1726" i="259"/>
  <c r="Z1732" i="259"/>
  <c r="Z1737" i="259"/>
  <c r="Z1742" i="259"/>
  <c r="Z1748" i="259"/>
  <c r="Z1753" i="259"/>
  <c r="Z1758" i="259"/>
  <c r="Z1764" i="259"/>
  <c r="Z1769" i="259"/>
  <c r="Z1774" i="259"/>
  <c r="Z1780" i="259"/>
  <c r="Z1785" i="259"/>
  <c r="Z1790" i="259"/>
  <c r="Z1796" i="259"/>
  <c r="Z1801" i="259"/>
  <c r="Z1806" i="259"/>
  <c r="Z1812" i="259"/>
  <c r="Z1817" i="259"/>
  <c r="Z1822" i="259"/>
  <c r="Z1828" i="259"/>
  <c r="Z1833" i="259"/>
  <c r="Z1838" i="259"/>
  <c r="Z1844" i="259"/>
  <c r="Z1849" i="259"/>
  <c r="Z1854" i="259"/>
  <c r="Z1860" i="259"/>
  <c r="Z1865" i="259"/>
  <c r="Z1870" i="259"/>
  <c r="Z1876" i="259"/>
  <c r="Z1881" i="259"/>
  <c r="Z1886" i="259"/>
  <c r="Z1892" i="259"/>
  <c r="Z1897" i="259"/>
  <c r="Z1902" i="259"/>
  <c r="Z1908" i="259"/>
  <c r="Z1913" i="259"/>
  <c r="Z1918" i="259"/>
  <c r="Z1924" i="259"/>
  <c r="Z1929" i="259"/>
  <c r="Z1934" i="259"/>
  <c r="Z1940" i="259"/>
  <c r="Z1945" i="259"/>
  <c r="Z1950" i="259"/>
  <c r="Z1956" i="259"/>
  <c r="Z1961" i="259"/>
  <c r="Z1966" i="259"/>
  <c r="Z1972" i="259"/>
  <c r="Z1977" i="259"/>
  <c r="Z1982" i="259"/>
  <c r="Z1988" i="259"/>
  <c r="Z1993" i="259"/>
  <c r="Z1998" i="259"/>
  <c r="Z2004" i="259"/>
  <c r="Z2009" i="259"/>
  <c r="Z2014" i="259"/>
  <c r="Z2018" i="259"/>
  <c r="Z2022" i="259"/>
  <c r="Z2026" i="259"/>
  <c r="Z2030" i="259"/>
  <c r="Z2034" i="259"/>
  <c r="Z2038" i="259"/>
  <c r="Z2042" i="259"/>
  <c r="Z2046" i="259"/>
  <c r="Z2050" i="259"/>
  <c r="Z2054" i="259"/>
  <c r="Z2058" i="259"/>
  <c r="Z2062" i="259"/>
  <c r="Z2066" i="259"/>
  <c r="Z2070" i="259"/>
  <c r="Z2074" i="259"/>
  <c r="Z2078" i="259"/>
  <c r="Z2082" i="259"/>
  <c r="Z2086" i="259"/>
  <c r="Z2090" i="259"/>
  <c r="Z2094" i="259"/>
  <c r="Z2098" i="259"/>
  <c r="Z2102" i="259"/>
  <c r="Z2106" i="259"/>
  <c r="Z2110" i="259"/>
  <c r="Z2114" i="259"/>
  <c r="Z2118" i="259"/>
  <c r="Z2122" i="259"/>
  <c r="Z2126" i="259"/>
  <c r="Z2130" i="259"/>
  <c r="Z2134" i="259"/>
  <c r="Z2138" i="259"/>
  <c r="Z2142" i="259"/>
  <c r="Z2146" i="259"/>
  <c r="Z2150" i="259"/>
  <c r="Z2154" i="259"/>
  <c r="Z2158" i="259"/>
  <c r="Z2162" i="259"/>
  <c r="Z2166" i="259"/>
  <c r="Z2170" i="259"/>
  <c r="Z2174" i="259"/>
  <c r="Z2178" i="259"/>
  <c r="Z2182" i="259"/>
  <c r="Z2186" i="259"/>
  <c r="Z2190" i="259"/>
  <c r="Z2194" i="259"/>
  <c r="Z2198" i="259"/>
  <c r="Z2202" i="259"/>
  <c r="Z2206" i="259"/>
  <c r="Z2210" i="259"/>
  <c r="Z2214" i="259"/>
  <c r="Z2218" i="259"/>
  <c r="Z2222" i="259"/>
  <c r="Z2226" i="259"/>
  <c r="Z2230" i="259"/>
  <c r="Z2234" i="259"/>
  <c r="Z2238" i="259"/>
  <c r="Z2242" i="259"/>
  <c r="Z2246" i="259"/>
  <c r="Z2250" i="259"/>
  <c r="Z2254" i="259"/>
  <c r="Z2258" i="259"/>
  <c r="Z2262" i="259"/>
  <c r="Z2266" i="259"/>
  <c r="Z2270" i="259"/>
  <c r="Z2274" i="259"/>
  <c r="Z2278" i="259"/>
  <c r="Z2282" i="259"/>
  <c r="Z2286" i="259"/>
  <c r="Z2290" i="259"/>
  <c r="Z2294" i="259"/>
  <c r="Z2298" i="259"/>
  <c r="Z2302" i="259"/>
  <c r="Z2306" i="259"/>
  <c r="Z2310" i="259"/>
  <c r="Z2314" i="259"/>
  <c r="Z2318" i="259"/>
  <c r="Z2322" i="259"/>
  <c r="Z2326" i="259"/>
  <c r="Z2330" i="259"/>
  <c r="Z2334" i="259"/>
  <c r="Z2338" i="259"/>
  <c r="Z2342" i="259"/>
  <c r="Z2346" i="259"/>
  <c r="Z2350" i="259"/>
  <c r="Z2354" i="259"/>
  <c r="Z2358" i="259"/>
  <c r="Z2362" i="259"/>
  <c r="Z2366" i="259"/>
  <c r="Z2370" i="259"/>
  <c r="Z2374" i="259"/>
  <c r="Z2378" i="259"/>
  <c r="Z2382" i="259"/>
  <c r="Z2386" i="259"/>
  <c r="Z2390" i="259"/>
  <c r="Z2394" i="259"/>
  <c r="Z2398" i="259"/>
  <c r="Z2402" i="259"/>
  <c r="Z2406" i="259"/>
  <c r="Z2410" i="259"/>
  <c r="Z2414" i="259"/>
  <c r="Z2418" i="259"/>
  <c r="Z2422" i="259"/>
  <c r="Z2426" i="259"/>
  <c r="Z2430" i="259"/>
  <c r="Z2434" i="259"/>
  <c r="Z2438" i="259"/>
  <c r="Z2442" i="259"/>
  <c r="Z2446" i="259"/>
  <c r="Z2450" i="259"/>
  <c r="Z2454" i="259"/>
  <c r="Z2458" i="259"/>
  <c r="Z2462" i="259"/>
  <c r="Z2466" i="259"/>
  <c r="Z2470" i="259"/>
  <c r="Z2474" i="259"/>
  <c r="Z2478" i="259"/>
  <c r="Z2482" i="259"/>
  <c r="Z1670" i="259"/>
  <c r="Z1686" i="259"/>
  <c r="Z1702" i="259"/>
  <c r="Z1718" i="259"/>
  <c r="Z1728" i="259"/>
  <c r="Z1733" i="259"/>
  <c r="Z1738" i="259"/>
  <c r="Z1744" i="259"/>
  <c r="Z1749" i="259"/>
  <c r="Z1754" i="259"/>
  <c r="Z1760" i="259"/>
  <c r="Z1765" i="259"/>
  <c r="Z1770" i="259"/>
  <c r="Z1776" i="259"/>
  <c r="Z1781" i="259"/>
  <c r="Z1786" i="259"/>
  <c r="Z1792" i="259"/>
  <c r="Z1797" i="259"/>
  <c r="Z1802" i="259"/>
  <c r="Z1808" i="259"/>
  <c r="Z1813" i="259"/>
  <c r="Z1818" i="259"/>
  <c r="Z1824" i="259"/>
  <c r="Z1829" i="259"/>
  <c r="Z1834" i="259"/>
  <c r="Z1840" i="259"/>
  <c r="Z1845" i="259"/>
  <c r="Z1850" i="259"/>
  <c r="Z1856" i="259"/>
  <c r="Z1861" i="259"/>
  <c r="Z1866" i="259"/>
  <c r="Z1872" i="259"/>
  <c r="Z1877" i="259"/>
  <c r="Z1882" i="259"/>
  <c r="Z1888" i="259"/>
  <c r="Z1893" i="259"/>
  <c r="Z1898" i="259"/>
  <c r="Z1904" i="259"/>
  <c r="Z1909" i="259"/>
  <c r="Z1914" i="259"/>
  <c r="Z1920" i="259"/>
  <c r="Z1925" i="259"/>
  <c r="Z1930" i="259"/>
  <c r="Z1936" i="259"/>
  <c r="Z1941" i="259"/>
  <c r="Z1946" i="259"/>
  <c r="Z1952" i="259"/>
  <c r="Z1957" i="259"/>
  <c r="Z1962" i="259"/>
  <c r="Z1968" i="259"/>
  <c r="Z1973" i="259"/>
  <c r="Z1978" i="259"/>
  <c r="Z1984" i="259"/>
  <c r="Z1989" i="259"/>
  <c r="Z1994" i="259"/>
  <c r="Z2000" i="259"/>
  <c r="Z2005" i="259"/>
  <c r="Z2010" i="259"/>
  <c r="Z2015" i="259"/>
  <c r="Z2019" i="259"/>
  <c r="Z2023" i="259"/>
  <c r="Z2027" i="259"/>
  <c r="Z2031" i="259"/>
  <c r="Z2035" i="259"/>
  <c r="Z2039" i="259"/>
  <c r="Z2043" i="259"/>
  <c r="Z2047" i="259"/>
  <c r="Z2051" i="259"/>
  <c r="Z2055" i="259"/>
  <c r="Z2059" i="259"/>
  <c r="Z2063" i="259"/>
  <c r="Z2067" i="259"/>
  <c r="Z2071" i="259"/>
  <c r="Z2075" i="259"/>
  <c r="Z2079" i="259"/>
  <c r="Z2083" i="259"/>
  <c r="Z2087" i="259"/>
  <c r="Z2091" i="259"/>
  <c r="Z2095" i="259"/>
  <c r="Z2099" i="259"/>
  <c r="Z2103" i="259"/>
  <c r="Z2107" i="259"/>
  <c r="Z2111" i="259"/>
  <c r="Z2115" i="259"/>
  <c r="Z2119" i="259"/>
  <c r="Z2123" i="259"/>
  <c r="Z2127" i="259"/>
  <c r="Z2131" i="259"/>
  <c r="Z2135" i="259"/>
  <c r="Z2139" i="259"/>
  <c r="Z2143" i="259"/>
  <c r="Z2147" i="259"/>
  <c r="Z2151" i="259"/>
  <c r="Z2155" i="259"/>
  <c r="Z2159" i="259"/>
  <c r="Z2163" i="259"/>
  <c r="Z2167" i="259"/>
  <c r="Z2171" i="259"/>
  <c r="Z2175" i="259"/>
  <c r="Z2179" i="259"/>
  <c r="Z2183" i="259"/>
  <c r="Z2187" i="259"/>
  <c r="Z2191" i="259"/>
  <c r="Z2195" i="259"/>
  <c r="Z2199" i="259"/>
  <c r="Z2203" i="259"/>
  <c r="Z2207" i="259"/>
  <c r="Z2211" i="259"/>
  <c r="Z2215" i="259"/>
  <c r="Z2219" i="259"/>
  <c r="Z2223" i="259"/>
  <c r="Z2227" i="259"/>
  <c r="Z2231" i="259"/>
  <c r="Z2235" i="259"/>
  <c r="Z2239" i="259"/>
  <c r="Z2243" i="259"/>
  <c r="Z2247" i="259"/>
  <c r="Z2251" i="259"/>
  <c r="Z2255" i="259"/>
  <c r="Z2259" i="259"/>
  <c r="Z2263" i="259"/>
  <c r="Z2267" i="259"/>
  <c r="Z2271" i="259"/>
  <c r="Z2275" i="259"/>
  <c r="Z2279" i="259"/>
  <c r="Z2283" i="259"/>
  <c r="Z2287" i="259"/>
  <c r="Z2291" i="259"/>
  <c r="Z2295" i="259"/>
  <c r="Z2299" i="259"/>
  <c r="Z2303" i="259"/>
  <c r="Z2307" i="259"/>
  <c r="Z2311" i="259"/>
  <c r="Z2315" i="259"/>
  <c r="Z2319" i="259"/>
  <c r="Z2323" i="259"/>
  <c r="Z2327" i="259"/>
  <c r="Z2331" i="259"/>
  <c r="Z2335" i="259"/>
  <c r="Z2339" i="259"/>
  <c r="Z2343" i="259"/>
  <c r="Z2347" i="259"/>
  <c r="Z2351" i="259"/>
  <c r="Z2355" i="259"/>
  <c r="Z2359" i="259"/>
  <c r="Z2363" i="259"/>
  <c r="Z2367" i="259"/>
  <c r="Z2371" i="259"/>
  <c r="Z2375" i="259"/>
  <c r="Z2379" i="259"/>
  <c r="Z2383" i="259"/>
  <c r="Z2387" i="259"/>
  <c r="Z2391" i="259"/>
  <c r="Z2395" i="259"/>
  <c r="Z2399" i="259"/>
  <c r="Z2403" i="259"/>
  <c r="Z2407" i="259"/>
  <c r="Z2411" i="259"/>
  <c r="Z2415" i="259"/>
  <c r="Z2419" i="259"/>
  <c r="Z2423" i="259"/>
  <c r="Z2427" i="259"/>
  <c r="Z2431" i="259"/>
  <c r="Z2435" i="259"/>
  <c r="Z2439" i="259"/>
  <c r="Z2443" i="259"/>
  <c r="Z2447" i="259"/>
  <c r="Z2451" i="259"/>
  <c r="Z2455" i="259"/>
  <c r="Z2459" i="259"/>
  <c r="Z1674" i="259"/>
  <c r="Z1729" i="259"/>
  <c r="Z1750" i="259"/>
  <c r="Z1772" i="259"/>
  <c r="Z1793" i="259"/>
  <c r="Z1814" i="259"/>
  <c r="Z1836" i="259"/>
  <c r="Z1857" i="259"/>
  <c r="Z1878" i="259"/>
  <c r="Z1900" i="259"/>
  <c r="Z1921" i="259"/>
  <c r="Z1942" i="259"/>
  <c r="Z1964" i="259"/>
  <c r="Z1985" i="259"/>
  <c r="Z2006" i="259"/>
  <c r="Z2024" i="259"/>
  <c r="Z2040" i="259"/>
  <c r="Z2056" i="259"/>
  <c r="Z2072" i="259"/>
  <c r="Z2088" i="259"/>
  <c r="Z2104" i="259"/>
  <c r="Z2120" i="259"/>
  <c r="Z2136" i="259"/>
  <c r="Z2152" i="259"/>
  <c r="Z2168" i="259"/>
  <c r="Z2184" i="259"/>
  <c r="Z2200" i="259"/>
  <c r="Z2216" i="259"/>
  <c r="Z2232" i="259"/>
  <c r="Z2248" i="259"/>
  <c r="Z2264" i="259"/>
  <c r="Z2280" i="259"/>
  <c r="Z2296" i="259"/>
  <c r="Z2312" i="259"/>
  <c r="Z2328" i="259"/>
  <c r="Z2344" i="259"/>
  <c r="Z2360" i="259"/>
  <c r="Z2376" i="259"/>
  <c r="Z2392" i="259"/>
  <c r="Z2408" i="259"/>
  <c r="Z2424" i="259"/>
  <c r="Z2440" i="259"/>
  <c r="Z2456" i="259"/>
  <c r="Z2464" i="259"/>
  <c r="Z2469" i="259"/>
  <c r="Z2475" i="259"/>
  <c r="Z2480" i="259"/>
  <c r="Z2485" i="259"/>
  <c r="Z2489" i="259"/>
  <c r="Z2493" i="259"/>
  <c r="Z2497" i="259"/>
  <c r="Z2501" i="259"/>
  <c r="Z2505" i="259"/>
  <c r="Z2509" i="259"/>
  <c r="Z2513" i="259"/>
  <c r="Z2517" i="259"/>
  <c r="Z2521" i="259"/>
  <c r="Z2525" i="259"/>
  <c r="Z2529" i="259"/>
  <c r="Z2533" i="259"/>
  <c r="Z2537" i="259"/>
  <c r="Z2541" i="259"/>
  <c r="Z2545" i="259"/>
  <c r="Z2549" i="259"/>
  <c r="Z2553" i="259"/>
  <c r="Z2557" i="259"/>
  <c r="Z2561" i="259"/>
  <c r="Z2565" i="259"/>
  <c r="Z2569" i="259"/>
  <c r="Z2573" i="259"/>
  <c r="Z2577" i="259"/>
  <c r="Z2581" i="259"/>
  <c r="Z2585" i="259"/>
  <c r="Z2589" i="259"/>
  <c r="Z2593" i="259"/>
  <c r="Z2597" i="259"/>
  <c r="Z2601" i="259"/>
  <c r="Z2605" i="259"/>
  <c r="Z2609" i="259"/>
  <c r="Z2613" i="259"/>
  <c r="Z2617" i="259"/>
  <c r="Z2621" i="259"/>
  <c r="Z2625" i="259"/>
  <c r="Z2629" i="259"/>
  <c r="Z2633" i="259"/>
  <c r="Z2637" i="259"/>
  <c r="Z2641" i="259"/>
  <c r="Z2645" i="259"/>
  <c r="Z2649" i="259"/>
  <c r="Z2653" i="259"/>
  <c r="Z2657" i="259"/>
  <c r="Z2661" i="259"/>
  <c r="Z2665" i="259"/>
  <c r="Z2669" i="259"/>
  <c r="Z2673" i="259"/>
  <c r="Z2677" i="259"/>
  <c r="Z2681" i="259"/>
  <c r="Z2685" i="259"/>
  <c r="Z2689" i="259"/>
  <c r="Z2693" i="259"/>
  <c r="Z2697" i="259"/>
  <c r="Z2701" i="259"/>
  <c r="Z2705" i="259"/>
  <c r="Z2709" i="259"/>
  <c r="Z2713" i="259"/>
  <c r="Z2717" i="259"/>
  <c r="Z2721" i="259"/>
  <c r="Z2725" i="259"/>
  <c r="Z2729" i="259"/>
  <c r="Z2733" i="259"/>
  <c r="Z2737" i="259"/>
  <c r="Z2741" i="259"/>
  <c r="Z2745" i="259"/>
  <c r="Z2749" i="259"/>
  <c r="Z2753" i="259"/>
  <c r="Z2757" i="259"/>
  <c r="Z2761" i="259"/>
  <c r="Z2765" i="259"/>
  <c r="Z2769" i="259"/>
  <c r="Z2773" i="259"/>
  <c r="Z2777" i="259"/>
  <c r="Z2781" i="259"/>
  <c r="Z2785" i="259"/>
  <c r="Z2789" i="259"/>
  <c r="Z2793" i="259"/>
  <c r="Z2797" i="259"/>
  <c r="Z2801" i="259"/>
  <c r="Z2805" i="259"/>
  <c r="Z2809" i="259"/>
  <c r="Z2813" i="259"/>
  <c r="Z2817" i="259"/>
  <c r="Z2821" i="259"/>
  <c r="Z2825" i="259"/>
  <c r="Z2829" i="259"/>
  <c r="Z2833" i="259"/>
  <c r="Z2837" i="259"/>
  <c r="Z2841" i="259"/>
  <c r="Z2845" i="259"/>
  <c r="Z2849" i="259"/>
  <c r="Z2853" i="259"/>
  <c r="Z2857" i="259"/>
  <c r="Z2861" i="259"/>
  <c r="Z2865" i="259"/>
  <c r="Z2869" i="259"/>
  <c r="Z2873" i="259"/>
  <c r="Z2877" i="259"/>
  <c r="Z2881" i="259"/>
  <c r="Z2885" i="259"/>
  <c r="Z2889" i="259"/>
  <c r="Z2893" i="259"/>
  <c r="Z2897" i="259"/>
  <c r="Z2901" i="259"/>
  <c r="Z2905" i="259"/>
  <c r="Z2909" i="259"/>
  <c r="Z2913" i="259"/>
  <c r="Z1690" i="259"/>
  <c r="Z1734" i="259"/>
  <c r="Z1756" i="259"/>
  <c r="Z1777" i="259"/>
  <c r="Z1798" i="259"/>
  <c r="Z1820" i="259"/>
  <c r="Z1841" i="259"/>
  <c r="Z1862" i="259"/>
  <c r="Z1884" i="259"/>
  <c r="Z1905" i="259"/>
  <c r="Z1926" i="259"/>
  <c r="Z1948" i="259"/>
  <c r="Z1969" i="259"/>
  <c r="Z1990" i="259"/>
  <c r="Z2012" i="259"/>
  <c r="Z2028" i="259"/>
  <c r="Z2044" i="259"/>
  <c r="Z2060" i="259"/>
  <c r="Z2076" i="259"/>
  <c r="Z2092" i="259"/>
  <c r="Z2108" i="259"/>
  <c r="Z2124" i="259"/>
  <c r="Z2140" i="259"/>
  <c r="Z2156" i="259"/>
  <c r="Z2172" i="259"/>
  <c r="Z2188" i="259"/>
  <c r="Z2204" i="259"/>
  <c r="Z2220" i="259"/>
  <c r="Z2236" i="259"/>
  <c r="Z2252" i="259"/>
  <c r="Z2268" i="259"/>
  <c r="Z2284" i="259"/>
  <c r="Z2300" i="259"/>
  <c r="Z2316" i="259"/>
  <c r="Z2332" i="259"/>
  <c r="Z2348" i="259"/>
  <c r="Z2364" i="259"/>
  <c r="Z2380" i="259"/>
  <c r="Z2396" i="259"/>
  <c r="Z2412" i="259"/>
  <c r="Z2428" i="259"/>
  <c r="Z2444" i="259"/>
  <c r="Z2460" i="259"/>
  <c r="Z2465" i="259"/>
  <c r="Z2471" i="259"/>
  <c r="Z2476" i="259"/>
  <c r="Z2481" i="259"/>
  <c r="Z2486" i="259"/>
  <c r="Z2490" i="259"/>
  <c r="Z2494" i="259"/>
  <c r="Z2498" i="259"/>
  <c r="Z2502" i="259"/>
  <c r="Z2506" i="259"/>
  <c r="Z2510" i="259"/>
  <c r="Z2514" i="259"/>
  <c r="Z2518" i="259"/>
  <c r="Z2522" i="259"/>
  <c r="Z2526" i="259"/>
  <c r="Z2530" i="259"/>
  <c r="Z2534" i="259"/>
  <c r="Z2538" i="259"/>
  <c r="Z2542" i="259"/>
  <c r="Z2546" i="259"/>
  <c r="Z2550" i="259"/>
  <c r="Z2554" i="259"/>
  <c r="Z2558" i="259"/>
  <c r="Z2562" i="259"/>
  <c r="Z2566" i="259"/>
  <c r="Z2570" i="259"/>
  <c r="Z2574" i="259"/>
  <c r="Z2578" i="259"/>
  <c r="Z2582" i="259"/>
  <c r="Z2586" i="259"/>
  <c r="Z2590" i="259"/>
  <c r="Z2594" i="259"/>
  <c r="Z2598" i="259"/>
  <c r="Z2602" i="259"/>
  <c r="Z2606" i="259"/>
  <c r="Z2610" i="259"/>
  <c r="Z2614" i="259"/>
  <c r="Z2618" i="259"/>
  <c r="Z2622" i="259"/>
  <c r="Z2626" i="259"/>
  <c r="Z2630" i="259"/>
  <c r="Z2634" i="259"/>
  <c r="Z2638" i="259"/>
  <c r="Z2642" i="259"/>
  <c r="Z2646" i="259"/>
  <c r="Z2650" i="259"/>
  <c r="Z2654" i="259"/>
  <c r="Z2658" i="259"/>
  <c r="Z2662" i="259"/>
  <c r="Z2666" i="259"/>
  <c r="Z2670" i="259"/>
  <c r="Z2674" i="259"/>
  <c r="Z2678" i="259"/>
  <c r="Z2682" i="259"/>
  <c r="Z2686" i="259"/>
  <c r="Z2690" i="259"/>
  <c r="Z2694" i="259"/>
  <c r="Z2698" i="259"/>
  <c r="Z2702" i="259"/>
  <c r="Z2706" i="259"/>
  <c r="Z2710" i="259"/>
  <c r="Z2714" i="259"/>
  <c r="Z2718" i="259"/>
  <c r="Z2722" i="259"/>
  <c r="Z2726" i="259"/>
  <c r="Z2730" i="259"/>
  <c r="Z2734" i="259"/>
  <c r="Z2738" i="259"/>
  <c r="Z2742" i="259"/>
  <c r="Z2746" i="259"/>
  <c r="Z2750" i="259"/>
  <c r="Z2754" i="259"/>
  <c r="Z2758" i="259"/>
  <c r="Z2762" i="259"/>
  <c r="Z2766" i="259"/>
  <c r="Z2770" i="259"/>
  <c r="Z2774" i="259"/>
  <c r="Z2778" i="259"/>
  <c r="Z2782" i="259"/>
  <c r="Z2786" i="259"/>
  <c r="Z2790" i="259"/>
  <c r="Z2794" i="259"/>
  <c r="Z2798" i="259"/>
  <c r="Z2802" i="259"/>
  <c r="Z2806" i="259"/>
  <c r="Z2810" i="259"/>
  <c r="Z2814" i="259"/>
  <c r="Z2818" i="259"/>
  <c r="Z2822" i="259"/>
  <c r="Z2826" i="259"/>
  <c r="Z2830" i="259"/>
  <c r="Z2834" i="259"/>
  <c r="Z2838" i="259"/>
  <c r="Z2842" i="259"/>
  <c r="Z2846" i="259"/>
  <c r="Z2850" i="259"/>
  <c r="Z2854" i="259"/>
  <c r="Z2858" i="259"/>
  <c r="Z2862" i="259"/>
  <c r="Z2866" i="259"/>
  <c r="Z2870" i="259"/>
  <c r="Z2874" i="259"/>
  <c r="Z2878" i="259"/>
  <c r="Z2882" i="259"/>
  <c r="Z2886" i="259"/>
  <c r="Z2890" i="259"/>
  <c r="Z2894" i="259"/>
  <c r="Z2898" i="259"/>
  <c r="Z2902" i="259"/>
  <c r="Z2906" i="259"/>
  <c r="Z2910" i="259"/>
  <c r="Z2914" i="259"/>
  <c r="Z2918" i="259"/>
  <c r="Z2922" i="259"/>
  <c r="Z2926" i="259"/>
  <c r="Z2930" i="259"/>
  <c r="Z2934" i="259"/>
  <c r="Z2938" i="259"/>
  <c r="Z2942" i="259"/>
  <c r="Z2946" i="259"/>
  <c r="Z2950" i="259"/>
  <c r="Z2954" i="259"/>
  <c r="Z2958" i="259"/>
  <c r="Z2962" i="259"/>
  <c r="Z2966" i="259"/>
  <c r="Z2970" i="259"/>
  <c r="Z2974" i="259"/>
  <c r="Z2978" i="259"/>
  <c r="Z2982" i="259"/>
  <c r="Z2986" i="259"/>
  <c r="Z2990" i="259"/>
  <c r="Z2994" i="259"/>
  <c r="Z2998" i="259"/>
  <c r="Z3002" i="259"/>
  <c r="Z3006" i="259"/>
  <c r="Z3010" i="259"/>
  <c r="Z3014" i="259"/>
  <c r="Z3018" i="259"/>
  <c r="Z3022" i="259"/>
  <c r="Z1706" i="259"/>
  <c r="Z1740" i="259"/>
  <c r="Z1761" i="259"/>
  <c r="Z1782" i="259"/>
  <c r="Z1804" i="259"/>
  <c r="Z1825" i="259"/>
  <c r="Z1846" i="259"/>
  <c r="Z1868" i="259"/>
  <c r="Z1889" i="259"/>
  <c r="Z1910" i="259"/>
  <c r="Z1932" i="259"/>
  <c r="Z1953" i="259"/>
  <c r="Z1974" i="259"/>
  <c r="Z1996" i="259"/>
  <c r="Z2016" i="259"/>
  <c r="Z2032" i="259"/>
  <c r="Z2048" i="259"/>
  <c r="Z2064" i="259"/>
  <c r="Z2080" i="259"/>
  <c r="Z2096" i="259"/>
  <c r="Z2112" i="259"/>
  <c r="Z2128" i="259"/>
  <c r="Z2144" i="259"/>
  <c r="Z2160" i="259"/>
  <c r="Z2176" i="259"/>
  <c r="Z2192" i="259"/>
  <c r="Z2208" i="259"/>
  <c r="Z2224" i="259"/>
  <c r="Z2240" i="259"/>
  <c r="Z2256" i="259"/>
  <c r="Z2272" i="259"/>
  <c r="Z2288" i="259"/>
  <c r="Z2304" i="259"/>
  <c r="Z2320" i="259"/>
  <c r="Z2336" i="259"/>
  <c r="Z2352" i="259"/>
  <c r="Z2368" i="259"/>
  <c r="Z2384" i="259"/>
  <c r="Z2400" i="259"/>
  <c r="Z2416" i="259"/>
  <c r="Z2432" i="259"/>
  <c r="Z2448" i="259"/>
  <c r="Z2461" i="259"/>
  <c r="Z2467" i="259"/>
  <c r="Z2472" i="259"/>
  <c r="Z2477" i="259"/>
  <c r="Z2483" i="259"/>
  <c r="Z2487" i="259"/>
  <c r="Z2491" i="259"/>
  <c r="Z2495" i="259"/>
  <c r="Z2499" i="259"/>
  <c r="Z2503" i="259"/>
  <c r="Z2507" i="259"/>
  <c r="Z2511" i="259"/>
  <c r="Z2515" i="259"/>
  <c r="Z2519" i="259"/>
  <c r="Z2523" i="259"/>
  <c r="Z2527" i="259"/>
  <c r="Z2531" i="259"/>
  <c r="Z2535" i="259"/>
  <c r="Z2539" i="259"/>
  <c r="Z2543" i="259"/>
  <c r="Z2547" i="259"/>
  <c r="Z2551" i="259"/>
  <c r="Z2555" i="259"/>
  <c r="Z2559" i="259"/>
  <c r="Z2563" i="259"/>
  <c r="Z2567" i="259"/>
  <c r="Z2571" i="259"/>
  <c r="Z2575" i="259"/>
  <c r="Z2579" i="259"/>
  <c r="Z2583" i="259"/>
  <c r="Z2587" i="259"/>
  <c r="Z2591" i="259"/>
  <c r="Z2595" i="259"/>
  <c r="Z2599" i="259"/>
  <c r="Z2603" i="259"/>
  <c r="Z2607" i="259"/>
  <c r="Z2611" i="259"/>
  <c r="Z2615" i="259"/>
  <c r="Z2619" i="259"/>
  <c r="Z2623" i="259"/>
  <c r="Z2627" i="259"/>
  <c r="Z2631" i="259"/>
  <c r="Z2635" i="259"/>
  <c r="Z2639" i="259"/>
  <c r="Z2643" i="259"/>
  <c r="Z2647" i="259"/>
  <c r="Z2651" i="259"/>
  <c r="Z2655" i="259"/>
  <c r="Z2659" i="259"/>
  <c r="Z2663" i="259"/>
  <c r="Z2667" i="259"/>
  <c r="Z2671" i="259"/>
  <c r="Z2675" i="259"/>
  <c r="Z2679" i="259"/>
  <c r="Z2683" i="259"/>
  <c r="Z2687" i="259"/>
  <c r="Z2691" i="259"/>
  <c r="Z2695" i="259"/>
  <c r="Z2699" i="259"/>
  <c r="Z2703" i="259"/>
  <c r="Z2707" i="259"/>
  <c r="Z2711" i="259"/>
  <c r="Z2715" i="259"/>
  <c r="Z2719" i="259"/>
  <c r="Z2723" i="259"/>
  <c r="Z2727" i="259"/>
  <c r="Z2731" i="259"/>
  <c r="Z2735" i="259"/>
  <c r="Z2739" i="259"/>
  <c r="Z2743" i="259"/>
  <c r="Z2747" i="259"/>
  <c r="Z2751" i="259"/>
  <c r="Z2755" i="259"/>
  <c r="Z2759" i="259"/>
  <c r="Z2763" i="259"/>
  <c r="Z2767" i="259"/>
  <c r="Z2771" i="259"/>
  <c r="Z2775" i="259"/>
  <c r="Z2779" i="259"/>
  <c r="Z2783" i="259"/>
  <c r="Z2787" i="259"/>
  <c r="Z2791" i="259"/>
  <c r="Z2795" i="259"/>
  <c r="Z2799" i="259"/>
  <c r="Z2803" i="259"/>
  <c r="Z2807" i="259"/>
  <c r="Z2811" i="259"/>
  <c r="Z2815" i="259"/>
  <c r="Z2819" i="259"/>
  <c r="Z2823" i="259"/>
  <c r="Z2827" i="259"/>
  <c r="Z2831" i="259"/>
  <c r="Z2835" i="259"/>
  <c r="Z2839" i="259"/>
  <c r="Z2843" i="259"/>
  <c r="Z2847" i="259"/>
  <c r="Z2851" i="259"/>
  <c r="Z2855" i="259"/>
  <c r="Z2859" i="259"/>
  <c r="Z2863" i="259"/>
  <c r="Z2867" i="259"/>
  <c r="Z2871" i="259"/>
  <c r="Z2875" i="259"/>
  <c r="Z2879" i="259"/>
  <c r="Z2883" i="259"/>
  <c r="Z2887" i="259"/>
  <c r="Z2891" i="259"/>
  <c r="Z2895" i="259"/>
  <c r="Z2899" i="259"/>
  <c r="Z2903" i="259"/>
  <c r="Z2907" i="259"/>
  <c r="Z2911" i="259"/>
  <c r="Z2915" i="259"/>
  <c r="Z2919" i="259"/>
  <c r="Z2923" i="259"/>
  <c r="Z2927" i="259"/>
  <c r="Z2931" i="259"/>
  <c r="Z2935" i="259"/>
  <c r="Z2939" i="259"/>
  <c r="Z2943" i="259"/>
  <c r="Z2947" i="259"/>
  <c r="Z2951" i="259"/>
  <c r="Z2955" i="259"/>
  <c r="Z2959" i="259"/>
  <c r="Z2963" i="259"/>
  <c r="Z2967" i="259"/>
  <c r="Z2971" i="259"/>
  <c r="Z2975" i="259"/>
  <c r="Z1722" i="259"/>
  <c r="Z1809" i="259"/>
  <c r="Z1894" i="259"/>
  <c r="Z1980" i="259"/>
  <c r="Z2052" i="259"/>
  <c r="Z2116" i="259"/>
  <c r="Z2180" i="259"/>
  <c r="Z2244" i="259"/>
  <c r="Z2308" i="259"/>
  <c r="Z2372" i="259"/>
  <c r="Z2436" i="259"/>
  <c r="Z2473" i="259"/>
  <c r="Z2492" i="259"/>
  <c r="Z2508" i="259"/>
  <c r="Z2524" i="259"/>
  <c r="Z2540" i="259"/>
  <c r="Z2556" i="259"/>
  <c r="Z2572" i="259"/>
  <c r="Z2588" i="259"/>
  <c r="Z2604" i="259"/>
  <c r="Z2620" i="259"/>
  <c r="Z2636" i="259"/>
  <c r="Z2652" i="259"/>
  <c r="Z2668" i="259"/>
  <c r="Z2684" i="259"/>
  <c r="Z2700" i="259"/>
  <c r="Z2716" i="259"/>
  <c r="Z2732" i="259"/>
  <c r="Z2748" i="259"/>
  <c r="Z2764" i="259"/>
  <c r="Z2780" i="259"/>
  <c r="Z2796" i="259"/>
  <c r="Z2812" i="259"/>
  <c r="Z2828" i="259"/>
  <c r="Z2844" i="259"/>
  <c r="Z2860" i="259"/>
  <c r="Z2876" i="259"/>
  <c r="Z2892" i="259"/>
  <c r="Z2908" i="259"/>
  <c r="Z2920" i="259"/>
  <c r="Z2928" i="259"/>
  <c r="Z2936" i="259"/>
  <c r="Z2944" i="259"/>
  <c r="Z2952" i="259"/>
  <c r="Z2960" i="259"/>
  <c r="Z2968" i="259"/>
  <c r="Z2976" i="259"/>
  <c r="Z2981" i="259"/>
  <c r="Z2987" i="259"/>
  <c r="Z2992" i="259"/>
  <c r="Z2997" i="259"/>
  <c r="Z3003" i="259"/>
  <c r="Z3008" i="259"/>
  <c r="Z3013" i="259"/>
  <c r="Z3019" i="259"/>
  <c r="Z3024" i="259"/>
  <c r="Z3028" i="259"/>
  <c r="Z3032" i="259"/>
  <c r="Z3036" i="259"/>
  <c r="Z3040" i="259"/>
  <c r="Z3044" i="259"/>
  <c r="Z3048" i="259"/>
  <c r="Z3052" i="259"/>
  <c r="Z3056" i="259"/>
  <c r="Z3060" i="259"/>
  <c r="Z3064" i="259"/>
  <c r="Z3068" i="259"/>
  <c r="Z3072" i="259"/>
  <c r="Z3076" i="259"/>
  <c r="Z3080" i="259"/>
  <c r="Z3084" i="259"/>
  <c r="Z3088" i="259"/>
  <c r="Z3092" i="259"/>
  <c r="Z3096" i="259"/>
  <c r="Z3100" i="259"/>
  <c r="Z3104" i="259"/>
  <c r="Z3108" i="259"/>
  <c r="Z3112" i="259"/>
  <c r="Z3116" i="259"/>
  <c r="Z3120" i="259"/>
  <c r="Z3124" i="259"/>
  <c r="Z3128" i="259"/>
  <c r="Z3132" i="259"/>
  <c r="Z3136" i="259"/>
  <c r="Z3140" i="259"/>
  <c r="Z3144" i="259"/>
  <c r="Z3148" i="259"/>
  <c r="Z3152" i="259"/>
  <c r="Z3156" i="259"/>
  <c r="Z3160" i="259"/>
  <c r="Z3164" i="259"/>
  <c r="Z3168" i="259"/>
  <c r="Z3172" i="259"/>
  <c r="Z3176" i="259"/>
  <c r="Z3180" i="259"/>
  <c r="Z3184" i="259"/>
  <c r="Z3188" i="259"/>
  <c r="Z3192" i="259"/>
  <c r="Z3196" i="259"/>
  <c r="Z3200" i="259"/>
  <c r="Z3204" i="259"/>
  <c r="Z3208" i="259"/>
  <c r="Z3212" i="259"/>
  <c r="Z3216" i="259"/>
  <c r="Z3220" i="259"/>
  <c r="Z3224" i="259"/>
  <c r="Z3228" i="259"/>
  <c r="Z3232" i="259"/>
  <c r="Z3236" i="259"/>
  <c r="Z3240" i="259"/>
  <c r="Z3244" i="259"/>
  <c r="Z3248" i="259"/>
  <c r="Z3252" i="259"/>
  <c r="Z3256" i="259"/>
  <c r="Z3260" i="259"/>
  <c r="Z3264" i="259"/>
  <c r="Z3268" i="259"/>
  <c r="Z3272" i="259"/>
  <c r="Z3276" i="259"/>
  <c r="Z3280" i="259"/>
  <c r="Z3284" i="259"/>
  <c r="Z3288" i="259"/>
  <c r="Z3292" i="259"/>
  <c r="Z3296" i="259"/>
  <c r="Z3300" i="259"/>
  <c r="Z3304" i="259"/>
  <c r="Z3308" i="259"/>
  <c r="Z3312" i="259"/>
  <c r="Z3316" i="259"/>
  <c r="Z3320" i="259"/>
  <c r="Z3324" i="259"/>
  <c r="Z3328" i="259"/>
  <c r="Z3332" i="259"/>
  <c r="Z3336" i="259"/>
  <c r="Z3340" i="259"/>
  <c r="Z3344" i="259"/>
  <c r="Z3348" i="259"/>
  <c r="Z3352" i="259"/>
  <c r="Z3356" i="259"/>
  <c r="Z3360" i="259"/>
  <c r="Z3364" i="259"/>
  <c r="Z3368" i="259"/>
  <c r="Z3372" i="259"/>
  <c r="Z3376" i="259"/>
  <c r="Z3380" i="259"/>
  <c r="Z3384" i="259"/>
  <c r="Z3388" i="259"/>
  <c r="Z3392" i="259"/>
  <c r="Z3396" i="259"/>
  <c r="Z3400" i="259"/>
  <c r="Z3404" i="259"/>
  <c r="Z3408" i="259"/>
  <c r="Z3412" i="259"/>
  <c r="Z3416" i="259"/>
  <c r="Z3420" i="259"/>
  <c r="Z3424" i="259"/>
  <c r="Z3428" i="259"/>
  <c r="Z3432" i="259"/>
  <c r="Z3436" i="259"/>
  <c r="Z3440" i="259"/>
  <c r="Z3444" i="259"/>
  <c r="Z3448" i="259"/>
  <c r="Z3452" i="259"/>
  <c r="Z3456" i="259"/>
  <c r="Z3460" i="259"/>
  <c r="Z3464" i="259"/>
  <c r="Z3468" i="259"/>
  <c r="Z3472" i="259"/>
  <c r="Z3476" i="259"/>
  <c r="Z3480" i="259"/>
  <c r="Z3484" i="259"/>
  <c r="Z3488" i="259"/>
  <c r="Z3492" i="259"/>
  <c r="Z3496" i="259"/>
  <c r="Z3500" i="259"/>
  <c r="Z3504" i="259"/>
  <c r="Z3508" i="259"/>
  <c r="Z3512" i="259"/>
  <c r="Z3516" i="259"/>
  <c r="Z3520" i="259"/>
  <c r="Z3524" i="259"/>
  <c r="Z3528" i="259"/>
  <c r="Z3532" i="259"/>
  <c r="Z3536" i="259"/>
  <c r="Z3540" i="259"/>
  <c r="Z3544" i="259"/>
  <c r="Z3548" i="259"/>
  <c r="Z3552" i="259"/>
  <c r="Z3556" i="259"/>
  <c r="Z3560" i="259"/>
  <c r="Z3564" i="259"/>
  <c r="Z3568" i="259"/>
  <c r="Z3572" i="259"/>
  <c r="Z3576" i="259"/>
  <c r="Z3580" i="259"/>
  <c r="Z3584" i="259"/>
  <c r="Z3588" i="259"/>
  <c r="Z3592" i="259"/>
  <c r="Z3596" i="259"/>
  <c r="Z3600" i="259"/>
  <c r="Z3604" i="259"/>
  <c r="Z3608" i="259"/>
  <c r="Z3612" i="259"/>
  <c r="Z3616" i="259"/>
  <c r="Z3620" i="259"/>
  <c r="Z3624" i="259"/>
  <c r="Z3628" i="259"/>
  <c r="Z3632" i="259"/>
  <c r="Z3636" i="259"/>
  <c r="Z3640" i="259"/>
  <c r="Z3644" i="259"/>
  <c r="Z3648" i="259"/>
  <c r="Z3652" i="259"/>
  <c r="Z3656" i="259"/>
  <c r="Z3660" i="259"/>
  <c r="Z3664" i="259"/>
  <c r="Z3668" i="259"/>
  <c r="Z3672" i="259"/>
  <c r="Z3676" i="259"/>
  <c r="Z3680" i="259"/>
  <c r="Z3684" i="259"/>
  <c r="Z3688" i="259"/>
  <c r="Z3692" i="259"/>
  <c r="Z3696" i="259"/>
  <c r="Z3700" i="259"/>
  <c r="Z3704" i="259"/>
  <c r="Z3708" i="259"/>
  <c r="Z3712" i="259"/>
  <c r="Z3716" i="259"/>
  <c r="Z3720" i="259"/>
  <c r="Z3724" i="259"/>
  <c r="Z3728" i="259"/>
  <c r="Z3732" i="259"/>
  <c r="Z3736" i="259"/>
  <c r="Z3740" i="259"/>
  <c r="Z3744" i="259"/>
  <c r="Z3748" i="259"/>
  <c r="Z3752" i="259"/>
  <c r="Z3768" i="259"/>
  <c r="Z3776" i="259"/>
  <c r="Z3780" i="259"/>
  <c r="Z3784" i="259"/>
  <c r="Z3788" i="259"/>
  <c r="Z3792" i="259"/>
  <c r="Z3796" i="259"/>
  <c r="Z3800" i="259"/>
  <c r="Z3812" i="259"/>
  <c r="Z3816" i="259"/>
  <c r="Z3824" i="259"/>
  <c r="Z3836" i="259"/>
  <c r="Z3840" i="259"/>
  <c r="Z3848" i="259"/>
  <c r="Z3852" i="259"/>
  <c r="Z3856" i="259"/>
  <c r="Z3860" i="259"/>
  <c r="Z3864" i="259"/>
  <c r="Z3868" i="259"/>
  <c r="Z3872" i="259"/>
  <c r="Z3880" i="259"/>
  <c r="Z3884" i="259"/>
  <c r="Z3888" i="259"/>
  <c r="Z3892" i="259"/>
  <c r="Z3908" i="259"/>
  <c r="Z3912" i="259"/>
  <c r="Z3916" i="259"/>
  <c r="Z3924" i="259"/>
  <c r="Z3928" i="259"/>
  <c r="Z3932" i="259"/>
  <c r="Z3936" i="259"/>
  <c r="Z3940" i="259"/>
  <c r="Z3956" i="259"/>
  <c r="Z3960" i="259"/>
  <c r="Z3972" i="259"/>
  <c r="Z3980" i="259"/>
  <c r="Z3984" i="259"/>
  <c r="Z3988" i="259"/>
  <c r="Z3996" i="259"/>
  <c r="Z4000" i="259"/>
  <c r="Z4004" i="259"/>
  <c r="Z4012" i="259"/>
  <c r="Z4020" i="259"/>
  <c r="Z4024" i="259"/>
  <c r="Z4028" i="259"/>
  <c r="Z4032" i="259"/>
  <c r="Z4040" i="259"/>
  <c r="Z4048" i="259"/>
  <c r="Z4052" i="259"/>
  <c r="Z4056" i="259"/>
  <c r="Z4060" i="259"/>
  <c r="Z4064" i="259"/>
  <c r="Z4068" i="259"/>
  <c r="Z4072" i="259"/>
  <c r="Z4080" i="259"/>
  <c r="Z4084" i="259"/>
  <c r="Z4092" i="259"/>
  <c r="Z4096" i="259"/>
  <c r="Z4108" i="259"/>
  <c r="Z4112" i="259"/>
  <c r="Z4116" i="259"/>
  <c r="Z4120" i="259"/>
  <c r="Z4124" i="259"/>
  <c r="Z4128" i="259"/>
  <c r="Z4136" i="259"/>
  <c r="Z4140" i="259"/>
  <c r="Z4144" i="259"/>
  <c r="Z4148" i="259"/>
  <c r="Z4156" i="259"/>
  <c r="Z4164" i="259"/>
  <c r="Z4168" i="259"/>
  <c r="Z4172" i="259"/>
  <c r="Z4176" i="259"/>
  <c r="Z4188" i="259"/>
  <c r="Z4192" i="259"/>
  <c r="Z4196" i="259"/>
  <c r="Z4204" i="259"/>
  <c r="Z4208" i="259"/>
  <c r="Z4212" i="259"/>
  <c r="Z4220" i="259"/>
  <c r="Z4224" i="259"/>
  <c r="Z4232" i="259"/>
  <c r="Z4236" i="259"/>
  <c r="Z4240" i="259"/>
  <c r="Z4244" i="259"/>
  <c r="Z4248" i="259"/>
  <c r="Z4252" i="259"/>
  <c r="Z4256" i="259"/>
  <c r="Z4260" i="259"/>
  <c r="Z4268" i="259"/>
  <c r="Z4272" i="259"/>
  <c r="Z4280" i="259"/>
  <c r="Z4292" i="259"/>
  <c r="Z4300" i="259"/>
  <c r="Z4308" i="259"/>
  <c r="Z4312" i="259"/>
  <c r="Z4324" i="259"/>
  <c r="Z4328" i="259"/>
  <c r="Z4332" i="259"/>
  <c r="Z4336" i="259"/>
  <c r="Z4340" i="259"/>
  <c r="Z4344" i="259"/>
  <c r="Z4348" i="259"/>
  <c r="Z1745" i="259"/>
  <c r="Z1830" i="259"/>
  <c r="Z1916" i="259"/>
  <c r="Z2001" i="259"/>
  <c r="Z2068" i="259"/>
  <c r="Z2132" i="259"/>
  <c r="Z2196" i="259"/>
  <c r="Z2260" i="259"/>
  <c r="Z2324" i="259"/>
  <c r="Z2388" i="259"/>
  <c r="Z2452" i="259"/>
  <c r="Z2479" i="259"/>
  <c r="Z2496" i="259"/>
  <c r="Z2512" i="259"/>
  <c r="Z2528" i="259"/>
  <c r="Z2544" i="259"/>
  <c r="Z2560" i="259"/>
  <c r="Z2576" i="259"/>
  <c r="Z2592" i="259"/>
  <c r="Z2608" i="259"/>
  <c r="Z2624" i="259"/>
  <c r="Z2640" i="259"/>
  <c r="Z2656" i="259"/>
  <c r="Z2672" i="259"/>
  <c r="Z2688" i="259"/>
  <c r="Z2704" i="259"/>
  <c r="Z2720" i="259"/>
  <c r="Z2736" i="259"/>
  <c r="Z2752" i="259"/>
  <c r="Z2768" i="259"/>
  <c r="Z2784" i="259"/>
  <c r="Z2800" i="259"/>
  <c r="Z2816" i="259"/>
  <c r="Z2832" i="259"/>
  <c r="Z2848" i="259"/>
  <c r="Z2864" i="259"/>
  <c r="Z2880" i="259"/>
  <c r="Z2896" i="259"/>
  <c r="Z2912" i="259"/>
  <c r="Z2921" i="259"/>
  <c r="Z2929" i="259"/>
  <c r="Z2937" i="259"/>
  <c r="Z2945" i="259"/>
  <c r="Z2953" i="259"/>
  <c r="Z2961" i="259"/>
  <c r="Z2969" i="259"/>
  <c r="Z2977" i="259"/>
  <c r="Z2983" i="259"/>
  <c r="Z2988" i="259"/>
  <c r="Z2993" i="259"/>
  <c r="Z2999" i="259"/>
  <c r="Z3004" i="259"/>
  <c r="Z3009" i="259"/>
  <c r="Z3015" i="259"/>
  <c r="Z3020" i="259"/>
  <c r="Z3025" i="259"/>
  <c r="Z3029" i="259"/>
  <c r="Z3033" i="259"/>
  <c r="Z3037" i="259"/>
  <c r="Z3041" i="259"/>
  <c r="Z3045" i="259"/>
  <c r="Z3049" i="259"/>
  <c r="Z3053" i="259"/>
  <c r="Z3057" i="259"/>
  <c r="Z3061" i="259"/>
  <c r="Z3065" i="259"/>
  <c r="Z3069" i="259"/>
  <c r="Z3073" i="259"/>
  <c r="Z3077" i="259"/>
  <c r="Z3081" i="259"/>
  <c r="Z3085" i="259"/>
  <c r="Z3089" i="259"/>
  <c r="Z3093" i="259"/>
  <c r="Z3097" i="259"/>
  <c r="Z3101" i="259"/>
  <c r="Z3105" i="259"/>
  <c r="Z3109" i="259"/>
  <c r="Z3113" i="259"/>
  <c r="Z3117" i="259"/>
  <c r="Z3121" i="259"/>
  <c r="Z3125" i="259"/>
  <c r="Z3129" i="259"/>
  <c r="Z3133" i="259"/>
  <c r="Z3137" i="259"/>
  <c r="Z3141" i="259"/>
  <c r="Z3145" i="259"/>
  <c r="Z3149" i="259"/>
  <c r="Z3153" i="259"/>
  <c r="Z3157" i="259"/>
  <c r="Z3161" i="259"/>
  <c r="Z3165" i="259"/>
  <c r="Z3169" i="259"/>
  <c r="Z3173" i="259"/>
  <c r="Z3177" i="259"/>
  <c r="Z3181" i="259"/>
  <c r="Z3185" i="259"/>
  <c r="Z3189" i="259"/>
  <c r="Z3193" i="259"/>
  <c r="Z3197" i="259"/>
  <c r="Z3201" i="259"/>
  <c r="Z3205" i="259"/>
  <c r="Z3209" i="259"/>
  <c r="Z3213" i="259"/>
  <c r="Z3217" i="259"/>
  <c r="Z3221" i="259"/>
  <c r="Z3225" i="259"/>
  <c r="Z3229" i="259"/>
  <c r="Z3233" i="259"/>
  <c r="Z3237" i="259"/>
  <c r="Z3241" i="259"/>
  <c r="Z3245" i="259"/>
  <c r="Z3249" i="259"/>
  <c r="Z3253" i="259"/>
  <c r="Z3257" i="259"/>
  <c r="Z3261" i="259"/>
  <c r="Z3265" i="259"/>
  <c r="Z3269" i="259"/>
  <c r="Z3273" i="259"/>
  <c r="Z3277" i="259"/>
  <c r="Z3281" i="259"/>
  <c r="Z3285" i="259"/>
  <c r="Z3289" i="259"/>
  <c r="Z3293" i="259"/>
  <c r="Z3297" i="259"/>
  <c r="Z3301" i="259"/>
  <c r="Z3305" i="259"/>
  <c r="Z3309" i="259"/>
  <c r="Z3313" i="259"/>
  <c r="Z3317" i="259"/>
  <c r="Z3321" i="259"/>
  <c r="Z3325" i="259"/>
  <c r="Z3329" i="259"/>
  <c r="Z3333" i="259"/>
  <c r="Z3337" i="259"/>
  <c r="Z3341" i="259"/>
  <c r="Z3345" i="259"/>
  <c r="Z3349" i="259"/>
  <c r="Z3353" i="259"/>
  <c r="Z3357" i="259"/>
  <c r="Z3361" i="259"/>
  <c r="Z3365" i="259"/>
  <c r="Z3369" i="259"/>
  <c r="Z3373" i="259"/>
  <c r="Z3377" i="259"/>
  <c r="Z3381" i="259"/>
  <c r="Z3385" i="259"/>
  <c r="Z3389" i="259"/>
  <c r="Z3393" i="259"/>
  <c r="Z3397" i="259"/>
  <c r="Z3401" i="259"/>
  <c r="Z3405" i="259"/>
  <c r="Z3409" i="259"/>
  <c r="Z3413" i="259"/>
  <c r="Z3417" i="259"/>
  <c r="Z3421" i="259"/>
  <c r="Z3425" i="259"/>
  <c r="Z3429" i="259"/>
  <c r="Z3433" i="259"/>
  <c r="Z3437" i="259"/>
  <c r="Z3441" i="259"/>
  <c r="Z3445" i="259"/>
  <c r="Z3449" i="259"/>
  <c r="Z3453" i="259"/>
  <c r="Z3457" i="259"/>
  <c r="Z3461" i="259"/>
  <c r="Z3465" i="259"/>
  <c r="Z3469" i="259"/>
  <c r="Z3473" i="259"/>
  <c r="Z3477" i="259"/>
  <c r="Z3481" i="259"/>
  <c r="Z3485" i="259"/>
  <c r="Z3489" i="259"/>
  <c r="Z3493" i="259"/>
  <c r="Z3497" i="259"/>
  <c r="Z3501" i="259"/>
  <c r="Z3505" i="259"/>
  <c r="Z3509" i="259"/>
  <c r="Z3513" i="259"/>
  <c r="Z3517" i="259"/>
  <c r="Z3521" i="259"/>
  <c r="Z3525" i="259"/>
  <c r="Z3529" i="259"/>
  <c r="Z3533" i="259"/>
  <c r="Z3537" i="259"/>
  <c r="Z3541" i="259"/>
  <c r="Z3545" i="259"/>
  <c r="Z3549" i="259"/>
  <c r="Z3553" i="259"/>
  <c r="Z3557" i="259"/>
  <c r="Z3561" i="259"/>
  <c r="Z3565" i="259"/>
  <c r="Z3569" i="259"/>
  <c r="Z3573" i="259"/>
  <c r="Z3577" i="259"/>
  <c r="Z3581" i="259"/>
  <c r="Z3585" i="259"/>
  <c r="Z3589" i="259"/>
  <c r="Z3593" i="259"/>
  <c r="Z3597" i="259"/>
  <c r="Z3601" i="259"/>
  <c r="Z3605" i="259"/>
  <c r="Z3609" i="259"/>
  <c r="Z3613" i="259"/>
  <c r="Z3617" i="259"/>
  <c r="Z3621" i="259"/>
  <c r="Z3625" i="259"/>
  <c r="Z3629" i="259"/>
  <c r="Z3633" i="259"/>
  <c r="Z3637" i="259"/>
  <c r="Z3641" i="259"/>
  <c r="Z3645" i="259"/>
  <c r="Z3649" i="259"/>
  <c r="Z3653" i="259"/>
  <c r="Z3657" i="259"/>
  <c r="Z3661" i="259"/>
  <c r="Z3665" i="259"/>
  <c r="Z3669" i="259"/>
  <c r="Z3673" i="259"/>
  <c r="Z3677" i="259"/>
  <c r="Z3681" i="259"/>
  <c r="Z3685" i="259"/>
  <c r="Z3689" i="259"/>
  <c r="Z3693" i="259"/>
  <c r="Z3697" i="259"/>
  <c r="Z3701" i="259"/>
  <c r="Z3705" i="259"/>
  <c r="Z3709" i="259"/>
  <c r="Z3713" i="259"/>
  <c r="Z3717" i="259"/>
  <c r="Z3721" i="259"/>
  <c r="Z3725" i="259"/>
  <c r="Z3729" i="259"/>
  <c r="Z3733" i="259"/>
  <c r="Z3737" i="259"/>
  <c r="Z3741" i="259"/>
  <c r="Z3745" i="259"/>
  <c r="Z3749" i="259"/>
  <c r="Z3757" i="259"/>
  <c r="Z3761" i="259"/>
  <c r="Z3765" i="259"/>
  <c r="Z3769" i="259"/>
  <c r="Z3773" i="259"/>
  <c r="Z3777" i="259"/>
  <c r="Z3781" i="259"/>
  <c r="Z3789" i="259"/>
  <c r="Z3793" i="259"/>
  <c r="Z3797" i="259"/>
  <c r="Z3801" i="259"/>
  <c r="Z3805" i="259"/>
  <c r="Z3809" i="259"/>
  <c r="Z3821" i="259"/>
  <c r="Z3825" i="259"/>
  <c r="Z3829" i="259"/>
  <c r="Z3833" i="259"/>
  <c r="Z3845" i="259"/>
  <c r="Z3849" i="259"/>
  <c r="Z3857" i="259"/>
  <c r="Z3869" i="259"/>
  <c r="Z3873" i="259"/>
  <c r="Z3877" i="259"/>
  <c r="Z3881" i="259"/>
  <c r="Z3893" i="259"/>
  <c r="Z3897" i="259"/>
  <c r="Z3901" i="259"/>
  <c r="Z3905" i="259"/>
  <c r="Z3917" i="259"/>
  <c r="Z3921" i="259"/>
  <c r="Z3929" i="259"/>
  <c r="Z3941" i="259"/>
  <c r="Z3945" i="259"/>
  <c r="Z3949" i="259"/>
  <c r="Z3953" i="259"/>
  <c r="Z3961" i="259"/>
  <c r="Z3965" i="259"/>
  <c r="Z3969" i="259"/>
  <c r="Z3973" i="259"/>
  <c r="Z3981" i="259"/>
  <c r="Z3989" i="259"/>
  <c r="Z3993" i="259"/>
  <c r="Z4001" i="259"/>
  <c r="Z4009" i="259"/>
  <c r="Z4013" i="259"/>
  <c r="Z4017" i="259"/>
  <c r="Z4029" i="259"/>
  <c r="Z4037" i="259"/>
  <c r="Z4041" i="259"/>
  <c r="Z4045" i="259"/>
  <c r="Z4057" i="259"/>
  <c r="Z4065" i="259"/>
  <c r="Z4069" i="259"/>
  <c r="Z4073" i="259"/>
  <c r="Z4077" i="259"/>
  <c r="Z4085" i="259"/>
  <c r="Z4089" i="259"/>
  <c r="Z4093" i="259"/>
  <c r="Z4097" i="259"/>
  <c r="Z4101" i="259"/>
  <c r="Z4105" i="259"/>
  <c r="Z4113" i="259"/>
  <c r="Z4121" i="259"/>
  <c r="Z4125" i="259"/>
  <c r="Z4129" i="259"/>
  <c r="Z4137" i="259"/>
  <c r="Z4145" i="259"/>
  <c r="Z4149" i="259"/>
  <c r="Z4153" i="259"/>
  <c r="Z4157" i="259"/>
  <c r="Z4165" i="259"/>
  <c r="Z4169" i="259"/>
  <c r="Z4177" i="259"/>
  <c r="Z4189" i="259"/>
  <c r="Z4193" i="259"/>
  <c r="Z4197" i="259"/>
  <c r="Z4205" i="259"/>
  <c r="Z4213" i="259"/>
  <c r="Z4217" i="259"/>
  <c r="Z4221" i="259"/>
  <c r="Z4225" i="259"/>
  <c r="Z4233" i="259"/>
  <c r="Z4237" i="259"/>
  <c r="Z4241" i="259"/>
  <c r="Z4245" i="259"/>
  <c r="Z4257" i="259"/>
  <c r="Z4261" i="259"/>
  <c r="Z4265" i="259"/>
  <c r="Z4273" i="259"/>
  <c r="Z4281" i="259"/>
  <c r="Z4285" i="259"/>
  <c r="Z4289" i="259"/>
  <c r="Z4293" i="259"/>
  <c r="Z4301" i="259"/>
  <c r="Z4305" i="259"/>
  <c r="Z4313" i="259"/>
  <c r="Z4317" i="259"/>
  <c r="Z4325" i="259"/>
  <c r="Z4333" i="259"/>
  <c r="Z4341" i="259"/>
  <c r="Z4345" i="259"/>
  <c r="Z4357" i="259"/>
  <c r="Z4361" i="259"/>
  <c r="Z1766" i="259"/>
  <c r="Z1852" i="259"/>
  <c r="Z1937" i="259"/>
  <c r="Z2020" i="259"/>
  <c r="Z2084" i="259"/>
  <c r="Z2148" i="259"/>
  <c r="Z2212" i="259"/>
  <c r="Z2276" i="259"/>
  <c r="Z2340" i="259"/>
  <c r="Z2404" i="259"/>
  <c r="Z2463" i="259"/>
  <c r="Z2484" i="259"/>
  <c r="Z2500" i="259"/>
  <c r="Z2516" i="259"/>
  <c r="Z2532" i="259"/>
  <c r="Z2548" i="259"/>
  <c r="Z2564" i="259"/>
  <c r="Z2580" i="259"/>
  <c r="Z2596" i="259"/>
  <c r="Z2612" i="259"/>
  <c r="Z2628" i="259"/>
  <c r="Z2644" i="259"/>
  <c r="Z2660" i="259"/>
  <c r="Z2676" i="259"/>
  <c r="Z2692" i="259"/>
  <c r="Z2708" i="259"/>
  <c r="Z2724" i="259"/>
  <c r="Z2740" i="259"/>
  <c r="Z2756" i="259"/>
  <c r="Z2772" i="259"/>
  <c r="Z2788" i="259"/>
  <c r="Z2804" i="259"/>
  <c r="Z2820" i="259"/>
  <c r="Z2836" i="259"/>
  <c r="Z2852" i="259"/>
  <c r="Z2868" i="259"/>
  <c r="Z2884" i="259"/>
  <c r="Z2900" i="259"/>
  <c r="Z2916" i="259"/>
  <c r="Z2924" i="259"/>
  <c r="Z2932" i="259"/>
  <c r="Z2940" i="259"/>
  <c r="Z2948" i="259"/>
  <c r="Z2956" i="259"/>
  <c r="Z2964" i="259"/>
  <c r="Z2972" i="259"/>
  <c r="Z2979" i="259"/>
  <c r="Z2984" i="259"/>
  <c r="Z2989" i="259"/>
  <c r="Z2995" i="259"/>
  <c r="Z3000" i="259"/>
  <c r="Z3005" i="259"/>
  <c r="Z3011" i="259"/>
  <c r="Z3016" i="259"/>
  <c r="Z3021" i="259"/>
  <c r="Z3026" i="259"/>
  <c r="Z3030" i="259"/>
  <c r="Z3034" i="259"/>
  <c r="Z3038" i="259"/>
  <c r="Z3042" i="259"/>
  <c r="Z3046" i="259"/>
  <c r="Z3050" i="259"/>
  <c r="Z3054" i="259"/>
  <c r="Z3058" i="259"/>
  <c r="Z3062" i="259"/>
  <c r="Z3066" i="259"/>
  <c r="Z3070" i="259"/>
  <c r="Z3074" i="259"/>
  <c r="Z3078" i="259"/>
  <c r="Z3082" i="259"/>
  <c r="Z3086" i="259"/>
  <c r="Z3090" i="259"/>
  <c r="Z3094" i="259"/>
  <c r="Z3098" i="259"/>
  <c r="Z3102" i="259"/>
  <c r="Z3106" i="259"/>
  <c r="Z3110" i="259"/>
  <c r="Z3114" i="259"/>
  <c r="Z3118" i="259"/>
  <c r="Z3122" i="259"/>
  <c r="Z3126" i="259"/>
  <c r="Z3130" i="259"/>
  <c r="Z3134" i="259"/>
  <c r="Z3138" i="259"/>
  <c r="Z3142" i="259"/>
  <c r="Z3146" i="259"/>
  <c r="Z3150" i="259"/>
  <c r="Z3154" i="259"/>
  <c r="Z3158" i="259"/>
  <c r="Z3162" i="259"/>
  <c r="Z3166" i="259"/>
  <c r="Z3170" i="259"/>
  <c r="Z3174" i="259"/>
  <c r="Z3178" i="259"/>
  <c r="Z3182" i="259"/>
  <c r="Z3186" i="259"/>
  <c r="Z3190" i="259"/>
  <c r="Z3194" i="259"/>
  <c r="Z3198" i="259"/>
  <c r="Z3202" i="259"/>
  <c r="Z3206" i="259"/>
  <c r="Z3210" i="259"/>
  <c r="Z3214" i="259"/>
  <c r="Z3218" i="259"/>
  <c r="Z3222" i="259"/>
  <c r="Z3226" i="259"/>
  <c r="Z3230" i="259"/>
  <c r="Z3234" i="259"/>
  <c r="Z3238" i="259"/>
  <c r="Z3242" i="259"/>
  <c r="Z3246" i="259"/>
  <c r="Z3250" i="259"/>
  <c r="Z3254" i="259"/>
  <c r="Z3258" i="259"/>
  <c r="Z3262" i="259"/>
  <c r="Z3266" i="259"/>
  <c r="Z3270" i="259"/>
  <c r="Z3274" i="259"/>
  <c r="Z3278" i="259"/>
  <c r="Z3282" i="259"/>
  <c r="Z3286" i="259"/>
  <c r="Z3290" i="259"/>
  <c r="Z3294" i="259"/>
  <c r="Z3298" i="259"/>
  <c r="Z3302" i="259"/>
  <c r="Z3306" i="259"/>
  <c r="Z3310" i="259"/>
  <c r="Z3314" i="259"/>
  <c r="Z3318" i="259"/>
  <c r="Z3322" i="259"/>
  <c r="Z3326" i="259"/>
  <c r="Z3330" i="259"/>
  <c r="Z3334" i="259"/>
  <c r="Z3338" i="259"/>
  <c r="Z3342" i="259"/>
  <c r="Z3346" i="259"/>
  <c r="Z3350" i="259"/>
  <c r="Z3354" i="259"/>
  <c r="Z3358" i="259"/>
  <c r="Z3362" i="259"/>
  <c r="Z3366" i="259"/>
  <c r="Z3370" i="259"/>
  <c r="Z3374" i="259"/>
  <c r="Z3378" i="259"/>
  <c r="Z3382" i="259"/>
  <c r="Z3386" i="259"/>
  <c r="Z3390" i="259"/>
  <c r="Z3394" i="259"/>
  <c r="Z3398" i="259"/>
  <c r="Z3402" i="259"/>
  <c r="Z3406" i="259"/>
  <c r="Z3410" i="259"/>
  <c r="Z3414" i="259"/>
  <c r="Z3418" i="259"/>
  <c r="Z3422" i="259"/>
  <c r="Z3426" i="259"/>
  <c r="Z3430" i="259"/>
  <c r="Z3434" i="259"/>
  <c r="Z3438" i="259"/>
  <c r="Z3442" i="259"/>
  <c r="Z3446" i="259"/>
  <c r="Z3450" i="259"/>
  <c r="Z3454" i="259"/>
  <c r="Z3458" i="259"/>
  <c r="Z3462" i="259"/>
  <c r="Z3466" i="259"/>
  <c r="Z3470" i="259"/>
  <c r="Z3474" i="259"/>
  <c r="Z3478" i="259"/>
  <c r="Z3482" i="259"/>
  <c r="Z3486" i="259"/>
  <c r="Z3490" i="259"/>
  <c r="Z3494" i="259"/>
  <c r="Z3498" i="259"/>
  <c r="Z3502" i="259"/>
  <c r="Z3506" i="259"/>
  <c r="Z3510" i="259"/>
  <c r="Z3514" i="259"/>
  <c r="Z3518" i="259"/>
  <c r="Z3522" i="259"/>
  <c r="Z3526" i="259"/>
  <c r="Z3530" i="259"/>
  <c r="Z3534" i="259"/>
  <c r="Z3538" i="259"/>
  <c r="Z3542" i="259"/>
  <c r="Z3546" i="259"/>
  <c r="Z3550" i="259"/>
  <c r="Z3554" i="259"/>
  <c r="Z3558" i="259"/>
  <c r="Z3562" i="259"/>
  <c r="Z3566" i="259"/>
  <c r="Z3570" i="259"/>
  <c r="Z3574" i="259"/>
  <c r="Z3578" i="259"/>
  <c r="Z3582" i="259"/>
  <c r="Z3586" i="259"/>
  <c r="Z3590" i="259"/>
  <c r="Z3594" i="259"/>
  <c r="Z3598" i="259"/>
  <c r="Z3602" i="259"/>
  <c r="Z3606" i="259"/>
  <c r="Z3610" i="259"/>
  <c r="Z3614" i="259"/>
  <c r="Z3618" i="259"/>
  <c r="Z3622" i="259"/>
  <c r="Z3626" i="259"/>
  <c r="Z3630" i="259"/>
  <c r="Z3634" i="259"/>
  <c r="Z3638" i="259"/>
  <c r="Z3642" i="259"/>
  <c r="Z3646" i="259"/>
  <c r="Z3650" i="259"/>
  <c r="Z3654" i="259"/>
  <c r="Z3658" i="259"/>
  <c r="Z3662" i="259"/>
  <c r="Z3666" i="259"/>
  <c r="Z3670" i="259"/>
  <c r="Z3674" i="259"/>
  <c r="Z3678" i="259"/>
  <c r="Z3682" i="259"/>
  <c r="Z3686" i="259"/>
  <c r="Z3690" i="259"/>
  <c r="Z3694" i="259"/>
  <c r="Z3698" i="259"/>
  <c r="Z3702" i="259"/>
  <c r="Z3706" i="259"/>
  <c r="Z3710" i="259"/>
  <c r="Z3714" i="259"/>
  <c r="Z3718" i="259"/>
  <c r="Z3722" i="259"/>
  <c r="Z3726" i="259"/>
  <c r="Z3730" i="259"/>
  <c r="Z3734" i="259"/>
  <c r="Z3738" i="259"/>
  <c r="Z3742" i="259"/>
  <c r="Z3746" i="259"/>
  <c r="Z3750" i="259"/>
  <c r="Z3754" i="259"/>
  <c r="Z3758" i="259"/>
  <c r="Z3762" i="259"/>
  <c r="Z3770" i="259"/>
  <c r="Z3774" i="259"/>
  <c r="Z3778" i="259"/>
  <c r="Z3782" i="259"/>
  <c r="Z3786" i="259"/>
  <c r="Z3790" i="259"/>
  <c r="Z3802" i="259"/>
  <c r="Z3810" i="259"/>
  <c r="Z3818" i="259"/>
  <c r="Z3822" i="259"/>
  <c r="Z3826" i="259"/>
  <c r="Z3834" i="259"/>
  <c r="Z3838" i="259"/>
  <c r="Z3842" i="259"/>
  <c r="Z3846" i="259"/>
  <c r="Z3850" i="259"/>
  <c r="Z3858" i="259"/>
  <c r="Z3862" i="259"/>
  <c r="Z3866" i="259"/>
  <c r="Z3874" i="259"/>
  <c r="Z3882" i="259"/>
  <c r="Z3890" i="259"/>
  <c r="Z3898" i="259"/>
  <c r="Z3906" i="259"/>
  <c r="Z3914" i="259"/>
  <c r="Z3922" i="259"/>
  <c r="Z3930" i="259"/>
  <c r="Z3934" i="259"/>
  <c r="Z3938" i="259"/>
  <c r="Z3946" i="259"/>
  <c r="Z3954" i="259"/>
  <c r="Z3966" i="259"/>
  <c r="Z3982" i="259"/>
  <c r="Z3986" i="259"/>
  <c r="Z3994" i="259"/>
  <c r="Z3998" i="259"/>
  <c r="Z4002" i="259"/>
  <c r="Z4010" i="259"/>
  <c r="Z4018" i="259"/>
  <c r="Z4022" i="259"/>
  <c r="Z4026" i="259"/>
  <c r="Z4030" i="259"/>
  <c r="Z4038" i="259"/>
  <c r="Z4046" i="259"/>
  <c r="Z4050" i="259"/>
  <c r="Z4058" i="259"/>
  <c r="Z4066" i="259"/>
  <c r="Z4074" i="259"/>
  <c r="Z4078" i="259"/>
  <c r="Z4086" i="259"/>
  <c r="Z4094" i="259"/>
  <c r="Z4102" i="259"/>
  <c r="Z4106" i="259"/>
  <c r="Z4110" i="259"/>
  <c r="Z4114" i="259"/>
  <c r="Z4122" i="259"/>
  <c r="Z4130" i="259"/>
  <c r="Z4134" i="259"/>
  <c r="Z4138" i="259"/>
  <c r="Z4142" i="259"/>
  <c r="Z4154" i="259"/>
  <c r="Z4158" i="259"/>
  <c r="Z4162" i="259"/>
  <c r="Z4170" i="259"/>
  <c r="Z4178" i="259"/>
  <c r="Z4182" i="259"/>
  <c r="Z4186" i="259"/>
  <c r="Z4190" i="259"/>
  <c r="Z4198" i="259"/>
  <c r="Z4202" i="259"/>
  <c r="Z4206" i="259"/>
  <c r="Z4210" i="259"/>
  <c r="Z4222" i="259"/>
  <c r="Z4226" i="259"/>
  <c r="Z4230" i="259"/>
  <c r="Z4238" i="259"/>
  <c r="Z4246" i="259"/>
  <c r="Z4250" i="259"/>
  <c r="Z4258" i="259"/>
  <c r="Z4262" i="259"/>
  <c r="Z4266" i="259"/>
  <c r="Z4274" i="259"/>
  <c r="Z4278" i="259"/>
  <c r="Z4282" i="259"/>
  <c r="Z4286" i="259"/>
  <c r="Z4290" i="259"/>
  <c r="Z4294" i="259"/>
  <c r="Z4298" i="259"/>
  <c r="Z4306" i="259"/>
  <c r="Z4310" i="259"/>
  <c r="Z4314" i="259"/>
  <c r="Z4322" i="259"/>
  <c r="Z4326" i="259"/>
  <c r="Z4330" i="259"/>
  <c r="Z4334" i="259"/>
  <c r="Z1788" i="259"/>
  <c r="Z2100" i="259"/>
  <c r="Z2356" i="259"/>
  <c r="Z2504" i="259"/>
  <c r="Z2568" i="259"/>
  <c r="Z2632" i="259"/>
  <c r="Z2696" i="259"/>
  <c r="Z2760" i="259"/>
  <c r="Z2824" i="259"/>
  <c r="Z2888" i="259"/>
  <c r="Z2933" i="259"/>
  <c r="Z2965" i="259"/>
  <c r="Z2991" i="259"/>
  <c r="Z3012" i="259"/>
  <c r="Z3031" i="259"/>
  <c r="Z3047" i="259"/>
  <c r="Z3063" i="259"/>
  <c r="Z3079" i="259"/>
  <c r="Z3095" i="259"/>
  <c r="Z3111" i="259"/>
  <c r="Z3127" i="259"/>
  <c r="Z3143" i="259"/>
  <c r="Z3159" i="259"/>
  <c r="Z3175" i="259"/>
  <c r="Z3191" i="259"/>
  <c r="Z3207" i="259"/>
  <c r="Z3223" i="259"/>
  <c r="Z3239" i="259"/>
  <c r="Z3255" i="259"/>
  <c r="Z3271" i="259"/>
  <c r="Z3287" i="259"/>
  <c r="Z3303" i="259"/>
  <c r="Z3319" i="259"/>
  <c r="Z3335" i="259"/>
  <c r="Z3351" i="259"/>
  <c r="Z3367" i="259"/>
  <c r="Z3383" i="259"/>
  <c r="Z3399" i="259"/>
  <c r="Z3415" i="259"/>
  <c r="Z3431" i="259"/>
  <c r="Z3447" i="259"/>
  <c r="Z3463" i="259"/>
  <c r="Z3479" i="259"/>
  <c r="Z3495" i="259"/>
  <c r="Z3511" i="259"/>
  <c r="Z3527" i="259"/>
  <c r="Z3543" i="259"/>
  <c r="Z3559" i="259"/>
  <c r="Z3575" i="259"/>
  <c r="Z3591" i="259"/>
  <c r="Z3607" i="259"/>
  <c r="Z3623" i="259"/>
  <c r="Z3639" i="259"/>
  <c r="Z3655" i="259"/>
  <c r="Z3671" i="259"/>
  <c r="Z3687" i="259"/>
  <c r="Z3703" i="259"/>
  <c r="Z3719" i="259"/>
  <c r="Z3735" i="259"/>
  <c r="Z3751" i="259"/>
  <c r="Z3759" i="259"/>
  <c r="Z3787" i="259"/>
  <c r="Z3835" i="259"/>
  <c r="Z3907" i="259"/>
  <c r="Z3951" i="259"/>
  <c r="Z3971" i="259"/>
  <c r="Z4055" i="259"/>
  <c r="Z4099" i="259"/>
  <c r="Z4107" i="259"/>
  <c r="Z4143" i="259"/>
  <c r="Z4151" i="259"/>
  <c r="Z4175" i="259"/>
  <c r="Z4183" i="259"/>
  <c r="Z4191" i="259"/>
  <c r="Z4227" i="259"/>
  <c r="Z4303" i="259"/>
  <c r="Z4319" i="259"/>
  <c r="Z4327" i="259"/>
  <c r="Z4354" i="259"/>
  <c r="Z4359" i="259"/>
  <c r="Z4372" i="259"/>
  <c r="Z4380" i="259"/>
  <c r="Z4384" i="259"/>
  <c r="Z4392" i="259"/>
  <c r="Z4400" i="259"/>
  <c r="Z4408" i="259"/>
  <c r="Z4412" i="259"/>
  <c r="Z4424" i="259"/>
  <c r="Z4428" i="259"/>
  <c r="Z4432" i="259"/>
  <c r="Z4440" i="259"/>
  <c r="Z4444" i="259"/>
  <c r="Z4452" i="259"/>
  <c r="Z4456" i="259"/>
  <c r="Z4460" i="259"/>
  <c r="Z4464" i="259"/>
  <c r="Z4468" i="259"/>
  <c r="Z4472" i="259"/>
  <c r="Z4476" i="259"/>
  <c r="Z4480" i="259"/>
  <c r="Z4484" i="259"/>
  <c r="Z4488" i="259"/>
  <c r="Z4492" i="259"/>
  <c r="Z4496" i="259"/>
  <c r="Z4500" i="259"/>
  <c r="Z4504" i="259"/>
  <c r="Z4508" i="259"/>
  <c r="Z4512" i="259"/>
  <c r="Z4516" i="259"/>
  <c r="Z4520" i="259"/>
  <c r="Z4524" i="259"/>
  <c r="Z4528" i="259"/>
  <c r="Z4532" i="259"/>
  <c r="Z4536" i="259"/>
  <c r="Z4540" i="259"/>
  <c r="Z4544" i="259"/>
  <c r="Z4548" i="259"/>
  <c r="Z4552" i="259"/>
  <c r="Z4556" i="259"/>
  <c r="Z4560" i="259"/>
  <c r="Z4564" i="259"/>
  <c r="Z4568" i="259"/>
  <c r="Z4572" i="259"/>
  <c r="Z4576" i="259"/>
  <c r="Z4580" i="259"/>
  <c r="Z4584" i="259"/>
  <c r="Z4588" i="259"/>
  <c r="Z4592" i="259"/>
  <c r="Z4596" i="259"/>
  <c r="Z4600" i="259"/>
  <c r="Z4604" i="259"/>
  <c r="Z4608" i="259"/>
  <c r="Z4612" i="259"/>
  <c r="Z4616" i="259"/>
  <c r="Z4620" i="259"/>
  <c r="Z4624" i="259"/>
  <c r="Z4628" i="259"/>
  <c r="Z4632" i="259"/>
  <c r="Z4636" i="259"/>
  <c r="Z4640" i="259"/>
  <c r="Z4644" i="259"/>
  <c r="Z4656" i="259"/>
  <c r="Z4660" i="259"/>
  <c r="Z4664" i="259"/>
  <c r="Z4668" i="259"/>
  <c r="Z4676" i="259"/>
  <c r="Z4680" i="259"/>
  <c r="Z4688" i="259"/>
  <c r="Z4704" i="259"/>
  <c r="Z4708" i="259"/>
  <c r="Z4712" i="259"/>
  <c r="Z4720" i="259"/>
  <c r="Z4732" i="259"/>
  <c r="Z4736" i="259"/>
  <c r="Z4740" i="259"/>
  <c r="Z4748" i="259"/>
  <c r="Z4756" i="259"/>
  <c r="Z4772" i="259"/>
  <c r="Z4776" i="259"/>
  <c r="Z4784" i="259"/>
  <c r="Z4788" i="259"/>
  <c r="Z4792" i="259"/>
  <c r="Z4808" i="259"/>
  <c r="Z4812" i="259"/>
  <c r="Z4824" i="259"/>
  <c r="Z4828" i="259"/>
  <c r="Z4832" i="259"/>
  <c r="Z4852" i="259"/>
  <c r="Z4860" i="259"/>
  <c r="Z4864" i="259"/>
  <c r="Z4868" i="259"/>
  <c r="Z4872" i="259"/>
  <c r="Z4876" i="259"/>
  <c r="Z4880" i="259"/>
  <c r="Z4884" i="259"/>
  <c r="Z4888" i="259"/>
  <c r="Z4892" i="259"/>
  <c r="Z4896" i="259"/>
  <c r="Z4900" i="259"/>
  <c r="Z4904" i="259"/>
  <c r="Z4908" i="259"/>
  <c r="Z4912" i="259"/>
  <c r="Z4916" i="259"/>
  <c r="Z4920" i="259"/>
  <c r="Z4924" i="259"/>
  <c r="Z4928" i="259"/>
  <c r="Z4932" i="259"/>
  <c r="Z4936" i="259"/>
  <c r="Z4940" i="259"/>
  <c r="Z4944" i="259"/>
  <c r="Z4948" i="259"/>
  <c r="Z4952" i="259"/>
  <c r="Z4956" i="259"/>
  <c r="Z4960" i="259"/>
  <c r="Z4964" i="259"/>
  <c r="Z4968" i="259"/>
  <c r="Z4972" i="259"/>
  <c r="Z4976" i="259"/>
  <c r="Z4980" i="259"/>
  <c r="Z4984" i="259"/>
  <c r="Z4988" i="259"/>
  <c r="Z4992" i="259"/>
  <c r="Z4996" i="259"/>
  <c r="Z5000" i="259"/>
  <c r="Z5004" i="259"/>
  <c r="Z5008" i="259"/>
  <c r="Z5012" i="259"/>
  <c r="Z5016" i="259"/>
  <c r="Z5020" i="259"/>
  <c r="Z5024" i="259"/>
  <c r="Z5028" i="259"/>
  <c r="Z5032" i="259"/>
  <c r="Z5036" i="259"/>
  <c r="Z5040" i="259"/>
  <c r="Z5044" i="259"/>
  <c r="Z5048" i="259"/>
  <c r="Z5052" i="259"/>
  <c r="Z5056" i="259"/>
  <c r="Z5060" i="259"/>
  <c r="Z5064" i="259"/>
  <c r="Z5068" i="259"/>
  <c r="Z5072" i="259"/>
  <c r="Z5076" i="259"/>
  <c r="Z5080" i="259"/>
  <c r="Z5084" i="259"/>
  <c r="Z5088" i="259"/>
  <c r="Z5092" i="259"/>
  <c r="Z5096" i="259"/>
  <c r="Z5100" i="259"/>
  <c r="Z5104" i="259"/>
  <c r="Z5108" i="259"/>
  <c r="Z5112" i="259"/>
  <c r="Z5116" i="259"/>
  <c r="Z5120" i="259"/>
  <c r="Z5124" i="259"/>
  <c r="Z5128" i="259"/>
  <c r="Z5132" i="259"/>
  <c r="Z5136" i="259"/>
  <c r="Z5140" i="259"/>
  <c r="Z5144" i="259"/>
  <c r="Z5148" i="259"/>
  <c r="Z5152" i="259"/>
  <c r="Z5156" i="259"/>
  <c r="Z5160" i="259"/>
  <c r="Z5164" i="259"/>
  <c r="Z5168" i="259"/>
  <c r="Z5172" i="259"/>
  <c r="Z5176" i="259"/>
  <c r="Z5180" i="259"/>
  <c r="Z5184" i="259"/>
  <c r="Z5188" i="259"/>
  <c r="Z5192" i="259"/>
  <c r="Z5196" i="259"/>
  <c r="Z5200" i="259"/>
  <c r="Z5204" i="259"/>
  <c r="Z5208" i="259"/>
  <c r="Z5212" i="259"/>
  <c r="Z5216" i="259"/>
  <c r="Z5220" i="259"/>
  <c r="Z5224" i="259"/>
  <c r="Z5228" i="259"/>
  <c r="Z5232" i="259"/>
  <c r="Z5236" i="259"/>
  <c r="Z5240" i="259"/>
  <c r="Z5244" i="259"/>
  <c r="Z5248" i="259"/>
  <c r="Z1873" i="259"/>
  <c r="Z2164" i="259"/>
  <c r="Z2420" i="259"/>
  <c r="Z2520" i="259"/>
  <c r="Z2584" i="259"/>
  <c r="Z2648" i="259"/>
  <c r="Z2712" i="259"/>
  <c r="Z2776" i="259"/>
  <c r="Z2840" i="259"/>
  <c r="Z2904" i="259"/>
  <c r="Z2941" i="259"/>
  <c r="Z2973" i="259"/>
  <c r="Z2996" i="259"/>
  <c r="Z3017" i="259"/>
  <c r="Z3035" i="259"/>
  <c r="Z3051" i="259"/>
  <c r="Z3067" i="259"/>
  <c r="Z3083" i="259"/>
  <c r="Z3099" i="259"/>
  <c r="Z3115" i="259"/>
  <c r="Z3131" i="259"/>
  <c r="Z3147" i="259"/>
  <c r="Z3163" i="259"/>
  <c r="Z3179" i="259"/>
  <c r="Z3195" i="259"/>
  <c r="Z3211" i="259"/>
  <c r="Z3227" i="259"/>
  <c r="Z3243" i="259"/>
  <c r="Z3259" i="259"/>
  <c r="Z3275" i="259"/>
  <c r="Z3291" i="259"/>
  <c r="Z3307" i="259"/>
  <c r="Z3323" i="259"/>
  <c r="Z3339" i="259"/>
  <c r="Z3355" i="259"/>
  <c r="Z3371" i="259"/>
  <c r="Z3387" i="259"/>
  <c r="Z3403" i="259"/>
  <c r="Z3419" i="259"/>
  <c r="Z3435" i="259"/>
  <c r="Z3451" i="259"/>
  <c r="Z3467" i="259"/>
  <c r="Z3483" i="259"/>
  <c r="Z3499" i="259"/>
  <c r="Z3515" i="259"/>
  <c r="Z3531" i="259"/>
  <c r="Z3547" i="259"/>
  <c r="Z3563" i="259"/>
  <c r="Z3579" i="259"/>
  <c r="Z3595" i="259"/>
  <c r="Z3611" i="259"/>
  <c r="Z3627" i="259"/>
  <c r="Z3643" i="259"/>
  <c r="Z3659" i="259"/>
  <c r="Z3675" i="259"/>
  <c r="Z3691" i="259"/>
  <c r="Z3707" i="259"/>
  <c r="Z3723" i="259"/>
  <c r="Z3739" i="259"/>
  <c r="Z3767" i="259"/>
  <c r="Z3807" i="259"/>
  <c r="Z3887" i="259"/>
  <c r="Z3895" i="259"/>
  <c r="Z3931" i="259"/>
  <c r="Z3959" i="259"/>
  <c r="Z3967" i="259"/>
  <c r="Z3995" i="259"/>
  <c r="Z4011" i="259"/>
  <c r="Z4035" i="259"/>
  <c r="Z4043" i="259"/>
  <c r="Z4051" i="259"/>
  <c r="Z4067" i="259"/>
  <c r="Z4083" i="259"/>
  <c r="Z4135" i="259"/>
  <c r="Z4171" i="259"/>
  <c r="Z4179" i="259"/>
  <c r="Z4211" i="259"/>
  <c r="Z4247" i="259"/>
  <c r="Z4271" i="259"/>
  <c r="Z4279" i="259"/>
  <c r="Z4315" i="259"/>
  <c r="Z4338" i="259"/>
  <c r="Z4346" i="259"/>
  <c r="Z4351" i="259"/>
  <c r="Z4360" i="259"/>
  <c r="Z4365" i="259"/>
  <c r="Z4373" i="259"/>
  <c r="Z4377" i="259"/>
  <c r="Z4381" i="259"/>
  <c r="Z4385" i="259"/>
  <c r="Z4389" i="259"/>
  <c r="Z4393" i="259"/>
  <c r="Z4401" i="259"/>
  <c r="Z4405" i="259"/>
  <c r="Z4413" i="259"/>
  <c r="Z4421" i="259"/>
  <c r="Z4425" i="259"/>
  <c r="Z4433" i="259"/>
  <c r="Z4437" i="259"/>
  <c r="Z4441" i="259"/>
  <c r="Z4445" i="259"/>
  <c r="Z4449" i="259"/>
  <c r="Z4453" i="259"/>
  <c r="Z4457" i="259"/>
  <c r="Z4461" i="259"/>
  <c r="Z4465" i="259"/>
  <c r="Z4469" i="259"/>
  <c r="Z4473" i="259"/>
  <c r="Z4477" i="259"/>
  <c r="Z4481" i="259"/>
  <c r="Z4485" i="259"/>
  <c r="Z4489" i="259"/>
  <c r="Z4493" i="259"/>
  <c r="Z4497" i="259"/>
  <c r="Z4501" i="259"/>
  <c r="Z4505" i="259"/>
  <c r="Z4509" i="259"/>
  <c r="Z4513" i="259"/>
  <c r="Z4517" i="259"/>
  <c r="Z4521" i="259"/>
  <c r="Z4525" i="259"/>
  <c r="Z4529" i="259"/>
  <c r="Z4533" i="259"/>
  <c r="Z4537" i="259"/>
  <c r="Z4541" i="259"/>
  <c r="Z4545" i="259"/>
  <c r="Z4549" i="259"/>
  <c r="Z4553" i="259"/>
  <c r="Z4557" i="259"/>
  <c r="Z4561" i="259"/>
  <c r="Z4565" i="259"/>
  <c r="Z4569" i="259"/>
  <c r="Z4573" i="259"/>
  <c r="Z4577" i="259"/>
  <c r="Z4581" i="259"/>
  <c r="Z4585" i="259"/>
  <c r="Z4589" i="259"/>
  <c r="Z4593" i="259"/>
  <c r="Z4597" i="259"/>
  <c r="Z4601" i="259"/>
  <c r="Z4605" i="259"/>
  <c r="Z4609" i="259"/>
  <c r="Z4613" i="259"/>
  <c r="Z4617" i="259"/>
  <c r="Z4621" i="259"/>
  <c r="Z4625" i="259"/>
  <c r="Z4629" i="259"/>
  <c r="Z4633" i="259"/>
  <c r="Z4637" i="259"/>
  <c r="Z4641" i="259"/>
  <c r="Z4645" i="259"/>
  <c r="Z4649" i="259"/>
  <c r="Z4665" i="259"/>
  <c r="Z4673" i="259"/>
  <c r="Z4685" i="259"/>
  <c r="Z4689" i="259"/>
  <c r="Z4693" i="259"/>
  <c r="Z4697" i="259"/>
  <c r="Z4701" i="259"/>
  <c r="Z4709" i="259"/>
  <c r="Z4717" i="259"/>
  <c r="Z4725" i="259"/>
  <c r="Z4729" i="259"/>
  <c r="Z4737" i="259"/>
  <c r="Z4745" i="259"/>
  <c r="Z4753" i="259"/>
  <c r="Z4761" i="259"/>
  <c r="Z4781" i="259"/>
  <c r="Z4785" i="259"/>
  <c r="Z4797" i="259"/>
  <c r="Z4801" i="259"/>
  <c r="Z4817" i="259"/>
  <c r="Z4821" i="259"/>
  <c r="Z4837" i="259"/>
  <c r="Z4841" i="259"/>
  <c r="Z4845" i="259"/>
  <c r="Z4849" i="259"/>
  <c r="Z4853" i="259"/>
  <c r="Z4857" i="259"/>
  <c r="Z4861" i="259"/>
  <c r="Z4865" i="259"/>
  <c r="Z4869" i="259"/>
  <c r="Z4873" i="259"/>
  <c r="Z4877" i="259"/>
  <c r="Z4881" i="259"/>
  <c r="Z4885" i="259"/>
  <c r="Z4889" i="259"/>
  <c r="Z4893" i="259"/>
  <c r="Z4897" i="259"/>
  <c r="Z4901" i="259"/>
  <c r="Z4905" i="259"/>
  <c r="Z4909" i="259"/>
  <c r="Z4913" i="259"/>
  <c r="Z4917" i="259"/>
  <c r="Z4921" i="259"/>
  <c r="Z4925" i="259"/>
  <c r="Z4929" i="259"/>
  <c r="Z4933" i="259"/>
  <c r="Z4937" i="259"/>
  <c r="Z4941" i="259"/>
  <c r="Z4945" i="259"/>
  <c r="Z4949" i="259"/>
  <c r="Z4953" i="259"/>
  <c r="Z4957" i="259"/>
  <c r="Z4961" i="259"/>
  <c r="Z4965" i="259"/>
  <c r="Z4969" i="259"/>
  <c r="Z4973" i="259"/>
  <c r="Z4977" i="259"/>
  <c r="Z4981" i="259"/>
  <c r="Z4985" i="259"/>
  <c r="Z4989" i="259"/>
  <c r="Z4993" i="259"/>
  <c r="Z4997" i="259"/>
  <c r="Z5001" i="259"/>
  <c r="Z5005" i="259"/>
  <c r="Z5009" i="259"/>
  <c r="Z5013" i="259"/>
  <c r="Z5017" i="259"/>
  <c r="Z5021" i="259"/>
  <c r="Z5025" i="259"/>
  <c r="Z5029" i="259"/>
  <c r="Z5033" i="259"/>
  <c r="Z5037" i="259"/>
  <c r="Z5041" i="259"/>
  <c r="Z5045" i="259"/>
  <c r="Z5049" i="259"/>
  <c r="Z5053" i="259"/>
  <c r="Z5057" i="259"/>
  <c r="Z5061" i="259"/>
  <c r="Z5065" i="259"/>
  <c r="Z5069" i="259"/>
  <c r="Z5073" i="259"/>
  <c r="Z5077" i="259"/>
  <c r="Z5081" i="259"/>
  <c r="Z5085" i="259"/>
  <c r="Z5089" i="259"/>
  <c r="Z5093" i="259"/>
  <c r="Z5097" i="259"/>
  <c r="Z5101" i="259"/>
  <c r="Z5105" i="259"/>
  <c r="Z5109" i="259"/>
  <c r="Z5113" i="259"/>
  <c r="Z5117" i="259"/>
  <c r="Z5121" i="259"/>
  <c r="Z5125" i="259"/>
  <c r="Z5129" i="259"/>
  <c r="Z5133" i="259"/>
  <c r="Z5137" i="259"/>
  <c r="Z5141" i="259"/>
  <c r="Z5145" i="259"/>
  <c r="Z5149" i="259"/>
  <c r="Z5153" i="259"/>
  <c r="Z5157" i="259"/>
  <c r="Z5161" i="259"/>
  <c r="Z5165" i="259"/>
  <c r="Z5169" i="259"/>
  <c r="Z5173" i="259"/>
  <c r="Z5177" i="259"/>
  <c r="Z5181" i="259"/>
  <c r="Z5185" i="259"/>
  <c r="Z5189" i="259"/>
  <c r="Z5193" i="259"/>
  <c r="Z5197" i="259"/>
  <c r="Z5201" i="259"/>
  <c r="Z5205" i="259"/>
  <c r="Z5209" i="259"/>
  <c r="Z5213" i="259"/>
  <c r="Z5217" i="259"/>
  <c r="Z5221" i="259"/>
  <c r="Z5225" i="259"/>
  <c r="Z5229" i="259"/>
  <c r="Z5233" i="259"/>
  <c r="Z5237" i="259"/>
  <c r="Z5241" i="259"/>
  <c r="Z5245" i="259"/>
  <c r="Z5249" i="259"/>
  <c r="Z5253" i="259"/>
  <c r="Z5257" i="259"/>
  <c r="Z5261" i="259"/>
  <c r="Z5265" i="259"/>
  <c r="Z5269" i="259"/>
  <c r="Z5273" i="259"/>
  <c r="Z5277" i="259"/>
  <c r="Z5281" i="259"/>
  <c r="Z5285" i="259"/>
  <c r="Z5289" i="259"/>
  <c r="Z5293" i="259"/>
  <c r="Z5297" i="259"/>
  <c r="Z5301" i="259"/>
  <c r="Z5305" i="259"/>
  <c r="Z5309" i="259"/>
  <c r="Z5313" i="259"/>
  <c r="Z5317" i="259"/>
  <c r="Z5321" i="259"/>
  <c r="Z5325" i="259"/>
  <c r="Z5329" i="259"/>
  <c r="Z5333" i="259"/>
  <c r="Z5337" i="259"/>
  <c r="Z5341" i="259"/>
  <c r="Z5345" i="259"/>
  <c r="Z5349" i="259"/>
  <c r="Z5353" i="259"/>
  <c r="Z5357" i="259"/>
  <c r="Z5361" i="259"/>
  <c r="Z5365" i="259"/>
  <c r="Z5369" i="259"/>
  <c r="Z5373" i="259"/>
  <c r="Z5377" i="259"/>
  <c r="Z5381" i="259"/>
  <c r="Z5385" i="259"/>
  <c r="Z5389" i="259"/>
  <c r="Z5393" i="259"/>
  <c r="Z5397" i="259"/>
  <c r="Z5401" i="259"/>
  <c r="Z5405" i="259"/>
  <c r="Z5409" i="259"/>
  <c r="Z5413" i="259"/>
  <c r="Z5417" i="259"/>
  <c r="Z5421" i="259"/>
  <c r="Z5425" i="259"/>
  <c r="Z5429" i="259"/>
  <c r="Z5433" i="259"/>
  <c r="Z5437" i="259"/>
  <c r="Z5441" i="259"/>
  <c r="Z5445" i="259"/>
  <c r="Z5449" i="259"/>
  <c r="Z5453" i="259"/>
  <c r="Z5457" i="259"/>
  <c r="Z5461" i="259"/>
  <c r="Z5465" i="259"/>
  <c r="Z5469" i="259"/>
  <c r="Z5473" i="259"/>
  <c r="Z5477" i="259"/>
  <c r="Z5481" i="259"/>
  <c r="Z5485" i="259"/>
  <c r="Z5489" i="259"/>
  <c r="Z5493" i="259"/>
  <c r="Z5497" i="259"/>
  <c r="Z5501" i="259"/>
  <c r="Z5505" i="259"/>
  <c r="Z1958" i="259"/>
  <c r="Z2228" i="259"/>
  <c r="Z2468" i="259"/>
  <c r="Z2536" i="259"/>
  <c r="Z2600" i="259"/>
  <c r="Z2664" i="259"/>
  <c r="Z2728" i="259"/>
  <c r="Z2792" i="259"/>
  <c r="Z2856" i="259"/>
  <c r="Z2917" i="259"/>
  <c r="Z2949" i="259"/>
  <c r="Z2980" i="259"/>
  <c r="Z3001" i="259"/>
  <c r="Z3023" i="259"/>
  <c r="Z3039" i="259"/>
  <c r="Z3055" i="259"/>
  <c r="Z3071" i="259"/>
  <c r="Z3087" i="259"/>
  <c r="Z3103" i="259"/>
  <c r="Z3119" i="259"/>
  <c r="Z3135" i="259"/>
  <c r="Z3151" i="259"/>
  <c r="Z3167" i="259"/>
  <c r="Z3183" i="259"/>
  <c r="Z3199" i="259"/>
  <c r="Z3215" i="259"/>
  <c r="Z3231" i="259"/>
  <c r="Z3247" i="259"/>
  <c r="Z3263" i="259"/>
  <c r="Z3279" i="259"/>
  <c r="Z3295" i="259"/>
  <c r="Z3311" i="259"/>
  <c r="Z3327" i="259"/>
  <c r="Z3343" i="259"/>
  <c r="Z3359" i="259"/>
  <c r="Z3375" i="259"/>
  <c r="Z3391" i="259"/>
  <c r="Z3407" i="259"/>
  <c r="Z3423" i="259"/>
  <c r="Z3439" i="259"/>
  <c r="Z3455" i="259"/>
  <c r="Z3471" i="259"/>
  <c r="Z3487" i="259"/>
  <c r="Z3503" i="259"/>
  <c r="Z3519" i="259"/>
  <c r="Z3535" i="259"/>
  <c r="Z3551" i="259"/>
  <c r="Z3567" i="259"/>
  <c r="Z3583" i="259"/>
  <c r="Z3599" i="259"/>
  <c r="Z3615" i="259"/>
  <c r="Z3631" i="259"/>
  <c r="Z3647" i="259"/>
  <c r="Z3663" i="259"/>
  <c r="Z3679" i="259"/>
  <c r="Z3695" i="259"/>
  <c r="Z3711" i="259"/>
  <c r="Z3727" i="259"/>
  <c r="Z3743" i="259"/>
  <c r="Z3755" i="259"/>
  <c r="Z3763" i="259"/>
  <c r="Z3771" i="259"/>
  <c r="Z3815" i="259"/>
  <c r="Z3831" i="259"/>
  <c r="Z3883" i="259"/>
  <c r="Z3903" i="259"/>
  <c r="Z3955" i="259"/>
  <c r="Z3975" i="259"/>
  <c r="Z3979" i="259"/>
  <c r="Z4079" i="259"/>
  <c r="Z4095" i="259"/>
  <c r="Z4131" i="259"/>
  <c r="Z4155" i="259"/>
  <c r="Z4163" i="259"/>
  <c r="Z4203" i="259"/>
  <c r="Z4239" i="259"/>
  <c r="Z4255" i="259"/>
  <c r="Z4267" i="259"/>
  <c r="Z4275" i="259"/>
  <c r="Z4291" i="259"/>
  <c r="Z4299" i="259"/>
  <c r="Z4307" i="259"/>
  <c r="Z4339" i="259"/>
  <c r="Z4347" i="259"/>
  <c r="Z4352" i="259"/>
  <c r="Z4356" i="259"/>
  <c r="Z4366" i="259"/>
  <c r="Z4370" i="259"/>
  <c r="Z4374" i="259"/>
  <c r="Z4378" i="259"/>
  <c r="Z4390" i="259"/>
  <c r="Z4394" i="259"/>
  <c r="Z4398" i="259"/>
  <c r="Z4406" i="259"/>
  <c r="Z4410" i="259"/>
  <c r="Z4414" i="259"/>
  <c r="Z4418" i="259"/>
  <c r="Z4426" i="259"/>
  <c r="Z4430" i="259"/>
  <c r="Z4434" i="259"/>
  <c r="Z4438" i="259"/>
  <c r="Z4446" i="259"/>
  <c r="Z4450" i="259"/>
  <c r="Z4454" i="259"/>
  <c r="Z4458" i="259"/>
  <c r="Z4462" i="259"/>
  <c r="Z4466" i="259"/>
  <c r="Z4470" i="259"/>
  <c r="Z4474" i="259"/>
  <c r="Z4478" i="259"/>
  <c r="Z4482" i="259"/>
  <c r="Z4486" i="259"/>
  <c r="Z4490" i="259"/>
  <c r="Z4494" i="259"/>
  <c r="Z4498" i="259"/>
  <c r="Z4502" i="259"/>
  <c r="Z4506" i="259"/>
  <c r="Z4510" i="259"/>
  <c r="Z4514" i="259"/>
  <c r="Z4518" i="259"/>
  <c r="Z4522" i="259"/>
  <c r="Z4526" i="259"/>
  <c r="Z4530" i="259"/>
  <c r="Z4534" i="259"/>
  <c r="Z4538" i="259"/>
  <c r="Z4542" i="259"/>
  <c r="Z4546" i="259"/>
  <c r="Z4550" i="259"/>
  <c r="Z4554" i="259"/>
  <c r="Z4558" i="259"/>
  <c r="Z4562" i="259"/>
  <c r="Z4566" i="259"/>
  <c r="Z4570" i="259"/>
  <c r="Z4574" i="259"/>
  <c r="Z4578" i="259"/>
  <c r="Z4582" i="259"/>
  <c r="Z4586" i="259"/>
  <c r="Z4590" i="259"/>
  <c r="Z4594" i="259"/>
  <c r="Z4598" i="259"/>
  <c r="Z4602" i="259"/>
  <c r="Z4606" i="259"/>
  <c r="Z4610" i="259"/>
  <c r="Z4614" i="259"/>
  <c r="Z4618" i="259"/>
  <c r="Z4622" i="259"/>
  <c r="Z4626" i="259"/>
  <c r="Z4630" i="259"/>
  <c r="Z4634" i="259"/>
  <c r="Z4638" i="259"/>
  <c r="Z4642" i="259"/>
  <c r="Z4646" i="259"/>
  <c r="Z4654" i="259"/>
  <c r="Z4658" i="259"/>
  <c r="Z4662" i="259"/>
  <c r="Z4670" i="259"/>
  <c r="Z4674" i="259"/>
  <c r="Z4678" i="259"/>
  <c r="Z4682" i="259"/>
  <c r="Z4686" i="259"/>
  <c r="Z4694" i="259"/>
  <c r="Z4698" i="259"/>
  <c r="Z4702" i="259"/>
  <c r="Z4706" i="259"/>
  <c r="Z4714" i="259"/>
  <c r="Z4718" i="259"/>
  <c r="Z4722" i="259"/>
  <c r="Z4726" i="259"/>
  <c r="Z4730" i="259"/>
  <c r="Z4734" i="259"/>
  <c r="Z4742" i="259"/>
  <c r="Z4746" i="259"/>
  <c r="Z4750" i="259"/>
  <c r="Z4754" i="259"/>
  <c r="Z4758" i="259"/>
  <c r="Z4766" i="259"/>
  <c r="Z4770" i="259"/>
  <c r="Z4774" i="259"/>
  <c r="Z4790" i="259"/>
  <c r="Z4794" i="259"/>
  <c r="Z4806" i="259"/>
  <c r="Z4826" i="259"/>
  <c r="Z4830" i="259"/>
  <c r="Z4834" i="259"/>
  <c r="Z4838" i="259"/>
  <c r="Z4842" i="259"/>
  <c r="Z4846" i="259"/>
  <c r="Z4850" i="259"/>
  <c r="Z4854" i="259"/>
  <c r="Z4858" i="259"/>
  <c r="Z4862" i="259"/>
  <c r="Z4866" i="259"/>
  <c r="Z4870" i="259"/>
  <c r="Z4874" i="259"/>
  <c r="Z4878" i="259"/>
  <c r="Z4882" i="259"/>
  <c r="Z4886" i="259"/>
  <c r="Z4890" i="259"/>
  <c r="Z4894" i="259"/>
  <c r="Z4898" i="259"/>
  <c r="Z4902" i="259"/>
  <c r="Z4906" i="259"/>
  <c r="Z4910" i="259"/>
  <c r="Z4914" i="259"/>
  <c r="Z4918" i="259"/>
  <c r="Z4922" i="259"/>
  <c r="Z4926" i="259"/>
  <c r="Z4930" i="259"/>
  <c r="Z4934" i="259"/>
  <c r="Z4938" i="259"/>
  <c r="Z4942" i="259"/>
  <c r="Z4946" i="259"/>
  <c r="Z4950" i="259"/>
  <c r="Z4954" i="259"/>
  <c r="Z4958" i="259"/>
  <c r="Z4962" i="259"/>
  <c r="Z4966" i="259"/>
  <c r="Z4970" i="259"/>
  <c r="Z4974" i="259"/>
  <c r="Z4978" i="259"/>
  <c r="Z4982" i="259"/>
  <c r="Z4986" i="259"/>
  <c r="Z4990" i="259"/>
  <c r="Z4994" i="259"/>
  <c r="Z4998" i="259"/>
  <c r="Z5002" i="259"/>
  <c r="Z5006" i="259"/>
  <c r="Z5010" i="259"/>
  <c r="Z5014" i="259"/>
  <c r="Z5018" i="259"/>
  <c r="Z5022" i="259"/>
  <c r="Z5026" i="259"/>
  <c r="Z5030" i="259"/>
  <c r="Z5034" i="259"/>
  <c r="Z5038" i="259"/>
  <c r="Z5042" i="259"/>
  <c r="Z5046" i="259"/>
  <c r="Z5050" i="259"/>
  <c r="Z5054" i="259"/>
  <c r="Z5058" i="259"/>
  <c r="Z5062" i="259"/>
  <c r="Z5066" i="259"/>
  <c r="Z5070" i="259"/>
  <c r="Z5074" i="259"/>
  <c r="Z5078" i="259"/>
  <c r="Z5082" i="259"/>
  <c r="Z5086" i="259"/>
  <c r="Z5509" i="259"/>
  <c r="Z5488" i="259"/>
  <c r="Z5462" i="259"/>
  <c r="Z5435" i="259"/>
  <c r="Z5414" i="259"/>
  <c r="Z5387" i="259"/>
  <c r="Z5366" i="259"/>
  <c r="Z5344" i="259"/>
  <c r="Z5323" i="259"/>
  <c r="Z5302" i="259"/>
  <c r="Z5280" i="259"/>
  <c r="Z5259" i="259"/>
  <c r="Z5231" i="259"/>
  <c r="Z5199" i="259"/>
  <c r="Z5159" i="259"/>
  <c r="Z5119" i="259"/>
  <c r="Z5071" i="259"/>
  <c r="Z5007" i="259"/>
  <c r="Z4943" i="259"/>
  <c r="Z4879" i="259"/>
  <c r="Z4799" i="259"/>
  <c r="Z4715" i="259"/>
  <c r="Z4683" i="259"/>
  <c r="Z4647" i="259"/>
  <c r="Z4631" i="259"/>
  <c r="Z4599" i="259"/>
  <c r="Z4567" i="259"/>
  <c r="Z4551" i="259"/>
  <c r="Z4535" i="259"/>
  <c r="Z4519" i="259"/>
  <c r="Z4503" i="259"/>
  <c r="Z4487" i="259"/>
  <c r="Z4471" i="259"/>
  <c r="Z4455" i="259"/>
  <c r="Z4443" i="259"/>
  <c r="Z4423" i="259"/>
  <c r="Z4395" i="259"/>
  <c r="Z4323" i="259"/>
  <c r="Z4199" i="259"/>
  <c r="Z4039" i="259"/>
  <c r="Z3859" i="259"/>
  <c r="Z3795" i="259"/>
  <c r="Z3699" i="259"/>
  <c r="Z3635" i="259"/>
  <c r="Z3571" i="259"/>
  <c r="Z3507" i="259"/>
  <c r="Z3443" i="259"/>
  <c r="Z3379" i="259"/>
  <c r="Z3315" i="259"/>
  <c r="Z3251" i="259"/>
  <c r="Z3187" i="259"/>
  <c r="Z3123" i="259"/>
  <c r="Z3059" i="259"/>
  <c r="Z2985" i="259"/>
  <c r="Z2808" i="259"/>
  <c r="Z2552" i="259"/>
  <c r="Z5504" i="259"/>
  <c r="Z5483" i="259"/>
  <c r="Z5467" i="259"/>
  <c r="Z5446" i="259"/>
  <c r="Z5419" i="259"/>
  <c r="Z5398" i="259"/>
  <c r="Z5376" i="259"/>
  <c r="Z5355" i="259"/>
  <c r="Z5334" i="259"/>
  <c r="Z5312" i="259"/>
  <c r="Z5291" i="259"/>
  <c r="Z5270" i="259"/>
  <c r="Z5247" i="259"/>
  <c r="Z5215" i="259"/>
  <c r="Z5183" i="259"/>
  <c r="Z5151" i="259"/>
  <c r="Z5127" i="259"/>
  <c r="Z5095" i="259"/>
  <c r="Z5039" i="259"/>
  <c r="Z4975" i="259"/>
  <c r="Z4911" i="259"/>
  <c r="Z4843" i="259"/>
  <c r="Z4815" i="259"/>
  <c r="Z4731" i="259"/>
  <c r="Z4615" i="259"/>
  <c r="Z5516" i="259"/>
  <c r="Z5512" i="259"/>
  <c r="Z5508" i="259"/>
  <c r="Z5503" i="259"/>
  <c r="Z5498" i="259"/>
  <c r="Z5492" i="259"/>
  <c r="Z5487" i="259"/>
  <c r="Z5482" i="259"/>
  <c r="Z5476" i="259"/>
  <c r="Z5471" i="259"/>
  <c r="Z5466" i="259"/>
  <c r="Z5460" i="259"/>
  <c r="Z5455" i="259"/>
  <c r="Z5450" i="259"/>
  <c r="Z5444" i="259"/>
  <c r="Z5439" i="259"/>
  <c r="Z5434" i="259"/>
  <c r="Z5428" i="259"/>
  <c r="Z5423" i="259"/>
  <c r="Z5418" i="259"/>
  <c r="Z5412" i="259"/>
  <c r="Z5407" i="259"/>
  <c r="Z5402" i="259"/>
  <c r="Z5396" i="259"/>
  <c r="Z5391" i="259"/>
  <c r="Z5386" i="259"/>
  <c r="Z5380" i="259"/>
  <c r="Z5375" i="259"/>
  <c r="Z5370" i="259"/>
  <c r="Z5364" i="259"/>
  <c r="Z5359" i="259"/>
  <c r="Z5354" i="259"/>
  <c r="Z5348" i="259"/>
  <c r="Z5343" i="259"/>
  <c r="Z5338" i="259"/>
  <c r="Z5332" i="259"/>
  <c r="Z5327" i="259"/>
  <c r="Z5322" i="259"/>
  <c r="Z5316" i="259"/>
  <c r="Z5311" i="259"/>
  <c r="Z5306" i="259"/>
  <c r="Z5300" i="259"/>
  <c r="Z5295" i="259"/>
  <c r="Z5290" i="259"/>
  <c r="Z5284" i="259"/>
  <c r="Z5279" i="259"/>
  <c r="Z5274" i="259"/>
  <c r="Z5268" i="259"/>
  <c r="Z5263" i="259"/>
  <c r="Z5258" i="259"/>
  <c r="Z5252" i="259"/>
  <c r="Z5246" i="259"/>
  <c r="Z5238" i="259"/>
  <c r="Z5230" i="259"/>
  <c r="Z5222" i="259"/>
  <c r="Z5214" i="259"/>
  <c r="Z5206" i="259"/>
  <c r="Z5198" i="259"/>
  <c r="Z5190" i="259"/>
  <c r="Z5182" i="259"/>
  <c r="Z5174" i="259"/>
  <c r="Z5166" i="259"/>
  <c r="Z5158" i="259"/>
  <c r="Z5150" i="259"/>
  <c r="Z5142" i="259"/>
  <c r="Z5134" i="259"/>
  <c r="Z5126" i="259"/>
  <c r="Z5118" i="259"/>
  <c r="Z5110" i="259"/>
  <c r="Z5102" i="259"/>
  <c r="Z5094" i="259"/>
  <c r="Z5083" i="259"/>
  <c r="Z5067" i="259"/>
  <c r="Z5051" i="259"/>
  <c r="Z5035" i="259"/>
  <c r="Z5019" i="259"/>
  <c r="Z5003" i="259"/>
  <c r="Z4987" i="259"/>
  <c r="Z4971" i="259"/>
  <c r="Z4955" i="259"/>
  <c r="Z4939" i="259"/>
  <c r="Z4923" i="259"/>
  <c r="Z4907" i="259"/>
  <c r="Z4891" i="259"/>
  <c r="Z4875" i="259"/>
  <c r="Z4859" i="259"/>
  <c r="Z4819" i="259"/>
  <c r="Z4803" i="259"/>
  <c r="Z4651" i="259"/>
  <c r="Z4643" i="259"/>
  <c r="Z4627" i="259"/>
  <c r="Z4611" i="259"/>
  <c r="Z4595" i="259"/>
  <c r="Z4579" i="259"/>
  <c r="Z4563" i="259"/>
  <c r="Z4547" i="259"/>
  <c r="Z4531" i="259"/>
  <c r="Z4515" i="259"/>
  <c r="Z4499" i="259"/>
  <c r="Z4483" i="259"/>
  <c r="Z4467" i="259"/>
  <c r="Z4451" i="259"/>
  <c r="Z4407" i="259"/>
  <c r="Z4399" i="259"/>
  <c r="Z4391" i="259"/>
  <c r="Z4367" i="259"/>
  <c r="Z4358" i="259"/>
  <c r="Z4123" i="259"/>
  <c r="Z3991" i="259"/>
  <c r="Z3983" i="259"/>
  <c r="Z3963" i="259"/>
  <c r="Z3919" i="259"/>
  <c r="Z3911" i="259"/>
  <c r="Z3811" i="259"/>
  <c r="Z3683" i="259"/>
  <c r="Z3619" i="259"/>
  <c r="Z3555" i="259"/>
  <c r="Z3491" i="259"/>
  <c r="Z3427" i="259"/>
  <c r="Z3363" i="259"/>
  <c r="Z3299" i="259"/>
  <c r="Z3235" i="259"/>
  <c r="Z3171" i="259"/>
  <c r="Z3107" i="259"/>
  <c r="Z3043" i="259"/>
  <c r="Z2957" i="259"/>
  <c r="Z2744" i="259"/>
  <c r="Z2488" i="259"/>
  <c r="Z5499" i="259"/>
  <c r="Z5478" i="259"/>
  <c r="Z5456" i="259"/>
  <c r="Z5440" i="259"/>
  <c r="Z5424" i="259"/>
  <c r="Z5403" i="259"/>
  <c r="Z5382" i="259"/>
  <c r="Z5360" i="259"/>
  <c r="Z5339" i="259"/>
  <c r="Z5318" i="259"/>
  <c r="Z5296" i="259"/>
  <c r="Z5275" i="259"/>
  <c r="Z5254" i="259"/>
  <c r="Z5223" i="259"/>
  <c r="Z5191" i="259"/>
  <c r="Z5167" i="259"/>
  <c r="Z5135" i="259"/>
  <c r="Z5103" i="259"/>
  <c r="Z5055" i="259"/>
  <c r="Z4991" i="259"/>
  <c r="Z4927" i="259"/>
  <c r="Z4863" i="259"/>
  <c r="Z4779" i="259"/>
  <c r="Z4739" i="259"/>
  <c r="Z4723" i="259"/>
  <c r="Z4691" i="259"/>
  <c r="Z4667" i="259"/>
  <c r="Z4583" i="259"/>
  <c r="Z5515" i="259"/>
  <c r="Z5511" i="259"/>
  <c r="Z5507" i="259"/>
  <c r="Z5502" i="259"/>
  <c r="Z5496" i="259"/>
  <c r="Z5491" i="259"/>
  <c r="Z5486" i="259"/>
  <c r="Z5480" i="259"/>
  <c r="Z5475" i="259"/>
  <c r="Z5470" i="259"/>
  <c r="Z5464" i="259"/>
  <c r="Z5459" i="259"/>
  <c r="Z5454" i="259"/>
  <c r="Z5448" i="259"/>
  <c r="Z5443" i="259"/>
  <c r="Z5438" i="259"/>
  <c r="Z5432" i="259"/>
  <c r="Z5427" i="259"/>
  <c r="Z5422" i="259"/>
  <c r="Z5416" i="259"/>
  <c r="Z5411" i="259"/>
  <c r="Z5406" i="259"/>
  <c r="Z5400" i="259"/>
  <c r="Z5395" i="259"/>
  <c r="Z5390" i="259"/>
  <c r="Z5384" i="259"/>
  <c r="Z5379" i="259"/>
  <c r="Z5374" i="259"/>
  <c r="Z5368" i="259"/>
  <c r="Z5363" i="259"/>
  <c r="Z5358" i="259"/>
  <c r="Z5352" i="259"/>
  <c r="Z5347" i="259"/>
  <c r="Z5342" i="259"/>
  <c r="Z5336" i="259"/>
  <c r="Z5331" i="259"/>
  <c r="Z5326" i="259"/>
  <c r="Z5320" i="259"/>
  <c r="Z5315" i="259"/>
  <c r="Z5310" i="259"/>
  <c r="Z5304" i="259"/>
  <c r="Z5299" i="259"/>
  <c r="Z5294" i="259"/>
  <c r="Z5288" i="259"/>
  <c r="Z5283" i="259"/>
  <c r="Z5278" i="259"/>
  <c r="Z5272" i="259"/>
  <c r="Z5267" i="259"/>
  <c r="Z5262" i="259"/>
  <c r="Z5256" i="259"/>
  <c r="Z5251" i="259"/>
  <c r="Z5243" i="259"/>
  <c r="Z5235" i="259"/>
  <c r="Z5227" i="259"/>
  <c r="Z5219" i="259"/>
  <c r="Z5211" i="259"/>
  <c r="Z5203" i="259"/>
  <c r="Z5195" i="259"/>
  <c r="Z5187" i="259"/>
  <c r="Z5179" i="259"/>
  <c r="Z5171" i="259"/>
  <c r="Z5163" i="259"/>
  <c r="Z5155" i="259"/>
  <c r="Z5147" i="259"/>
  <c r="Z5139" i="259"/>
  <c r="Z5131" i="259"/>
  <c r="Z5123" i="259"/>
  <c r="Z5115" i="259"/>
  <c r="Z5107" i="259"/>
  <c r="Z5099" i="259"/>
  <c r="Z5091" i="259"/>
  <c r="Z5079" i="259"/>
  <c r="Z5063" i="259"/>
  <c r="Z5047" i="259"/>
  <c r="Z5031" i="259"/>
  <c r="Z5015" i="259"/>
  <c r="Z4999" i="259"/>
  <c r="Z4983" i="259"/>
  <c r="Z4967" i="259"/>
  <c r="Z4951" i="259"/>
  <c r="Z4935" i="259"/>
  <c r="Z4919" i="259"/>
  <c r="Z4903" i="259"/>
  <c r="Z4887" i="259"/>
  <c r="Z4871" i="259"/>
  <c r="Z4847" i="259"/>
  <c r="Z4839" i="259"/>
  <c r="Z4751" i="259"/>
  <c r="Z4743" i="259"/>
  <c r="Z4711" i="259"/>
  <c r="Z4703" i="259"/>
  <c r="Z4695" i="259"/>
  <c r="Z4679" i="259"/>
  <c r="Z4671" i="259"/>
  <c r="Z4639" i="259"/>
  <c r="Z4623" i="259"/>
  <c r="Z4607" i="259"/>
  <c r="Z4591" i="259"/>
  <c r="Z4575" i="259"/>
  <c r="Z4559" i="259"/>
  <c r="Z4543" i="259"/>
  <c r="Z4527" i="259"/>
  <c r="Z4511" i="259"/>
  <c r="Z4495" i="259"/>
  <c r="Z4479" i="259"/>
  <c r="Z4463" i="259"/>
  <c r="Z4439" i="259"/>
  <c r="Z4415" i="259"/>
  <c r="Z4371" i="259"/>
  <c r="Z4259" i="259"/>
  <c r="Z4223" i="259"/>
  <c r="Z4215" i="259"/>
  <c r="Z4159" i="259"/>
  <c r="Z4007" i="259"/>
  <c r="Z3943" i="259"/>
  <c r="Z3731" i="259"/>
  <c r="Z3667" i="259"/>
  <c r="Z3603" i="259"/>
  <c r="Z3539" i="259"/>
  <c r="Z3475" i="259"/>
  <c r="Z3411" i="259"/>
  <c r="Z3347" i="259"/>
  <c r="Z3283" i="259"/>
  <c r="Z3219" i="259"/>
  <c r="Z3155" i="259"/>
  <c r="Z3091" i="259"/>
  <c r="Z3027" i="259"/>
  <c r="Z2925" i="259"/>
  <c r="Z2680" i="259"/>
  <c r="Z2292" i="259"/>
  <c r="Z5513" i="259"/>
  <c r="Z5494" i="259"/>
  <c r="Z5472" i="259"/>
  <c r="Z5451" i="259"/>
  <c r="Z5430" i="259"/>
  <c r="Z5408" i="259"/>
  <c r="Z5392" i="259"/>
  <c r="Z5371" i="259"/>
  <c r="Z5350" i="259"/>
  <c r="Z5328" i="259"/>
  <c r="Z5307" i="259"/>
  <c r="Z5286" i="259"/>
  <c r="Z5264" i="259"/>
  <c r="Z5239" i="259"/>
  <c r="Z5207" i="259"/>
  <c r="Z5175" i="259"/>
  <c r="Z5143" i="259"/>
  <c r="Z5111" i="259"/>
  <c r="Z5087" i="259"/>
  <c r="Z5023" i="259"/>
  <c r="Z4959" i="259"/>
  <c r="Z4895" i="259"/>
  <c r="Z4835" i="259"/>
  <c r="Z4767" i="259"/>
  <c r="Z5514" i="259"/>
  <c r="Z5510" i="259"/>
  <c r="Z5506" i="259"/>
  <c r="Z5500" i="259"/>
  <c r="Z5495" i="259"/>
  <c r="Z5490" i="259"/>
  <c r="Z5484" i="259"/>
  <c r="Z5479" i="259"/>
  <c r="Z5474" i="259"/>
  <c r="Z5468" i="259"/>
  <c r="Z5463" i="259"/>
  <c r="Z5458" i="259"/>
  <c r="Z5452" i="259"/>
  <c r="Z5447" i="259"/>
  <c r="Z5442" i="259"/>
  <c r="Z5436" i="259"/>
  <c r="Z5431" i="259"/>
  <c r="Z5426" i="259"/>
  <c r="Z5420" i="259"/>
  <c r="Z5415" i="259"/>
  <c r="Z5410" i="259"/>
  <c r="Z5404" i="259"/>
  <c r="Z5399" i="259"/>
  <c r="Z5394" i="259"/>
  <c r="Z5388" i="259"/>
  <c r="Z5383" i="259"/>
  <c r="Z5378" i="259"/>
  <c r="Z5372" i="259"/>
  <c r="Z5367" i="259"/>
  <c r="Z5362" i="259"/>
  <c r="Z5356" i="259"/>
  <c r="Z5351" i="259"/>
  <c r="Z5346" i="259"/>
  <c r="Z5340" i="259"/>
  <c r="Z5335" i="259"/>
  <c r="Z5330" i="259"/>
  <c r="Z5324" i="259"/>
  <c r="Z5319" i="259"/>
  <c r="Z5314" i="259"/>
  <c r="Z5308" i="259"/>
  <c r="Z5303" i="259"/>
  <c r="Z5298" i="259"/>
  <c r="Z5292" i="259"/>
  <c r="Z5287" i="259"/>
  <c r="Z5282" i="259"/>
  <c r="Z5276" i="259"/>
  <c r="Z5271" i="259"/>
  <c r="Z5266" i="259"/>
  <c r="Z5260" i="259"/>
  <c r="Z5255" i="259"/>
  <c r="Z5250" i="259"/>
  <c r="Z5242" i="259"/>
  <c r="Z5234" i="259"/>
  <c r="Z5226" i="259"/>
  <c r="Z5218" i="259"/>
  <c r="Z5210" i="259"/>
  <c r="Z5202" i="259"/>
  <c r="Z5194" i="259"/>
  <c r="Z5186" i="259"/>
  <c r="Z5178" i="259"/>
  <c r="Z5170" i="259"/>
  <c r="Z5162" i="259"/>
  <c r="Z5154" i="259"/>
  <c r="Z5146" i="259"/>
  <c r="Z5138" i="259"/>
  <c r="Z5130" i="259"/>
  <c r="Z5122" i="259"/>
  <c r="Z5114" i="259"/>
  <c r="Z5106" i="259"/>
  <c r="Z5098" i="259"/>
  <c r="Z5090" i="259"/>
  <c r="Z5075" i="259"/>
  <c r="Z5059" i="259"/>
  <c r="Z5043" i="259"/>
  <c r="Z5027" i="259"/>
  <c r="Z5011" i="259"/>
  <c r="Z4995" i="259"/>
  <c r="Z4979" i="259"/>
  <c r="Z4963" i="259"/>
  <c r="Z4947" i="259"/>
  <c r="Z4931" i="259"/>
  <c r="Z4915" i="259"/>
  <c r="Z4899" i="259"/>
  <c r="Z4883" i="259"/>
  <c r="Z4867" i="259"/>
  <c r="Z4855" i="259"/>
  <c r="Z4811" i="259"/>
  <c r="Z4763" i="259"/>
  <c r="Z4635" i="259"/>
  <c r="Z4619" i="259"/>
  <c r="Z4603" i="259"/>
  <c r="Z4587" i="259"/>
  <c r="Z4571" i="259"/>
  <c r="Z4555" i="259"/>
  <c r="Z4539" i="259"/>
  <c r="Z4523" i="259"/>
  <c r="Z4507" i="259"/>
  <c r="Z4491" i="259"/>
  <c r="Z4475" i="259"/>
  <c r="Z4459" i="259"/>
  <c r="Z4447" i="259"/>
  <c r="Z4427" i="259"/>
  <c r="Z4419" i="259"/>
  <c r="Z4403" i="259"/>
  <c r="Z4387" i="259"/>
  <c r="Z4379" i="259"/>
  <c r="Z4363" i="259"/>
  <c r="Z4295" i="259"/>
  <c r="Z4231" i="259"/>
  <c r="Z4187" i="259"/>
  <c r="Z4023" i="259"/>
  <c r="Z4015" i="259"/>
  <c r="Z3715" i="259"/>
  <c r="Z3651" i="259"/>
  <c r="Z3587" i="259"/>
  <c r="Z3523" i="259"/>
  <c r="Z3459" i="259"/>
  <c r="Z3395" i="259"/>
  <c r="Z3331" i="259"/>
  <c r="Z3267" i="259"/>
  <c r="Z3203" i="259"/>
  <c r="Z3139" i="259"/>
  <c r="Z3075" i="259"/>
  <c r="Z3007" i="259"/>
  <c r="Z2872" i="259"/>
  <c r="Z2616" i="259"/>
  <c r="Z2036" i="259"/>
  <c r="D2" i="3"/>
  <c r="AC4856" i="259" l="1"/>
  <c r="AF4836" i="259"/>
  <c r="AD4008" i="259"/>
  <c r="AF3904" i="259"/>
  <c r="AD3964" i="259"/>
  <c r="AD4216" i="259"/>
  <c r="AF3772" i="259"/>
  <c r="AC4816" i="259"/>
  <c r="AC4420" i="259"/>
  <c r="AG4229" i="259"/>
  <c r="AD3820" i="259"/>
  <c r="AC4141" i="259"/>
  <c r="AC3964" i="259"/>
  <c r="AG4091" i="259"/>
  <c r="AC4337" i="259"/>
  <c r="AD4264" i="259"/>
  <c r="AF4388" i="259"/>
  <c r="AC4249" i="259"/>
  <c r="AC4021" i="259"/>
  <c r="AC4775" i="259"/>
  <c r="AC4364" i="259"/>
  <c r="AG4031" i="259"/>
  <c r="AC3894" i="259"/>
  <c r="AF3828" i="259"/>
  <c r="AG4789" i="259"/>
  <c r="AG4716" i="259"/>
  <c r="AG4331" i="259"/>
  <c r="AF3756" i="259"/>
  <c r="AD3992" i="259"/>
  <c r="AF4284" i="259"/>
  <c r="AD4376" i="259"/>
  <c r="AG4214" i="259"/>
  <c r="AG3806" i="259"/>
  <c r="AG3865" i="259"/>
  <c r="AD3896" i="259"/>
  <c r="AF4416" i="259"/>
  <c r="AC4100" i="259"/>
  <c r="AG4804" i="259"/>
  <c r="AG3915" i="259"/>
  <c r="AM3709" i="259"/>
  <c r="AN3709" i="259" s="1"/>
  <c r="AF4700" i="259"/>
  <c r="AC4687" i="259"/>
  <c r="AG4297" i="259"/>
  <c r="AC4404" i="259"/>
  <c r="AC4076" i="259"/>
  <c r="AC3875" i="259"/>
  <c r="AG3957" i="259"/>
  <c r="AG3962" i="259"/>
  <c r="AG4663" i="259"/>
  <c r="AG4329" i="259"/>
  <c r="AG4016" i="259"/>
  <c r="AG3839" i="259"/>
  <c r="AC4251" i="259"/>
  <c r="AG4132" i="259"/>
  <c r="AG4320" i="259"/>
  <c r="AG4167" i="259"/>
  <c r="AC4003" i="259"/>
  <c r="AG3841" i="259"/>
  <c r="AC4362" i="259"/>
  <c r="AC4657" i="259"/>
  <c r="AD4728" i="259"/>
  <c r="AD4856" i="259"/>
  <c r="AG4376" i="259"/>
  <c r="AC3950" i="259"/>
  <c r="AG4822" i="259"/>
  <c r="AF4648" i="259"/>
  <c r="AC4075" i="259"/>
  <c r="AM407" i="259"/>
  <c r="AN407" i="259" s="1"/>
  <c r="AM488" i="259"/>
  <c r="AN488" i="259" s="1"/>
  <c r="AM2120" i="259"/>
  <c r="AN2120" i="259" s="1"/>
  <c r="AM1945" i="259"/>
  <c r="AN1945" i="259" s="1"/>
  <c r="AM464" i="259"/>
  <c r="AN464" i="259" s="1"/>
  <c r="AM2088" i="259"/>
  <c r="AN2088" i="259" s="1"/>
  <c r="AM314" i="259"/>
  <c r="AN314" i="259" s="1"/>
  <c r="AM2112" i="259"/>
  <c r="AN2112" i="259" s="1"/>
  <c r="AM361" i="259"/>
  <c r="AN361" i="259" s="1"/>
  <c r="AM306" i="259"/>
  <c r="AN306" i="259" s="1"/>
  <c r="AM251" i="259"/>
  <c r="AN251" i="259" s="1"/>
  <c r="AM467" i="259"/>
  <c r="AN467" i="259" s="1"/>
  <c r="AM226" i="259"/>
  <c r="AN226" i="259" s="1"/>
  <c r="AM395" i="259"/>
  <c r="AN395" i="259" s="1"/>
  <c r="AM212" i="259"/>
  <c r="AN212" i="259" s="1"/>
  <c r="AM404" i="259"/>
  <c r="AN404" i="259" s="1"/>
  <c r="AM480" i="259"/>
  <c r="AN480" i="259" s="1"/>
  <c r="AM2184" i="259"/>
  <c r="AN2184" i="259" s="1"/>
  <c r="AM385" i="259"/>
  <c r="AN385" i="259" s="1"/>
  <c r="AM202" i="259"/>
  <c r="AN202" i="259" s="1"/>
  <c r="AM426" i="259"/>
  <c r="AN426" i="259" s="1"/>
  <c r="AM259" i="259"/>
  <c r="AN259" i="259" s="1"/>
  <c r="AM451" i="259"/>
  <c r="AN451" i="259" s="1"/>
  <c r="AM221" i="259"/>
  <c r="AN221" i="259" s="1"/>
  <c r="AM421" i="259"/>
  <c r="AN421" i="259" s="1"/>
  <c r="AM375" i="259"/>
  <c r="AN375" i="259" s="1"/>
  <c r="AM328" i="259"/>
  <c r="AN328" i="259" s="1"/>
  <c r="AM1944" i="259"/>
  <c r="AN1944" i="259" s="1"/>
  <c r="AM330" i="259"/>
  <c r="AN330" i="259" s="1"/>
  <c r="AM4809" i="259"/>
  <c r="AN4809" i="259" s="1"/>
  <c r="AM4140" i="259"/>
  <c r="AN4140" i="259" s="1"/>
  <c r="AM339" i="259"/>
  <c r="AN339" i="259" s="1"/>
  <c r="AM389" i="259"/>
  <c r="AN389" i="259" s="1"/>
  <c r="AM383" i="259"/>
  <c r="AN383" i="259" s="1"/>
  <c r="AM2039" i="259"/>
  <c r="AN2039" i="259" s="1"/>
  <c r="AM3800" i="259"/>
  <c r="AN3800" i="259" s="1"/>
  <c r="AM3928" i="259"/>
  <c r="AN3928" i="259" s="1"/>
  <c r="AM3992" i="259"/>
  <c r="AN3992" i="259" s="1"/>
  <c r="AM4120" i="259"/>
  <c r="AN4120" i="259" s="1"/>
  <c r="AM4184" i="259"/>
  <c r="AN4184" i="259" s="1"/>
  <c r="AM2313" i="259"/>
  <c r="AN2313" i="259" s="1"/>
  <c r="AM2018" i="259"/>
  <c r="AN2018" i="259" s="1"/>
  <c r="AM2082" i="259"/>
  <c r="AN2082" i="259" s="1"/>
  <c r="AM2146" i="259"/>
  <c r="AN2146" i="259" s="1"/>
  <c r="AM2210" i="259"/>
  <c r="AN2210" i="259" s="1"/>
  <c r="AM2274" i="259"/>
  <c r="AN2274" i="259" s="1"/>
  <c r="AM2027" i="259"/>
  <c r="AN2027" i="259" s="1"/>
  <c r="AM2283" i="259"/>
  <c r="AN2283" i="259" s="1"/>
  <c r="AM2347" i="259"/>
  <c r="AN2347" i="259" s="1"/>
  <c r="AM1972" i="259"/>
  <c r="AN1972" i="259" s="1"/>
  <c r="AM455" i="259"/>
  <c r="AN455" i="259" s="1"/>
  <c r="AM456" i="259"/>
  <c r="AN456" i="259" s="1"/>
  <c r="AM1888" i="259"/>
  <c r="AN1888" i="259" s="1"/>
  <c r="AM2176" i="259"/>
  <c r="AN2176" i="259" s="1"/>
  <c r="AM473" i="259"/>
  <c r="AN473" i="259" s="1"/>
  <c r="AM401" i="259"/>
  <c r="AN401" i="259" s="1"/>
  <c r="AM338" i="259"/>
  <c r="AN338" i="259" s="1"/>
  <c r="AM283" i="259"/>
  <c r="AN283" i="259" s="1"/>
  <c r="AM449" i="259"/>
  <c r="AN449" i="259" s="1"/>
  <c r="AM266" i="259"/>
  <c r="AN266" i="259" s="1"/>
  <c r="AM411" i="259"/>
  <c r="AN411" i="259" s="1"/>
  <c r="AM220" i="259"/>
  <c r="AN220" i="259" s="1"/>
  <c r="AM348" i="259"/>
  <c r="AN348" i="259" s="1"/>
  <c r="AM476" i="259"/>
  <c r="AN476" i="259" s="1"/>
  <c r="AM223" i="259"/>
  <c r="AN223" i="259" s="1"/>
  <c r="AM208" i="259"/>
  <c r="AN208" i="259" s="1"/>
  <c r="AM425" i="259"/>
  <c r="AN425" i="259" s="1"/>
  <c r="AM458" i="259"/>
  <c r="AN458" i="259" s="1"/>
  <c r="AM237" i="259"/>
  <c r="AN237" i="259" s="1"/>
  <c r="AM437" i="259"/>
  <c r="AN437" i="259" s="1"/>
  <c r="AM392" i="259"/>
  <c r="AN392" i="259" s="1"/>
  <c r="AM1992" i="259"/>
  <c r="AN1992" i="259" s="1"/>
  <c r="AM257" i="259"/>
  <c r="AN257" i="259" s="1"/>
  <c r="AM386" i="259"/>
  <c r="AN386" i="259" s="1"/>
  <c r="AM4250" i="259"/>
  <c r="AN4250" i="259" s="1"/>
  <c r="AM4945" i="259"/>
  <c r="AN4945" i="259" s="1"/>
  <c r="AM4014" i="259"/>
  <c r="AN4014" i="259" s="1"/>
  <c r="AM4979" i="259"/>
  <c r="AN4979" i="259" s="1"/>
  <c r="AM4342" i="259"/>
  <c r="AN4342" i="259" s="1"/>
  <c r="AM4901" i="259"/>
  <c r="AN4901" i="259" s="1"/>
  <c r="AM171" i="259"/>
  <c r="AN171" i="259" s="1"/>
  <c r="AM459" i="259"/>
  <c r="AN459" i="259" s="1"/>
  <c r="AM205" i="259"/>
  <c r="AN205" i="259" s="1"/>
  <c r="AM325" i="259"/>
  <c r="AN325" i="259" s="1"/>
  <c r="AM431" i="259"/>
  <c r="AN431" i="259" s="1"/>
  <c r="AM2047" i="259"/>
  <c r="AN2047" i="259" s="1"/>
  <c r="AM3808" i="259"/>
  <c r="AN3808" i="259" s="1"/>
  <c r="AM3872" i="259"/>
  <c r="AN3872" i="259" s="1"/>
  <c r="AM4064" i="259"/>
  <c r="AN4064" i="259" s="1"/>
  <c r="AM4128" i="259"/>
  <c r="AN4128" i="259" s="1"/>
  <c r="AM4192" i="259"/>
  <c r="AN4192" i="259" s="1"/>
  <c r="AM2065" i="259"/>
  <c r="AN2065" i="259" s="1"/>
  <c r="AM2385" i="259"/>
  <c r="AN2385" i="259" s="1"/>
  <c r="AM503" i="259"/>
  <c r="AN503" i="259" s="1"/>
  <c r="AM496" i="259"/>
  <c r="AN496" i="259" s="1"/>
  <c r="AM1928" i="259"/>
  <c r="AN1928" i="259" s="1"/>
  <c r="AM2264" i="259"/>
  <c r="AN2264" i="259" s="1"/>
  <c r="AM167" i="259"/>
  <c r="AN167" i="259" s="1"/>
  <c r="AM176" i="259"/>
  <c r="AN176" i="259" s="1"/>
  <c r="AM1961" i="259"/>
  <c r="AN1961" i="259" s="1"/>
  <c r="AM370" i="259"/>
  <c r="AN370" i="259" s="1"/>
  <c r="AM207" i="259"/>
  <c r="AN207" i="259" s="1"/>
  <c r="AM441" i="259"/>
  <c r="AN441" i="259" s="1"/>
  <c r="AM378" i="259"/>
  <c r="AN378" i="259" s="1"/>
  <c r="AM307" i="259"/>
  <c r="AN307" i="259" s="1"/>
  <c r="AM217" i="259"/>
  <c r="AN217" i="259" s="1"/>
  <c r="AM481" i="259"/>
  <c r="AN481" i="259" s="1"/>
  <c r="AM434" i="259"/>
  <c r="AN434" i="259" s="1"/>
  <c r="AM443" i="259"/>
  <c r="AN443" i="259" s="1"/>
  <c r="AM292" i="259"/>
  <c r="AN292" i="259" s="1"/>
  <c r="AM356" i="259"/>
  <c r="AN356" i="259" s="1"/>
  <c r="AM420" i="259"/>
  <c r="AN420" i="259" s="1"/>
  <c r="AM279" i="259"/>
  <c r="AN279" i="259" s="1"/>
  <c r="AM232" i="259"/>
  <c r="AN232" i="259" s="1"/>
  <c r="AM465" i="259"/>
  <c r="AN465" i="259" s="1"/>
  <c r="AM258" i="259"/>
  <c r="AN258" i="259" s="1"/>
  <c r="AM474" i="259"/>
  <c r="AN474" i="259" s="1"/>
  <c r="AM299" i="259"/>
  <c r="AN299" i="259" s="1"/>
  <c r="AM305" i="259"/>
  <c r="AN305" i="259" s="1"/>
  <c r="AM4202" i="259"/>
  <c r="AN4202" i="259" s="1"/>
  <c r="AM4298" i="259"/>
  <c r="AN4298" i="259" s="1"/>
  <c r="AM187" i="259"/>
  <c r="AN187" i="259" s="1"/>
  <c r="AM229" i="259"/>
  <c r="AN229" i="259" s="1"/>
  <c r="AM333" i="259"/>
  <c r="AN333" i="259" s="1"/>
  <c r="AM405" i="259"/>
  <c r="AN405" i="259" s="1"/>
  <c r="AM479" i="259"/>
  <c r="AN479" i="259" s="1"/>
  <c r="AM1991" i="259"/>
  <c r="AN1991" i="259" s="1"/>
  <c r="AM2055" i="259"/>
  <c r="AN2055" i="259" s="1"/>
  <c r="AM2119" i="259"/>
  <c r="AN2119" i="259" s="1"/>
  <c r="AM2183" i="259"/>
  <c r="AN2183" i="259" s="1"/>
  <c r="AM2247" i="259"/>
  <c r="AN2247" i="259" s="1"/>
  <c r="AM3880" i="259"/>
  <c r="AN3880" i="259" s="1"/>
  <c r="AM3944" i="259"/>
  <c r="AN3944" i="259" s="1"/>
  <c r="AM4008" i="259"/>
  <c r="AN4008" i="259" s="1"/>
  <c r="AM4072" i="259"/>
  <c r="AN4072" i="259" s="1"/>
  <c r="AM4200" i="259"/>
  <c r="AN4200" i="259" s="1"/>
  <c r="AM4264" i="259"/>
  <c r="AN4264" i="259" s="1"/>
  <c r="AM2073" i="259"/>
  <c r="AN2073" i="259" s="1"/>
  <c r="AM2265" i="259"/>
  <c r="AN2265" i="259" s="1"/>
  <c r="AM1906" i="259"/>
  <c r="AN1906" i="259" s="1"/>
  <c r="AM2034" i="259"/>
  <c r="AN2034" i="259" s="1"/>
  <c r="AM2226" i="259"/>
  <c r="AN2226" i="259" s="1"/>
  <c r="AM216" i="259"/>
  <c r="AN216" i="259" s="1"/>
  <c r="AM1976" i="259"/>
  <c r="AN1976" i="259" s="1"/>
  <c r="AM224" i="259"/>
  <c r="AN224" i="259" s="1"/>
  <c r="AM1905" i="259"/>
  <c r="AN1905" i="259" s="1"/>
  <c r="AM1969" i="259"/>
  <c r="AN1969" i="259" s="1"/>
  <c r="AM2240" i="259"/>
  <c r="AN2240" i="259" s="1"/>
  <c r="AM271" i="259"/>
  <c r="AN271" i="259" s="1"/>
  <c r="AM184" i="259"/>
  <c r="AN184" i="259" s="1"/>
  <c r="AM2256" i="259"/>
  <c r="AN2256" i="259" s="1"/>
  <c r="AM497" i="259"/>
  <c r="AN497" i="259" s="1"/>
  <c r="AM410" i="259"/>
  <c r="AN410" i="259" s="1"/>
  <c r="AM466" i="259"/>
  <c r="AN466" i="259" s="1"/>
  <c r="AM203" i="259"/>
  <c r="AN203" i="259" s="1"/>
  <c r="AM475" i="259"/>
  <c r="AN475" i="259" s="1"/>
  <c r="AM172" i="259"/>
  <c r="AN172" i="259" s="1"/>
  <c r="AM236" i="259"/>
  <c r="AN236" i="259" s="1"/>
  <c r="AM300" i="259"/>
  <c r="AN300" i="259" s="1"/>
  <c r="AM364" i="259"/>
  <c r="AN364" i="259" s="1"/>
  <c r="AM428" i="259"/>
  <c r="AN428" i="259" s="1"/>
  <c r="AM272" i="259"/>
  <c r="AN272" i="259" s="1"/>
  <c r="AM1960" i="259"/>
  <c r="AN1960" i="259" s="1"/>
  <c r="AM193" i="259"/>
  <c r="AN193" i="259" s="1"/>
  <c r="AM489" i="259"/>
  <c r="AN489" i="259" s="1"/>
  <c r="AM506" i="259"/>
  <c r="AN506" i="259" s="1"/>
  <c r="AM315" i="259"/>
  <c r="AN315" i="259" s="1"/>
  <c r="AM269" i="259"/>
  <c r="AN269" i="259" s="1"/>
  <c r="AM504" i="259"/>
  <c r="AN504" i="259" s="1"/>
  <c r="AM2104" i="259"/>
  <c r="AN2104" i="259" s="1"/>
  <c r="AM4218" i="259"/>
  <c r="AN4218" i="259" s="1"/>
  <c r="AM4949" i="259"/>
  <c r="AN4949" i="259" s="1"/>
  <c r="AM4849" i="259"/>
  <c r="AN4849" i="259" s="1"/>
  <c r="AM4092" i="259"/>
  <c r="AN4092" i="259" s="1"/>
  <c r="AM4139" i="259"/>
  <c r="AN4139" i="259" s="1"/>
  <c r="AM4652" i="259"/>
  <c r="AN4652" i="259" s="1"/>
  <c r="AM4141" i="259"/>
  <c r="AN4141" i="259" s="1"/>
  <c r="AM4347" i="259"/>
  <c r="AN4347" i="259" s="1"/>
  <c r="AM5027" i="259"/>
  <c r="AN5027" i="259" s="1"/>
  <c r="AM245" i="259"/>
  <c r="AN245" i="259" s="1"/>
  <c r="AM349" i="259"/>
  <c r="AN349" i="259" s="1"/>
  <c r="AM429" i="259"/>
  <c r="AN429" i="259" s="1"/>
  <c r="AM175" i="259"/>
  <c r="AN175" i="259" s="1"/>
  <c r="AM1999" i="259"/>
  <c r="AN1999" i="259" s="1"/>
  <c r="AM2127" i="259"/>
  <c r="AN2127" i="259" s="1"/>
  <c r="AM2191" i="259"/>
  <c r="AN2191" i="259" s="1"/>
  <c r="AM2255" i="259"/>
  <c r="AN2255" i="259" s="1"/>
  <c r="AM3760" i="259"/>
  <c r="AN3760" i="259" s="1"/>
  <c r="AM3824" i="259"/>
  <c r="AN3824" i="259" s="1"/>
  <c r="AM3952" i="259"/>
  <c r="AN3952" i="259" s="1"/>
  <c r="AM4016" i="259"/>
  <c r="AN4016" i="259" s="1"/>
  <c r="AM4144" i="259"/>
  <c r="AN4144" i="259" s="1"/>
  <c r="AM4208" i="259"/>
  <c r="AN4208" i="259" s="1"/>
  <c r="AM4272" i="259"/>
  <c r="AN4272" i="259" s="1"/>
  <c r="AM2145" i="259"/>
  <c r="AN2145" i="259" s="1"/>
  <c r="AM2209" i="259"/>
  <c r="AN2209" i="259" s="1"/>
  <c r="AM2337" i="259"/>
  <c r="AN2337" i="259" s="1"/>
  <c r="AM2401" i="259"/>
  <c r="AN2401" i="259" s="1"/>
  <c r="AM2042" i="259"/>
  <c r="AN2042" i="259" s="1"/>
  <c r="AM2234" i="259"/>
  <c r="AN2234" i="259" s="1"/>
  <c r="AM2298" i="259"/>
  <c r="AN2298" i="259" s="1"/>
  <c r="AM231" i="259"/>
  <c r="AN231" i="259" s="1"/>
  <c r="AM2008" i="259"/>
  <c r="AN2008" i="259" s="1"/>
  <c r="AM288" i="259"/>
  <c r="AN288" i="259" s="1"/>
  <c r="AM1912" i="259"/>
  <c r="AN1912" i="259" s="1"/>
  <c r="AM241" i="259"/>
  <c r="AN241" i="259" s="1"/>
  <c r="AM1913" i="259"/>
  <c r="AN1913" i="259" s="1"/>
  <c r="AM1977" i="259"/>
  <c r="AN1977" i="259" s="1"/>
  <c r="AM343" i="259"/>
  <c r="AN343" i="259" s="1"/>
  <c r="AM2288" i="259"/>
  <c r="AN2288" i="259" s="1"/>
  <c r="AM327" i="259"/>
  <c r="AN327" i="259" s="1"/>
  <c r="AM264" i="259"/>
  <c r="AN264" i="259" s="1"/>
  <c r="AM1920" i="259"/>
  <c r="AN1920" i="259" s="1"/>
  <c r="AM2312" i="259"/>
  <c r="AN2312" i="259" s="1"/>
  <c r="AM185" i="259"/>
  <c r="AN185" i="259" s="1"/>
  <c r="AM450" i="259"/>
  <c r="AN450" i="259" s="1"/>
  <c r="AM363" i="259"/>
  <c r="AN363" i="259" s="1"/>
  <c r="AM265" i="259"/>
  <c r="AN265" i="259" s="1"/>
  <c r="AM211" i="259"/>
  <c r="AN211" i="259" s="1"/>
  <c r="AM491" i="259"/>
  <c r="AN491" i="259" s="1"/>
  <c r="AM180" i="259"/>
  <c r="AN180" i="259" s="1"/>
  <c r="AM244" i="259"/>
  <c r="AN244" i="259" s="1"/>
  <c r="AM308" i="259"/>
  <c r="AN308" i="259" s="1"/>
  <c r="AM372" i="259"/>
  <c r="AN372" i="259" s="1"/>
  <c r="AM436" i="259"/>
  <c r="AN436" i="259" s="1"/>
  <c r="AM500" i="259"/>
  <c r="AN500" i="259" s="1"/>
  <c r="AM399" i="259"/>
  <c r="AN399" i="259" s="1"/>
  <c r="AM320" i="259"/>
  <c r="AN320" i="259" s="1"/>
  <c r="AM2000" i="259"/>
  <c r="AN2000" i="259" s="1"/>
  <c r="AM2384" i="259"/>
  <c r="AN2384" i="259" s="1"/>
  <c r="AM249" i="259"/>
  <c r="AN249" i="259" s="1"/>
  <c r="AM322" i="259"/>
  <c r="AN322" i="259" s="1"/>
  <c r="AM355" i="259"/>
  <c r="AN355" i="259" s="1"/>
  <c r="AM181" i="259"/>
  <c r="AN181" i="259" s="1"/>
  <c r="AM293" i="259"/>
  <c r="AN293" i="259" s="1"/>
  <c r="AM178" i="259"/>
  <c r="AN178" i="259" s="1"/>
  <c r="AM4793" i="259"/>
  <c r="AN4793" i="259" s="1"/>
  <c r="AM4777" i="259"/>
  <c r="AN4777" i="259" s="1"/>
  <c r="AM4713" i="259"/>
  <c r="AN4713" i="259" s="1"/>
  <c r="AM4091" i="259"/>
  <c r="AN4091" i="259" s="1"/>
  <c r="AM2222" i="259"/>
  <c r="AN2222" i="259" s="1"/>
  <c r="AM4286" i="259"/>
  <c r="AN4286" i="259" s="1"/>
  <c r="AM4659" i="259"/>
  <c r="AN4659" i="259" s="1"/>
  <c r="AM4909" i="259"/>
  <c r="AN4909" i="259" s="1"/>
  <c r="AM243" i="259"/>
  <c r="AN243" i="259" s="1"/>
  <c r="AM357" i="259"/>
  <c r="AN357" i="259" s="1"/>
  <c r="AM445" i="259"/>
  <c r="AN445" i="259" s="1"/>
  <c r="AM199" i="259"/>
  <c r="AN199" i="259" s="1"/>
  <c r="AM2007" i="259"/>
  <c r="AN2007" i="259" s="1"/>
  <c r="AM2135" i="259"/>
  <c r="AN2135" i="259" s="1"/>
  <c r="AM2199" i="259"/>
  <c r="AN2199" i="259" s="1"/>
  <c r="AM3832" i="259"/>
  <c r="AN3832" i="259" s="1"/>
  <c r="AM3896" i="259"/>
  <c r="AN3896" i="259" s="1"/>
  <c r="AM4088" i="259"/>
  <c r="AN4088" i="259" s="1"/>
  <c r="AM4152" i="259"/>
  <c r="AN4152" i="259" s="1"/>
  <c r="AM4216" i="259"/>
  <c r="AN4216" i="259" s="1"/>
  <c r="AM2153" i="259"/>
  <c r="AN2153" i="259" s="1"/>
  <c r="AM2217" i="259"/>
  <c r="AN2217" i="259" s="1"/>
  <c r="AM2050" i="259"/>
  <c r="AN2050" i="259" s="1"/>
  <c r="AM2370" i="259"/>
  <c r="AN2370" i="259" s="1"/>
  <c r="AM1931" i="259"/>
  <c r="AN1931" i="259" s="1"/>
  <c r="AM2123" i="259"/>
  <c r="AN2123" i="259" s="1"/>
  <c r="AM2187" i="259"/>
  <c r="AN2187" i="259" s="1"/>
  <c r="AM2315" i="259"/>
  <c r="AN2315" i="259" s="1"/>
  <c r="AM263" i="259"/>
  <c r="AN263" i="259" s="1"/>
  <c r="AM280" i="259"/>
  <c r="AN280" i="259" s="1"/>
  <c r="AM367" i="259"/>
  <c r="AN367" i="259" s="1"/>
  <c r="AM344" i="259"/>
  <c r="AN344" i="259" s="1"/>
  <c r="AM1952" i="259"/>
  <c r="AN1952" i="259" s="1"/>
  <c r="AM1921" i="259"/>
  <c r="AN1921" i="259" s="1"/>
  <c r="AM1985" i="259"/>
  <c r="AN1985" i="259" s="1"/>
  <c r="AM2049" i="259"/>
  <c r="AN2049" i="259" s="1"/>
  <c r="AM415" i="259"/>
  <c r="AN415" i="259" s="1"/>
  <c r="AM1936" i="259"/>
  <c r="AN1936" i="259" s="1"/>
  <c r="AM2336" i="259"/>
  <c r="AN2336" i="259" s="1"/>
  <c r="AM482" i="259"/>
  <c r="AN482" i="259" s="1"/>
  <c r="AM391" i="259"/>
  <c r="AN391" i="259" s="1"/>
  <c r="AM1968" i="259"/>
  <c r="AN1968" i="259" s="1"/>
  <c r="AM2360" i="259"/>
  <c r="AN2360" i="259" s="1"/>
  <c r="AM194" i="259"/>
  <c r="AN194" i="259" s="1"/>
  <c r="AM490" i="259"/>
  <c r="AN490" i="259" s="1"/>
  <c r="AM297" i="259"/>
  <c r="AN297" i="259" s="1"/>
  <c r="AM235" i="259"/>
  <c r="AN235" i="259" s="1"/>
  <c r="AM252" i="259"/>
  <c r="AN252" i="259" s="1"/>
  <c r="AM316" i="259"/>
  <c r="AN316" i="259" s="1"/>
  <c r="AM380" i="259"/>
  <c r="AN380" i="259" s="1"/>
  <c r="AM444" i="259"/>
  <c r="AN444" i="259" s="1"/>
  <c r="AM189" i="259"/>
  <c r="AN189" i="259" s="1"/>
  <c r="AM4881" i="259"/>
  <c r="AN4881" i="259" s="1"/>
  <c r="AM4930" i="259"/>
  <c r="AN4930" i="259" s="1"/>
  <c r="AM4850" i="259"/>
  <c r="AN4850" i="259" s="1"/>
  <c r="AM4867" i="259"/>
  <c r="AN4867" i="259" s="1"/>
  <c r="AM4330" i="259"/>
  <c r="AN4330" i="259" s="1"/>
  <c r="AM277" i="259"/>
  <c r="AN277" i="259" s="1"/>
  <c r="AM461" i="259"/>
  <c r="AN461" i="259" s="1"/>
  <c r="AM1951" i="259"/>
  <c r="AN1951" i="259" s="1"/>
  <c r="AM2015" i="259"/>
  <c r="AN2015" i="259" s="1"/>
  <c r="AM2143" i="259"/>
  <c r="AN2143" i="259" s="1"/>
  <c r="AM2207" i="259"/>
  <c r="AN2207" i="259" s="1"/>
  <c r="AM3776" i="259"/>
  <c r="AN3776" i="259" s="1"/>
  <c r="AM3904" i="259"/>
  <c r="AN3904" i="259" s="1"/>
  <c r="AM3968" i="259"/>
  <c r="AN3968" i="259" s="1"/>
  <c r="AM4032" i="259"/>
  <c r="AN4032" i="259" s="1"/>
  <c r="AM4160" i="259"/>
  <c r="AN4160" i="259" s="1"/>
  <c r="AM4288" i="259"/>
  <c r="AN4288" i="259" s="1"/>
  <c r="AM2097" i="259"/>
  <c r="AN2097" i="259" s="1"/>
  <c r="AM2225" i="259"/>
  <c r="AN2225" i="259" s="1"/>
  <c r="AM2289" i="259"/>
  <c r="AN2289" i="259" s="1"/>
  <c r="AM2058" i="259"/>
  <c r="AN2058" i="259" s="1"/>
  <c r="AM2003" i="259"/>
  <c r="AN2003" i="259" s="1"/>
  <c r="AM2131" i="259"/>
  <c r="AN2131" i="259" s="1"/>
  <c r="AM2195" i="259"/>
  <c r="AN2195" i="259" s="1"/>
  <c r="AM2259" i="259"/>
  <c r="AN2259" i="259" s="1"/>
  <c r="AM2323" i="259"/>
  <c r="AN2323" i="259" s="1"/>
  <c r="AM2387" i="259"/>
  <c r="AN2387" i="259" s="1"/>
  <c r="AM1948" i="259"/>
  <c r="AN1948" i="259" s="1"/>
  <c r="AM319" i="259"/>
  <c r="AN319" i="259" s="1"/>
  <c r="AM336" i="259"/>
  <c r="AN336" i="259" s="1"/>
  <c r="AM2080" i="259"/>
  <c r="AN2080" i="259" s="1"/>
  <c r="AM2424" i="259"/>
  <c r="AN2424" i="259" s="1"/>
  <c r="AM384" i="259"/>
  <c r="AN384" i="259" s="1"/>
  <c r="AM2016" i="259"/>
  <c r="AN2016" i="259" s="1"/>
  <c r="AM1929" i="259"/>
  <c r="AN1929" i="259" s="1"/>
  <c r="AM2057" i="259"/>
  <c r="AN2057" i="259" s="1"/>
  <c r="AM471" i="259"/>
  <c r="AN471" i="259" s="1"/>
  <c r="AM352" i="259"/>
  <c r="AN352" i="259" s="1"/>
  <c r="AM1984" i="259"/>
  <c r="AN1984" i="259" s="1"/>
  <c r="AM273" i="259"/>
  <c r="AN273" i="259" s="1"/>
  <c r="AM419" i="259"/>
  <c r="AN419" i="259" s="1"/>
  <c r="AM329" i="259"/>
  <c r="AN329" i="259" s="1"/>
  <c r="AM347" i="259"/>
  <c r="AN347" i="259" s="1"/>
  <c r="AM3" i="259"/>
  <c r="AN3" i="259" s="1"/>
  <c r="AM196" i="259"/>
  <c r="AN196" i="259" s="1"/>
  <c r="AM260" i="259"/>
  <c r="AN260" i="259" s="1"/>
  <c r="AM324" i="259"/>
  <c r="AN324" i="259" s="1"/>
  <c r="AM452" i="259"/>
  <c r="AN452" i="259" s="1"/>
  <c r="AM400" i="259"/>
  <c r="AN400" i="259" s="1"/>
  <c r="AM2096" i="259"/>
  <c r="AN2096" i="259" s="1"/>
  <c r="AM313" i="259"/>
  <c r="AN313" i="259" s="1"/>
  <c r="AM362" i="259"/>
  <c r="AN362" i="259" s="1"/>
  <c r="AM341" i="259"/>
  <c r="AN341" i="259" s="1"/>
  <c r="AM509" i="259"/>
  <c r="AN509" i="259" s="1"/>
  <c r="AM255" i="259"/>
  <c r="AN255" i="259" s="1"/>
  <c r="AM240" i="259"/>
  <c r="AN240" i="259" s="1"/>
  <c r="AM2248" i="259"/>
  <c r="AN2248" i="259" s="1"/>
  <c r="AM505" i="259"/>
  <c r="AN505" i="259" s="1"/>
  <c r="AM250" i="259"/>
  <c r="AN250" i="259" s="1"/>
  <c r="AM4059" i="259"/>
  <c r="AN4059" i="259" s="1"/>
  <c r="AM4923" i="259"/>
  <c r="AN4923" i="259" s="1"/>
  <c r="AM4931" i="259"/>
  <c r="AN4931" i="259" s="1"/>
  <c r="AM4755" i="259"/>
  <c r="AN4755" i="259" s="1"/>
  <c r="AM5022" i="259"/>
  <c r="AN5022" i="259" s="1"/>
  <c r="AM4166" i="259"/>
  <c r="AN4166" i="259" s="1"/>
  <c r="AM291" i="259"/>
  <c r="AN291" i="259" s="1"/>
  <c r="AM285" i="259"/>
  <c r="AN285" i="259" s="1"/>
  <c r="AM485" i="259"/>
  <c r="AN485" i="259" s="1"/>
  <c r="AM287" i="259"/>
  <c r="AN287" i="259" s="1"/>
  <c r="AM2023" i="259"/>
  <c r="AN2023" i="259" s="1"/>
  <c r="AM2087" i="259"/>
  <c r="AN2087" i="259" s="1"/>
  <c r="AM2151" i="259"/>
  <c r="AN2151" i="259" s="1"/>
  <c r="AM2215" i="259"/>
  <c r="AN2215" i="259" s="1"/>
  <c r="AM2407" i="259"/>
  <c r="AN2407" i="259" s="1"/>
  <c r="AM3784" i="259"/>
  <c r="AN3784" i="259" s="1"/>
  <c r="AM3848" i="259"/>
  <c r="AN3848" i="259" s="1"/>
  <c r="AM3976" i="259"/>
  <c r="AN3976" i="259" s="1"/>
  <c r="AM4104" i="259"/>
  <c r="AN4104" i="259" s="1"/>
  <c r="AM4168" i="259"/>
  <c r="AN4168" i="259" s="1"/>
  <c r="AM4296" i="259"/>
  <c r="AN4296" i="259" s="1"/>
  <c r="AM2105" i="259"/>
  <c r="AN2105" i="259" s="1"/>
  <c r="AM2233" i="259"/>
  <c r="AN2233" i="259" s="1"/>
  <c r="AM2361" i="259"/>
  <c r="AN2361" i="259" s="1"/>
  <c r="AM2425" i="259"/>
  <c r="AN2425" i="259" s="1"/>
  <c r="AM2066" i="259"/>
  <c r="AN2066" i="259" s="1"/>
  <c r="AM2322" i="259"/>
  <c r="AN2322" i="259" s="1"/>
  <c r="AM376" i="259"/>
  <c r="AN376" i="259" s="1"/>
  <c r="AM495" i="259"/>
  <c r="AN495" i="259" s="1"/>
  <c r="AM440" i="259"/>
  <c r="AN440" i="259" s="1"/>
  <c r="AM377" i="259"/>
  <c r="AN377" i="259" s="1"/>
  <c r="AM1937" i="259"/>
  <c r="AN1937" i="259" s="1"/>
  <c r="AM282" i="259"/>
  <c r="AN282" i="259" s="1"/>
  <c r="AM416" i="259"/>
  <c r="AN416" i="259" s="1"/>
  <c r="AM321" i="259"/>
  <c r="AN321" i="259" s="1"/>
  <c r="AM274" i="259"/>
  <c r="AN274" i="259" s="1"/>
  <c r="AM227" i="259"/>
  <c r="AN227" i="259" s="1"/>
  <c r="AM435" i="259"/>
  <c r="AN435" i="259" s="1"/>
  <c r="AM369" i="259"/>
  <c r="AN369" i="259" s="1"/>
  <c r="AM371" i="259"/>
  <c r="AN371" i="259" s="1"/>
  <c r="AM268" i="259"/>
  <c r="AN268" i="259" s="1"/>
  <c r="AM396" i="259"/>
  <c r="AN396" i="259" s="1"/>
  <c r="AM460" i="259"/>
  <c r="AN460" i="259" s="1"/>
  <c r="AM353" i="259"/>
  <c r="AN353" i="259" s="1"/>
  <c r="AM413" i="259"/>
  <c r="AN413" i="259" s="1"/>
  <c r="AM311" i="259"/>
  <c r="AN311" i="259" s="1"/>
  <c r="AM296" i="259"/>
  <c r="AN296" i="259" s="1"/>
  <c r="AM1896" i="259"/>
  <c r="AN1896" i="259" s="1"/>
  <c r="AM169" i="259"/>
  <c r="AN169" i="259" s="1"/>
  <c r="AM4994" i="259"/>
  <c r="AN4994" i="259" s="1"/>
  <c r="AM3813" i="259"/>
  <c r="AN3813" i="259" s="1"/>
  <c r="AM4813" i="259"/>
  <c r="AN4813" i="259" s="1"/>
  <c r="AM301" i="259"/>
  <c r="AN301" i="259" s="1"/>
  <c r="AM381" i="259"/>
  <c r="AN381" i="259" s="1"/>
  <c r="AM501" i="259"/>
  <c r="AN501" i="259" s="1"/>
  <c r="AM335" i="259"/>
  <c r="AN335" i="259" s="1"/>
  <c r="AM2415" i="259"/>
  <c r="AN2415" i="259" s="1"/>
  <c r="AM3792" i="259"/>
  <c r="AN3792" i="259" s="1"/>
  <c r="AM3856" i="259"/>
  <c r="AN3856" i="259" s="1"/>
  <c r="AM3920" i="259"/>
  <c r="AN3920" i="259" s="1"/>
  <c r="AM4048" i="259"/>
  <c r="AN4048" i="259" s="1"/>
  <c r="AM4304" i="259"/>
  <c r="AN4304" i="259" s="1"/>
  <c r="AM2113" i="259"/>
  <c r="AN2113" i="259" s="1"/>
  <c r="AM2177" i="259"/>
  <c r="AN2177" i="259" s="1"/>
  <c r="AM2241" i="259"/>
  <c r="AN2241" i="259" s="1"/>
  <c r="AM2010" i="259"/>
  <c r="AN2010" i="259" s="1"/>
  <c r="AM2074" i="259"/>
  <c r="AN2074" i="259" s="1"/>
  <c r="AM2138" i="259"/>
  <c r="AN2138" i="259" s="1"/>
  <c r="AM2202" i="259"/>
  <c r="AN2202" i="259" s="1"/>
  <c r="AM2394" i="259"/>
  <c r="AN2394" i="259" s="1"/>
  <c r="AM1891" i="259"/>
  <c r="AN1891" i="259" s="1"/>
  <c r="AM2019" i="259"/>
  <c r="AN2019" i="259" s="1"/>
  <c r="AM2275" i="259"/>
  <c r="AN2275" i="259" s="1"/>
  <c r="AM2339" i="259"/>
  <c r="AN2339" i="259" s="1"/>
  <c r="AM1900" i="259"/>
  <c r="AN1900" i="259" s="1"/>
  <c r="AM1964" i="259"/>
  <c r="AN1964" i="259" s="1"/>
  <c r="AM2011" i="259"/>
  <c r="AN2011" i="259" s="1"/>
  <c r="AM2139" i="259"/>
  <c r="AN2139" i="259" s="1"/>
  <c r="AM2267" i="259"/>
  <c r="AN2267" i="259" s="1"/>
  <c r="AM2379" i="259"/>
  <c r="AN2379" i="259" s="1"/>
  <c r="AM1996" i="259"/>
  <c r="AN1996" i="259" s="1"/>
  <c r="AM2068" i="259"/>
  <c r="AN2068" i="259" s="1"/>
  <c r="AM190" i="259"/>
  <c r="AN190" i="259" s="1"/>
  <c r="AM254" i="259"/>
  <c r="AN254" i="259" s="1"/>
  <c r="AM446" i="259"/>
  <c r="AN446" i="259" s="1"/>
  <c r="AM510" i="259"/>
  <c r="AN510" i="259" s="1"/>
  <c r="AM3767" i="259"/>
  <c r="AN3767" i="259" s="1"/>
  <c r="AM3831" i="259"/>
  <c r="AN3831" i="259" s="1"/>
  <c r="AM3895" i="259"/>
  <c r="AN3895" i="259" s="1"/>
  <c r="AM3959" i="259"/>
  <c r="AN3959" i="259" s="1"/>
  <c r="AM4087" i="259"/>
  <c r="AN4087" i="259" s="1"/>
  <c r="AM4151" i="259"/>
  <c r="AN4151" i="259" s="1"/>
  <c r="AM4215" i="259"/>
  <c r="AN4215" i="259" s="1"/>
  <c r="AM4343" i="259"/>
  <c r="AN4343" i="259" s="1"/>
  <c r="AM4471" i="259"/>
  <c r="AN4471" i="259" s="1"/>
  <c r="AM4663" i="259"/>
  <c r="AN4663" i="259" s="1"/>
  <c r="AM4727" i="259"/>
  <c r="AN4727" i="259" s="1"/>
  <c r="AM4791" i="259"/>
  <c r="AN4791" i="259" s="1"/>
  <c r="AM3938" i="259"/>
  <c r="AN3938" i="259" s="1"/>
  <c r="AM3819" i="259"/>
  <c r="AN3819" i="259" s="1"/>
  <c r="AM3947" i="259"/>
  <c r="AN3947" i="259" s="1"/>
  <c r="AM2132" i="259"/>
  <c r="AN2132" i="259" s="1"/>
  <c r="AM2196" i="259"/>
  <c r="AN2196" i="259" s="1"/>
  <c r="AM2260" i="259"/>
  <c r="AN2260" i="259" s="1"/>
  <c r="AM4868" i="259"/>
  <c r="AN4868" i="259" s="1"/>
  <c r="AM1949" i="259"/>
  <c r="AN1949" i="259" s="1"/>
  <c r="AM2077" i="259"/>
  <c r="AN2077" i="259" s="1"/>
  <c r="AM1918" i="259"/>
  <c r="AN1918" i="259" s="1"/>
  <c r="AM4807" i="259"/>
  <c r="AN4807" i="259" s="1"/>
  <c r="AM4871" i="259"/>
  <c r="AN4871" i="259" s="1"/>
  <c r="AM4999" i="259"/>
  <c r="AN4999" i="259" s="1"/>
  <c r="AM4376" i="259"/>
  <c r="AN4376" i="259" s="1"/>
  <c r="AM4696" i="259"/>
  <c r="AN4696" i="259" s="1"/>
  <c r="AM4760" i="259"/>
  <c r="AN4760" i="259" s="1"/>
  <c r="AM4888" i="259"/>
  <c r="AN4888" i="259" s="1"/>
  <c r="AM4952" i="259"/>
  <c r="AN4952" i="259" s="1"/>
  <c r="AM5016" i="259"/>
  <c r="AN5016" i="259" s="1"/>
  <c r="AM3865" i="259"/>
  <c r="AN3865" i="259" s="1"/>
  <c r="AM2332" i="259"/>
  <c r="AN2332" i="259" s="1"/>
  <c r="AM2396" i="259"/>
  <c r="AN2396" i="259" s="1"/>
  <c r="AM3764" i="259"/>
  <c r="AN3764" i="259" s="1"/>
  <c r="AM3900" i="259"/>
  <c r="AN3900" i="259" s="1"/>
  <c r="AM3964" i="259"/>
  <c r="AN3964" i="259" s="1"/>
  <c r="AM4036" i="259"/>
  <c r="AN4036" i="259" s="1"/>
  <c r="AM4116" i="259"/>
  <c r="AN4116" i="259" s="1"/>
  <c r="AM4252" i="259"/>
  <c r="AN4252" i="259" s="1"/>
  <c r="AM4316" i="259"/>
  <c r="AN4316" i="259" s="1"/>
  <c r="AM4380" i="259"/>
  <c r="AN4380" i="259" s="1"/>
  <c r="AM4804" i="259"/>
  <c r="AN4804" i="259" s="1"/>
  <c r="AM4884" i="259"/>
  <c r="AN4884" i="259" s="1"/>
  <c r="AM4964" i="259"/>
  <c r="AN4964" i="259" s="1"/>
  <c r="AM5044" i="259"/>
  <c r="AN5044" i="259" s="1"/>
  <c r="AM3765" i="259"/>
  <c r="AN3765" i="259" s="1"/>
  <c r="AM3909" i="259"/>
  <c r="AN3909" i="259" s="1"/>
  <c r="AM4109" i="259"/>
  <c r="AN4109" i="259" s="1"/>
  <c r="AM4181" i="259"/>
  <c r="AN4181" i="259" s="1"/>
  <c r="AM4309" i="259"/>
  <c r="AN4309" i="259" s="1"/>
  <c r="AM4461" i="259"/>
  <c r="AN4461" i="259" s="1"/>
  <c r="AM4749" i="259"/>
  <c r="AN4749" i="259" s="1"/>
  <c r="AM4885" i="259"/>
  <c r="AN4885" i="259" s="1"/>
  <c r="AM4973" i="259"/>
  <c r="AN4973" i="259" s="1"/>
  <c r="AM2158" i="259"/>
  <c r="AN2158" i="259" s="1"/>
  <c r="AM3798" i="259"/>
  <c r="AN3798" i="259" s="1"/>
  <c r="AM3862" i="259"/>
  <c r="AN3862" i="259" s="1"/>
  <c r="AM3926" i="259"/>
  <c r="AN3926" i="259" s="1"/>
  <c r="AM3990" i="259"/>
  <c r="AN3990" i="259" s="1"/>
  <c r="AM4062" i="259"/>
  <c r="AN4062" i="259" s="1"/>
  <c r="AM4134" i="259"/>
  <c r="AN4134" i="259" s="1"/>
  <c r="AM4278" i="259"/>
  <c r="AN4278" i="259" s="1"/>
  <c r="AM4430" i="259"/>
  <c r="AN4430" i="259" s="1"/>
  <c r="AM4710" i="259"/>
  <c r="AN4710" i="259" s="1"/>
  <c r="AM4782" i="259"/>
  <c r="AN4782" i="259" s="1"/>
  <c r="AM4918" i="259"/>
  <c r="AN4918" i="259" s="1"/>
  <c r="AM4982" i="259"/>
  <c r="AN4982" i="259" s="1"/>
  <c r="AM4185" i="259"/>
  <c r="AN4185" i="259" s="1"/>
  <c r="AM4249" i="259"/>
  <c r="AN4249" i="259" s="1"/>
  <c r="AM4377" i="259"/>
  <c r="AN4377" i="259" s="1"/>
  <c r="AM4857" i="259"/>
  <c r="AN4857" i="259" s="1"/>
  <c r="AM4977" i="259"/>
  <c r="AN4977" i="259" s="1"/>
  <c r="AM2035" i="259"/>
  <c r="AN2035" i="259" s="1"/>
  <c r="AM2291" i="259"/>
  <c r="AN2291" i="259" s="1"/>
  <c r="AM2004" i="259"/>
  <c r="AN2004" i="259" s="1"/>
  <c r="AM2076" i="259"/>
  <c r="AN2076" i="259" s="1"/>
  <c r="AM198" i="259"/>
  <c r="AN198" i="259" s="1"/>
  <c r="AM390" i="259"/>
  <c r="AN390" i="259" s="1"/>
  <c r="AM3775" i="259"/>
  <c r="AN3775" i="259" s="1"/>
  <c r="AM3839" i="259"/>
  <c r="AN3839" i="259" s="1"/>
  <c r="AM3903" i="259"/>
  <c r="AN3903" i="259" s="1"/>
  <c r="AM4031" i="259"/>
  <c r="AN4031" i="259" s="1"/>
  <c r="AM4287" i="259"/>
  <c r="AN4287" i="259" s="1"/>
  <c r="AM4351" i="259"/>
  <c r="AN4351" i="259" s="1"/>
  <c r="AM4735" i="259"/>
  <c r="AN4735" i="259" s="1"/>
  <c r="AM3754" i="259"/>
  <c r="AN3754" i="259" s="1"/>
  <c r="AM3818" i="259"/>
  <c r="AN3818" i="259" s="1"/>
  <c r="AM3827" i="259"/>
  <c r="AN3827" i="259" s="1"/>
  <c r="AM3891" i="259"/>
  <c r="AN3891" i="259" s="1"/>
  <c r="AM4019" i="259"/>
  <c r="AN4019" i="259" s="1"/>
  <c r="AM4771" i="259"/>
  <c r="AN4771" i="259" s="1"/>
  <c r="AM2268" i="259"/>
  <c r="AN2268" i="259" s="1"/>
  <c r="AM1957" i="259"/>
  <c r="AN1957" i="259" s="1"/>
  <c r="AM2085" i="259"/>
  <c r="AN2085" i="259" s="1"/>
  <c r="AM2277" i="259"/>
  <c r="AN2277" i="259" s="1"/>
  <c r="AM2405" i="259"/>
  <c r="AN2405" i="259" s="1"/>
  <c r="AM4879" i="259"/>
  <c r="AN4879" i="259" s="1"/>
  <c r="AM4943" i="259"/>
  <c r="AN4943" i="259" s="1"/>
  <c r="AM5007" i="259"/>
  <c r="AN5007" i="259" s="1"/>
  <c r="AM4320" i="259"/>
  <c r="AN4320" i="259" s="1"/>
  <c r="AM4384" i="259"/>
  <c r="AN4384" i="259" s="1"/>
  <c r="AM4448" i="259"/>
  <c r="AN4448" i="259" s="1"/>
  <c r="AM4768" i="259"/>
  <c r="AN4768" i="259" s="1"/>
  <c r="AM4832" i="259"/>
  <c r="AN4832" i="259" s="1"/>
  <c r="AM4896" i="259"/>
  <c r="AN4896" i="259" s="1"/>
  <c r="AM4960" i="259"/>
  <c r="AN4960" i="259" s="1"/>
  <c r="AM5024" i="259"/>
  <c r="AN5024" i="259" s="1"/>
  <c r="AM3937" i="259"/>
  <c r="AN3937" i="259" s="1"/>
  <c r="AM2340" i="259"/>
  <c r="AN2340" i="259" s="1"/>
  <c r="AM3772" i="259"/>
  <c r="AN3772" i="259" s="1"/>
  <c r="AM3844" i="259"/>
  <c r="AN3844" i="259" s="1"/>
  <c r="AM4044" i="259"/>
  <c r="AN4044" i="259" s="1"/>
  <c r="AM4196" i="259"/>
  <c r="AN4196" i="259" s="1"/>
  <c r="AM4388" i="259"/>
  <c r="AN4388" i="259" s="1"/>
  <c r="AM4820" i="259"/>
  <c r="AN4820" i="259" s="1"/>
  <c r="AM4972" i="259"/>
  <c r="AN4972" i="259" s="1"/>
  <c r="AM3773" i="259"/>
  <c r="AN3773" i="259" s="1"/>
  <c r="AM3853" i="259"/>
  <c r="AN3853" i="259" s="1"/>
  <c r="AM4053" i="259"/>
  <c r="AN4053" i="259" s="1"/>
  <c r="AM4117" i="259"/>
  <c r="AN4117" i="259" s="1"/>
  <c r="AM4253" i="259"/>
  <c r="AN4253" i="259" s="1"/>
  <c r="AM4317" i="259"/>
  <c r="AN4317" i="259" s="1"/>
  <c r="AM4757" i="259"/>
  <c r="AN4757" i="259" s="1"/>
  <c r="AM4829" i="259"/>
  <c r="AN4829" i="259" s="1"/>
  <c r="AM4893" i="259"/>
  <c r="AN4893" i="259" s="1"/>
  <c r="AM2302" i="259"/>
  <c r="AN2302" i="259" s="1"/>
  <c r="AM2374" i="259"/>
  <c r="AN2374" i="259" s="1"/>
  <c r="AM3806" i="259"/>
  <c r="AN3806" i="259" s="1"/>
  <c r="AM3870" i="259"/>
  <c r="AN3870" i="259" s="1"/>
  <c r="AM3934" i="259"/>
  <c r="AN3934" i="259" s="1"/>
  <c r="AM2026" i="259"/>
  <c r="AN2026" i="259" s="1"/>
  <c r="AM2043" i="259"/>
  <c r="AN2043" i="259" s="1"/>
  <c r="AM2299" i="259"/>
  <c r="AN2299" i="259" s="1"/>
  <c r="AM2419" i="259"/>
  <c r="AN2419" i="259" s="1"/>
  <c r="AM1924" i="259"/>
  <c r="AN1924" i="259" s="1"/>
  <c r="AM2084" i="259"/>
  <c r="AN2084" i="259" s="1"/>
  <c r="AM334" i="259"/>
  <c r="AN334" i="259" s="1"/>
  <c r="AM398" i="259"/>
  <c r="AN398" i="259" s="1"/>
  <c r="AM3783" i="259"/>
  <c r="AN3783" i="259" s="1"/>
  <c r="AM3847" i="259"/>
  <c r="AN3847" i="259" s="1"/>
  <c r="AM3911" i="259"/>
  <c r="AN3911" i="259" s="1"/>
  <c r="AM3975" i="259"/>
  <c r="AN3975" i="259" s="1"/>
  <c r="AM4103" i="259"/>
  <c r="AN4103" i="259" s="1"/>
  <c r="AM4167" i="259"/>
  <c r="AN4167" i="259" s="1"/>
  <c r="AM3890" i="259"/>
  <c r="AN3890" i="259" s="1"/>
  <c r="AM4866" i="259"/>
  <c r="AN4866" i="259" s="1"/>
  <c r="AM3899" i="259"/>
  <c r="AN3899" i="259" s="1"/>
  <c r="AM3963" i="259"/>
  <c r="AN3963" i="259" s="1"/>
  <c r="AM4027" i="259"/>
  <c r="AN4027" i="259" s="1"/>
  <c r="AM4795" i="259"/>
  <c r="AN4795" i="259" s="1"/>
  <c r="AM1965" i="259"/>
  <c r="AN1965" i="259" s="1"/>
  <c r="AM2029" i="259"/>
  <c r="AN2029" i="259" s="1"/>
  <c r="AM2093" i="259"/>
  <c r="AN2093" i="259" s="1"/>
  <c r="AM2157" i="259"/>
  <c r="AN2157" i="259" s="1"/>
  <c r="AM2221" i="259"/>
  <c r="AN2221" i="259" s="1"/>
  <c r="AM2349" i="259"/>
  <c r="AN2349" i="259" s="1"/>
  <c r="AM2413" i="259"/>
  <c r="AN2413" i="259" s="1"/>
  <c r="AM4823" i="259"/>
  <c r="AN4823" i="259" s="1"/>
  <c r="AM4887" i="259"/>
  <c r="AN4887" i="259" s="1"/>
  <c r="AM4951" i="259"/>
  <c r="AN4951" i="259" s="1"/>
  <c r="AM4456" i="259"/>
  <c r="AN4456" i="259" s="1"/>
  <c r="AM4648" i="259"/>
  <c r="AN4648" i="259" s="1"/>
  <c r="AM4840" i="259"/>
  <c r="AN4840" i="259" s="1"/>
  <c r="AM4968" i="259"/>
  <c r="AN4968" i="259" s="1"/>
  <c r="AM3753" i="259"/>
  <c r="AN3753" i="259" s="1"/>
  <c r="AM3817" i="259"/>
  <c r="AN3817" i="259" s="1"/>
  <c r="AM3852" i="259"/>
  <c r="AN3852" i="259" s="1"/>
  <c r="AM4132" i="259"/>
  <c r="AN4132" i="259" s="1"/>
  <c r="AM4268" i="259"/>
  <c r="AN4268" i="259" s="1"/>
  <c r="AM4396" i="259"/>
  <c r="AN4396" i="259" s="1"/>
  <c r="AM4684" i="259"/>
  <c r="AN4684" i="259" s="1"/>
  <c r="AM4908" i="259"/>
  <c r="AN4908" i="259" s="1"/>
  <c r="AM3861" i="259"/>
  <c r="AN3861" i="259" s="1"/>
  <c r="AM3925" i="259"/>
  <c r="AN3925" i="259" s="1"/>
  <c r="AM4061" i="259"/>
  <c r="AN4061" i="259" s="1"/>
  <c r="AM4261" i="259"/>
  <c r="AN4261" i="259" s="1"/>
  <c r="AM4397" i="259"/>
  <c r="AN4397" i="259" s="1"/>
  <c r="AM4765" i="259"/>
  <c r="AN4765" i="259" s="1"/>
  <c r="AM4837" i="259"/>
  <c r="AN4837" i="259" s="1"/>
  <c r="AM4917" i="259"/>
  <c r="AN4917" i="259" s="1"/>
  <c r="AM4997" i="259"/>
  <c r="AN4997" i="259" s="1"/>
  <c r="AM2174" i="259"/>
  <c r="AN2174" i="259" s="1"/>
  <c r="AM2246" i="259"/>
  <c r="AN2246" i="259" s="1"/>
  <c r="AM3814" i="259"/>
  <c r="AN3814" i="259" s="1"/>
  <c r="AM3878" i="259"/>
  <c r="AN3878" i="259" s="1"/>
  <c r="AM3942" i="259"/>
  <c r="AN3942" i="259" s="1"/>
  <c r="AM4006" i="259"/>
  <c r="AN4006" i="259" s="1"/>
  <c r="AM4150" i="259"/>
  <c r="AN4150" i="259" s="1"/>
  <c r="AM4230" i="259"/>
  <c r="AN4230" i="259" s="1"/>
  <c r="AM4302" i="259"/>
  <c r="AN4302" i="259" s="1"/>
  <c r="AM4446" i="259"/>
  <c r="AN4446" i="259" s="1"/>
  <c r="AM4798" i="259"/>
  <c r="AN4798" i="259" s="1"/>
  <c r="AM4934" i="259"/>
  <c r="AN4934" i="259" s="1"/>
  <c r="AM4998" i="259"/>
  <c r="AN4998" i="259" s="1"/>
  <c r="AM4201" i="259"/>
  <c r="AN4201" i="259" s="1"/>
  <c r="AM2179" i="259"/>
  <c r="AN2179" i="259" s="1"/>
  <c r="AM2307" i="259"/>
  <c r="AN2307" i="259" s="1"/>
  <c r="AM1932" i="259"/>
  <c r="AN1932" i="259" s="1"/>
  <c r="AM2092" i="259"/>
  <c r="AN2092" i="259" s="1"/>
  <c r="AM214" i="259"/>
  <c r="AN214" i="259" s="1"/>
  <c r="AM278" i="259"/>
  <c r="AN278" i="259" s="1"/>
  <c r="AM342" i="259"/>
  <c r="AN342" i="259" s="1"/>
  <c r="AM406" i="259"/>
  <c r="AN406" i="259" s="1"/>
  <c r="AM470" i="259"/>
  <c r="AN470" i="259" s="1"/>
  <c r="AM3791" i="259"/>
  <c r="AN3791" i="259" s="1"/>
  <c r="AM3855" i="259"/>
  <c r="AN3855" i="259" s="1"/>
  <c r="AM3919" i="259"/>
  <c r="AN3919" i="259" s="1"/>
  <c r="AM4047" i="259"/>
  <c r="AN4047" i="259" s="1"/>
  <c r="AM4111" i="259"/>
  <c r="AN4111" i="259" s="1"/>
  <c r="AM4175" i="259"/>
  <c r="AN4175" i="259" s="1"/>
  <c r="AM4303" i="259"/>
  <c r="AN4303" i="259" s="1"/>
  <c r="AM4367" i="259"/>
  <c r="AN4367" i="259" s="1"/>
  <c r="AM4431" i="259"/>
  <c r="AN4431" i="259" s="1"/>
  <c r="AM4687" i="259"/>
  <c r="AN4687" i="259" s="1"/>
  <c r="AM3962" i="259"/>
  <c r="AN3962" i="259" s="1"/>
  <c r="AM4026" i="259"/>
  <c r="AN4026" i="259" s="1"/>
  <c r="AM4882" i="259"/>
  <c r="AN4882" i="259" s="1"/>
  <c r="AM3779" i="259"/>
  <c r="AN3779" i="259" s="1"/>
  <c r="AM3843" i="259"/>
  <c r="AN3843" i="259" s="1"/>
  <c r="AM4035" i="259"/>
  <c r="AN4035" i="259" s="1"/>
  <c r="AM4827" i="259"/>
  <c r="AN4827" i="259" s="1"/>
  <c r="AM2284" i="259"/>
  <c r="AN2284" i="259" s="1"/>
  <c r="AM1909" i="259"/>
  <c r="AN1909" i="259" s="1"/>
  <c r="AM2101" i="259"/>
  <c r="AN2101" i="259" s="1"/>
  <c r="AM2229" i="259"/>
  <c r="AN2229" i="259" s="1"/>
  <c r="AM4405" i="259"/>
  <c r="AN4405" i="259" s="1"/>
  <c r="AM4831" i="259"/>
  <c r="AN4831" i="259" s="1"/>
  <c r="AM4895" i="259"/>
  <c r="AN4895" i="259" s="1"/>
  <c r="AM4336" i="259"/>
  <c r="AN4336" i="259" s="1"/>
  <c r="AM4848" i="259"/>
  <c r="AN4848" i="259" s="1"/>
  <c r="AM4976" i="259"/>
  <c r="AN4976" i="259" s="1"/>
  <c r="AM5040" i="259"/>
  <c r="AN5040" i="259" s="1"/>
  <c r="AM3761" i="259"/>
  <c r="AN3761" i="259" s="1"/>
  <c r="AM3889" i="259"/>
  <c r="AN3889" i="259" s="1"/>
  <c r="AM4081" i="259"/>
  <c r="AN4081" i="259" s="1"/>
  <c r="AM2292" i="259"/>
  <c r="AN2292" i="259" s="1"/>
  <c r="AM2356" i="259"/>
  <c r="AN2356" i="259" s="1"/>
  <c r="AM3924" i="259"/>
  <c r="AN3924" i="259" s="1"/>
  <c r="AM4148" i="259"/>
  <c r="AN4148" i="259" s="1"/>
  <c r="AM4212" i="259"/>
  <c r="AN4212" i="259" s="1"/>
  <c r="AM4276" i="259"/>
  <c r="AN4276" i="259" s="1"/>
  <c r="AM4404" i="259"/>
  <c r="AN4404" i="259" s="1"/>
  <c r="AM4692" i="259"/>
  <c r="AN4692" i="259" s="1"/>
  <c r="AM4764" i="259"/>
  <c r="AN4764" i="259" s="1"/>
  <c r="AM4836" i="259"/>
  <c r="AN4836" i="259" s="1"/>
  <c r="AM4916" i="259"/>
  <c r="AN4916" i="259" s="1"/>
  <c r="AM4988" i="259"/>
  <c r="AN4988" i="259" s="1"/>
  <c r="AM3933" i="259"/>
  <c r="AN3933" i="259" s="1"/>
  <c r="AM3997" i="259"/>
  <c r="AN3997" i="259" s="1"/>
  <c r="AM4133" i="259"/>
  <c r="AN4133" i="259" s="1"/>
  <c r="AM4269" i="259"/>
  <c r="AN4269" i="259" s="1"/>
  <c r="AM4773" i="259"/>
  <c r="AN4773" i="259" s="1"/>
  <c r="AM4845" i="259"/>
  <c r="AN4845" i="259" s="1"/>
  <c r="AM4925" i="259"/>
  <c r="AN4925" i="259" s="1"/>
  <c r="AM5005" i="259"/>
  <c r="AN5005" i="259" s="1"/>
  <c r="AM2326" i="259"/>
  <c r="AN2326" i="259" s="1"/>
  <c r="AM3886" i="259"/>
  <c r="AN3886" i="259" s="1"/>
  <c r="AM3950" i="259"/>
  <c r="AN3950" i="259" s="1"/>
  <c r="AM4158" i="259"/>
  <c r="AN4158" i="259" s="1"/>
  <c r="AM4310" i="259"/>
  <c r="AN4310" i="259" s="1"/>
  <c r="AM4382" i="259"/>
  <c r="AN4382" i="259" s="1"/>
  <c r="AM4870" i="259"/>
  <c r="AN4870" i="259" s="1"/>
  <c r="AM4942" i="259"/>
  <c r="AN4942" i="259" s="1"/>
  <c r="AM5006" i="259"/>
  <c r="AN5006" i="259" s="1"/>
  <c r="AM2154" i="259"/>
  <c r="AN2154" i="259" s="1"/>
  <c r="AM2203" i="259"/>
  <c r="AN2203" i="259" s="1"/>
  <c r="AM2331" i="259"/>
  <c r="AN2331" i="259" s="1"/>
  <c r="AM1940" i="259"/>
  <c r="AN1940" i="259" s="1"/>
  <c r="AM2100" i="259"/>
  <c r="AN2100" i="259" s="1"/>
  <c r="AM286" i="259"/>
  <c r="AN286" i="259" s="1"/>
  <c r="AM350" i="259"/>
  <c r="AN350" i="259" s="1"/>
  <c r="AM414" i="259"/>
  <c r="AN414" i="259" s="1"/>
  <c r="AM3799" i="259"/>
  <c r="AN3799" i="259" s="1"/>
  <c r="AM3863" i="259"/>
  <c r="AN3863" i="259" s="1"/>
  <c r="AM3927" i="259"/>
  <c r="AN3927" i="259" s="1"/>
  <c r="AM3991" i="259"/>
  <c r="AN3991" i="259" s="1"/>
  <c r="AM4055" i="259"/>
  <c r="AN4055" i="259" s="1"/>
  <c r="AM4119" i="259"/>
  <c r="AN4119" i="259" s="1"/>
  <c r="AM4183" i="259"/>
  <c r="AN4183" i="259" s="1"/>
  <c r="AM4247" i="259"/>
  <c r="AN4247" i="259" s="1"/>
  <c r="AM4311" i="259"/>
  <c r="AN4311" i="259" s="1"/>
  <c r="AM4375" i="259"/>
  <c r="AN4375" i="259" s="1"/>
  <c r="AM4759" i="259"/>
  <c r="AN4759" i="259" s="1"/>
  <c r="AM3842" i="259"/>
  <c r="AN3842" i="259" s="1"/>
  <c r="AM3970" i="259"/>
  <c r="AN3970" i="259" s="1"/>
  <c r="AM4034" i="259"/>
  <c r="AN4034" i="259" s="1"/>
  <c r="AM3851" i="259"/>
  <c r="AN3851" i="259" s="1"/>
  <c r="AM3915" i="259"/>
  <c r="AN3915" i="259" s="1"/>
  <c r="AM3979" i="259"/>
  <c r="AN3979" i="259" s="1"/>
  <c r="AM4835" i="259"/>
  <c r="AN4835" i="259" s="1"/>
  <c r="AM2228" i="259"/>
  <c r="AN2228" i="259" s="1"/>
  <c r="AM1917" i="259"/>
  <c r="AN1917" i="259" s="1"/>
  <c r="AM1981" i="259"/>
  <c r="AN1981" i="259" s="1"/>
  <c r="AM2173" i="259"/>
  <c r="AN2173" i="259" s="1"/>
  <c r="AM2237" i="259"/>
  <c r="AN2237" i="259" s="1"/>
  <c r="AM2301" i="259"/>
  <c r="AN2301" i="259" s="1"/>
  <c r="AM4421" i="259"/>
  <c r="AN4421" i="259" s="1"/>
  <c r="AM4839" i="259"/>
  <c r="AN4839" i="259" s="1"/>
  <c r="AM4903" i="259"/>
  <c r="AN4903" i="259" s="1"/>
  <c r="AM4967" i="259"/>
  <c r="AN4967" i="259" s="1"/>
  <c r="AM5031" i="259"/>
  <c r="AN5031" i="259" s="1"/>
  <c r="AM4344" i="259"/>
  <c r="AN4344" i="259" s="1"/>
  <c r="AM4728" i="259"/>
  <c r="AN4728" i="259" s="1"/>
  <c r="AM4856" i="259"/>
  <c r="AN4856" i="259" s="1"/>
  <c r="AM4920" i="259"/>
  <c r="AN4920" i="259" s="1"/>
  <c r="AM4984" i="259"/>
  <c r="AN4984" i="259" s="1"/>
  <c r="AM5048" i="259"/>
  <c r="AN5048" i="259" s="1"/>
  <c r="AM4025" i="259"/>
  <c r="AN4025" i="259" s="1"/>
  <c r="AM4089" i="259"/>
  <c r="AN4089" i="259" s="1"/>
  <c r="AM4833" i="259"/>
  <c r="AN4833" i="259" s="1"/>
  <c r="AM2030" i="259"/>
  <c r="AN2030" i="259" s="1"/>
  <c r="AM2364" i="259"/>
  <c r="AN2364" i="259" s="1"/>
  <c r="AM3804" i="259"/>
  <c r="AN3804" i="259" s="1"/>
  <c r="AM4076" i="259"/>
  <c r="AN4076" i="259" s="1"/>
  <c r="AM4220" i="259"/>
  <c r="AN4220" i="259" s="1"/>
  <c r="AM4284" i="259"/>
  <c r="AN4284" i="259" s="1"/>
  <c r="AM4700" i="259"/>
  <c r="AN4700" i="259" s="1"/>
  <c r="AM4844" i="259"/>
  <c r="AN4844" i="259" s="1"/>
  <c r="AM4924" i="259"/>
  <c r="AN4924" i="259" s="1"/>
  <c r="AM4996" i="259"/>
  <c r="AN4996" i="259" s="1"/>
  <c r="AM3805" i="259"/>
  <c r="AN3805" i="259" s="1"/>
  <c r="AM3877" i="259"/>
  <c r="AN3877" i="259" s="1"/>
  <c r="AM4005" i="259"/>
  <c r="AN4005" i="259" s="1"/>
  <c r="AM4077" i="259"/>
  <c r="AN4077" i="259" s="1"/>
  <c r="AM4149" i="259"/>
  <c r="AN4149" i="259" s="1"/>
  <c r="AM4277" i="259"/>
  <c r="AN4277" i="259" s="1"/>
  <c r="AM4429" i="259"/>
  <c r="AN4429" i="259" s="1"/>
  <c r="AM4653" i="259"/>
  <c r="AN4653" i="259" s="1"/>
  <c r="AM2126" i="259"/>
  <c r="AN2126" i="259" s="1"/>
  <c r="AM2190" i="259"/>
  <c r="AN2190" i="259" s="1"/>
  <c r="AM3766" i="259"/>
  <c r="AN3766" i="259" s="1"/>
  <c r="AM3830" i="259"/>
  <c r="AN3830" i="259" s="1"/>
  <c r="AM3894" i="259"/>
  <c r="AN3894" i="259" s="1"/>
  <c r="AM3958" i="259"/>
  <c r="AN3958" i="259" s="1"/>
  <c r="AM4174" i="259"/>
  <c r="AN4174" i="259" s="1"/>
  <c r="AM4318" i="259"/>
  <c r="AN4318" i="259" s="1"/>
  <c r="AM4462" i="259"/>
  <c r="AN4462" i="259" s="1"/>
  <c r="AM4814" i="259"/>
  <c r="AN4814" i="259" s="1"/>
  <c r="AM5014" i="259"/>
  <c r="AN5014" i="259" s="1"/>
  <c r="AM4217" i="259"/>
  <c r="AN4217" i="259" s="1"/>
  <c r="AM4281" i="259"/>
  <c r="AN4281" i="259" s="1"/>
  <c r="AM4409" i="259"/>
  <c r="AN4409" i="259" s="1"/>
  <c r="AM4681" i="259"/>
  <c r="AN4681" i="259" s="1"/>
  <c r="AM5017" i="259"/>
  <c r="AN5017" i="259" s="1"/>
  <c r="AM4098" i="259"/>
  <c r="AN4098" i="259" s="1"/>
  <c r="AM4178" i="259"/>
  <c r="AN4178" i="259" s="1"/>
  <c r="AM2218" i="259"/>
  <c r="AN2218" i="259" s="1"/>
  <c r="AM1971" i="259"/>
  <c r="AN1971" i="259" s="1"/>
  <c r="AM2355" i="259"/>
  <c r="AN2355" i="259" s="1"/>
  <c r="AM1956" i="259"/>
  <c r="AN1956" i="259" s="1"/>
  <c r="AM2108" i="259"/>
  <c r="AN2108" i="259" s="1"/>
  <c r="AM230" i="259"/>
  <c r="AN230" i="259" s="1"/>
  <c r="AM294" i="259"/>
  <c r="AN294" i="259" s="1"/>
  <c r="AM358" i="259"/>
  <c r="AN358" i="259" s="1"/>
  <c r="AM422" i="259"/>
  <c r="AN422" i="259" s="1"/>
  <c r="AM486" i="259"/>
  <c r="AN486" i="259" s="1"/>
  <c r="AM3807" i="259"/>
  <c r="AN3807" i="259" s="1"/>
  <c r="AM3871" i="259"/>
  <c r="AN3871" i="259" s="1"/>
  <c r="AM3935" i="259"/>
  <c r="AN3935" i="259" s="1"/>
  <c r="AM3999" i="259"/>
  <c r="AN3999" i="259" s="1"/>
  <c r="AM4063" i="259"/>
  <c r="AN4063" i="259" s="1"/>
  <c r="AM4127" i="259"/>
  <c r="AN4127" i="259" s="1"/>
  <c r="AM4255" i="259"/>
  <c r="AN4255" i="259" s="1"/>
  <c r="AM4319" i="259"/>
  <c r="AN4319" i="259" s="1"/>
  <c r="AM4383" i="259"/>
  <c r="AN4383" i="259" s="1"/>
  <c r="AM3786" i="259"/>
  <c r="AN3786" i="259" s="1"/>
  <c r="AM3914" i="259"/>
  <c r="AN3914" i="259" s="1"/>
  <c r="AM3978" i="259"/>
  <c r="AN3978" i="259" s="1"/>
  <c r="AM4042" i="259"/>
  <c r="AN4042" i="259" s="1"/>
  <c r="AM3795" i="259"/>
  <c r="AN3795" i="259" s="1"/>
  <c r="AM3923" i="259"/>
  <c r="AN3923" i="259" s="1"/>
  <c r="AM3987" i="259"/>
  <c r="AN3987" i="259" s="1"/>
  <c r="AM4443" i="259"/>
  <c r="AN4443" i="259" s="1"/>
  <c r="AM2236" i="259"/>
  <c r="AN2236" i="259" s="1"/>
  <c r="AM3780" i="259"/>
  <c r="AN3780" i="259" s="1"/>
  <c r="AM1925" i="259"/>
  <c r="AN1925" i="259" s="1"/>
  <c r="AM1989" i="259"/>
  <c r="AN1989" i="259" s="1"/>
  <c r="AM2373" i="259"/>
  <c r="AN2373" i="259" s="1"/>
  <c r="AM1894" i="259"/>
  <c r="AN1894" i="259" s="1"/>
  <c r="AM2022" i="259"/>
  <c r="AN2022" i="259" s="1"/>
  <c r="AM4847" i="259"/>
  <c r="AN4847" i="259" s="1"/>
  <c r="AM4975" i="259"/>
  <c r="AN4975" i="259" s="1"/>
  <c r="AM4352" i="259"/>
  <c r="AN4352" i="259" s="1"/>
  <c r="AM4416" i="259"/>
  <c r="AN4416" i="259" s="1"/>
  <c r="AM4672" i="259"/>
  <c r="AN4672" i="259" s="1"/>
  <c r="AM4800" i="259"/>
  <c r="AN4800" i="259" s="1"/>
  <c r="AM4928" i="259"/>
  <c r="AN4928" i="259" s="1"/>
  <c r="AM4992" i="259"/>
  <c r="AN4992" i="259" s="1"/>
  <c r="AM3841" i="259"/>
  <c r="AN3841" i="259" s="1"/>
  <c r="AM3969" i="259"/>
  <c r="AN3969" i="259" s="1"/>
  <c r="AM4033" i="259"/>
  <c r="AN4033" i="259" s="1"/>
  <c r="AM4865" i="259"/>
  <c r="AN4865" i="259" s="1"/>
  <c r="AM2038" i="259"/>
  <c r="AN2038" i="259" s="1"/>
  <c r="AM4214" i="259"/>
  <c r="AN4214" i="259" s="1"/>
  <c r="AM2308" i="259"/>
  <c r="AN2308" i="259" s="1"/>
  <c r="AM3876" i="259"/>
  <c r="AN3876" i="259" s="1"/>
  <c r="AM4004" i="259"/>
  <c r="AN4004" i="259" s="1"/>
  <c r="AM4228" i="259"/>
  <c r="AN4228" i="259" s="1"/>
  <c r="AM4420" i="259"/>
  <c r="AN4420" i="259" s="1"/>
  <c r="AM4780" i="259"/>
  <c r="AN4780" i="259" s="1"/>
  <c r="AM4852" i="259"/>
  <c r="AN4852" i="259" s="1"/>
  <c r="AM4932" i="259"/>
  <c r="AN4932" i="259" s="1"/>
  <c r="AM3885" i="259"/>
  <c r="AN3885" i="259" s="1"/>
  <c r="AM3949" i="259"/>
  <c r="AN3949" i="259" s="1"/>
  <c r="AM4021" i="259"/>
  <c r="AN4021" i="259" s="1"/>
  <c r="AM4285" i="259"/>
  <c r="AN4285" i="259" s="1"/>
  <c r="AM4349" i="259"/>
  <c r="AN4349" i="259" s="1"/>
  <c r="AM4437" i="259"/>
  <c r="AN4437" i="259" s="1"/>
  <c r="AM4661" i="259"/>
  <c r="AN4661" i="259" s="1"/>
  <c r="AM4789" i="259"/>
  <c r="AN4789" i="259" s="1"/>
  <c r="AM4861" i="259"/>
  <c r="AN4861" i="259" s="1"/>
  <c r="AM2134" i="259"/>
  <c r="AN2134" i="259" s="1"/>
  <c r="AM2198" i="259"/>
  <c r="AN2198" i="259" s="1"/>
  <c r="AM3838" i="259"/>
  <c r="AN3838" i="259" s="1"/>
  <c r="AM3902" i="259"/>
  <c r="AN3902" i="259" s="1"/>
  <c r="AM4110" i="259"/>
  <c r="AN4110" i="259" s="1"/>
  <c r="AM4182" i="259"/>
  <c r="AN4182" i="259" s="1"/>
  <c r="AM4254" i="259"/>
  <c r="AN4254" i="259" s="1"/>
  <c r="AM4398" i="259"/>
  <c r="AN4398" i="259" s="1"/>
  <c r="AM4470" i="259"/>
  <c r="AN4470" i="259" s="1"/>
  <c r="AM4822" i="259"/>
  <c r="AN4822" i="259" s="1"/>
  <c r="AM4894" i="259"/>
  <c r="AN4894" i="259" s="1"/>
  <c r="AM4958" i="259"/>
  <c r="AN4958" i="259" s="1"/>
  <c r="AM5030" i="259"/>
  <c r="AN5030" i="259" s="1"/>
  <c r="AM4161" i="259"/>
  <c r="AN4161" i="259" s="1"/>
  <c r="AM4289" i="259"/>
  <c r="AN4289" i="259" s="1"/>
  <c r="AM4353" i="259"/>
  <c r="AN4353" i="259" s="1"/>
  <c r="AM4417" i="259"/>
  <c r="AN4417" i="259" s="1"/>
  <c r="AM4937" i="259"/>
  <c r="AN4937" i="259" s="1"/>
  <c r="AM2107" i="259"/>
  <c r="AN2107" i="259" s="1"/>
  <c r="AM2363" i="259"/>
  <c r="AN2363" i="259" s="1"/>
  <c r="AM1980" i="259"/>
  <c r="AN1980" i="259" s="1"/>
  <c r="AM238" i="259"/>
  <c r="AN238" i="259" s="1"/>
  <c r="AM302" i="259"/>
  <c r="AN302" i="259" s="1"/>
  <c r="AM366" i="259"/>
  <c r="AN366" i="259" s="1"/>
  <c r="AM430" i="259"/>
  <c r="AN430" i="259" s="1"/>
  <c r="AM494" i="259"/>
  <c r="AN494" i="259" s="1"/>
  <c r="AM3815" i="259"/>
  <c r="AN3815" i="259" s="1"/>
  <c r="AM3879" i="259"/>
  <c r="AN3879" i="259" s="1"/>
  <c r="AM3943" i="259"/>
  <c r="AN3943" i="259" s="1"/>
  <c r="AM4007" i="259"/>
  <c r="AN4007" i="259" s="1"/>
  <c r="AM4071" i="259"/>
  <c r="AN4071" i="259" s="1"/>
  <c r="AM4135" i="259"/>
  <c r="AN4135" i="259" s="1"/>
  <c r="AM4199" i="259"/>
  <c r="AN4199" i="259" s="1"/>
  <c r="AM4263" i="259"/>
  <c r="AN4263" i="259" s="1"/>
  <c r="AM4327" i="259"/>
  <c r="AN4327" i="259" s="1"/>
  <c r="AM4775" i="259"/>
  <c r="AN4775" i="259" s="1"/>
  <c r="AM3794" i="259"/>
  <c r="AN3794" i="259" s="1"/>
  <c r="AM3986" i="259"/>
  <c r="AN3986" i="259" s="1"/>
  <c r="AM4394" i="259"/>
  <c r="AN4394" i="259" s="1"/>
  <c r="AM3803" i="259"/>
  <c r="AN3803" i="259" s="1"/>
  <c r="AM3867" i="259"/>
  <c r="AN3867" i="259" s="1"/>
  <c r="AM2116" i="259"/>
  <c r="AN2116" i="259" s="1"/>
  <c r="AM2180" i="259"/>
  <c r="AN2180" i="259" s="1"/>
  <c r="AM2244" i="259"/>
  <c r="AN2244" i="259" s="1"/>
  <c r="AM4060" i="259"/>
  <c r="AN4060" i="259" s="1"/>
  <c r="AM1997" i="259"/>
  <c r="AN1997" i="259" s="1"/>
  <c r="AM2061" i="259"/>
  <c r="AN2061" i="259" s="1"/>
  <c r="AM2253" i="259"/>
  <c r="AN2253" i="259" s="1"/>
  <c r="AM1902" i="259"/>
  <c r="AN1902" i="259" s="1"/>
  <c r="AM2062" i="259"/>
  <c r="AN2062" i="259" s="1"/>
  <c r="AM4855" i="259"/>
  <c r="AN4855" i="259" s="1"/>
  <c r="AM4983" i="259"/>
  <c r="AN4983" i="259" s="1"/>
  <c r="AM4360" i="259"/>
  <c r="AN4360" i="259" s="1"/>
  <c r="AM4744" i="259"/>
  <c r="AN4744" i="259" s="1"/>
  <c r="AM4936" i="259"/>
  <c r="AN4936" i="259" s="1"/>
  <c r="AM3785" i="259"/>
  <c r="AN3785" i="259" s="1"/>
  <c r="AM3913" i="259"/>
  <c r="AN3913" i="259" s="1"/>
  <c r="AM3977" i="259"/>
  <c r="AN3977" i="259" s="1"/>
  <c r="AM4105" i="259"/>
  <c r="AN4105" i="259" s="1"/>
  <c r="AM4913" i="259"/>
  <c r="AN4913" i="259" s="1"/>
  <c r="AM2046" i="259"/>
  <c r="AN2046" i="259" s="1"/>
  <c r="AM4414" i="259"/>
  <c r="AN4414" i="259" s="1"/>
  <c r="AM2316" i="259"/>
  <c r="AN2316" i="259" s="1"/>
  <c r="AM2380" i="259"/>
  <c r="AN2380" i="259" s="1"/>
  <c r="AM3748" i="259"/>
  <c r="AN3748" i="259" s="1"/>
  <c r="AM3820" i="259"/>
  <c r="AN3820" i="259" s="1"/>
  <c r="AM3948" i="259"/>
  <c r="AN3948" i="259" s="1"/>
  <c r="AM4020" i="259"/>
  <c r="AN4020" i="259" s="1"/>
  <c r="AM4100" i="259"/>
  <c r="AN4100" i="259" s="1"/>
  <c r="AM4236" i="259"/>
  <c r="AN4236" i="259" s="1"/>
  <c r="AM4364" i="259"/>
  <c r="AN4364" i="259" s="1"/>
  <c r="AM4716" i="259"/>
  <c r="AN4716" i="259" s="1"/>
  <c r="AM4860" i="259"/>
  <c r="AN4860" i="259" s="1"/>
  <c r="AM5020" i="259"/>
  <c r="AN5020" i="259" s="1"/>
  <c r="AM3829" i="259"/>
  <c r="AN3829" i="259" s="1"/>
  <c r="AM3957" i="259"/>
  <c r="AN3957" i="259" s="1"/>
  <c r="AM4165" i="259"/>
  <c r="AN4165" i="259" s="1"/>
  <c r="AM4229" i="259"/>
  <c r="AN4229" i="259" s="1"/>
  <c r="AM4669" i="259"/>
  <c r="AN4669" i="259" s="1"/>
  <c r="AM4733" i="259"/>
  <c r="AN4733" i="259" s="1"/>
  <c r="AM4957" i="259"/>
  <c r="AN4957" i="259" s="1"/>
  <c r="AM2142" i="259"/>
  <c r="AN2142" i="259" s="1"/>
  <c r="AM2206" i="259"/>
  <c r="AN2206" i="259" s="1"/>
  <c r="AM2278" i="259"/>
  <c r="AN2278" i="259" s="1"/>
  <c r="AM2350" i="259"/>
  <c r="AN2350" i="259" s="1"/>
  <c r="AM3910" i="259"/>
  <c r="AN3910" i="259" s="1"/>
  <c r="AM3974" i="259"/>
  <c r="AN3974" i="259" s="1"/>
  <c r="AM4118" i="259"/>
  <c r="AN4118" i="259" s="1"/>
  <c r="AM4334" i="259"/>
  <c r="AN4334" i="259" s="1"/>
  <c r="AM2346" i="259"/>
  <c r="AN2346" i="259" s="1"/>
  <c r="AM2115" i="259"/>
  <c r="AN2115" i="259" s="1"/>
  <c r="AM2371" i="259"/>
  <c r="AN2371" i="259" s="1"/>
  <c r="AM1988" i="259"/>
  <c r="AN1988" i="259" s="1"/>
  <c r="AM246" i="259"/>
  <c r="AN246" i="259" s="1"/>
  <c r="AM310" i="259"/>
  <c r="AN310" i="259" s="1"/>
  <c r="AM3823" i="259"/>
  <c r="AN3823" i="259" s="1"/>
  <c r="AM3887" i="259"/>
  <c r="AN3887" i="259" s="1"/>
  <c r="AM3951" i="259"/>
  <c r="AN3951" i="259" s="1"/>
  <c r="AM4015" i="259"/>
  <c r="AN4015" i="259" s="1"/>
  <c r="AM4207" i="259"/>
  <c r="AN4207" i="259" s="1"/>
  <c r="AM4271" i="259"/>
  <c r="AN4271" i="259" s="1"/>
  <c r="AM4335" i="259"/>
  <c r="AN4335" i="259" s="1"/>
  <c r="AM4655" i="259"/>
  <c r="AN4655" i="259" s="1"/>
  <c r="AM4719" i="259"/>
  <c r="AN4719" i="259" s="1"/>
  <c r="AM4783" i="259"/>
  <c r="AN4783" i="259" s="1"/>
  <c r="AM3866" i="259"/>
  <c r="AN3866" i="259" s="1"/>
  <c r="AM4442" i="259"/>
  <c r="AN4442" i="259" s="1"/>
  <c r="AM3747" i="259"/>
  <c r="AN3747" i="259" s="1"/>
  <c r="AM3875" i="259"/>
  <c r="AN3875" i="259" s="1"/>
  <c r="AM3939" i="259"/>
  <c r="AN3939" i="259" s="1"/>
  <c r="AM4003" i="259"/>
  <c r="AN4003" i="259" s="1"/>
  <c r="AM2124" i="259"/>
  <c r="AN2124" i="259" s="1"/>
  <c r="AM2188" i="259"/>
  <c r="AN2188" i="259" s="1"/>
  <c r="AM2252" i="259"/>
  <c r="AN2252" i="259" s="1"/>
  <c r="AM1941" i="259"/>
  <c r="AN1941" i="259" s="1"/>
  <c r="AM2069" i="259"/>
  <c r="AN2069" i="259" s="1"/>
  <c r="AM2325" i="259"/>
  <c r="AN2325" i="259" s="1"/>
  <c r="AM4981" i="259"/>
  <c r="AN4981" i="259" s="1"/>
  <c r="AM1910" i="259"/>
  <c r="AN1910" i="259" s="1"/>
  <c r="AM4863" i="259"/>
  <c r="AN4863" i="259" s="1"/>
  <c r="AM4927" i="259"/>
  <c r="AN4927" i="259" s="1"/>
  <c r="AM4991" i="259"/>
  <c r="AN4991" i="259" s="1"/>
  <c r="AM4368" i="259"/>
  <c r="AN4368" i="259" s="1"/>
  <c r="AM4752" i="259"/>
  <c r="AN4752" i="259" s="1"/>
  <c r="AM4816" i="259"/>
  <c r="AN4816" i="259" s="1"/>
  <c r="AM4880" i="259"/>
  <c r="AN4880" i="259" s="1"/>
  <c r="AM3985" i="259"/>
  <c r="AN3985" i="259" s="1"/>
  <c r="AM4049" i="259"/>
  <c r="AN4049" i="259" s="1"/>
  <c r="AM4961" i="259"/>
  <c r="AN4961" i="259" s="1"/>
  <c r="AM2054" i="259"/>
  <c r="AN2054" i="259" s="1"/>
  <c r="AM2388" i="259"/>
  <c r="AN2388" i="259" s="1"/>
  <c r="AM3756" i="259"/>
  <c r="AN3756" i="259" s="1"/>
  <c r="AM3828" i="259"/>
  <c r="AN3828" i="259" s="1"/>
  <c r="AM4180" i="259"/>
  <c r="AN4180" i="259" s="1"/>
  <c r="AM4244" i="259"/>
  <c r="AN4244" i="259" s="1"/>
  <c r="AM4436" i="259"/>
  <c r="AN4436" i="259" s="1"/>
  <c r="AM4724" i="259"/>
  <c r="AN4724" i="259" s="1"/>
  <c r="AM4796" i="259"/>
  <c r="AN4796" i="259" s="1"/>
  <c r="AM5036" i="259"/>
  <c r="AN5036" i="259" s="1"/>
  <c r="AM3757" i="259"/>
  <c r="AN3757" i="259" s="1"/>
  <c r="AM3837" i="259"/>
  <c r="AN3837" i="259" s="1"/>
  <c r="AM3901" i="259"/>
  <c r="AN3901" i="259" s="1"/>
  <c r="AM4173" i="259"/>
  <c r="AN4173" i="259" s="1"/>
  <c r="AM4237" i="259"/>
  <c r="AN4237" i="259" s="1"/>
  <c r="AM4301" i="259"/>
  <c r="AN4301" i="259" s="1"/>
  <c r="AM4677" i="259"/>
  <c r="AN4677" i="259" s="1"/>
  <c r="AM4741" i="259"/>
  <c r="AN4741" i="259" s="1"/>
  <c r="AM4805" i="259"/>
  <c r="AN4805" i="259" s="1"/>
  <c r="AM4877" i="259"/>
  <c r="AN4877" i="259" s="1"/>
  <c r="AM5037" i="259"/>
  <c r="AN5037" i="259" s="1"/>
  <c r="AM2150" i="259"/>
  <c r="AN2150" i="259" s="1"/>
  <c r="AM2214" i="259"/>
  <c r="AN2214" i="259" s="1"/>
  <c r="AM3854" i="259"/>
  <c r="AN3854" i="259" s="1"/>
  <c r="AM3918" i="259"/>
  <c r="AN3918" i="259" s="1"/>
  <c r="AM4054" i="259"/>
  <c r="AN4054" i="259" s="1"/>
  <c r="AM4126" i="259"/>
  <c r="AN4126" i="259" s="1"/>
  <c r="AM4270" i="259"/>
  <c r="AN4270" i="259" s="1"/>
  <c r="AM4350" i="259"/>
  <c r="AN4350" i="259" s="1"/>
  <c r="AM4422" i="259"/>
  <c r="AN4422" i="259" s="1"/>
  <c r="AM4910" i="259"/>
  <c r="AN4910" i="259" s="1"/>
  <c r="AM5046" i="259"/>
  <c r="AN5046" i="259" s="1"/>
  <c r="AM4305" i="259"/>
  <c r="AN4305" i="259" s="1"/>
  <c r="AM4369" i="259"/>
  <c r="AN4369" i="259" s="1"/>
  <c r="AM4721" i="259"/>
  <c r="AN4721" i="259" s="1"/>
  <c r="AM4841" i="259"/>
  <c r="AN4841" i="259" s="1"/>
  <c r="AM4969" i="259"/>
  <c r="AN4969" i="259" s="1"/>
  <c r="AM4386" i="259"/>
  <c r="AN4386" i="259" s="1"/>
  <c r="AM4650" i="259"/>
  <c r="AN4650" i="259" s="1"/>
  <c r="AM3998" i="259"/>
  <c r="AN3998" i="259" s="1"/>
  <c r="AM4990" i="259"/>
  <c r="AN4990" i="259" s="1"/>
  <c r="AM4385" i="259"/>
  <c r="AN4385" i="259" s="1"/>
  <c r="AM4657" i="259"/>
  <c r="AN4657" i="259" s="1"/>
  <c r="AM4873" i="259"/>
  <c r="AN4873" i="259" s="1"/>
  <c r="AM4370" i="259"/>
  <c r="AN4370" i="259" s="1"/>
  <c r="AM4946" i="259"/>
  <c r="AN4946" i="259" s="1"/>
  <c r="AM4043" i="259"/>
  <c r="AN4043" i="259" s="1"/>
  <c r="AM4203" i="259"/>
  <c r="AN4203" i="259" s="1"/>
  <c r="AM4331" i="259"/>
  <c r="AN4331" i="259" s="1"/>
  <c r="AM4419" i="259"/>
  <c r="AN4419" i="259" s="1"/>
  <c r="AM4747" i="259"/>
  <c r="AN4747" i="259" s="1"/>
  <c r="AM4851" i="259"/>
  <c r="AN4851" i="259" s="1"/>
  <c r="AM4939" i="259"/>
  <c r="AN4939" i="259" s="1"/>
  <c r="AM4070" i="259"/>
  <c r="AN4070" i="259" s="1"/>
  <c r="AM4265" i="259"/>
  <c r="AN4265" i="259" s="1"/>
  <c r="AM4889" i="259"/>
  <c r="AN4889" i="259" s="1"/>
  <c r="AM4162" i="259"/>
  <c r="AN4162" i="259" s="1"/>
  <c r="AM4402" i="259"/>
  <c r="AN4402" i="259" s="1"/>
  <c r="AM4778" i="259"/>
  <c r="AN4778" i="259" s="1"/>
  <c r="AM4874" i="259"/>
  <c r="AN4874" i="259" s="1"/>
  <c r="AM4954" i="259"/>
  <c r="AN4954" i="259" s="1"/>
  <c r="AM5026" i="259"/>
  <c r="AN5026" i="259" s="1"/>
  <c r="AM4131" i="259"/>
  <c r="AN4131" i="259" s="1"/>
  <c r="AM4427" i="259"/>
  <c r="AN4427" i="259" s="1"/>
  <c r="AM4675" i="259"/>
  <c r="AN4675" i="259" s="1"/>
  <c r="AM4859" i="259"/>
  <c r="AN4859" i="259" s="1"/>
  <c r="AM4947" i="259"/>
  <c r="AN4947" i="259" s="1"/>
  <c r="AM4401" i="259"/>
  <c r="AN4401" i="259" s="1"/>
  <c r="AM4905" i="259"/>
  <c r="AN4905" i="259" s="1"/>
  <c r="AM4082" i="259"/>
  <c r="AN4082" i="259" s="1"/>
  <c r="AM4186" i="259"/>
  <c r="AN4186" i="259" s="1"/>
  <c r="AM4314" i="259"/>
  <c r="AN4314" i="259" s="1"/>
  <c r="AM4410" i="259"/>
  <c r="AN4410" i="259" s="1"/>
  <c r="AM4690" i="259"/>
  <c r="AN4690" i="259" s="1"/>
  <c r="AM4786" i="259"/>
  <c r="AN4786" i="259" s="1"/>
  <c r="AM4962" i="259"/>
  <c r="AN4962" i="259" s="1"/>
  <c r="AM5034" i="259"/>
  <c r="AN5034" i="259" s="1"/>
  <c r="AM4147" i="259"/>
  <c r="AN4147" i="259" s="1"/>
  <c r="AM4219" i="259"/>
  <c r="AN4219" i="259" s="1"/>
  <c r="AM4283" i="259"/>
  <c r="AN4283" i="259" s="1"/>
  <c r="AM4355" i="259"/>
  <c r="AN4355" i="259" s="1"/>
  <c r="AM4435" i="259"/>
  <c r="AN4435" i="259" s="1"/>
  <c r="AM4875" i="259"/>
  <c r="AN4875" i="259" s="1"/>
  <c r="AM5051" i="259"/>
  <c r="AN5051" i="259" s="1"/>
  <c r="AM4297" i="259"/>
  <c r="AN4297" i="259" s="1"/>
  <c r="AM4705" i="259"/>
  <c r="AN4705" i="259" s="1"/>
  <c r="AM4953" i="259"/>
  <c r="AN4953" i="259" s="1"/>
  <c r="AM4090" i="259"/>
  <c r="AN4090" i="259" s="1"/>
  <c r="AM4194" i="259"/>
  <c r="AN4194" i="259" s="1"/>
  <c r="AM4322" i="259"/>
  <c r="AN4322" i="259" s="1"/>
  <c r="AM4418" i="259"/>
  <c r="AN4418" i="259" s="1"/>
  <c r="AM4802" i="259"/>
  <c r="AN4802" i="259" s="1"/>
  <c r="AM4898" i="259"/>
  <c r="AN4898" i="259" s="1"/>
  <c r="AM5050" i="259"/>
  <c r="AN5050" i="259" s="1"/>
  <c r="AM4075" i="259"/>
  <c r="AN4075" i="259" s="1"/>
  <c r="AM4363" i="259"/>
  <c r="AN4363" i="259" s="1"/>
  <c r="AM4451" i="259"/>
  <c r="AN4451" i="259" s="1"/>
  <c r="AM4699" i="259"/>
  <c r="AN4699" i="259" s="1"/>
  <c r="AM4787" i="259"/>
  <c r="AN4787" i="259" s="1"/>
  <c r="AM4294" i="259"/>
  <c r="AN4294" i="259" s="1"/>
  <c r="AM4169" i="259"/>
  <c r="AN4169" i="259" s="1"/>
  <c r="AM4321" i="259"/>
  <c r="AN4321" i="259" s="1"/>
  <c r="AM4449" i="259"/>
  <c r="AN4449" i="259" s="1"/>
  <c r="AM4226" i="259"/>
  <c r="AN4226" i="259" s="1"/>
  <c r="AM4338" i="259"/>
  <c r="AN4338" i="259" s="1"/>
  <c r="AM4434" i="259"/>
  <c r="AN4434" i="259" s="1"/>
  <c r="AM4810" i="259"/>
  <c r="AN4810" i="259" s="1"/>
  <c r="AM4083" i="259"/>
  <c r="AN4083" i="259" s="1"/>
  <c r="AM4235" i="259"/>
  <c r="AN4235" i="259" s="1"/>
  <c r="AM4371" i="259"/>
  <c r="AN4371" i="259" s="1"/>
  <c r="AM4707" i="259"/>
  <c r="AN4707" i="259" s="1"/>
  <c r="AM4891" i="259"/>
  <c r="AN4891" i="259" s="1"/>
  <c r="AM4987" i="259"/>
  <c r="AN4987" i="259" s="1"/>
  <c r="AM4902" i="259"/>
  <c r="AN4902" i="259" s="1"/>
  <c r="AM4329" i="259"/>
  <c r="AN4329" i="259" s="1"/>
  <c r="AM4234" i="259"/>
  <c r="AN4234" i="259" s="1"/>
  <c r="AM4450" i="259"/>
  <c r="AN4450" i="259" s="1"/>
  <c r="AM4738" i="259"/>
  <c r="AN4738" i="259" s="1"/>
  <c r="AM4818" i="259"/>
  <c r="AN4818" i="259" s="1"/>
  <c r="AM4914" i="259"/>
  <c r="AN4914" i="259" s="1"/>
  <c r="AM4099" i="259"/>
  <c r="AN4099" i="259" s="1"/>
  <c r="AM4243" i="259"/>
  <c r="AN4243" i="259" s="1"/>
  <c r="AM4387" i="259"/>
  <c r="AN4387" i="259" s="1"/>
  <c r="AM4899" i="259"/>
  <c r="AN4899" i="259" s="1"/>
  <c r="AM4438" i="259"/>
  <c r="AN4438" i="259" s="1"/>
  <c r="AM4209" i="259"/>
  <c r="AN4209" i="259" s="1"/>
  <c r="AM4337" i="259"/>
  <c r="AN4337" i="259" s="1"/>
  <c r="AM4769" i="259"/>
  <c r="AN4769" i="259" s="1"/>
  <c r="AM4242" i="259"/>
  <c r="AN4242" i="259" s="1"/>
  <c r="AM4354" i="259"/>
  <c r="AN4354" i="259" s="1"/>
  <c r="AM4458" i="259"/>
  <c r="AN4458" i="259" s="1"/>
  <c r="AM4922" i="259"/>
  <c r="AN4922" i="259" s="1"/>
  <c r="AM5002" i="259"/>
  <c r="AN5002" i="259" s="1"/>
  <c r="AM4251" i="259"/>
  <c r="AN4251" i="259" s="1"/>
  <c r="AM4403" i="259"/>
  <c r="AN4403" i="259" s="1"/>
  <c r="AM4907" i="259"/>
  <c r="AN4907" i="259" s="1"/>
  <c r="AM5003" i="259"/>
  <c r="AN5003" i="259" s="1"/>
  <c r="AM4966" i="259"/>
  <c r="AN4966" i="259" s="1"/>
  <c r="AM4233" i="259"/>
  <c r="AN4233" i="259" s="1"/>
  <c r="AM4825" i="259"/>
  <c r="AN4825" i="259" s="1"/>
  <c r="AM5041" i="259"/>
  <c r="AN5041" i="259" s="1"/>
  <c r="AM4146" i="259"/>
  <c r="AN4146" i="259" s="1"/>
  <c r="AM4362" i="259"/>
  <c r="AN4362" i="259" s="1"/>
  <c r="AM4466" i="259"/>
  <c r="AN4466" i="259" s="1"/>
  <c r="AM4666" i="259"/>
  <c r="AN4666" i="259" s="1"/>
  <c r="AM4762" i="259"/>
  <c r="AN4762" i="259" s="1"/>
  <c r="AM4842" i="259"/>
  <c r="AN4842" i="259" s="1"/>
  <c r="AM4938" i="259"/>
  <c r="AN4938" i="259" s="1"/>
  <c r="AM5010" i="259"/>
  <c r="AN5010" i="259" s="1"/>
  <c r="AM4115" i="259"/>
  <c r="AN4115" i="259" s="1"/>
  <c r="AM4195" i="259"/>
  <c r="AN4195" i="259" s="1"/>
  <c r="AM4411" i="259"/>
  <c r="AN4411" i="259" s="1"/>
  <c r="AM5011" i="259"/>
  <c r="AN5011" i="259" s="1"/>
  <c r="AM4858" i="259"/>
  <c r="AN4858" i="259" s="1"/>
  <c r="AM5112" i="259"/>
  <c r="AN5112" i="259" s="1"/>
  <c r="AM5401" i="259"/>
  <c r="AN5401" i="259" s="1"/>
  <c r="AM4763" i="259"/>
  <c r="AN4763" i="259" s="1"/>
  <c r="AM4210" i="259"/>
  <c r="AN4210" i="259" s="1"/>
  <c r="AM5350" i="259"/>
  <c r="AN5350" i="259" s="1"/>
  <c r="AM3598" i="259"/>
  <c r="AN3598" i="259" s="1"/>
  <c r="AM2550" i="259"/>
  <c r="AN2550" i="259" s="1"/>
  <c r="AM4101" i="259"/>
  <c r="AN4101" i="259" s="1"/>
  <c r="AM2813" i="259"/>
  <c r="AN2813" i="259" s="1"/>
  <c r="AM4508" i="259"/>
  <c r="AN4508" i="259" s="1"/>
  <c r="AM3092" i="259"/>
  <c r="AN3092" i="259" s="1"/>
  <c r="AM3921" i="259"/>
  <c r="AN3921" i="259" s="1"/>
  <c r="AM4432" i="259"/>
  <c r="AN4432" i="259" s="1"/>
  <c r="AM1526" i="259"/>
  <c r="AN1526" i="259" s="1"/>
  <c r="AM4604" i="259"/>
  <c r="AN4604" i="259" s="1"/>
  <c r="AM3802" i="259"/>
  <c r="AN3802" i="259" s="1"/>
  <c r="AM4079" i="259"/>
  <c r="AN4079" i="259" s="1"/>
  <c r="AM502" i="259"/>
  <c r="AN502" i="259" s="1"/>
  <c r="AM1572" i="259"/>
  <c r="AN1572" i="259" s="1"/>
  <c r="AM1859" i="259"/>
  <c r="AN1859" i="259" s="1"/>
  <c r="AM4046" i="259"/>
  <c r="AN4046" i="259" s="1"/>
  <c r="AM2878" i="259"/>
  <c r="AN2878" i="259" s="1"/>
  <c r="AM4797" i="259"/>
  <c r="AN4797" i="259" s="1"/>
  <c r="AM3261" i="259"/>
  <c r="AN3261" i="259" s="1"/>
  <c r="AM5228" i="259"/>
  <c r="AN5228" i="259" s="1"/>
  <c r="AM3404" i="259"/>
  <c r="AN3404" i="259" s="1"/>
  <c r="AM5315" i="259"/>
  <c r="AN5315" i="259" s="1"/>
  <c r="AM4552" i="259"/>
  <c r="AN4552" i="259" s="1"/>
  <c r="AM1646" i="259"/>
  <c r="AN1646" i="259" s="1"/>
  <c r="AM2125" i="259"/>
  <c r="AN2125" i="259" s="1"/>
  <c r="AM3099" i="259"/>
  <c r="AN3099" i="259" s="1"/>
  <c r="AM4583" i="259"/>
  <c r="AN4583" i="259" s="1"/>
  <c r="AM686" i="259"/>
  <c r="AN686" i="259" s="1"/>
  <c r="AM1556" i="259"/>
  <c r="AN1556" i="259" s="1"/>
  <c r="AM1851" i="259"/>
  <c r="AN1851" i="259" s="1"/>
  <c r="AM4225" i="259"/>
  <c r="AN4225" i="259" s="1"/>
  <c r="AM3646" i="259"/>
  <c r="AN3646" i="259" s="1"/>
  <c r="AM2598" i="259"/>
  <c r="AN2598" i="259" s="1"/>
  <c r="AM4509" i="259"/>
  <c r="AN4509" i="259" s="1"/>
  <c r="AM2989" i="259"/>
  <c r="AN2989" i="259" s="1"/>
  <c r="AM4708" i="259"/>
  <c r="AN4708" i="259" s="1"/>
  <c r="AM3332" i="259"/>
  <c r="AN3332" i="259" s="1"/>
  <c r="AM5267" i="259"/>
  <c r="AN5267" i="259" s="1"/>
  <c r="AM4480" i="259"/>
  <c r="AN4480" i="259" s="1"/>
  <c r="AM1510" i="259"/>
  <c r="AN1510" i="259" s="1"/>
  <c r="AM1861" i="259"/>
  <c r="AN1861" i="259" s="1"/>
  <c r="AM3850" i="259"/>
  <c r="AN3850" i="259" s="1"/>
  <c r="AM4447" i="259"/>
  <c r="AN4447" i="259" s="1"/>
  <c r="AM550" i="259"/>
  <c r="AN550" i="259" s="1"/>
  <c r="AM1236" i="259"/>
  <c r="AN1236" i="259" s="1"/>
  <c r="AM1331" i="259"/>
  <c r="AN1331" i="259" s="1"/>
  <c r="AM4153" i="259"/>
  <c r="AN4153" i="259" s="1"/>
  <c r="AM4030" i="259"/>
  <c r="AN4030" i="259" s="1"/>
  <c r="AM2718" i="259"/>
  <c r="AN2718" i="259" s="1"/>
  <c r="AM4853" i="259"/>
  <c r="AN4853" i="259" s="1"/>
  <c r="AM3173" i="259"/>
  <c r="AN3173" i="259" s="1"/>
  <c r="AM5140" i="259"/>
  <c r="AN5140" i="259" s="1"/>
  <c r="AM3452" i="259"/>
  <c r="AN3452" i="259" s="1"/>
  <c r="AM2428" i="259"/>
  <c r="AN2428" i="259" s="1"/>
  <c r="AM4664" i="259"/>
  <c r="AN4664" i="259" s="1"/>
  <c r="AM1758" i="259"/>
  <c r="AN1758" i="259" s="1"/>
  <c r="AM2045" i="259"/>
  <c r="AN2045" i="259" s="1"/>
  <c r="AM3083" i="259"/>
  <c r="AN3083" i="259" s="1"/>
  <c r="AM4567" i="259"/>
  <c r="AN4567" i="259" s="1"/>
  <c r="AM606" i="259"/>
  <c r="AN606" i="259" s="1"/>
  <c r="AM1540" i="259"/>
  <c r="AN1540" i="259" s="1"/>
  <c r="AM1819" i="259"/>
  <c r="AN1819" i="259" s="1"/>
  <c r="AM4094" i="259"/>
  <c r="AN4094" i="259" s="1"/>
  <c r="AM2918" i="259"/>
  <c r="AN2918" i="259" s="1"/>
  <c r="AM5173" i="259"/>
  <c r="AN5173" i="259" s="1"/>
  <c r="AM3461" i="259"/>
  <c r="AN3461" i="259" s="1"/>
  <c r="AM5444" i="259"/>
  <c r="AN5444" i="259" s="1"/>
  <c r="AM3588" i="259"/>
  <c r="AN3588" i="259" s="1"/>
  <c r="AM2548" i="259"/>
  <c r="AN2548" i="259" s="1"/>
  <c r="AM3377" i="259"/>
  <c r="AN3377" i="259" s="1"/>
  <c r="AM5023" i="259"/>
  <c r="AN5023" i="259" s="1"/>
  <c r="AM1110" i="259"/>
  <c r="AN1110" i="259" s="1"/>
  <c r="AM3587" i="259"/>
  <c r="AN3587" i="259" s="1"/>
  <c r="AM3450" i="259"/>
  <c r="AN3450" i="259" s="1"/>
  <c r="AM3471" i="259"/>
  <c r="AN3471" i="259" s="1"/>
  <c r="AM1549" i="259"/>
  <c r="AN1549" i="259" s="1"/>
  <c r="AM2827" i="259"/>
  <c r="AN2827" i="259" s="1"/>
  <c r="AM5446" i="259"/>
  <c r="AN5446" i="259" s="1"/>
  <c r="AM3558" i="259"/>
  <c r="AN3558" i="259" s="1"/>
  <c r="AM2510" i="259"/>
  <c r="AN2510" i="259" s="1"/>
  <c r="AM4197" i="259"/>
  <c r="AN4197" i="259" s="1"/>
  <c r="AM2901" i="259"/>
  <c r="AN2901" i="259" s="1"/>
  <c r="AM4748" i="259"/>
  <c r="AN4748" i="259" s="1"/>
  <c r="AM3308" i="259"/>
  <c r="AN3308" i="259" s="1"/>
  <c r="AM5390" i="259"/>
  <c r="AN5390" i="259" s="1"/>
  <c r="AM5032" i="259"/>
  <c r="AN5032" i="259" s="1"/>
  <c r="AM1998" i="259"/>
  <c r="AN1998" i="259" s="1"/>
  <c r="AM5389" i="259"/>
  <c r="AN5389" i="259" s="1"/>
  <c r="AM3323" i="259"/>
  <c r="AN3323" i="259" s="1"/>
  <c r="AM3250" i="259"/>
  <c r="AN3250" i="259" s="1"/>
  <c r="AM3527" i="259"/>
  <c r="AN3527" i="259" s="1"/>
  <c r="AM78" i="259"/>
  <c r="AN78" i="259" s="1"/>
  <c r="AM996" i="259"/>
  <c r="AN996" i="259" s="1"/>
  <c r="AM3089" i="259"/>
  <c r="AN3089" i="259" s="1"/>
  <c r="AM2758" i="259"/>
  <c r="AN2758" i="259" s="1"/>
  <c r="AM4693" i="259"/>
  <c r="AN4693" i="259" s="1"/>
  <c r="AF4044" i="259"/>
  <c r="AG4435" i="259"/>
  <c r="AC4769" i="259"/>
  <c r="AF3968" i="259"/>
  <c r="AF4768" i="259"/>
  <c r="AF4804" i="259"/>
  <c r="AG3851" i="259"/>
  <c r="AC4780" i="259"/>
  <c r="AG3891" i="259"/>
  <c r="AM4574" i="259"/>
  <c r="AN4574" i="259" s="1"/>
  <c r="AM5018" i="259"/>
  <c r="AN5018" i="259" s="1"/>
  <c r="AM5176" i="259"/>
  <c r="AN5176" i="259" s="1"/>
  <c r="AM4074" i="259"/>
  <c r="AN4074" i="259" s="1"/>
  <c r="AM5035" i="259"/>
  <c r="AN5035" i="259" s="1"/>
  <c r="AM4130" i="259"/>
  <c r="AN4130" i="259" s="1"/>
  <c r="AM5270" i="259"/>
  <c r="AN5270" i="259" s="1"/>
  <c r="AM3534" i="259"/>
  <c r="AN3534" i="259" s="1"/>
  <c r="AM2486" i="259"/>
  <c r="AN2486" i="259" s="1"/>
  <c r="AM4037" i="259"/>
  <c r="AN4037" i="259" s="1"/>
  <c r="AM2749" i="259"/>
  <c r="AN2749" i="259" s="1"/>
  <c r="AM4372" i="259"/>
  <c r="AN4372" i="259" s="1"/>
  <c r="AM3028" i="259"/>
  <c r="AN3028" i="259" s="1"/>
  <c r="AM3857" i="259"/>
  <c r="AN3857" i="259" s="1"/>
  <c r="AM5503" i="259"/>
  <c r="AN5503" i="259" s="1"/>
  <c r="AM1462" i="259"/>
  <c r="AN1462" i="259" s="1"/>
  <c r="AM4603" i="259"/>
  <c r="AN4603" i="259" s="1"/>
  <c r="AM3738" i="259"/>
  <c r="AN3738" i="259" s="1"/>
  <c r="AM3759" i="259"/>
  <c r="AN3759" i="259" s="1"/>
  <c r="AM438" i="259"/>
  <c r="AN438" i="259" s="1"/>
  <c r="AM1476" i="259"/>
  <c r="AN1476" i="259" s="1"/>
  <c r="AM1715" i="259"/>
  <c r="AN1715" i="259" s="1"/>
  <c r="AM3846" i="259"/>
  <c r="AN3846" i="259" s="1"/>
  <c r="AM2798" i="259"/>
  <c r="AN2798" i="259" s="1"/>
  <c r="AM4605" i="259"/>
  <c r="AN4605" i="259" s="1"/>
  <c r="AM3189" i="259"/>
  <c r="AN3189" i="259" s="1"/>
  <c r="AM5156" i="259"/>
  <c r="AN5156" i="259" s="1"/>
  <c r="AM3340" i="259"/>
  <c r="AN3340" i="259" s="1"/>
  <c r="AM5473" i="259"/>
  <c r="AN5473" i="259" s="1"/>
  <c r="AM4488" i="259"/>
  <c r="AN4488" i="259" s="1"/>
  <c r="AM1582" i="259"/>
  <c r="AN1582" i="259" s="1"/>
  <c r="AM1933" i="259"/>
  <c r="AN1933" i="259" s="1"/>
  <c r="AM5266" i="259"/>
  <c r="AN5266" i="259" s="1"/>
  <c r="AM4519" i="259"/>
  <c r="AN4519" i="259" s="1"/>
  <c r="AM622" i="259"/>
  <c r="AN622" i="259" s="1"/>
  <c r="AM1468" i="259"/>
  <c r="AN1468" i="259" s="1"/>
  <c r="AM1691" i="259"/>
  <c r="AN1691" i="259" s="1"/>
  <c r="AM5470" i="259"/>
  <c r="AN5470" i="259" s="1"/>
  <c r="AM3582" i="259"/>
  <c r="AN3582" i="259" s="1"/>
  <c r="AM2534" i="259"/>
  <c r="AN2534" i="259" s="1"/>
  <c r="AM4221" i="259"/>
  <c r="AN4221" i="259" s="1"/>
  <c r="AM2925" i="259"/>
  <c r="AN2925" i="259" s="1"/>
  <c r="AM4636" i="259"/>
  <c r="AN4636" i="259" s="1"/>
  <c r="AM3268" i="259"/>
  <c r="AN3268" i="259" s="1"/>
  <c r="AM5393" i="259"/>
  <c r="AN5393" i="259" s="1"/>
  <c r="AM5487" i="259"/>
  <c r="AN5487" i="259" s="1"/>
  <c r="AM1446" i="259"/>
  <c r="AN1446" i="259" s="1"/>
  <c r="AM2172" i="259"/>
  <c r="AN2172" i="259" s="1"/>
  <c r="AM3722" i="259"/>
  <c r="AN3722" i="259" s="1"/>
  <c r="AM4191" i="259"/>
  <c r="AN4191" i="259" s="1"/>
  <c r="AM166" i="259"/>
  <c r="AN166" i="259" s="1"/>
  <c r="AM1148" i="259"/>
  <c r="AN1148" i="259" s="1"/>
  <c r="AM2938" i="259"/>
  <c r="AN2938" i="259" s="1"/>
  <c r="AM5462" i="259"/>
  <c r="AN5462" i="259" s="1"/>
  <c r="AM3702" i="259"/>
  <c r="AN3702" i="259" s="1"/>
  <c r="AM2654" i="259"/>
  <c r="AN2654" i="259" s="1"/>
  <c r="AM4781" i="259"/>
  <c r="AN4781" i="259" s="1"/>
  <c r="AM3109" i="259"/>
  <c r="AN3109" i="259" s="1"/>
  <c r="AM5076" i="259"/>
  <c r="AN5076" i="259" s="1"/>
  <c r="AM3388" i="259"/>
  <c r="AN3388" i="259" s="1"/>
  <c r="AM2300" i="259"/>
  <c r="AN2300" i="259" s="1"/>
  <c r="AM4600" i="259"/>
  <c r="AN4600" i="259" s="1"/>
  <c r="AM1694" i="259"/>
  <c r="AN1694" i="259" s="1"/>
  <c r="AM1853" i="259"/>
  <c r="AN1853" i="259" s="1"/>
  <c r="AM5042" i="259"/>
  <c r="AN5042" i="259" s="1"/>
  <c r="AM4503" i="259"/>
  <c r="AN4503" i="259" s="1"/>
  <c r="AM542" i="259"/>
  <c r="AN542" i="259" s="1"/>
  <c r="AM1428" i="259"/>
  <c r="AN1428" i="259" s="1"/>
  <c r="AM1651" i="259"/>
  <c r="AN1651" i="259" s="1"/>
  <c r="AM4022" i="259"/>
  <c r="AN4022" i="259" s="1"/>
  <c r="AM2846" i="259"/>
  <c r="AN2846" i="259" s="1"/>
  <c r="AM5077" i="259"/>
  <c r="AN5077" i="259" s="1"/>
  <c r="AM3381" i="259"/>
  <c r="AN3381" i="259" s="1"/>
  <c r="AM5364" i="259"/>
  <c r="AN5364" i="259" s="1"/>
  <c r="AM3516" i="259"/>
  <c r="AN3516" i="259" s="1"/>
  <c r="AM2484" i="259"/>
  <c r="AN2484" i="259" s="1"/>
  <c r="AM4912" i="259"/>
  <c r="AN4912" i="259" s="1"/>
  <c r="AM4959" i="259"/>
  <c r="AN4959" i="259" s="1"/>
  <c r="AM1046" i="259"/>
  <c r="AN1046" i="259" s="1"/>
  <c r="AM3523" i="259"/>
  <c r="AN3523" i="259" s="1"/>
  <c r="AM3386" i="259"/>
  <c r="AN3386" i="259" s="1"/>
  <c r="AM3407" i="259"/>
  <c r="AN3407" i="259" s="1"/>
  <c r="AM1829" i="259"/>
  <c r="AN1829" i="259" s="1"/>
  <c r="AM2739" i="259"/>
  <c r="AN2739" i="259" s="1"/>
  <c r="AM5374" i="259"/>
  <c r="AN5374" i="259" s="1"/>
  <c r="AM3494" i="259"/>
  <c r="AN3494" i="259" s="1"/>
  <c r="AM2446" i="259"/>
  <c r="AN2446" i="259" s="1"/>
  <c r="AM4125" i="259"/>
  <c r="AN4125" i="259" s="1"/>
  <c r="AM2837" i="259"/>
  <c r="AN2837" i="259" s="1"/>
  <c r="AM4612" i="259"/>
  <c r="AN4612" i="259" s="1"/>
  <c r="AM3244" i="259"/>
  <c r="AN3244" i="259" s="1"/>
  <c r="AM2086" i="259"/>
  <c r="AN2086" i="259" s="1"/>
  <c r="AM4904" i="259"/>
  <c r="AN4904" i="259" s="1"/>
  <c r="AM1934" i="259"/>
  <c r="AN1934" i="259" s="1"/>
  <c r="AM3781" i="259"/>
  <c r="AN3781" i="259" s="1"/>
  <c r="AM3259" i="259"/>
  <c r="AN3259" i="259" s="1"/>
  <c r="AM3186" i="259"/>
  <c r="AN3186" i="259" s="1"/>
  <c r="AM3463" i="259"/>
  <c r="AN3463" i="259" s="1"/>
  <c r="AM14" i="259"/>
  <c r="AN14" i="259" s="1"/>
  <c r="AM900" i="259"/>
  <c r="AN900" i="259" s="1"/>
  <c r="AM3742" i="259"/>
  <c r="AN3742" i="259" s="1"/>
  <c r="AM2694" i="259"/>
  <c r="AN2694" i="259" s="1"/>
  <c r="AM4629" i="259"/>
  <c r="AN4629" i="259" s="1"/>
  <c r="AD3804" i="259"/>
  <c r="AD3948" i="259"/>
  <c r="AD4764" i="259"/>
  <c r="AF4800" i="259"/>
  <c r="AF3844" i="259"/>
  <c r="AF4448" i="259"/>
  <c r="AD4696" i="259"/>
  <c r="AC3808" i="259"/>
  <c r="AG4672" i="259"/>
  <c r="AG3939" i="259"/>
  <c r="AC3904" i="259"/>
  <c r="AG4791" i="259"/>
  <c r="AG4836" i="259"/>
  <c r="AM5073" i="259"/>
  <c r="AN5073" i="259" s="1"/>
  <c r="AM4123" i="259"/>
  <c r="AN4123" i="259" s="1"/>
  <c r="AM5496" i="259"/>
  <c r="AN5496" i="259" s="1"/>
  <c r="AM5130" i="259"/>
  <c r="AN5130" i="259" s="1"/>
  <c r="AM5120" i="259"/>
  <c r="AN5120" i="259" s="1"/>
  <c r="AM5137" i="259"/>
  <c r="AN5137" i="259" s="1"/>
  <c r="AM4774" i="259"/>
  <c r="AN4774" i="259" s="1"/>
  <c r="AM3214" i="259"/>
  <c r="AN3214" i="259" s="1"/>
  <c r="AM5421" i="259"/>
  <c r="AN5421" i="259" s="1"/>
  <c r="AM3493" i="259"/>
  <c r="AN3493" i="259" s="1"/>
  <c r="AM5476" i="259"/>
  <c r="AN5476" i="259" s="1"/>
  <c r="AM3892" i="259"/>
  <c r="AN3892" i="259" s="1"/>
  <c r="AM2708" i="259"/>
  <c r="AN2708" i="259" s="1"/>
  <c r="AM3537" i="259"/>
  <c r="AN3537" i="259" s="1"/>
  <c r="AM5183" i="259"/>
  <c r="AN5183" i="259" s="1"/>
  <c r="AM1142" i="259"/>
  <c r="AN1142" i="259" s="1"/>
  <c r="AM3491" i="259"/>
  <c r="AN3491" i="259" s="1"/>
  <c r="AM3418" i="259"/>
  <c r="AN3418" i="259" s="1"/>
  <c r="AM3439" i="259"/>
  <c r="AN3439" i="259" s="1"/>
  <c r="AM1709" i="259"/>
  <c r="AN1709" i="259" s="1"/>
  <c r="AM964" i="259"/>
  <c r="AN964" i="259" s="1"/>
  <c r="AM1834" i="259"/>
  <c r="AN1834" i="259" s="1"/>
  <c r="AM3526" i="259"/>
  <c r="AN3526" i="259" s="1"/>
  <c r="AM2478" i="259"/>
  <c r="AN2478" i="259" s="1"/>
  <c r="AM4093" i="259"/>
  <c r="AN4093" i="259" s="1"/>
  <c r="AM2869" i="259"/>
  <c r="AN2869" i="259" s="1"/>
  <c r="AM4572" i="259"/>
  <c r="AN4572" i="259" s="1"/>
  <c r="AM3020" i="259"/>
  <c r="AN3020" i="259" s="1"/>
  <c r="AM3593" i="259"/>
  <c r="AN3593" i="259" s="1"/>
  <c r="AM5303" i="259"/>
  <c r="AN5303" i="259" s="1"/>
  <c r="AM1262" i="259"/>
  <c r="AN1262" i="259" s="1"/>
  <c r="AM3739" i="259"/>
  <c r="AN3739" i="259" s="1"/>
  <c r="AM3602" i="259"/>
  <c r="AN3602" i="259" s="1"/>
  <c r="AM3623" i="259"/>
  <c r="AN3623" i="259" s="1"/>
  <c r="AM1701" i="259"/>
  <c r="AN1701" i="259" s="1"/>
  <c r="AM956" i="259"/>
  <c r="AN956" i="259" s="1"/>
  <c r="AM2282" i="259"/>
  <c r="AN2282" i="259" s="1"/>
  <c r="AM5094" i="259"/>
  <c r="AN5094" i="259" s="1"/>
  <c r="AM3262" i="259"/>
  <c r="AN3262" i="259" s="1"/>
  <c r="AM5477" i="259"/>
  <c r="AN5477" i="259" s="1"/>
  <c r="AM3677" i="259"/>
  <c r="AN3677" i="259" s="1"/>
  <c r="AM2605" i="259"/>
  <c r="AN2605" i="259" s="1"/>
  <c r="AM4164" i="259"/>
  <c r="AN4164" i="259" s="1"/>
  <c r="AM2948" i="259"/>
  <c r="AN2948" i="259" s="1"/>
  <c r="AM3649" i="259"/>
  <c r="AN3649" i="259" s="1"/>
  <c r="AM5167" i="259"/>
  <c r="AN5167" i="259" s="1"/>
  <c r="AM1126" i="259"/>
  <c r="AN1126" i="259" s="1"/>
  <c r="AM3603" i="259"/>
  <c r="AN3603" i="259" s="1"/>
  <c r="AM3402" i="259"/>
  <c r="AN3402" i="259" s="1"/>
  <c r="AM3487" i="259"/>
  <c r="AN3487" i="259" s="1"/>
  <c r="AM1565" i="259"/>
  <c r="AN1565" i="259" s="1"/>
  <c r="AM2867" i="259"/>
  <c r="AN2867" i="259" s="1"/>
  <c r="AM5369" i="259"/>
  <c r="AN5369" i="259" s="1"/>
  <c r="AM5086" i="259"/>
  <c r="AN5086" i="259" s="1"/>
  <c r="AM3382" i="259"/>
  <c r="AN3382" i="259" s="1"/>
  <c r="AM2334" i="259"/>
  <c r="AN2334" i="259" s="1"/>
  <c r="AM4213" i="259"/>
  <c r="AN4213" i="259" s="1"/>
  <c r="AM2789" i="259"/>
  <c r="AN2789" i="259" s="1"/>
  <c r="AM4412" i="259"/>
  <c r="AN4412" i="259" s="1"/>
  <c r="AM3068" i="259"/>
  <c r="AN3068" i="259" s="1"/>
  <c r="AM3897" i="259"/>
  <c r="AN3897" i="259" s="1"/>
  <c r="AM5415" i="259"/>
  <c r="AN5415" i="259" s="1"/>
  <c r="AM1374" i="259"/>
  <c r="AN1374" i="259" s="1"/>
  <c r="AM3723" i="259"/>
  <c r="AN3723" i="259" s="1"/>
  <c r="AM3586" i="259"/>
  <c r="AN3586" i="259" s="1"/>
  <c r="AM3543" i="259"/>
  <c r="AN3543" i="259" s="1"/>
  <c r="AM30" i="259"/>
  <c r="AN30" i="259" s="1"/>
  <c r="AM916" i="259"/>
  <c r="AN916" i="259" s="1"/>
  <c r="AM3217" i="259"/>
  <c r="AN3217" i="259" s="1"/>
  <c r="AM3566" i="259"/>
  <c r="AN3566" i="259" s="1"/>
  <c r="AM2518" i="259"/>
  <c r="AN2518" i="259" s="1"/>
  <c r="AM4413" i="259"/>
  <c r="AN4413" i="259" s="1"/>
  <c r="AM3037" i="259"/>
  <c r="AN3037" i="259" s="1"/>
  <c r="AM4620" i="259"/>
  <c r="AN4620" i="259" s="1"/>
  <c r="AM3188" i="259"/>
  <c r="AN3188" i="259" s="1"/>
  <c r="AM5297" i="259"/>
  <c r="AN5297" i="259" s="1"/>
  <c r="AM4528" i="259"/>
  <c r="AN4528" i="259" s="1"/>
  <c r="AM1750" i="259"/>
  <c r="AN1750" i="259" s="1"/>
  <c r="AM2165" i="259"/>
  <c r="AN2165" i="259" s="1"/>
  <c r="AM3203" i="259"/>
  <c r="AN3203" i="259" s="1"/>
  <c r="AM4751" i="259"/>
  <c r="AN4751" i="259" s="1"/>
  <c r="AM790" i="259"/>
  <c r="AN790" i="259" s="1"/>
  <c r="AM1620" i="259"/>
  <c r="AN1620" i="259" s="1"/>
  <c r="AM1923" i="259"/>
  <c r="AN1923" i="259" s="1"/>
  <c r="AM4862" i="259"/>
  <c r="AN4862" i="259" s="1"/>
  <c r="AM3174" i="259"/>
  <c r="AN3174" i="259" s="1"/>
  <c r="AM5373" i="259"/>
  <c r="AN5373" i="259" s="1"/>
  <c r="AM3589" i="259"/>
  <c r="AN3589" i="259" s="1"/>
  <c r="AM2517" i="259"/>
  <c r="AN2517" i="259" s="1"/>
  <c r="AM4052" i="259"/>
  <c r="AN4052" i="259" s="1"/>
  <c r="AM2924" i="259"/>
  <c r="AN2924" i="259" s="1"/>
  <c r="AM4073" i="259"/>
  <c r="AN4073" i="259" s="1"/>
  <c r="AM4392" i="259"/>
  <c r="AN4392" i="259" s="1"/>
  <c r="AM1614" i="259"/>
  <c r="AN1614" i="259" s="1"/>
  <c r="AM2212" i="259"/>
  <c r="AN2212" i="259" s="1"/>
  <c r="AM3954" i="259"/>
  <c r="AN3954" i="259" s="1"/>
  <c r="AM4551" i="259"/>
  <c r="AN4551" i="259" s="1"/>
  <c r="AM846" i="259"/>
  <c r="AN846" i="259" s="1"/>
  <c r="AM1757" i="259"/>
  <c r="AN1757" i="259" s="1"/>
  <c r="AM2619" i="259"/>
  <c r="AN2619" i="259" s="1"/>
  <c r="AM3422" i="259"/>
  <c r="AN3422" i="259" s="1"/>
  <c r="AM2238" i="259"/>
  <c r="AN2238" i="259" s="1"/>
  <c r="AM3981" i="259"/>
  <c r="AN3981" i="259" s="1"/>
  <c r="AM5249" i="259"/>
  <c r="AN5249" i="259" s="1"/>
  <c r="AM4267" i="259"/>
  <c r="AN4267" i="259" s="1"/>
  <c r="AM4638" i="259"/>
  <c r="AN4638" i="259" s="1"/>
  <c r="AM5218" i="259"/>
  <c r="AN5218" i="259" s="1"/>
  <c r="AM5184" i="259"/>
  <c r="AN5184" i="259" s="1"/>
  <c r="AM5049" i="259"/>
  <c r="AN5049" i="259" s="1"/>
  <c r="AM4702" i="259"/>
  <c r="AN4702" i="259" s="1"/>
  <c r="AM3150" i="259"/>
  <c r="AN3150" i="259" s="1"/>
  <c r="AM5341" i="259"/>
  <c r="AN5341" i="259" s="1"/>
  <c r="AM3421" i="259"/>
  <c r="AN3421" i="259" s="1"/>
  <c r="AM5412" i="259"/>
  <c r="AN5412" i="259" s="1"/>
  <c r="AM3684" i="259"/>
  <c r="AN3684" i="259" s="1"/>
  <c r="AM2644" i="259"/>
  <c r="AN2644" i="259" s="1"/>
  <c r="AM3473" i="259"/>
  <c r="AN3473" i="259" s="1"/>
  <c r="AM5119" i="259"/>
  <c r="AN5119" i="259" s="1"/>
  <c r="AM1078" i="259"/>
  <c r="AN1078" i="259" s="1"/>
  <c r="AM3427" i="259"/>
  <c r="AN3427" i="259" s="1"/>
  <c r="AM3354" i="259"/>
  <c r="AN3354" i="259" s="1"/>
  <c r="AM3375" i="259"/>
  <c r="AN3375" i="259" s="1"/>
  <c r="AM1645" i="259"/>
  <c r="AN1645" i="259" s="1"/>
  <c r="AM852" i="259"/>
  <c r="AN852" i="259" s="1"/>
  <c r="AM4830" i="259"/>
  <c r="AN4830" i="259" s="1"/>
  <c r="AM3462" i="259"/>
  <c r="AN3462" i="259" s="1"/>
  <c r="AM2414" i="259"/>
  <c r="AN2414" i="259" s="1"/>
  <c r="AM4029" i="259"/>
  <c r="AN4029" i="259" s="1"/>
  <c r="AM2805" i="259"/>
  <c r="AN2805" i="259" s="1"/>
  <c r="AM4500" i="259"/>
  <c r="AN4500" i="259" s="1"/>
  <c r="AM2956" i="259"/>
  <c r="AN2956" i="259" s="1"/>
  <c r="AM3529" i="259"/>
  <c r="AN3529" i="259" s="1"/>
  <c r="AM5239" i="259"/>
  <c r="AN5239" i="259" s="1"/>
  <c r="AM1198" i="259"/>
  <c r="AN1198" i="259" s="1"/>
  <c r="AM3675" i="259"/>
  <c r="AN3675" i="259" s="1"/>
  <c r="AM3538" i="259"/>
  <c r="AN3538" i="259" s="1"/>
  <c r="AM3559" i="259"/>
  <c r="AN3559" i="259" s="1"/>
  <c r="AM1637" i="259"/>
  <c r="AN1637" i="259" s="1"/>
  <c r="AM844" i="259"/>
  <c r="AN844" i="259" s="1"/>
  <c r="AM1770" i="259"/>
  <c r="AN1770" i="259" s="1"/>
  <c r="AM4750" i="259"/>
  <c r="AN4750" i="259" s="1"/>
  <c r="AM3198" i="259"/>
  <c r="AN3198" i="259" s="1"/>
  <c r="AM5405" i="259"/>
  <c r="AN5405" i="259" s="1"/>
  <c r="AM3613" i="259"/>
  <c r="AN3613" i="259" s="1"/>
  <c r="AM2541" i="259"/>
  <c r="AN2541" i="259" s="1"/>
  <c r="AM4084" i="259"/>
  <c r="AN4084" i="259" s="1"/>
  <c r="AM2884" i="259"/>
  <c r="AN2884" i="259" s="1"/>
  <c r="AM3585" i="259"/>
  <c r="AN3585" i="259" s="1"/>
  <c r="AM5103" i="259"/>
  <c r="AN5103" i="259" s="1"/>
  <c r="AM1062" i="259"/>
  <c r="AN1062" i="259" s="1"/>
  <c r="AM3539" i="259"/>
  <c r="AN3539" i="259" s="1"/>
  <c r="AM3338" i="259"/>
  <c r="AN3338" i="259" s="1"/>
  <c r="AM3423" i="259"/>
  <c r="AN3423" i="259" s="1"/>
  <c r="AM1501" i="259"/>
  <c r="AN1501" i="259" s="1"/>
  <c r="AM2755" i="259"/>
  <c r="AN2755" i="259" s="1"/>
  <c r="AM5281" i="259"/>
  <c r="AN5281" i="259" s="1"/>
  <c r="AM4950" i="259"/>
  <c r="AN4950" i="259" s="1"/>
  <c r="AM3318" i="259"/>
  <c r="AN3318" i="259" s="1"/>
  <c r="AM2262" i="259"/>
  <c r="AN2262" i="259" s="1"/>
  <c r="AM3941" i="259"/>
  <c r="AN3941" i="259" s="1"/>
  <c r="AM2725" i="259"/>
  <c r="AN2725" i="259" s="1"/>
  <c r="AM4348" i="259"/>
  <c r="AN4348" i="259" s="1"/>
  <c r="AM3004" i="259"/>
  <c r="AN3004" i="259" s="1"/>
  <c r="AM3833" i="259"/>
  <c r="AN3833" i="259" s="1"/>
  <c r="AM5351" i="259"/>
  <c r="AN5351" i="259" s="1"/>
  <c r="AM1310" i="259"/>
  <c r="AN1310" i="259" s="1"/>
  <c r="AM3659" i="259"/>
  <c r="AN3659" i="259" s="1"/>
  <c r="AM3522" i="259"/>
  <c r="AN3522" i="259" s="1"/>
  <c r="AM3479" i="259"/>
  <c r="AN3479" i="259" s="1"/>
  <c r="AM1685" i="259"/>
  <c r="AN1685" i="259" s="1"/>
  <c r="AM3059" i="259"/>
  <c r="AN3059" i="259" s="1"/>
  <c r="AM5142" i="259"/>
  <c r="AN5142" i="259" s="1"/>
  <c r="AM3502" i="259"/>
  <c r="AN3502" i="259" s="1"/>
  <c r="AM2454" i="259"/>
  <c r="AN2454" i="259" s="1"/>
  <c r="AM4333" i="259"/>
  <c r="AN4333" i="259" s="1"/>
  <c r="AM2973" i="259"/>
  <c r="AN2973" i="259" s="1"/>
  <c r="AM4548" i="259"/>
  <c r="AN4548" i="259" s="1"/>
  <c r="AM3124" i="259"/>
  <c r="AN3124" i="259" s="1"/>
  <c r="AM4641" i="259"/>
  <c r="AN4641" i="259" s="1"/>
  <c r="AM4464" i="259"/>
  <c r="AN4464" i="259" s="1"/>
  <c r="AM1686" i="259"/>
  <c r="AN1686" i="259" s="1"/>
  <c r="AM2037" i="259"/>
  <c r="AN2037" i="259" s="1"/>
  <c r="AM3139" i="259"/>
  <c r="AN3139" i="259" s="1"/>
  <c r="AM4623" i="259"/>
  <c r="AN4623" i="259" s="1"/>
  <c r="AM726" i="259"/>
  <c r="AN726" i="259" s="1"/>
  <c r="AM1532" i="259"/>
  <c r="AN1532" i="259" s="1"/>
  <c r="AM1795" i="259"/>
  <c r="AN1795" i="259" s="1"/>
  <c r="AM4726" i="259"/>
  <c r="AN4726" i="259" s="1"/>
  <c r="AM3110" i="259"/>
  <c r="AN3110" i="259" s="1"/>
  <c r="AM5301" i="259"/>
  <c r="AN5301" i="259" s="1"/>
  <c r="AM3517" i="259"/>
  <c r="AN3517" i="259" s="1"/>
  <c r="AM5500" i="259"/>
  <c r="AN5500" i="259" s="1"/>
  <c r="AM3980" i="259"/>
  <c r="AN3980" i="259" s="1"/>
  <c r="AM2860" i="259"/>
  <c r="AN2860" i="259" s="1"/>
  <c r="AM4009" i="259"/>
  <c r="AN4009" i="259" s="1"/>
  <c r="AM4328" i="259"/>
  <c r="AN4328" i="259" s="1"/>
  <c r="AM1550" i="259"/>
  <c r="AN1550" i="259" s="1"/>
  <c r="AM2148" i="259"/>
  <c r="AN2148" i="259" s="1"/>
  <c r="AM3826" i="259"/>
  <c r="AN3826" i="259" s="1"/>
  <c r="AM4487" i="259"/>
  <c r="AN4487" i="259" s="1"/>
  <c r="AM782" i="259"/>
  <c r="AN782" i="259" s="1"/>
  <c r="AM2012" i="259"/>
  <c r="AN2012" i="259" s="1"/>
  <c r="AM2507" i="259"/>
  <c r="AN2507" i="259" s="1"/>
  <c r="AM3358" i="259"/>
  <c r="AN3358" i="259" s="1"/>
  <c r="AM2166" i="259"/>
  <c r="AN2166" i="259" s="1"/>
  <c r="AM3917" i="259"/>
  <c r="AN3917" i="259" s="1"/>
  <c r="AM5385" i="259"/>
  <c r="AN5385" i="259" s="1"/>
  <c r="AM4499" i="259"/>
  <c r="AN4499" i="259" s="1"/>
  <c r="AM5038" i="259"/>
  <c r="AN5038" i="259" s="1"/>
  <c r="AM5330" i="259"/>
  <c r="AN5330" i="259" s="1"/>
  <c r="AM5248" i="259"/>
  <c r="AN5248" i="259" s="1"/>
  <c r="AM4633" i="259"/>
  <c r="AN4633" i="259" s="1"/>
  <c r="AM4622" i="259"/>
  <c r="AN4622" i="259" s="1"/>
  <c r="AM3086" i="259"/>
  <c r="AN3086" i="259" s="1"/>
  <c r="AM5269" i="259"/>
  <c r="AN5269" i="259" s="1"/>
  <c r="AM3341" i="259"/>
  <c r="AN3341" i="259" s="1"/>
  <c r="AM5316" i="259"/>
  <c r="AN5316" i="259" s="1"/>
  <c r="AM3620" i="259"/>
  <c r="AN3620" i="259" s="1"/>
  <c r="AM2580" i="259"/>
  <c r="AN2580" i="259" s="1"/>
  <c r="AM3409" i="259"/>
  <c r="AN3409" i="259" s="1"/>
  <c r="AM5055" i="259"/>
  <c r="AN5055" i="259" s="1"/>
  <c r="AM1014" i="259"/>
  <c r="AN1014" i="259" s="1"/>
  <c r="AM3363" i="259"/>
  <c r="AN3363" i="259" s="1"/>
  <c r="AM3290" i="259"/>
  <c r="AN3290" i="259" s="1"/>
  <c r="AM3311" i="259"/>
  <c r="AN3311" i="259" s="1"/>
  <c r="AM1581" i="259"/>
  <c r="AN1581" i="259" s="1"/>
  <c r="AM2995" i="259"/>
  <c r="AN2995" i="259" s="1"/>
  <c r="AM4758" i="259"/>
  <c r="AN4758" i="259" s="1"/>
  <c r="AM3398" i="259"/>
  <c r="AN3398" i="259" s="1"/>
  <c r="AM5493" i="259"/>
  <c r="AN5493" i="259" s="1"/>
  <c r="AM3893" i="259"/>
  <c r="AN3893" i="259" s="1"/>
  <c r="AM2741" i="259"/>
  <c r="AN2741" i="259" s="1"/>
  <c r="AM4428" i="259"/>
  <c r="AN4428" i="259" s="1"/>
  <c r="AM2892" i="259"/>
  <c r="AN2892" i="259" s="1"/>
  <c r="AM3465" i="259"/>
  <c r="AN3465" i="259" s="1"/>
  <c r="AM5175" i="259"/>
  <c r="AN5175" i="259" s="1"/>
  <c r="AM1134" i="259"/>
  <c r="AN1134" i="259" s="1"/>
  <c r="AM3611" i="259"/>
  <c r="AN3611" i="259" s="1"/>
  <c r="AM3474" i="259"/>
  <c r="AN3474" i="259" s="1"/>
  <c r="AM3495" i="259"/>
  <c r="AN3495" i="259" s="1"/>
  <c r="AM1573" i="259"/>
  <c r="AN1573" i="259" s="1"/>
  <c r="AM2971" i="259"/>
  <c r="AN2971" i="259" s="1"/>
  <c r="AM5217" i="259"/>
  <c r="AN5217" i="259" s="1"/>
  <c r="AM4678" i="259"/>
  <c r="AN4678" i="259" s="1"/>
  <c r="AM3134" i="259"/>
  <c r="AN3134" i="259" s="1"/>
  <c r="AM5325" i="259"/>
  <c r="AN5325" i="259" s="1"/>
  <c r="AM3541" i="259"/>
  <c r="AN3541" i="259" s="1"/>
  <c r="AM2477" i="259"/>
  <c r="AN2477" i="259" s="1"/>
  <c r="AM3940" i="259"/>
  <c r="AN3940" i="259" s="1"/>
  <c r="AM2820" i="259"/>
  <c r="AN2820" i="259" s="1"/>
  <c r="AM3521" i="259"/>
  <c r="AN3521" i="259" s="1"/>
  <c r="AM5039" i="259"/>
  <c r="AN5039" i="259" s="1"/>
  <c r="AM998" i="259"/>
  <c r="AN998" i="259" s="1"/>
  <c r="AM3475" i="259"/>
  <c r="AN3475" i="259" s="1"/>
  <c r="AM3274" i="259"/>
  <c r="AN3274" i="259" s="1"/>
  <c r="AM3359" i="259"/>
  <c r="AN3359" i="259" s="1"/>
  <c r="AM1781" i="259"/>
  <c r="AN1781" i="259" s="1"/>
  <c r="AM2651" i="259"/>
  <c r="AN2651" i="259" s="1"/>
  <c r="AM5209" i="259"/>
  <c r="AN5209" i="259" s="1"/>
  <c r="AM4886" i="259"/>
  <c r="AN4886" i="259" s="1"/>
  <c r="AM3254" i="259"/>
  <c r="AN3254" i="259" s="1"/>
  <c r="AM5469" i="259"/>
  <c r="AN5469" i="259" s="1"/>
  <c r="AM3733" i="259"/>
  <c r="AN3733" i="259" s="1"/>
  <c r="AM2661" i="259"/>
  <c r="AN2661" i="259" s="1"/>
  <c r="AM4156" i="259"/>
  <c r="AN4156" i="259" s="1"/>
  <c r="AM2940" i="259"/>
  <c r="AN2940" i="259" s="1"/>
  <c r="AM3769" i="259"/>
  <c r="AN3769" i="259" s="1"/>
  <c r="AM5287" i="259"/>
  <c r="AN5287" i="259" s="1"/>
  <c r="AM1246" i="259"/>
  <c r="AN1246" i="259" s="1"/>
  <c r="AM3595" i="259"/>
  <c r="AN3595" i="259" s="1"/>
  <c r="AM3458" i="259"/>
  <c r="AN3458" i="259" s="1"/>
  <c r="AM3415" i="259"/>
  <c r="AN3415" i="259" s="1"/>
  <c r="AM1621" i="259"/>
  <c r="AN1621" i="259" s="1"/>
  <c r="AM2947" i="259"/>
  <c r="AN2947" i="259" s="1"/>
  <c r="AM5078" i="259"/>
  <c r="AN5078" i="259" s="1"/>
  <c r="AM3438" i="259"/>
  <c r="AN3438" i="259" s="1"/>
  <c r="AM2390" i="259"/>
  <c r="AN2390" i="259" s="1"/>
  <c r="AM4205" i="259"/>
  <c r="AN4205" i="259" s="1"/>
  <c r="AM2909" i="259"/>
  <c r="AN2909" i="259" s="1"/>
  <c r="AM4476" i="259"/>
  <c r="AN4476" i="259" s="1"/>
  <c r="AM3060" i="259"/>
  <c r="AN3060" i="259" s="1"/>
  <c r="AM4017" i="259"/>
  <c r="AN4017" i="259" s="1"/>
  <c r="AM4400" i="259"/>
  <c r="AN4400" i="259" s="1"/>
  <c r="AM1622" i="259"/>
  <c r="AN1622" i="259" s="1"/>
  <c r="AM1973" i="259"/>
  <c r="AN1973" i="259" s="1"/>
  <c r="AM3075" i="259"/>
  <c r="AN3075" i="259" s="1"/>
  <c r="AM4559" i="259"/>
  <c r="AN4559" i="259" s="1"/>
  <c r="AM662" i="259"/>
  <c r="AN662" i="259" s="1"/>
  <c r="AM1420" i="259"/>
  <c r="AN1420" i="259" s="1"/>
  <c r="AM1627" i="259"/>
  <c r="AN1627" i="259" s="1"/>
  <c r="AM4654" i="259"/>
  <c r="AN4654" i="259" s="1"/>
  <c r="AM3046" i="259"/>
  <c r="AN3046" i="259" s="1"/>
  <c r="AM5229" i="259"/>
  <c r="AN5229" i="259" s="1"/>
  <c r="AM3453" i="259"/>
  <c r="AN3453" i="259" s="1"/>
  <c r="AM5436" i="259"/>
  <c r="AN5436" i="259" s="1"/>
  <c r="AM3916" i="259"/>
  <c r="AN3916" i="259" s="1"/>
  <c r="AM2796" i="259"/>
  <c r="AN2796" i="259" s="1"/>
  <c r="AM3945" i="259"/>
  <c r="AN3945" i="259" s="1"/>
  <c r="AM5463" i="259"/>
  <c r="AN5463" i="259" s="1"/>
  <c r="AM1486" i="259"/>
  <c r="AN1486" i="259" s="1"/>
  <c r="AM3835" i="259"/>
  <c r="AN3835" i="259" s="1"/>
  <c r="AM3762" i="259"/>
  <c r="AN3762" i="259" s="1"/>
  <c r="AM4423" i="259"/>
  <c r="AN4423" i="259" s="1"/>
  <c r="AM718" i="259"/>
  <c r="AN718" i="259" s="1"/>
  <c r="AM1812" i="259"/>
  <c r="AN1812" i="259" s="1"/>
  <c r="AM2171" i="259"/>
  <c r="AN2171" i="259" s="1"/>
  <c r="AM3294" i="259"/>
  <c r="AN3294" i="259" s="1"/>
  <c r="AM2102" i="259"/>
  <c r="AN2102" i="259" s="1"/>
  <c r="AG4053" i="259"/>
  <c r="AC3876" i="259"/>
  <c r="AG3899" i="259"/>
  <c r="AC4795" i="259"/>
  <c r="AM4142" i="259"/>
  <c r="AN4142" i="259" s="1"/>
  <c r="AM5499" i="259"/>
  <c r="AN5499" i="259" s="1"/>
  <c r="AM4555" i="259"/>
  <c r="AN4555" i="259" s="1"/>
  <c r="AM5098" i="259"/>
  <c r="AN5098" i="259" s="1"/>
  <c r="AM4361" i="259"/>
  <c r="AN4361" i="259" s="1"/>
  <c r="AM5224" i="259"/>
  <c r="AN5224" i="259" s="1"/>
  <c r="AM4723" i="259"/>
  <c r="AN4723" i="259" s="1"/>
  <c r="AM5402" i="259"/>
  <c r="AN5402" i="259" s="1"/>
  <c r="AM4138" i="259"/>
  <c r="AN4138" i="259" s="1"/>
  <c r="AM5206" i="259"/>
  <c r="AN5206" i="259" s="1"/>
  <c r="AM5088" i="259"/>
  <c r="AN5088" i="259" s="1"/>
  <c r="AM4619" i="259"/>
  <c r="AN4619" i="259" s="1"/>
  <c r="AM5178" i="259"/>
  <c r="AN5178" i="259" s="1"/>
  <c r="AM5337" i="259"/>
  <c r="AN5337" i="259" s="1"/>
  <c r="AM5174" i="259"/>
  <c r="AN5174" i="259" s="1"/>
  <c r="AM5080" i="259"/>
  <c r="AN5080" i="259" s="1"/>
  <c r="AM4459" i="259"/>
  <c r="AN4459" i="259" s="1"/>
  <c r="AM4978" i="259"/>
  <c r="AN4978" i="259" s="1"/>
  <c r="AM5161" i="259"/>
  <c r="AN5161" i="259" s="1"/>
  <c r="AM5392" i="259"/>
  <c r="AN5392" i="259" s="1"/>
  <c r="AM5163" i="259"/>
  <c r="AN5163" i="259" s="1"/>
  <c r="AM4155" i="259"/>
  <c r="AN4155" i="259" s="1"/>
  <c r="AM4530" i="259"/>
  <c r="AN4530" i="259" s="1"/>
  <c r="AM5102" i="259"/>
  <c r="AN5102" i="259" s="1"/>
  <c r="AM5192" i="259"/>
  <c r="AN5192" i="259" s="1"/>
  <c r="AM4691" i="259"/>
  <c r="AN4691" i="259" s="1"/>
  <c r="AM4890" i="259"/>
  <c r="AN4890" i="259" s="1"/>
  <c r="AM4273" i="259"/>
  <c r="AN4273" i="259" s="1"/>
  <c r="AM72" i="259"/>
  <c r="AN72" i="259" s="1"/>
  <c r="AM2552" i="259"/>
  <c r="AN2552" i="259" s="1"/>
  <c r="AM3064" i="259"/>
  <c r="AN3064" i="259" s="1"/>
  <c r="AM1680" i="259"/>
  <c r="AN1680" i="259" s="1"/>
  <c r="AM1305" i="259"/>
  <c r="AN1305" i="259" s="1"/>
  <c r="AM1817" i="259"/>
  <c r="AN1817" i="259" s="1"/>
  <c r="AM1296" i="259"/>
  <c r="AN1296" i="259" s="1"/>
  <c r="AM1058" i="259"/>
  <c r="AN1058" i="259" s="1"/>
  <c r="AM1570" i="259"/>
  <c r="AN1570" i="259" s="1"/>
  <c r="AM872" i="259"/>
  <c r="AN872" i="259" s="1"/>
  <c r="AM715" i="259"/>
  <c r="AN715" i="259" s="1"/>
  <c r="AM1227" i="259"/>
  <c r="AN1227" i="259" s="1"/>
  <c r="AM571" i="259"/>
  <c r="AN571" i="259" s="1"/>
  <c r="AM596" i="259"/>
  <c r="AN596" i="259" s="1"/>
  <c r="AM160" i="259"/>
  <c r="AN160" i="259" s="1"/>
  <c r="AM778" i="259"/>
  <c r="AN778" i="259" s="1"/>
  <c r="AM1213" i="259"/>
  <c r="AN1213" i="259" s="1"/>
  <c r="AM1560" i="259"/>
  <c r="AN1560" i="259" s="1"/>
  <c r="AM5171" i="259"/>
  <c r="AN5171" i="259" s="1"/>
  <c r="AM3357" i="259"/>
  <c r="AN3357" i="259" s="1"/>
  <c r="AM147" i="259"/>
  <c r="AN147" i="259" s="1"/>
  <c r="AM1117" i="259"/>
  <c r="AN1117" i="259" s="1"/>
  <c r="AM1719" i="259"/>
  <c r="AN1719" i="259" s="1"/>
  <c r="AM2295" i="259"/>
  <c r="AN2295" i="259" s="1"/>
  <c r="AM2807" i="259"/>
  <c r="AN2807" i="259" s="1"/>
  <c r="AM3224" i="259"/>
  <c r="AN3224" i="259" s="1"/>
  <c r="AM3736" i="259"/>
  <c r="AN3736" i="259" s="1"/>
  <c r="AM2377" i="259"/>
  <c r="AN2377" i="259" s="1"/>
  <c r="AM2889" i="259"/>
  <c r="AN2889" i="259" s="1"/>
  <c r="AM1826" i="259"/>
  <c r="AN1826" i="259" s="1"/>
  <c r="AM2658" i="259"/>
  <c r="AN2658" i="259" s="1"/>
  <c r="AM1387" i="259"/>
  <c r="AN1387" i="259" s="1"/>
  <c r="AM1899" i="259"/>
  <c r="AN1899" i="259" s="1"/>
  <c r="AM2603" i="259"/>
  <c r="AN2603" i="259" s="1"/>
  <c r="AM884" i="259"/>
  <c r="AN884" i="259" s="1"/>
  <c r="AM1396" i="259"/>
  <c r="AN1396" i="259" s="1"/>
  <c r="AM1908" i="259"/>
  <c r="AN1908" i="259" s="1"/>
  <c r="AM1552" i="259"/>
  <c r="AN1552" i="259" s="1"/>
  <c r="AM2880" i="259"/>
  <c r="AN2880" i="259" s="1"/>
  <c r="AM112" i="259"/>
  <c r="AN112" i="259" s="1"/>
  <c r="AM1057" i="259"/>
  <c r="AN1057" i="259" s="1"/>
  <c r="AM1569" i="259"/>
  <c r="AN1569" i="259" s="1"/>
  <c r="AM143" i="259"/>
  <c r="AN143" i="259" s="1"/>
  <c r="AM2136" i="259"/>
  <c r="AN2136" i="259" s="1"/>
  <c r="AM1130" i="259"/>
  <c r="AN1130" i="259" s="1"/>
  <c r="AM1642" i="259"/>
  <c r="AN1642" i="259" s="1"/>
  <c r="AM1360" i="259"/>
  <c r="AN1360" i="259" s="1"/>
  <c r="AM659" i="259"/>
  <c r="AN659" i="259" s="1"/>
  <c r="AM1171" i="259"/>
  <c r="AN1171" i="259" s="1"/>
  <c r="AM587" i="259"/>
  <c r="AN587" i="259" s="1"/>
  <c r="AM668" i="259"/>
  <c r="AN668" i="259" s="1"/>
  <c r="AM1192" i="259"/>
  <c r="AN1192" i="259" s="1"/>
  <c r="AM810" i="259"/>
  <c r="AN810" i="259" s="1"/>
  <c r="AM989" i="259"/>
  <c r="AN989" i="259" s="1"/>
  <c r="AM1503" i="259"/>
  <c r="AN1503" i="259" s="1"/>
  <c r="AM5122" i="259"/>
  <c r="AN5122" i="259" s="1"/>
  <c r="AM4571" i="259"/>
  <c r="AN4571" i="259" s="1"/>
  <c r="AM541" i="259"/>
  <c r="AN541" i="259" s="1"/>
  <c r="AM1207" i="259"/>
  <c r="AN1207" i="259" s="1"/>
  <c r="AM1983" i="259"/>
  <c r="AN1983" i="259" s="1"/>
  <c r="AM2559" i="259"/>
  <c r="AN2559" i="259" s="1"/>
  <c r="AM3071" i="259"/>
  <c r="AN3071" i="259" s="1"/>
  <c r="AM3488" i="259"/>
  <c r="AN3488" i="259" s="1"/>
  <c r="AM2129" i="259"/>
  <c r="AN2129" i="259" s="1"/>
  <c r="AM2705" i="259"/>
  <c r="AN2705" i="259" s="1"/>
  <c r="AM848" i="259"/>
  <c r="AN848" i="259" s="1"/>
  <c r="AM2824" i="259"/>
  <c r="AN2824" i="259" s="1"/>
  <c r="AM592" i="259"/>
  <c r="AN592" i="259" s="1"/>
  <c r="AM1065" i="259"/>
  <c r="AN1065" i="259" s="1"/>
  <c r="AM1577" i="259"/>
  <c r="AN1577" i="259" s="1"/>
  <c r="AM727" i="259"/>
  <c r="AN727" i="259" s="1"/>
  <c r="AM529" i="259"/>
  <c r="AN529" i="259" s="1"/>
  <c r="AM1202" i="259"/>
  <c r="AN1202" i="259" s="1"/>
  <c r="AM1714" i="259"/>
  <c r="AN1714" i="259" s="1"/>
  <c r="AM2208" i="259"/>
  <c r="AN2208" i="259" s="1"/>
  <c r="AM795" i="259"/>
  <c r="AN795" i="259" s="1"/>
  <c r="AM1307" i="259"/>
  <c r="AN1307" i="259" s="1"/>
  <c r="AM164" i="259"/>
  <c r="AN164" i="259" s="1"/>
  <c r="AM703" i="259"/>
  <c r="AN703" i="259" s="1"/>
  <c r="AM2272" i="259"/>
  <c r="AN2272" i="259" s="1"/>
  <c r="AM453" i="259"/>
  <c r="AN453" i="259" s="1"/>
  <c r="AM1317" i="259"/>
  <c r="AN1317" i="259" s="1"/>
  <c r="AM1248" i="259"/>
  <c r="AN1248" i="259" s="1"/>
  <c r="AM5202" i="259"/>
  <c r="AN5202" i="259" s="1"/>
  <c r="AM4729" i="259"/>
  <c r="AN4729" i="259" s="1"/>
  <c r="AM5340" i="259"/>
  <c r="AN5340" i="259" s="1"/>
  <c r="AM1157" i="259"/>
  <c r="AN1157" i="259" s="1"/>
  <c r="AM1735" i="259"/>
  <c r="AN1735" i="259" s="1"/>
  <c r="AM2567" i="259"/>
  <c r="AN2567" i="259" s="1"/>
  <c r="AM3079" i="259"/>
  <c r="AN3079" i="259" s="1"/>
  <c r="AM3496" i="259"/>
  <c r="AN3496" i="259" s="1"/>
  <c r="AM2201" i="259"/>
  <c r="AN2201" i="259" s="1"/>
  <c r="AM2777" i="259"/>
  <c r="AN2777" i="259" s="1"/>
  <c r="AM3289" i="259"/>
  <c r="AN3289" i="259" s="1"/>
  <c r="AM2418" i="259"/>
  <c r="AN2418" i="259" s="1"/>
  <c r="AM2930" i="259"/>
  <c r="AN2930" i="259" s="1"/>
  <c r="AM1659" i="259"/>
  <c r="AN1659" i="259" s="1"/>
  <c r="AM896" i="259"/>
  <c r="AN896" i="259" s="1"/>
  <c r="AM2768" i="259"/>
  <c r="AN2768" i="259" s="1"/>
  <c r="AM751" i="259"/>
  <c r="AN751" i="259" s="1"/>
  <c r="AM553" i="259"/>
  <c r="AN553" i="259" s="1"/>
  <c r="AM1457" i="259"/>
  <c r="AN1457" i="259" s="1"/>
  <c r="AM295" i="259"/>
  <c r="AN295" i="259" s="1"/>
  <c r="AM577" i="259"/>
  <c r="AN577" i="259" s="1"/>
  <c r="AM1146" i="259"/>
  <c r="AN1146" i="259" s="1"/>
  <c r="AM1658" i="259"/>
  <c r="AN1658" i="259" s="1"/>
  <c r="AM161" i="259"/>
  <c r="AN161" i="259" s="1"/>
  <c r="AM803" i="259"/>
  <c r="AN803" i="259" s="1"/>
  <c r="AM1315" i="259"/>
  <c r="AN1315" i="259" s="1"/>
  <c r="AM108" i="259"/>
  <c r="AN108" i="259" s="1"/>
  <c r="AM743" i="259"/>
  <c r="AN743" i="259" s="1"/>
  <c r="AM801" i="259"/>
  <c r="AN801" i="259" s="1"/>
  <c r="AM701" i="259"/>
  <c r="AN701" i="259" s="1"/>
  <c r="AM71" i="259"/>
  <c r="AN71" i="259" s="1"/>
  <c r="AM345" i="259"/>
  <c r="AN345" i="259" s="1"/>
  <c r="AM4754" i="259"/>
  <c r="AN4754" i="259" s="1"/>
  <c r="AM219" i="259"/>
  <c r="AN219" i="259" s="1"/>
  <c r="AM1365" i="259"/>
  <c r="AN1365" i="259" s="1"/>
  <c r="AM1807" i="259"/>
  <c r="AN1807" i="259" s="1"/>
  <c r="AM2575" i="259"/>
  <c r="AN2575" i="259" s="1"/>
  <c r="AM3087" i="259"/>
  <c r="AN3087" i="259" s="1"/>
  <c r="AM3504" i="259"/>
  <c r="AN3504" i="259" s="1"/>
  <c r="AM2465" i="259"/>
  <c r="AN2465" i="259" s="1"/>
  <c r="AM2977" i="259"/>
  <c r="AN2977" i="259" s="1"/>
  <c r="AM1914" i="259"/>
  <c r="AN1914" i="259" s="1"/>
  <c r="AM2618" i="259"/>
  <c r="AN2618" i="259" s="1"/>
  <c r="AM1672" i="259"/>
  <c r="AN1672" i="259" s="1"/>
  <c r="AM2904" i="259"/>
  <c r="AN2904" i="259" s="1"/>
  <c r="AM696" i="259"/>
  <c r="AN696" i="259" s="1"/>
  <c r="AM1209" i="259"/>
  <c r="AN1209" i="259" s="1"/>
  <c r="AM1721" i="259"/>
  <c r="AN1721" i="259" s="1"/>
  <c r="AM1104" i="259"/>
  <c r="AN1104" i="259" s="1"/>
  <c r="AM962" i="259"/>
  <c r="AN962" i="259" s="1"/>
  <c r="AM1474" i="259"/>
  <c r="AN1474" i="259" s="1"/>
  <c r="AM1120" i="259"/>
  <c r="AN1120" i="259" s="1"/>
  <c r="AM747" i="259"/>
  <c r="AN747" i="259" s="1"/>
  <c r="AM1259" i="259"/>
  <c r="AN1259" i="259" s="1"/>
  <c r="AM52" i="259"/>
  <c r="AN52" i="259" s="1"/>
  <c r="AM1175" i="259"/>
  <c r="AN1175" i="259" s="1"/>
  <c r="AM98" i="259"/>
  <c r="AN98" i="259" s="1"/>
  <c r="AM917" i="259"/>
  <c r="AN917" i="259" s="1"/>
  <c r="AM1159" i="259"/>
  <c r="AN1159" i="259" s="1"/>
  <c r="AM393" i="259"/>
  <c r="AN393" i="259" s="1"/>
  <c r="AM4373" i="259"/>
  <c r="AN4373" i="259" s="1"/>
  <c r="AM539" i="259"/>
  <c r="AN539" i="259" s="1"/>
  <c r="AM1389" i="259"/>
  <c r="AN1389" i="259" s="1"/>
  <c r="AM1815" i="259"/>
  <c r="AN1815" i="259" s="1"/>
  <c r="AM2519" i="259"/>
  <c r="AN2519" i="259" s="1"/>
  <c r="AM3031" i="259"/>
  <c r="AN3031" i="259" s="1"/>
  <c r="AM3448" i="259"/>
  <c r="AN3448" i="259" s="1"/>
  <c r="AM4280" i="259"/>
  <c r="AN4280" i="259" s="1"/>
  <c r="AM2665" i="259"/>
  <c r="AN2665" i="259" s="1"/>
  <c r="AM3177" i="259"/>
  <c r="AN3177" i="259" s="1"/>
  <c r="AM2178" i="259"/>
  <c r="AN2178" i="259" s="1"/>
  <c r="AM2754" i="259"/>
  <c r="AN2754" i="259" s="1"/>
  <c r="AM1483" i="259"/>
  <c r="AN1483" i="259" s="1"/>
  <c r="AM2059" i="259"/>
  <c r="AN2059" i="259" s="1"/>
  <c r="AM1712" i="259"/>
  <c r="AN1712" i="259" s="1"/>
  <c r="AM2848" i="259"/>
  <c r="AN2848" i="259" s="1"/>
  <c r="AM744" i="259"/>
  <c r="AN744" i="259" s="1"/>
  <c r="AM1153" i="259"/>
  <c r="AN1153" i="259" s="1"/>
  <c r="AM1665" i="259"/>
  <c r="AN1665" i="259" s="1"/>
  <c r="AM1160" i="259"/>
  <c r="AN1160" i="259" s="1"/>
  <c r="AM1098" i="259"/>
  <c r="AN1098" i="259" s="1"/>
  <c r="AM1610" i="259"/>
  <c r="AN1610" i="259" s="1"/>
  <c r="AM1568" i="259"/>
  <c r="AN1568" i="259" s="1"/>
  <c r="AM755" i="259"/>
  <c r="AN755" i="259" s="1"/>
  <c r="AM1267" i="259"/>
  <c r="AN1267" i="259" s="1"/>
  <c r="AM651" i="259"/>
  <c r="AN651" i="259" s="1"/>
  <c r="AM764" i="259"/>
  <c r="AN764" i="259" s="1"/>
  <c r="AM1040" i="259"/>
  <c r="AN1040" i="259" s="1"/>
  <c r="AM122" i="259"/>
  <c r="AN122" i="259" s="1"/>
  <c r="AM613" i="259"/>
  <c r="AN613" i="259" s="1"/>
  <c r="AM1453" i="259"/>
  <c r="AN1453" i="259" s="1"/>
  <c r="AM1800" i="259"/>
  <c r="AN1800" i="259" s="1"/>
  <c r="AM5361" i="259"/>
  <c r="AN5361" i="259" s="1"/>
  <c r="AM4468" i="259"/>
  <c r="AN4468" i="259" s="1"/>
  <c r="AM4" i="259"/>
  <c r="AN4" i="259" s="1"/>
  <c r="AM1405" i="259"/>
  <c r="AN1405" i="259" s="1"/>
  <c r="AM1759" i="259"/>
  <c r="AN1759" i="259" s="1"/>
  <c r="AM2527" i="259"/>
  <c r="AN2527" i="259" s="1"/>
  <c r="AM3039" i="259"/>
  <c r="AN3039" i="259" s="1"/>
  <c r="AM3456" i="259"/>
  <c r="AN3456" i="259" s="1"/>
  <c r="AM2161" i="259"/>
  <c r="AN2161" i="259" s="1"/>
  <c r="AM2801" i="259"/>
  <c r="AN2801" i="259" s="1"/>
  <c r="AM3313" i="259"/>
  <c r="AN3313" i="259" s="1"/>
  <c r="AM2314" i="259"/>
  <c r="AN2314" i="259" s="1"/>
  <c r="AM2826" i="259"/>
  <c r="AN2826" i="259" s="1"/>
  <c r="AM1555" i="259"/>
  <c r="AN1555" i="259" s="1"/>
  <c r="AM2451" i="259"/>
  <c r="AN2451" i="259" s="1"/>
  <c r="AM2963" i="259"/>
  <c r="AN2963" i="259" s="1"/>
  <c r="AM1244" i="259"/>
  <c r="AN1244" i="259" s="1"/>
  <c r="AM1756" i="259"/>
  <c r="AN1756" i="259" s="1"/>
  <c r="AM1432" i="259"/>
  <c r="AN1432" i="259" s="1"/>
  <c r="AM2920" i="259"/>
  <c r="AN2920" i="259" s="1"/>
  <c r="AM784" i="259"/>
  <c r="AN784" i="259" s="1"/>
  <c r="AM1161" i="259"/>
  <c r="AN1161" i="259" s="1"/>
  <c r="AM1673" i="259"/>
  <c r="AN1673" i="259" s="1"/>
  <c r="AM1208" i="259"/>
  <c r="AN1208" i="259" s="1"/>
  <c r="AM978" i="259"/>
  <c r="AN978" i="259" s="1"/>
  <c r="AM1490" i="259"/>
  <c r="AN1490" i="259" s="1"/>
  <c r="AM360" i="259"/>
  <c r="AN360" i="259" s="1"/>
  <c r="AM522" i="259"/>
  <c r="AN522" i="259" s="1"/>
  <c r="AM955" i="259"/>
  <c r="AN955" i="259" s="1"/>
  <c r="AM977" i="259"/>
  <c r="AN977" i="259" s="1"/>
  <c r="AM516" i="259"/>
  <c r="AN516" i="259" s="1"/>
  <c r="AM1247" i="259"/>
  <c r="AN1247" i="259" s="1"/>
  <c r="AM921" i="259"/>
  <c r="AN921" i="259" s="1"/>
  <c r="AM733" i="259"/>
  <c r="AN733" i="259" s="1"/>
  <c r="AM767" i="259"/>
  <c r="AN767" i="259" s="1"/>
  <c r="AM690" i="259"/>
  <c r="AN690" i="259" s="1"/>
  <c r="AM3557" i="259"/>
  <c r="AN3557" i="259" s="1"/>
  <c r="AM21" i="259"/>
  <c r="AN21" i="259" s="1"/>
  <c r="AM1421" i="259"/>
  <c r="AN1421" i="259" s="1"/>
  <c r="AM1831" i="259"/>
  <c r="AN1831" i="259" s="1"/>
  <c r="AM2663" i="259"/>
  <c r="AN2663" i="259" s="1"/>
  <c r="AM3175" i="259"/>
  <c r="AN3175" i="259" s="1"/>
  <c r="AM3592" i="259"/>
  <c r="AN3592" i="259" s="1"/>
  <c r="AM2489" i="259"/>
  <c r="AN2489" i="259" s="1"/>
  <c r="AM3001" i="259"/>
  <c r="AN3001" i="259" s="1"/>
  <c r="AM1938" i="259"/>
  <c r="AN1938" i="259" s="1"/>
  <c r="AM2578" i="259"/>
  <c r="AN2578" i="259" s="1"/>
  <c r="AM1127" i="259"/>
  <c r="AN1127" i="259" s="1"/>
  <c r="AM2544" i="259"/>
  <c r="AN2544" i="259" s="1"/>
  <c r="AM3056" i="259"/>
  <c r="AN3056" i="259" s="1"/>
  <c r="AM2072" i="259"/>
  <c r="AN2072" i="259" s="1"/>
  <c r="AM1361" i="259"/>
  <c r="AN1361" i="259" s="1"/>
  <c r="AM1873" i="259"/>
  <c r="AN1873" i="259" s="1"/>
  <c r="AM1256" i="259"/>
  <c r="AN1256" i="259" s="1"/>
  <c r="AM986" i="259"/>
  <c r="AN986" i="259" s="1"/>
  <c r="AM1498" i="259"/>
  <c r="AN1498" i="259" s="1"/>
  <c r="AM816" i="259"/>
  <c r="AN816" i="259" s="1"/>
  <c r="AM635" i="259"/>
  <c r="AN635" i="259" s="1"/>
  <c r="AM1155" i="259"/>
  <c r="AN1155" i="259" s="1"/>
  <c r="AM83" i="259"/>
  <c r="AN83" i="259" s="1"/>
  <c r="AM588" i="259"/>
  <c r="AN588" i="259" s="1"/>
  <c r="AM128" i="259"/>
  <c r="AN128" i="259" s="1"/>
  <c r="AM657" i="259"/>
  <c r="AN657" i="259" s="1"/>
  <c r="AM213" i="259"/>
  <c r="AN213" i="259" s="1"/>
  <c r="AM1285" i="259"/>
  <c r="AN1285" i="259" s="1"/>
  <c r="AM2304" i="259"/>
  <c r="AN2304" i="259" s="1"/>
  <c r="AM4122" i="259"/>
  <c r="AN4122" i="259" s="1"/>
  <c r="AM4878" i="259"/>
  <c r="AN4878" i="259" s="1"/>
  <c r="AM29" i="259"/>
  <c r="AN29" i="259" s="1"/>
  <c r="AM711" i="259"/>
  <c r="AN711" i="259" s="1"/>
  <c r="AM1903" i="259"/>
  <c r="AN1903" i="259" s="1"/>
  <c r="AM2479" i="259"/>
  <c r="AN2479" i="259" s="1"/>
  <c r="AM2991" i="259"/>
  <c r="AN2991" i="259" s="1"/>
  <c r="AM3408" i="259"/>
  <c r="AN3408" i="259" s="1"/>
  <c r="AM4176" i="259"/>
  <c r="AN4176" i="259" s="1"/>
  <c r="AM2689" i="259"/>
  <c r="AN2689" i="259" s="1"/>
  <c r="AM3201" i="259"/>
  <c r="AN3201" i="259" s="1"/>
  <c r="AM2458" i="259"/>
  <c r="AN2458" i="259" s="1"/>
  <c r="AM2970" i="259"/>
  <c r="AN2970" i="259" s="1"/>
  <c r="AM1699" i="259"/>
  <c r="AN1699" i="259" s="1"/>
  <c r="AM2467" i="259"/>
  <c r="AN2467" i="259" s="1"/>
  <c r="AM2979" i="259"/>
  <c r="AN2979" i="259" s="1"/>
  <c r="AM1260" i="259"/>
  <c r="AN1260" i="259" s="1"/>
  <c r="AM1772" i="259"/>
  <c r="AN1772" i="259" s="1"/>
  <c r="AM1563" i="259"/>
  <c r="AN1563" i="259" s="1"/>
  <c r="AM3003" i="259"/>
  <c r="AN3003" i="259" s="1"/>
  <c r="AM1596" i="259"/>
  <c r="AN1596" i="259" s="1"/>
  <c r="AM1653" i="259"/>
  <c r="AN1653" i="259" s="1"/>
  <c r="AM702" i="259"/>
  <c r="AN702" i="259" s="1"/>
  <c r="AM3511" i="259"/>
  <c r="AN3511" i="259" s="1"/>
  <c r="AM4599" i="259"/>
  <c r="AN4599" i="259" s="1"/>
  <c r="AM3618" i="259"/>
  <c r="AN3618" i="259" s="1"/>
  <c r="AM3115" i="259"/>
  <c r="AN3115" i="259" s="1"/>
  <c r="AM3627" i="259"/>
  <c r="AN3627" i="259" s="1"/>
  <c r="AM2141" i="259"/>
  <c r="AN2141" i="259" s="1"/>
  <c r="AM1086" i="259"/>
  <c r="AN1086" i="259" s="1"/>
  <c r="AM1598" i="259"/>
  <c r="AN1598" i="259" s="1"/>
  <c r="AM5127" i="259"/>
  <c r="AN5127" i="259" s="1"/>
  <c r="AM4504" i="259"/>
  <c r="AN4504" i="259" s="1"/>
  <c r="AM3609" i="259"/>
  <c r="AN3609" i="259" s="1"/>
  <c r="AM4993" i="259"/>
  <c r="AN4993" i="259" s="1"/>
  <c r="AM2652" i="259"/>
  <c r="AN2652" i="259" s="1"/>
  <c r="AM3164" i="259"/>
  <c r="AN3164" i="259" s="1"/>
  <c r="AM3692" i="259"/>
  <c r="AN3692" i="259" s="1"/>
  <c r="AM5108" i="259"/>
  <c r="AN5108" i="259" s="1"/>
  <c r="AM2629" i="259"/>
  <c r="AN2629" i="259" s="1"/>
  <c r="AM3141" i="259"/>
  <c r="AN3141" i="259" s="1"/>
  <c r="AM3701" i="259"/>
  <c r="AN3701" i="259" s="1"/>
  <c r="AM4685" i="259"/>
  <c r="AN4685" i="259" s="1"/>
  <c r="AM5509" i="259"/>
  <c r="AN5509" i="259" s="1"/>
  <c r="AM2686" i="259"/>
  <c r="AN2686" i="259" s="1"/>
  <c r="AM3222" i="259"/>
  <c r="AN3222" i="259" s="1"/>
  <c r="AM3734" i="259"/>
  <c r="AN3734" i="259" s="1"/>
  <c r="AM5118" i="259"/>
  <c r="AN5118" i="259" s="1"/>
  <c r="AM4505" i="259"/>
  <c r="AN4505" i="259" s="1"/>
  <c r="AM3025" i="259"/>
  <c r="AN3025" i="259" s="1"/>
  <c r="AM1907" i="259"/>
  <c r="AN1907" i="259" s="1"/>
  <c r="AM3011" i="259"/>
  <c r="AN3011" i="259" s="1"/>
  <c r="AM1604" i="259"/>
  <c r="AN1604" i="259" s="1"/>
  <c r="AM1661" i="259"/>
  <c r="AN1661" i="259" s="1"/>
  <c r="AM582" i="259"/>
  <c r="AN582" i="259" s="1"/>
  <c r="AM3391" i="259"/>
  <c r="AN3391" i="259" s="1"/>
  <c r="AM4159" i="259"/>
  <c r="AN4159" i="259" s="1"/>
  <c r="AM3178" i="259"/>
  <c r="AN3178" i="259" s="1"/>
  <c r="AM3690" i="259"/>
  <c r="AN3690" i="259" s="1"/>
  <c r="AM3251" i="259"/>
  <c r="AN3251" i="259" s="1"/>
  <c r="AM3763" i="259"/>
  <c r="AN3763" i="259" s="1"/>
  <c r="AM2213" i="259"/>
  <c r="AN2213" i="259" s="1"/>
  <c r="AM1286" i="259"/>
  <c r="AN1286" i="259" s="1"/>
  <c r="AM1798" i="259"/>
  <c r="AN1798" i="259" s="1"/>
  <c r="AM5263" i="259"/>
  <c r="AN5263" i="259" s="1"/>
  <c r="AM3361" i="259"/>
  <c r="AN3361" i="259" s="1"/>
  <c r="AM3873" i="259"/>
  <c r="AN3873" i="259" s="1"/>
  <c r="AM5310" i="259"/>
  <c r="AN5310" i="259" s="1"/>
  <c r="AM2852" i="259"/>
  <c r="AN2852" i="259" s="1"/>
  <c r="AM3364" i="259"/>
  <c r="AN3364" i="259" s="1"/>
  <c r="AM4124" i="259"/>
  <c r="AN4124" i="259" s="1"/>
  <c r="AM4892" i="259"/>
  <c r="AN4892" i="259" s="1"/>
  <c r="AM2509" i="259"/>
  <c r="AN2509" i="259" s="1"/>
  <c r="AM3021" i="259"/>
  <c r="AN3021" i="259" s="1"/>
  <c r="AM3581" i="259"/>
  <c r="AN3581" i="259" s="1"/>
  <c r="AM4557" i="259"/>
  <c r="AN4557" i="259" s="1"/>
  <c r="AM5365" i="259"/>
  <c r="AN5365" i="259" s="1"/>
  <c r="AM2630" i="259"/>
  <c r="AN2630" i="259" s="1"/>
  <c r="AM3166" i="259"/>
  <c r="AN3166" i="259" s="1"/>
  <c r="AM3678" i="259"/>
  <c r="AN3678" i="259" s="1"/>
  <c r="AM1779" i="259"/>
  <c r="AN1779" i="259" s="1"/>
  <c r="AM3019" i="259"/>
  <c r="AN3019" i="259" s="1"/>
  <c r="AM1612" i="259"/>
  <c r="AN1612" i="259" s="1"/>
  <c r="AM1669" i="259"/>
  <c r="AN1669" i="259" s="1"/>
  <c r="AM590" i="259"/>
  <c r="AN590" i="259" s="1"/>
  <c r="AM3399" i="259"/>
  <c r="AN3399" i="259" s="1"/>
  <c r="AM4295" i="259"/>
  <c r="AN4295" i="259" s="1"/>
  <c r="AM3122" i="259"/>
  <c r="AN3122" i="259" s="1"/>
  <c r="AM3634" i="259"/>
  <c r="AN3634" i="259" s="1"/>
  <c r="AM3195" i="259"/>
  <c r="AN3195" i="259" s="1"/>
  <c r="AM3707" i="259"/>
  <c r="AN3707" i="259" s="1"/>
  <c r="AM2285" i="259"/>
  <c r="AN2285" i="259" s="1"/>
  <c r="AM1358" i="259"/>
  <c r="AN1358" i="259" s="1"/>
  <c r="AM1870" i="259"/>
  <c r="AN1870" i="259" s="1"/>
  <c r="AM5335" i="259"/>
  <c r="AN5335" i="259" s="1"/>
  <c r="AM4776" i="259"/>
  <c r="AN4776" i="259" s="1"/>
  <c r="AM3689" i="259"/>
  <c r="AN3689" i="259" s="1"/>
  <c r="AM5451" i="259"/>
  <c r="AN5451" i="259" s="1"/>
  <c r="AM2668" i="259"/>
  <c r="AN2668" i="259" s="1"/>
  <c r="AM3180" i="259"/>
  <c r="AN3180" i="259" s="1"/>
  <c r="AM3708" i="259"/>
  <c r="AN3708" i="259" s="1"/>
  <c r="AM4532" i="259"/>
  <c r="AN4532" i="259" s="1"/>
  <c r="AM5260" i="259"/>
  <c r="AN5260" i="259" s="1"/>
  <c r="AM2773" i="259"/>
  <c r="AN2773" i="259" s="1"/>
  <c r="AM3301" i="259"/>
  <c r="AN3301" i="259" s="1"/>
  <c r="AM3989" i="259"/>
  <c r="AN3989" i="259" s="1"/>
  <c r="AM5069" i="259"/>
  <c r="AN5069" i="259" s="1"/>
  <c r="AM2382" i="259"/>
  <c r="AN2382" i="259" s="1"/>
  <c r="AM2910" i="259"/>
  <c r="AN2910" i="259" s="1"/>
  <c r="AM3430" i="259"/>
  <c r="AN3430" i="259" s="1"/>
  <c r="AM4510" i="259"/>
  <c r="AN4510" i="259" s="1"/>
  <c r="AM5302" i="259"/>
  <c r="AN5302" i="259" s="1"/>
  <c r="AM3066" i="259"/>
  <c r="AN3066" i="259" s="1"/>
  <c r="AM2627" i="259"/>
  <c r="AN2627" i="259" s="1"/>
  <c r="AM1220" i="259"/>
  <c r="AN1220" i="259" s="1"/>
  <c r="AM1765" i="259"/>
  <c r="AN1765" i="259" s="1"/>
  <c r="AM534" i="259"/>
  <c r="AN534" i="259" s="1"/>
  <c r="AM3343" i="259"/>
  <c r="AN3343" i="259" s="1"/>
  <c r="AM4239" i="259"/>
  <c r="AN4239" i="259" s="1"/>
  <c r="AM3322" i="259"/>
  <c r="AN3322" i="259" s="1"/>
  <c r="AM3834" i="259"/>
  <c r="AN3834" i="259" s="1"/>
  <c r="AM3459" i="259"/>
  <c r="AN3459" i="259" s="1"/>
  <c r="AM2220" i="259"/>
  <c r="AN2220" i="259" s="1"/>
  <c r="AM5453" i="259"/>
  <c r="AN5453" i="259" s="1"/>
  <c r="AM1494" i="259"/>
  <c r="AN1494" i="259" s="1"/>
  <c r="AM2006" i="259"/>
  <c r="AN2006" i="259" s="1"/>
  <c r="AM5407" i="259"/>
  <c r="AN5407" i="259" s="1"/>
  <c r="AM4784" i="259"/>
  <c r="AN4784" i="259" s="1"/>
  <c r="AM3825" i="259"/>
  <c r="AN3825" i="259" s="1"/>
  <c r="AM2420" i="259"/>
  <c r="AN2420" i="259" s="1"/>
  <c r="AM2932" i="259"/>
  <c r="AN2932" i="259" s="1"/>
  <c r="AM3444" i="259"/>
  <c r="AN3444" i="259" s="1"/>
  <c r="AM4068" i="259"/>
  <c r="AN4068" i="259" s="1"/>
  <c r="AM5268" i="259"/>
  <c r="AN5268" i="259" s="1"/>
  <c r="AM2781" i="259"/>
  <c r="AN2781" i="259" s="1"/>
  <c r="AM3309" i="259"/>
  <c r="AN3309" i="259" s="1"/>
  <c r="AM3869" i="259"/>
  <c r="AN3869" i="259" s="1"/>
  <c r="AM4709" i="259"/>
  <c r="AN4709" i="259" s="1"/>
  <c r="AM2182" i="259"/>
  <c r="AN2182" i="259" s="1"/>
  <c r="AM2774" i="259"/>
  <c r="AN2774" i="259" s="1"/>
  <c r="AM3310" i="259"/>
  <c r="AN3310" i="259" s="1"/>
  <c r="AM3822" i="259"/>
  <c r="AN3822" i="259" s="1"/>
  <c r="AM4734" i="259"/>
  <c r="AN4734" i="259" s="1"/>
  <c r="AM1475" i="259"/>
  <c r="AN1475" i="259" s="1"/>
  <c r="AM2747" i="259"/>
  <c r="AN2747" i="259" s="1"/>
  <c r="AM1340" i="259"/>
  <c r="AN1340" i="259" s="1"/>
  <c r="AM1837" i="259"/>
  <c r="AN1837" i="259" s="1"/>
  <c r="AM478" i="259"/>
  <c r="AN478" i="259" s="1"/>
  <c r="AM3287" i="259"/>
  <c r="AN3287" i="259" s="1"/>
  <c r="AM4439" i="259"/>
  <c r="AN4439" i="259" s="1"/>
  <c r="AM3330" i="259"/>
  <c r="AN3330" i="259" s="1"/>
  <c r="AM3906" i="259"/>
  <c r="AN3906" i="259" s="1"/>
  <c r="AM3467" i="259"/>
  <c r="AN3467" i="259" s="1"/>
  <c r="AM3492" i="259"/>
  <c r="AN3492" i="259" s="1"/>
  <c r="AM1118" i="259"/>
  <c r="AN1118" i="259" s="1"/>
  <c r="AM1630" i="259"/>
  <c r="AN1630" i="259" s="1"/>
  <c r="AM5159" i="259"/>
  <c r="AN5159" i="259" s="1"/>
  <c r="AM4536" i="259"/>
  <c r="AN4536" i="259" s="1"/>
  <c r="AM3641" i="259"/>
  <c r="AN3641" i="259" s="1"/>
  <c r="AM4086" i="259"/>
  <c r="AN4086" i="259" s="1"/>
  <c r="AM2812" i="259"/>
  <c r="AN2812" i="259" s="1"/>
  <c r="AM3324" i="259"/>
  <c r="AN3324" i="259" s="1"/>
  <c r="AM3932" i="259"/>
  <c r="AN3932" i="259" s="1"/>
  <c r="AM4772" i="259"/>
  <c r="AN4772" i="259" s="1"/>
  <c r="AM2533" i="259"/>
  <c r="AN2533" i="259" s="1"/>
  <c r="AM3045" i="259"/>
  <c r="AN3045" i="259" s="1"/>
  <c r="AM3605" i="259"/>
  <c r="AN3605" i="259" s="1"/>
  <c r="AM4717" i="259"/>
  <c r="AN4717" i="259" s="1"/>
  <c r="AM5317" i="259"/>
  <c r="AN5317" i="259" s="1"/>
  <c r="AM2590" i="259"/>
  <c r="AN2590" i="259" s="1"/>
  <c r="AM3126" i="259"/>
  <c r="AN3126" i="259" s="1"/>
  <c r="AM3638" i="259"/>
  <c r="AN3638" i="259" s="1"/>
  <c r="AM4670" i="259"/>
  <c r="AN4670" i="259" s="1"/>
  <c r="AM5398" i="259"/>
  <c r="AN5398" i="259" s="1"/>
  <c r="AM4921" i="259"/>
  <c r="AN4921" i="259" s="1"/>
  <c r="AM2682" i="259"/>
  <c r="AN2682" i="259" s="1"/>
  <c r="AM2443" i="259"/>
  <c r="AN2443" i="259" s="1"/>
  <c r="AM1036" i="259"/>
  <c r="AN1036" i="259" s="1"/>
  <c r="AM1860" i="259"/>
  <c r="AN1860" i="259" s="1"/>
  <c r="AM102" i="259"/>
  <c r="AN102" i="259" s="1"/>
  <c r="AM934" i="259"/>
  <c r="AN934" i="259" s="1"/>
  <c r="AM3743" i="259"/>
  <c r="AN3743" i="259" s="1"/>
  <c r="AM3146" i="259"/>
  <c r="AN3146" i="259" s="1"/>
  <c r="AM3658" i="259"/>
  <c r="AN3658" i="259" s="1"/>
  <c r="AM3347" i="259"/>
  <c r="AN3347" i="259" s="1"/>
  <c r="AM4963" i="259"/>
  <c r="AN4963" i="259" s="1"/>
  <c r="AM2437" i="259"/>
  <c r="AN2437" i="259" s="1"/>
  <c r="AM1382" i="259"/>
  <c r="AN1382" i="259" s="1"/>
  <c r="AM1958" i="259"/>
  <c r="AN1958" i="259" s="1"/>
  <c r="AM5423" i="259"/>
  <c r="AN5423" i="259" s="1"/>
  <c r="AM3393" i="259"/>
  <c r="AN3393" i="259" s="1"/>
  <c r="AM4097" i="259"/>
  <c r="AN4097" i="259" s="1"/>
  <c r="AM2692" i="259"/>
  <c r="AN2692" i="259" s="1"/>
  <c r="AM3204" i="259"/>
  <c r="AN3204" i="259" s="1"/>
  <c r="AM3740" i="259"/>
  <c r="AN3740" i="259" s="1"/>
  <c r="AM4564" i="259"/>
  <c r="AN4564" i="259" s="1"/>
  <c r="AM5380" i="259"/>
  <c r="AN5380" i="259" s="1"/>
  <c r="AM2861" i="259"/>
  <c r="AN2861" i="259" s="1"/>
  <c r="AM3397" i="259"/>
  <c r="AN3397" i="259" s="1"/>
  <c r="AM4157" i="259"/>
  <c r="AN4157" i="259" s="1"/>
  <c r="AM5189" i="259"/>
  <c r="AN5189" i="259" s="1"/>
  <c r="AM2470" i="259"/>
  <c r="AN2470" i="259" s="1"/>
  <c r="AM3006" i="259"/>
  <c r="AN3006" i="259" s="1"/>
  <c r="AM3518" i="259"/>
  <c r="AN3518" i="259" s="1"/>
  <c r="AM4542" i="259"/>
  <c r="AN4542" i="259" s="1"/>
  <c r="AM5406" i="259"/>
  <c r="AN5406" i="259" s="1"/>
  <c r="AM5033" i="259"/>
  <c r="AN5033" i="259" s="1"/>
  <c r="AM1523" i="259"/>
  <c r="AN1523" i="259" s="1"/>
  <c r="AM2763" i="259"/>
  <c r="AN2763" i="259" s="1"/>
  <c r="AM1356" i="259"/>
  <c r="AN1356" i="259" s="1"/>
  <c r="AM1789" i="259"/>
  <c r="AN1789" i="259" s="1"/>
  <c r="AM558" i="259"/>
  <c r="AN558" i="259" s="1"/>
  <c r="AM3367" i="259"/>
  <c r="AN3367" i="259" s="1"/>
  <c r="AM4455" i="259"/>
  <c r="AN4455" i="259" s="1"/>
  <c r="AM3346" i="259"/>
  <c r="AN3346" i="259" s="1"/>
  <c r="AM3922" i="259"/>
  <c r="AN3922" i="259" s="1"/>
  <c r="AM3483" i="259"/>
  <c r="AN3483" i="259" s="1"/>
  <c r="AM1869" i="259"/>
  <c r="AN1869" i="259" s="1"/>
  <c r="AM1006" i="259"/>
  <c r="AN1006" i="259" s="1"/>
  <c r="AM1518" i="259"/>
  <c r="AN1518" i="259" s="1"/>
  <c r="AM5047" i="259"/>
  <c r="AN5047" i="259" s="1"/>
  <c r="AM4424" i="259"/>
  <c r="AN4424" i="259" s="1"/>
  <c r="AM3337" i="259"/>
  <c r="AN3337" i="259" s="1"/>
  <c r="AM4041" i="259"/>
  <c r="AN4041" i="259" s="1"/>
  <c r="AM2764" i="259"/>
  <c r="AN2764" i="259" s="1"/>
  <c r="AM3276" i="259"/>
  <c r="AN3276" i="259" s="1"/>
  <c r="AM4172" i="259"/>
  <c r="AN4172" i="259" s="1"/>
  <c r="AM5092" i="259"/>
  <c r="AN5092" i="259" s="1"/>
  <c r="AM2613" i="259"/>
  <c r="AN2613" i="259" s="1"/>
  <c r="AM3125" i="259"/>
  <c r="AN3125" i="259" s="1"/>
  <c r="AM3685" i="259"/>
  <c r="AN3685" i="259" s="1"/>
  <c r="AM4517" i="259"/>
  <c r="AN4517" i="259" s="1"/>
  <c r="AM5333" i="259"/>
  <c r="AN5333" i="259" s="1"/>
  <c r="AM2734" i="259"/>
  <c r="AN2734" i="259" s="1"/>
  <c r="AM3270" i="259"/>
  <c r="AN3270" i="259" s="1"/>
  <c r="AM3782" i="259"/>
  <c r="AN3782" i="259" s="1"/>
  <c r="AM4614" i="259"/>
  <c r="AN4614" i="259" s="1"/>
  <c r="AM1539" i="259"/>
  <c r="AN1539" i="259" s="1"/>
  <c r="AM2779" i="259"/>
  <c r="AN2779" i="259" s="1"/>
  <c r="AM1364" i="259"/>
  <c r="AN1364" i="259" s="1"/>
  <c r="AM1797" i="259"/>
  <c r="AN1797" i="259" s="1"/>
  <c r="AM374" i="259"/>
  <c r="AN374" i="259" s="1"/>
  <c r="AM886" i="259"/>
  <c r="AN886" i="259" s="1"/>
  <c r="AM3695" i="259"/>
  <c r="AN3695" i="259" s="1"/>
  <c r="AM3162" i="259"/>
  <c r="AN3162" i="259" s="1"/>
  <c r="AM3674" i="259"/>
  <c r="AN3674" i="259" s="1"/>
  <c r="AM3235" i="259"/>
  <c r="AN3235" i="259" s="1"/>
  <c r="AM3811" i="259"/>
  <c r="AN3811" i="259" s="1"/>
  <c r="AM2389" i="259"/>
  <c r="AN2389" i="259" s="1"/>
  <c r="AM1398" i="259"/>
  <c r="AN1398" i="259" s="1"/>
  <c r="AM1974" i="259"/>
  <c r="AN1974" i="259" s="1"/>
  <c r="AM5439" i="259"/>
  <c r="AN5439" i="259" s="1"/>
  <c r="AM5008" i="259"/>
  <c r="AN5008" i="259" s="1"/>
  <c r="AM3793" i="259"/>
  <c r="AN3793" i="259" s="1"/>
  <c r="AM2452" i="259"/>
  <c r="AN2452" i="259" s="1"/>
  <c r="AM2964" i="259"/>
  <c r="AN2964" i="259" s="1"/>
  <c r="AM3476" i="259"/>
  <c r="AN3476" i="259" s="1"/>
  <c r="AM4308" i="259"/>
  <c r="AN4308" i="259" s="1"/>
  <c r="AM5172" i="259"/>
  <c r="AN5172" i="259" s="1"/>
  <c r="AM2685" i="259"/>
  <c r="AN2685" i="259" s="1"/>
  <c r="AM3197" i="259"/>
  <c r="AN3197" i="259" s="1"/>
  <c r="AM3965" i="259"/>
  <c r="AN3965" i="259" s="1"/>
  <c r="AM5141" i="259"/>
  <c r="AN5141" i="259" s="1"/>
  <c r="AM2422" i="259"/>
  <c r="AN2422" i="259" s="1"/>
  <c r="AM2950" i="259"/>
  <c r="AN2950" i="259" s="1"/>
  <c r="AM3470" i="259"/>
  <c r="AN3470" i="259" s="1"/>
  <c r="AM4486" i="259"/>
  <c r="AN4486" i="259" s="1"/>
  <c r="AM5190" i="259"/>
  <c r="AN5190" i="259" s="1"/>
  <c r="AM4497" i="259"/>
  <c r="AN4497" i="259" s="1"/>
  <c r="AM4058" i="259"/>
  <c r="AN4058" i="259" s="1"/>
  <c r="AM5376" i="259"/>
  <c r="AN5376" i="259" s="1"/>
  <c r="AM5147" i="259"/>
  <c r="AN5147" i="259" s="1"/>
  <c r="AM4051" i="259"/>
  <c r="AN4051" i="259" s="1"/>
  <c r="AM4290" i="259"/>
  <c r="AN4290" i="259" s="1"/>
  <c r="AM5478" i="259"/>
  <c r="AN5478" i="259" s="1"/>
  <c r="AM5240" i="259"/>
  <c r="AN5240" i="259" s="1"/>
  <c r="AM4651" i="259"/>
  <c r="AN4651" i="259" s="1"/>
  <c r="AM5114" i="259"/>
  <c r="AN5114" i="259" s="1"/>
  <c r="AM4154" i="259"/>
  <c r="AN4154" i="259" s="1"/>
  <c r="AM5254" i="259"/>
  <c r="AN5254" i="259" s="1"/>
  <c r="AM5488" i="259"/>
  <c r="AN5488" i="259" s="1"/>
  <c r="AM5363" i="259"/>
  <c r="AN5363" i="259" s="1"/>
  <c r="AM4491" i="259"/>
  <c r="AN4491" i="259" s="1"/>
  <c r="AM4578" i="259"/>
  <c r="AN4578" i="259" s="1"/>
  <c r="AM5438" i="259"/>
  <c r="AN5438" i="259" s="1"/>
  <c r="AM5160" i="259"/>
  <c r="AN5160" i="259" s="1"/>
  <c r="AM4635" i="259"/>
  <c r="AN4635" i="259" s="1"/>
  <c r="AM5290" i="259"/>
  <c r="AN5290" i="259" s="1"/>
  <c r="AM5497" i="259"/>
  <c r="AN5497" i="259" s="1"/>
  <c r="AM4926" i="259"/>
  <c r="AN4926" i="259" s="1"/>
  <c r="AM5459" i="259"/>
  <c r="AN5459" i="259" s="1"/>
  <c r="AM4539" i="259"/>
  <c r="AN4539" i="259" s="1"/>
  <c r="AM5082" i="259"/>
  <c r="AN5082" i="259" s="1"/>
  <c r="AM5177" i="259"/>
  <c r="AN5177" i="259" s="1"/>
  <c r="AM4366" i="259"/>
  <c r="AN4366" i="259" s="1"/>
  <c r="AM5427" i="259"/>
  <c r="AN5427" i="259" s="1"/>
  <c r="AM4299" i="259"/>
  <c r="AN4299" i="259" s="1"/>
  <c r="AM4906" i="259"/>
  <c r="AN4906" i="259" s="1"/>
  <c r="AM4985" i="259"/>
  <c r="AN4985" i="259" s="1"/>
  <c r="AM5328" i="259"/>
  <c r="AN5328" i="259" s="1"/>
  <c r="AM5067" i="259"/>
  <c r="AN5067" i="259" s="1"/>
  <c r="AM5450" i="259"/>
  <c r="AN5450" i="259" s="1"/>
  <c r="AM5449" i="259"/>
  <c r="AN5449" i="259" s="1"/>
  <c r="AM4790" i="259"/>
  <c r="AN4790" i="259" s="1"/>
  <c r="AM5128" i="259"/>
  <c r="AN5128" i="259" s="1"/>
  <c r="AM4587" i="259"/>
  <c r="AN4587" i="259" s="1"/>
  <c r="AM4602" i="259"/>
  <c r="AN4602" i="259" s="1"/>
  <c r="AM5502" i="259"/>
  <c r="AN5502" i="259" s="1"/>
  <c r="AM424" i="259"/>
  <c r="AN424" i="259" s="1"/>
  <c r="AM2616" i="259"/>
  <c r="AN2616" i="259" s="1"/>
  <c r="AM3128" i="259"/>
  <c r="AN3128" i="259" s="1"/>
  <c r="AM81" i="259"/>
  <c r="AN81" i="259" s="1"/>
  <c r="AM1369" i="259"/>
  <c r="AN1369" i="259" s="1"/>
  <c r="AM1881" i="259"/>
  <c r="AN1881" i="259" s="1"/>
  <c r="AM1696" i="259"/>
  <c r="AN1696" i="259" s="1"/>
  <c r="AM1122" i="259"/>
  <c r="AN1122" i="259" s="1"/>
  <c r="AM1634" i="259"/>
  <c r="AN1634" i="259" s="1"/>
  <c r="AM1320" i="259"/>
  <c r="AN1320" i="259" s="1"/>
  <c r="AM779" i="259"/>
  <c r="AN779" i="259" s="1"/>
  <c r="AM1291" i="259"/>
  <c r="AN1291" i="259" s="1"/>
  <c r="AM20" i="259"/>
  <c r="AN20" i="259" s="1"/>
  <c r="AM660" i="259"/>
  <c r="AN660" i="259" s="1"/>
  <c r="AM840" i="259"/>
  <c r="AN840" i="259" s="1"/>
  <c r="AM109" i="259"/>
  <c r="AN109" i="259" s="1"/>
  <c r="AM1293" i="259"/>
  <c r="AN1293" i="259" s="1"/>
  <c r="AM2344" i="259"/>
  <c r="AN2344" i="259" s="1"/>
  <c r="AM4187" i="259"/>
  <c r="AN4187" i="259" s="1"/>
  <c r="AM5485" i="259"/>
  <c r="AN5485" i="259" s="1"/>
  <c r="AM45" i="259"/>
  <c r="AN45" i="259" s="1"/>
  <c r="AM1309" i="259"/>
  <c r="AN1309" i="259" s="1"/>
  <c r="AM1783" i="259"/>
  <c r="AN1783" i="259" s="1"/>
  <c r="AM2359" i="259"/>
  <c r="AN2359" i="259" s="1"/>
  <c r="AM2871" i="259"/>
  <c r="AN2871" i="259" s="1"/>
  <c r="AM3288" i="259"/>
  <c r="AN3288" i="259" s="1"/>
  <c r="AM3864" i="259"/>
  <c r="AN3864" i="259" s="1"/>
  <c r="AM2441" i="259"/>
  <c r="AN2441" i="259" s="1"/>
  <c r="AM2953" i="259"/>
  <c r="AN2953" i="259" s="1"/>
  <c r="AM1890" i="259"/>
  <c r="AN1890" i="259" s="1"/>
  <c r="AM2722" i="259"/>
  <c r="AN2722" i="259" s="1"/>
  <c r="AM1451" i="259"/>
  <c r="AN1451" i="259" s="1"/>
  <c r="AM1963" i="259"/>
  <c r="AN1963" i="259" s="1"/>
  <c r="AM2667" i="259"/>
  <c r="AN2667" i="259" s="1"/>
  <c r="AM948" i="259"/>
  <c r="AN948" i="259" s="1"/>
  <c r="AM1460" i="259"/>
  <c r="AN1460" i="259" s="1"/>
  <c r="AM2036" i="259"/>
  <c r="AN2036" i="259" s="1"/>
  <c r="AM2224" i="259"/>
  <c r="AN2224" i="259" s="1"/>
  <c r="AM2944" i="259"/>
  <c r="AN2944" i="259" s="1"/>
  <c r="AM536" i="259"/>
  <c r="AN536" i="259" s="1"/>
  <c r="AM1121" i="259"/>
  <c r="AN1121" i="259" s="1"/>
  <c r="AM1633" i="259"/>
  <c r="AN1633" i="259" s="1"/>
  <c r="AM663" i="259"/>
  <c r="AN663" i="259" s="1"/>
  <c r="AM873" i="259"/>
  <c r="AN873" i="259" s="1"/>
  <c r="AM1194" i="259"/>
  <c r="AN1194" i="259" s="1"/>
  <c r="AM1706" i="259"/>
  <c r="AN1706" i="259" s="1"/>
  <c r="AM1776" i="259"/>
  <c r="AN1776" i="259" s="1"/>
  <c r="AM723" i="259"/>
  <c r="AN723" i="259" s="1"/>
  <c r="AM1235" i="259"/>
  <c r="AN1235" i="259" s="1"/>
  <c r="AM28" i="259"/>
  <c r="AN28" i="259" s="1"/>
  <c r="AM732" i="259"/>
  <c r="AN732" i="259" s="1"/>
  <c r="AM1488" i="259"/>
  <c r="AN1488" i="259" s="1"/>
  <c r="AM275" i="259"/>
  <c r="AN275" i="259" s="1"/>
  <c r="AM1109" i="259"/>
  <c r="AN1109" i="259" s="1"/>
  <c r="AM808" i="259"/>
  <c r="AN808" i="259" s="1"/>
  <c r="AM4627" i="259"/>
  <c r="AN4627" i="259" s="1"/>
  <c r="AM2318" i="259"/>
  <c r="AN2318" i="259" s="1"/>
  <c r="AM677" i="259"/>
  <c r="AN677" i="259" s="1"/>
  <c r="AM1535" i="259"/>
  <c r="AN1535" i="259" s="1"/>
  <c r="AM2111" i="259"/>
  <c r="AN2111" i="259" s="1"/>
  <c r="AM2623" i="259"/>
  <c r="AN2623" i="259" s="1"/>
  <c r="AM3135" i="259"/>
  <c r="AN3135" i="259" s="1"/>
  <c r="AM3552" i="259"/>
  <c r="AN3552" i="259" s="1"/>
  <c r="AM2193" i="259"/>
  <c r="AN2193" i="259" s="1"/>
  <c r="AM2769" i="259"/>
  <c r="AN2769" i="259" s="1"/>
  <c r="AM1168" i="259"/>
  <c r="AN1168" i="259" s="1"/>
  <c r="AM2888" i="259"/>
  <c r="AN2888" i="259" s="1"/>
  <c r="AM976" i="259"/>
  <c r="AN976" i="259" s="1"/>
  <c r="AM1129" i="259"/>
  <c r="AN1129" i="259" s="1"/>
  <c r="AM1641" i="259"/>
  <c r="AN1641" i="259" s="1"/>
  <c r="AM1191" i="259"/>
  <c r="AN1191" i="259" s="1"/>
  <c r="AM937" i="259"/>
  <c r="AN937" i="259" s="1"/>
  <c r="AM1266" i="259"/>
  <c r="AN1266" i="259" s="1"/>
  <c r="AM719" i="259"/>
  <c r="AN719" i="259" s="1"/>
  <c r="AM121" i="259"/>
  <c r="AN121" i="259" s="1"/>
  <c r="AM859" i="259"/>
  <c r="AN859" i="259" s="1"/>
  <c r="AM825" i="259"/>
  <c r="AN825" i="259" s="1"/>
  <c r="AM228" i="259"/>
  <c r="AN228" i="259" s="1"/>
  <c r="AM1063" i="259"/>
  <c r="AN1063" i="259" s="1"/>
  <c r="AM137" i="259"/>
  <c r="AN137" i="259" s="1"/>
  <c r="AM565" i="259"/>
  <c r="AN565" i="259" s="1"/>
  <c r="AM1429" i="259"/>
  <c r="AN1429" i="259" s="1"/>
  <c r="AM1648" i="259"/>
  <c r="AN1648" i="259" s="1"/>
  <c r="AM4689" i="259"/>
  <c r="AN4689" i="259" s="1"/>
  <c r="AM4426" i="259"/>
  <c r="AN4426" i="259" s="1"/>
  <c r="AM4540" i="259"/>
  <c r="AN4540" i="259" s="1"/>
  <c r="AM1349" i="259"/>
  <c r="AN1349" i="259" s="1"/>
  <c r="AM1799" i="259"/>
  <c r="AN1799" i="259" s="1"/>
  <c r="AM2631" i="259"/>
  <c r="AN2631" i="259" s="1"/>
  <c r="AM3143" i="259"/>
  <c r="AN3143" i="259" s="1"/>
  <c r="AM3560" i="259"/>
  <c r="AN3560" i="259" s="1"/>
  <c r="AM2329" i="259"/>
  <c r="AN2329" i="259" s="1"/>
  <c r="AM2841" i="259"/>
  <c r="AN2841" i="259" s="1"/>
  <c r="AM1778" i="259"/>
  <c r="AN1778" i="259" s="1"/>
  <c r="AM2482" i="259"/>
  <c r="AN2482" i="259" s="1"/>
  <c r="AM2994" i="259"/>
  <c r="AN2994" i="259" s="1"/>
  <c r="AM1723" i="259"/>
  <c r="AN1723" i="259" s="1"/>
  <c r="AM1216" i="259"/>
  <c r="AN1216" i="259" s="1"/>
  <c r="AM2832" i="259"/>
  <c r="AN2832" i="259" s="1"/>
  <c r="AM1279" i="259"/>
  <c r="AN1279" i="259" s="1"/>
  <c r="AM953" i="259"/>
  <c r="AN953" i="259" s="1"/>
  <c r="AM1521" i="259"/>
  <c r="AN1521" i="259" s="1"/>
  <c r="AM783" i="259"/>
  <c r="AN783" i="259" s="1"/>
  <c r="AM969" i="259"/>
  <c r="AN969" i="259" s="1"/>
  <c r="AM1210" i="259"/>
  <c r="AN1210" i="259" s="1"/>
  <c r="AM1722" i="259"/>
  <c r="AN1722" i="259" s="1"/>
  <c r="AM114" i="259"/>
  <c r="AN114" i="259" s="1"/>
  <c r="AM867" i="259"/>
  <c r="AN867" i="259" s="1"/>
  <c r="AM233" i="259"/>
  <c r="AN233" i="259" s="1"/>
  <c r="AM492" i="259"/>
  <c r="AN492" i="259" s="1"/>
  <c r="AM1119" i="259"/>
  <c r="AN1119" i="259" s="1"/>
  <c r="AM66" i="259"/>
  <c r="AN66" i="259" s="1"/>
  <c r="AM813" i="259"/>
  <c r="AN813" i="259" s="1"/>
  <c r="AM567" i="259"/>
  <c r="AN567" i="259" s="1"/>
  <c r="AM793" i="259"/>
  <c r="AN793" i="259" s="1"/>
  <c r="AM4698" i="259"/>
  <c r="AN4698" i="259" s="1"/>
  <c r="AM507" i="259"/>
  <c r="AN507" i="259" s="1"/>
  <c r="AM527" i="259"/>
  <c r="AN527" i="259" s="1"/>
  <c r="AM1871" i="259"/>
  <c r="AN1871" i="259" s="1"/>
  <c r="AM2639" i="259"/>
  <c r="AN2639" i="259" s="1"/>
  <c r="AM3151" i="259"/>
  <c r="AN3151" i="259" s="1"/>
  <c r="AM3568" i="259"/>
  <c r="AN3568" i="259" s="1"/>
  <c r="AM2529" i="259"/>
  <c r="AN2529" i="259" s="1"/>
  <c r="AM3041" i="259"/>
  <c r="AN3041" i="259" s="1"/>
  <c r="AM1978" i="259"/>
  <c r="AN1978" i="259" s="1"/>
  <c r="AM599" i="259"/>
  <c r="AN599" i="259" s="1"/>
  <c r="AM2328" i="259"/>
  <c r="AN2328" i="259" s="1"/>
  <c r="AM2968" i="259"/>
  <c r="AN2968" i="259" s="1"/>
  <c r="AM1080" i="259"/>
  <c r="AN1080" i="259" s="1"/>
  <c r="AM1273" i="259"/>
  <c r="AN1273" i="259" s="1"/>
  <c r="AM1785" i="259"/>
  <c r="AN1785" i="259" s="1"/>
  <c r="AM1496" i="259"/>
  <c r="AN1496" i="259" s="1"/>
  <c r="AM1026" i="259"/>
  <c r="AN1026" i="259" s="1"/>
  <c r="AM1538" i="259"/>
  <c r="AN1538" i="259" s="1"/>
  <c r="AM1528" i="259"/>
  <c r="AN1528" i="259" s="1"/>
  <c r="AM811" i="259"/>
  <c r="AN811" i="259" s="1"/>
  <c r="AM1323" i="259"/>
  <c r="AN1323" i="259" s="1"/>
  <c r="AM116" i="259"/>
  <c r="AN116" i="259" s="1"/>
  <c r="AM1519" i="259"/>
  <c r="AN1519" i="259" s="1"/>
  <c r="AM538" i="259"/>
  <c r="AN538" i="259" s="1"/>
  <c r="AM1037" i="259"/>
  <c r="AN1037" i="259" s="1"/>
  <c r="AM152" i="259"/>
  <c r="AN152" i="259" s="1"/>
  <c r="AM849" i="259"/>
  <c r="AN849" i="259" s="1"/>
  <c r="AM5045" i="259"/>
  <c r="AN5045" i="259" s="1"/>
  <c r="AM117" i="259"/>
  <c r="AN117" i="259" s="1"/>
  <c r="AM575" i="259"/>
  <c r="AN575" i="259" s="1"/>
  <c r="AM1879" i="259"/>
  <c r="AN1879" i="259" s="1"/>
  <c r="AM2583" i="259"/>
  <c r="AN2583" i="259" s="1"/>
  <c r="AM3095" i="259"/>
  <c r="AN3095" i="259" s="1"/>
  <c r="AM3512" i="259"/>
  <c r="AN3512" i="259" s="1"/>
  <c r="AM2089" i="259"/>
  <c r="AN2089" i="259" s="1"/>
  <c r="AM2729" i="259"/>
  <c r="AN2729" i="259" s="1"/>
  <c r="AM3241" i="259"/>
  <c r="AN3241" i="259" s="1"/>
  <c r="AM2242" i="259"/>
  <c r="AN2242" i="259" s="1"/>
  <c r="AM2818" i="259"/>
  <c r="AN2818" i="259" s="1"/>
  <c r="AM1547" i="259"/>
  <c r="AN1547" i="259" s="1"/>
  <c r="AM2251" i="259"/>
  <c r="AN2251" i="259" s="1"/>
  <c r="AM2048" i="259"/>
  <c r="AN2048" i="259" s="1"/>
  <c r="AM2912" i="259"/>
  <c r="AN2912" i="259" s="1"/>
  <c r="AM1136" i="259"/>
  <c r="AN1136" i="259" s="1"/>
  <c r="AM1217" i="259"/>
  <c r="AN1217" i="259" s="1"/>
  <c r="AM1729" i="259"/>
  <c r="AN1729" i="259" s="1"/>
  <c r="AM1544" i="259"/>
  <c r="AN1544" i="259" s="1"/>
  <c r="AM1162" i="259"/>
  <c r="AN1162" i="259" s="1"/>
  <c r="AM1674" i="259"/>
  <c r="AN1674" i="259" s="1"/>
  <c r="AM225" i="259"/>
  <c r="AN225" i="259" s="1"/>
  <c r="AM819" i="259"/>
  <c r="AN819" i="259" s="1"/>
  <c r="AM41" i="259"/>
  <c r="AN41" i="259" s="1"/>
  <c r="AM60" i="259"/>
  <c r="AN60" i="259" s="1"/>
  <c r="AM828" i="259"/>
  <c r="AN828" i="259" s="1"/>
  <c r="AM1344" i="259"/>
  <c r="AN1344" i="259" s="1"/>
  <c r="AM354" i="259"/>
  <c r="AN354" i="259" s="1"/>
  <c r="AM725" i="259"/>
  <c r="AN725" i="259" s="1"/>
  <c r="AM191" i="259"/>
  <c r="AN191" i="259" s="1"/>
  <c r="AM2200" i="259"/>
  <c r="AN2200" i="259" s="1"/>
  <c r="AM5491" i="259"/>
  <c r="AN5491" i="259" s="1"/>
  <c r="AM5409" i="259"/>
  <c r="AN5409" i="259" s="1"/>
  <c r="AM141" i="259"/>
  <c r="AN141" i="259" s="1"/>
  <c r="AM247" i="259"/>
  <c r="AN247" i="259" s="1"/>
  <c r="AM1823" i="259"/>
  <c r="AN1823" i="259" s="1"/>
  <c r="AM2591" i="259"/>
  <c r="AN2591" i="259" s="1"/>
  <c r="AM3103" i="259"/>
  <c r="AN3103" i="259" s="1"/>
  <c r="AM3520" i="259"/>
  <c r="AN3520" i="259" s="1"/>
  <c r="AM2353" i="259"/>
  <c r="AN2353" i="259" s="1"/>
  <c r="AM2865" i="259"/>
  <c r="AN2865" i="259" s="1"/>
  <c r="AM1802" i="259"/>
  <c r="AN1802" i="259" s="1"/>
  <c r="AM2378" i="259"/>
  <c r="AN2378" i="259" s="1"/>
  <c r="AM2890" i="259"/>
  <c r="AN2890" i="259" s="1"/>
  <c r="AM1619" i="259"/>
  <c r="AN1619" i="259" s="1"/>
  <c r="AM2515" i="259"/>
  <c r="AN2515" i="259" s="1"/>
  <c r="AM3027" i="259"/>
  <c r="AN3027" i="259" s="1"/>
  <c r="AM1308" i="259"/>
  <c r="AN1308" i="259" s="1"/>
  <c r="AM1820" i="259"/>
  <c r="AN1820" i="259" s="1"/>
  <c r="AM1752" i="259"/>
  <c r="AN1752" i="259" s="1"/>
  <c r="AM2984" i="259"/>
  <c r="AN2984" i="259" s="1"/>
  <c r="AM1184" i="259"/>
  <c r="AN1184" i="259" s="1"/>
  <c r="AM1225" i="259"/>
  <c r="AN1225" i="259" s="1"/>
  <c r="AM1737" i="259"/>
  <c r="AN1737" i="259" s="1"/>
  <c r="AM1592" i="259"/>
  <c r="AN1592" i="259" s="1"/>
  <c r="AM1042" i="259"/>
  <c r="AN1042" i="259" s="1"/>
  <c r="AM1554" i="259"/>
  <c r="AN1554" i="259" s="1"/>
  <c r="AM768" i="259"/>
  <c r="AN768" i="259" s="1"/>
  <c r="AM802" i="259"/>
  <c r="AN802" i="259" s="1"/>
  <c r="AM1019" i="259"/>
  <c r="AN1019" i="259" s="1"/>
  <c r="AM186" i="259"/>
  <c r="AN186" i="259" s="1"/>
  <c r="AM580" i="259"/>
  <c r="AN580" i="259" s="1"/>
  <c r="AM64" i="259"/>
  <c r="AN64" i="259" s="1"/>
  <c r="AM146" i="259"/>
  <c r="AN146" i="259" s="1"/>
  <c r="AM845" i="259"/>
  <c r="AN845" i="259" s="1"/>
  <c r="AM1295" i="259"/>
  <c r="AN1295" i="259" s="1"/>
  <c r="AM4730" i="259"/>
  <c r="AN4730" i="259" s="1"/>
  <c r="AM5277" i="259"/>
  <c r="AN5277" i="259" s="1"/>
  <c r="AM149" i="259"/>
  <c r="AN149" i="259" s="1"/>
  <c r="AM671" i="259"/>
  <c r="AN671" i="259" s="1"/>
  <c r="AM1895" i="259"/>
  <c r="AN1895" i="259" s="1"/>
  <c r="AM2727" i="259"/>
  <c r="AN2727" i="259" s="1"/>
  <c r="AM3239" i="259"/>
  <c r="AN3239" i="259" s="1"/>
  <c r="AM3656" i="259"/>
  <c r="AN3656" i="259" s="1"/>
  <c r="AM2553" i="259"/>
  <c r="AN2553" i="259" s="1"/>
  <c r="AM3065" i="259"/>
  <c r="AN3065" i="259" s="1"/>
  <c r="AM2002" i="259"/>
  <c r="AN2002" i="259" s="1"/>
  <c r="AM2642" i="259"/>
  <c r="AN2642" i="259" s="1"/>
  <c r="AM16" i="259"/>
  <c r="AN16" i="259" s="1"/>
  <c r="AM2608" i="259"/>
  <c r="AN2608" i="259" s="1"/>
  <c r="AM3120" i="259"/>
  <c r="AN3120" i="259" s="1"/>
  <c r="AM33" i="259"/>
  <c r="AN33" i="259" s="1"/>
  <c r="AM1425" i="259"/>
  <c r="AN1425" i="259" s="1"/>
  <c r="AM2001" i="259"/>
  <c r="AN2001" i="259" s="1"/>
  <c r="AM1640" i="259"/>
  <c r="AN1640" i="259" s="1"/>
  <c r="AM1050" i="259"/>
  <c r="AN1050" i="259" s="1"/>
  <c r="AM1562" i="259"/>
  <c r="AN1562" i="259" s="1"/>
  <c r="AM1264" i="259"/>
  <c r="AN1264" i="259" s="1"/>
  <c r="AM707" i="259"/>
  <c r="AN707" i="259" s="1"/>
  <c r="AM1219" i="259"/>
  <c r="AN1219" i="259" s="1"/>
  <c r="AM555" i="259"/>
  <c r="AN555" i="259" s="1"/>
  <c r="AM652" i="259"/>
  <c r="AN652" i="259" s="1"/>
  <c r="AM432" i="259"/>
  <c r="AN432" i="259" s="1"/>
  <c r="AM961" i="259"/>
  <c r="AN961" i="259" s="1"/>
  <c r="AM525" i="259"/>
  <c r="AN525" i="259" s="1"/>
  <c r="AM1381" i="259"/>
  <c r="AN1381" i="259" s="1"/>
  <c r="AM585" i="259"/>
  <c r="AN585" i="259" s="1"/>
  <c r="AM5298" i="259"/>
  <c r="AN5298" i="259" s="1"/>
  <c r="AM4756" i="259"/>
  <c r="AN4756" i="259" s="1"/>
  <c r="AM165" i="259"/>
  <c r="AN165" i="259" s="1"/>
  <c r="AM1111" i="259"/>
  <c r="AN1111" i="259" s="1"/>
  <c r="AM1967" i="259"/>
  <c r="AN1967" i="259" s="1"/>
  <c r="AM2543" i="259"/>
  <c r="AN2543" i="259" s="1"/>
  <c r="AM3055" i="259"/>
  <c r="AN3055" i="259" s="1"/>
  <c r="AM3472" i="259"/>
  <c r="AN3472" i="259" s="1"/>
  <c r="AM4240" i="259"/>
  <c r="AN4240" i="259" s="1"/>
  <c r="AM2753" i="259"/>
  <c r="AN2753" i="259" s="1"/>
  <c r="AM3265" i="259"/>
  <c r="AN3265" i="259" s="1"/>
  <c r="AM2522" i="259"/>
  <c r="AN2522" i="259" s="1"/>
  <c r="AM3034" i="259"/>
  <c r="AN3034" i="259" s="1"/>
  <c r="AM1763" i="259"/>
  <c r="AN1763" i="259" s="1"/>
  <c r="AM2531" i="259"/>
  <c r="AN2531" i="259" s="1"/>
  <c r="AM3043" i="259"/>
  <c r="AN3043" i="259" s="1"/>
  <c r="AM1324" i="259"/>
  <c r="AN1324" i="259" s="1"/>
  <c r="AM1836" i="259"/>
  <c r="AN1836" i="259" s="1"/>
  <c r="AM1731" i="259"/>
  <c r="AN1731" i="259" s="1"/>
  <c r="AM868" i="259"/>
  <c r="AN868" i="259" s="1"/>
  <c r="AM1684" i="259"/>
  <c r="AN1684" i="259" s="1"/>
  <c r="AM1717" i="259"/>
  <c r="AN1717" i="259" s="1"/>
  <c r="AM766" i="259"/>
  <c r="AN766" i="259" s="1"/>
  <c r="AM3575" i="259"/>
  <c r="AN3575" i="259" s="1"/>
  <c r="AM3170" i="259"/>
  <c r="AN3170" i="259" s="1"/>
  <c r="AM3682" i="259"/>
  <c r="AN3682" i="259" s="1"/>
  <c r="AM3179" i="259"/>
  <c r="AN3179" i="259" s="1"/>
  <c r="AM3691" i="259"/>
  <c r="AN3691" i="259" s="1"/>
  <c r="AM2205" i="259"/>
  <c r="AN2205" i="259" s="1"/>
  <c r="AM1150" i="259"/>
  <c r="AN1150" i="259" s="1"/>
  <c r="AM1662" i="259"/>
  <c r="AN1662" i="259" s="1"/>
  <c r="AM5191" i="259"/>
  <c r="AN5191" i="259" s="1"/>
  <c r="AM4568" i="259"/>
  <c r="AN4568" i="259" s="1"/>
  <c r="AM3673" i="259"/>
  <c r="AN3673" i="259" s="1"/>
  <c r="AM5059" i="259"/>
  <c r="AN5059" i="259" s="1"/>
  <c r="AM2716" i="259"/>
  <c r="AN2716" i="259" s="1"/>
  <c r="AM3228" i="259"/>
  <c r="AN3228" i="259" s="1"/>
  <c r="AM3836" i="259"/>
  <c r="AN3836" i="259" s="1"/>
  <c r="AM5180" i="259"/>
  <c r="AN5180" i="259" s="1"/>
  <c r="AM2693" i="259"/>
  <c r="AN2693" i="259" s="1"/>
  <c r="AM3205" i="259"/>
  <c r="AN3205" i="259" s="1"/>
  <c r="AM3845" i="259"/>
  <c r="AN3845" i="259" s="1"/>
  <c r="AM4821" i="259"/>
  <c r="AN4821" i="259" s="1"/>
  <c r="AM2230" i="259"/>
  <c r="AN2230" i="259" s="1"/>
  <c r="AM2750" i="259"/>
  <c r="AN2750" i="259" s="1"/>
  <c r="AM3286" i="259"/>
  <c r="AN3286" i="259" s="1"/>
  <c r="AM4206" i="259"/>
  <c r="AN4206" i="259" s="1"/>
  <c r="AM5198" i="259"/>
  <c r="AN5198" i="259" s="1"/>
  <c r="AM4569" i="259"/>
  <c r="AN4569" i="259" s="1"/>
  <c r="AM1962" i="259"/>
  <c r="AN1962" i="259" s="1"/>
  <c r="AM2163" i="259"/>
  <c r="AN2163" i="259" s="1"/>
  <c r="AM892" i="259"/>
  <c r="AN892" i="259" s="1"/>
  <c r="AM1700" i="259"/>
  <c r="AN1700" i="259" s="1"/>
  <c r="AM5" i="259"/>
  <c r="AN5" i="259" s="1"/>
  <c r="AM646" i="259"/>
  <c r="AN646" i="259" s="1"/>
  <c r="AM3455" i="259"/>
  <c r="AN3455" i="259" s="1"/>
  <c r="AM4223" i="259"/>
  <c r="AN4223" i="259" s="1"/>
  <c r="AM3242" i="259"/>
  <c r="AN3242" i="259" s="1"/>
  <c r="AM3882" i="259"/>
  <c r="AN3882" i="259" s="1"/>
  <c r="AM3315" i="259"/>
  <c r="AN3315" i="259" s="1"/>
  <c r="AM3955" i="259"/>
  <c r="AN3955" i="259" s="1"/>
  <c r="AM2341" i="259"/>
  <c r="AN2341" i="259" s="1"/>
  <c r="AM1350" i="259"/>
  <c r="AN1350" i="259" s="1"/>
  <c r="AM1862" i="259"/>
  <c r="AN1862" i="259" s="1"/>
  <c r="AM5327" i="259"/>
  <c r="AN5327" i="259" s="1"/>
  <c r="AM3425" i="259"/>
  <c r="AN3425" i="259" s="1"/>
  <c r="AM4001" i="259"/>
  <c r="AN4001" i="259" s="1"/>
  <c r="AM2404" i="259"/>
  <c r="AN2404" i="259" s="1"/>
  <c r="AM2916" i="259"/>
  <c r="AN2916" i="259" s="1"/>
  <c r="AM3428" i="259"/>
  <c r="AN3428" i="259" s="1"/>
  <c r="AM4260" i="259"/>
  <c r="AN4260" i="259" s="1"/>
  <c r="AM5052" i="259"/>
  <c r="AN5052" i="259" s="1"/>
  <c r="AM2573" i="259"/>
  <c r="AN2573" i="259" s="1"/>
  <c r="AM3085" i="259"/>
  <c r="AN3085" i="259" s="1"/>
  <c r="AM3645" i="259"/>
  <c r="AN3645" i="259" s="1"/>
  <c r="AM5424" i="259"/>
  <c r="AN5424" i="259" s="1"/>
  <c r="AM5219" i="259"/>
  <c r="AN5219" i="259" s="1"/>
  <c r="AM4323" i="259"/>
  <c r="AN4323" i="259" s="1"/>
  <c r="AM4258" i="259"/>
  <c r="AN4258" i="259" s="1"/>
  <c r="AM5222" i="259"/>
  <c r="AN5222" i="259" s="1"/>
  <c r="AM5096" i="259"/>
  <c r="AN5096" i="259" s="1"/>
  <c r="AM4547" i="259"/>
  <c r="AN4547" i="259" s="1"/>
  <c r="AM5186" i="259"/>
  <c r="AN5186" i="259" s="1"/>
  <c r="AM5345" i="259"/>
  <c r="AN5345" i="259" s="1"/>
  <c r="AM5472" i="259"/>
  <c r="AN5472" i="259" s="1"/>
  <c r="AM5323" i="259"/>
  <c r="AN5323" i="259" s="1"/>
  <c r="AM4467" i="259"/>
  <c r="AN4467" i="259" s="1"/>
  <c r="AM4986" i="259"/>
  <c r="AN4986" i="259" s="1"/>
  <c r="AM5001" i="259"/>
  <c r="AN5001" i="259" s="1"/>
  <c r="AM5464" i="259"/>
  <c r="AN5464" i="259" s="1"/>
  <c r="AM5299" i="259"/>
  <c r="AN5299" i="259" s="1"/>
  <c r="AM4163" i="259"/>
  <c r="AN4163" i="259" s="1"/>
  <c r="AM4722" i="259"/>
  <c r="AN4722" i="259" s="1"/>
  <c r="AM4745" i="259"/>
  <c r="AN4745" i="259" s="1"/>
  <c r="AM5264" i="259"/>
  <c r="AN5264" i="259" s="1"/>
  <c r="AM4971" i="259"/>
  <c r="AN4971" i="259" s="1"/>
  <c r="AM5346" i="259"/>
  <c r="AN5346" i="259" s="1"/>
  <c r="AM5289" i="259"/>
  <c r="AN5289" i="259" s="1"/>
  <c r="AM4222" i="259"/>
  <c r="AN4222" i="259" s="1"/>
  <c r="AM5064" i="259"/>
  <c r="AN5064" i="259" s="1"/>
  <c r="AM4515" i="259"/>
  <c r="AN4515" i="259" s="1"/>
  <c r="AM4514" i="259"/>
  <c r="AN4514" i="259" s="1"/>
  <c r="AM5318" i="259"/>
  <c r="AN5318" i="259" s="1"/>
  <c r="AM752" i="259"/>
  <c r="AN752" i="259" s="1"/>
  <c r="AM2680" i="259"/>
  <c r="AN2680" i="259" s="1"/>
  <c r="AM23" i="259"/>
  <c r="AN23" i="259" s="1"/>
  <c r="AM417" i="259"/>
  <c r="AN417" i="259" s="1"/>
  <c r="AM1433" i="259"/>
  <c r="AN1433" i="259" s="1"/>
  <c r="AM2009" i="259"/>
  <c r="AN2009" i="259" s="1"/>
  <c r="AM17" i="259"/>
  <c r="AN17" i="259" s="1"/>
  <c r="AM1186" i="259"/>
  <c r="AN1186" i="259" s="1"/>
  <c r="AM1698" i="259"/>
  <c r="AN1698" i="259" s="1"/>
  <c r="AM1720" i="259"/>
  <c r="AN1720" i="259" s="1"/>
  <c r="AM843" i="259"/>
  <c r="AN843" i="259" s="1"/>
  <c r="AM153" i="259"/>
  <c r="AN153" i="259" s="1"/>
  <c r="AM84" i="259"/>
  <c r="AN84" i="259" s="1"/>
  <c r="AM724" i="259"/>
  <c r="AN724" i="259" s="1"/>
  <c r="AM1152" i="259"/>
  <c r="AN1152" i="259" s="1"/>
  <c r="AM533" i="259"/>
  <c r="AN533" i="259" s="1"/>
  <c r="AM1397" i="259"/>
  <c r="AN1397" i="259" s="1"/>
  <c r="AM209" i="259"/>
  <c r="AN209" i="259" s="1"/>
  <c r="AM5339" i="259"/>
  <c r="AN5339" i="259" s="1"/>
  <c r="AM5085" i="259"/>
  <c r="AN5085" i="259" s="1"/>
  <c r="AM173" i="259"/>
  <c r="AN173" i="259" s="1"/>
  <c r="AM47" i="259"/>
  <c r="AN47" i="259" s="1"/>
  <c r="AM1847" i="259"/>
  <c r="AN1847" i="259" s="1"/>
  <c r="AM2423" i="259"/>
  <c r="AN2423" i="259" s="1"/>
  <c r="AM2935" i="259"/>
  <c r="AN2935" i="259" s="1"/>
  <c r="AM3352" i="259"/>
  <c r="AN3352" i="259" s="1"/>
  <c r="AM4056" i="259"/>
  <c r="AN4056" i="259" s="1"/>
  <c r="AM2505" i="259"/>
  <c r="AN2505" i="259" s="1"/>
  <c r="AM3017" i="259"/>
  <c r="AN3017" i="259" s="1"/>
  <c r="AM1954" i="259"/>
  <c r="AN1954" i="259" s="1"/>
  <c r="AM2786" i="259"/>
  <c r="AN2786" i="259" s="1"/>
  <c r="AM1515" i="259"/>
  <c r="AN1515" i="259" s="1"/>
  <c r="AM2091" i="259"/>
  <c r="AN2091" i="259" s="1"/>
  <c r="AM2731" i="259"/>
  <c r="AN2731" i="259" s="1"/>
  <c r="AM1012" i="259"/>
  <c r="AN1012" i="259" s="1"/>
  <c r="AM1524" i="259"/>
  <c r="AN1524" i="259" s="1"/>
  <c r="AM79" i="259"/>
  <c r="AN79" i="259" s="1"/>
  <c r="AM2456" i="259"/>
  <c r="AN2456" i="259" s="1"/>
  <c r="AM3008" i="259"/>
  <c r="AN3008" i="259" s="1"/>
  <c r="AM928" i="259"/>
  <c r="AN928" i="259" s="1"/>
  <c r="AM1185" i="259"/>
  <c r="AN1185" i="259" s="1"/>
  <c r="AM1697" i="259"/>
  <c r="AN1697" i="259" s="1"/>
  <c r="AM1135" i="259"/>
  <c r="AN1135" i="259" s="1"/>
  <c r="AM346" i="259"/>
  <c r="AN346" i="259" s="1"/>
  <c r="AM1258" i="259"/>
  <c r="AN1258" i="259" s="1"/>
  <c r="AM151" i="259"/>
  <c r="AN151" i="259" s="1"/>
  <c r="AM2160" i="259"/>
  <c r="AN2160" i="259" s="1"/>
  <c r="AM787" i="259"/>
  <c r="AN787" i="259" s="1"/>
  <c r="AM1299" i="259"/>
  <c r="AN1299" i="259" s="1"/>
  <c r="AM92" i="259"/>
  <c r="AN92" i="259" s="1"/>
  <c r="AM796" i="259"/>
  <c r="AN796" i="259" s="1"/>
  <c r="AM1864" i="259"/>
  <c r="AN1864" i="259" s="1"/>
  <c r="AM563" i="259"/>
  <c r="AN563" i="259" s="1"/>
  <c r="AM1221" i="259"/>
  <c r="AN1221" i="259" s="1"/>
  <c r="AM1200" i="259"/>
  <c r="AN1200" i="259" s="1"/>
  <c r="AM5331" i="259"/>
  <c r="AN5331" i="259" s="1"/>
  <c r="AM5182" i="259"/>
  <c r="AN5182" i="259" s="1"/>
  <c r="AM821" i="259"/>
  <c r="AN821" i="259" s="1"/>
  <c r="AM1599" i="259"/>
  <c r="AN1599" i="259" s="1"/>
  <c r="AM2175" i="259"/>
  <c r="AN2175" i="259" s="1"/>
  <c r="AM2687" i="259"/>
  <c r="AN2687" i="259" s="1"/>
  <c r="AM3199" i="259"/>
  <c r="AN3199" i="259" s="1"/>
  <c r="AM3616" i="259"/>
  <c r="AN3616" i="259" s="1"/>
  <c r="AM2257" i="259"/>
  <c r="AN2257" i="259" s="1"/>
  <c r="AM2833" i="259"/>
  <c r="AN2833" i="259" s="1"/>
  <c r="AM1584" i="259"/>
  <c r="AN1584" i="259" s="1"/>
  <c r="AM2952" i="259"/>
  <c r="AN2952" i="259" s="1"/>
  <c r="AM1368" i="259"/>
  <c r="AN1368" i="259" s="1"/>
  <c r="AM1193" i="259"/>
  <c r="AN1193" i="259" s="1"/>
  <c r="AM1705" i="259"/>
  <c r="AN1705" i="259" s="1"/>
  <c r="AM120" i="259"/>
  <c r="AN120" i="259" s="1"/>
  <c r="AM642" i="259"/>
  <c r="AN642" i="259" s="1"/>
  <c r="AM1330" i="259"/>
  <c r="AN1330" i="259" s="1"/>
  <c r="AM1215" i="259"/>
  <c r="AN1215" i="259" s="1"/>
  <c r="AM881" i="259"/>
  <c r="AN881" i="259" s="1"/>
  <c r="AM923" i="259"/>
  <c r="AN923" i="259" s="1"/>
  <c r="AM74" i="259"/>
  <c r="AN74" i="259" s="1"/>
  <c r="AM484" i="259"/>
  <c r="AN484" i="259" s="1"/>
  <c r="AM1439" i="259"/>
  <c r="AN1439" i="259" s="1"/>
  <c r="AM769" i="259"/>
  <c r="AN769" i="259" s="1"/>
  <c r="AM685" i="259"/>
  <c r="AN685" i="259" s="1"/>
  <c r="AM15" i="259"/>
  <c r="AN15" i="259" s="1"/>
  <c r="AM2056" i="259"/>
  <c r="AN2056" i="259" s="1"/>
  <c r="AM5378" i="259"/>
  <c r="AN5378" i="259" s="1"/>
  <c r="AM3580" i="259"/>
  <c r="AN3580" i="259" s="1"/>
  <c r="AM483" i="259"/>
  <c r="AN483" i="259" s="1"/>
  <c r="AM119" i="259"/>
  <c r="AN119" i="259" s="1"/>
  <c r="AM1863" i="259"/>
  <c r="AN1863" i="259" s="1"/>
  <c r="AM2695" i="259"/>
  <c r="AN2695" i="259" s="1"/>
  <c r="AM3207" i="259"/>
  <c r="AN3207" i="259" s="1"/>
  <c r="AM3624" i="259"/>
  <c r="AN3624" i="259" s="1"/>
  <c r="AM2393" i="259"/>
  <c r="AN2393" i="259" s="1"/>
  <c r="AM2905" i="259"/>
  <c r="AN2905" i="259" s="1"/>
  <c r="AM1842" i="259"/>
  <c r="AN1842" i="259" s="1"/>
  <c r="AM2546" i="259"/>
  <c r="AN2546" i="259" s="1"/>
  <c r="AM3058" i="259"/>
  <c r="AN3058" i="259" s="1"/>
  <c r="AM1787" i="259"/>
  <c r="AN1787" i="259" s="1"/>
  <c r="AM1624" i="259"/>
  <c r="AN1624" i="259" s="1"/>
  <c r="AM2896" i="259"/>
  <c r="AN2896" i="259" s="1"/>
  <c r="AM640" i="259"/>
  <c r="AN640" i="259" s="1"/>
  <c r="AM1073" i="259"/>
  <c r="AN1073" i="259" s="1"/>
  <c r="AM1585" i="259"/>
  <c r="AN1585" i="259" s="1"/>
  <c r="AM1255" i="259"/>
  <c r="AN1255" i="259" s="1"/>
  <c r="AM402" i="259"/>
  <c r="AN402" i="259" s="1"/>
  <c r="AM1274" i="259"/>
  <c r="AN1274" i="259" s="1"/>
  <c r="AM775" i="259"/>
  <c r="AN775" i="259" s="1"/>
  <c r="AM698" i="259"/>
  <c r="AN698" i="259" s="1"/>
  <c r="AM931" i="259"/>
  <c r="AN931" i="259" s="1"/>
  <c r="AM521" i="259"/>
  <c r="AN521" i="259" s="1"/>
  <c r="AM556" i="259"/>
  <c r="AN556" i="259" s="1"/>
  <c r="AM1463" i="259"/>
  <c r="AN1463" i="259" s="1"/>
  <c r="AM290" i="259"/>
  <c r="AN290" i="259" s="1"/>
  <c r="AM901" i="259"/>
  <c r="AN901" i="259" s="1"/>
  <c r="AM1103" i="259"/>
  <c r="AN1103" i="259" s="1"/>
  <c r="AM138" i="259"/>
  <c r="AN138" i="259" s="1"/>
  <c r="AM4617" i="259"/>
  <c r="AN4617" i="259" s="1"/>
  <c r="AM101" i="259"/>
  <c r="AN101" i="259" s="1"/>
  <c r="AM911" i="259"/>
  <c r="AN911" i="259" s="1"/>
  <c r="AM1935" i="259"/>
  <c r="AN1935" i="259" s="1"/>
  <c r="AM2703" i="259"/>
  <c r="AN2703" i="259" s="1"/>
  <c r="AM3215" i="259"/>
  <c r="AN3215" i="259" s="1"/>
  <c r="AM3632" i="259"/>
  <c r="AN3632" i="259" s="1"/>
  <c r="AM2593" i="259"/>
  <c r="AN2593" i="259" s="1"/>
  <c r="AM3105" i="259"/>
  <c r="AN3105" i="259" s="1"/>
  <c r="AM2106" i="259"/>
  <c r="AN2106" i="259" s="1"/>
  <c r="AM983" i="259"/>
  <c r="AN983" i="259" s="1"/>
  <c r="AM2520" i="259"/>
  <c r="AN2520" i="259" s="1"/>
  <c r="AM3032" i="259"/>
  <c r="AN3032" i="259" s="1"/>
  <c r="AM1472" i="259"/>
  <c r="AN1472" i="259" s="1"/>
  <c r="AM1337" i="259"/>
  <c r="AN1337" i="259" s="1"/>
  <c r="AM1849" i="259"/>
  <c r="AN1849" i="259" s="1"/>
  <c r="AM1880" i="259"/>
  <c r="AN1880" i="259" s="1"/>
  <c r="AM1090" i="259"/>
  <c r="AN1090" i="259" s="1"/>
  <c r="AM1602" i="259"/>
  <c r="AN1602" i="259" s="1"/>
  <c r="AM545" i="259"/>
  <c r="AN545" i="259" s="1"/>
  <c r="AM875" i="259"/>
  <c r="AN875" i="259" s="1"/>
  <c r="AM561" i="259"/>
  <c r="AN561" i="259" s="1"/>
  <c r="AM564" i="259"/>
  <c r="AN564" i="259" s="1"/>
  <c r="AM624" i="259"/>
  <c r="AN624" i="259" s="1"/>
  <c r="AM27" i="259"/>
  <c r="AN27" i="259" s="1"/>
  <c r="AM1149" i="259"/>
  <c r="AN1149" i="259" s="1"/>
  <c r="AM560" i="259"/>
  <c r="AN560" i="259" s="1"/>
  <c r="AM618" i="259"/>
  <c r="AN618" i="259" s="1"/>
  <c r="AM5075" i="259"/>
  <c r="AN5075" i="259" s="1"/>
  <c r="AM261" i="259"/>
  <c r="AN261" i="259" s="1"/>
  <c r="AM943" i="259"/>
  <c r="AN943" i="259" s="1"/>
  <c r="AM1943" i="259"/>
  <c r="AN1943" i="259" s="1"/>
  <c r="AM2647" i="259"/>
  <c r="AN2647" i="259" s="1"/>
  <c r="AM3159" i="259"/>
  <c r="AN3159" i="259" s="1"/>
  <c r="AM3576" i="259"/>
  <c r="AN3576" i="259" s="1"/>
  <c r="AM2281" i="259"/>
  <c r="AN2281" i="259" s="1"/>
  <c r="AM2793" i="259"/>
  <c r="AN2793" i="259" s="1"/>
  <c r="AM3305" i="259"/>
  <c r="AN3305" i="259" s="1"/>
  <c r="AM2306" i="259"/>
  <c r="AN2306" i="259" s="1"/>
  <c r="AM2882" i="259"/>
  <c r="AN2882" i="259" s="1"/>
  <c r="AM1611" i="259"/>
  <c r="AN1611" i="259" s="1"/>
  <c r="AM639" i="259"/>
  <c r="AN639" i="259" s="1"/>
  <c r="AM2368" i="259"/>
  <c r="AN2368" i="259" s="1"/>
  <c r="AM2976" i="259"/>
  <c r="AN2976" i="259" s="1"/>
  <c r="AM1520" i="259"/>
  <c r="AN1520" i="259" s="1"/>
  <c r="AM1281" i="259"/>
  <c r="AN1281" i="259" s="1"/>
  <c r="AM1793" i="259"/>
  <c r="AN1793" i="259" s="1"/>
  <c r="AM673" i="259"/>
  <c r="AN673" i="259" s="1"/>
  <c r="AM1226" i="259"/>
  <c r="AN1226" i="259" s="1"/>
  <c r="AM1738" i="259"/>
  <c r="AN1738" i="259" s="1"/>
  <c r="AM593" i="259"/>
  <c r="AN593" i="259" s="1"/>
  <c r="AM883" i="259"/>
  <c r="AN883" i="259" s="1"/>
  <c r="AM617" i="259"/>
  <c r="AN617" i="259" s="1"/>
  <c r="AM124" i="259"/>
  <c r="AN124" i="259" s="1"/>
  <c r="AM447" i="259"/>
  <c r="AN447" i="259" s="1"/>
  <c r="AM1704" i="259"/>
  <c r="AN1704" i="259" s="1"/>
  <c r="AM562" i="259"/>
  <c r="AN562" i="259" s="1"/>
  <c r="AM837" i="259"/>
  <c r="AN837" i="259" s="1"/>
  <c r="AM695" i="259"/>
  <c r="AN695" i="259" s="1"/>
  <c r="AM97" i="259"/>
  <c r="AN97" i="259" s="1"/>
  <c r="AM5265" i="259"/>
  <c r="AN5265" i="259" s="1"/>
  <c r="AM4900" i="259"/>
  <c r="AN4900" i="259" s="1"/>
  <c r="AM365" i="259"/>
  <c r="AN365" i="259" s="1"/>
  <c r="AM623" i="259"/>
  <c r="AN623" i="259" s="1"/>
  <c r="AM1887" i="259"/>
  <c r="AN1887" i="259" s="1"/>
  <c r="AM2655" i="259"/>
  <c r="AN2655" i="259" s="1"/>
  <c r="AM3167" i="259"/>
  <c r="AN3167" i="259" s="1"/>
  <c r="AM3584" i="259"/>
  <c r="AN3584" i="259" s="1"/>
  <c r="AM2417" i="259"/>
  <c r="AN2417" i="259" s="1"/>
  <c r="AM2929" i="259"/>
  <c r="AN2929" i="259" s="1"/>
  <c r="AM1866" i="259"/>
  <c r="AN1866" i="259" s="1"/>
  <c r="AM2442" i="259"/>
  <c r="AN2442" i="259" s="1"/>
  <c r="AM2954" i="259"/>
  <c r="AN2954" i="259" s="1"/>
  <c r="AM1683" i="259"/>
  <c r="AN1683" i="259" s="1"/>
  <c r="AM2579" i="259"/>
  <c r="AN2579" i="259" s="1"/>
  <c r="AM860" i="259"/>
  <c r="AN860" i="259" s="1"/>
  <c r="AM1372" i="259"/>
  <c r="AN1372" i="259" s="1"/>
  <c r="AM1884" i="259"/>
  <c r="AN1884" i="259" s="1"/>
  <c r="AM2536" i="259"/>
  <c r="AN2536" i="259" s="1"/>
  <c r="AM3048" i="259"/>
  <c r="AN3048" i="259" s="1"/>
  <c r="AM1576" i="259"/>
  <c r="AN1576" i="259" s="1"/>
  <c r="AM1289" i="259"/>
  <c r="AN1289" i="259" s="1"/>
  <c r="AM1801" i="259"/>
  <c r="AN1801" i="259" s="1"/>
  <c r="AM2392" i="259"/>
  <c r="AN2392" i="259" s="1"/>
  <c r="AM1106" i="259"/>
  <c r="AN1106" i="259" s="1"/>
  <c r="AM1618" i="259"/>
  <c r="AN1618" i="259" s="1"/>
  <c r="AM1224" i="259"/>
  <c r="AN1224" i="259" s="1"/>
  <c r="AM195" i="259"/>
  <c r="AN195" i="259" s="1"/>
  <c r="AM1083" i="259"/>
  <c r="AN1083" i="259" s="1"/>
  <c r="AM570" i="259"/>
  <c r="AN570" i="259" s="1"/>
  <c r="AM644" i="259"/>
  <c r="AN644" i="259" s="1"/>
  <c r="AM720" i="259"/>
  <c r="AN720" i="259" s="1"/>
  <c r="AM730" i="259"/>
  <c r="AN730" i="259" s="1"/>
  <c r="AM949" i="259"/>
  <c r="AN949" i="259" s="1"/>
  <c r="AM656" i="259"/>
  <c r="AN656" i="259" s="1"/>
  <c r="AM5441" i="259"/>
  <c r="AN5441" i="259" s="1"/>
  <c r="AM5278" i="259"/>
  <c r="AN5278" i="259" s="1"/>
  <c r="AM373" i="259"/>
  <c r="AN373" i="259" s="1"/>
  <c r="AM1055" i="259"/>
  <c r="AN1055" i="259" s="1"/>
  <c r="AM1959" i="259"/>
  <c r="AN1959" i="259" s="1"/>
  <c r="AM2791" i="259"/>
  <c r="AN2791" i="259" s="1"/>
  <c r="AM3208" i="259"/>
  <c r="AN3208" i="259" s="1"/>
  <c r="AM3720" i="259"/>
  <c r="AN3720" i="259" s="1"/>
  <c r="AM2617" i="259"/>
  <c r="AN2617" i="259" s="1"/>
  <c r="AM3129" i="259"/>
  <c r="AN3129" i="259" s="1"/>
  <c r="AM2130" i="259"/>
  <c r="AN2130" i="259" s="1"/>
  <c r="AM2706" i="259"/>
  <c r="AN2706" i="259" s="1"/>
  <c r="AM704" i="259"/>
  <c r="AN704" i="259" s="1"/>
  <c r="AM2672" i="259"/>
  <c r="AN2672" i="259" s="1"/>
  <c r="AM3184" i="259"/>
  <c r="AN3184" i="259" s="1"/>
  <c r="AM761" i="259"/>
  <c r="AN761" i="259" s="1"/>
  <c r="AM1489" i="259"/>
  <c r="AN1489" i="259" s="1"/>
  <c r="AM7" i="259"/>
  <c r="AN7" i="259" s="1"/>
  <c r="AM2032" i="259"/>
  <c r="AN2032" i="259" s="1"/>
  <c r="AM1114" i="259"/>
  <c r="AN1114" i="259" s="1"/>
  <c r="AM1626" i="259"/>
  <c r="AN1626" i="259" s="1"/>
  <c r="AM1656" i="259"/>
  <c r="AN1656" i="259" s="1"/>
  <c r="AM771" i="259"/>
  <c r="AN771" i="259" s="1"/>
  <c r="AM1283" i="259"/>
  <c r="AN1283" i="259" s="1"/>
  <c r="AM12" i="259"/>
  <c r="AN12" i="259" s="1"/>
  <c r="AM716" i="259"/>
  <c r="AN716" i="259" s="1"/>
  <c r="AM800" i="259"/>
  <c r="AN800" i="259" s="1"/>
  <c r="AM170" i="259"/>
  <c r="AN170" i="259" s="1"/>
  <c r="AM645" i="259"/>
  <c r="AN645" i="259" s="1"/>
  <c r="AM1469" i="259"/>
  <c r="AN1469" i="259" s="1"/>
  <c r="AM1001" i="259"/>
  <c r="AN1001" i="259" s="1"/>
  <c r="AM5057" i="259"/>
  <c r="AN5057" i="259" s="1"/>
  <c r="AM3413" i="259"/>
  <c r="AN3413" i="259" s="1"/>
  <c r="AM637" i="259"/>
  <c r="AN637" i="259" s="1"/>
  <c r="AM1471" i="259"/>
  <c r="AN1471" i="259" s="1"/>
  <c r="AM2031" i="259"/>
  <c r="AN2031" i="259" s="1"/>
  <c r="AM2607" i="259"/>
  <c r="AN2607" i="259" s="1"/>
  <c r="AM3119" i="259"/>
  <c r="AN3119" i="259" s="1"/>
  <c r="AM3536" i="259"/>
  <c r="AN3536" i="259" s="1"/>
  <c r="AM2305" i="259"/>
  <c r="AN2305" i="259" s="1"/>
  <c r="AM2817" i="259"/>
  <c r="AN2817" i="259" s="1"/>
  <c r="AM1754" i="259"/>
  <c r="AN1754" i="259" s="1"/>
  <c r="AM2586" i="259"/>
  <c r="AN2586" i="259" s="1"/>
  <c r="AM3098" i="259"/>
  <c r="AN3098" i="259" s="1"/>
  <c r="AM1827" i="259"/>
  <c r="AN1827" i="259" s="1"/>
  <c r="AM2595" i="259"/>
  <c r="AN2595" i="259" s="1"/>
  <c r="AM876" i="259"/>
  <c r="AN876" i="259" s="1"/>
  <c r="AM1388" i="259"/>
  <c r="AN1388" i="259" s="1"/>
  <c r="AM2961" i="259"/>
  <c r="AN2961" i="259" s="1"/>
  <c r="AM1883" i="259"/>
  <c r="AN1883" i="259" s="1"/>
  <c r="AM972" i="259"/>
  <c r="AN972" i="259" s="1"/>
  <c r="AM1796" i="259"/>
  <c r="AN1796" i="259" s="1"/>
  <c r="AM62" i="259"/>
  <c r="AN62" i="259" s="1"/>
  <c r="AM830" i="259"/>
  <c r="AN830" i="259" s="1"/>
  <c r="AM3639" i="259"/>
  <c r="AN3639" i="259" s="1"/>
  <c r="AM3234" i="259"/>
  <c r="AN3234" i="259" s="1"/>
  <c r="AM3746" i="259"/>
  <c r="AN3746" i="259" s="1"/>
  <c r="AM3243" i="259"/>
  <c r="AN3243" i="259" s="1"/>
  <c r="AM3755" i="259"/>
  <c r="AN3755" i="259" s="1"/>
  <c r="AM2269" i="259"/>
  <c r="AN2269" i="259" s="1"/>
  <c r="AM1214" i="259"/>
  <c r="AN1214" i="259" s="1"/>
  <c r="AM1726" i="259"/>
  <c r="AN1726" i="259" s="1"/>
  <c r="AM5255" i="259"/>
  <c r="AN5255" i="259" s="1"/>
  <c r="AM4632" i="259"/>
  <c r="AN4632" i="259" s="1"/>
  <c r="AM3737" i="259"/>
  <c r="AN3737" i="259" s="1"/>
  <c r="AM5403" i="259"/>
  <c r="AN5403" i="259" s="1"/>
  <c r="AM2780" i="259"/>
  <c r="AN2780" i="259" s="1"/>
  <c r="AM3292" i="259"/>
  <c r="AN3292" i="259" s="1"/>
  <c r="AM4188" i="259"/>
  <c r="AN4188" i="259" s="1"/>
  <c r="AM5244" i="259"/>
  <c r="AN5244" i="259" s="1"/>
  <c r="AM2757" i="259"/>
  <c r="AN2757" i="259" s="1"/>
  <c r="AM3285" i="259"/>
  <c r="AN3285" i="259" s="1"/>
  <c r="AM3973" i="259"/>
  <c r="AN3973" i="259" s="1"/>
  <c r="AM5053" i="259"/>
  <c r="AN5053" i="259" s="1"/>
  <c r="AM2294" i="259"/>
  <c r="AN2294" i="259" s="1"/>
  <c r="AM2814" i="259"/>
  <c r="AN2814" i="259" s="1"/>
  <c r="AM3350" i="259"/>
  <c r="AN3350" i="259" s="1"/>
  <c r="AM4358" i="259"/>
  <c r="AN4358" i="259" s="1"/>
  <c r="AM5286" i="259"/>
  <c r="AN5286" i="259" s="1"/>
  <c r="AM4649" i="259"/>
  <c r="AN4649" i="259" s="1"/>
  <c r="AM2474" i="259"/>
  <c r="AN2474" i="259" s="1"/>
  <c r="AM2395" i="259"/>
  <c r="AN2395" i="259" s="1"/>
  <c r="AM980" i="259"/>
  <c r="AN980" i="259" s="1"/>
  <c r="AM1804" i="259"/>
  <c r="AN1804" i="259" s="1"/>
  <c r="AM70" i="259"/>
  <c r="AN70" i="259" s="1"/>
  <c r="AM710" i="259"/>
  <c r="AN710" i="259" s="1"/>
  <c r="AM3519" i="259"/>
  <c r="AN3519" i="259" s="1"/>
  <c r="AM4415" i="259"/>
  <c r="AN4415" i="259" s="1"/>
  <c r="AM3306" i="259"/>
  <c r="AN3306" i="259" s="1"/>
  <c r="AM3946" i="259"/>
  <c r="AN3946" i="259" s="1"/>
  <c r="AM3379" i="259"/>
  <c r="AN3379" i="259" s="1"/>
  <c r="AM2140" i="259"/>
  <c r="AN2140" i="259" s="1"/>
  <c r="AM2469" i="259"/>
  <c r="AN2469" i="259" s="1"/>
  <c r="AM1414" i="259"/>
  <c r="AN1414" i="259" s="1"/>
  <c r="AM1926" i="259"/>
  <c r="AN1926" i="259" s="1"/>
  <c r="AM5391" i="259"/>
  <c r="AN5391" i="259" s="1"/>
  <c r="AM3489" i="259"/>
  <c r="AN3489" i="259" s="1"/>
  <c r="AM4065" i="259"/>
  <c r="AN4065" i="259" s="1"/>
  <c r="AM2468" i="259"/>
  <c r="AN2468" i="259" s="1"/>
  <c r="AM2980" i="259"/>
  <c r="AN2980" i="259" s="1"/>
  <c r="AM3500" i="259"/>
  <c r="AN3500" i="259" s="1"/>
  <c r="AM4324" i="259"/>
  <c r="AN4324" i="259" s="1"/>
  <c r="AM5116" i="259"/>
  <c r="AN5116" i="259" s="1"/>
  <c r="AM2637" i="259"/>
  <c r="AN2637" i="259" s="1"/>
  <c r="AM3149" i="259"/>
  <c r="AN3149" i="259" s="1"/>
  <c r="AM5360" i="259"/>
  <c r="AN5360" i="259" s="1"/>
  <c r="AM5115" i="259"/>
  <c r="AN5115" i="259" s="1"/>
  <c r="AM4259" i="259"/>
  <c r="AN4259" i="259" s="1"/>
  <c r="AM4050" i="259"/>
  <c r="AN4050" i="259" s="1"/>
  <c r="AM4502" i="259"/>
  <c r="AN4502" i="259" s="1"/>
  <c r="AM5483" i="259"/>
  <c r="AN5483" i="259" s="1"/>
  <c r="AM4483" i="259"/>
  <c r="AN4483" i="259" s="1"/>
  <c r="AM5090" i="259"/>
  <c r="AN5090" i="259" s="1"/>
  <c r="AM5193" i="259"/>
  <c r="AN5193" i="259" s="1"/>
  <c r="AM5408" i="259"/>
  <c r="AN5408" i="259" s="1"/>
  <c r="AM5187" i="259"/>
  <c r="AN5187" i="259" s="1"/>
  <c r="AM4307" i="259"/>
  <c r="AN4307" i="259" s="1"/>
  <c r="AM4642" i="259"/>
  <c r="AN4642" i="259" s="1"/>
  <c r="AM4761" i="259"/>
  <c r="AN4761" i="259" s="1"/>
  <c r="AM5400" i="259"/>
  <c r="AN5400" i="259" s="1"/>
  <c r="AM5179" i="259"/>
  <c r="AN5179" i="259" s="1"/>
  <c r="AM5458" i="259"/>
  <c r="AN5458" i="259" s="1"/>
  <c r="AM4634" i="259"/>
  <c r="AN4634" i="259" s="1"/>
  <c r="AM4577" i="259"/>
  <c r="AN4577" i="259" s="1"/>
  <c r="AM5200" i="259"/>
  <c r="AN5200" i="259" s="1"/>
  <c r="AM4883" i="259"/>
  <c r="AN4883" i="259" s="1"/>
  <c r="AM5250" i="259"/>
  <c r="AN5250" i="259" s="1"/>
  <c r="AM5129" i="259"/>
  <c r="AN5129" i="259" s="1"/>
  <c r="AM5512" i="259"/>
  <c r="AN5512" i="259" s="1"/>
  <c r="AM5395" i="259"/>
  <c r="AN5395" i="259" s="1"/>
  <c r="AM4067" i="259"/>
  <c r="AN4067" i="259" s="1"/>
  <c r="AM5433" i="259"/>
  <c r="AN5433" i="259" s="1"/>
  <c r="AM5062" i="259"/>
  <c r="AN5062" i="259" s="1"/>
  <c r="AM1072" i="259"/>
  <c r="AN1072" i="259" s="1"/>
  <c r="AM2744" i="259"/>
  <c r="AN2744" i="259" s="1"/>
  <c r="AM559" i="259"/>
  <c r="AN559" i="259" s="1"/>
  <c r="AM809" i="259"/>
  <c r="AN809" i="259" s="1"/>
  <c r="AM1497" i="259"/>
  <c r="AN1497" i="259" s="1"/>
  <c r="AM63" i="259"/>
  <c r="AN63" i="259" s="1"/>
  <c r="AM833" i="259"/>
  <c r="AN833" i="259" s="1"/>
  <c r="AM1250" i="259"/>
  <c r="AN1250" i="259" s="1"/>
  <c r="AM95" i="259"/>
  <c r="AN95" i="259" s="1"/>
  <c r="AM49" i="259"/>
  <c r="AN49" i="259" s="1"/>
  <c r="AM907" i="259"/>
  <c r="AN907" i="259" s="1"/>
  <c r="AM409" i="259"/>
  <c r="AN409" i="259" s="1"/>
  <c r="AM148" i="259"/>
  <c r="AN148" i="259" s="1"/>
  <c r="AM788" i="259"/>
  <c r="AN788" i="259" s="1"/>
  <c r="AM1448" i="259"/>
  <c r="AN1448" i="259" s="1"/>
  <c r="AM653" i="259"/>
  <c r="AN653" i="259" s="1"/>
  <c r="AM1477" i="259"/>
  <c r="AN1477" i="259" s="1"/>
  <c r="AM633" i="259"/>
  <c r="AN633" i="259" s="1"/>
  <c r="AM5251" i="259"/>
  <c r="AN5251" i="259" s="1"/>
  <c r="AM4897" i="259"/>
  <c r="AN4897" i="259" s="1"/>
  <c r="AM317" i="259"/>
  <c r="AN317" i="259" s="1"/>
  <c r="AM759" i="259"/>
  <c r="AN759" i="259" s="1"/>
  <c r="AM1911" i="259"/>
  <c r="AN1911" i="259" s="1"/>
  <c r="AM2487" i="259"/>
  <c r="AN2487" i="259" s="1"/>
  <c r="AM2999" i="259"/>
  <c r="AN2999" i="259" s="1"/>
  <c r="AM3416" i="259"/>
  <c r="AN3416" i="259" s="1"/>
  <c r="AM4248" i="259"/>
  <c r="AN4248" i="259" s="1"/>
  <c r="AM2569" i="259"/>
  <c r="AN2569" i="259" s="1"/>
  <c r="AM3081" i="259"/>
  <c r="AN3081" i="259" s="1"/>
  <c r="AM2338" i="259"/>
  <c r="AN2338" i="259" s="1"/>
  <c r="AM2850" i="259"/>
  <c r="AN2850" i="259" s="1"/>
  <c r="AM1579" i="259"/>
  <c r="AN1579" i="259" s="1"/>
  <c r="AM2155" i="259"/>
  <c r="AN2155" i="259" s="1"/>
  <c r="AM2795" i="259"/>
  <c r="AN2795" i="259" s="1"/>
  <c r="AM1076" i="259"/>
  <c r="AN1076" i="259" s="1"/>
  <c r="AM1588" i="259"/>
  <c r="AN1588" i="259" s="1"/>
  <c r="AM839" i="259"/>
  <c r="AN839" i="259" s="1"/>
  <c r="AM2560" i="259"/>
  <c r="AN2560" i="259" s="1"/>
  <c r="AM3072" i="259"/>
  <c r="AN3072" i="259" s="1"/>
  <c r="AM1328" i="259"/>
  <c r="AN1328" i="259" s="1"/>
  <c r="AM1249" i="259"/>
  <c r="AN1249" i="259" s="1"/>
  <c r="AM1761" i="259"/>
  <c r="AN1761" i="259" s="1"/>
  <c r="AM96" i="259"/>
  <c r="AN96" i="259" s="1"/>
  <c r="AM610" i="259"/>
  <c r="AN610" i="259" s="1"/>
  <c r="AM1322" i="259"/>
  <c r="AN1322" i="259" s="1"/>
  <c r="AM655" i="259"/>
  <c r="AN655" i="259" s="1"/>
  <c r="AM89" i="259"/>
  <c r="AN89" i="259" s="1"/>
  <c r="AM851" i="259"/>
  <c r="AN851" i="259" s="1"/>
  <c r="AM177" i="259"/>
  <c r="AN177" i="259" s="1"/>
  <c r="AM156" i="259"/>
  <c r="AN156" i="259" s="1"/>
  <c r="AM647" i="259"/>
  <c r="AN647" i="259" s="1"/>
  <c r="AM2216" i="259"/>
  <c r="AN2216" i="259" s="1"/>
  <c r="AM125" i="259"/>
  <c r="AN125" i="259" s="1"/>
  <c r="AM1301" i="259"/>
  <c r="AN1301" i="259" s="1"/>
  <c r="AM1600" i="259"/>
  <c r="AN1600" i="259" s="1"/>
  <c r="AM5379" i="259"/>
  <c r="AN5379" i="259" s="1"/>
  <c r="AM5308" i="259"/>
  <c r="AN5308" i="259" s="1"/>
  <c r="AM997" i="259"/>
  <c r="AN997" i="259" s="1"/>
  <c r="AM1663" i="259"/>
  <c r="AN1663" i="259" s="1"/>
  <c r="AM2239" i="259"/>
  <c r="AN2239" i="259" s="1"/>
  <c r="AM2751" i="259"/>
  <c r="AN2751" i="259" s="1"/>
  <c r="AM3263" i="259"/>
  <c r="AN3263" i="259" s="1"/>
  <c r="AM3680" i="259"/>
  <c r="AN3680" i="259" s="1"/>
  <c r="AM2321" i="259"/>
  <c r="AN2321" i="259" s="1"/>
  <c r="AM2897" i="259"/>
  <c r="AN2897" i="259" s="1"/>
  <c r="AM2504" i="259"/>
  <c r="AN2504" i="259" s="1"/>
  <c r="AM3016" i="259"/>
  <c r="AN3016" i="259" s="1"/>
  <c r="AM1808" i="259"/>
  <c r="AN1808" i="259" s="1"/>
  <c r="AM1257" i="259"/>
  <c r="AN1257" i="259" s="1"/>
  <c r="AM1769" i="259"/>
  <c r="AN1769" i="259" s="1"/>
  <c r="AM576" i="259"/>
  <c r="AN576" i="259" s="1"/>
  <c r="AM882" i="259"/>
  <c r="AN882" i="259" s="1"/>
  <c r="AM1394" i="259"/>
  <c r="AN1394" i="259" s="1"/>
  <c r="AM144" i="259"/>
  <c r="AN144" i="259" s="1"/>
  <c r="AM666" i="259"/>
  <c r="AN666" i="259" s="1"/>
  <c r="AM987" i="259"/>
  <c r="AN987" i="259" s="1"/>
  <c r="AM682" i="259"/>
  <c r="AN682" i="259" s="1"/>
  <c r="AM548" i="259"/>
  <c r="AN548" i="259" s="1"/>
  <c r="AM552" i="259"/>
  <c r="AN552" i="259" s="1"/>
  <c r="AM34" i="259"/>
  <c r="AN34" i="259" s="1"/>
  <c r="AM797" i="259"/>
  <c r="AN797" i="259" s="1"/>
  <c r="AM511" i="259"/>
  <c r="AN511" i="259" s="1"/>
  <c r="AM2472" i="259"/>
  <c r="AN2472" i="259" s="1"/>
  <c r="AM4379" i="259"/>
  <c r="AN4379" i="259" s="1"/>
  <c r="AM5284" i="259"/>
  <c r="AN5284" i="259" s="1"/>
  <c r="AM85" i="259"/>
  <c r="AN85" i="259" s="1"/>
  <c r="AM863" i="259"/>
  <c r="AN863" i="259" s="1"/>
  <c r="AM1927" i="259"/>
  <c r="AN1927" i="259" s="1"/>
  <c r="AM2759" i="259"/>
  <c r="AN2759" i="259" s="1"/>
  <c r="AM3271" i="259"/>
  <c r="AN3271" i="259" s="1"/>
  <c r="AM3688" i="259"/>
  <c r="AN3688" i="259" s="1"/>
  <c r="AM2457" i="259"/>
  <c r="AN2457" i="259" s="1"/>
  <c r="AM2969" i="259"/>
  <c r="AN2969" i="259" s="1"/>
  <c r="AM1970" i="259"/>
  <c r="AN1970" i="259" s="1"/>
  <c r="AM2610" i="259"/>
  <c r="AN2610" i="259" s="1"/>
  <c r="AM1339" i="259"/>
  <c r="AN1339" i="259" s="1"/>
  <c r="AM183" i="259"/>
  <c r="AN183" i="259" s="1"/>
  <c r="AM2296" i="259"/>
  <c r="AN2296" i="259" s="1"/>
  <c r="AM2960" i="259"/>
  <c r="AN2960" i="259" s="1"/>
  <c r="AM1024" i="259"/>
  <c r="AN1024" i="259" s="1"/>
  <c r="AM1137" i="259"/>
  <c r="AN1137" i="259" s="1"/>
  <c r="AM1649" i="259"/>
  <c r="AN1649" i="259" s="1"/>
  <c r="AM200" i="259"/>
  <c r="AN200" i="259" s="1"/>
  <c r="AM674" i="259"/>
  <c r="AN674" i="259" s="1"/>
  <c r="AM1338" i="259"/>
  <c r="AN1338" i="259" s="1"/>
  <c r="AM1271" i="259"/>
  <c r="AN1271" i="259" s="1"/>
  <c r="AM123" i="259"/>
  <c r="AN123" i="259" s="1"/>
  <c r="AM995" i="259"/>
  <c r="AN995" i="259" s="1"/>
  <c r="AM865" i="259"/>
  <c r="AN865" i="259" s="1"/>
  <c r="AM620" i="259"/>
  <c r="AN620" i="259" s="1"/>
  <c r="AM584" i="259"/>
  <c r="AN584" i="259" s="1"/>
  <c r="AM874" i="259"/>
  <c r="AN874" i="259" s="1"/>
  <c r="AM1021" i="259"/>
  <c r="AN1021" i="259" s="1"/>
  <c r="AM88" i="259"/>
  <c r="AN88" i="259" s="1"/>
  <c r="AM586" i="259"/>
  <c r="AN586" i="259" s="1"/>
  <c r="AM5514" i="259"/>
  <c r="AN5514" i="259" s="1"/>
  <c r="AM573" i="259"/>
  <c r="AN573" i="259" s="1"/>
  <c r="AM1311" i="259"/>
  <c r="AN1311" i="259" s="1"/>
  <c r="AM2063" i="259"/>
  <c r="AN2063" i="259" s="1"/>
  <c r="AM2767" i="259"/>
  <c r="AN2767" i="259" s="1"/>
  <c r="AM3279" i="259"/>
  <c r="AN3279" i="259" s="1"/>
  <c r="AM3696" i="259"/>
  <c r="AN3696" i="259" s="1"/>
  <c r="AM2657" i="259"/>
  <c r="AN2657" i="259" s="1"/>
  <c r="AM3169" i="259"/>
  <c r="AN3169" i="259" s="1"/>
  <c r="AM2170" i="259"/>
  <c r="AN2170" i="259" s="1"/>
  <c r="AM1375" i="259"/>
  <c r="AN1375" i="259" s="1"/>
  <c r="AM2584" i="259"/>
  <c r="AN2584" i="259" s="1"/>
  <c r="AM3096" i="259"/>
  <c r="AN3096" i="259" s="1"/>
  <c r="AM2320" i="259"/>
  <c r="AN2320" i="259" s="1"/>
  <c r="AM1401" i="259"/>
  <c r="AN1401" i="259" s="1"/>
  <c r="AM2041" i="259"/>
  <c r="AN2041" i="259" s="1"/>
  <c r="AM625" i="259"/>
  <c r="AN625" i="259" s="1"/>
  <c r="AM1154" i="259"/>
  <c r="AN1154" i="259" s="1"/>
  <c r="AM1666" i="259"/>
  <c r="AN1666" i="259" s="1"/>
  <c r="AM162" i="259"/>
  <c r="AN162" i="259" s="1"/>
  <c r="AM939" i="259"/>
  <c r="AN939" i="259" s="1"/>
  <c r="AM905" i="259"/>
  <c r="AN905" i="259" s="1"/>
  <c r="AM628" i="259"/>
  <c r="AN628" i="259" s="1"/>
  <c r="AM1008" i="259"/>
  <c r="AN1008" i="259" s="1"/>
  <c r="AM53" i="259"/>
  <c r="AN53" i="259" s="1"/>
  <c r="AM1261" i="259"/>
  <c r="AN1261" i="259" s="1"/>
  <c r="AM952" i="259"/>
  <c r="AN952" i="259" s="1"/>
  <c r="AM4618" i="259"/>
  <c r="AN4618" i="259" s="1"/>
  <c r="AM4266" i="259"/>
  <c r="AN4266" i="259" s="1"/>
  <c r="AM589" i="259"/>
  <c r="AN589" i="259" s="1"/>
  <c r="AM1359" i="259"/>
  <c r="AN1359" i="259" s="1"/>
  <c r="AM2071" i="259"/>
  <c r="AN2071" i="259" s="1"/>
  <c r="AM2711" i="259"/>
  <c r="AN2711" i="259" s="1"/>
  <c r="AM3223" i="259"/>
  <c r="AN3223" i="259" s="1"/>
  <c r="AM3640" i="259"/>
  <c r="AN3640" i="259" s="1"/>
  <c r="AM2345" i="259"/>
  <c r="AN2345" i="259" s="1"/>
  <c r="AM2857" i="259"/>
  <c r="AN2857" i="259" s="1"/>
  <c r="AM1794" i="259"/>
  <c r="AN1794" i="259" s="1"/>
  <c r="AM2434" i="259"/>
  <c r="AN2434" i="259" s="1"/>
  <c r="AM2946" i="259"/>
  <c r="AN2946" i="259" s="1"/>
  <c r="AM1675" i="259"/>
  <c r="AN1675" i="259" s="1"/>
  <c r="AM1023" i="259"/>
  <c r="AN1023" i="259" s="1"/>
  <c r="AM2528" i="259"/>
  <c r="AN2528" i="259" s="1"/>
  <c r="AM3040" i="259"/>
  <c r="AN3040" i="259" s="1"/>
  <c r="AM2376" i="259"/>
  <c r="AN2376" i="259" s="1"/>
  <c r="AM1345" i="259"/>
  <c r="AN1345" i="259" s="1"/>
  <c r="AM1857" i="259"/>
  <c r="AN1857" i="259" s="1"/>
  <c r="AM42" i="259"/>
  <c r="AN42" i="259" s="1"/>
  <c r="AM1290" i="259"/>
  <c r="AN1290" i="259" s="1"/>
  <c r="AM887" i="259"/>
  <c r="AN887" i="259" s="1"/>
  <c r="AM770" i="259"/>
  <c r="AN770" i="259" s="1"/>
  <c r="AM947" i="259"/>
  <c r="AN947" i="259" s="1"/>
  <c r="AM929" i="259"/>
  <c r="AN929" i="259" s="1"/>
  <c r="AM188" i="259"/>
  <c r="AN188" i="259" s="1"/>
  <c r="AM855" i="259"/>
  <c r="AN855" i="259" s="1"/>
  <c r="AM2040" i="259"/>
  <c r="AN2040" i="259" s="1"/>
  <c r="AM59" i="259"/>
  <c r="AN59" i="259" s="1"/>
  <c r="AM933" i="259"/>
  <c r="AN933" i="259" s="1"/>
  <c r="AM1231" i="259"/>
  <c r="AN1231" i="259" s="1"/>
  <c r="AM433" i="259"/>
  <c r="AN433" i="259" s="1"/>
  <c r="AM4549" i="259"/>
  <c r="AN4549" i="259" s="1"/>
  <c r="AM5106" i="259"/>
  <c r="AN5106" i="259" s="1"/>
  <c r="AM597" i="259"/>
  <c r="AN597" i="259" s="1"/>
  <c r="AM999" i="259"/>
  <c r="AN999" i="259" s="1"/>
  <c r="AM2079" i="259"/>
  <c r="AN2079" i="259" s="1"/>
  <c r="AM2719" i="259"/>
  <c r="AN2719" i="259" s="1"/>
  <c r="AM3231" i="259"/>
  <c r="AN3231" i="259" s="1"/>
  <c r="AM3648" i="259"/>
  <c r="AN3648" i="259" s="1"/>
  <c r="AM2481" i="259"/>
  <c r="AN2481" i="259" s="1"/>
  <c r="AM2993" i="259"/>
  <c r="AN2993" i="259" s="1"/>
  <c r="AM1930" i="259"/>
  <c r="AN1930" i="259" s="1"/>
  <c r="AM2506" i="259"/>
  <c r="AN2506" i="259" s="1"/>
  <c r="AM3018" i="259"/>
  <c r="AN3018" i="259" s="1"/>
  <c r="AM1747" i="259"/>
  <c r="AN1747" i="259" s="1"/>
  <c r="AM2643" i="259"/>
  <c r="AN2643" i="259" s="1"/>
  <c r="AM924" i="259"/>
  <c r="AN924" i="259" s="1"/>
  <c r="AM1436" i="259"/>
  <c r="AN1436" i="259" s="1"/>
  <c r="AM679" i="259"/>
  <c r="AN679" i="259" s="1"/>
  <c r="AM2600" i="259"/>
  <c r="AN2600" i="259" s="1"/>
  <c r="AM3112" i="259"/>
  <c r="AN3112" i="259" s="1"/>
  <c r="AM2480" i="259"/>
  <c r="AN2480" i="259" s="1"/>
  <c r="AM1353" i="259"/>
  <c r="AN1353" i="259" s="1"/>
  <c r="AM1865" i="259"/>
  <c r="AN1865" i="259" s="1"/>
  <c r="AM729" i="259"/>
  <c r="AN729" i="259" s="1"/>
  <c r="AM1170" i="259"/>
  <c r="AN1170" i="259" s="1"/>
  <c r="AM1682" i="259"/>
  <c r="AN1682" i="259" s="1"/>
  <c r="AM1608" i="259"/>
  <c r="AN1608" i="259" s="1"/>
  <c r="AM619" i="259"/>
  <c r="AN619" i="259" s="1"/>
  <c r="AM1147" i="259"/>
  <c r="AN1147" i="259" s="1"/>
  <c r="AM67" i="259"/>
  <c r="AN67" i="259" s="1"/>
  <c r="AM708" i="259"/>
  <c r="AN708" i="259" s="1"/>
  <c r="AM1088" i="259"/>
  <c r="AN1088" i="259" s="1"/>
  <c r="AM99" i="259"/>
  <c r="AN99" i="259" s="1"/>
  <c r="AM1061" i="259"/>
  <c r="AN1061" i="259" s="1"/>
  <c r="AM1056" i="259"/>
  <c r="AN1056" i="259" s="1"/>
  <c r="AM4929" i="259"/>
  <c r="AN4929" i="259" s="1"/>
  <c r="AM4646" i="259"/>
  <c r="AN4646" i="259" s="1"/>
  <c r="AM621" i="259"/>
  <c r="AN621" i="259" s="1"/>
  <c r="AM1455" i="259"/>
  <c r="AN1455" i="259" s="1"/>
  <c r="AM2279" i="259"/>
  <c r="AN2279" i="259" s="1"/>
  <c r="AM2855" i="259"/>
  <c r="AN2855" i="259" s="1"/>
  <c r="AM3272" i="259"/>
  <c r="AN3272" i="259" s="1"/>
  <c r="AM3912" i="259"/>
  <c r="AN3912" i="259" s="1"/>
  <c r="AM2681" i="259"/>
  <c r="AN2681" i="259" s="1"/>
  <c r="AM3193" i="259"/>
  <c r="AN3193" i="259" s="1"/>
  <c r="AM2194" i="259"/>
  <c r="AN2194" i="259" s="1"/>
  <c r="AM2770" i="259"/>
  <c r="AN2770" i="259" s="1"/>
  <c r="AM1032" i="259"/>
  <c r="AN1032" i="259" s="1"/>
  <c r="AM2736" i="259"/>
  <c r="AN2736" i="259" s="1"/>
  <c r="AM1031" i="259"/>
  <c r="AN1031" i="259" s="1"/>
  <c r="AM1041" i="259"/>
  <c r="AN1041" i="259" s="1"/>
  <c r="AM1553" i="259"/>
  <c r="AN1553" i="259" s="1"/>
  <c r="AM535" i="259"/>
  <c r="AN535" i="259" s="1"/>
  <c r="AM2464" i="259"/>
  <c r="AN2464" i="259" s="1"/>
  <c r="AM1178" i="259"/>
  <c r="AN1178" i="259" s="1"/>
  <c r="AM1690" i="259"/>
  <c r="AN1690" i="259" s="1"/>
  <c r="AM2064" i="259"/>
  <c r="AN2064" i="259" s="1"/>
  <c r="AM835" i="259"/>
  <c r="AN835" i="259" s="1"/>
  <c r="AM105" i="259"/>
  <c r="AN105" i="259" s="1"/>
  <c r="AM76" i="259"/>
  <c r="AN76" i="259" s="1"/>
  <c r="AM780" i="259"/>
  <c r="AN780" i="259" s="1"/>
  <c r="AM1128" i="259"/>
  <c r="AN1128" i="259" s="1"/>
  <c r="AM394" i="259"/>
  <c r="AN394" i="259" s="1"/>
  <c r="AM757" i="259"/>
  <c r="AN757" i="259" s="1"/>
  <c r="AM823" i="259"/>
  <c r="AN823" i="259" s="1"/>
  <c r="AM298" i="259"/>
  <c r="AN298" i="259" s="1"/>
  <c r="AM4714" i="259"/>
  <c r="AN4714" i="259" s="1"/>
  <c r="AM5105" i="259"/>
  <c r="AN5105" i="259" s="1"/>
  <c r="AM789" i="259"/>
  <c r="AN789" i="259" s="1"/>
  <c r="AM1583" i="259"/>
  <c r="AN1583" i="259" s="1"/>
  <c r="AM2095" i="259"/>
  <c r="AN2095" i="259" s="1"/>
  <c r="AM2671" i="259"/>
  <c r="AN2671" i="259" s="1"/>
  <c r="AM3183" i="259"/>
  <c r="AN3183" i="259" s="1"/>
  <c r="AM3600" i="259"/>
  <c r="AN3600" i="259" s="1"/>
  <c r="AM2369" i="259"/>
  <c r="AN2369" i="259" s="1"/>
  <c r="AM2881" i="259"/>
  <c r="AN2881" i="259" s="1"/>
  <c r="AM1818" i="259"/>
  <c r="AN1818" i="259" s="1"/>
  <c r="AM2650" i="259"/>
  <c r="AN2650" i="259" s="1"/>
  <c r="AM1379" i="259"/>
  <c r="AN1379" i="259" s="1"/>
  <c r="AM1955" i="259"/>
  <c r="AN1955" i="259" s="1"/>
  <c r="AM2659" i="259"/>
  <c r="AN2659" i="259" s="1"/>
  <c r="AM940" i="259"/>
  <c r="AN940" i="259" s="1"/>
  <c r="AM1452" i="259"/>
  <c r="AN1452" i="259" s="1"/>
  <c r="AM1898" i="259"/>
  <c r="AN1898" i="259" s="1"/>
  <c r="AM2491" i="259"/>
  <c r="AN2491" i="259" s="1"/>
  <c r="AM1084" i="259"/>
  <c r="AN1084" i="259" s="1"/>
  <c r="AM1892" i="259"/>
  <c r="AN1892" i="259" s="1"/>
  <c r="AM126" i="259"/>
  <c r="AN126" i="259" s="1"/>
  <c r="AM894" i="259"/>
  <c r="AN894" i="259" s="1"/>
  <c r="AM3703" i="259"/>
  <c r="AN3703" i="259" s="1"/>
  <c r="AM3298" i="259"/>
  <c r="AN3298" i="259" s="1"/>
  <c r="AM3810" i="259"/>
  <c r="AN3810" i="259" s="1"/>
  <c r="AM3307" i="259"/>
  <c r="AN3307" i="259" s="1"/>
  <c r="AM3883" i="259"/>
  <c r="AN3883" i="259" s="1"/>
  <c r="AM2333" i="259"/>
  <c r="AN2333" i="259" s="1"/>
  <c r="AM1278" i="259"/>
  <c r="AN1278" i="259" s="1"/>
  <c r="AM1790" i="259"/>
  <c r="AN1790" i="259" s="1"/>
  <c r="AM5319" i="259"/>
  <c r="AN5319" i="259" s="1"/>
  <c r="AM4824" i="259"/>
  <c r="AN4824" i="259" s="1"/>
  <c r="AM3801" i="259"/>
  <c r="AN3801" i="259" s="1"/>
  <c r="AM2070" i="259"/>
  <c r="AN2070" i="259" s="1"/>
  <c r="AM2844" i="259"/>
  <c r="AN2844" i="259" s="1"/>
  <c r="AM3356" i="259"/>
  <c r="AN3356" i="259" s="1"/>
  <c r="AM4444" i="259"/>
  <c r="AN4444" i="259" s="1"/>
  <c r="AM5324" i="259"/>
  <c r="AN5324" i="259" s="1"/>
  <c r="AM2821" i="259"/>
  <c r="AN2821" i="259" s="1"/>
  <c r="AM3349" i="259"/>
  <c r="AN3349" i="259" s="1"/>
  <c r="AM4045" i="259"/>
  <c r="AN4045" i="259" s="1"/>
  <c r="AM5149" i="259"/>
  <c r="AN5149" i="259" s="1"/>
  <c r="AM2366" i="259"/>
  <c r="AN2366" i="259" s="1"/>
  <c r="AM2894" i="259"/>
  <c r="AN2894" i="259" s="1"/>
  <c r="AM3414" i="259"/>
  <c r="AN3414" i="259" s="1"/>
  <c r="AM4494" i="259"/>
  <c r="AN4494" i="259" s="1"/>
  <c r="AM5358" i="259"/>
  <c r="AN5358" i="259" s="1"/>
  <c r="AM4737" i="259"/>
  <c r="AN4737" i="259" s="1"/>
  <c r="AM2810" i="259"/>
  <c r="AN2810" i="259" s="1"/>
  <c r="AM2499" i="259"/>
  <c r="AN2499" i="259" s="1"/>
  <c r="AM1092" i="259"/>
  <c r="AN1092" i="259" s="1"/>
  <c r="AM1916" i="259"/>
  <c r="AN1916" i="259" s="1"/>
  <c r="AM134" i="259"/>
  <c r="AN134" i="259" s="1"/>
  <c r="AM774" i="259"/>
  <c r="AN774" i="259" s="1"/>
  <c r="AM3583" i="259"/>
  <c r="AN3583" i="259" s="1"/>
  <c r="AM4479" i="259"/>
  <c r="AN4479" i="259" s="1"/>
  <c r="AM3370" i="259"/>
  <c r="AN3370" i="259" s="1"/>
  <c r="AM4010" i="259"/>
  <c r="AN4010" i="259" s="1"/>
  <c r="AM3443" i="259"/>
  <c r="AN3443" i="259" s="1"/>
  <c r="AM2204" i="259"/>
  <c r="AN2204" i="259" s="1"/>
  <c r="AM5125" i="259"/>
  <c r="AN5125" i="259" s="1"/>
  <c r="AM1478" i="259"/>
  <c r="AN1478" i="259" s="1"/>
  <c r="AM1990" i="259"/>
  <c r="AN1990" i="259" s="1"/>
  <c r="AM5455" i="259"/>
  <c r="AN5455" i="259" s="1"/>
  <c r="AM3553" i="259"/>
  <c r="AN3553" i="259" s="1"/>
  <c r="AM4129" i="259"/>
  <c r="AN4129" i="259" s="1"/>
  <c r="AM2532" i="259"/>
  <c r="AN2532" i="259" s="1"/>
  <c r="AM3044" i="259"/>
  <c r="AN3044" i="259" s="1"/>
  <c r="AM3564" i="259"/>
  <c r="AN3564" i="259" s="1"/>
  <c r="AM4452" i="259"/>
  <c r="AN4452" i="259" s="1"/>
  <c r="AM5188" i="259"/>
  <c r="AN5188" i="259" s="1"/>
  <c r="AM5296" i="259"/>
  <c r="AN5296" i="259" s="1"/>
  <c r="AM4915" i="259"/>
  <c r="AN4915" i="259" s="1"/>
  <c r="AM5506" i="259"/>
  <c r="AN5506" i="259" s="1"/>
  <c r="AM5353" i="259"/>
  <c r="AN5353" i="259" s="1"/>
  <c r="AM5480" i="259"/>
  <c r="AN5480" i="259" s="1"/>
  <c r="AM5355" i="259"/>
  <c r="AN5355" i="259" s="1"/>
  <c r="AM4315" i="259"/>
  <c r="AN4315" i="259" s="1"/>
  <c r="AM4834" i="259"/>
  <c r="AN4834" i="259" s="1"/>
  <c r="AM5009" i="259"/>
  <c r="AN5009" i="259" s="1"/>
  <c r="AM5344" i="259"/>
  <c r="AN5344" i="259" s="1"/>
  <c r="AM5099" i="259"/>
  <c r="AN5099" i="259" s="1"/>
  <c r="AM4171" i="259"/>
  <c r="AN4171" i="259" s="1"/>
  <c r="AM4546" i="259"/>
  <c r="AN4546" i="259" s="1"/>
  <c r="AM4585" i="259"/>
  <c r="AN4585" i="259" s="1"/>
  <c r="AM5336" i="259"/>
  <c r="AN5336" i="259" s="1"/>
  <c r="AM5083" i="259"/>
  <c r="AN5083" i="259" s="1"/>
  <c r="AM5354" i="259"/>
  <c r="AN5354" i="259" s="1"/>
  <c r="AM4538" i="259"/>
  <c r="AN4538" i="259" s="1"/>
  <c r="AM5366" i="259"/>
  <c r="AN5366" i="259" s="1"/>
  <c r="AM5136" i="259"/>
  <c r="AN5136" i="259" s="1"/>
  <c r="AM4595" i="259"/>
  <c r="AN4595" i="259" s="1"/>
  <c r="AM5154" i="259"/>
  <c r="AN5154" i="259" s="1"/>
  <c r="AM4553" i="259"/>
  <c r="AN4553" i="259" s="1"/>
  <c r="AM5448" i="259"/>
  <c r="AN5448" i="259" s="1"/>
  <c r="AM5275" i="259"/>
  <c r="AN5275" i="259" s="1"/>
  <c r="AM5442" i="259"/>
  <c r="AN5442" i="259" s="1"/>
  <c r="AM5273" i="259"/>
  <c r="AN5273" i="259" s="1"/>
  <c r="AM4718" i="259"/>
  <c r="AN4718" i="259" s="1"/>
  <c r="AM1512" i="259"/>
  <c r="AN1512" i="259" s="1"/>
  <c r="AM2808" i="259"/>
  <c r="AN2808" i="259" s="1"/>
  <c r="AM1087" i="259"/>
  <c r="AN1087" i="259" s="1"/>
  <c r="AM1049" i="259"/>
  <c r="AN1049" i="259" s="1"/>
  <c r="AM1561" i="259"/>
  <c r="AN1561" i="259" s="1"/>
  <c r="AM607" i="259"/>
  <c r="AN607" i="259" s="1"/>
  <c r="AM578" i="259"/>
  <c r="AN578" i="259" s="1"/>
  <c r="AM1314" i="259"/>
  <c r="AN1314" i="259" s="1"/>
  <c r="AM583" i="259"/>
  <c r="AN583" i="259" s="1"/>
  <c r="AM753" i="259"/>
  <c r="AN753" i="259" s="1"/>
  <c r="AM971" i="259"/>
  <c r="AN971" i="259" s="1"/>
  <c r="AM737" i="259"/>
  <c r="AN737" i="259" s="1"/>
  <c r="AM276" i="259"/>
  <c r="AN276" i="259" s="1"/>
  <c r="AM159" i="259"/>
  <c r="AN159" i="259" s="1"/>
  <c r="AM1816" i="259"/>
  <c r="AN1816" i="259" s="1"/>
  <c r="AM773" i="259"/>
  <c r="AN773" i="259" s="1"/>
  <c r="AM927" i="259"/>
  <c r="AN927" i="259" s="1"/>
  <c r="AM18" i="259"/>
  <c r="AN18" i="259" s="1"/>
  <c r="AM5058" i="259"/>
  <c r="AN5058" i="259" s="1"/>
  <c r="AM5226" i="259"/>
  <c r="AN5226" i="259" s="1"/>
  <c r="AM517" i="259"/>
  <c r="AN517" i="259" s="1"/>
  <c r="AM1167" i="259"/>
  <c r="AN1167" i="259" s="1"/>
  <c r="AM1975" i="259"/>
  <c r="AN1975" i="259" s="1"/>
  <c r="AM2551" i="259"/>
  <c r="AN2551" i="259" s="1"/>
  <c r="AM3063" i="259"/>
  <c r="AN3063" i="259" s="1"/>
  <c r="AM3480" i="259"/>
  <c r="AN3480" i="259" s="1"/>
  <c r="AM4312" i="259"/>
  <c r="AN4312" i="259" s="1"/>
  <c r="AM2633" i="259"/>
  <c r="AN2633" i="259" s="1"/>
  <c r="AM3145" i="259"/>
  <c r="AN3145" i="259" s="1"/>
  <c r="AM2402" i="259"/>
  <c r="AN2402" i="259" s="1"/>
  <c r="AM2914" i="259"/>
  <c r="AN2914" i="259" s="1"/>
  <c r="AM1643" i="259"/>
  <c r="AN1643" i="259" s="1"/>
  <c r="AM2219" i="259"/>
  <c r="AN2219" i="259" s="1"/>
  <c r="AM2859" i="259"/>
  <c r="AN2859" i="259" s="1"/>
  <c r="AM1140" i="259"/>
  <c r="AN1140" i="259" s="1"/>
  <c r="AM1652" i="259"/>
  <c r="AN1652" i="259" s="1"/>
  <c r="AM1239" i="259"/>
  <c r="AN1239" i="259" s="1"/>
  <c r="AM2624" i="259"/>
  <c r="AN2624" i="259" s="1"/>
  <c r="AM3136" i="259"/>
  <c r="AN3136" i="259" s="1"/>
  <c r="AM1760" i="259"/>
  <c r="AN1760" i="259" s="1"/>
  <c r="AM1313" i="259"/>
  <c r="AN1313" i="259" s="1"/>
  <c r="AM1825" i="259"/>
  <c r="AN1825" i="259" s="1"/>
  <c r="AM520" i="259"/>
  <c r="AN520" i="259" s="1"/>
  <c r="AM858" i="259"/>
  <c r="AN858" i="259" s="1"/>
  <c r="AM1386" i="259"/>
  <c r="AN1386" i="259" s="1"/>
  <c r="AM1151" i="259"/>
  <c r="AN1151" i="259" s="1"/>
  <c r="AM817" i="259"/>
  <c r="AN817" i="259" s="1"/>
  <c r="AM915" i="259"/>
  <c r="AN915" i="259" s="1"/>
  <c r="AM777" i="259"/>
  <c r="AN777" i="259" s="1"/>
  <c r="AM284" i="259"/>
  <c r="AN284" i="259" s="1"/>
  <c r="AM1039" i="259"/>
  <c r="AN1039" i="259" s="1"/>
  <c r="AM73" i="259"/>
  <c r="AN73" i="259" s="1"/>
  <c r="AM549" i="259"/>
  <c r="AN549" i="259" s="1"/>
  <c r="AM1413" i="259"/>
  <c r="AN1413" i="259" s="1"/>
  <c r="AM2400" i="259"/>
  <c r="AN2400" i="259" s="1"/>
  <c r="AM5513" i="259"/>
  <c r="AN5513" i="259" s="1"/>
  <c r="AM5150" i="259"/>
  <c r="AN5150" i="259" s="1"/>
  <c r="AM1141" i="259"/>
  <c r="AN1141" i="259" s="1"/>
  <c r="AM1727" i="259"/>
  <c r="AN1727" i="259" s="1"/>
  <c r="AM2303" i="259"/>
  <c r="AN2303" i="259" s="1"/>
  <c r="AM2815" i="259"/>
  <c r="AN2815" i="259" s="1"/>
  <c r="AM3232" i="259"/>
  <c r="AN3232" i="259" s="1"/>
  <c r="AM3744" i="259"/>
  <c r="AN3744" i="259" s="1"/>
  <c r="AM2449" i="259"/>
  <c r="AN2449" i="259" s="1"/>
  <c r="AM135" i="259"/>
  <c r="AN135" i="259" s="1"/>
  <c r="AM2568" i="259"/>
  <c r="AN2568" i="259" s="1"/>
  <c r="AM3080" i="259"/>
  <c r="AN3080" i="259" s="1"/>
  <c r="AM2232" i="259"/>
  <c r="AN2232" i="259" s="1"/>
  <c r="AM1321" i="259"/>
  <c r="AN1321" i="259" s="1"/>
  <c r="AM1833" i="259"/>
  <c r="AN1833" i="259" s="1"/>
  <c r="AM992" i="259"/>
  <c r="AN992" i="259" s="1"/>
  <c r="AM946" i="259"/>
  <c r="AN946" i="259" s="1"/>
  <c r="AM1458" i="259"/>
  <c r="AN1458" i="259" s="1"/>
  <c r="AM568" i="259"/>
  <c r="AN568" i="259" s="1"/>
  <c r="AM91" i="259"/>
  <c r="AN91" i="259" s="1"/>
  <c r="AM1051" i="259"/>
  <c r="AN1051" i="259" s="1"/>
  <c r="AM163" i="259"/>
  <c r="AN163" i="259" s="1"/>
  <c r="AM612" i="259"/>
  <c r="AN612" i="259" s="1"/>
  <c r="AM912" i="259"/>
  <c r="AN912" i="259" s="1"/>
  <c r="AM842" i="259"/>
  <c r="AN842" i="259" s="1"/>
  <c r="AM885" i="259"/>
  <c r="AN885" i="259" s="1"/>
  <c r="AM1047" i="259"/>
  <c r="AN1047" i="259" s="1"/>
  <c r="AM745" i="259"/>
  <c r="AN745" i="259" s="1"/>
  <c r="AM5314" i="259"/>
  <c r="AN5314" i="259" s="1"/>
  <c r="AM5101" i="259"/>
  <c r="AN5101" i="259" s="1"/>
  <c r="AM557" i="259"/>
  <c r="AN557" i="259" s="1"/>
  <c r="AM1263" i="259"/>
  <c r="AN1263" i="259" s="1"/>
  <c r="AM2311" i="259"/>
  <c r="AN2311" i="259" s="1"/>
  <c r="AM2823" i="259"/>
  <c r="AN2823" i="259" s="1"/>
  <c r="AM3240" i="259"/>
  <c r="AN3240" i="259" s="1"/>
  <c r="AM3752" i="259"/>
  <c r="AN3752" i="259" s="1"/>
  <c r="AM2521" i="259"/>
  <c r="AN2521" i="259" s="1"/>
  <c r="AM3033" i="259"/>
  <c r="AN3033" i="259" s="1"/>
  <c r="AM2098" i="259"/>
  <c r="AN2098" i="259" s="1"/>
  <c r="AM2674" i="259"/>
  <c r="AN2674" i="259" s="1"/>
  <c r="AM1403" i="259"/>
  <c r="AN1403" i="259" s="1"/>
  <c r="AM551" i="259"/>
  <c r="AN551" i="259" s="1"/>
  <c r="AM2512" i="259"/>
  <c r="AN2512" i="259" s="1"/>
  <c r="AM3024" i="259"/>
  <c r="AN3024" i="259" s="1"/>
  <c r="AM1424" i="259"/>
  <c r="AN1424" i="259" s="1"/>
  <c r="AM1201" i="259"/>
  <c r="AN1201" i="259" s="1"/>
  <c r="AM1713" i="259"/>
  <c r="AN1713" i="259" s="1"/>
  <c r="AM632" i="259"/>
  <c r="AN632" i="259" s="1"/>
  <c r="AM890" i="259"/>
  <c r="AN890" i="259" s="1"/>
  <c r="AM1402" i="259"/>
  <c r="AN1402" i="259" s="1"/>
  <c r="AM616" i="259"/>
  <c r="AN616" i="259" s="1"/>
  <c r="AM331" i="259"/>
  <c r="AN331" i="259" s="1"/>
  <c r="AM1059" i="259"/>
  <c r="AN1059" i="259" s="1"/>
  <c r="AM106" i="259"/>
  <c r="AN106" i="259" s="1"/>
  <c r="AM684" i="259"/>
  <c r="AN684" i="259" s="1"/>
  <c r="AM968" i="259"/>
  <c r="AN968" i="259" s="1"/>
  <c r="AM37" i="259"/>
  <c r="AN37" i="259" s="1"/>
  <c r="AM1133" i="259"/>
  <c r="AN1133" i="259" s="1"/>
  <c r="AM904" i="259"/>
  <c r="AN904" i="259" s="1"/>
  <c r="AM866" i="259"/>
  <c r="AN866" i="259" s="1"/>
  <c r="AM5138" i="259"/>
  <c r="AN5138" i="259" s="1"/>
  <c r="AM717" i="259"/>
  <c r="AN717" i="259" s="1"/>
  <c r="AM1551" i="259"/>
  <c r="AN1551" i="259" s="1"/>
  <c r="AM2319" i="259"/>
  <c r="AN2319" i="259" s="1"/>
  <c r="AM2831" i="259"/>
  <c r="AN2831" i="259" s="1"/>
  <c r="AM3248" i="259"/>
  <c r="AN3248" i="259" s="1"/>
  <c r="AM3888" i="259"/>
  <c r="AN3888" i="259" s="1"/>
  <c r="AM2721" i="259"/>
  <c r="AN2721" i="259" s="1"/>
  <c r="AM3233" i="259"/>
  <c r="AN3233" i="259" s="1"/>
  <c r="AM2362" i="259"/>
  <c r="AN2362" i="259" s="1"/>
  <c r="AM248" i="259"/>
  <c r="AN248" i="259" s="1"/>
  <c r="AM2648" i="259"/>
  <c r="AN2648" i="259" s="1"/>
  <c r="AM3160" i="259"/>
  <c r="AN3160" i="259" s="1"/>
  <c r="AM601" i="259"/>
  <c r="AN601" i="259" s="1"/>
  <c r="AM1465" i="259"/>
  <c r="AN1465" i="259" s="1"/>
  <c r="AM847" i="259"/>
  <c r="AN847" i="259" s="1"/>
  <c r="AM1025" i="259"/>
  <c r="AN1025" i="259" s="1"/>
  <c r="AM1218" i="259"/>
  <c r="AN1218" i="259" s="1"/>
  <c r="AM1730" i="259"/>
  <c r="AN1730" i="259" s="1"/>
  <c r="AM738" i="259"/>
  <c r="AN738" i="259" s="1"/>
  <c r="AM1003" i="259"/>
  <c r="AN1003" i="259" s="1"/>
  <c r="AM130" i="259"/>
  <c r="AN130" i="259" s="1"/>
  <c r="AM692" i="259"/>
  <c r="AN692" i="259" s="1"/>
  <c r="AM1304" i="259"/>
  <c r="AN1304" i="259" s="1"/>
  <c r="AM477" i="259"/>
  <c r="AN477" i="259" s="1"/>
  <c r="AM1341" i="259"/>
  <c r="AN1341" i="259" s="1"/>
  <c r="AM1336" i="259"/>
  <c r="AN1336" i="259" s="1"/>
  <c r="AM5283" i="259"/>
  <c r="AN5283" i="259" s="1"/>
  <c r="AM5307" i="259"/>
  <c r="AN5307" i="259" s="1"/>
  <c r="AM741" i="259"/>
  <c r="AN741" i="259" s="1"/>
  <c r="AM1559" i="259"/>
  <c r="AN1559" i="259" s="1"/>
  <c r="AM2263" i="259"/>
  <c r="AN2263" i="259" s="1"/>
  <c r="AM2775" i="259"/>
  <c r="AN2775" i="259" s="1"/>
  <c r="AM3192" i="259"/>
  <c r="AN3192" i="259" s="1"/>
  <c r="AM3704" i="259"/>
  <c r="AN3704" i="259" s="1"/>
  <c r="AM2409" i="259"/>
  <c r="AN2409" i="259" s="1"/>
  <c r="AM2921" i="259"/>
  <c r="AN2921" i="259" s="1"/>
  <c r="AM1858" i="259"/>
  <c r="AN1858" i="259" s="1"/>
  <c r="AM2498" i="259"/>
  <c r="AN2498" i="259" s="1"/>
  <c r="AM3010" i="259"/>
  <c r="AN3010" i="259" s="1"/>
  <c r="AM1739" i="259"/>
  <c r="AN1739" i="259" s="1"/>
  <c r="AM1415" i="259"/>
  <c r="AN1415" i="259" s="1"/>
  <c r="AM2592" i="259"/>
  <c r="AN2592" i="259" s="1"/>
  <c r="AM3104" i="259"/>
  <c r="AN3104" i="259" s="1"/>
  <c r="AM289" i="259"/>
  <c r="AN289" i="259" s="1"/>
  <c r="AM1409" i="259"/>
  <c r="AN1409" i="259" s="1"/>
  <c r="AM903" i="259"/>
  <c r="AN903" i="259" s="1"/>
  <c r="AM746" i="259"/>
  <c r="AN746" i="259" s="1"/>
  <c r="AM1354" i="259"/>
  <c r="AN1354" i="259" s="1"/>
  <c r="AM1399" i="259"/>
  <c r="AN1399" i="259" s="1"/>
  <c r="AM179" i="259"/>
  <c r="AN179" i="259" s="1"/>
  <c r="AM1011" i="259"/>
  <c r="AN1011" i="259" s="1"/>
  <c r="AM154" i="259"/>
  <c r="AN154" i="259" s="1"/>
  <c r="AM508" i="259"/>
  <c r="AN508" i="259" s="1"/>
  <c r="AM1199" i="259"/>
  <c r="AN1199" i="259" s="1"/>
  <c r="AM2416" i="259"/>
  <c r="AN2416" i="259" s="1"/>
  <c r="AM379" i="259"/>
  <c r="AN379" i="259" s="1"/>
  <c r="AM1045" i="259"/>
  <c r="AN1045" i="259" s="1"/>
  <c r="AM192" i="259"/>
  <c r="AN192" i="259" s="1"/>
  <c r="AM897" i="259"/>
  <c r="AN897" i="259" s="1"/>
  <c r="AM3277" i="259"/>
  <c r="AN3277" i="259" s="1"/>
  <c r="AM5230" i="259"/>
  <c r="AN5230" i="259" s="1"/>
  <c r="AM749" i="259"/>
  <c r="AN749" i="259" s="1"/>
  <c r="AM1423" i="259"/>
  <c r="AN1423" i="259" s="1"/>
  <c r="AM2271" i="259"/>
  <c r="AN2271" i="259" s="1"/>
  <c r="AM2783" i="259"/>
  <c r="AN2783" i="259" s="1"/>
  <c r="AM3200" i="259"/>
  <c r="AN3200" i="259" s="1"/>
  <c r="AM3712" i="259"/>
  <c r="AN3712" i="259" s="1"/>
  <c r="AM2545" i="259"/>
  <c r="AN2545" i="259" s="1"/>
  <c r="AM3057" i="259"/>
  <c r="AN3057" i="259" s="1"/>
  <c r="AM1994" i="259"/>
  <c r="AN1994" i="259" s="1"/>
  <c r="AM2570" i="259"/>
  <c r="AN2570" i="259" s="1"/>
  <c r="AM3082" i="259"/>
  <c r="AN3082" i="259" s="1"/>
  <c r="AM1811" i="259"/>
  <c r="AN1811" i="259" s="1"/>
  <c r="AM2707" i="259"/>
  <c r="AN2707" i="259" s="1"/>
  <c r="AM988" i="259"/>
  <c r="AN988" i="259" s="1"/>
  <c r="AM1500" i="259"/>
  <c r="AN1500" i="259" s="1"/>
  <c r="AM1079" i="259"/>
  <c r="AN1079" i="259" s="1"/>
  <c r="AM2664" i="259"/>
  <c r="AN2664" i="259" s="1"/>
  <c r="AM3176" i="259"/>
  <c r="AN3176" i="259" s="1"/>
  <c r="AM337" i="259"/>
  <c r="AN337" i="259" s="1"/>
  <c r="AM1417" i="259"/>
  <c r="AN1417" i="259" s="1"/>
  <c r="AM1993" i="259"/>
  <c r="AN1993" i="259" s="1"/>
  <c r="AM82" i="259"/>
  <c r="AN82" i="259" s="1"/>
  <c r="AM1234" i="259"/>
  <c r="AN1234" i="259" s="1"/>
  <c r="AM1746" i="259"/>
  <c r="AN1746" i="259" s="1"/>
  <c r="AM2024" i="259"/>
  <c r="AN2024" i="259" s="1"/>
  <c r="AM699" i="259"/>
  <c r="AN699" i="259" s="1"/>
  <c r="AM1211" i="259"/>
  <c r="AN1211" i="259" s="1"/>
  <c r="AM531" i="259"/>
  <c r="AN531" i="259" s="1"/>
  <c r="AM772" i="259"/>
  <c r="AN772" i="259" s="1"/>
  <c r="AM1376" i="259"/>
  <c r="AN1376" i="259" s="1"/>
  <c r="AM403" i="259"/>
  <c r="AN403" i="259" s="1"/>
  <c r="AM1181" i="259"/>
  <c r="AN1181" i="259" s="1"/>
  <c r="AM1456" i="259"/>
  <c r="AN1456" i="259" s="1"/>
  <c r="AM5258" i="259"/>
  <c r="AN5258" i="259" s="1"/>
  <c r="AM5505" i="259"/>
  <c r="AN5505" i="259" s="1"/>
  <c r="AM765" i="259"/>
  <c r="AN765" i="259" s="1"/>
  <c r="AM1575" i="259"/>
  <c r="AN1575" i="259" s="1"/>
  <c r="AM2343" i="259"/>
  <c r="AN2343" i="259" s="1"/>
  <c r="AM2919" i="259"/>
  <c r="AN2919" i="259" s="1"/>
  <c r="AM3336" i="259"/>
  <c r="AN3336" i="259" s="1"/>
  <c r="AM4040" i="259"/>
  <c r="AN4040" i="259" s="1"/>
  <c r="AM2745" i="259"/>
  <c r="AN2745" i="259" s="1"/>
  <c r="AM3257" i="259"/>
  <c r="AN3257" i="259" s="1"/>
  <c r="AM2258" i="259"/>
  <c r="AN2258" i="259" s="1"/>
  <c r="AM2834" i="259"/>
  <c r="AN2834" i="259" s="1"/>
  <c r="AM1480" i="259"/>
  <c r="AN1480" i="259" s="1"/>
  <c r="AM2800" i="259"/>
  <c r="AN2800" i="259" s="1"/>
  <c r="AM32" i="259"/>
  <c r="AN32" i="259" s="1"/>
  <c r="AM1105" i="259"/>
  <c r="AN1105" i="259" s="1"/>
  <c r="AM1617" i="259"/>
  <c r="AN1617" i="259" s="1"/>
  <c r="AM1015" i="259"/>
  <c r="AN1015" i="259" s="1"/>
  <c r="AM785" i="259"/>
  <c r="AN785" i="259" s="1"/>
  <c r="AM1242" i="259"/>
  <c r="AN1242" i="259" s="1"/>
  <c r="AM31" i="259"/>
  <c r="AN31" i="259" s="1"/>
  <c r="AM2488" i="259"/>
  <c r="AN2488" i="259" s="1"/>
  <c r="AM899" i="259"/>
  <c r="AN899" i="259" s="1"/>
  <c r="AM689" i="259"/>
  <c r="AN689" i="259" s="1"/>
  <c r="AM140" i="259"/>
  <c r="AN140" i="259" s="1"/>
  <c r="AM111" i="259"/>
  <c r="AN111" i="259" s="1"/>
  <c r="AM1416" i="259"/>
  <c r="AN1416" i="259" s="1"/>
  <c r="AM754" i="259"/>
  <c r="AN754" i="259" s="1"/>
  <c r="AM853" i="259"/>
  <c r="AN853" i="259" s="1"/>
  <c r="AM1367" i="259"/>
  <c r="AN1367" i="259" s="1"/>
  <c r="AM722" i="259"/>
  <c r="AN722" i="259" s="1"/>
  <c r="AM5466" i="259"/>
  <c r="AN5466" i="259" s="1"/>
  <c r="AM2854" i="259"/>
  <c r="AN2854" i="259" s="1"/>
  <c r="AM957" i="259"/>
  <c r="AN957" i="259" s="1"/>
  <c r="AM1647" i="259"/>
  <c r="AN1647" i="259" s="1"/>
  <c r="AM2159" i="259"/>
  <c r="AN2159" i="259" s="1"/>
  <c r="AM2735" i="259"/>
  <c r="AN2735" i="259" s="1"/>
  <c r="AM3247" i="259"/>
  <c r="AN3247" i="259" s="1"/>
  <c r="AM3664" i="259"/>
  <c r="AN3664" i="259" s="1"/>
  <c r="AM2433" i="259"/>
  <c r="AN2433" i="259" s="1"/>
  <c r="AM2945" i="259"/>
  <c r="AN2945" i="259" s="1"/>
  <c r="AM1882" i="259"/>
  <c r="AN1882" i="259" s="1"/>
  <c r="AM2714" i="259"/>
  <c r="AN2714" i="259" s="1"/>
  <c r="AM1443" i="259"/>
  <c r="AN1443" i="259" s="1"/>
  <c r="AM2083" i="259"/>
  <c r="AN2083" i="259" s="1"/>
  <c r="AM2723" i="259"/>
  <c r="AN2723" i="259" s="1"/>
  <c r="AM1004" i="259"/>
  <c r="AN1004" i="259" s="1"/>
  <c r="AM1516" i="259"/>
  <c r="AN1516" i="259" s="1"/>
  <c r="AM2410" i="259"/>
  <c r="AN2410" i="259" s="1"/>
  <c r="AM2587" i="259"/>
  <c r="AN2587" i="259" s="1"/>
  <c r="AM1172" i="259"/>
  <c r="AN1172" i="259" s="1"/>
  <c r="AM1741" i="259"/>
  <c r="AN1741" i="259" s="1"/>
  <c r="AM318" i="259"/>
  <c r="AN318" i="259" s="1"/>
  <c r="AM958" i="259"/>
  <c r="AN958" i="259" s="1"/>
  <c r="AM4023" i="259"/>
  <c r="AN4023" i="259" s="1"/>
  <c r="AM3362" i="259"/>
  <c r="AN3362" i="259" s="1"/>
  <c r="AM3874" i="259"/>
  <c r="AN3874" i="259" s="1"/>
  <c r="AM3371" i="259"/>
  <c r="AN3371" i="259" s="1"/>
  <c r="AM4011" i="259"/>
  <c r="AN4011" i="259" s="1"/>
  <c r="AM2397" i="259"/>
  <c r="AN2397" i="259" s="1"/>
  <c r="AM1342" i="259"/>
  <c r="AN1342" i="259" s="1"/>
  <c r="AM1854" i="259"/>
  <c r="AN1854" i="259" s="1"/>
  <c r="AM5383" i="259"/>
  <c r="AN5383" i="259" s="1"/>
  <c r="AM3353" i="259"/>
  <c r="AN3353" i="259" s="1"/>
  <c r="AM3929" i="259"/>
  <c r="AN3929" i="259" s="1"/>
  <c r="AM5262" i="259"/>
  <c r="AN5262" i="259" s="1"/>
  <c r="AM2908" i="259"/>
  <c r="AN2908" i="259" s="1"/>
  <c r="AM3420" i="259"/>
  <c r="AN3420" i="259" s="1"/>
  <c r="AM4516" i="259"/>
  <c r="AN4516" i="259" s="1"/>
  <c r="AM5420" i="259"/>
  <c r="AN5420" i="259" s="1"/>
  <c r="AM2885" i="259"/>
  <c r="AN2885" i="259" s="1"/>
  <c r="AM3429" i="259"/>
  <c r="AN3429" i="259" s="1"/>
  <c r="AM4245" i="259"/>
  <c r="AN4245" i="259" s="1"/>
  <c r="AM5213" i="259"/>
  <c r="AN5213" i="259" s="1"/>
  <c r="AM2430" i="259"/>
  <c r="AN2430" i="259" s="1"/>
  <c r="AM2958" i="259"/>
  <c r="AN2958" i="259" s="1"/>
  <c r="AM3478" i="259"/>
  <c r="AN3478" i="259" s="1"/>
  <c r="AM4566" i="259"/>
  <c r="AN4566" i="259" s="1"/>
  <c r="AM5430" i="259"/>
  <c r="AN5430" i="259" s="1"/>
  <c r="AM5065" i="259"/>
  <c r="AN5065" i="259" s="1"/>
  <c r="AM3026" i="259"/>
  <c r="AN3026" i="259" s="1"/>
  <c r="AM2611" i="259"/>
  <c r="AN2611" i="259" s="1"/>
  <c r="AM1188" i="259"/>
  <c r="AN1188" i="259" s="1"/>
  <c r="AM1749" i="259"/>
  <c r="AN1749" i="259" s="1"/>
  <c r="AM262" i="259"/>
  <c r="AN262" i="259" s="1"/>
  <c r="AM838" i="259"/>
  <c r="AN838" i="259" s="1"/>
  <c r="AM3647" i="259"/>
  <c r="AN3647" i="259" s="1"/>
  <c r="AM4543" i="259"/>
  <c r="AN4543" i="259" s="1"/>
  <c r="AM3434" i="259"/>
  <c r="AN3434" i="259" s="1"/>
  <c r="AM4570" i="259"/>
  <c r="AN4570" i="259" s="1"/>
  <c r="AM3507" i="259"/>
  <c r="AN3507" i="259" s="1"/>
  <c r="AM5004" i="259"/>
  <c r="AN5004" i="259" s="1"/>
  <c r="AM1030" i="259"/>
  <c r="AN1030" i="259" s="1"/>
  <c r="AM1542" i="259"/>
  <c r="AN1542" i="259" s="1"/>
  <c r="AM4815" i="259"/>
  <c r="AN4815" i="259" s="1"/>
  <c r="AM4512" i="259"/>
  <c r="AN4512" i="259" s="1"/>
  <c r="AM3617" i="259"/>
  <c r="AN3617" i="259" s="1"/>
  <c r="AM5089" i="259"/>
  <c r="AN5089" i="259" s="1"/>
  <c r="AM2596" i="259"/>
  <c r="AN2596" i="259" s="1"/>
  <c r="AM3108" i="259"/>
  <c r="AN3108" i="259" s="1"/>
  <c r="AM3636" i="259"/>
  <c r="AN3636" i="259" s="1"/>
  <c r="AM4524" i="259"/>
  <c r="AN4524" i="259" s="1"/>
  <c r="AM5252" i="259"/>
  <c r="AN5252" i="259" s="1"/>
  <c r="AM2765" i="259"/>
  <c r="AN2765" i="259" s="1"/>
  <c r="AM5232" i="259"/>
  <c r="AN5232" i="259" s="1"/>
  <c r="AM4843" i="259"/>
  <c r="AN4843" i="259" s="1"/>
  <c r="AM5410" i="259"/>
  <c r="AN5410" i="259" s="1"/>
  <c r="AM5225" i="259"/>
  <c r="AN5225" i="259" s="1"/>
  <c r="AM5416" i="259"/>
  <c r="AN5416" i="259" s="1"/>
  <c r="AM5211" i="259"/>
  <c r="AN5211" i="259" s="1"/>
  <c r="AM4179" i="259"/>
  <c r="AN4179" i="259" s="1"/>
  <c r="AM4746" i="259"/>
  <c r="AN4746" i="259" s="1"/>
  <c r="AM4593" i="259"/>
  <c r="AN4593" i="259" s="1"/>
  <c r="AM5280" i="259"/>
  <c r="AN5280" i="259" s="1"/>
  <c r="AM4995" i="259"/>
  <c r="AN4995" i="259" s="1"/>
  <c r="AM5474" i="259"/>
  <c r="AN5474" i="259" s="1"/>
  <c r="AM4346" i="259"/>
  <c r="AN4346" i="259" s="1"/>
  <c r="AM4457" i="259"/>
  <c r="AN4457" i="259" s="1"/>
  <c r="AM5272" i="259"/>
  <c r="AN5272" i="259" s="1"/>
  <c r="AM4803" i="259"/>
  <c r="AN4803" i="259" s="1"/>
  <c r="AM5274" i="259"/>
  <c r="AN5274" i="259" s="1"/>
  <c r="AM4106" i="259"/>
  <c r="AN4106" i="259" s="1"/>
  <c r="AM5126" i="259"/>
  <c r="AN5126" i="259" s="1"/>
  <c r="AM5072" i="259"/>
  <c r="AN5072" i="259" s="1"/>
  <c r="AM4523" i="259"/>
  <c r="AN4523" i="259" s="1"/>
  <c r="AM4970" i="259"/>
  <c r="AN4970" i="259" s="1"/>
  <c r="AM4425" i="259"/>
  <c r="AN4425" i="259" s="1"/>
  <c r="AM5384" i="259"/>
  <c r="AN5384" i="259" s="1"/>
  <c r="AM5155" i="259"/>
  <c r="AN5155" i="259" s="1"/>
  <c r="AM5338" i="259"/>
  <c r="AN5338" i="259" s="1"/>
  <c r="AM5097" i="259"/>
  <c r="AN5097" i="259" s="1"/>
  <c r="AM39" i="259"/>
  <c r="AN39" i="259" s="1"/>
  <c r="AM1824" i="259"/>
  <c r="AN1824" i="259" s="1"/>
  <c r="AM2872" i="259"/>
  <c r="AN2872" i="259" s="1"/>
  <c r="AM80" i="259"/>
  <c r="AN80" i="259" s="1"/>
  <c r="AM1113" i="259"/>
  <c r="AN1113" i="259" s="1"/>
  <c r="AM1625" i="259"/>
  <c r="AN1625" i="259" s="1"/>
  <c r="AM1071" i="259"/>
  <c r="AN1071" i="259" s="1"/>
  <c r="AM834" i="259"/>
  <c r="AN834" i="259" s="1"/>
  <c r="AM1378" i="259"/>
  <c r="AN1378" i="259" s="1"/>
  <c r="AM1095" i="259"/>
  <c r="AN1095" i="259" s="1"/>
  <c r="AM602" i="259"/>
  <c r="AN602" i="259" s="1"/>
  <c r="AM1035" i="259"/>
  <c r="AN1035" i="259" s="1"/>
  <c r="AM26" i="259"/>
  <c r="AN26" i="259" s="1"/>
  <c r="AM340" i="259"/>
  <c r="AN340" i="259" s="1"/>
  <c r="AM591" i="259"/>
  <c r="AN591" i="259" s="1"/>
  <c r="AM25" i="259"/>
  <c r="AN25" i="259" s="1"/>
  <c r="AM861" i="259"/>
  <c r="AN861" i="259" s="1"/>
  <c r="AM1431" i="259"/>
  <c r="AN1431" i="259" s="1"/>
  <c r="AM762" i="259"/>
  <c r="AN762" i="259" s="1"/>
  <c r="AM5515" i="259"/>
  <c r="AN5515" i="259" s="1"/>
  <c r="AM4667" i="259"/>
  <c r="AN4667" i="259" s="1"/>
  <c r="AM661" i="259"/>
  <c r="AN661" i="259" s="1"/>
  <c r="AM1511" i="259"/>
  <c r="AN1511" i="259" s="1"/>
  <c r="AM2103" i="259"/>
  <c r="AN2103" i="259" s="1"/>
  <c r="AM2615" i="259"/>
  <c r="AN2615" i="259" s="1"/>
  <c r="AM3127" i="259"/>
  <c r="AN3127" i="259" s="1"/>
  <c r="AM3544" i="259"/>
  <c r="AN3544" i="259" s="1"/>
  <c r="AM2121" i="259"/>
  <c r="AN2121" i="259" s="1"/>
  <c r="AM2697" i="259"/>
  <c r="AN2697" i="259" s="1"/>
  <c r="AM3209" i="259"/>
  <c r="AN3209" i="259" s="1"/>
  <c r="AM2466" i="259"/>
  <c r="AN2466" i="259" s="1"/>
  <c r="AM2978" i="259"/>
  <c r="AN2978" i="259" s="1"/>
  <c r="AM1707" i="259"/>
  <c r="AN1707" i="259" s="1"/>
  <c r="AM2411" i="259"/>
  <c r="AN2411" i="259" s="1"/>
  <c r="AM2923" i="259"/>
  <c r="AN2923" i="259" s="1"/>
  <c r="AM1204" i="259"/>
  <c r="AN1204" i="259" s="1"/>
  <c r="AM1716" i="259"/>
  <c r="AN1716" i="259" s="1"/>
  <c r="AM136" i="259"/>
  <c r="AN136" i="259" s="1"/>
  <c r="AM2688" i="259"/>
  <c r="AN2688" i="259" s="1"/>
  <c r="AM103" i="259"/>
  <c r="AN103" i="259" s="1"/>
  <c r="AM113" i="259"/>
  <c r="AN113" i="259" s="1"/>
  <c r="AM1377" i="259"/>
  <c r="AN1377" i="259" s="1"/>
  <c r="AM1889" i="259"/>
  <c r="AN1889" i="259" s="1"/>
  <c r="AM936" i="259"/>
  <c r="AN936" i="259" s="1"/>
  <c r="AM938" i="259"/>
  <c r="AN938" i="259" s="1"/>
  <c r="AM1450" i="259"/>
  <c r="AN1450" i="259" s="1"/>
  <c r="AM104" i="259"/>
  <c r="AN104" i="259" s="1"/>
  <c r="AM634" i="259"/>
  <c r="AN634" i="259" s="1"/>
  <c r="AM979" i="259"/>
  <c r="AN979" i="259" s="1"/>
  <c r="AM50" i="259"/>
  <c r="AN50" i="259" s="1"/>
  <c r="AM412" i="259"/>
  <c r="AN412" i="259" s="1"/>
  <c r="AM1391" i="259"/>
  <c r="AN1391" i="259" s="1"/>
  <c r="AM721" i="259"/>
  <c r="AN721" i="259" s="1"/>
  <c r="AM669" i="259"/>
  <c r="AN669" i="259" s="1"/>
  <c r="AM1485" i="259"/>
  <c r="AN1485" i="259" s="1"/>
  <c r="AM681" i="259"/>
  <c r="AN681" i="259" s="1"/>
  <c r="AM5185" i="259"/>
  <c r="AN5185" i="259" s="1"/>
  <c r="AM3724" i="259"/>
  <c r="AN3724" i="259" s="1"/>
  <c r="AM1333" i="259"/>
  <c r="AN1333" i="259" s="1"/>
  <c r="AM1791" i="259"/>
  <c r="AN1791" i="259" s="1"/>
  <c r="AM2367" i="259"/>
  <c r="AN2367" i="259" s="1"/>
  <c r="AM2879" i="259"/>
  <c r="AN2879" i="259" s="1"/>
  <c r="AM3296" i="259"/>
  <c r="AN3296" i="259" s="1"/>
  <c r="AM3936" i="259"/>
  <c r="AN3936" i="259" s="1"/>
  <c r="AM2513" i="259"/>
  <c r="AN2513" i="259" s="1"/>
  <c r="AM871" i="259"/>
  <c r="AN871" i="259" s="1"/>
  <c r="AM2632" i="259"/>
  <c r="AN2632" i="259" s="1"/>
  <c r="AM3144" i="259"/>
  <c r="AN3144" i="259" s="1"/>
  <c r="AM145" i="259"/>
  <c r="AN145" i="259" s="1"/>
  <c r="AM1385" i="259"/>
  <c r="AN1385" i="259" s="1"/>
  <c r="AM1897" i="259"/>
  <c r="AN1897" i="259" s="1"/>
  <c r="AM1392" i="259"/>
  <c r="AN1392" i="259" s="1"/>
  <c r="AM1010" i="259"/>
  <c r="AN1010" i="259" s="1"/>
  <c r="AM1522" i="259"/>
  <c r="AN1522" i="259" s="1"/>
  <c r="AM1016" i="259"/>
  <c r="AN1016" i="259" s="1"/>
  <c r="AM523" i="259"/>
  <c r="AN523" i="259" s="1"/>
  <c r="AM1115" i="259"/>
  <c r="AN1115" i="259" s="1"/>
  <c r="AM603" i="259"/>
  <c r="AN603" i="259" s="1"/>
  <c r="AM676" i="259"/>
  <c r="AN676" i="259" s="1"/>
  <c r="AM1232" i="259"/>
  <c r="AN1232" i="259" s="1"/>
  <c r="AM13" i="259"/>
  <c r="AN13" i="259" s="1"/>
  <c r="AM1005" i="259"/>
  <c r="AN1005" i="259" s="1"/>
  <c r="AM40" i="259"/>
  <c r="AN40" i="259" s="1"/>
  <c r="AM90" i="259"/>
  <c r="AN90" i="259" s="1"/>
  <c r="AM5074" i="259"/>
  <c r="AN5074" i="259" s="1"/>
  <c r="AM4474" i="259"/>
  <c r="AN4474" i="259" s="1"/>
  <c r="AM693" i="259"/>
  <c r="AN693" i="259" s="1"/>
  <c r="AM1543" i="259"/>
  <c r="AN1543" i="259" s="1"/>
  <c r="AM2375" i="259"/>
  <c r="AN2375" i="259" s="1"/>
  <c r="AM2887" i="259"/>
  <c r="AN2887" i="259" s="1"/>
  <c r="AM3304" i="259"/>
  <c r="AN3304" i="259" s="1"/>
  <c r="AM3816" i="259"/>
  <c r="AN3816" i="259" s="1"/>
  <c r="AM2585" i="259"/>
  <c r="AN2585" i="259" s="1"/>
  <c r="AM3097" i="259"/>
  <c r="AN3097" i="259" s="1"/>
  <c r="AM2162" i="259"/>
  <c r="AN2162" i="259" s="1"/>
  <c r="AM2738" i="259"/>
  <c r="AN2738" i="259" s="1"/>
  <c r="AM1467" i="259"/>
  <c r="AN1467" i="259" s="1"/>
  <c r="AM919" i="259"/>
  <c r="AN919" i="259" s="1"/>
  <c r="AM2576" i="259"/>
  <c r="AN2576" i="259" s="1"/>
  <c r="AM3088" i="259"/>
  <c r="AN3088" i="259" s="1"/>
  <c r="AM1856" i="259"/>
  <c r="AN1856" i="259" s="1"/>
  <c r="AM1265" i="259"/>
  <c r="AN1265" i="259" s="1"/>
  <c r="AM1777" i="259"/>
  <c r="AN1777" i="259" s="1"/>
  <c r="AM1048" i="259"/>
  <c r="AN1048" i="259" s="1"/>
  <c r="AM954" i="259"/>
  <c r="AN954" i="259" s="1"/>
  <c r="AM1466" i="259"/>
  <c r="AN1466" i="259" s="1"/>
  <c r="AM1064" i="259"/>
  <c r="AN1064" i="259" s="1"/>
  <c r="AM547" i="259"/>
  <c r="AN547" i="259" s="1"/>
  <c r="AM1123" i="259"/>
  <c r="AN1123" i="259" s="1"/>
  <c r="AM714" i="259"/>
  <c r="AN714" i="259" s="1"/>
  <c r="AM748" i="259"/>
  <c r="AN748" i="259" s="1"/>
  <c r="AM1272" i="259"/>
  <c r="AN1272" i="259" s="1"/>
  <c r="AM157" i="259"/>
  <c r="AN157" i="259" s="1"/>
  <c r="AM1245" i="259"/>
  <c r="AN1245" i="259" s="1"/>
  <c r="AM1288" i="259"/>
  <c r="AN1288" i="259" s="1"/>
  <c r="AM5235" i="259"/>
  <c r="AN5235" i="259" s="1"/>
  <c r="AM5467" i="259"/>
  <c r="AN5467" i="259" s="1"/>
  <c r="AM893" i="259"/>
  <c r="AN893" i="259" s="1"/>
  <c r="AM1615" i="259"/>
  <c r="AN1615" i="259" s="1"/>
  <c r="AM2383" i="259"/>
  <c r="AN2383" i="259" s="1"/>
  <c r="AM2895" i="259"/>
  <c r="AN2895" i="259" s="1"/>
  <c r="AM3312" i="259"/>
  <c r="AN3312" i="259" s="1"/>
  <c r="AM4080" i="259"/>
  <c r="AN4080" i="259" s="1"/>
  <c r="AM2785" i="259"/>
  <c r="AN2785" i="259" s="1"/>
  <c r="AM3297" i="259"/>
  <c r="AN3297" i="259" s="1"/>
  <c r="AM2426" i="259"/>
  <c r="AN2426" i="259" s="1"/>
  <c r="AM608" i="259"/>
  <c r="AN608" i="259" s="1"/>
  <c r="AM2712" i="259"/>
  <c r="AN2712" i="259" s="1"/>
  <c r="AM303" i="259"/>
  <c r="AN303" i="259" s="1"/>
  <c r="AM985" i="259"/>
  <c r="AN985" i="259" s="1"/>
  <c r="AM1529" i="259"/>
  <c r="AN1529" i="259" s="1"/>
  <c r="AM1319" i="259"/>
  <c r="AN1319" i="259" s="1"/>
  <c r="AM442" i="259"/>
  <c r="AN442" i="259" s="1"/>
  <c r="AM1282" i="259"/>
  <c r="AN1282" i="259" s="1"/>
  <c r="AM831" i="259"/>
  <c r="AN831" i="259" s="1"/>
  <c r="AM155" i="259"/>
  <c r="AN155" i="259" s="1"/>
  <c r="AM1067" i="259"/>
  <c r="AN1067" i="259" s="1"/>
  <c r="AM498" i="259"/>
  <c r="AN498" i="259" s="1"/>
  <c r="AM756" i="259"/>
  <c r="AN756" i="259" s="1"/>
  <c r="AM1664" i="259"/>
  <c r="AN1664" i="259" s="1"/>
  <c r="AM605" i="259"/>
  <c r="AN605" i="259" s="1"/>
  <c r="AM1445" i="259"/>
  <c r="AN1445" i="259" s="1"/>
  <c r="AM1736" i="259"/>
  <c r="AN1736" i="259" s="1"/>
  <c r="AM5457" i="259"/>
  <c r="AN5457" i="259" s="1"/>
  <c r="AM4766" i="259"/>
  <c r="AN4766" i="259" s="1"/>
  <c r="AM909" i="259"/>
  <c r="AN909" i="259" s="1"/>
  <c r="AM1623" i="259"/>
  <c r="AN1623" i="259" s="1"/>
  <c r="AM2327" i="259"/>
  <c r="AN2327" i="259" s="1"/>
  <c r="AM2839" i="259"/>
  <c r="AN2839" i="259" s="1"/>
  <c r="AM3256" i="259"/>
  <c r="AN3256" i="259" s="1"/>
  <c r="AM3768" i="259"/>
  <c r="AN3768" i="259" s="1"/>
  <c r="AM2473" i="259"/>
  <c r="AN2473" i="259" s="1"/>
  <c r="AM2985" i="259"/>
  <c r="AN2985" i="259" s="1"/>
  <c r="AM1922" i="259"/>
  <c r="AN1922" i="259" s="1"/>
  <c r="AM2562" i="259"/>
  <c r="AN2562" i="259" s="1"/>
  <c r="AM3074" i="259"/>
  <c r="AN3074" i="259" s="1"/>
  <c r="AM1803" i="259"/>
  <c r="AN1803" i="259" s="1"/>
  <c r="AM648" i="259"/>
  <c r="AN648" i="259" s="1"/>
  <c r="AM2656" i="259"/>
  <c r="AN2656" i="259" s="1"/>
  <c r="AM3168" i="259"/>
  <c r="AN3168" i="259" s="1"/>
  <c r="AM665" i="259"/>
  <c r="AN665" i="259" s="1"/>
  <c r="AM1473" i="259"/>
  <c r="AN1473" i="259" s="1"/>
  <c r="AM1383" i="259"/>
  <c r="AN1383" i="259" s="1"/>
  <c r="AM906" i="259"/>
  <c r="AN906" i="259" s="1"/>
  <c r="AM1418" i="259"/>
  <c r="AN1418" i="259" s="1"/>
  <c r="AM312" i="259"/>
  <c r="AN312" i="259" s="1"/>
  <c r="AM387" i="259"/>
  <c r="AN387" i="259" s="1"/>
  <c r="AM1075" i="259"/>
  <c r="AN1075" i="259" s="1"/>
  <c r="AM530" i="259"/>
  <c r="AN530" i="259" s="1"/>
  <c r="AM572" i="259"/>
  <c r="AN572" i="259" s="1"/>
  <c r="AM24" i="259"/>
  <c r="AN24" i="259" s="1"/>
  <c r="AM281" i="259"/>
  <c r="AN281" i="259" s="1"/>
  <c r="AM61" i="259"/>
  <c r="AN61" i="259" s="1"/>
  <c r="AM1165" i="259"/>
  <c r="AN1165" i="259" s="1"/>
  <c r="AM600" i="259"/>
  <c r="AN600" i="259" s="1"/>
  <c r="AM218" i="259"/>
  <c r="AN218" i="259" s="1"/>
  <c r="AM5153" i="259"/>
  <c r="AN5153" i="259" s="1"/>
  <c r="AM5356" i="259"/>
  <c r="AN5356" i="259" s="1"/>
  <c r="AM925" i="259"/>
  <c r="AN925" i="259" s="1"/>
  <c r="AM1567" i="259"/>
  <c r="AN1567" i="259" s="1"/>
  <c r="AM2335" i="259"/>
  <c r="AN2335" i="259" s="1"/>
  <c r="AM2847" i="259"/>
  <c r="AN2847" i="259" s="1"/>
  <c r="AM3264" i="259"/>
  <c r="AN3264" i="259" s="1"/>
  <c r="AM3840" i="259"/>
  <c r="AN3840" i="259" s="1"/>
  <c r="AM2609" i="259"/>
  <c r="AN2609" i="259" s="1"/>
  <c r="AM3121" i="259"/>
  <c r="AN3121" i="259" s="1"/>
  <c r="AM2122" i="259"/>
  <c r="AN2122" i="259" s="1"/>
  <c r="AM2634" i="259"/>
  <c r="AN2634" i="259" s="1"/>
  <c r="AM1363" i="259"/>
  <c r="AN1363" i="259" s="1"/>
  <c r="AM1875" i="259"/>
  <c r="AN1875" i="259" s="1"/>
  <c r="AM2771" i="259"/>
  <c r="AN2771" i="259" s="1"/>
  <c r="AM1052" i="259"/>
  <c r="AN1052" i="259" s="1"/>
  <c r="AM1564" i="259"/>
  <c r="AN1564" i="259" s="1"/>
  <c r="AM1495" i="259"/>
  <c r="AN1495" i="259" s="1"/>
  <c r="AM2728" i="259"/>
  <c r="AN2728" i="259" s="1"/>
  <c r="AM423" i="259"/>
  <c r="AN423" i="259" s="1"/>
  <c r="AM713" i="259"/>
  <c r="AN713" i="259" s="1"/>
  <c r="AM1481" i="259"/>
  <c r="AN1481" i="259" s="1"/>
  <c r="AM959" i="259"/>
  <c r="AN959" i="259" s="1"/>
  <c r="AM514" i="259"/>
  <c r="AN514" i="259" s="1"/>
  <c r="AM1298" i="259"/>
  <c r="AN1298" i="259" s="1"/>
  <c r="AM463" i="259"/>
  <c r="AN463" i="259" s="1"/>
  <c r="AM2408" i="259"/>
  <c r="AN2408" i="259" s="1"/>
  <c r="AM763" i="259"/>
  <c r="AN763" i="259" s="1"/>
  <c r="AM1275" i="259"/>
  <c r="AN1275" i="259" s="1"/>
  <c r="AM68" i="259"/>
  <c r="AN68" i="259" s="1"/>
  <c r="AM55" i="259"/>
  <c r="AN55" i="259" s="1"/>
  <c r="AM1728" i="259"/>
  <c r="AN1728" i="259" s="1"/>
  <c r="AM77" i="259"/>
  <c r="AN77" i="259" s="1"/>
  <c r="AM1277" i="259"/>
  <c r="AN1277" i="259" s="1"/>
  <c r="AM1848" i="259"/>
  <c r="AN1848" i="259" s="1"/>
  <c r="AM4626" i="259"/>
  <c r="AN4626" i="259" s="1"/>
  <c r="AM5435" i="259"/>
  <c r="AN5435" i="259" s="1"/>
  <c r="AM941" i="259"/>
  <c r="AN941" i="259" s="1"/>
  <c r="AM1639" i="259"/>
  <c r="AN1639" i="259" s="1"/>
  <c r="AM2471" i="259"/>
  <c r="AN2471" i="259" s="1"/>
  <c r="AM2983" i="259"/>
  <c r="AN2983" i="259" s="1"/>
  <c r="AM3400" i="259"/>
  <c r="AN3400" i="259" s="1"/>
  <c r="AM4232" i="259"/>
  <c r="AN4232" i="259" s="1"/>
  <c r="AM2809" i="259"/>
  <c r="AN2809" i="259" s="1"/>
  <c r="AM3321" i="259"/>
  <c r="AN3321" i="259" s="1"/>
  <c r="AM2386" i="259"/>
  <c r="AN2386" i="259" s="1"/>
  <c r="AM2898" i="259"/>
  <c r="AN2898" i="259" s="1"/>
  <c r="AM1784" i="259"/>
  <c r="AN1784" i="259" s="1"/>
  <c r="AM2864" i="259"/>
  <c r="AN2864" i="259" s="1"/>
  <c r="AM832" i="259"/>
  <c r="AN832" i="259" s="1"/>
  <c r="AM1169" i="259"/>
  <c r="AN1169" i="259" s="1"/>
  <c r="AM1681" i="259"/>
  <c r="AN1681" i="259" s="1"/>
  <c r="AM1527" i="259"/>
  <c r="AN1527" i="259" s="1"/>
  <c r="AM546" i="259"/>
  <c r="AN546" i="259" s="1"/>
  <c r="AM1306" i="259"/>
  <c r="AN1306" i="259" s="1"/>
  <c r="AM519" i="259"/>
  <c r="AN519" i="259" s="1"/>
  <c r="AM705" i="259"/>
  <c r="AN705" i="259" s="1"/>
  <c r="AM963" i="259"/>
  <c r="AN963" i="259" s="1"/>
  <c r="AM1009" i="259"/>
  <c r="AN1009" i="259" s="1"/>
  <c r="AM204" i="259"/>
  <c r="AN204" i="259" s="1"/>
  <c r="AM543" i="259"/>
  <c r="AN543" i="259" s="1"/>
  <c r="AM1768" i="259"/>
  <c r="AN1768" i="259" s="1"/>
  <c r="AM139" i="259"/>
  <c r="AN139" i="259" s="1"/>
  <c r="AM965" i="259"/>
  <c r="AN965" i="259" s="1"/>
  <c r="AM712" i="259"/>
  <c r="AN712" i="259" s="1"/>
  <c r="AM4785" i="259"/>
  <c r="AN4785" i="259" s="1"/>
  <c r="AM4948" i="259"/>
  <c r="AN4948" i="259" s="1"/>
  <c r="AM5025" i="259"/>
  <c r="AN5025" i="259" s="1"/>
  <c r="AM1101" i="259"/>
  <c r="AN1101" i="259" s="1"/>
  <c r="AM1711" i="259"/>
  <c r="AN1711" i="259" s="1"/>
  <c r="AM2223" i="259"/>
  <c r="AN2223" i="259" s="1"/>
  <c r="AM2799" i="259"/>
  <c r="AN2799" i="259" s="1"/>
  <c r="AM3216" i="259"/>
  <c r="AN3216" i="259" s="1"/>
  <c r="AM3728" i="259"/>
  <c r="AN3728" i="259" s="1"/>
  <c r="AM2497" i="259"/>
  <c r="AN2497" i="259" s="1"/>
  <c r="AM3009" i="259"/>
  <c r="AN3009" i="259" s="1"/>
  <c r="AM1946" i="259"/>
  <c r="AN1946" i="259" s="1"/>
  <c r="AM2778" i="259"/>
  <c r="AN2778" i="259" s="1"/>
  <c r="AM1507" i="259"/>
  <c r="AN1507" i="259" s="1"/>
  <c r="AM2147" i="259"/>
  <c r="AN2147" i="259" s="1"/>
  <c r="AM2787" i="259"/>
  <c r="AN2787" i="259" s="1"/>
  <c r="AM1068" i="259"/>
  <c r="AN1068" i="259" s="1"/>
  <c r="AM1580" i="259"/>
  <c r="AN1580" i="259" s="1"/>
  <c r="AM2794" i="259"/>
  <c r="AN2794" i="259" s="1"/>
  <c r="AM2691" i="259"/>
  <c r="AN2691" i="259" s="1"/>
  <c r="AM1284" i="259"/>
  <c r="AN1284" i="259" s="1"/>
  <c r="AM1805" i="259"/>
  <c r="AN1805" i="259" s="1"/>
  <c r="AM382" i="259"/>
  <c r="AN382" i="259" s="1"/>
  <c r="AM3319" i="259"/>
  <c r="AN3319" i="259" s="1"/>
  <c r="AM4279" i="259"/>
  <c r="AN4279" i="259" s="1"/>
  <c r="AM3426" i="259"/>
  <c r="AN3426" i="259" s="1"/>
  <c r="AM4002" i="259"/>
  <c r="AN4002" i="259" s="1"/>
  <c r="AM3435" i="259"/>
  <c r="AN3435" i="259" s="1"/>
  <c r="AM4739" i="259"/>
  <c r="AN4739" i="259" s="1"/>
  <c r="AM2461" i="259"/>
  <c r="AN2461" i="259" s="1"/>
  <c r="AM1406" i="259"/>
  <c r="AN1406" i="259" s="1"/>
  <c r="AM1982" i="259"/>
  <c r="AN1982" i="259" s="1"/>
  <c r="AM5447" i="259"/>
  <c r="AN5447" i="259" s="1"/>
  <c r="AM3417" i="259"/>
  <c r="AN3417" i="259" s="1"/>
  <c r="AM3993" i="259"/>
  <c r="AN3993" i="259" s="1"/>
  <c r="AM2460" i="259"/>
  <c r="AN2460" i="259" s="1"/>
  <c r="AM2972" i="259"/>
  <c r="AN2972" i="259" s="1"/>
  <c r="AM3484" i="259"/>
  <c r="AN3484" i="259" s="1"/>
  <c r="AM4588" i="259"/>
  <c r="AN4588" i="259" s="1"/>
  <c r="AM5484" i="259"/>
  <c r="AN5484" i="259" s="1"/>
  <c r="AM2949" i="259"/>
  <c r="AN2949" i="259" s="1"/>
  <c r="AM3501" i="259"/>
  <c r="AN3501" i="259" s="1"/>
  <c r="AM4381" i="259"/>
  <c r="AN4381" i="259" s="1"/>
  <c r="AM5285" i="259"/>
  <c r="AN5285" i="259" s="1"/>
  <c r="AM2494" i="259"/>
  <c r="AN2494" i="259" s="1"/>
  <c r="AM3030" i="259"/>
  <c r="AN3030" i="259" s="1"/>
  <c r="AM3542" i="259"/>
  <c r="AN3542" i="259" s="1"/>
  <c r="AM4630" i="259"/>
  <c r="AN4630" i="259" s="1"/>
  <c r="AM5494" i="259"/>
  <c r="AN5494" i="259" s="1"/>
  <c r="AM5145" i="259"/>
  <c r="AN5145" i="259" s="1"/>
  <c r="AM1411" i="259"/>
  <c r="AN1411" i="259" s="1"/>
  <c r="AM2699" i="259"/>
  <c r="AN2699" i="259" s="1"/>
  <c r="AM1292" i="259"/>
  <c r="AN1292" i="259" s="1"/>
  <c r="AM1813" i="259"/>
  <c r="AN1813" i="259" s="1"/>
  <c r="AM326" i="259"/>
  <c r="AN326" i="259" s="1"/>
  <c r="AM902" i="259"/>
  <c r="AN902" i="259" s="1"/>
  <c r="AM3711" i="259"/>
  <c r="AN3711" i="259" s="1"/>
  <c r="AM4607" i="259"/>
  <c r="AN4607" i="259" s="1"/>
  <c r="AM3498" i="259"/>
  <c r="AN3498" i="259" s="1"/>
  <c r="AM5498" i="259"/>
  <c r="AN5498" i="259" s="1"/>
  <c r="AM3571" i="259"/>
  <c r="AN3571" i="259" s="1"/>
  <c r="AM1893" i="259"/>
  <c r="AN1893" i="259" s="1"/>
  <c r="AM1094" i="259"/>
  <c r="AN1094" i="259" s="1"/>
  <c r="AM1606" i="259"/>
  <c r="AN1606" i="259" s="1"/>
  <c r="AM5071" i="259"/>
  <c r="AN5071" i="259" s="1"/>
  <c r="AM4576" i="259"/>
  <c r="AN4576" i="259" s="1"/>
  <c r="AM3681" i="259"/>
  <c r="AN3681" i="259" s="1"/>
  <c r="AM5091" i="259"/>
  <c r="AN5091" i="259" s="1"/>
  <c r="AM2660" i="259"/>
  <c r="AN2660" i="259" s="1"/>
  <c r="AM3172" i="259"/>
  <c r="AN3172" i="259" s="1"/>
  <c r="AM3700" i="259"/>
  <c r="AN3700" i="259" s="1"/>
  <c r="AM4596" i="259"/>
  <c r="AN4596" i="259" s="1"/>
  <c r="AM5332" i="259"/>
  <c r="AN5332" i="259" s="1"/>
  <c r="AM2829" i="259"/>
  <c r="AN2829" i="259" s="1"/>
  <c r="AM3365" i="259"/>
  <c r="AN3365" i="259" s="1"/>
  <c r="AM4189" i="259"/>
  <c r="AN4189" i="259" s="1"/>
  <c r="AM5157" i="259"/>
  <c r="AN5157" i="259" s="1"/>
  <c r="AM2438" i="259"/>
  <c r="AN2438" i="259" s="1"/>
  <c r="AM2974" i="259"/>
  <c r="AN2974" i="259" s="1"/>
  <c r="AM3486" i="259"/>
  <c r="AN3486" i="259" s="1"/>
  <c r="AM3050" i="259"/>
  <c r="AN3050" i="259" s="1"/>
  <c r="AM2715" i="259"/>
  <c r="AN2715" i="259" s="1"/>
  <c r="AM1300" i="259"/>
  <c r="AN1300" i="259" s="1"/>
  <c r="AM1821" i="259"/>
  <c r="AN1821" i="259" s="1"/>
  <c r="AM270" i="259"/>
  <c r="AN270" i="259" s="1"/>
  <c r="AM910" i="259"/>
  <c r="AN910" i="259" s="1"/>
  <c r="AM3719" i="259"/>
  <c r="AN3719" i="259" s="1"/>
  <c r="AM4615" i="259"/>
  <c r="AN4615" i="259" s="1"/>
  <c r="AM3442" i="259"/>
  <c r="AN3442" i="259" s="1"/>
  <c r="AM4018" i="259"/>
  <c r="AN4018" i="259" s="1"/>
  <c r="AM3515" i="259"/>
  <c r="AN3515" i="259" s="1"/>
  <c r="AM2276" i="259"/>
  <c r="AN2276" i="259" s="1"/>
  <c r="AM1166" i="259"/>
  <c r="AN1166" i="259" s="1"/>
  <c r="AM1678" i="259"/>
  <c r="AN1678" i="259" s="1"/>
  <c r="AM5143" i="259"/>
  <c r="AN5143" i="259" s="1"/>
  <c r="AM4520" i="259"/>
  <c r="AN4520" i="259" s="1"/>
  <c r="AM3497" i="259"/>
  <c r="AN3497" i="259" s="1"/>
  <c r="AM4137" i="259"/>
  <c r="AN4137" i="259" s="1"/>
  <c r="AM2476" i="259"/>
  <c r="AN2476" i="259" s="1"/>
  <c r="AM2988" i="259"/>
  <c r="AN2988" i="259" s="1"/>
  <c r="AM3508" i="259"/>
  <c r="AN3508" i="259" s="1"/>
  <c r="AM4204" i="259"/>
  <c r="AN4204" i="259" s="1"/>
  <c r="AM5060" i="259"/>
  <c r="AN5060" i="259" s="1"/>
  <c r="AM2581" i="259"/>
  <c r="AN2581" i="259" s="1"/>
  <c r="AM3093" i="259"/>
  <c r="AN3093" i="259" s="1"/>
  <c r="AM3653" i="259"/>
  <c r="AN3653" i="259" s="1"/>
  <c r="AM4565" i="259"/>
  <c r="AN4565" i="259" s="1"/>
  <c r="AM5445" i="259"/>
  <c r="AN5445" i="259" s="1"/>
  <c r="AM2702" i="259"/>
  <c r="AN2702" i="259" s="1"/>
  <c r="AM3238" i="259"/>
  <c r="AN3238" i="259" s="1"/>
  <c r="AM3750" i="259"/>
  <c r="AN3750" i="259" s="1"/>
  <c r="AM5070" i="259"/>
  <c r="AN5070" i="259" s="1"/>
  <c r="AM2090" i="259"/>
  <c r="AN2090" i="259" s="1"/>
  <c r="AM2051" i="259"/>
  <c r="AN2051" i="259" s="1"/>
  <c r="AM908" i="259"/>
  <c r="AN908" i="259" s="1"/>
  <c r="AM1732" i="259"/>
  <c r="AN1732" i="259" s="1"/>
  <c r="AM22" i="259"/>
  <c r="AN22" i="259" s="1"/>
  <c r="AM854" i="259"/>
  <c r="AN854" i="259" s="1"/>
  <c r="AM3663" i="259"/>
  <c r="AN3663" i="259" s="1"/>
  <c r="AM3130" i="259"/>
  <c r="AN3130" i="259" s="1"/>
  <c r="AM3642" i="259"/>
  <c r="AN3642" i="259" s="1"/>
  <c r="AM3267" i="259"/>
  <c r="AN3267" i="259" s="1"/>
  <c r="AM3907" i="259"/>
  <c r="AN3907" i="259" s="1"/>
  <c r="AM2293" i="259"/>
  <c r="AN2293" i="259" s="1"/>
  <c r="AM1302" i="259"/>
  <c r="AN1302" i="259" s="1"/>
  <c r="AM1814" i="259"/>
  <c r="AN1814" i="259" s="1"/>
  <c r="AM5215" i="259"/>
  <c r="AN5215" i="259" s="1"/>
  <c r="AM4592" i="259"/>
  <c r="AN4592" i="259" s="1"/>
  <c r="AM3569" i="259"/>
  <c r="AN3569" i="259" s="1"/>
  <c r="AM5195" i="259"/>
  <c r="AN5195" i="259" s="1"/>
  <c r="AM2740" i="259"/>
  <c r="AN2740" i="259" s="1"/>
  <c r="AM3252" i="259"/>
  <c r="AN3252" i="259" s="1"/>
  <c r="AM3796" i="259"/>
  <c r="AN3796" i="259" s="1"/>
  <c r="AM5068" i="259"/>
  <c r="AN5068" i="259" s="1"/>
  <c r="AM2589" i="259"/>
  <c r="AN2589" i="259" s="1"/>
  <c r="AM3101" i="259"/>
  <c r="AN3101" i="259" s="1"/>
  <c r="AM3661" i="259"/>
  <c r="AN3661" i="259" s="1"/>
  <c r="AM4485" i="259"/>
  <c r="AN4485" i="259" s="1"/>
  <c r="AM5381" i="259"/>
  <c r="AN5381" i="259" s="1"/>
  <c r="AM2582" i="259"/>
  <c r="AN2582" i="259" s="1"/>
  <c r="AM3118" i="259"/>
  <c r="AN3118" i="259" s="1"/>
  <c r="AM3630" i="259"/>
  <c r="AN3630" i="259" s="1"/>
  <c r="AM4518" i="259"/>
  <c r="AN4518" i="259" s="1"/>
  <c r="AM2666" i="259"/>
  <c r="AN2666" i="259" s="1"/>
  <c r="AM2435" i="259"/>
  <c r="AN2435" i="259" s="1"/>
  <c r="AM1028" i="259"/>
  <c r="AN1028" i="259" s="1"/>
  <c r="AM1852" i="259"/>
  <c r="AN1852" i="259" s="1"/>
  <c r="AM94" i="259"/>
  <c r="AN94" i="259" s="1"/>
  <c r="AM798" i="259"/>
  <c r="AN798" i="259" s="1"/>
  <c r="AM3607" i="259"/>
  <c r="AN3607" i="259" s="1"/>
  <c r="AM3138" i="259"/>
  <c r="AN3138" i="259" s="1"/>
  <c r="AM3650" i="259"/>
  <c r="AN3650" i="259" s="1"/>
  <c r="AM3275" i="259"/>
  <c r="AN3275" i="259" s="1"/>
  <c r="AM3787" i="259"/>
  <c r="AN3787" i="259" s="1"/>
  <c r="AM2429" i="259"/>
  <c r="AN2429" i="259" s="1"/>
  <c r="AM1438" i="259"/>
  <c r="AN1438" i="259" s="1"/>
  <c r="AM1950" i="259"/>
  <c r="AN1950" i="259" s="1"/>
  <c r="AM5479" i="259"/>
  <c r="AN5479" i="259" s="1"/>
  <c r="AM3449" i="259"/>
  <c r="AN3449" i="259" s="1"/>
  <c r="AM3961" i="259"/>
  <c r="AN3961" i="259" s="1"/>
  <c r="AM2620" i="259"/>
  <c r="AN2620" i="259" s="1"/>
  <c r="AM3132" i="259"/>
  <c r="AN3132" i="259" s="1"/>
  <c r="AM3660" i="259"/>
  <c r="AN3660" i="259" s="1"/>
  <c r="AM4484" i="259"/>
  <c r="AN4484" i="259" s="1"/>
  <c r="AM5372" i="259"/>
  <c r="AN5372" i="259" s="1"/>
  <c r="AM2853" i="259"/>
  <c r="AN2853" i="259" s="1"/>
  <c r="AM3389" i="259"/>
  <c r="AN3389" i="259" s="1"/>
  <c r="AM4341" i="259"/>
  <c r="AN4341" i="259" s="1"/>
  <c r="AM5093" i="259"/>
  <c r="AN5093" i="259" s="1"/>
  <c r="AM2398" i="259"/>
  <c r="AN2398" i="259" s="1"/>
  <c r="AM2926" i="259"/>
  <c r="AN2926" i="259" s="1"/>
  <c r="AM3446" i="259"/>
  <c r="AN3446" i="259" s="1"/>
  <c r="AM4390" i="259"/>
  <c r="AN4390" i="259" s="1"/>
  <c r="AM5158" i="259"/>
  <c r="AN5158" i="259" s="1"/>
  <c r="AM4537" i="259"/>
  <c r="AN4537" i="259" s="1"/>
  <c r="AM5489" i="259"/>
  <c r="AN5489" i="259" s="1"/>
  <c r="AM1843" i="259"/>
  <c r="AN1843" i="259" s="1"/>
  <c r="AM2955" i="259"/>
  <c r="AN2955" i="259" s="1"/>
  <c r="AM1548" i="259"/>
  <c r="AN1548" i="259" s="1"/>
  <c r="AM1629" i="259"/>
  <c r="AN1629" i="259" s="1"/>
  <c r="AM742" i="259"/>
  <c r="AN742" i="259" s="1"/>
  <c r="AM3551" i="259"/>
  <c r="AN3551" i="259" s="1"/>
  <c r="AM4639" i="259"/>
  <c r="AN4639" i="259" s="1"/>
  <c r="AM3466" i="259"/>
  <c r="AN3466" i="259" s="1"/>
  <c r="AM3155" i="259"/>
  <c r="AN3155" i="259" s="1"/>
  <c r="AM3667" i="259"/>
  <c r="AN3667" i="259" s="1"/>
  <c r="AM2181" i="259"/>
  <c r="AN2181" i="259" s="1"/>
  <c r="AM1190" i="259"/>
  <c r="AN1190" i="259" s="1"/>
  <c r="AM1702" i="259"/>
  <c r="AN1702" i="259" s="1"/>
  <c r="AM5231" i="259"/>
  <c r="AN5231" i="259" s="1"/>
  <c r="AM4736" i="259"/>
  <c r="AN4736" i="259" s="1"/>
  <c r="AM3713" i="259"/>
  <c r="AN3713" i="259" s="1"/>
  <c r="AM2500" i="259"/>
  <c r="AN2500" i="259" s="1"/>
  <c r="AM3012" i="259"/>
  <c r="AN3012" i="259" s="1"/>
  <c r="AM3532" i="259"/>
  <c r="AN3532" i="259" s="1"/>
  <c r="AM4292" i="259"/>
  <c r="AN4292" i="259" s="1"/>
  <c r="AM5148" i="259"/>
  <c r="AN5148" i="259" s="1"/>
  <c r="AM2669" i="259"/>
  <c r="AN2669" i="259" s="1"/>
  <c r="AM3181" i="259"/>
  <c r="AN3181" i="259" s="1"/>
  <c r="AM3741" i="259"/>
  <c r="AN3741" i="259" s="1"/>
  <c r="AM4941" i="259"/>
  <c r="AN4941" i="259" s="1"/>
  <c r="AM2270" i="259"/>
  <c r="AN2270" i="259" s="1"/>
  <c r="AM2790" i="259"/>
  <c r="AN2790" i="259" s="1"/>
  <c r="AM3326" i="259"/>
  <c r="AN3326" i="259" s="1"/>
  <c r="AM3966" i="259"/>
  <c r="AN3966" i="259" s="1"/>
  <c r="AM5166" i="259"/>
  <c r="AN5166" i="259" s="1"/>
  <c r="AM4609" i="259"/>
  <c r="AN4609" i="259" s="1"/>
  <c r="AM2730" i="259"/>
  <c r="AN2730" i="259" s="1"/>
  <c r="AM2459" i="259"/>
  <c r="AN2459" i="259" s="1"/>
  <c r="AM1044" i="259"/>
  <c r="AN1044" i="259" s="1"/>
  <c r="AM1868" i="259"/>
  <c r="AN1868" i="259" s="1"/>
  <c r="AM46" i="259"/>
  <c r="AN46" i="259" s="1"/>
  <c r="AM878" i="259"/>
  <c r="AN878" i="259" s="1"/>
  <c r="AM3687" i="259"/>
  <c r="AN3687" i="259" s="1"/>
  <c r="AM3154" i="259"/>
  <c r="AN3154" i="259" s="1"/>
  <c r="AM3666" i="259"/>
  <c r="AN3666" i="259" s="1"/>
  <c r="AM3291" i="259"/>
  <c r="AN3291" i="259" s="1"/>
  <c r="AM3931" i="259"/>
  <c r="AN3931" i="259" s="1"/>
  <c r="AM2381" i="259"/>
  <c r="AN2381" i="259" s="1"/>
  <c r="AM1326" i="259"/>
  <c r="AN1326" i="259" s="1"/>
  <c r="AM1838" i="259"/>
  <c r="AN1838" i="259" s="1"/>
  <c r="AM5367" i="259"/>
  <c r="AN5367" i="259" s="1"/>
  <c r="AM4808" i="259"/>
  <c r="AN4808" i="259" s="1"/>
  <c r="AM3657" i="259"/>
  <c r="AN3657" i="259" s="1"/>
  <c r="AM2572" i="259"/>
  <c r="AN2572" i="259" s="1"/>
  <c r="AM3084" i="259"/>
  <c r="AN3084" i="259" s="1"/>
  <c r="AM3612" i="259"/>
  <c r="AN3612" i="259" s="1"/>
  <c r="AM4644" i="259"/>
  <c r="AN4644" i="259" s="1"/>
  <c r="AM5468" i="259"/>
  <c r="AN5468" i="259" s="1"/>
  <c r="AM2933" i="259"/>
  <c r="AN2933" i="259" s="1"/>
  <c r="AM3485" i="259"/>
  <c r="AN3485" i="259" s="1"/>
  <c r="AM4293" i="259"/>
  <c r="AN4293" i="259" s="1"/>
  <c r="AM5133" i="259"/>
  <c r="AN5133" i="259" s="1"/>
  <c r="AM2542" i="259"/>
  <c r="AN2542" i="259" s="1"/>
  <c r="AM3078" i="259"/>
  <c r="AN3078" i="259" s="1"/>
  <c r="AM3590" i="259"/>
  <c r="AN3590" i="259" s="1"/>
  <c r="AM4406" i="259"/>
  <c r="AN4406" i="259" s="1"/>
  <c r="AM2746" i="259"/>
  <c r="AN2746" i="259" s="1"/>
  <c r="AM2483" i="259"/>
  <c r="AN2483" i="259" s="1"/>
  <c r="AM1060" i="259"/>
  <c r="AN1060" i="259" s="1"/>
  <c r="AM1876" i="259"/>
  <c r="AN1876" i="259" s="1"/>
  <c r="AM54" i="259"/>
  <c r="AN54" i="259" s="1"/>
  <c r="AM694" i="259"/>
  <c r="AN694" i="259" s="1"/>
  <c r="AM3503" i="259"/>
  <c r="AN3503" i="259" s="1"/>
  <c r="AM4463" i="259"/>
  <c r="AN4463" i="259" s="1"/>
  <c r="AM3482" i="259"/>
  <c r="AN3482" i="259" s="1"/>
  <c r="AM5370" i="259"/>
  <c r="AN5370" i="259" s="1"/>
  <c r="AM3555" i="259"/>
  <c r="AN3555" i="259" s="1"/>
  <c r="AM2133" i="259"/>
  <c r="AN2133" i="259" s="1"/>
  <c r="AM1206" i="259"/>
  <c r="AN1206" i="259" s="1"/>
  <c r="AM1718" i="259"/>
  <c r="AN1718" i="259" s="1"/>
  <c r="AM5247" i="259"/>
  <c r="AN5247" i="259" s="1"/>
  <c r="AM4624" i="259"/>
  <c r="AN4624" i="259" s="1"/>
  <c r="AM3601" i="259"/>
  <c r="AN3601" i="259" s="1"/>
  <c r="AM5347" i="259"/>
  <c r="AN5347" i="259" s="1"/>
  <c r="AM2772" i="259"/>
  <c r="AN2772" i="259" s="1"/>
  <c r="AM3284" i="259"/>
  <c r="AN3284" i="259" s="1"/>
  <c r="AM3956" i="259"/>
  <c r="AN3956" i="259" s="1"/>
  <c r="AM4876" i="259"/>
  <c r="AN4876" i="259" s="1"/>
  <c r="AM2493" i="259"/>
  <c r="AN2493" i="259" s="1"/>
  <c r="AM3005" i="259"/>
  <c r="AN3005" i="259" s="1"/>
  <c r="AM3565" i="259"/>
  <c r="AN3565" i="259" s="1"/>
  <c r="AM4533" i="259"/>
  <c r="AN4533" i="259" s="1"/>
  <c r="AM5501" i="259"/>
  <c r="AN5501" i="259" s="1"/>
  <c r="AM2742" i="259"/>
  <c r="AN2742" i="259" s="1"/>
  <c r="AM3278" i="259"/>
  <c r="AN3278" i="259" s="1"/>
  <c r="AM3790" i="259"/>
  <c r="AN3790" i="259" s="1"/>
  <c r="AM4838" i="259"/>
  <c r="AN4838" i="259" s="1"/>
  <c r="AM4177" i="259"/>
  <c r="AN4177" i="259" s="1"/>
  <c r="AM5233" i="259"/>
  <c r="AN5233" i="259" s="1"/>
  <c r="AM4562" i="259"/>
  <c r="AN4562" i="259" s="1"/>
  <c r="AM5056" i="259"/>
  <c r="AN5056" i="259" s="1"/>
  <c r="AM4339" i="259"/>
  <c r="AN4339" i="259" s="1"/>
  <c r="AM4682" i="259"/>
  <c r="AN4682" i="259" s="1"/>
  <c r="AM4665" i="259"/>
  <c r="AN4665" i="259" s="1"/>
  <c r="AM5432" i="259"/>
  <c r="AN5432" i="259" s="1"/>
  <c r="AM5227" i="259"/>
  <c r="AN5227" i="259" s="1"/>
  <c r="AM5418" i="259"/>
  <c r="AN5418" i="259" s="1"/>
  <c r="AM4586" i="259"/>
  <c r="AN4586" i="259" s="1"/>
  <c r="AM4513" i="259"/>
  <c r="AN4513" i="259" s="1"/>
  <c r="AM5168" i="259"/>
  <c r="AN5168" i="259" s="1"/>
  <c r="AM4731" i="259"/>
  <c r="AN4731" i="259" s="1"/>
  <c r="AM5306" i="259"/>
  <c r="AN5306" i="259" s="1"/>
  <c r="AM4625" i="259"/>
  <c r="AN4625" i="259" s="1"/>
  <c r="AM5352" i="259"/>
  <c r="AN5352" i="259" s="1"/>
  <c r="AM5107" i="259"/>
  <c r="AN5107" i="259" s="1"/>
  <c r="AM4107" i="259"/>
  <c r="AN4107" i="259" s="1"/>
  <c r="AM4658" i="259"/>
  <c r="AN4658" i="259" s="1"/>
  <c r="AM4465" i="259"/>
  <c r="AN4465" i="259" s="1"/>
  <c r="AM5216" i="259"/>
  <c r="AN5216" i="259" s="1"/>
  <c r="AM4811" i="259"/>
  <c r="AN4811" i="259" s="1"/>
  <c r="AM5386" i="259"/>
  <c r="AN5386" i="259" s="1"/>
  <c r="AM4114" i="259"/>
  <c r="AN4114" i="259" s="1"/>
  <c r="AM4193" i="259"/>
  <c r="AN4193" i="259" s="1"/>
  <c r="AM5208" i="259"/>
  <c r="AN5208" i="259" s="1"/>
  <c r="AM4611" i="259"/>
  <c r="AN4611" i="259" s="1"/>
  <c r="AM5162" i="259"/>
  <c r="AN5162" i="259" s="1"/>
  <c r="AM5465" i="259"/>
  <c r="AN5465" i="259" s="1"/>
  <c r="AM4854" i="259"/>
  <c r="AN4854" i="259" s="1"/>
  <c r="AM5419" i="259"/>
  <c r="AN5419" i="259" s="1"/>
  <c r="AM4291" i="259"/>
  <c r="AN4291" i="259" s="1"/>
  <c r="AM4706" i="259"/>
  <c r="AN4706" i="259" s="1"/>
  <c r="AM4145" i="259"/>
  <c r="AN4145" i="259" s="1"/>
  <c r="AM5320" i="259"/>
  <c r="AN5320" i="259" s="1"/>
  <c r="AM4955" i="259"/>
  <c r="AN4955" i="259" s="1"/>
  <c r="AM5242" i="259"/>
  <c r="AN5242" i="259" s="1"/>
  <c r="AM4673" i="259"/>
  <c r="AN4673" i="259" s="1"/>
  <c r="AM791" i="259"/>
  <c r="AN791" i="259" s="1"/>
  <c r="AM2168" i="259"/>
  <c r="AN2168" i="259" s="1"/>
  <c r="AM2936" i="259"/>
  <c r="AN2936" i="259" s="1"/>
  <c r="AM880" i="259"/>
  <c r="AN880" i="259" s="1"/>
  <c r="AM1177" i="259"/>
  <c r="AN1177" i="259" s="1"/>
  <c r="AM1689" i="259"/>
  <c r="AN1689" i="259" s="1"/>
  <c r="AM48" i="259"/>
  <c r="AN48" i="259" s="1"/>
  <c r="AM930" i="259"/>
  <c r="AN930" i="259" s="1"/>
  <c r="AM1442" i="259"/>
  <c r="AN1442" i="259" s="1"/>
  <c r="AM56" i="259"/>
  <c r="AN56" i="259" s="1"/>
  <c r="AM11" i="259"/>
  <c r="AN11" i="259" s="1"/>
  <c r="AM1099" i="259"/>
  <c r="AN1099" i="259" s="1"/>
  <c r="AM626" i="259"/>
  <c r="AN626" i="259" s="1"/>
  <c r="AM468" i="259"/>
  <c r="AN468" i="259" s="1"/>
  <c r="AM975" i="259"/>
  <c r="AN975" i="259" s="1"/>
  <c r="AM697" i="259"/>
  <c r="AN697" i="259" s="1"/>
  <c r="AM981" i="259"/>
  <c r="AN981" i="259" s="1"/>
  <c r="AM760" i="259"/>
  <c r="AN760" i="259" s="1"/>
  <c r="AM4826" i="259"/>
  <c r="AN4826" i="259" s="1"/>
  <c r="AM5028" i="259"/>
  <c r="AN5028" i="259" s="1"/>
  <c r="AM3437" i="259"/>
  <c r="AN3437" i="259" s="1"/>
  <c r="AM805" i="259"/>
  <c r="AN805" i="259" s="1"/>
  <c r="AM1591" i="259"/>
  <c r="AN1591" i="259" s="1"/>
  <c r="AM2167" i="259"/>
  <c r="AN2167" i="259" s="1"/>
  <c r="AM2679" i="259"/>
  <c r="AN2679" i="259" s="1"/>
  <c r="AM3191" i="259"/>
  <c r="AN3191" i="259" s="1"/>
  <c r="AM3608" i="259"/>
  <c r="AN3608" i="259" s="1"/>
  <c r="AM2185" i="259"/>
  <c r="AN2185" i="259" s="1"/>
  <c r="AM2761" i="259"/>
  <c r="AN2761" i="259" s="1"/>
  <c r="AM3273" i="259"/>
  <c r="AN3273" i="259" s="1"/>
  <c r="AM2530" i="259"/>
  <c r="AN2530" i="259" s="1"/>
  <c r="AM3042" i="259"/>
  <c r="AN3042" i="259" s="1"/>
  <c r="AM1771" i="259"/>
  <c r="AN1771" i="259" s="1"/>
  <c r="AM2475" i="259"/>
  <c r="AN2475" i="259" s="1"/>
  <c r="AM2987" i="259"/>
  <c r="AN2987" i="259" s="1"/>
  <c r="AM1268" i="259"/>
  <c r="AN1268" i="259" s="1"/>
  <c r="AM1780" i="259"/>
  <c r="AN1780" i="259" s="1"/>
  <c r="AM792" i="259"/>
  <c r="AN792" i="259" s="1"/>
  <c r="AM2752" i="259"/>
  <c r="AN2752" i="259" s="1"/>
  <c r="AM615" i="259"/>
  <c r="AN615" i="259" s="1"/>
  <c r="AM457" i="259"/>
  <c r="AN457" i="259" s="1"/>
  <c r="AM1441" i="259"/>
  <c r="AN1441" i="259" s="1"/>
  <c r="AM1953" i="259"/>
  <c r="AN1953" i="259" s="1"/>
  <c r="AM1352" i="259"/>
  <c r="AN1352" i="259" s="1"/>
  <c r="AM1002" i="259"/>
  <c r="AN1002" i="259" s="1"/>
  <c r="AM1514" i="259"/>
  <c r="AN1514" i="259" s="1"/>
  <c r="AM528" i="259"/>
  <c r="AN528" i="259" s="1"/>
  <c r="AM51" i="259"/>
  <c r="AN51" i="259" s="1"/>
  <c r="AM1043" i="259"/>
  <c r="AN1043" i="259" s="1"/>
  <c r="AM658" i="259"/>
  <c r="AN658" i="259" s="1"/>
  <c r="AM540" i="259"/>
  <c r="AN540" i="259" s="1"/>
  <c r="AM512" i="259"/>
  <c r="AN512" i="259" s="1"/>
  <c r="AM10" i="259"/>
  <c r="AN10" i="259" s="1"/>
  <c r="AM781" i="259"/>
  <c r="AN781" i="259" s="1"/>
  <c r="AM439" i="259"/>
  <c r="AN439" i="259" s="1"/>
  <c r="AM58" i="259"/>
  <c r="AN58" i="259" s="1"/>
  <c r="AM2966" i="259"/>
  <c r="AN2966" i="259" s="1"/>
  <c r="AM69" i="259"/>
  <c r="AN69" i="259" s="1"/>
  <c r="AM87" i="259"/>
  <c r="AN87" i="259" s="1"/>
  <c r="AM1855" i="259"/>
  <c r="AN1855" i="259" s="1"/>
  <c r="AM2431" i="259"/>
  <c r="AN2431" i="259" s="1"/>
  <c r="AM2943" i="259"/>
  <c r="AN2943" i="259" s="1"/>
  <c r="AM3360" i="259"/>
  <c r="AN3360" i="259" s="1"/>
  <c r="AM4000" i="259"/>
  <c r="AN4000" i="259" s="1"/>
  <c r="AM2577" i="259"/>
  <c r="AN2577" i="259" s="1"/>
  <c r="AM1287" i="259"/>
  <c r="AN1287" i="259" s="1"/>
  <c r="AM2696" i="259"/>
  <c r="AN2696" i="259" s="1"/>
  <c r="AM687" i="259"/>
  <c r="AN687" i="259" s="1"/>
  <c r="AM513" i="259"/>
  <c r="AN513" i="259" s="1"/>
  <c r="AM1449" i="259"/>
  <c r="AN1449" i="259" s="1"/>
  <c r="AM2025" i="259"/>
  <c r="AN2025" i="259" s="1"/>
  <c r="AM1792" i="259"/>
  <c r="AN1792" i="259" s="1"/>
  <c r="AM1074" i="259"/>
  <c r="AN1074" i="259" s="1"/>
  <c r="AM1586" i="259"/>
  <c r="AN1586" i="259" s="1"/>
  <c r="AM1408" i="259"/>
  <c r="AN1408" i="259" s="1"/>
  <c r="AM667" i="259"/>
  <c r="AN667" i="259" s="1"/>
  <c r="AM1179" i="259"/>
  <c r="AN1179" i="259" s="1"/>
  <c r="AM36" i="259"/>
  <c r="AN36" i="259" s="1"/>
  <c r="AM740" i="259"/>
  <c r="AN740" i="259" s="1"/>
  <c r="AM1536" i="259"/>
  <c r="AN1536" i="259" s="1"/>
  <c r="AM133" i="259"/>
  <c r="AN133" i="259" s="1"/>
  <c r="AM1125" i="259"/>
  <c r="AN1125" i="259" s="1"/>
  <c r="AM448" i="259"/>
  <c r="AN448" i="259" s="1"/>
  <c r="AM418" i="259"/>
  <c r="AN418" i="259" s="1"/>
  <c r="AM4012" i="259"/>
  <c r="AN4012" i="259" s="1"/>
  <c r="AM5425" i="259"/>
  <c r="AN5425" i="259" s="1"/>
  <c r="AM877" i="259"/>
  <c r="AN877" i="259" s="1"/>
  <c r="AM1607" i="259"/>
  <c r="AN1607" i="259" s="1"/>
  <c r="AM2439" i="259"/>
  <c r="AN2439" i="259" s="1"/>
  <c r="AM2951" i="259"/>
  <c r="AN2951" i="259" s="1"/>
  <c r="AM3368" i="259"/>
  <c r="AN3368" i="259" s="1"/>
  <c r="AM4136" i="259"/>
  <c r="AN4136" i="259" s="1"/>
  <c r="AM2649" i="259"/>
  <c r="AN2649" i="259" s="1"/>
  <c r="AM3161" i="259"/>
  <c r="AN3161" i="259" s="1"/>
  <c r="AM2290" i="259"/>
  <c r="AN2290" i="259" s="1"/>
  <c r="AM2802" i="259"/>
  <c r="AN2802" i="259" s="1"/>
  <c r="AM1531" i="259"/>
  <c r="AN1531" i="259" s="1"/>
  <c r="AM1327" i="259"/>
  <c r="AN1327" i="259" s="1"/>
  <c r="AM2640" i="259"/>
  <c r="AN2640" i="259" s="1"/>
  <c r="AM3152" i="259"/>
  <c r="AN3152" i="259" s="1"/>
  <c r="AM2280" i="259"/>
  <c r="AN2280" i="259" s="1"/>
  <c r="AM1329" i="259"/>
  <c r="AN1329" i="259" s="1"/>
  <c r="AM1841" i="259"/>
  <c r="AN1841" i="259" s="1"/>
  <c r="AM1440" i="259"/>
  <c r="AN1440" i="259" s="1"/>
  <c r="AM1018" i="259"/>
  <c r="AN1018" i="259" s="1"/>
  <c r="AM1530" i="259"/>
  <c r="AN1530" i="259" s="1"/>
  <c r="AM1464" i="259"/>
  <c r="AN1464" i="259" s="1"/>
  <c r="AM675" i="259"/>
  <c r="AN675" i="259" s="1"/>
  <c r="AM1187" i="259"/>
  <c r="AN1187" i="259" s="1"/>
  <c r="AM611" i="259"/>
  <c r="AN611" i="259" s="1"/>
  <c r="AM812" i="259"/>
  <c r="AN812" i="259" s="1"/>
  <c r="AM1616" i="259"/>
  <c r="AN1616" i="259" s="1"/>
  <c r="AM469" i="259"/>
  <c r="AN469" i="259" s="1"/>
  <c r="AM1325" i="259"/>
  <c r="AN1325" i="259" s="1"/>
  <c r="AM1688" i="259"/>
  <c r="AN1688" i="259" s="1"/>
  <c r="AM4753" i="259"/>
  <c r="AN4753" i="259" s="1"/>
  <c r="AM5203" i="259"/>
  <c r="AN5203" i="259" s="1"/>
  <c r="AM1029" i="259"/>
  <c r="AN1029" i="259" s="1"/>
  <c r="AM1679" i="259"/>
  <c r="AN1679" i="259" s="1"/>
  <c r="AM2447" i="259"/>
  <c r="AN2447" i="259" s="1"/>
  <c r="AM2959" i="259"/>
  <c r="AN2959" i="259" s="1"/>
  <c r="AM3376" i="259"/>
  <c r="AN3376" i="259" s="1"/>
  <c r="AM2081" i="259"/>
  <c r="AN2081" i="259" s="1"/>
  <c r="AM2849" i="259"/>
  <c r="AN2849" i="259" s="1"/>
  <c r="AM1786" i="259"/>
  <c r="AN1786" i="259" s="1"/>
  <c r="AM2490" i="259"/>
  <c r="AN2490" i="259" s="1"/>
  <c r="AM920" i="259"/>
  <c r="AN920" i="259" s="1"/>
  <c r="AM2776" i="259"/>
  <c r="AN2776" i="259" s="1"/>
  <c r="AM815" i="259"/>
  <c r="AN815" i="259" s="1"/>
  <c r="AM1081" i="259"/>
  <c r="AN1081" i="259" s="1"/>
  <c r="AM1593" i="259"/>
  <c r="AN1593" i="259" s="1"/>
  <c r="AM256" i="259"/>
  <c r="AN256" i="259" s="1"/>
  <c r="AM706" i="259"/>
  <c r="AN706" i="259" s="1"/>
  <c r="AM1346" i="259"/>
  <c r="AN1346" i="259" s="1"/>
  <c r="AM1335" i="259"/>
  <c r="AN1335" i="259" s="1"/>
  <c r="AM579" i="259"/>
  <c r="AN579" i="259" s="1"/>
  <c r="AM1131" i="259"/>
  <c r="AN1131" i="259" s="1"/>
  <c r="AM19" i="259"/>
  <c r="AN19" i="259" s="1"/>
  <c r="AM820" i="259"/>
  <c r="AN820" i="259" s="1"/>
  <c r="AM537" i="259"/>
  <c r="AN537" i="259" s="1"/>
  <c r="AM709" i="259"/>
  <c r="AN709" i="259" s="1"/>
  <c r="AM127" i="259"/>
  <c r="AN127" i="259" s="1"/>
  <c r="AM2152" i="259"/>
  <c r="AN2152" i="259" s="1"/>
  <c r="AM4794" i="259"/>
  <c r="AN4794" i="259" s="1"/>
  <c r="AM4812" i="259"/>
  <c r="AN4812" i="259" s="1"/>
  <c r="AM1053" i="259"/>
  <c r="AN1053" i="259" s="1"/>
  <c r="AM1687" i="259"/>
  <c r="AN1687" i="259" s="1"/>
  <c r="AM2391" i="259"/>
  <c r="AN2391" i="259" s="1"/>
  <c r="AM2903" i="259"/>
  <c r="AN2903" i="259" s="1"/>
  <c r="AM3320" i="259"/>
  <c r="AN3320" i="259" s="1"/>
  <c r="AM3960" i="259"/>
  <c r="AN3960" i="259" s="1"/>
  <c r="AM2537" i="259"/>
  <c r="AN2537" i="259" s="1"/>
  <c r="AM3049" i="259"/>
  <c r="AN3049" i="259" s="1"/>
  <c r="AM1986" i="259"/>
  <c r="AN1986" i="259" s="1"/>
  <c r="AM2626" i="259"/>
  <c r="AN2626" i="259" s="1"/>
  <c r="AM1355" i="259"/>
  <c r="AN1355" i="259" s="1"/>
  <c r="AM1867" i="259"/>
  <c r="AN1867" i="259" s="1"/>
  <c r="AM960" i="259"/>
  <c r="AN960" i="259" s="1"/>
  <c r="AM2720" i="259"/>
  <c r="AN2720" i="259" s="1"/>
  <c r="AM879" i="259"/>
  <c r="AN879" i="259" s="1"/>
  <c r="AM1017" i="259"/>
  <c r="AN1017" i="259" s="1"/>
  <c r="AM1537" i="259"/>
  <c r="AN1537" i="259" s="1"/>
  <c r="AM304" i="259"/>
  <c r="AN304" i="259" s="1"/>
  <c r="AM970" i="259"/>
  <c r="AN970" i="259" s="1"/>
  <c r="AM1482" i="259"/>
  <c r="AN1482" i="259" s="1"/>
  <c r="AM728" i="259"/>
  <c r="AN728" i="259" s="1"/>
  <c r="AM595" i="259"/>
  <c r="AN595" i="259" s="1"/>
  <c r="AM1139" i="259"/>
  <c r="AN1139" i="259" s="1"/>
  <c r="AM43" i="259"/>
  <c r="AN43" i="259" s="1"/>
  <c r="AM636" i="259"/>
  <c r="AN636" i="259" s="1"/>
  <c r="AM368" i="259"/>
  <c r="AN368" i="259" s="1"/>
  <c r="AM569" i="259"/>
  <c r="AN569" i="259" s="1"/>
  <c r="AM309" i="259"/>
  <c r="AN309" i="259" s="1"/>
  <c r="AM1269" i="259"/>
  <c r="AN1269" i="259" s="1"/>
  <c r="AM984" i="259"/>
  <c r="AN984" i="259" s="1"/>
  <c r="AM650" i="259"/>
  <c r="AN650" i="259" s="1"/>
  <c r="AM5164" i="259"/>
  <c r="AN5164" i="259" s="1"/>
  <c r="AM35" i="259"/>
  <c r="AN35" i="259" s="1"/>
  <c r="AM1069" i="259"/>
  <c r="AN1069" i="259" s="1"/>
  <c r="AM1631" i="259"/>
  <c r="AN1631" i="259" s="1"/>
  <c r="AM2399" i="259"/>
  <c r="AN2399" i="259" s="1"/>
  <c r="AM2911" i="259"/>
  <c r="AN2911" i="259" s="1"/>
  <c r="AM3328" i="259"/>
  <c r="AN3328" i="259" s="1"/>
  <c r="AM4096" i="259"/>
  <c r="AN4096" i="259" s="1"/>
  <c r="AM2673" i="259"/>
  <c r="AN2673" i="259" s="1"/>
  <c r="AM3185" i="259"/>
  <c r="AN3185" i="259" s="1"/>
  <c r="AM2186" i="259"/>
  <c r="AN2186" i="259" s="1"/>
  <c r="AM2698" i="259"/>
  <c r="AN2698" i="259" s="1"/>
  <c r="AM1427" i="259"/>
  <c r="AN1427" i="259" s="1"/>
  <c r="AM1939" i="259"/>
  <c r="AN1939" i="259" s="1"/>
  <c r="AM2835" i="259"/>
  <c r="AN2835" i="259" s="1"/>
  <c r="AM1116" i="259"/>
  <c r="AN1116" i="259" s="1"/>
  <c r="AM1628" i="259"/>
  <c r="AN1628" i="259" s="1"/>
  <c r="AM672" i="259"/>
  <c r="AN672" i="259" s="1"/>
  <c r="AM2792" i="259"/>
  <c r="AN2792" i="259" s="1"/>
  <c r="AM951" i="259"/>
  <c r="AN951" i="259" s="1"/>
  <c r="AM1033" i="259"/>
  <c r="AN1033" i="259" s="1"/>
  <c r="AM1545" i="259"/>
  <c r="AN1545" i="259" s="1"/>
  <c r="AM1447" i="259"/>
  <c r="AN1447" i="259" s="1"/>
  <c r="AM786" i="259"/>
  <c r="AN786" i="259" s="1"/>
  <c r="AM1362" i="259"/>
  <c r="AN1362" i="259" s="1"/>
  <c r="AM967" i="259"/>
  <c r="AN967" i="259" s="1"/>
  <c r="AM641" i="259"/>
  <c r="AN641" i="259" s="1"/>
  <c r="AM827" i="259"/>
  <c r="AN827" i="259" s="1"/>
  <c r="AM65" i="259"/>
  <c r="AN65" i="259" s="1"/>
  <c r="AM132" i="259"/>
  <c r="AN132" i="259" s="1"/>
  <c r="AM487" i="259"/>
  <c r="AN487" i="259" s="1"/>
  <c r="AM2432" i="259"/>
  <c r="AN2432" i="259" s="1"/>
  <c r="AM197" i="259"/>
  <c r="AN197" i="259" s="1"/>
  <c r="AM1373" i="259"/>
  <c r="AN1373" i="259" s="1"/>
  <c r="AM129" i="259"/>
  <c r="AN129" i="259" s="1"/>
  <c r="AM5329" i="259"/>
  <c r="AN5329" i="259" s="1"/>
  <c r="AM4490" i="259"/>
  <c r="AN4490" i="259" s="1"/>
  <c r="AM1085" i="259"/>
  <c r="AN1085" i="259" s="1"/>
  <c r="AM1703" i="259"/>
  <c r="AN1703" i="259" s="1"/>
  <c r="AM2535" i="259"/>
  <c r="AN2535" i="259" s="1"/>
  <c r="AM3047" i="259"/>
  <c r="AN3047" i="259" s="1"/>
  <c r="AM3464" i="259"/>
  <c r="AN3464" i="259" s="1"/>
  <c r="AM2169" i="259"/>
  <c r="AN2169" i="259" s="1"/>
  <c r="AM2873" i="259"/>
  <c r="AN2873" i="259" s="1"/>
  <c r="AM1810" i="259"/>
  <c r="AN1810" i="259" s="1"/>
  <c r="AM2450" i="259"/>
  <c r="AN2450" i="259" s="1"/>
  <c r="AM359" i="259"/>
  <c r="AN359" i="259" s="1"/>
  <c r="AM2128" i="259"/>
  <c r="AN2128" i="259" s="1"/>
  <c r="AM2928" i="259"/>
  <c r="AN2928" i="259" s="1"/>
  <c r="AM1240" i="259"/>
  <c r="AN1240" i="259" s="1"/>
  <c r="AM1233" i="259"/>
  <c r="AN1233" i="259" s="1"/>
  <c r="AM1745" i="259"/>
  <c r="AN1745" i="259" s="1"/>
  <c r="AM408" i="259"/>
  <c r="AN408" i="259" s="1"/>
  <c r="AM818" i="259"/>
  <c r="AN818" i="259" s="1"/>
  <c r="AM1370" i="259"/>
  <c r="AN1370" i="259" s="1"/>
  <c r="AM1007" i="259"/>
  <c r="AN1007" i="259" s="1"/>
  <c r="AM554" i="259"/>
  <c r="AN554" i="259" s="1"/>
  <c r="AM1027" i="259"/>
  <c r="AN1027" i="259" s="1"/>
  <c r="AM210" i="259"/>
  <c r="AN210" i="259" s="1"/>
  <c r="AM332" i="259"/>
  <c r="AN332" i="259" s="1"/>
  <c r="AM935" i="259"/>
  <c r="AN935" i="259" s="1"/>
  <c r="AM2144" i="259"/>
  <c r="AN2144" i="259" s="1"/>
  <c r="AM427" i="259"/>
  <c r="AN427" i="259" s="1"/>
  <c r="AM1077" i="259"/>
  <c r="AN1077" i="259" s="1"/>
  <c r="AM1096" i="259"/>
  <c r="AN1096" i="259" s="1"/>
  <c r="AM4170" i="259"/>
  <c r="AN4170" i="259" s="1"/>
  <c r="AM5482" i="259"/>
  <c r="AN5482" i="259" s="1"/>
  <c r="AM107" i="259"/>
  <c r="AN107" i="259" s="1"/>
  <c r="AM1253" i="259"/>
  <c r="AN1253" i="259" s="1"/>
  <c r="AM1775" i="259"/>
  <c r="AN1775" i="259" s="1"/>
  <c r="AM2287" i="259"/>
  <c r="AN2287" i="259" s="1"/>
  <c r="AM2863" i="259"/>
  <c r="AN2863" i="259" s="1"/>
  <c r="AM3280" i="259"/>
  <c r="AN3280" i="259" s="1"/>
  <c r="AM3984" i="259"/>
  <c r="AN3984" i="259" s="1"/>
  <c r="AM2561" i="259"/>
  <c r="AN2561" i="259" s="1"/>
  <c r="AM3073" i="259"/>
  <c r="AN3073" i="259" s="1"/>
  <c r="AM2266" i="259"/>
  <c r="AN2266" i="259" s="1"/>
  <c r="AM2842" i="259"/>
  <c r="AN2842" i="259" s="1"/>
  <c r="AM1571" i="259"/>
  <c r="AN1571" i="259" s="1"/>
  <c r="AM2211" i="259"/>
  <c r="AN2211" i="259" s="1"/>
  <c r="AM2851" i="259"/>
  <c r="AN2851" i="259" s="1"/>
  <c r="AM1132" i="259"/>
  <c r="AN1132" i="259" s="1"/>
  <c r="AM1644" i="259"/>
  <c r="AN1644" i="259" s="1"/>
  <c r="AM3002" i="259"/>
  <c r="AN3002" i="259" s="1"/>
  <c r="AM2803" i="259"/>
  <c r="AN2803" i="259" s="1"/>
  <c r="AM1380" i="259"/>
  <c r="AN1380" i="259" s="1"/>
  <c r="AM1525" i="259"/>
  <c r="AN1525" i="259" s="1"/>
  <c r="AM574" i="259"/>
  <c r="AN574" i="259" s="1"/>
  <c r="AM3383" i="259"/>
  <c r="AN3383" i="259" s="1"/>
  <c r="AM4407" i="259"/>
  <c r="AN4407" i="259" s="1"/>
  <c r="AM3490" i="259"/>
  <c r="AN3490" i="259" s="1"/>
  <c r="AM4522" i="259"/>
  <c r="AN4522" i="259" s="1"/>
  <c r="AM3499" i="259"/>
  <c r="AN3499" i="259" s="1"/>
  <c r="AM1885" i="259"/>
  <c r="AN1885" i="259" s="1"/>
  <c r="AM5109" i="259"/>
  <c r="AN5109" i="259" s="1"/>
  <c r="AM1470" i="259"/>
  <c r="AN1470" i="259" s="1"/>
  <c r="AM4935" i="259"/>
  <c r="AN4935" i="259" s="1"/>
  <c r="AM5511" i="259"/>
  <c r="AN5511" i="259" s="1"/>
  <c r="AM3481" i="259"/>
  <c r="AN3481" i="259" s="1"/>
  <c r="AM4057" i="259"/>
  <c r="AN4057" i="259" s="1"/>
  <c r="AM2524" i="259"/>
  <c r="AN2524" i="259" s="1"/>
  <c r="AM3036" i="259"/>
  <c r="AN3036" i="259" s="1"/>
  <c r="AM3556" i="259"/>
  <c r="AN3556" i="259" s="1"/>
  <c r="AM4668" i="259"/>
  <c r="AN4668" i="259" s="1"/>
  <c r="AM2501" i="259"/>
  <c r="AN2501" i="259" s="1"/>
  <c r="AM3013" i="259"/>
  <c r="AN3013" i="259" s="1"/>
  <c r="AM3573" i="259"/>
  <c r="AN3573" i="259" s="1"/>
  <c r="AM4541" i="259"/>
  <c r="AN4541" i="259" s="1"/>
  <c r="AM5349" i="259"/>
  <c r="AN5349" i="259" s="1"/>
  <c r="AM2558" i="259"/>
  <c r="AN2558" i="259" s="1"/>
  <c r="AM3094" i="259"/>
  <c r="AN3094" i="259" s="1"/>
  <c r="AM3606" i="259"/>
  <c r="AN3606" i="259" s="1"/>
  <c r="AM4846" i="259"/>
  <c r="AN4846" i="259" s="1"/>
  <c r="AM4313" i="259"/>
  <c r="AN4313" i="259" s="1"/>
  <c r="AM5241" i="259"/>
  <c r="AN5241" i="259" s="1"/>
  <c r="AM1587" i="259"/>
  <c r="AN1587" i="259" s="1"/>
  <c r="AM2811" i="259"/>
  <c r="AN2811" i="259" s="1"/>
  <c r="AM1404" i="259"/>
  <c r="AN1404" i="259" s="1"/>
  <c r="AM1533" i="259"/>
  <c r="AN1533" i="259" s="1"/>
  <c r="AM454" i="259"/>
  <c r="AN454" i="259" s="1"/>
  <c r="AM966" i="259"/>
  <c r="AN966" i="259" s="1"/>
  <c r="AM3967" i="259"/>
  <c r="AN3967" i="259" s="1"/>
  <c r="AM4671" i="259"/>
  <c r="AN4671" i="259" s="1"/>
  <c r="AM3562" i="259"/>
  <c r="AN3562" i="259" s="1"/>
  <c r="AM3123" i="259"/>
  <c r="AN3123" i="259" s="1"/>
  <c r="AM3635" i="259"/>
  <c r="AN3635" i="259" s="1"/>
  <c r="AM2021" i="259"/>
  <c r="AN2021" i="259" s="1"/>
  <c r="AM1158" i="259"/>
  <c r="AN1158" i="259" s="1"/>
  <c r="AM1670" i="259"/>
  <c r="AN1670" i="259" s="1"/>
  <c r="AM5135" i="259"/>
  <c r="AN5135" i="259" s="1"/>
  <c r="AM4640" i="259"/>
  <c r="AN4640" i="259" s="1"/>
  <c r="AM3745" i="259"/>
  <c r="AN3745" i="259" s="1"/>
  <c r="AM5443" i="259"/>
  <c r="AN5443" i="259" s="1"/>
  <c r="AM2724" i="259"/>
  <c r="AN2724" i="259" s="1"/>
  <c r="AM3236" i="259"/>
  <c r="AN3236" i="259" s="1"/>
  <c r="AM3908" i="259"/>
  <c r="AN3908" i="259" s="1"/>
  <c r="AM4676" i="259"/>
  <c r="AN4676" i="259" s="1"/>
  <c r="AM5428" i="259"/>
  <c r="AN5428" i="259" s="1"/>
  <c r="AM2893" i="259"/>
  <c r="AN2893" i="259" s="1"/>
  <c r="AM3445" i="259"/>
  <c r="AN3445" i="259" s="1"/>
  <c r="AM4389" i="259"/>
  <c r="AN4389" i="259" s="1"/>
  <c r="AM5221" i="259"/>
  <c r="AN5221" i="259" s="1"/>
  <c r="AM2502" i="259"/>
  <c r="AN2502" i="259" s="1"/>
  <c r="AM3038" i="259"/>
  <c r="AN3038" i="259" s="1"/>
  <c r="AM3550" i="259"/>
  <c r="AN3550" i="259" s="1"/>
  <c r="AM1435" i="259"/>
  <c r="AN1435" i="259" s="1"/>
  <c r="AM2819" i="259"/>
  <c r="AN2819" i="259" s="1"/>
  <c r="AM1412" i="259"/>
  <c r="AN1412" i="259" s="1"/>
  <c r="AM1541" i="259"/>
  <c r="AN1541" i="259" s="1"/>
  <c r="AM462" i="259"/>
  <c r="AN462" i="259" s="1"/>
  <c r="AM974" i="259"/>
  <c r="AN974" i="259" s="1"/>
  <c r="AM4039" i="259"/>
  <c r="AN4039" i="259" s="1"/>
  <c r="AM4679" i="259"/>
  <c r="AN4679" i="259" s="1"/>
  <c r="AM3506" i="259"/>
  <c r="AN3506" i="259" s="1"/>
  <c r="AM3067" i="259"/>
  <c r="AN3067" i="259" s="1"/>
  <c r="AM3579" i="259"/>
  <c r="AN3579" i="259" s="1"/>
  <c r="AM5388" i="259"/>
  <c r="AN5388" i="259" s="1"/>
  <c r="AM1230" i="259"/>
  <c r="AN1230" i="259" s="1"/>
  <c r="AM1742" i="259"/>
  <c r="AN1742" i="259" s="1"/>
  <c r="AM5207" i="259"/>
  <c r="AN5207" i="259" s="1"/>
  <c r="AM4584" i="259"/>
  <c r="AN4584" i="259" s="1"/>
  <c r="AM3561" i="259"/>
  <c r="AN3561" i="259" s="1"/>
  <c r="AM5169" i="259"/>
  <c r="AN5169" i="259" s="1"/>
  <c r="AM2540" i="259"/>
  <c r="AN2540" i="259" s="1"/>
  <c r="AM3052" i="259"/>
  <c r="AN3052" i="259" s="1"/>
  <c r="AM3572" i="259"/>
  <c r="AN3572" i="259" s="1"/>
  <c r="AM4332" i="259"/>
  <c r="AN4332" i="259" s="1"/>
  <c r="AM5124" i="259"/>
  <c r="AN5124" i="259" s="1"/>
  <c r="AM2645" i="259"/>
  <c r="AN2645" i="259" s="1"/>
  <c r="AM3157" i="259"/>
  <c r="AN3157" i="259" s="1"/>
  <c r="AM3717" i="259"/>
  <c r="AN3717" i="259" s="1"/>
  <c r="AM4637" i="259"/>
  <c r="AN4637" i="259" s="1"/>
  <c r="AM2110" i="259"/>
  <c r="AN2110" i="259" s="1"/>
  <c r="AM2766" i="259"/>
  <c r="AN2766" i="259" s="1"/>
  <c r="AM3302" i="259"/>
  <c r="AN3302" i="259" s="1"/>
  <c r="AM4078" i="259"/>
  <c r="AN4078" i="259" s="1"/>
  <c r="AM5134" i="259"/>
  <c r="AN5134" i="259" s="1"/>
  <c r="AM2602" i="259"/>
  <c r="AN2602" i="259" s="1"/>
  <c r="AM2427" i="259"/>
  <c r="AN2427" i="259" s="1"/>
  <c r="AM1020" i="259"/>
  <c r="AN1020" i="259" s="1"/>
  <c r="AM1828" i="259"/>
  <c r="AN1828" i="259" s="1"/>
  <c r="AM86" i="259"/>
  <c r="AN86" i="259" s="1"/>
  <c r="AM918" i="259"/>
  <c r="AN918" i="259" s="1"/>
  <c r="AM3727" i="259"/>
  <c r="AN3727" i="259" s="1"/>
  <c r="AM3194" i="259"/>
  <c r="AN3194" i="259" s="1"/>
  <c r="AM3706" i="259"/>
  <c r="AN3706" i="259" s="1"/>
  <c r="AM3331" i="259"/>
  <c r="AN3331" i="259" s="1"/>
  <c r="AM3971" i="259"/>
  <c r="AN3971" i="259" s="1"/>
  <c r="AM2357" i="259"/>
  <c r="AN2357" i="259" s="1"/>
  <c r="AM1366" i="259"/>
  <c r="AN1366" i="259" s="1"/>
  <c r="AM1878" i="259"/>
  <c r="AN1878" i="259" s="1"/>
  <c r="AM5279" i="259"/>
  <c r="AN5279" i="259" s="1"/>
  <c r="AM4656" i="259"/>
  <c r="AN4656" i="259" s="1"/>
  <c r="AM3633" i="259"/>
  <c r="AN3633" i="259" s="1"/>
  <c r="AM5475" i="259"/>
  <c r="AN5475" i="259" s="1"/>
  <c r="AM2804" i="259"/>
  <c r="AN2804" i="259" s="1"/>
  <c r="AM3316" i="259"/>
  <c r="AN3316" i="259" s="1"/>
  <c r="AM3860" i="259"/>
  <c r="AN3860" i="259" s="1"/>
  <c r="AM5132" i="259"/>
  <c r="AN5132" i="259" s="1"/>
  <c r="AM2653" i="259"/>
  <c r="AN2653" i="259" s="1"/>
  <c r="AM3165" i="259"/>
  <c r="AN3165" i="259" s="1"/>
  <c r="AM3725" i="259"/>
  <c r="AN3725" i="259" s="1"/>
  <c r="AM4573" i="259"/>
  <c r="AN4573" i="259" s="1"/>
  <c r="AM5461" i="259"/>
  <c r="AN5461" i="259" s="1"/>
  <c r="AM2646" i="259"/>
  <c r="AN2646" i="259" s="1"/>
  <c r="AM3182" i="259"/>
  <c r="AN3182" i="259" s="1"/>
  <c r="AM3694" i="259"/>
  <c r="AN3694" i="259" s="1"/>
  <c r="AM4590" i="259"/>
  <c r="AN4590" i="259" s="1"/>
  <c r="AM2922" i="259"/>
  <c r="AN2922" i="259" s="1"/>
  <c r="AM2547" i="259"/>
  <c r="AN2547" i="259" s="1"/>
  <c r="AM1124" i="259"/>
  <c r="AN1124" i="259" s="1"/>
  <c r="AM2028" i="259"/>
  <c r="AN2028" i="259" s="1"/>
  <c r="AM158" i="259"/>
  <c r="AN158" i="259" s="1"/>
  <c r="AM862" i="259"/>
  <c r="AN862" i="259" s="1"/>
  <c r="AM3671" i="259"/>
  <c r="AN3671" i="259" s="1"/>
  <c r="AM3202" i="259"/>
  <c r="AN3202" i="259" s="1"/>
  <c r="AM3714" i="259"/>
  <c r="AN3714" i="259" s="1"/>
  <c r="AM3339" i="259"/>
  <c r="AN3339" i="259" s="1"/>
  <c r="AM4395" i="259"/>
  <c r="AN4395" i="259" s="1"/>
  <c r="AM990" i="259"/>
  <c r="AN990" i="259" s="1"/>
  <c r="AM1502" i="259"/>
  <c r="AN1502" i="259" s="1"/>
  <c r="AM2014" i="259"/>
  <c r="AN2014" i="259" s="1"/>
  <c r="AM4408" i="259"/>
  <c r="AN4408" i="259" s="1"/>
  <c r="AM3513" i="259"/>
  <c r="AN3513" i="259" s="1"/>
  <c r="AM5377" i="259"/>
  <c r="AN5377" i="259" s="1"/>
  <c r="AM2684" i="259"/>
  <c r="AN2684" i="259" s="1"/>
  <c r="AM3196" i="259"/>
  <c r="AN3196" i="259" s="1"/>
  <c r="AM3732" i="259"/>
  <c r="AN3732" i="259" s="1"/>
  <c r="AM4556" i="259"/>
  <c r="AN4556" i="259" s="1"/>
  <c r="AM5452" i="259"/>
  <c r="AN5452" i="259" s="1"/>
  <c r="AM2917" i="259"/>
  <c r="AN2917" i="259" s="1"/>
  <c r="AM3469" i="259"/>
  <c r="AN3469" i="259" s="1"/>
  <c r="AM4493" i="259"/>
  <c r="AN4493" i="259" s="1"/>
  <c r="AM5181" i="259"/>
  <c r="AN5181" i="259" s="1"/>
  <c r="AM2462" i="259"/>
  <c r="AN2462" i="259" s="1"/>
  <c r="AM2998" i="259"/>
  <c r="AN2998" i="259" s="1"/>
  <c r="AM3510" i="259"/>
  <c r="AN3510" i="259" s="1"/>
  <c r="AM4526" i="259"/>
  <c r="AN4526" i="259" s="1"/>
  <c r="AM5238" i="259"/>
  <c r="AN5238" i="259" s="1"/>
  <c r="AM4601" i="259"/>
  <c r="AN4601" i="259" s="1"/>
  <c r="AM4274" i="259"/>
  <c r="AN4274" i="259" s="1"/>
  <c r="AM2099" i="259"/>
  <c r="AN2099" i="259" s="1"/>
  <c r="AM836" i="259"/>
  <c r="AN836" i="259" s="1"/>
  <c r="AM1660" i="259"/>
  <c r="AN1660" i="259" s="1"/>
  <c r="AM1693" i="259"/>
  <c r="AN1693" i="259" s="1"/>
  <c r="AM806" i="259"/>
  <c r="AN806" i="259" s="1"/>
  <c r="AM3615" i="259"/>
  <c r="AN3615" i="259" s="1"/>
  <c r="AM4703" i="259"/>
  <c r="AN4703" i="259" s="1"/>
  <c r="AM3530" i="259"/>
  <c r="AN3530" i="259" s="1"/>
  <c r="AM3219" i="259"/>
  <c r="AN3219" i="259" s="1"/>
  <c r="AM3731" i="259"/>
  <c r="AN3731" i="259" s="1"/>
  <c r="AM2245" i="259"/>
  <c r="AN2245" i="259" s="1"/>
  <c r="AM1254" i="259"/>
  <c r="AN1254" i="259" s="1"/>
  <c r="AM1766" i="259"/>
  <c r="AN1766" i="259" s="1"/>
  <c r="AM5295" i="259"/>
  <c r="AN5295" i="259" s="1"/>
  <c r="AM4864" i="259"/>
  <c r="AN4864" i="259" s="1"/>
  <c r="AM3777" i="259"/>
  <c r="AN3777" i="259" s="1"/>
  <c r="AM2564" i="259"/>
  <c r="AN2564" i="259" s="1"/>
  <c r="AM3076" i="259"/>
  <c r="AN3076" i="259" s="1"/>
  <c r="AM3604" i="259"/>
  <c r="AN3604" i="259" s="1"/>
  <c r="AM4356" i="259"/>
  <c r="AN4356" i="259" s="1"/>
  <c r="AM5220" i="259"/>
  <c r="AN5220" i="259" s="1"/>
  <c r="AM2733" i="259"/>
  <c r="AN2733" i="259" s="1"/>
  <c r="AM3245" i="259"/>
  <c r="AN3245" i="259" s="1"/>
  <c r="AM3821" i="259"/>
  <c r="AN3821" i="259" s="1"/>
  <c r="AM5021" i="259"/>
  <c r="AN5021" i="259" s="1"/>
  <c r="AM2342" i="259"/>
  <c r="AN2342" i="259" s="1"/>
  <c r="AM2870" i="259"/>
  <c r="AN2870" i="259" s="1"/>
  <c r="AM3390" i="259"/>
  <c r="AN3390" i="259" s="1"/>
  <c r="AM4038" i="259"/>
  <c r="AN4038" i="259" s="1"/>
  <c r="AM5246" i="259"/>
  <c r="AN5246" i="259" s="1"/>
  <c r="AM4697" i="259"/>
  <c r="AN4697" i="259" s="1"/>
  <c r="AM2962" i="259"/>
  <c r="AN2962" i="259" s="1"/>
  <c r="AM2563" i="259"/>
  <c r="AN2563" i="259" s="1"/>
  <c r="AM1156" i="259"/>
  <c r="AN1156" i="259" s="1"/>
  <c r="AM2052" i="259"/>
  <c r="AN2052" i="259" s="1"/>
  <c r="AM110" i="259"/>
  <c r="AN110" i="259" s="1"/>
  <c r="AM942" i="259"/>
  <c r="AN942" i="259" s="1"/>
  <c r="AM3751" i="259"/>
  <c r="AN3751" i="259" s="1"/>
  <c r="AM3218" i="259"/>
  <c r="AN3218" i="259" s="1"/>
  <c r="AM3730" i="259"/>
  <c r="AN3730" i="259" s="1"/>
  <c r="AM3355" i="259"/>
  <c r="AN3355" i="259" s="1"/>
  <c r="AM3995" i="259"/>
  <c r="AN3995" i="259" s="1"/>
  <c r="AM2445" i="259"/>
  <c r="AN2445" i="259" s="1"/>
  <c r="AM1390" i="259"/>
  <c r="AN1390" i="259" s="1"/>
  <c r="AM1966" i="259"/>
  <c r="AN1966" i="259" s="1"/>
  <c r="AM5431" i="259"/>
  <c r="AN5431" i="259" s="1"/>
  <c r="AM4872" i="259"/>
  <c r="AN4872" i="259" s="1"/>
  <c r="AM3721" i="259"/>
  <c r="AN3721" i="259" s="1"/>
  <c r="AM2636" i="259"/>
  <c r="AN2636" i="259" s="1"/>
  <c r="AM3148" i="259"/>
  <c r="AN3148" i="259" s="1"/>
  <c r="AM3676" i="259"/>
  <c r="AN3676" i="259" s="1"/>
  <c r="AM4788" i="259"/>
  <c r="AN4788" i="259" s="1"/>
  <c r="AM2485" i="259"/>
  <c r="AN2485" i="259" s="1"/>
  <c r="AM2997" i="259"/>
  <c r="AN2997" i="259" s="1"/>
  <c r="AM3549" i="259"/>
  <c r="AN3549" i="259" s="1"/>
  <c r="AM4357" i="259"/>
  <c r="AN4357" i="259" s="1"/>
  <c r="AM5197" i="259"/>
  <c r="AN5197" i="259" s="1"/>
  <c r="AM2606" i="259"/>
  <c r="AN2606" i="259" s="1"/>
  <c r="AM3142" i="259"/>
  <c r="AN3142" i="259" s="1"/>
  <c r="AM3654" i="259"/>
  <c r="AN3654" i="259" s="1"/>
  <c r="AM4478" i="259"/>
  <c r="AN4478" i="259" s="1"/>
  <c r="AM2986" i="259"/>
  <c r="AN2986" i="259" s="1"/>
  <c r="AM2571" i="259"/>
  <c r="AN2571" i="259" s="1"/>
  <c r="AM1164" i="259"/>
  <c r="AN1164" i="259" s="1"/>
  <c r="AM2060" i="259"/>
  <c r="AN2060" i="259" s="1"/>
  <c r="AM118" i="259"/>
  <c r="AN118" i="259" s="1"/>
  <c r="AM758" i="259"/>
  <c r="AN758" i="259" s="1"/>
  <c r="AM3567" i="259"/>
  <c r="AN3567" i="259" s="1"/>
  <c r="AM4527" i="259"/>
  <c r="AN4527" i="259" s="1"/>
  <c r="AM3546" i="259"/>
  <c r="AN3546" i="259" s="1"/>
  <c r="AM3107" i="259"/>
  <c r="AN3107" i="259" s="1"/>
  <c r="AM3619" i="259"/>
  <c r="AN3619" i="259" s="1"/>
  <c r="AM2197" i="259"/>
  <c r="AN2197" i="259" s="1"/>
  <c r="AM1270" i="259"/>
  <c r="AN1270" i="259" s="1"/>
  <c r="AM1782" i="259"/>
  <c r="AN1782" i="259" s="1"/>
  <c r="AM5311" i="259"/>
  <c r="AN5311" i="259" s="1"/>
  <c r="AM4688" i="259"/>
  <c r="AN4688" i="259" s="1"/>
  <c r="AM3665" i="259"/>
  <c r="AN3665" i="259" s="1"/>
  <c r="AM4534" i="259"/>
  <c r="AN4534" i="259" s="1"/>
  <c r="AM2836" i="259"/>
  <c r="AN2836" i="259" s="1"/>
  <c r="AM3348" i="259"/>
  <c r="AN3348" i="259" s="1"/>
  <c r="AM4028" i="259"/>
  <c r="AN4028" i="259" s="1"/>
  <c r="AM4956" i="259"/>
  <c r="AN4956" i="259" s="1"/>
  <c r="AM2557" i="259"/>
  <c r="AN2557" i="259" s="1"/>
  <c r="AM3069" i="259"/>
  <c r="AN3069" i="259" s="1"/>
  <c r="AM3629" i="259"/>
  <c r="AN3629" i="259" s="1"/>
  <c r="AM4613" i="259"/>
  <c r="AN4613" i="259" s="1"/>
  <c r="AM2286" i="259"/>
  <c r="AN2286" i="259" s="1"/>
  <c r="AM2806" i="259"/>
  <c r="AN2806" i="259" s="1"/>
  <c r="AM3342" i="259"/>
  <c r="AN3342" i="259" s="1"/>
  <c r="AM3982" i="259"/>
  <c r="AN3982" i="259" s="1"/>
  <c r="AM4974" i="259"/>
  <c r="AN4974" i="259" s="1"/>
  <c r="AM4241" i="259"/>
  <c r="AN4241" i="259" s="1"/>
  <c r="AM5313" i="259"/>
  <c r="AN5313" i="259" s="1"/>
  <c r="AM5504" i="259"/>
  <c r="AN5504" i="259" s="1"/>
  <c r="AM5387" i="259"/>
  <c r="AN5387" i="259" s="1"/>
  <c r="AM4275" i="259"/>
  <c r="AN4275" i="259" s="1"/>
  <c r="AM4594" i="259"/>
  <c r="AN4594" i="259" s="1"/>
  <c r="AM4521" i="259"/>
  <c r="AN4521" i="259" s="1"/>
  <c r="AM5368" i="259"/>
  <c r="AN5368" i="259" s="1"/>
  <c r="AM5123" i="259"/>
  <c r="AN5123" i="259" s="1"/>
  <c r="AM5322" i="259"/>
  <c r="AN5322" i="259" s="1"/>
  <c r="AM4498" i="259"/>
  <c r="AN4498" i="259" s="1"/>
  <c r="AM4257" i="259"/>
  <c r="AN4257" i="259" s="1"/>
  <c r="AM5104" i="259"/>
  <c r="AN5104" i="259" s="1"/>
  <c r="AM4643" i="259"/>
  <c r="AN4643" i="259" s="1"/>
  <c r="AM5194" i="259"/>
  <c r="AN5194" i="259" s="1"/>
  <c r="AM4489" i="259"/>
  <c r="AN4489" i="259" s="1"/>
  <c r="AM5288" i="259"/>
  <c r="AN5288" i="259" s="1"/>
  <c r="AM4819" i="259"/>
  <c r="AN4819" i="259" s="1"/>
  <c r="AM5490" i="259"/>
  <c r="AN5490" i="259" s="1"/>
  <c r="AM4554" i="259"/>
  <c r="AN4554" i="259" s="1"/>
  <c r="AM5414" i="259"/>
  <c r="AN5414" i="259" s="1"/>
  <c r="AM5152" i="259"/>
  <c r="AN5152" i="259" s="1"/>
  <c r="AM4715" i="259"/>
  <c r="AN4715" i="259" s="1"/>
  <c r="AM5282" i="259"/>
  <c r="AN5282" i="259" s="1"/>
  <c r="AM5481" i="259"/>
  <c r="AN5481" i="259" s="1"/>
  <c r="AM5382" i="259"/>
  <c r="AN5382" i="259" s="1"/>
  <c r="AM5144" i="259"/>
  <c r="AN5144" i="259" s="1"/>
  <c r="AM4531" i="259"/>
  <c r="AN4531" i="259" s="1"/>
  <c r="AM5066" i="259"/>
  <c r="AN5066" i="259" s="1"/>
  <c r="AM5305" i="259"/>
  <c r="AN5305" i="259" s="1"/>
  <c r="AM5456" i="259"/>
  <c r="AN5456" i="259" s="1"/>
  <c r="AM5291" i="259"/>
  <c r="AN5291" i="259" s="1"/>
  <c r="AM4227" i="259"/>
  <c r="AN4227" i="259" s="1"/>
  <c r="AM4610" i="259"/>
  <c r="AN4610" i="259" s="1"/>
  <c r="AM5342" i="259"/>
  <c r="AN5342" i="259" s="1"/>
  <c r="AM5256" i="259"/>
  <c r="AN5256" i="259" s="1"/>
  <c r="AM4779" i="259"/>
  <c r="AN4779" i="259" s="1"/>
  <c r="AM5146" i="259"/>
  <c r="AN5146" i="259" s="1"/>
  <c r="AM4529" i="259"/>
  <c r="AN4529" i="259" s="1"/>
  <c r="AM1183" i="259"/>
  <c r="AN1183" i="259" s="1"/>
  <c r="AM2448" i="259"/>
  <c r="AN2448" i="259" s="1"/>
  <c r="AM3000" i="259"/>
  <c r="AN3000" i="259" s="1"/>
  <c r="AM1280" i="259"/>
  <c r="AN1280" i="259" s="1"/>
  <c r="AM1241" i="259"/>
  <c r="AN1241" i="259" s="1"/>
  <c r="AM1753" i="259"/>
  <c r="AN1753" i="259" s="1"/>
  <c r="AM864" i="259"/>
  <c r="AN864" i="259" s="1"/>
  <c r="AM994" i="259"/>
  <c r="AN994" i="259" s="1"/>
  <c r="AM1506" i="259"/>
  <c r="AN1506" i="259" s="1"/>
  <c r="AM472" i="259"/>
  <c r="AN472" i="259" s="1"/>
  <c r="AM643" i="259"/>
  <c r="AN643" i="259" s="1"/>
  <c r="AM1163" i="259"/>
  <c r="AN1163" i="259" s="1"/>
  <c r="AM115" i="259"/>
  <c r="AN115" i="259" s="1"/>
  <c r="AM532" i="259"/>
  <c r="AN532" i="259" s="1"/>
  <c r="AM1343" i="259"/>
  <c r="AN1343" i="259" s="1"/>
  <c r="AM993" i="259"/>
  <c r="AN993" i="259" s="1"/>
  <c r="AM1093" i="259"/>
  <c r="AN1093" i="259" s="1"/>
  <c r="AM1144" i="259"/>
  <c r="AN1144" i="259" s="1"/>
  <c r="AM4378" i="259"/>
  <c r="AN4378" i="259" s="1"/>
  <c r="AM4013" i="259"/>
  <c r="AN4013" i="259" s="1"/>
  <c r="AM5404" i="259"/>
  <c r="AN5404" i="259" s="1"/>
  <c r="AM973" i="259"/>
  <c r="AN973" i="259" s="1"/>
  <c r="AM1655" i="259"/>
  <c r="AN1655" i="259" s="1"/>
  <c r="AM2231" i="259"/>
  <c r="AN2231" i="259" s="1"/>
  <c r="AM2743" i="259"/>
  <c r="AN2743" i="259" s="1"/>
  <c r="AM3255" i="259"/>
  <c r="AN3255" i="259" s="1"/>
  <c r="AM3672" i="259"/>
  <c r="AN3672" i="259" s="1"/>
  <c r="AM2249" i="259"/>
  <c r="AN2249" i="259" s="1"/>
  <c r="AM2825" i="259"/>
  <c r="AN2825" i="259" s="1"/>
  <c r="AM1762" i="259"/>
  <c r="AN1762" i="259" s="1"/>
  <c r="AM2594" i="259"/>
  <c r="AN2594" i="259" s="1"/>
  <c r="AM3106" i="259"/>
  <c r="AN3106" i="259" s="1"/>
  <c r="AM1835" i="259"/>
  <c r="AN1835" i="259" s="1"/>
  <c r="AM2539" i="259"/>
  <c r="AN2539" i="259" s="1"/>
  <c r="AM3051" i="259"/>
  <c r="AN3051" i="259" s="1"/>
  <c r="AM1332" i="259"/>
  <c r="AN1332" i="259" s="1"/>
  <c r="AM1844" i="259"/>
  <c r="AN1844" i="259" s="1"/>
  <c r="AM1112" i="259"/>
  <c r="AN1112" i="259" s="1"/>
  <c r="AM2816" i="259"/>
  <c r="AN2816" i="259" s="1"/>
  <c r="AM1143" i="259"/>
  <c r="AN1143" i="259" s="1"/>
  <c r="AM857" i="259"/>
  <c r="AN857" i="259" s="1"/>
  <c r="AM1505" i="259"/>
  <c r="AN1505" i="259" s="1"/>
  <c r="AM2017" i="259"/>
  <c r="AN2017" i="259" s="1"/>
  <c r="AM1744" i="259"/>
  <c r="AN1744" i="259" s="1"/>
  <c r="AM1066" i="259"/>
  <c r="AN1066" i="259" s="1"/>
  <c r="AM1578" i="259"/>
  <c r="AN1578" i="259" s="1"/>
  <c r="AM944" i="259"/>
  <c r="AN944" i="259" s="1"/>
  <c r="AM499" i="259"/>
  <c r="AN499" i="259" s="1"/>
  <c r="AM1107" i="259"/>
  <c r="AN1107" i="259" s="1"/>
  <c r="AM131" i="259"/>
  <c r="AN131" i="259" s="1"/>
  <c r="AM604" i="259"/>
  <c r="AN604" i="259" s="1"/>
  <c r="AM888" i="259"/>
  <c r="AN888" i="259" s="1"/>
  <c r="AM242" i="259"/>
  <c r="AN242" i="259" s="1"/>
  <c r="AM869" i="259"/>
  <c r="AN869" i="259" s="1"/>
  <c r="AM991" i="259"/>
  <c r="AN991" i="259" s="1"/>
  <c r="AM794" i="259"/>
  <c r="AN794" i="259" s="1"/>
  <c r="AM5234" i="259"/>
  <c r="AN5234" i="259" s="1"/>
  <c r="AM397" i="259"/>
  <c r="AN397" i="259" s="1"/>
  <c r="AM807" i="259"/>
  <c r="AN807" i="259" s="1"/>
  <c r="AM1919" i="259"/>
  <c r="AN1919" i="259" s="1"/>
  <c r="AM2495" i="259"/>
  <c r="AN2495" i="259" s="1"/>
  <c r="AM3007" i="259"/>
  <c r="AN3007" i="259" s="1"/>
  <c r="AM3424" i="259"/>
  <c r="AN3424" i="259" s="1"/>
  <c r="AM4256" i="259"/>
  <c r="AN4256" i="259" s="1"/>
  <c r="AM2641" i="259"/>
  <c r="AN2641" i="259" s="1"/>
  <c r="AM168" i="259"/>
  <c r="AN168" i="259" s="1"/>
  <c r="AM2760" i="259"/>
  <c r="AN2760" i="259" s="1"/>
  <c r="AM1223" i="259"/>
  <c r="AN1223" i="259" s="1"/>
  <c r="AM913" i="259"/>
  <c r="AN913" i="259" s="1"/>
  <c r="AM1513" i="259"/>
  <c r="AN1513" i="259" s="1"/>
  <c r="AM215" i="259"/>
  <c r="AN215" i="259" s="1"/>
  <c r="AM2192" i="259"/>
  <c r="AN2192" i="259" s="1"/>
  <c r="AM1138" i="259"/>
  <c r="AN1138" i="259" s="1"/>
  <c r="AM1650" i="259"/>
  <c r="AN1650" i="259" s="1"/>
  <c r="AM1832" i="259"/>
  <c r="AN1832" i="259" s="1"/>
  <c r="AM731" i="259"/>
  <c r="AN731" i="259" s="1"/>
  <c r="AM1243" i="259"/>
  <c r="AN1243" i="259" s="1"/>
  <c r="AM100" i="259"/>
  <c r="AN100" i="259" s="1"/>
  <c r="AM804" i="259"/>
  <c r="AN804" i="259" s="1"/>
  <c r="AM1904" i="259"/>
  <c r="AN1904" i="259" s="1"/>
  <c r="AM253" i="259"/>
  <c r="AN253" i="259" s="1"/>
  <c r="AM1237" i="259"/>
  <c r="AN1237" i="259" s="1"/>
  <c r="AM856" i="259"/>
  <c r="AN856" i="259" s="1"/>
  <c r="AM826" i="259"/>
  <c r="AN826" i="259" s="1"/>
  <c r="AM5357" i="259"/>
  <c r="AN5357" i="259" s="1"/>
  <c r="AM3253" i="259"/>
  <c r="AN3253" i="259" s="1"/>
  <c r="AM1013" i="259"/>
  <c r="AN1013" i="259" s="1"/>
  <c r="AM1671" i="259"/>
  <c r="AN1671" i="259" s="1"/>
  <c r="AM2503" i="259"/>
  <c r="AN2503" i="259" s="1"/>
  <c r="AM3015" i="259"/>
  <c r="AN3015" i="259" s="1"/>
  <c r="AM3432" i="259"/>
  <c r="AN3432" i="259" s="1"/>
  <c r="AM2137" i="259"/>
  <c r="AN2137" i="259" s="1"/>
  <c r="AM2713" i="259"/>
  <c r="AN2713" i="259" s="1"/>
  <c r="AM3225" i="259"/>
  <c r="AN3225" i="259" s="1"/>
  <c r="AM2354" i="259"/>
  <c r="AN2354" i="259" s="1"/>
  <c r="AM2866" i="259"/>
  <c r="AN2866" i="259" s="1"/>
  <c r="AM1595" i="259"/>
  <c r="AN1595" i="259" s="1"/>
  <c r="AM544" i="259"/>
  <c r="AN544" i="259" s="1"/>
  <c r="AM2704" i="259"/>
  <c r="AN2704" i="259" s="1"/>
  <c r="AM239" i="259"/>
  <c r="AN239" i="259" s="1"/>
  <c r="AM201" i="259"/>
  <c r="AN201" i="259" s="1"/>
  <c r="AM1393" i="259"/>
  <c r="AN1393" i="259" s="1"/>
  <c r="AM2033" i="259"/>
  <c r="AN2033" i="259" s="1"/>
  <c r="AM1840" i="259"/>
  <c r="AN1840" i="259" s="1"/>
  <c r="AM1082" i="259"/>
  <c r="AN1082" i="259" s="1"/>
  <c r="AM1594" i="259"/>
  <c r="AN1594" i="259" s="1"/>
  <c r="AM1872" i="259"/>
  <c r="AN1872" i="259" s="1"/>
  <c r="AM739" i="259"/>
  <c r="AN739" i="259" s="1"/>
  <c r="AM1251" i="259"/>
  <c r="AN1251" i="259" s="1"/>
  <c r="AM44" i="259"/>
  <c r="AN44" i="259" s="1"/>
  <c r="AM351" i="259"/>
  <c r="AN351" i="259" s="1"/>
  <c r="AM2352" i="259"/>
  <c r="AN2352" i="259" s="1"/>
  <c r="AM581" i="259"/>
  <c r="AN581" i="259" s="1"/>
  <c r="AM1437" i="259"/>
  <c r="AN1437" i="259" s="1"/>
  <c r="AM9" i="259"/>
  <c r="AN9" i="259" s="1"/>
  <c r="AM5411" i="259"/>
  <c r="AN5411" i="259" s="1"/>
  <c r="AM2830" i="259"/>
  <c r="AN2830" i="259" s="1"/>
  <c r="AM1173" i="259"/>
  <c r="AN1173" i="259" s="1"/>
  <c r="AM1743" i="259"/>
  <c r="AN1743" i="259" s="1"/>
  <c r="AM2511" i="259"/>
  <c r="AN2511" i="259" s="1"/>
  <c r="AM3023" i="259"/>
  <c r="AN3023" i="259" s="1"/>
  <c r="AM3440" i="259"/>
  <c r="AN3440" i="259" s="1"/>
  <c r="AM2273" i="259"/>
  <c r="AN2273" i="259" s="1"/>
  <c r="AM2913" i="259"/>
  <c r="AN2913" i="259" s="1"/>
  <c r="AM1850" i="259"/>
  <c r="AN1850" i="259" s="1"/>
  <c r="AM2554" i="259"/>
  <c r="AN2554" i="259" s="1"/>
  <c r="AM1312" i="259"/>
  <c r="AN1312" i="259" s="1"/>
  <c r="AM2840" i="259"/>
  <c r="AN2840" i="259" s="1"/>
  <c r="AM1351" i="259"/>
  <c r="AN1351" i="259" s="1"/>
  <c r="AM1145" i="259"/>
  <c r="AN1145" i="259" s="1"/>
  <c r="AM1657" i="259"/>
  <c r="AN1657" i="259" s="1"/>
  <c r="AM688" i="259"/>
  <c r="AN688" i="259" s="1"/>
  <c r="AM898" i="259"/>
  <c r="AN898" i="259" s="1"/>
  <c r="AM1410" i="259"/>
  <c r="AN1410" i="259" s="1"/>
  <c r="AM680" i="259"/>
  <c r="AN680" i="259" s="1"/>
  <c r="AM683" i="259"/>
  <c r="AN683" i="259" s="1"/>
  <c r="AM1195" i="259"/>
  <c r="AN1195" i="259" s="1"/>
  <c r="AM627" i="259"/>
  <c r="AN627" i="259" s="1"/>
  <c r="AM799" i="259"/>
  <c r="AN799" i="259" s="1"/>
  <c r="AM841" i="259"/>
  <c r="AN841" i="259" s="1"/>
  <c r="AM829" i="259"/>
  <c r="AN829" i="259" s="1"/>
  <c r="AM631" i="259"/>
  <c r="AN631" i="259" s="1"/>
  <c r="AM57" i="259"/>
  <c r="AN57" i="259" s="1"/>
  <c r="AM5201" i="259"/>
  <c r="AN5201" i="259" s="1"/>
  <c r="AM5434" i="259"/>
  <c r="AN5434" i="259" s="1"/>
  <c r="AM1189" i="259"/>
  <c r="AN1189" i="259" s="1"/>
  <c r="AM1751" i="259"/>
  <c r="AN1751" i="259" s="1"/>
  <c r="AM2455" i="259"/>
  <c r="AN2455" i="259" s="1"/>
  <c r="AM2967" i="259"/>
  <c r="AN2967" i="259" s="1"/>
  <c r="AM3384" i="259"/>
  <c r="AN3384" i="259" s="1"/>
  <c r="AM4024" i="259"/>
  <c r="AN4024" i="259" s="1"/>
  <c r="AM2601" i="259"/>
  <c r="AN2601" i="259" s="1"/>
  <c r="AM3113" i="259"/>
  <c r="AN3113" i="259" s="1"/>
  <c r="AM2114" i="259"/>
  <c r="AN2114" i="259" s="1"/>
  <c r="AM2690" i="259"/>
  <c r="AN2690" i="259" s="1"/>
  <c r="AM1419" i="259"/>
  <c r="AN1419" i="259" s="1"/>
  <c r="AM1995" i="259"/>
  <c r="AN1995" i="259" s="1"/>
  <c r="AM1384" i="259"/>
  <c r="AN1384" i="259" s="1"/>
  <c r="AM2784" i="259"/>
  <c r="AN2784" i="259" s="1"/>
  <c r="AM1407" i="259"/>
  <c r="AN1407" i="259" s="1"/>
  <c r="AM1089" i="259"/>
  <c r="AN1089" i="259" s="1"/>
  <c r="AM1601" i="259"/>
  <c r="AN1601" i="259" s="1"/>
  <c r="AM736" i="259"/>
  <c r="AN736" i="259" s="1"/>
  <c r="AM1034" i="259"/>
  <c r="AN1034" i="259" s="1"/>
  <c r="AM1546" i="259"/>
  <c r="AN1546" i="259" s="1"/>
  <c r="AM1176" i="259"/>
  <c r="AN1176" i="259" s="1"/>
  <c r="AM691" i="259"/>
  <c r="AN691" i="259" s="1"/>
  <c r="AM1203" i="259"/>
  <c r="AN1203" i="259" s="1"/>
  <c r="AM515" i="259"/>
  <c r="AN515" i="259" s="1"/>
  <c r="AM700" i="259"/>
  <c r="AN700" i="259" s="1"/>
  <c r="AM664" i="259"/>
  <c r="AN664" i="259" s="1"/>
  <c r="AM889" i="259"/>
  <c r="AN889" i="259" s="1"/>
  <c r="AM493" i="259"/>
  <c r="AN493" i="259" s="1"/>
  <c r="AM1357" i="259"/>
  <c r="AN1357" i="259" s="1"/>
  <c r="AM1400" i="259"/>
  <c r="AN1400" i="259" s="1"/>
  <c r="AM4683" i="259"/>
  <c r="AN4683" i="259" s="1"/>
  <c r="AM4597" i="259"/>
  <c r="AN4597" i="259" s="1"/>
  <c r="AM267" i="259"/>
  <c r="AN267" i="259" s="1"/>
  <c r="AM1205" i="259"/>
  <c r="AN1205" i="259" s="1"/>
  <c r="AM1695" i="259"/>
  <c r="AN1695" i="259" s="1"/>
  <c r="AM2463" i="259"/>
  <c r="AN2463" i="259" s="1"/>
  <c r="AM2975" i="259"/>
  <c r="AN2975" i="259" s="1"/>
  <c r="AM3392" i="259"/>
  <c r="AN3392" i="259" s="1"/>
  <c r="AM4224" i="259"/>
  <c r="AN4224" i="259" s="1"/>
  <c r="AM2737" i="259"/>
  <c r="AN2737" i="259" s="1"/>
  <c r="AM3249" i="259"/>
  <c r="AN3249" i="259" s="1"/>
  <c r="AM2250" i="259"/>
  <c r="AN2250" i="259" s="1"/>
  <c r="AM2762" i="259"/>
  <c r="AN2762" i="259" s="1"/>
  <c r="AM1491" i="259"/>
  <c r="AN1491" i="259" s="1"/>
  <c r="AM2067" i="259"/>
  <c r="AN2067" i="259" s="1"/>
  <c r="AM2899" i="259"/>
  <c r="AN2899" i="259" s="1"/>
  <c r="AM1180" i="259"/>
  <c r="AN1180" i="259" s="1"/>
  <c r="AM1692" i="259"/>
  <c r="AN1692" i="259" s="1"/>
  <c r="AM1000" i="259"/>
  <c r="AN1000" i="259" s="1"/>
  <c r="AM2856" i="259"/>
  <c r="AN2856" i="259" s="1"/>
  <c r="AM1487" i="259"/>
  <c r="AN1487" i="259" s="1"/>
  <c r="AM1097" i="259"/>
  <c r="AN1097" i="259" s="1"/>
  <c r="AM1609" i="259"/>
  <c r="AN1609" i="259" s="1"/>
  <c r="AM776" i="259"/>
  <c r="AN776" i="259" s="1"/>
  <c r="AM914" i="259"/>
  <c r="AN914" i="259" s="1"/>
  <c r="AM1426" i="259"/>
  <c r="AN1426" i="259" s="1"/>
  <c r="AM1479" i="259"/>
  <c r="AN1479" i="259" s="1"/>
  <c r="AM234" i="259"/>
  <c r="AN234" i="259" s="1"/>
  <c r="AM891" i="259"/>
  <c r="AN891" i="259" s="1"/>
  <c r="AM649" i="259"/>
  <c r="AN649" i="259" s="1"/>
  <c r="AM388" i="259"/>
  <c r="AN388" i="259" s="1"/>
  <c r="AM895" i="259"/>
  <c r="AN895" i="259" s="1"/>
  <c r="AM609" i="259"/>
  <c r="AN609" i="259" s="1"/>
  <c r="AM629" i="259"/>
  <c r="AN629" i="259" s="1"/>
  <c r="AM1461" i="259"/>
  <c r="AN1461" i="259" s="1"/>
  <c r="AM945" i="259"/>
  <c r="AN945" i="259" s="1"/>
  <c r="AM4686" i="259"/>
  <c r="AN4686" i="259" s="1"/>
  <c r="AM75" i="259"/>
  <c r="AN75" i="259" s="1"/>
  <c r="AM1229" i="259"/>
  <c r="AN1229" i="259" s="1"/>
  <c r="AM1767" i="259"/>
  <c r="AN1767" i="259" s="1"/>
  <c r="AM2599" i="259"/>
  <c r="AN2599" i="259" s="1"/>
  <c r="AM3111" i="259"/>
  <c r="AN3111" i="259" s="1"/>
  <c r="AM3528" i="259"/>
  <c r="AN3528" i="259" s="1"/>
  <c r="AM2297" i="259"/>
  <c r="AN2297" i="259" s="1"/>
  <c r="AM2937" i="259"/>
  <c r="AN2937" i="259" s="1"/>
  <c r="AM1874" i="259"/>
  <c r="AN1874" i="259" s="1"/>
  <c r="AM2514" i="259"/>
  <c r="AN2514" i="259" s="1"/>
  <c r="AM735" i="259"/>
  <c r="AN735" i="259" s="1"/>
  <c r="AM2440" i="259"/>
  <c r="AN2440" i="259" s="1"/>
  <c r="AM2992" i="259"/>
  <c r="AN2992" i="259" s="1"/>
  <c r="AM1632" i="259"/>
  <c r="AN1632" i="259" s="1"/>
  <c r="AM1297" i="259"/>
  <c r="AN1297" i="259" s="1"/>
  <c r="AM1809" i="259"/>
  <c r="AN1809" i="259" s="1"/>
  <c r="AM824" i="259"/>
  <c r="AN824" i="259" s="1"/>
  <c r="AM922" i="259"/>
  <c r="AN922" i="259" s="1"/>
  <c r="AM1434" i="259"/>
  <c r="AN1434" i="259" s="1"/>
  <c r="AM8" i="259"/>
  <c r="AN8" i="259" s="1"/>
  <c r="AM850" i="259"/>
  <c r="AN850" i="259" s="1"/>
  <c r="AM1091" i="259"/>
  <c r="AN1091" i="259" s="1"/>
  <c r="AM594" i="259"/>
  <c r="AN594" i="259" s="1"/>
  <c r="AM524" i="259"/>
  <c r="AN524" i="259" s="1"/>
  <c r="AM1303" i="259"/>
  <c r="AN1303" i="259" s="1"/>
  <c r="AM2496" i="259"/>
  <c r="AN2496" i="259" s="1"/>
  <c r="AM93" i="259"/>
  <c r="AN93" i="259" s="1"/>
  <c r="AM1197" i="259"/>
  <c r="AN1197" i="259" s="1"/>
  <c r="AM1504" i="259"/>
  <c r="AN1504" i="259" s="1"/>
  <c r="AM5131" i="259"/>
  <c r="AN5131" i="259" s="1"/>
  <c r="AM5362" i="259"/>
  <c r="AN5362" i="259" s="1"/>
  <c r="AM323" i="259"/>
  <c r="AN323" i="259" s="1"/>
  <c r="AM1493" i="259"/>
  <c r="AN1493" i="259" s="1"/>
  <c r="AM1839" i="259"/>
  <c r="AN1839" i="259" s="1"/>
  <c r="AM2351" i="259"/>
  <c r="AN2351" i="259" s="1"/>
  <c r="AM2927" i="259"/>
  <c r="AN2927" i="259" s="1"/>
  <c r="AM3344" i="259"/>
  <c r="AN3344" i="259" s="1"/>
  <c r="AM4112" i="259"/>
  <c r="AN4112" i="259" s="1"/>
  <c r="AM2625" i="259"/>
  <c r="AN2625" i="259" s="1"/>
  <c r="AM3137" i="259"/>
  <c r="AN3137" i="259" s="1"/>
  <c r="AM2330" i="259"/>
  <c r="AN2330" i="259" s="1"/>
  <c r="AM2906" i="259"/>
  <c r="AN2906" i="259" s="1"/>
  <c r="AM1635" i="259"/>
  <c r="AN1635" i="259" s="1"/>
  <c r="AM2403" i="259"/>
  <c r="AN2403" i="259" s="1"/>
  <c r="AM2915" i="259"/>
  <c r="AN2915" i="259" s="1"/>
  <c r="AM1196" i="259"/>
  <c r="AN1196" i="259" s="1"/>
  <c r="AM1708" i="259"/>
  <c r="AN1708" i="259" s="1"/>
  <c r="AM1395" i="259"/>
  <c r="AN1395" i="259" s="1"/>
  <c r="AM2891" i="259"/>
  <c r="AN2891" i="259" s="1"/>
  <c r="AM1484" i="259"/>
  <c r="AN1484" i="259" s="1"/>
  <c r="AM1589" i="259"/>
  <c r="AN1589" i="259" s="1"/>
  <c r="AM638" i="259"/>
  <c r="AN638" i="259" s="1"/>
  <c r="AM3447" i="259"/>
  <c r="AN3447" i="259" s="1"/>
  <c r="AM4535" i="259"/>
  <c r="AN4535" i="259" s="1"/>
  <c r="AM3554" i="259"/>
  <c r="AN3554" i="259" s="1"/>
  <c r="AM5394" i="259"/>
  <c r="AN5394" i="259" s="1"/>
  <c r="AM3563" i="259"/>
  <c r="AN3563" i="259" s="1"/>
  <c r="AM2013" i="259"/>
  <c r="AN2013" i="259" s="1"/>
  <c r="AM1022" i="259"/>
  <c r="AN1022" i="259" s="1"/>
  <c r="AM1534" i="259"/>
  <c r="AN1534" i="259" s="1"/>
  <c r="AM5063" i="259"/>
  <c r="AN5063" i="259" s="1"/>
  <c r="AM4440" i="259"/>
  <c r="AN4440" i="259" s="1"/>
  <c r="AM3545" i="259"/>
  <c r="AN3545" i="259" s="1"/>
  <c r="AM4121" i="259"/>
  <c r="AN4121" i="259" s="1"/>
  <c r="AM2588" i="259"/>
  <c r="AN2588" i="259" s="1"/>
  <c r="AM3100" i="259"/>
  <c r="AN3100" i="259" s="1"/>
  <c r="AM3628" i="259"/>
  <c r="AN3628" i="259" s="1"/>
  <c r="AM4732" i="259"/>
  <c r="AN4732" i="259" s="1"/>
  <c r="AM2565" i="259"/>
  <c r="AN2565" i="259" s="1"/>
  <c r="AM3077" i="259"/>
  <c r="AN3077" i="259" s="1"/>
  <c r="AM3637" i="259"/>
  <c r="AN3637" i="259" s="1"/>
  <c r="AM4621" i="259"/>
  <c r="AN4621" i="259" s="1"/>
  <c r="AM5429" i="259"/>
  <c r="AN5429" i="259" s="1"/>
  <c r="AM2622" i="259"/>
  <c r="AN2622" i="259" s="1"/>
  <c r="AM3158" i="259"/>
  <c r="AN3158" i="259" s="1"/>
  <c r="AM3670" i="259"/>
  <c r="AN3670" i="259" s="1"/>
  <c r="AM5054" i="259"/>
  <c r="AN5054" i="259" s="1"/>
  <c r="AM4441" i="259"/>
  <c r="AN4441" i="259" s="1"/>
  <c r="AM5321" i="259"/>
  <c r="AN5321" i="259" s="1"/>
  <c r="AM1755" i="259"/>
  <c r="AN1755" i="259" s="1"/>
  <c r="AM2907" i="259"/>
  <c r="AN2907" i="259" s="1"/>
  <c r="AM1492" i="259"/>
  <c r="AN1492" i="259" s="1"/>
  <c r="AM1597" i="259"/>
  <c r="AN1597" i="259" s="1"/>
  <c r="AM518" i="259"/>
  <c r="AN518" i="259" s="1"/>
  <c r="AM3327" i="259"/>
  <c r="AN3327" i="259" s="1"/>
  <c r="AM4095" i="259"/>
  <c r="AN4095" i="259" s="1"/>
  <c r="AM3114" i="259"/>
  <c r="AN3114" i="259" s="1"/>
  <c r="AM3626" i="259"/>
  <c r="AN3626" i="259" s="1"/>
  <c r="AM3187" i="259"/>
  <c r="AN3187" i="259" s="1"/>
  <c r="AM3699" i="259"/>
  <c r="AN3699" i="259" s="1"/>
  <c r="AM2149" i="259"/>
  <c r="AN2149" i="259" s="1"/>
  <c r="AM1222" i="259"/>
  <c r="AN1222" i="259" s="1"/>
  <c r="AM1734" i="259"/>
  <c r="AN1734" i="259" s="1"/>
  <c r="AM5199" i="259"/>
  <c r="AN5199" i="259" s="1"/>
  <c r="AM4704" i="259"/>
  <c r="AN4704" i="259" s="1"/>
  <c r="AM3809" i="259"/>
  <c r="AN3809" i="259" s="1"/>
  <c r="AM2078" i="259"/>
  <c r="AN2078" i="259" s="1"/>
  <c r="AM2788" i="259"/>
  <c r="AN2788" i="259" s="1"/>
  <c r="AM3300" i="259"/>
  <c r="AN3300" i="259" s="1"/>
  <c r="AM3972" i="259"/>
  <c r="AN3972" i="259" s="1"/>
  <c r="AM4740" i="259"/>
  <c r="AN4740" i="259" s="1"/>
  <c r="AM5492" i="259"/>
  <c r="AN5492" i="259" s="1"/>
  <c r="AM2957" i="259"/>
  <c r="AN2957" i="259" s="1"/>
  <c r="AM3509" i="259"/>
  <c r="AN3509" i="259" s="1"/>
  <c r="AM4469" i="259"/>
  <c r="AN4469" i="259" s="1"/>
  <c r="AM5293" i="259"/>
  <c r="AN5293" i="259" s="1"/>
  <c r="AM2566" i="259"/>
  <c r="AN2566" i="259" s="1"/>
  <c r="AM3102" i="259"/>
  <c r="AN3102" i="259" s="1"/>
  <c r="AM3614" i="259"/>
  <c r="AN3614" i="259" s="1"/>
  <c r="AM1603" i="259"/>
  <c r="AN1603" i="259" s="1"/>
  <c r="AM2931" i="259"/>
  <c r="AN2931" i="259" s="1"/>
  <c r="AM1508" i="259"/>
  <c r="AN1508" i="259" s="1"/>
  <c r="AM1605" i="259"/>
  <c r="AN1605" i="259" s="1"/>
  <c r="AM526" i="259"/>
  <c r="AN526" i="259" s="1"/>
  <c r="AM3335" i="259"/>
  <c r="AN3335" i="259" s="1"/>
  <c r="AM4231" i="259"/>
  <c r="AN4231" i="259" s="1"/>
  <c r="AM4743" i="259"/>
  <c r="AN4743" i="259" s="1"/>
  <c r="AM3570" i="259"/>
  <c r="AN3570" i="259" s="1"/>
  <c r="AM3131" i="259"/>
  <c r="AN3131" i="259" s="1"/>
  <c r="AM3643" i="259"/>
  <c r="AN3643" i="259" s="1"/>
  <c r="AM1901" i="259"/>
  <c r="AN1901" i="259" s="1"/>
  <c r="AM1294" i="259"/>
  <c r="AN1294" i="259" s="1"/>
  <c r="AM1806" i="259"/>
  <c r="AN1806" i="259" s="1"/>
  <c r="AM5271" i="259"/>
  <c r="AN5271" i="259" s="1"/>
  <c r="AM4712" i="259"/>
  <c r="AN4712" i="259" s="1"/>
  <c r="AM3625" i="259"/>
  <c r="AN3625" i="259" s="1"/>
  <c r="AM5139" i="259"/>
  <c r="AN5139" i="259" s="1"/>
  <c r="AM2604" i="259"/>
  <c r="AN2604" i="259" s="1"/>
  <c r="AM3116" i="259"/>
  <c r="AN3116" i="259" s="1"/>
  <c r="AM3644" i="259"/>
  <c r="AN3644" i="259" s="1"/>
  <c r="AM4460" i="259"/>
  <c r="AN4460" i="259" s="1"/>
  <c r="AM5196" i="259"/>
  <c r="AN5196" i="259" s="1"/>
  <c r="AM2709" i="259"/>
  <c r="AN2709" i="259" s="1"/>
  <c r="AM3221" i="259"/>
  <c r="AN3221" i="259" s="1"/>
  <c r="AM3789" i="259"/>
  <c r="AN3789" i="259" s="1"/>
  <c r="AM4701" i="259"/>
  <c r="AN4701" i="259" s="1"/>
  <c r="AM2310" i="259"/>
  <c r="AN2310" i="259" s="1"/>
  <c r="AM2838" i="259"/>
  <c r="AN2838" i="259" s="1"/>
  <c r="AM3366" i="259"/>
  <c r="AN3366" i="259" s="1"/>
  <c r="AM4374" i="259"/>
  <c r="AN4374" i="259" s="1"/>
  <c r="AM5214" i="259"/>
  <c r="AN5214" i="259" s="1"/>
  <c r="AM2874" i="259"/>
  <c r="AN2874" i="259" s="1"/>
  <c r="AM2523" i="259"/>
  <c r="AN2523" i="259" s="1"/>
  <c r="AM1108" i="259"/>
  <c r="AN1108" i="259" s="1"/>
  <c r="AM2020" i="259"/>
  <c r="AN2020" i="259" s="1"/>
  <c r="AM150" i="259"/>
  <c r="AN150" i="259" s="1"/>
  <c r="AM982" i="259"/>
  <c r="AN982" i="259" s="1"/>
  <c r="AM3983" i="259"/>
  <c r="AN3983" i="259" s="1"/>
  <c r="AM3258" i="259"/>
  <c r="AN3258" i="259" s="1"/>
  <c r="AM3770" i="259"/>
  <c r="AN3770" i="259" s="1"/>
  <c r="AM3395" i="259"/>
  <c r="AN3395" i="259" s="1"/>
  <c r="AM2156" i="259"/>
  <c r="AN2156" i="259" s="1"/>
  <c r="AM2421" i="259"/>
  <c r="AN2421" i="259" s="1"/>
  <c r="AM1430" i="259"/>
  <c r="AN1430" i="259" s="1"/>
  <c r="AM1942" i="259"/>
  <c r="AN1942" i="259" s="1"/>
  <c r="AM5343" i="259"/>
  <c r="AN5343" i="259" s="1"/>
  <c r="AM4720" i="259"/>
  <c r="AN4720" i="259" s="1"/>
  <c r="AM3697" i="259"/>
  <c r="AN3697" i="259" s="1"/>
  <c r="AM2094" i="259"/>
  <c r="AN2094" i="259" s="1"/>
  <c r="AM2868" i="259"/>
  <c r="AN2868" i="259" s="1"/>
  <c r="AM3380" i="259"/>
  <c r="AN3380" i="259" s="1"/>
  <c r="AM3988" i="259"/>
  <c r="AN3988" i="259" s="1"/>
  <c r="AM5204" i="259"/>
  <c r="AN5204" i="259" s="1"/>
  <c r="AM2717" i="259"/>
  <c r="AN2717" i="259" s="1"/>
  <c r="AM3229" i="259"/>
  <c r="AN3229" i="259" s="1"/>
  <c r="AM3797" i="259"/>
  <c r="AN3797" i="259" s="1"/>
  <c r="AM4645" i="259"/>
  <c r="AN4645" i="259" s="1"/>
  <c r="AM2118" i="259"/>
  <c r="AN2118" i="259" s="1"/>
  <c r="AM2710" i="259"/>
  <c r="AN2710" i="259" s="1"/>
  <c r="AM3246" i="259"/>
  <c r="AN3246" i="259" s="1"/>
  <c r="AM3758" i="259"/>
  <c r="AN3758" i="259" s="1"/>
  <c r="AM4662" i="259"/>
  <c r="AN4662" i="259" s="1"/>
  <c r="AM3090" i="259"/>
  <c r="AN3090" i="259" s="1"/>
  <c r="AM2635" i="259"/>
  <c r="AN2635" i="259" s="1"/>
  <c r="AM1228" i="259"/>
  <c r="AN1228" i="259" s="1"/>
  <c r="AM1773" i="259"/>
  <c r="AN1773" i="259" s="1"/>
  <c r="AM222" i="259"/>
  <c r="AN222" i="259" s="1"/>
  <c r="AM926" i="259"/>
  <c r="AN926" i="259" s="1"/>
  <c r="AM3735" i="259"/>
  <c r="AN3735" i="259" s="1"/>
  <c r="AM3266" i="259"/>
  <c r="AN3266" i="259" s="1"/>
  <c r="AM3778" i="259"/>
  <c r="AN3778" i="259" s="1"/>
  <c r="AM3403" i="259"/>
  <c r="AN3403" i="259" s="1"/>
  <c r="AM2164" i="259"/>
  <c r="AN2164" i="259" s="1"/>
  <c r="AM1054" i="259"/>
  <c r="AN1054" i="259" s="1"/>
  <c r="AM1566" i="259"/>
  <c r="AN1566" i="259" s="1"/>
  <c r="AM5095" i="259"/>
  <c r="AN5095" i="259" s="1"/>
  <c r="AM4472" i="259"/>
  <c r="AN4472" i="259" s="1"/>
  <c r="AM3577" i="259"/>
  <c r="AN3577" i="259" s="1"/>
  <c r="AM5243" i="259"/>
  <c r="AN5243" i="259" s="1"/>
  <c r="AM2748" i="259"/>
  <c r="AN2748" i="259" s="1"/>
  <c r="AM3260" i="259"/>
  <c r="AN3260" i="259" s="1"/>
  <c r="AM3868" i="259"/>
  <c r="AN3868" i="259" s="1"/>
  <c r="AM4628" i="259"/>
  <c r="AN4628" i="259" s="1"/>
  <c r="AM5516" i="259"/>
  <c r="AN5516" i="259" s="1"/>
  <c r="AM2981" i="259"/>
  <c r="AN2981" i="259" s="1"/>
  <c r="AM3533" i="259"/>
  <c r="AN3533" i="259" s="1"/>
  <c r="AM4581" i="259"/>
  <c r="AN4581" i="259" s="1"/>
  <c r="AM5245" i="259"/>
  <c r="AN5245" i="259" s="1"/>
  <c r="AM2526" i="259"/>
  <c r="AN2526" i="259" s="1"/>
  <c r="AM3062" i="259"/>
  <c r="AN3062" i="259" s="1"/>
  <c r="AM3574" i="259"/>
  <c r="AN3574" i="259" s="1"/>
  <c r="AM4598" i="259"/>
  <c r="AN4598" i="259" s="1"/>
  <c r="AM5326" i="259"/>
  <c r="AN5326" i="259" s="1"/>
  <c r="AM4801" i="259"/>
  <c r="AN4801" i="259" s="1"/>
  <c r="AM3281" i="259"/>
  <c r="AN3281" i="259" s="1"/>
  <c r="AM2227" i="259"/>
  <c r="AN2227" i="259" s="1"/>
  <c r="AM932" i="259"/>
  <c r="AN932" i="259" s="1"/>
  <c r="AM1748" i="259"/>
  <c r="AN1748" i="259" s="1"/>
  <c r="AM38" i="259"/>
  <c r="AN38" i="259" s="1"/>
  <c r="AM870" i="259"/>
  <c r="AN870" i="259" s="1"/>
  <c r="AM3679" i="259"/>
  <c r="AN3679" i="259" s="1"/>
  <c r="AM4767" i="259"/>
  <c r="AN4767" i="259" s="1"/>
  <c r="AM3594" i="259"/>
  <c r="AN3594" i="259" s="1"/>
  <c r="AM3283" i="259"/>
  <c r="AN3283" i="259" s="1"/>
  <c r="AM3859" i="259"/>
  <c r="AN3859" i="259" s="1"/>
  <c r="AM2309" i="259"/>
  <c r="AN2309" i="259" s="1"/>
  <c r="AM1318" i="259"/>
  <c r="AN1318" i="259" s="1"/>
  <c r="AM1830" i="259"/>
  <c r="AN1830" i="259" s="1"/>
  <c r="AM5359" i="259"/>
  <c r="AN5359" i="259" s="1"/>
  <c r="AM3329" i="259"/>
  <c r="AN3329" i="259" s="1"/>
  <c r="AM3905" i="259"/>
  <c r="AN3905" i="259" s="1"/>
  <c r="AM2628" i="259"/>
  <c r="AN2628" i="259" s="1"/>
  <c r="AM3140" i="259"/>
  <c r="AN3140" i="259" s="1"/>
  <c r="AM3668" i="259"/>
  <c r="AN3668" i="259" s="1"/>
  <c r="AM4492" i="259"/>
  <c r="AN4492" i="259" s="1"/>
  <c r="AM5292" i="259"/>
  <c r="AN5292" i="259" s="1"/>
  <c r="AM2797" i="259"/>
  <c r="AN2797" i="259" s="1"/>
  <c r="AM3325" i="259"/>
  <c r="AN3325" i="259" s="1"/>
  <c r="AM4085" i="259"/>
  <c r="AN4085" i="259" s="1"/>
  <c r="AM5117" i="259"/>
  <c r="AN5117" i="259" s="1"/>
  <c r="AM2406" i="259"/>
  <c r="AN2406" i="259" s="1"/>
  <c r="AM2934" i="259"/>
  <c r="AN2934" i="259" s="1"/>
  <c r="AM3454" i="259"/>
  <c r="AN3454" i="259" s="1"/>
  <c r="AM4326" i="259"/>
  <c r="AN4326" i="259" s="1"/>
  <c r="AM5334" i="259"/>
  <c r="AN5334" i="259" s="1"/>
  <c r="AM4817" i="259"/>
  <c r="AN4817" i="259" s="1"/>
  <c r="AM1347" i="259"/>
  <c r="AN1347" i="259" s="1"/>
  <c r="AM2675" i="259"/>
  <c r="AN2675" i="259" s="1"/>
  <c r="AM1252" i="259"/>
  <c r="AN1252" i="259" s="1"/>
  <c r="AM1725" i="259"/>
  <c r="AN1725" i="259" s="1"/>
  <c r="AM174" i="259"/>
  <c r="AN174" i="259" s="1"/>
  <c r="AM3303" i="259"/>
  <c r="AN3303" i="259" s="1"/>
  <c r="AM4391" i="259"/>
  <c r="AN4391" i="259" s="1"/>
  <c r="AM3282" i="259"/>
  <c r="AN3282" i="259" s="1"/>
  <c r="AM3858" i="259"/>
  <c r="AN3858" i="259" s="1"/>
  <c r="AM3419" i="259"/>
  <c r="AN3419" i="259" s="1"/>
  <c r="AM4475" i="259"/>
  <c r="AN4475" i="259" s="1"/>
  <c r="AM4525" i="259"/>
  <c r="AN4525" i="259" s="1"/>
  <c r="AM1454" i="259"/>
  <c r="AN1454" i="259" s="1"/>
  <c r="AM4919" i="259"/>
  <c r="AN4919" i="259" s="1"/>
  <c r="AM5495" i="259"/>
  <c r="AN5495" i="259" s="1"/>
  <c r="AM5000" i="259"/>
  <c r="AN5000" i="259" s="1"/>
  <c r="AM3849" i="259"/>
  <c r="AN3849" i="259" s="1"/>
  <c r="AM2700" i="259"/>
  <c r="AN2700" i="259" s="1"/>
  <c r="AM3212" i="259"/>
  <c r="AN3212" i="259" s="1"/>
  <c r="AM3884" i="259"/>
  <c r="AN3884" i="259" s="1"/>
  <c r="AM4940" i="259"/>
  <c r="AN4940" i="259" s="1"/>
  <c r="AM2549" i="259"/>
  <c r="AN2549" i="259" s="1"/>
  <c r="AM3061" i="259"/>
  <c r="AN3061" i="259" s="1"/>
  <c r="AM3621" i="259"/>
  <c r="AN3621" i="259" s="1"/>
  <c r="AM4445" i="259"/>
  <c r="AN4445" i="259" s="1"/>
  <c r="AM5261" i="259"/>
  <c r="AN5261" i="259" s="1"/>
  <c r="AM2670" i="259"/>
  <c r="AN2670" i="259" s="1"/>
  <c r="AM3206" i="259"/>
  <c r="AN3206" i="259" s="1"/>
  <c r="AM3718" i="259"/>
  <c r="AN3718" i="259" s="1"/>
  <c r="AM4550" i="259"/>
  <c r="AN4550" i="259" s="1"/>
  <c r="AM1371" i="259"/>
  <c r="AN1371" i="259" s="1"/>
  <c r="AM2683" i="259"/>
  <c r="AN2683" i="259" s="1"/>
  <c r="AM1276" i="259"/>
  <c r="AN1276" i="259" s="1"/>
  <c r="AM1733" i="259"/>
  <c r="AN1733" i="259" s="1"/>
  <c r="AM182" i="259"/>
  <c r="AN182" i="259" s="1"/>
  <c r="AM822" i="259"/>
  <c r="AN822" i="259" s="1"/>
  <c r="AM3631" i="259"/>
  <c r="AN3631" i="259" s="1"/>
  <c r="AM4591" i="259"/>
  <c r="AN4591" i="259" s="1"/>
  <c r="AM3610" i="259"/>
  <c r="AN3610" i="259" s="1"/>
  <c r="AM3171" i="259"/>
  <c r="AN3171" i="259" s="1"/>
  <c r="AM3683" i="259"/>
  <c r="AN3683" i="259" s="1"/>
  <c r="AM2261" i="259"/>
  <c r="AN2261" i="259" s="1"/>
  <c r="AM1334" i="259"/>
  <c r="AN1334" i="259" s="1"/>
  <c r="AM1846" i="259"/>
  <c r="AN1846" i="259" s="1"/>
  <c r="AM5375" i="259"/>
  <c r="AN5375" i="259" s="1"/>
  <c r="AM4944" i="259"/>
  <c r="AN4944" i="259" s="1"/>
  <c r="AM3729" i="259"/>
  <c r="AN3729" i="259" s="1"/>
  <c r="AM2324" i="259"/>
  <c r="AN2324" i="259" s="1"/>
  <c r="AM2900" i="259"/>
  <c r="AN2900" i="259" s="1"/>
  <c r="AM3412" i="259"/>
  <c r="AN3412" i="259" s="1"/>
  <c r="AM4108" i="259"/>
  <c r="AN4108" i="259" s="1"/>
  <c r="AM5100" i="259"/>
  <c r="AN5100" i="259" s="1"/>
  <c r="AM2621" i="259"/>
  <c r="AN2621" i="259" s="1"/>
  <c r="AM3133" i="259"/>
  <c r="AN3133" i="259" s="1"/>
  <c r="AM3693" i="259"/>
  <c r="AN3693" i="259" s="1"/>
  <c r="AM4965" i="259"/>
  <c r="AN4965" i="259" s="1"/>
  <c r="AM2358" i="259"/>
  <c r="AN2358" i="259" s="1"/>
  <c r="AM2886" i="259"/>
  <c r="AN2886" i="259" s="1"/>
  <c r="AM3406" i="259"/>
  <c r="AN3406" i="259" s="1"/>
  <c r="AM4198" i="259"/>
  <c r="AN4198" i="259" s="1"/>
  <c r="AM5110" i="259"/>
  <c r="AN5110" i="259" s="1"/>
  <c r="AM4433" i="259"/>
  <c r="AN4433" i="259" s="1"/>
  <c r="AM5417" i="259"/>
  <c r="AN5417" i="259" s="1"/>
  <c r="AM5440" i="259"/>
  <c r="AN5440" i="259" s="1"/>
  <c r="AM5259" i="259"/>
  <c r="AN5259" i="259" s="1"/>
  <c r="AM4211" i="259"/>
  <c r="AN4211" i="259" s="1"/>
  <c r="AM4506" i="259"/>
  <c r="AN4506" i="259" s="1"/>
  <c r="AM4393" i="259"/>
  <c r="AN4393" i="259" s="1"/>
  <c r="AM5304" i="259"/>
  <c r="AN5304" i="259" s="1"/>
  <c r="AM5019" i="259"/>
  <c r="AN5019" i="259" s="1"/>
  <c r="AM5210" i="259"/>
  <c r="AN5210" i="259" s="1"/>
  <c r="AM4282" i="259"/>
  <c r="AN4282" i="259" s="1"/>
  <c r="AM5454" i="259"/>
  <c r="AN5454" i="259" s="1"/>
  <c r="AM4066" i="259"/>
  <c r="AN4066" i="259" s="1"/>
  <c r="AM4563" i="259"/>
  <c r="AN4563" i="259" s="1"/>
  <c r="AM5294" i="259"/>
  <c r="AN5294" i="259" s="1"/>
  <c r="AM5426" i="259"/>
  <c r="AN5426" i="259" s="1"/>
  <c r="AM5312" i="259"/>
  <c r="AN5312" i="259" s="1"/>
  <c r="AM4561" i="259"/>
  <c r="AN4561" i="259" s="1"/>
  <c r="AM4558" i="259"/>
  <c r="AN4558" i="259" s="1"/>
  <c r="AM3022" i="259"/>
  <c r="AN3022" i="259" s="1"/>
  <c r="AM5205" i="259"/>
  <c r="AN5205" i="259" s="1"/>
  <c r="AM3269" i="259"/>
  <c r="AN3269" i="259" s="1"/>
  <c r="AM5236" i="259"/>
  <c r="AN5236" i="259" s="1"/>
  <c r="AM3548" i="259"/>
  <c r="AN3548" i="259" s="1"/>
  <c r="AM2516" i="259"/>
  <c r="AN2516" i="259" s="1"/>
  <c r="AM3345" i="259"/>
  <c r="AN3345" i="259" s="1"/>
  <c r="AM4799" i="259"/>
  <c r="AN4799" i="259" s="1"/>
  <c r="AM2453" i="259"/>
  <c r="AN2453" i="259" s="1"/>
  <c r="AM3299" i="259"/>
  <c r="AN3299" i="259" s="1"/>
  <c r="AM3226" i="259"/>
  <c r="AN3226" i="259" s="1"/>
  <c r="AM950" i="259"/>
  <c r="AN950" i="259" s="1"/>
  <c r="AM1517" i="259"/>
  <c r="AN1517" i="259" s="1"/>
  <c r="AM2883" i="259"/>
  <c r="AN2883" i="259" s="1"/>
  <c r="AM4694" i="259"/>
  <c r="AN4694" i="259" s="1"/>
  <c r="AM3334" i="259"/>
  <c r="AN3334" i="259" s="1"/>
  <c r="AM5413" i="259"/>
  <c r="AN5413" i="259" s="1"/>
  <c r="AM3749" i="259"/>
  <c r="AN3749" i="259" s="1"/>
  <c r="AM2677" i="259"/>
  <c r="AN2677" i="259" s="1"/>
  <c r="AM4300" i="259"/>
  <c r="AN4300" i="259" s="1"/>
  <c r="AM2828" i="259"/>
  <c r="AN2828" i="259" s="1"/>
  <c r="AM3401" i="259"/>
  <c r="AN3401" i="259" s="1"/>
  <c r="AM5111" i="259"/>
  <c r="AN5111" i="259" s="1"/>
  <c r="AM1070" i="259"/>
  <c r="AN1070" i="259" s="1"/>
  <c r="AM3547" i="259"/>
  <c r="AN3547" i="259" s="1"/>
  <c r="AM3410" i="259"/>
  <c r="AN3410" i="259" s="1"/>
  <c r="AM3431" i="259"/>
  <c r="AN3431" i="259" s="1"/>
  <c r="AM1509" i="259"/>
  <c r="AN1509" i="259" s="1"/>
  <c r="AM2875" i="259"/>
  <c r="AN2875" i="259" s="1"/>
  <c r="AM5121" i="259"/>
  <c r="AN5121" i="259" s="1"/>
  <c r="AM4606" i="259"/>
  <c r="AN4606" i="259" s="1"/>
  <c r="AM3070" i="259"/>
  <c r="AN3070" i="259" s="1"/>
  <c r="AM5253" i="259"/>
  <c r="AN5253" i="259" s="1"/>
  <c r="AM3477" i="259"/>
  <c r="AN3477" i="259" s="1"/>
  <c r="AM5460" i="259"/>
  <c r="AN5460" i="259" s="1"/>
  <c r="AM3812" i="259"/>
  <c r="AN3812" i="259" s="1"/>
  <c r="AM2756" i="259"/>
  <c r="AN2756" i="259" s="1"/>
  <c r="AM3457" i="259"/>
  <c r="AN3457" i="259" s="1"/>
  <c r="AM4911" i="259"/>
  <c r="AN4911" i="259" s="1"/>
  <c r="AM4501" i="259"/>
  <c r="AN4501" i="259" s="1"/>
  <c r="AM3411" i="259"/>
  <c r="AN3411" i="259" s="1"/>
  <c r="AM3210" i="259"/>
  <c r="AN3210" i="259" s="1"/>
  <c r="AM3295" i="259"/>
  <c r="AN3295" i="259" s="1"/>
  <c r="AM2044" i="259"/>
  <c r="AN2044" i="259" s="1"/>
  <c r="AM2555" i="259"/>
  <c r="AN2555" i="259" s="1"/>
  <c r="AM5113" i="259"/>
  <c r="AN5113" i="259" s="1"/>
  <c r="AM4742" i="259"/>
  <c r="AN4742" i="259" s="1"/>
  <c r="AM3190" i="259"/>
  <c r="AN3190" i="259" s="1"/>
  <c r="AM5397" i="259"/>
  <c r="AN5397" i="259" s="1"/>
  <c r="AM3669" i="259"/>
  <c r="AN3669" i="259" s="1"/>
  <c r="AM2597" i="259"/>
  <c r="AN2597" i="259" s="1"/>
  <c r="AM3996" i="259"/>
  <c r="AN3996" i="259" s="1"/>
  <c r="AM2876" i="259"/>
  <c r="AN2876" i="259" s="1"/>
  <c r="AM3705" i="259"/>
  <c r="AN3705" i="259" s="1"/>
  <c r="AM5223" i="259"/>
  <c r="AN5223" i="259" s="1"/>
  <c r="AM1182" i="259"/>
  <c r="AN1182" i="259" s="1"/>
  <c r="AM3531" i="259"/>
  <c r="AN3531" i="259" s="1"/>
  <c r="AM3394" i="259"/>
  <c r="AN3394" i="259" s="1"/>
  <c r="AM3351" i="259"/>
  <c r="AN3351" i="259" s="1"/>
  <c r="AM1557" i="259"/>
  <c r="AN1557" i="259" s="1"/>
  <c r="AM2843" i="259"/>
  <c r="AN2843" i="259" s="1"/>
  <c r="AM4806" i="259"/>
  <c r="AN4806" i="259" s="1"/>
  <c r="AM3374" i="259"/>
  <c r="AN3374" i="259" s="1"/>
  <c r="AM2254" i="259"/>
  <c r="AN2254" i="259" s="1"/>
  <c r="AM4069" i="259"/>
  <c r="AN4069" i="259" s="1"/>
  <c r="AM2845" i="259"/>
  <c r="AN2845" i="259" s="1"/>
  <c r="AM4340" i="259"/>
  <c r="AN4340" i="259" s="1"/>
  <c r="AM2996" i="259"/>
  <c r="AN2996" i="259" s="1"/>
  <c r="AM3953" i="259"/>
  <c r="AN3953" i="259" s="1"/>
  <c r="AM5471" i="259"/>
  <c r="AN5471" i="259" s="1"/>
  <c r="AM1558" i="259"/>
  <c r="AN1558" i="259" s="1"/>
  <c r="AM1845" i="259"/>
  <c r="AN1845" i="259" s="1"/>
  <c r="AM3898" i="259"/>
  <c r="AN3898" i="259" s="1"/>
  <c r="AM4495" i="259"/>
  <c r="AN4495" i="259" s="1"/>
  <c r="AM598" i="259"/>
  <c r="AN598" i="259" s="1"/>
  <c r="AM1316" i="259"/>
  <c r="AN1316" i="259" s="1"/>
  <c r="AM1459" i="259"/>
  <c r="AN1459" i="259" s="1"/>
  <c r="AM4582" i="259"/>
  <c r="AN4582" i="259" s="1"/>
  <c r="AM2982" i="259"/>
  <c r="AN2982" i="259" s="1"/>
  <c r="AM5165" i="259"/>
  <c r="AN5165" i="259" s="1"/>
  <c r="AM3373" i="259"/>
  <c r="AN3373" i="259" s="1"/>
  <c r="AM5348" i="259"/>
  <c r="AN5348" i="259" s="1"/>
  <c r="AM3788" i="259"/>
  <c r="AN3788" i="259" s="1"/>
  <c r="AM2732" i="259"/>
  <c r="AN2732" i="259" s="1"/>
  <c r="AM3881" i="259"/>
  <c r="AN3881" i="259" s="1"/>
  <c r="AM5399" i="259"/>
  <c r="AN5399" i="259" s="1"/>
  <c r="AM1422" i="259"/>
  <c r="AN1422" i="259" s="1"/>
  <c r="AM3771" i="259"/>
  <c r="AN3771" i="259" s="1"/>
  <c r="AM3698" i="259"/>
  <c r="AN3698" i="259" s="1"/>
  <c r="AM4359" i="259"/>
  <c r="AN4359" i="259" s="1"/>
  <c r="AM654" i="259"/>
  <c r="AN654" i="259" s="1"/>
  <c r="AM1724" i="259"/>
  <c r="AN1724" i="259" s="1"/>
  <c r="AM1915" i="259"/>
  <c r="AN1915" i="259" s="1"/>
  <c r="AM3230" i="259"/>
  <c r="AN3230" i="259" s="1"/>
  <c r="AM5437" i="259"/>
  <c r="AN5437" i="259" s="1"/>
  <c r="AM3293" i="259"/>
  <c r="AN3293" i="259" s="1"/>
  <c r="AF3944" i="259"/>
  <c r="AC3913" i="259"/>
  <c r="AE3913" i="259" s="1"/>
  <c r="AG4025" i="259"/>
  <c r="AC4677" i="259"/>
  <c r="AE4677" i="259" s="1"/>
  <c r="AM4674" i="259"/>
  <c r="AN4674" i="259" s="1"/>
  <c r="AM5371" i="259"/>
  <c r="AN5371" i="259" s="1"/>
  <c r="AM5081" i="259"/>
  <c r="AN5081" i="259" s="1"/>
  <c r="AM4507" i="259"/>
  <c r="AN4507" i="259" s="1"/>
  <c r="AM4482" i="259"/>
  <c r="AN4482" i="259" s="1"/>
  <c r="AM5486" i="259"/>
  <c r="AN5486" i="259" s="1"/>
  <c r="AM3726" i="259"/>
  <c r="AN3726" i="259" s="1"/>
  <c r="AM2678" i="259"/>
  <c r="AN2678" i="259" s="1"/>
  <c r="AM4453" i="259"/>
  <c r="AN4453" i="259" s="1"/>
  <c r="AM2941" i="259"/>
  <c r="AN2941" i="259" s="1"/>
  <c r="AM4660" i="259"/>
  <c r="AN4660" i="259" s="1"/>
  <c r="AM3220" i="259"/>
  <c r="AN3220" i="259" s="1"/>
  <c r="AM5043" i="259"/>
  <c r="AN5043" i="259" s="1"/>
  <c r="AM4560" i="259"/>
  <c r="AN4560" i="259" s="1"/>
  <c r="AM1654" i="259"/>
  <c r="AN1654" i="259" s="1"/>
  <c r="AM2005" i="259"/>
  <c r="AN2005" i="259" s="1"/>
  <c r="AM3994" i="259"/>
  <c r="AN3994" i="259" s="1"/>
  <c r="AM4399" i="259"/>
  <c r="AN4399" i="259" s="1"/>
  <c r="AM630" i="259"/>
  <c r="AN630" i="259" s="1"/>
  <c r="AM1788" i="259"/>
  <c r="AN1788" i="259" s="1"/>
  <c r="AM2243" i="259"/>
  <c r="AN2243" i="259" s="1"/>
  <c r="AM4262" i="259"/>
  <c r="AN4262" i="259" s="1"/>
  <c r="AM3014" i="259"/>
  <c r="AN3014" i="259" s="1"/>
  <c r="AM5029" i="259"/>
  <c r="AN5029" i="259" s="1"/>
  <c r="AM3405" i="259"/>
  <c r="AN3405" i="259" s="1"/>
  <c r="AM5396" i="259"/>
  <c r="AN5396" i="259" s="1"/>
  <c r="AM3540" i="259"/>
  <c r="AN3540" i="259" s="1"/>
  <c r="AM2508" i="259"/>
  <c r="AN2508" i="259" s="1"/>
  <c r="AM4680" i="259"/>
  <c r="AN4680" i="259" s="1"/>
  <c r="AM1774" i="259"/>
  <c r="AN1774" i="259" s="1"/>
  <c r="AM2317" i="259"/>
  <c r="AN2317" i="259" s="1"/>
  <c r="AM3227" i="259"/>
  <c r="AN3227" i="259" s="1"/>
  <c r="AM4711" i="259"/>
  <c r="AN4711" i="259" s="1"/>
  <c r="AM814" i="259"/>
  <c r="AN814" i="259" s="1"/>
  <c r="AM1764" i="259"/>
  <c r="AN1764" i="259" s="1"/>
  <c r="AM2235" i="259"/>
  <c r="AN2235" i="259" s="1"/>
  <c r="AM4545" i="259"/>
  <c r="AN4545" i="259" s="1"/>
  <c r="AM3774" i="259"/>
  <c r="AN3774" i="259" s="1"/>
  <c r="AM2726" i="259"/>
  <c r="AN2726" i="259" s="1"/>
  <c r="AM4725" i="259"/>
  <c r="AN4725" i="259" s="1"/>
  <c r="AM3117" i="259"/>
  <c r="AN3117" i="259" s="1"/>
  <c r="AM5084" i="259"/>
  <c r="AN5084" i="259" s="1"/>
  <c r="AM3460" i="259"/>
  <c r="AN3460" i="259" s="1"/>
  <c r="AM2436" i="259"/>
  <c r="AN2436" i="259" s="1"/>
  <c r="AM4608" i="259"/>
  <c r="AN4608" i="259" s="1"/>
  <c r="AM1638" i="259"/>
  <c r="AN1638" i="259" s="1"/>
  <c r="AM2117" i="259"/>
  <c r="AN2117" i="259" s="1"/>
  <c r="AM3091" i="259"/>
  <c r="AN3091" i="259" s="1"/>
  <c r="AM4575" i="259"/>
  <c r="AN4575" i="259" s="1"/>
  <c r="AM678" i="259"/>
  <c r="AN678" i="259" s="1"/>
  <c r="AM1444" i="259"/>
  <c r="AN1444" i="259" s="1"/>
  <c r="AM1667" i="259"/>
  <c r="AN1667" i="259" s="1"/>
  <c r="AM4473" i="259"/>
  <c r="AN4473" i="259" s="1"/>
  <c r="AM4246" i="259"/>
  <c r="AN4246" i="259" s="1"/>
  <c r="AM2862" i="259"/>
  <c r="AN2862" i="259" s="1"/>
  <c r="AM5013" i="259"/>
  <c r="AN5013" i="259" s="1"/>
  <c r="AM3317" i="259"/>
  <c r="AN3317" i="259" s="1"/>
  <c r="AM5276" i="259"/>
  <c r="AN5276" i="259" s="1"/>
  <c r="AM3596" i="259"/>
  <c r="AN3596" i="259" s="1"/>
  <c r="AM2556" i="259"/>
  <c r="AN2556" i="259" s="1"/>
  <c r="AM3385" i="259"/>
  <c r="AN3385" i="259" s="1"/>
  <c r="AM1886" i="259"/>
  <c r="AN1886" i="259" s="1"/>
  <c r="AM2365" i="259"/>
  <c r="AN2365" i="259" s="1"/>
  <c r="AM3211" i="259"/>
  <c r="AN3211" i="259" s="1"/>
  <c r="AM4695" i="259"/>
  <c r="AN4695" i="259" s="1"/>
  <c r="AM734" i="259"/>
  <c r="AN734" i="259" s="1"/>
  <c r="AM1740" i="259"/>
  <c r="AN1740" i="259" s="1"/>
  <c r="AM2075" i="259"/>
  <c r="AN2075" i="259" s="1"/>
  <c r="AM4454" i="259"/>
  <c r="AN4454" i="259" s="1"/>
  <c r="AM3054" i="259"/>
  <c r="AN3054" i="259" s="1"/>
  <c r="AM5309" i="259"/>
  <c r="AN5309" i="259" s="1"/>
  <c r="AM3597" i="259"/>
  <c r="AN3597" i="259" s="1"/>
  <c r="AM2525" i="259"/>
  <c r="AN2525" i="259" s="1"/>
  <c r="AM3716" i="259"/>
  <c r="AN3716" i="259" s="1"/>
  <c r="AM2676" i="259"/>
  <c r="AN2676" i="259" s="1"/>
  <c r="AM3505" i="259"/>
  <c r="AN3505" i="259" s="1"/>
  <c r="AM5151" i="259"/>
  <c r="AN5151" i="259" s="1"/>
  <c r="AM1238" i="259"/>
  <c r="AN1238" i="259" s="1"/>
  <c r="AM3715" i="259"/>
  <c r="AN3715" i="259" s="1"/>
  <c r="AM3578" i="259"/>
  <c r="AN3578" i="259" s="1"/>
  <c r="AM3599" i="259"/>
  <c r="AN3599" i="259" s="1"/>
  <c r="AM1677" i="259"/>
  <c r="AN1677" i="259" s="1"/>
  <c r="AM3035" i="259"/>
  <c r="AN3035" i="259" s="1"/>
  <c r="AM3153" i="259"/>
  <c r="AN3153" i="259" s="1"/>
  <c r="AM3686" i="259"/>
  <c r="AN3686" i="259" s="1"/>
  <c r="AM2638" i="259"/>
  <c r="AN2638" i="259" s="1"/>
  <c r="AM4477" i="259"/>
  <c r="AN4477" i="259" s="1"/>
  <c r="AM3029" i="259"/>
  <c r="AN3029" i="259" s="1"/>
  <c r="AM4980" i="259"/>
  <c r="AN4980" i="259" s="1"/>
  <c r="AM3436" i="259"/>
  <c r="AN3436" i="259" s="1"/>
  <c r="AM2412" i="259"/>
  <c r="AN2412" i="259" s="1"/>
  <c r="AM3433" i="259"/>
  <c r="AN3433" i="259" s="1"/>
  <c r="AM5079" i="259"/>
  <c r="AN5079" i="259" s="1"/>
  <c r="AM1102" i="259"/>
  <c r="AN1102" i="259" s="1"/>
  <c r="AM3451" i="259"/>
  <c r="AN3451" i="259" s="1"/>
  <c r="AM3378" i="259"/>
  <c r="AN3378" i="259" s="1"/>
  <c r="AM3655" i="259"/>
  <c r="AN3655" i="259" s="1"/>
  <c r="AM206" i="259"/>
  <c r="AN206" i="259" s="1"/>
  <c r="AM1212" i="259"/>
  <c r="AN1212" i="259" s="1"/>
  <c r="AM2858" i="259"/>
  <c r="AN2858" i="259" s="1"/>
  <c r="AM2902" i="259"/>
  <c r="AN2902" i="259" s="1"/>
  <c r="AM5061" i="259"/>
  <c r="AN5061" i="259" s="1"/>
  <c r="AM3213" i="259"/>
  <c r="AN3213" i="259" s="1"/>
  <c r="AF4088" i="259"/>
  <c r="AF4288" i="259"/>
  <c r="AD4744" i="259"/>
  <c r="AE4744" i="259" s="1"/>
  <c r="AG4283" i="259"/>
  <c r="AG4087" i="259"/>
  <c r="AC3927" i="259"/>
  <c r="AE3927" i="259" s="1"/>
  <c r="AG3819" i="259"/>
  <c r="AC3968" i="259"/>
  <c r="AE3968" i="259" s="1"/>
  <c r="AG4284" i="259"/>
  <c r="AM4770" i="259"/>
  <c r="AN4770" i="259" s="1"/>
  <c r="AM5507" i="259"/>
  <c r="AN5507" i="259" s="1"/>
  <c r="AM5257" i="259"/>
  <c r="AN5257" i="259" s="1"/>
  <c r="AM4579" i="259"/>
  <c r="AN4579" i="259" s="1"/>
  <c r="AM4306" i="259"/>
  <c r="AN4306" i="259" s="1"/>
  <c r="AM5422" i="259"/>
  <c r="AN5422" i="259" s="1"/>
  <c r="AM3662" i="259"/>
  <c r="AN3662" i="259" s="1"/>
  <c r="AM2614" i="259"/>
  <c r="AN2614" i="259" s="1"/>
  <c r="AM4365" i="259"/>
  <c r="AN4365" i="259" s="1"/>
  <c r="AM2877" i="259"/>
  <c r="AN2877" i="259" s="1"/>
  <c r="AM4580" i="259"/>
  <c r="AN4580" i="259" s="1"/>
  <c r="AM3156" i="259"/>
  <c r="AN3156" i="259" s="1"/>
  <c r="AM4113" i="259"/>
  <c r="AN4113" i="259" s="1"/>
  <c r="AM4496" i="259"/>
  <c r="AN4496" i="259" s="1"/>
  <c r="AM1590" i="259"/>
  <c r="AN1590" i="259" s="1"/>
  <c r="AM1877" i="259"/>
  <c r="AN1877" i="259" s="1"/>
  <c r="AM3930" i="259"/>
  <c r="AN3930" i="259" s="1"/>
  <c r="AM4143" i="259"/>
  <c r="AN4143" i="259" s="1"/>
  <c r="AM566" i="259"/>
  <c r="AN566" i="259" s="1"/>
  <c r="AM1676" i="259"/>
  <c r="AN1676" i="259" s="1"/>
  <c r="AM1987" i="259"/>
  <c r="AN1987" i="259" s="1"/>
  <c r="AM4190" i="259"/>
  <c r="AN4190" i="259" s="1"/>
  <c r="AM2942" i="259"/>
  <c r="AN2942" i="259" s="1"/>
  <c r="AM4869" i="259"/>
  <c r="AN4869" i="259" s="1"/>
  <c r="AM3333" i="259"/>
  <c r="AN3333" i="259" s="1"/>
  <c r="AM5300" i="259"/>
  <c r="AN5300" i="259" s="1"/>
  <c r="AM3468" i="259"/>
  <c r="AN3468" i="259" s="1"/>
  <c r="AM2444" i="259"/>
  <c r="AN2444" i="259" s="1"/>
  <c r="AM4616" i="259"/>
  <c r="AN4616" i="259" s="1"/>
  <c r="AM1710" i="259"/>
  <c r="AN1710" i="259" s="1"/>
  <c r="AM2189" i="259"/>
  <c r="AN2189" i="259" s="1"/>
  <c r="AM3163" i="259"/>
  <c r="AN3163" i="259" s="1"/>
  <c r="AM4647" i="259"/>
  <c r="AN4647" i="259" s="1"/>
  <c r="AM750" i="259"/>
  <c r="AN750" i="259" s="1"/>
  <c r="AM1668" i="259"/>
  <c r="AN1668" i="259" s="1"/>
  <c r="AM1979" i="259"/>
  <c r="AN1979" i="259" s="1"/>
  <c r="AM4481" i="259"/>
  <c r="AN4481" i="259" s="1"/>
  <c r="AM3710" i="259"/>
  <c r="AN3710" i="259" s="1"/>
  <c r="AM2662" i="259"/>
  <c r="AN2662" i="259" s="1"/>
  <c r="AM4589" i="259"/>
  <c r="AN4589" i="259" s="1"/>
  <c r="AM3053" i="259"/>
  <c r="AN3053" i="259" s="1"/>
  <c r="AM5012" i="259"/>
  <c r="AN5012" i="259" s="1"/>
  <c r="AM3396" i="259"/>
  <c r="AN3396" i="259" s="1"/>
  <c r="AM2372" i="259"/>
  <c r="AN2372" i="259" s="1"/>
  <c r="AM4544" i="259"/>
  <c r="AN4544" i="259" s="1"/>
  <c r="AM1574" i="259"/>
  <c r="AN1574" i="259" s="1"/>
  <c r="AM2053" i="259"/>
  <c r="AN2053" i="259" s="1"/>
  <c r="AM5170" i="259"/>
  <c r="AN5170" i="259" s="1"/>
  <c r="AM4511" i="259"/>
  <c r="AN4511" i="259" s="1"/>
  <c r="AM614" i="259"/>
  <c r="AN614" i="259" s="1"/>
  <c r="AM1348" i="259"/>
  <c r="AN1348" i="259" s="1"/>
  <c r="AM1499" i="259"/>
  <c r="AN1499" i="259" s="1"/>
  <c r="AM4345" i="259"/>
  <c r="AN4345" i="259" s="1"/>
  <c r="AM4102" i="259"/>
  <c r="AN4102" i="259" s="1"/>
  <c r="AM2782" i="259"/>
  <c r="AN2782" i="259" s="1"/>
  <c r="AM4933" i="259"/>
  <c r="AN4933" i="259" s="1"/>
  <c r="AM3237" i="259"/>
  <c r="AN3237" i="259" s="1"/>
  <c r="AM5212" i="259"/>
  <c r="AN5212" i="259" s="1"/>
  <c r="AM3524" i="259"/>
  <c r="AN3524" i="259" s="1"/>
  <c r="AM2492" i="259"/>
  <c r="AN2492" i="259" s="1"/>
  <c r="AM4792" i="259"/>
  <c r="AN4792" i="259" s="1"/>
  <c r="AM1822" i="259"/>
  <c r="AN1822" i="259" s="1"/>
  <c r="AM2109" i="259"/>
  <c r="AN2109" i="259" s="1"/>
  <c r="AM3147" i="259"/>
  <c r="AN3147" i="259" s="1"/>
  <c r="AM4631" i="259"/>
  <c r="AN4631" i="259" s="1"/>
  <c r="AM670" i="259"/>
  <c r="AN670" i="259" s="1"/>
  <c r="AM1636" i="259"/>
  <c r="AN1636" i="259" s="1"/>
  <c r="AM1947" i="259"/>
  <c r="AN1947" i="259" s="1"/>
  <c r="AM4238" i="259"/>
  <c r="AN4238" i="259" s="1"/>
  <c r="AM2990" i="259"/>
  <c r="AN2990" i="259" s="1"/>
  <c r="AM5237" i="259"/>
  <c r="AN5237" i="259" s="1"/>
  <c r="AM3525" i="259"/>
  <c r="AN3525" i="259" s="1"/>
  <c r="AM5508" i="259"/>
  <c r="AN5508" i="259" s="1"/>
  <c r="AM3652" i="259"/>
  <c r="AN3652" i="259" s="1"/>
  <c r="AM2612" i="259"/>
  <c r="AN2612" i="259" s="1"/>
  <c r="AM3441" i="259"/>
  <c r="AN3441" i="259" s="1"/>
  <c r="AM5087" i="259"/>
  <c r="AN5087" i="259" s="1"/>
  <c r="AM1174" i="259"/>
  <c r="AN1174" i="259" s="1"/>
  <c r="AM3651" i="259"/>
  <c r="AN3651" i="259" s="1"/>
  <c r="AM3514" i="259"/>
  <c r="AN3514" i="259" s="1"/>
  <c r="AM3535" i="259"/>
  <c r="AN3535" i="259" s="1"/>
  <c r="AM1613" i="259"/>
  <c r="AN1613" i="259" s="1"/>
  <c r="AM2939" i="259"/>
  <c r="AN2939" i="259" s="1"/>
  <c r="AM5510" i="259"/>
  <c r="AN5510" i="259" s="1"/>
  <c r="AM3622" i="259"/>
  <c r="AN3622" i="259" s="1"/>
  <c r="AM2574" i="259"/>
  <c r="AN2574" i="259" s="1"/>
  <c r="AM4325" i="259"/>
  <c r="AN4325" i="259" s="1"/>
  <c r="AM2965" i="259"/>
  <c r="AN2965" i="259" s="1"/>
  <c r="AM4828" i="259"/>
  <c r="AN4828" i="259" s="1"/>
  <c r="AM3372" i="259"/>
  <c r="AN3372" i="259" s="1"/>
  <c r="AM2348" i="259"/>
  <c r="AN2348" i="259" s="1"/>
  <c r="AM3369" i="259"/>
  <c r="AN3369" i="259" s="1"/>
  <c r="AM5015" i="259"/>
  <c r="AN5015" i="259" s="1"/>
  <c r="AM1038" i="259"/>
  <c r="AN1038" i="259" s="1"/>
  <c r="AM3387" i="259"/>
  <c r="AN3387" i="259" s="1"/>
  <c r="AM3314" i="259"/>
  <c r="AN3314" i="259" s="1"/>
  <c r="AM3591" i="259"/>
  <c r="AN3591" i="259" s="1"/>
  <c r="AM142" i="259"/>
  <c r="AN142" i="259" s="1"/>
  <c r="AM1100" i="259"/>
  <c r="AN1100" i="259" s="1"/>
  <c r="AM2538" i="259"/>
  <c r="AN2538" i="259" s="1"/>
  <c r="AM2822" i="259"/>
  <c r="AN2822" i="259" s="1"/>
  <c r="AM4989" i="259"/>
  <c r="AN4989" i="259" s="1"/>
  <c r="AM2701" i="259"/>
  <c r="AN2701" i="259" s="1"/>
  <c r="AF4672" i="259"/>
  <c r="AG3909" i="259"/>
  <c r="AC3844" i="259"/>
  <c r="AE3844" i="259" s="1"/>
  <c r="AG4200" i="259"/>
  <c r="AC3827" i="259"/>
  <c r="AE3827" i="259" s="1"/>
  <c r="AC4386" i="259"/>
  <c r="AE4386" i="259" s="1"/>
  <c r="AG3933" i="259"/>
  <c r="AC4696" i="259"/>
  <c r="AE4696" i="259" s="1"/>
  <c r="AC3799" i="259"/>
  <c r="AE3799" i="259" s="1"/>
  <c r="AC4296" i="259"/>
  <c r="AE4296" i="259" s="1"/>
  <c r="AG4760" i="259"/>
  <c r="AD4152" i="259"/>
  <c r="AF3876" i="259"/>
  <c r="AG3952" i="259"/>
  <c r="AC4343" i="259"/>
  <c r="AE4343" i="259" s="1"/>
  <c r="AG4180" i="259"/>
  <c r="AG3760" i="259"/>
  <c r="AG3803" i="259"/>
  <c r="AC4755" i="259"/>
  <c r="AE4755" i="259" s="1"/>
  <c r="AC4335" i="259"/>
  <c r="AE4335" i="259" s="1"/>
  <c r="AC4152" i="259"/>
  <c r="AG4019" i="259"/>
  <c r="AG4269" i="259"/>
  <c r="AG4764" i="259"/>
  <c r="AC4827" i="259"/>
  <c r="AE4827" i="259" s="1"/>
  <c r="AC3861" i="259"/>
  <c r="AE3861" i="259" s="1"/>
  <c r="AG3977" i="259"/>
  <c r="AG4146" i="259"/>
  <c r="AG4681" i="259"/>
  <c r="AG4844" i="259"/>
  <c r="AG4098" i="259"/>
  <c r="AC4061" i="259"/>
  <c r="AE4061" i="259" s="1"/>
  <c r="AC3974" i="259"/>
  <c r="AE3974" i="259" s="1"/>
  <c r="AG4840" i="259"/>
  <c r="AF3976" i="259"/>
  <c r="AF4200" i="259"/>
  <c r="AG3889" i="259"/>
  <c r="AG4243" i="259"/>
  <c r="AG4127" i="259"/>
  <c r="AG3976" i="259"/>
  <c r="AG3798" i="259"/>
  <c r="AG3885" i="259"/>
  <c r="AG4288" i="259"/>
  <c r="AC4195" i="259"/>
  <c r="AE4195" i="259" s="1"/>
  <c r="AG4699" i="259"/>
  <c r="AG4160" i="259"/>
  <c r="AG4059" i="259"/>
  <c r="AG4768" i="259"/>
  <c r="AG4139" i="259"/>
  <c r="AG4823" i="259"/>
  <c r="AG4264" i="259"/>
  <c r="AG4787" i="259"/>
  <c r="AC4235" i="259"/>
  <c r="AE4235" i="259" s="1"/>
  <c r="AG4036" i="259"/>
  <c r="AG4081" i="259"/>
  <c r="AG4735" i="259"/>
  <c r="AG3992" i="259"/>
  <c r="AG4411" i="259"/>
  <c r="AG4402" i="259"/>
  <c r="AG4216" i="259"/>
  <c r="AG4049" i="259"/>
  <c r="AG4219" i="259"/>
  <c r="AC4442" i="259"/>
  <c r="AE4442" i="259" s="1"/>
  <c r="AG3820" i="259"/>
  <c r="AG4228" i="259"/>
  <c r="AG4728" i="259"/>
  <c r="AC4848" i="259"/>
  <c r="AG4111" i="259"/>
  <c r="AG4304" i="259"/>
  <c r="AD3760" i="259"/>
  <c r="AE3760" i="259" s="1"/>
  <c r="AD3920" i="259"/>
  <c r="AE3920" i="259" s="1"/>
  <c r="AD4160" i="259"/>
  <c r="AE4160" i="259" s="1"/>
  <c r="AD4304" i="259"/>
  <c r="AE4304" i="259" s="1"/>
  <c r="AD4848" i="259"/>
  <c r="AG4109" i="259"/>
  <c r="AG4771" i="259"/>
  <c r="AG3855" i="259"/>
  <c r="AG4355" i="259"/>
  <c r="AG3854" i="259"/>
  <c r="AG4103" i="259"/>
  <c r="AG4652" i="259"/>
  <c r="AC4777" i="259"/>
  <c r="AE4777" i="259" s="1"/>
  <c r="AC4104" i="259"/>
  <c r="AE4104" i="259" s="1"/>
  <c r="AG4375" i="259"/>
  <c r="AG4655" i="259"/>
  <c r="AC4727" i="259"/>
  <c r="AE4727" i="259" s="1"/>
  <c r="AG4820" i="259"/>
  <c r="AG3999" i="259"/>
  <c r="AG3756" i="259"/>
  <c r="AG3925" i="259"/>
  <c r="AG4659" i="259"/>
  <c r="AG3847" i="259"/>
  <c r="AG3920" i="259"/>
  <c r="AF4036" i="259"/>
  <c r="AF4100" i="259"/>
  <c r="AF4820" i="259"/>
  <c r="AG3753" i="259"/>
  <c r="AG4311" i="259"/>
  <c r="AG4119" i="259"/>
  <c r="AC4316" i="259"/>
  <c r="AE4316" i="259" s="1"/>
  <c r="AG3937" i="259"/>
  <c r="AG4705" i="259"/>
  <c r="AC3879" i="259"/>
  <c r="AE3879" i="259" s="1"/>
  <c r="AG4287" i="259"/>
  <c r="AG3896" i="259"/>
  <c r="AG3942" i="259"/>
  <c r="AG4008" i="259"/>
  <c r="AG4062" i="259"/>
  <c r="AG4117" i="259"/>
  <c r="AG4277" i="259"/>
  <c r="AG4744" i="259"/>
  <c r="AG3843" i="259"/>
  <c r="AG4396" i="259"/>
  <c r="AC3871" i="259"/>
  <c r="AE3871" i="259" s="1"/>
  <c r="AG4133" i="259"/>
  <c r="AG4684" i="259"/>
  <c r="AG4831" i="259"/>
  <c r="AG4368" i="259"/>
  <c r="AG4851" i="259"/>
  <c r="AG4006" i="259"/>
  <c r="AG4436" i="259"/>
  <c r="AG4675" i="259"/>
  <c r="AG4409" i="259"/>
  <c r="AG4669" i="259"/>
  <c r="AC4829" i="259"/>
  <c r="AE4829" i="259" s="1"/>
  <c r="AG4042" i="259"/>
  <c r="AG3772" i="259"/>
  <c r="AG4700" i="259"/>
  <c r="AG3867" i="259"/>
  <c r="AG4115" i="259"/>
  <c r="AG4741" i="259"/>
  <c r="AG4071" i="259"/>
  <c r="AG4747" i="259"/>
  <c r="AG3902" i="259"/>
  <c r="AM2" i="259"/>
  <c r="AN2" i="259" s="1"/>
  <c r="AE3785" i="259"/>
  <c r="AC3985" i="259"/>
  <c r="AE3985" i="259" s="1"/>
  <c r="AC4807" i="259"/>
  <c r="AE4807" i="259" s="1"/>
  <c r="AC4349" i="259"/>
  <c r="AE4349" i="259" s="1"/>
  <c r="AC4719" i="259"/>
  <c r="AE4719" i="259" s="1"/>
  <c r="AC4047" i="259"/>
  <c r="AE4047" i="259" s="1"/>
  <c r="AC4088" i="259"/>
  <c r="AE4088" i="259" s="1"/>
  <c r="AC3779" i="259"/>
  <c r="AE3779" i="259" s="1"/>
  <c r="AC3828" i="259"/>
  <c r="AE3828" i="259" s="1"/>
  <c r="AC4207" i="259"/>
  <c r="AE4207" i="259" s="1"/>
  <c r="AC4063" i="259"/>
  <c r="AE4063" i="259" s="1"/>
  <c r="AC4783" i="259"/>
  <c r="AE4783" i="259" s="1"/>
  <c r="AC3987" i="259"/>
  <c r="AE3987" i="259" s="1"/>
  <c r="AC4383" i="259"/>
  <c r="AE4383" i="259" s="1"/>
  <c r="AG3832" i="259"/>
  <c r="AG3935" i="259"/>
  <c r="AG4448" i="259"/>
  <c r="AG3785" i="259"/>
  <c r="AG4416" i="259"/>
  <c r="AG3791" i="259"/>
  <c r="AG3948" i="259"/>
  <c r="AG4201" i="259"/>
  <c r="AG4692" i="259"/>
  <c r="AG4044" i="259"/>
  <c r="AG4796" i="259"/>
  <c r="AG4181" i="259"/>
  <c r="AG3747" i="259"/>
  <c r="AG3997" i="259"/>
  <c r="AG4161" i="259"/>
  <c r="AG4242" i="259"/>
  <c r="AG4309" i="259"/>
  <c r="AG4759" i="259"/>
  <c r="AG3766" i="259"/>
  <c r="AG3923" i="259"/>
  <c r="AG4027" i="259"/>
  <c r="AG4118" i="259"/>
  <c r="AG3813" i="259"/>
  <c r="AG3775" i="259"/>
  <c r="AG4369" i="259"/>
  <c r="AG4800" i="259"/>
  <c r="AG3863" i="259"/>
  <c r="AG4209" i="259"/>
  <c r="AG3823" i="259"/>
  <c r="AG3947" i="259"/>
  <c r="AG4648" i="259"/>
  <c r="AG4813" i="259"/>
  <c r="AG4276" i="259"/>
  <c r="AG3900" i="259"/>
  <c r="AG3817" i="259"/>
  <c r="AG4033" i="259"/>
  <c r="AG4724" i="259"/>
  <c r="AG3764" i="259"/>
  <c r="AG4184" i="259"/>
  <c r="AG4263" i="259"/>
  <c r="AG4321" i="259"/>
  <c r="AG4388" i="259"/>
  <c r="AG4707" i="259"/>
  <c r="AG3783" i="259"/>
  <c r="AG3853" i="259"/>
  <c r="AG3944" i="259"/>
  <c r="AG4147" i="259"/>
  <c r="AG4431" i="259"/>
  <c r="AG3837" i="259"/>
  <c r="AG4752" i="259"/>
  <c r="AG3804" i="259"/>
  <c r="AG4417" i="259"/>
  <c r="AE3753" i="259"/>
  <c r="AE4724" i="259"/>
  <c r="AE4329" i="259"/>
  <c r="AE3865" i="259"/>
  <c r="AE3832" i="259"/>
  <c r="AE3896" i="259"/>
  <c r="AE3976" i="259"/>
  <c r="AE4216" i="259"/>
  <c r="AE4264" i="259"/>
  <c r="AE4320" i="259"/>
  <c r="AE4376" i="259"/>
  <c r="AE4416" i="259"/>
  <c r="AE4448" i="259"/>
  <c r="AE4728" i="259"/>
  <c r="AE4800" i="259"/>
  <c r="AE4816" i="259"/>
  <c r="AE4840" i="259"/>
  <c r="AE4669" i="259"/>
  <c r="AE3909" i="259"/>
  <c r="AE4321" i="259"/>
  <c r="AE4133" i="259"/>
  <c r="AE3933" i="259"/>
  <c r="AE4269" i="259"/>
  <c r="AE3783" i="259"/>
  <c r="AE3823" i="259"/>
  <c r="AE3839" i="259"/>
  <c r="AE3863" i="259"/>
  <c r="AE3999" i="259"/>
  <c r="AE4031" i="259"/>
  <c r="AE4087" i="259"/>
  <c r="AE4103" i="259"/>
  <c r="AE4111" i="259"/>
  <c r="AE4127" i="259"/>
  <c r="AE4263" i="259"/>
  <c r="AE4287" i="259"/>
  <c r="AE4431" i="259"/>
  <c r="AE4655" i="259"/>
  <c r="AE4735" i="259"/>
  <c r="AE4791" i="259"/>
  <c r="AE4823" i="259"/>
  <c r="AE4831" i="259"/>
  <c r="AE4229" i="259"/>
  <c r="AE4789" i="259"/>
  <c r="AE4141" i="259"/>
  <c r="AE3837" i="259"/>
  <c r="AE3808" i="259"/>
  <c r="AE3904" i="259"/>
  <c r="AE3944" i="259"/>
  <c r="AE3992" i="259"/>
  <c r="AE4008" i="259"/>
  <c r="AE4016" i="259"/>
  <c r="AE4184" i="259"/>
  <c r="AE4200" i="259"/>
  <c r="AE4288" i="259"/>
  <c r="AE4368" i="259"/>
  <c r="AE4648" i="259"/>
  <c r="AE4672" i="259"/>
  <c r="AE4752" i="259"/>
  <c r="AE4760" i="259"/>
  <c r="AE4768" i="259"/>
  <c r="AE4856" i="259"/>
  <c r="AE3977" i="259"/>
  <c r="AE4109" i="259"/>
  <c r="AE4249" i="259"/>
  <c r="AE4796" i="259"/>
  <c r="AE4049" i="259"/>
  <c r="AE4337" i="259"/>
  <c r="AE4021" i="259"/>
  <c r="AE3747" i="259"/>
  <c r="AE3843" i="259"/>
  <c r="AE3851" i="259"/>
  <c r="AE3915" i="259"/>
  <c r="AE3923" i="259"/>
  <c r="AE3939" i="259"/>
  <c r="AE4027" i="259"/>
  <c r="AE4059" i="259"/>
  <c r="AE4075" i="259"/>
  <c r="AE4115" i="259"/>
  <c r="AE4139" i="259"/>
  <c r="AE4243" i="259"/>
  <c r="AE4355" i="259"/>
  <c r="AE4435" i="259"/>
  <c r="AE4747" i="259"/>
  <c r="AE4787" i="259"/>
  <c r="AE4851" i="259"/>
  <c r="AE4242" i="259"/>
  <c r="AE3889" i="259"/>
  <c r="AE4409" i="259"/>
  <c r="AE3817" i="259"/>
  <c r="AE4117" i="259"/>
  <c r="AE4417" i="259"/>
  <c r="AE4769" i="259"/>
  <c r="AE4053" i="259"/>
  <c r="AE3937" i="259"/>
  <c r="AE4025" i="259"/>
  <c r="AE3875" i="259"/>
  <c r="AE4657" i="259"/>
  <c r="AE3756" i="259"/>
  <c r="AE3766" i="259"/>
  <c r="AE3806" i="259"/>
  <c r="AE3854" i="259"/>
  <c r="AE3942" i="259"/>
  <c r="AE4118" i="259"/>
  <c r="AE4214" i="259"/>
  <c r="AE4822" i="259"/>
  <c r="AE3775" i="259"/>
  <c r="AE3791" i="259"/>
  <c r="AE3847" i="259"/>
  <c r="AE3855" i="259"/>
  <c r="AE3935" i="259"/>
  <c r="AE4071" i="259"/>
  <c r="AE4119" i="259"/>
  <c r="AE4167" i="259"/>
  <c r="AE4311" i="259"/>
  <c r="AE4375" i="259"/>
  <c r="AE4663" i="259"/>
  <c r="AE4687" i="259"/>
  <c r="AE4759" i="259"/>
  <c r="AE4775" i="259"/>
  <c r="AE4076" i="259"/>
  <c r="AE4284" i="259"/>
  <c r="AE4396" i="259"/>
  <c r="AE4652" i="259"/>
  <c r="AE4804" i="259"/>
  <c r="AE3813" i="259"/>
  <c r="AE3925" i="259"/>
  <c r="AE3997" i="259"/>
  <c r="AE4181" i="259"/>
  <c r="AE4277" i="259"/>
  <c r="AE4081" i="259"/>
  <c r="AE4209" i="259"/>
  <c r="AE4813" i="259"/>
  <c r="AE4297" i="259"/>
  <c r="AE4705" i="259"/>
  <c r="AE3841" i="259"/>
  <c r="AE4681" i="259"/>
  <c r="AE4228" i="259"/>
  <c r="AE4364" i="259"/>
  <c r="AE3957" i="259"/>
  <c r="AE3798" i="259"/>
  <c r="AE3894" i="259"/>
  <c r="AE3902" i="259"/>
  <c r="AE3950" i="259"/>
  <c r="AE4006" i="259"/>
  <c r="AE4062" i="259"/>
  <c r="AE3764" i="259"/>
  <c r="AE3772" i="259"/>
  <c r="AE3804" i="259"/>
  <c r="AE3820" i="259"/>
  <c r="AE3876" i="259"/>
  <c r="AE3900" i="259"/>
  <c r="AE4036" i="259"/>
  <c r="AE4100" i="259"/>
  <c r="AE4180" i="259"/>
  <c r="AE4276" i="259"/>
  <c r="AE4388" i="259"/>
  <c r="AE4404" i="259"/>
  <c r="AE4420" i="259"/>
  <c r="AE4436" i="259"/>
  <c r="AE4716" i="259"/>
  <c r="AE4764" i="259"/>
  <c r="AE4820" i="259"/>
  <c r="AE4836" i="259"/>
  <c r="AE4844" i="259"/>
  <c r="AE3952" i="259"/>
  <c r="AE3885" i="259"/>
  <c r="AE4707" i="259"/>
  <c r="AE3853" i="259"/>
  <c r="AE4741" i="259"/>
  <c r="AE3962" i="259"/>
  <c r="AE4042" i="259"/>
  <c r="AE4098" i="259"/>
  <c r="AE4146" i="259"/>
  <c r="AE4362" i="259"/>
  <c r="AE4402" i="259"/>
  <c r="AE3803" i="259"/>
  <c r="AE3819" i="259"/>
  <c r="AE3867" i="259"/>
  <c r="AE3891" i="259"/>
  <c r="AE3899" i="259"/>
  <c r="AE3947" i="259"/>
  <c r="AE4003" i="259"/>
  <c r="AE4019" i="259"/>
  <c r="AE4091" i="259"/>
  <c r="AE4147" i="259"/>
  <c r="AE4219" i="259"/>
  <c r="AE4251" i="259"/>
  <c r="AE4283" i="259"/>
  <c r="AE4331" i="259"/>
  <c r="AE4411" i="259"/>
  <c r="AE4659" i="259"/>
  <c r="AE4675" i="259"/>
  <c r="AE4699" i="259"/>
  <c r="AE4771" i="259"/>
  <c r="AE4795" i="259"/>
  <c r="AE4033" i="259"/>
  <c r="AE4201" i="259"/>
  <c r="AE4161" i="259"/>
  <c r="AE4369" i="259"/>
  <c r="AE3948" i="259"/>
  <c r="AE3964" i="259"/>
  <c r="AE4044" i="259"/>
  <c r="AE4132" i="259"/>
  <c r="AE4684" i="259"/>
  <c r="AE4692" i="259"/>
  <c r="AE4700" i="259"/>
  <c r="AE4780" i="259"/>
  <c r="AE4309" i="259"/>
  <c r="AC3523" i="259"/>
  <c r="AE3523" i="259" s="1"/>
  <c r="AG3523" i="259"/>
  <c r="AC4403" i="259"/>
  <c r="AE4403" i="259" s="1"/>
  <c r="AG4403" i="259"/>
  <c r="AC4763" i="259"/>
  <c r="AE4763" i="259" s="1"/>
  <c r="AG4763" i="259"/>
  <c r="AC5075" i="259"/>
  <c r="AE5075" i="259" s="1"/>
  <c r="AG5075" i="259"/>
  <c r="AC5210" i="259"/>
  <c r="AE5210" i="259" s="1"/>
  <c r="AG5210" i="259"/>
  <c r="AC5308" i="259"/>
  <c r="AE5308" i="259" s="1"/>
  <c r="AG5308" i="259"/>
  <c r="AC5394" i="259"/>
  <c r="AE5394" i="259" s="1"/>
  <c r="AG5394" i="259"/>
  <c r="AC5479" i="259"/>
  <c r="AE5479" i="259" s="1"/>
  <c r="AG5479" i="259"/>
  <c r="AC5175" i="259"/>
  <c r="AE5175" i="259" s="1"/>
  <c r="AG5175" i="259"/>
  <c r="AC5451" i="259"/>
  <c r="AE5451" i="259" s="1"/>
  <c r="AG5451" i="259"/>
  <c r="AC3603" i="259"/>
  <c r="AE3603" i="259" s="1"/>
  <c r="AG3603" i="259"/>
  <c r="AC4527" i="259"/>
  <c r="AE4527" i="259" s="1"/>
  <c r="AG4527" i="259"/>
  <c r="AC4847" i="259"/>
  <c r="AE4847" i="259" s="1"/>
  <c r="AG4847" i="259"/>
  <c r="AC5099" i="259"/>
  <c r="AE5099" i="259" s="1"/>
  <c r="AG5099" i="259"/>
  <c r="AC5227" i="259"/>
  <c r="AE5227" i="259" s="1"/>
  <c r="AG5227" i="259"/>
  <c r="AC5320" i="259"/>
  <c r="AE5320" i="259" s="1"/>
  <c r="AG5320" i="259"/>
  <c r="AC5406" i="259"/>
  <c r="AE5406" i="259" s="1"/>
  <c r="AG5406" i="259"/>
  <c r="AC5491" i="259"/>
  <c r="AE5491" i="259" s="1"/>
  <c r="AG5491" i="259"/>
  <c r="AC5103" i="259"/>
  <c r="AE5103" i="259" s="1"/>
  <c r="AG5103" i="259"/>
  <c r="AC5478" i="259"/>
  <c r="AE5478" i="259" s="1"/>
  <c r="AG5478" i="259"/>
  <c r="AC3811" i="259"/>
  <c r="AE3811" i="259" s="1"/>
  <c r="AG3811" i="259"/>
  <c r="AC4515" i="259"/>
  <c r="AE4515" i="259" s="1"/>
  <c r="AG4515" i="259"/>
  <c r="AC4987" i="259"/>
  <c r="AE4987" i="259" s="1"/>
  <c r="AG4987" i="259"/>
  <c r="AC5166" i="259"/>
  <c r="AE5166" i="259" s="1"/>
  <c r="AG5166" i="259"/>
  <c r="AC5279" i="259"/>
  <c r="AE5279" i="259" s="1"/>
  <c r="AG5279" i="259"/>
  <c r="AC5343" i="259"/>
  <c r="AE5343" i="259" s="1"/>
  <c r="AG5343" i="259"/>
  <c r="AC5428" i="259"/>
  <c r="AE5428" i="259" s="1"/>
  <c r="AG5428" i="259"/>
  <c r="AC5512" i="259"/>
  <c r="AE5512" i="259" s="1"/>
  <c r="AG5512" i="259"/>
  <c r="AC5291" i="259"/>
  <c r="AE5291" i="259" s="1"/>
  <c r="AG5291" i="259"/>
  <c r="AC3443" i="259"/>
  <c r="AE3443" i="259" s="1"/>
  <c r="AG3443" i="259"/>
  <c r="AC4503" i="259"/>
  <c r="AE4503" i="259" s="1"/>
  <c r="AG4503" i="259"/>
  <c r="AC5280" i="259"/>
  <c r="AE5280" i="259" s="1"/>
  <c r="AG5280" i="259"/>
  <c r="AC5066" i="259"/>
  <c r="AE5066" i="259" s="1"/>
  <c r="AG5066" i="259"/>
  <c r="AC5002" i="259"/>
  <c r="AE5002" i="259" s="1"/>
  <c r="AG5002" i="259"/>
  <c r="AC4938" i="259"/>
  <c r="AE4938" i="259" s="1"/>
  <c r="AG4938" i="259"/>
  <c r="AC4874" i="259"/>
  <c r="AE4874" i="259" s="1"/>
  <c r="AG4874" i="259"/>
  <c r="AC4774" i="259"/>
  <c r="AE4774" i="259" s="1"/>
  <c r="AG4774" i="259"/>
  <c r="AC4698" i="259"/>
  <c r="AE4698" i="259" s="1"/>
  <c r="AG4698" i="259"/>
  <c r="AC4622" i="259"/>
  <c r="AE4622" i="259" s="1"/>
  <c r="AG4622" i="259"/>
  <c r="AC4558" i="259"/>
  <c r="AE4558" i="259" s="1"/>
  <c r="AG4558" i="259"/>
  <c r="AC4494" i="259"/>
  <c r="AE4494" i="259" s="1"/>
  <c r="AG4494" i="259"/>
  <c r="AC4426" i="259"/>
  <c r="AE4426" i="259" s="1"/>
  <c r="AG4426" i="259"/>
  <c r="AC4307" i="259"/>
  <c r="AE4307" i="259" s="1"/>
  <c r="AG4307" i="259"/>
  <c r="AC4079" i="259"/>
  <c r="AE4079" i="259" s="1"/>
  <c r="AG4079" i="259"/>
  <c r="AC3663" i="259"/>
  <c r="AE3663" i="259" s="1"/>
  <c r="AG3663" i="259"/>
  <c r="AC3407" i="259"/>
  <c r="AE3407" i="259" s="1"/>
  <c r="AG3407" i="259"/>
  <c r="AC3151" i="259"/>
  <c r="AE3151" i="259" s="1"/>
  <c r="AG3151" i="259"/>
  <c r="AC2664" i="259"/>
  <c r="AE2664" i="259" s="1"/>
  <c r="AG2664" i="259"/>
  <c r="AC5465" i="259"/>
  <c r="AE5465" i="259" s="1"/>
  <c r="AG5465" i="259"/>
  <c r="AC5401" i="259"/>
  <c r="AE5401" i="259" s="1"/>
  <c r="AG5401" i="259"/>
  <c r="AC5337" i="259"/>
  <c r="AE5337" i="259" s="1"/>
  <c r="AG5337" i="259"/>
  <c r="AC5273" i="259"/>
  <c r="AE5273" i="259" s="1"/>
  <c r="AG5273" i="259"/>
  <c r="AC5209" i="259"/>
  <c r="AE5209" i="259" s="1"/>
  <c r="AG5209" i="259"/>
  <c r="AC5145" i="259"/>
  <c r="AE5145" i="259" s="1"/>
  <c r="AG5145" i="259"/>
  <c r="AC5081" i="259"/>
  <c r="AE5081" i="259" s="1"/>
  <c r="AG5081" i="259"/>
  <c r="AC5017" i="259"/>
  <c r="AE5017" i="259" s="1"/>
  <c r="AG5017" i="259"/>
  <c r="AC4953" i="259"/>
  <c r="AE4953" i="259" s="1"/>
  <c r="AG4953" i="259"/>
  <c r="AC4889" i="259"/>
  <c r="AE4889" i="259" s="1"/>
  <c r="AG4889" i="259"/>
  <c r="AC4801" i="259"/>
  <c r="AE4801" i="259" s="1"/>
  <c r="AG4801" i="259"/>
  <c r="AC4685" i="259"/>
  <c r="AE4685" i="259" s="1"/>
  <c r="AG4685" i="259"/>
  <c r="AC4597" i="259"/>
  <c r="AE4597" i="259" s="1"/>
  <c r="AG4597" i="259"/>
  <c r="AC4549" i="259"/>
  <c r="AE4549" i="259" s="1"/>
  <c r="AG4549" i="259"/>
  <c r="AC4485" i="259"/>
  <c r="AE4485" i="259" s="1"/>
  <c r="AG4485" i="259"/>
  <c r="AC4413" i="259"/>
  <c r="AE4413" i="259" s="1"/>
  <c r="AG4413" i="259"/>
  <c r="AC4271" i="259"/>
  <c r="AE4271" i="259" s="1"/>
  <c r="AG4271" i="259"/>
  <c r="AC3895" i="259"/>
  <c r="AE3895" i="259" s="1"/>
  <c r="AG3895" i="259"/>
  <c r="AC3547" i="259"/>
  <c r="AE3547" i="259" s="1"/>
  <c r="AG3547" i="259"/>
  <c r="AC3291" i="259"/>
  <c r="AE3291" i="259" s="1"/>
  <c r="AG3291" i="259"/>
  <c r="AC3035" i="259"/>
  <c r="AE3035" i="259" s="1"/>
  <c r="AG3035" i="259"/>
  <c r="AC5244" i="259"/>
  <c r="AE5244" i="259" s="1"/>
  <c r="AG5244" i="259"/>
  <c r="AC5196" i="259"/>
  <c r="AE5196" i="259" s="1"/>
  <c r="AG5196" i="259"/>
  <c r="AC5132" i="259"/>
  <c r="AE5132" i="259" s="1"/>
  <c r="AG5132" i="259"/>
  <c r="AC5068" i="259"/>
  <c r="AE5068" i="259" s="1"/>
  <c r="AG5068" i="259"/>
  <c r="AC5004" i="259"/>
  <c r="AE5004" i="259" s="1"/>
  <c r="AG5004" i="259"/>
  <c r="AC4940" i="259"/>
  <c r="AE4940" i="259" s="1"/>
  <c r="AG4940" i="259"/>
  <c r="AC4892" i="259"/>
  <c r="AE4892" i="259" s="1"/>
  <c r="AG4892" i="259"/>
  <c r="AC4756" i="259"/>
  <c r="AE4756" i="259" s="1"/>
  <c r="AG4756" i="259"/>
  <c r="AC4644" i="259"/>
  <c r="AE4644" i="259" s="1"/>
  <c r="AG4644" i="259"/>
  <c r="AC4580" i="259"/>
  <c r="AE4580" i="259" s="1"/>
  <c r="AG4580" i="259"/>
  <c r="AC4516" i="259"/>
  <c r="AE4516" i="259" s="1"/>
  <c r="AG4516" i="259"/>
  <c r="AC4452" i="259"/>
  <c r="AE4452" i="259" s="1"/>
  <c r="AG4452" i="259"/>
  <c r="AC4319" i="259"/>
  <c r="AE4319" i="259" s="1"/>
  <c r="AG4319" i="259"/>
  <c r="AC3759" i="259"/>
  <c r="AE3759" i="259" s="1"/>
  <c r="AG3759" i="259"/>
  <c r="AC3575" i="259"/>
  <c r="AE3575" i="259" s="1"/>
  <c r="AG3575" i="259"/>
  <c r="AC3319" i="259"/>
  <c r="AE3319" i="259" s="1"/>
  <c r="AG3319" i="259"/>
  <c r="AC3063" i="259"/>
  <c r="AE3063" i="259" s="1"/>
  <c r="AG3063" i="259"/>
  <c r="AC1788" i="259"/>
  <c r="AE1788" i="259" s="1"/>
  <c r="AG1788" i="259"/>
  <c r="AC4262" i="259"/>
  <c r="AE4262" i="259" s="1"/>
  <c r="AG4262" i="259"/>
  <c r="AC4170" i="259"/>
  <c r="AE4170" i="259" s="1"/>
  <c r="AG4170" i="259"/>
  <c r="AC4074" i="259"/>
  <c r="AE4074" i="259" s="1"/>
  <c r="AG4074" i="259"/>
  <c r="AC3966" i="259"/>
  <c r="AE3966" i="259" s="1"/>
  <c r="AG3966" i="259"/>
  <c r="AC3850" i="259"/>
  <c r="AE3850" i="259" s="1"/>
  <c r="AG3850" i="259"/>
  <c r="AC3762" i="259"/>
  <c r="AE3762" i="259" s="1"/>
  <c r="AG3762" i="259"/>
  <c r="AC3714" i="259"/>
  <c r="AE3714" i="259" s="1"/>
  <c r="AG3714" i="259"/>
  <c r="AC3650" i="259"/>
  <c r="AE3650" i="259" s="1"/>
  <c r="AG3650" i="259"/>
  <c r="AC3586" i="259"/>
  <c r="AE3586" i="259" s="1"/>
  <c r="AG3586" i="259"/>
  <c r="AC3522" i="259"/>
  <c r="AE3522" i="259" s="1"/>
  <c r="AG3522" i="259"/>
  <c r="AC3458" i="259"/>
  <c r="AE3458" i="259" s="1"/>
  <c r="AG3458" i="259"/>
  <c r="AC3394" i="259"/>
  <c r="AE3394" i="259" s="1"/>
  <c r="AG3394" i="259"/>
  <c r="AC3330" i="259"/>
  <c r="AE3330" i="259" s="1"/>
  <c r="AG3330" i="259"/>
  <c r="AC3298" i="259"/>
  <c r="AE3298" i="259" s="1"/>
  <c r="AG3298" i="259"/>
  <c r="AC3218" i="259"/>
  <c r="AE3218" i="259" s="1"/>
  <c r="AG3218" i="259"/>
  <c r="AC3138" i="259"/>
  <c r="AE3138" i="259" s="1"/>
  <c r="AG3138" i="259"/>
  <c r="AC3026" i="259"/>
  <c r="AE3026" i="259" s="1"/>
  <c r="AG3026" i="259"/>
  <c r="AC2924" i="259"/>
  <c r="AE2924" i="259" s="1"/>
  <c r="AG2924" i="259"/>
  <c r="AC2676" i="259"/>
  <c r="AE2676" i="259" s="1"/>
  <c r="AG2676" i="259"/>
  <c r="AC2276" i="259"/>
  <c r="AE2276" i="259" s="1"/>
  <c r="AG2276" i="259"/>
  <c r="AC4305" i="259"/>
  <c r="AE4305" i="259" s="1"/>
  <c r="AG4305" i="259"/>
  <c r="AC4217" i="259"/>
  <c r="AE4217" i="259" s="1"/>
  <c r="AG4217" i="259"/>
  <c r="AC4121" i="259"/>
  <c r="AE4121" i="259" s="1"/>
  <c r="AG4121" i="259"/>
  <c r="AC4029" i="259"/>
  <c r="AE4029" i="259" s="1"/>
  <c r="AG4029" i="259"/>
  <c r="AC3929" i="259"/>
  <c r="AE3929" i="259" s="1"/>
  <c r="AG3929" i="259"/>
  <c r="AC3801" i="259"/>
  <c r="AE3801" i="259" s="1"/>
  <c r="AG3801" i="259"/>
  <c r="AC3745" i="259"/>
  <c r="AE3745" i="259" s="1"/>
  <c r="AG3745" i="259"/>
  <c r="AC3681" i="259"/>
  <c r="AE3681" i="259" s="1"/>
  <c r="AG3681" i="259"/>
  <c r="AC3617" i="259"/>
  <c r="AE3617" i="259" s="1"/>
  <c r="AG3617" i="259"/>
  <c r="AC3553" i="259"/>
  <c r="AE3553" i="259" s="1"/>
  <c r="AG3553" i="259"/>
  <c r="AC3489" i="259"/>
  <c r="AE3489" i="259" s="1"/>
  <c r="AG3489" i="259"/>
  <c r="AC3425" i="259"/>
  <c r="AE3425" i="259" s="1"/>
  <c r="AG3425" i="259"/>
  <c r="AC3361" i="259"/>
  <c r="AE3361" i="259" s="1"/>
  <c r="AG3361" i="259"/>
  <c r="AC3297" i="259"/>
  <c r="AE3297" i="259" s="1"/>
  <c r="AG3297" i="259"/>
  <c r="AC3233" i="259"/>
  <c r="AE3233" i="259" s="1"/>
  <c r="AG3233" i="259"/>
  <c r="AC3169" i="259"/>
  <c r="AE3169" i="259" s="1"/>
  <c r="AG3169" i="259"/>
  <c r="AC3105" i="259"/>
  <c r="AE3105" i="259" s="1"/>
  <c r="AG3105" i="259"/>
  <c r="AC3041" i="259"/>
  <c r="AE3041" i="259" s="1"/>
  <c r="AG3041" i="259"/>
  <c r="AC2983" i="259"/>
  <c r="AE2983" i="259" s="1"/>
  <c r="AG2983" i="259"/>
  <c r="AC2800" i="259"/>
  <c r="AE2800" i="259" s="1"/>
  <c r="AG2800" i="259"/>
  <c r="AC2608" i="259"/>
  <c r="AE2608" i="259" s="1"/>
  <c r="AG2608" i="259"/>
  <c r="AC2001" i="259"/>
  <c r="AE2001" i="259" s="1"/>
  <c r="AG2001" i="259"/>
  <c r="AC4272" i="259"/>
  <c r="AE4272" i="259" s="1"/>
  <c r="AG4272" i="259"/>
  <c r="AC4168" i="259"/>
  <c r="AE4168" i="259" s="1"/>
  <c r="AG4168" i="259"/>
  <c r="AC4080" i="259"/>
  <c r="AE4080" i="259" s="1"/>
  <c r="AG4080" i="259"/>
  <c r="AC3996" i="259"/>
  <c r="AE3996" i="259" s="1"/>
  <c r="AG3996" i="259"/>
  <c r="AC3916" i="259"/>
  <c r="AE3916" i="259" s="1"/>
  <c r="AG3916" i="259"/>
  <c r="AC3824" i="259"/>
  <c r="AE3824" i="259" s="1"/>
  <c r="AG3824" i="259"/>
  <c r="AC3732" i="259"/>
  <c r="AE3732" i="259" s="1"/>
  <c r="AG3732" i="259"/>
  <c r="AC3668" i="259"/>
  <c r="AE3668" i="259" s="1"/>
  <c r="AG3668" i="259"/>
  <c r="AC3604" i="259"/>
  <c r="AE3604" i="259" s="1"/>
  <c r="AG3604" i="259"/>
  <c r="AC3540" i="259"/>
  <c r="AE3540" i="259" s="1"/>
  <c r="AG3540" i="259"/>
  <c r="AC3476" i="259"/>
  <c r="AE3476" i="259" s="1"/>
  <c r="AG3476" i="259"/>
  <c r="AC3412" i="259"/>
  <c r="AE3412" i="259" s="1"/>
  <c r="AG3412" i="259"/>
  <c r="AC3348" i="259"/>
  <c r="AE3348" i="259" s="1"/>
  <c r="AG3348" i="259"/>
  <c r="AC3284" i="259"/>
  <c r="AE3284" i="259" s="1"/>
  <c r="AG3284" i="259"/>
  <c r="AC3220" i="259"/>
  <c r="AE3220" i="259" s="1"/>
  <c r="AG3220" i="259"/>
  <c r="AC3156" i="259"/>
  <c r="AE3156" i="259" s="1"/>
  <c r="AG3156" i="259"/>
  <c r="AC3108" i="259"/>
  <c r="AE3108" i="259" s="1"/>
  <c r="AG3108" i="259"/>
  <c r="AC3044" i="259"/>
  <c r="AE3044" i="259" s="1"/>
  <c r="AG3044" i="259"/>
  <c r="AC2928" i="259"/>
  <c r="AE2928" i="259" s="1"/>
  <c r="AG2928" i="259"/>
  <c r="AC2684" i="259"/>
  <c r="AE2684" i="259" s="1"/>
  <c r="AG2684" i="259"/>
  <c r="AC2492" i="259"/>
  <c r="AE2492" i="259" s="1"/>
  <c r="AG2492" i="259"/>
  <c r="AC2963" i="259"/>
  <c r="AE2963" i="259" s="1"/>
  <c r="AG2963" i="259"/>
  <c r="AC2899" i="259"/>
  <c r="AE2899" i="259" s="1"/>
  <c r="AG2899" i="259"/>
  <c r="AC2835" i="259"/>
  <c r="AE2835" i="259" s="1"/>
  <c r="AG2835" i="259"/>
  <c r="AC2787" i="259"/>
  <c r="AE2787" i="259" s="1"/>
  <c r="AG2787" i="259"/>
  <c r="AC2723" i="259"/>
  <c r="AE2723" i="259" s="1"/>
  <c r="AG2723" i="259"/>
  <c r="AC2675" i="259"/>
  <c r="AE2675" i="259" s="1"/>
  <c r="AG2675" i="259"/>
  <c r="AC2611" i="259"/>
  <c r="AE2611" i="259" s="1"/>
  <c r="AG2611" i="259"/>
  <c r="AC2547" i="259"/>
  <c r="AE2547" i="259" s="1"/>
  <c r="AG2547" i="259"/>
  <c r="AC2483" i="259"/>
  <c r="AE2483" i="259" s="1"/>
  <c r="AG2483" i="259"/>
  <c r="AC2336" i="259"/>
  <c r="AE2336" i="259" s="1"/>
  <c r="AG2336" i="259"/>
  <c r="AC2080" i="259"/>
  <c r="AE2080" i="259" s="1"/>
  <c r="AG2080" i="259"/>
  <c r="AC1761" i="259"/>
  <c r="AE1761" i="259" s="1"/>
  <c r="AG1761" i="259"/>
  <c r="AC2970" i="259"/>
  <c r="AE2970" i="259" s="1"/>
  <c r="AG2970" i="259"/>
  <c r="AC2890" i="259"/>
  <c r="AE2890" i="259" s="1"/>
  <c r="AG2890" i="259"/>
  <c r="AC2842" i="259"/>
  <c r="AE2842" i="259" s="1"/>
  <c r="AG2842" i="259"/>
  <c r="AC2794" i="259"/>
  <c r="AE2794" i="259" s="1"/>
  <c r="AG2794" i="259"/>
  <c r="AC2746" i="259"/>
  <c r="AE2746" i="259" s="1"/>
  <c r="AG2746" i="259"/>
  <c r="AC2698" i="259"/>
  <c r="AE2698" i="259" s="1"/>
  <c r="AG2698" i="259"/>
  <c r="AC2650" i="259"/>
  <c r="AE2650" i="259" s="1"/>
  <c r="AG2650" i="259"/>
  <c r="AC2602" i="259"/>
  <c r="AE2602" i="259" s="1"/>
  <c r="AG2602" i="259"/>
  <c r="AC2554" i="259"/>
  <c r="AE2554" i="259" s="1"/>
  <c r="AG2554" i="259"/>
  <c r="AC2506" i="259"/>
  <c r="AE2506" i="259" s="1"/>
  <c r="AG2506" i="259"/>
  <c r="AC2428" i="259"/>
  <c r="AE2428" i="259" s="1"/>
  <c r="AG2428" i="259"/>
  <c r="AC2236" i="259"/>
  <c r="AE2236" i="259" s="1"/>
  <c r="AG2236" i="259"/>
  <c r="AC2044" i="259"/>
  <c r="AE2044" i="259" s="1"/>
  <c r="AG2044" i="259"/>
  <c r="AC1690" i="259"/>
  <c r="AE1690" i="259" s="1"/>
  <c r="AG1690" i="259"/>
  <c r="AC2869" i="259"/>
  <c r="AE2869" i="259" s="1"/>
  <c r="AG2869" i="259"/>
  <c r="AC2821" i="259"/>
  <c r="AE2821" i="259" s="1"/>
  <c r="AG2821" i="259"/>
  <c r="AC2757" i="259"/>
  <c r="AE2757" i="259" s="1"/>
  <c r="AG2757" i="259"/>
  <c r="AC2709" i="259"/>
  <c r="AE2709" i="259" s="1"/>
  <c r="AG2709" i="259"/>
  <c r="AC2661" i="259"/>
  <c r="AE2661" i="259" s="1"/>
  <c r="AG2661" i="259"/>
  <c r="AC2613" i="259"/>
  <c r="AE2613" i="259" s="1"/>
  <c r="AG2613" i="259"/>
  <c r="AC2565" i="259"/>
  <c r="AE2565" i="259" s="1"/>
  <c r="AG2565" i="259"/>
  <c r="AC2517" i="259"/>
  <c r="AE2517" i="259" s="1"/>
  <c r="AG2517" i="259"/>
  <c r="AC2464" i="259"/>
  <c r="AE2464" i="259" s="1"/>
  <c r="AG2464" i="259"/>
  <c r="AC2280" i="259"/>
  <c r="AE2280" i="259" s="1"/>
  <c r="AG2280" i="259"/>
  <c r="AC2088" i="259"/>
  <c r="AE2088" i="259" s="1"/>
  <c r="AG2088" i="259"/>
  <c r="AC1857" i="259"/>
  <c r="AE1857" i="259" s="1"/>
  <c r="AG1857" i="259"/>
  <c r="AC2443" i="259"/>
  <c r="AE2443" i="259" s="1"/>
  <c r="AG2443" i="259"/>
  <c r="AC2395" i="259"/>
  <c r="AE2395" i="259" s="1"/>
  <c r="AG2395" i="259"/>
  <c r="AC2347" i="259"/>
  <c r="AE2347" i="259" s="1"/>
  <c r="AG2347" i="259"/>
  <c r="AC2299" i="259"/>
  <c r="AE2299" i="259" s="1"/>
  <c r="AG2299" i="259"/>
  <c r="AC2251" i="259"/>
  <c r="AE2251" i="259" s="1"/>
  <c r="AG2251" i="259"/>
  <c r="AC2203" i="259"/>
  <c r="AE2203" i="259" s="1"/>
  <c r="AG2203" i="259"/>
  <c r="AC2171" i="259"/>
  <c r="AE2171" i="259" s="1"/>
  <c r="AG2171" i="259"/>
  <c r="AC2123" i="259"/>
  <c r="AE2123" i="259" s="1"/>
  <c r="AG2123" i="259"/>
  <c r="AC2075" i="259"/>
  <c r="AE2075" i="259" s="1"/>
  <c r="AG2075" i="259"/>
  <c r="AC2027" i="259"/>
  <c r="AE2027" i="259" s="1"/>
  <c r="AG2027" i="259"/>
  <c r="AC1968" i="259"/>
  <c r="AE1968" i="259" s="1"/>
  <c r="AG1968" i="259"/>
  <c r="AC1904" i="259"/>
  <c r="AE1904" i="259" s="1"/>
  <c r="AG1904" i="259"/>
  <c r="AC1840" i="259"/>
  <c r="AE1840" i="259" s="1"/>
  <c r="AG1840" i="259"/>
  <c r="AC1776" i="259"/>
  <c r="AE1776" i="259" s="1"/>
  <c r="AG1776" i="259"/>
  <c r="AC1686" i="259"/>
  <c r="AE1686" i="259" s="1"/>
  <c r="AG1686" i="259"/>
  <c r="AC2442" i="259"/>
  <c r="AE2442" i="259" s="1"/>
  <c r="AG2442" i="259"/>
  <c r="AC2394" i="259"/>
  <c r="AE2394" i="259" s="1"/>
  <c r="AG2394" i="259"/>
  <c r="AC2330" i="259"/>
  <c r="AE2330" i="259" s="1"/>
  <c r="AG2330" i="259"/>
  <c r="AC2282" i="259"/>
  <c r="AE2282" i="259" s="1"/>
  <c r="AG2282" i="259"/>
  <c r="AC2234" i="259"/>
  <c r="AE2234" i="259" s="1"/>
  <c r="AG2234" i="259"/>
  <c r="AC2186" i="259"/>
  <c r="AE2186" i="259" s="1"/>
  <c r="AG2186" i="259"/>
  <c r="AC2138" i="259"/>
  <c r="AE2138" i="259" s="1"/>
  <c r="AG2138" i="259"/>
  <c r="AC2090" i="259"/>
  <c r="AE2090" i="259" s="1"/>
  <c r="AG2090" i="259"/>
  <c r="AC2042" i="259"/>
  <c r="AE2042" i="259" s="1"/>
  <c r="AG2042" i="259"/>
  <c r="AC1988" i="259"/>
  <c r="AE1988" i="259" s="1"/>
  <c r="AG1988" i="259"/>
  <c r="AC1924" i="259"/>
  <c r="AE1924" i="259" s="1"/>
  <c r="AG1924" i="259"/>
  <c r="AC1860" i="259"/>
  <c r="AE1860" i="259" s="1"/>
  <c r="AG1860" i="259"/>
  <c r="AC1796" i="259"/>
  <c r="AE1796" i="259" s="1"/>
  <c r="AG1796" i="259"/>
  <c r="AC1732" i="259"/>
  <c r="AE1732" i="259" s="1"/>
  <c r="AG1732" i="259"/>
  <c r="AC2433" i="259"/>
  <c r="AE2433" i="259" s="1"/>
  <c r="AG2433" i="259"/>
  <c r="AC2385" i="259"/>
  <c r="AE2385" i="259" s="1"/>
  <c r="AG2385" i="259"/>
  <c r="AC2337" i="259"/>
  <c r="AE2337" i="259" s="1"/>
  <c r="AG2337" i="259"/>
  <c r="AC2289" i="259"/>
  <c r="AE2289" i="259" s="1"/>
  <c r="AG2289" i="259"/>
  <c r="AC2241" i="259"/>
  <c r="AE2241" i="259" s="1"/>
  <c r="AG2241" i="259"/>
  <c r="AC2193" i="259"/>
  <c r="AE2193" i="259" s="1"/>
  <c r="AG2193" i="259"/>
  <c r="AC2145" i="259"/>
  <c r="AE2145" i="259" s="1"/>
  <c r="AG2145" i="259"/>
  <c r="AC2097" i="259"/>
  <c r="AE2097" i="259" s="1"/>
  <c r="AG2097" i="259"/>
  <c r="AC2049" i="259"/>
  <c r="AE2049" i="259" s="1"/>
  <c r="AG2049" i="259"/>
  <c r="AC1997" i="259"/>
  <c r="AE1997" i="259" s="1"/>
  <c r="AG1997" i="259"/>
  <c r="AC1933" i="259"/>
  <c r="AE1933" i="259" s="1"/>
  <c r="AG1933" i="259"/>
  <c r="AC1869" i="259"/>
  <c r="AE1869" i="259" s="1"/>
  <c r="AG1869" i="259"/>
  <c r="AC1805" i="259"/>
  <c r="AE1805" i="259" s="1"/>
  <c r="AG1805" i="259"/>
  <c r="AC1741" i="259"/>
  <c r="AE1741" i="259" s="1"/>
  <c r="AG1741" i="259"/>
  <c r="AC1709" i="259"/>
  <c r="AE1709" i="259" s="1"/>
  <c r="AG1709" i="259"/>
  <c r="AC1661" i="259"/>
  <c r="AE1661" i="259" s="1"/>
  <c r="AG1661" i="259"/>
  <c r="AC1613" i="259"/>
  <c r="AE1613" i="259" s="1"/>
  <c r="AG1613" i="259"/>
  <c r="AC1565" i="259"/>
  <c r="AE1565" i="259" s="1"/>
  <c r="AG1565" i="259"/>
  <c r="AC1517" i="259"/>
  <c r="AE1517" i="259" s="1"/>
  <c r="AG1517" i="259"/>
  <c r="AC1469" i="259"/>
  <c r="AE1469" i="259" s="1"/>
  <c r="AG1469" i="259"/>
  <c r="AC1421" i="259"/>
  <c r="AE1421" i="259" s="1"/>
  <c r="AG1421" i="259"/>
  <c r="AC1373" i="259"/>
  <c r="AE1373" i="259" s="1"/>
  <c r="AG1373" i="259"/>
  <c r="AC1712" i="259"/>
  <c r="AE1712" i="259" s="1"/>
  <c r="AG1712" i="259"/>
  <c r="AC1664" i="259"/>
  <c r="AE1664" i="259" s="1"/>
  <c r="AG1664" i="259"/>
  <c r="AC1616" i="259"/>
  <c r="AE1616" i="259" s="1"/>
  <c r="AG1616" i="259"/>
  <c r="AC1568" i="259"/>
  <c r="AE1568" i="259" s="1"/>
  <c r="AG1568" i="259"/>
  <c r="AC1520" i="259"/>
  <c r="AE1520" i="259" s="1"/>
  <c r="AG1520" i="259"/>
  <c r="AC1472" i="259"/>
  <c r="AE1472" i="259" s="1"/>
  <c r="AG1472" i="259"/>
  <c r="AC1424" i="259"/>
  <c r="AE1424" i="259" s="1"/>
  <c r="AG1424" i="259"/>
  <c r="AC1376" i="259"/>
  <c r="AE1376" i="259" s="1"/>
  <c r="AG1376" i="259"/>
  <c r="AC2007" i="259"/>
  <c r="AE2007" i="259" s="1"/>
  <c r="AG2007" i="259"/>
  <c r="AC1959" i="259"/>
  <c r="AE1959" i="259" s="1"/>
  <c r="AG1959" i="259"/>
  <c r="AC1911" i="259"/>
  <c r="AE1911" i="259" s="1"/>
  <c r="AG1911" i="259"/>
  <c r="AC1863" i="259"/>
  <c r="AE1863" i="259" s="1"/>
  <c r="AG1863" i="259"/>
  <c r="AC1815" i="259"/>
  <c r="AE1815" i="259" s="1"/>
  <c r="AG1815" i="259"/>
  <c r="AC1767" i="259"/>
  <c r="AE1767" i="259" s="1"/>
  <c r="AG1767" i="259"/>
  <c r="AC1719" i="259"/>
  <c r="AE1719" i="259" s="1"/>
  <c r="AG1719" i="259"/>
  <c r="AC1671" i="259"/>
  <c r="AE1671" i="259" s="1"/>
  <c r="AG1671" i="259"/>
  <c r="AC1623" i="259"/>
  <c r="AE1623" i="259" s="1"/>
  <c r="AG1623" i="259"/>
  <c r="AC1575" i="259"/>
  <c r="AE1575" i="259" s="1"/>
  <c r="AG1575" i="259"/>
  <c r="AC1527" i="259"/>
  <c r="AE1527" i="259" s="1"/>
  <c r="AG1527" i="259"/>
  <c r="AC1431" i="259"/>
  <c r="AE1431" i="259" s="1"/>
  <c r="AG1431" i="259"/>
  <c r="AC1383" i="259"/>
  <c r="AE1383" i="259" s="1"/>
  <c r="AG1383" i="259"/>
  <c r="AC1329" i="259"/>
  <c r="AE1329" i="259" s="1"/>
  <c r="AG1329" i="259"/>
  <c r="AC1614" i="259"/>
  <c r="AE1614" i="259" s="1"/>
  <c r="AG1614" i="259"/>
  <c r="AC1566" i="259"/>
  <c r="AE1566" i="259" s="1"/>
  <c r="AG1566" i="259"/>
  <c r="AC1518" i="259"/>
  <c r="AE1518" i="259" s="1"/>
  <c r="AG1518" i="259"/>
  <c r="AC1470" i="259"/>
  <c r="AE1470" i="259" s="1"/>
  <c r="AG1470" i="259"/>
  <c r="AC1422" i="259"/>
  <c r="AE1422" i="259" s="1"/>
  <c r="AG1422" i="259"/>
  <c r="AC1374" i="259"/>
  <c r="AE1374" i="259" s="1"/>
  <c r="AG1374" i="259"/>
  <c r="AC1340" i="259"/>
  <c r="AE1340" i="259" s="1"/>
  <c r="AG1340" i="259"/>
  <c r="AC1292" i="259"/>
  <c r="AE1292" i="259" s="1"/>
  <c r="AG1292" i="259"/>
  <c r="AC1244" i="259"/>
  <c r="AE1244" i="259" s="1"/>
  <c r="AG1244" i="259"/>
  <c r="AC1196" i="259"/>
  <c r="AE1196" i="259" s="1"/>
  <c r="AG1196" i="259"/>
  <c r="AC1148" i="259"/>
  <c r="AE1148" i="259" s="1"/>
  <c r="AG1148" i="259"/>
  <c r="AC1100" i="259"/>
  <c r="AE1100" i="259" s="1"/>
  <c r="AG1100" i="259"/>
  <c r="AC1052" i="259"/>
  <c r="AE1052" i="259" s="1"/>
  <c r="AG1052" i="259"/>
  <c r="AC1003" i="259"/>
  <c r="AE1003" i="259" s="1"/>
  <c r="AG1003" i="259"/>
  <c r="AC1279" i="259"/>
  <c r="AE1279" i="259" s="1"/>
  <c r="AG1279" i="259"/>
  <c r="AC1231" i="259"/>
  <c r="AE1231" i="259" s="1"/>
  <c r="AG1231" i="259"/>
  <c r="AC1183" i="259"/>
  <c r="AE1183" i="259" s="1"/>
  <c r="AG1183" i="259"/>
  <c r="AC1135" i="259"/>
  <c r="AE1135" i="259" s="1"/>
  <c r="AG1135" i="259"/>
  <c r="AC1087" i="259"/>
  <c r="AE1087" i="259" s="1"/>
  <c r="AG1087" i="259"/>
  <c r="AC1039" i="259"/>
  <c r="AE1039" i="259" s="1"/>
  <c r="AG1039" i="259"/>
  <c r="AC1007" i="259"/>
  <c r="AE1007" i="259" s="1"/>
  <c r="AG1007" i="259"/>
  <c r="AC1286" i="259"/>
  <c r="AE1286" i="259" s="1"/>
  <c r="AG1286" i="259"/>
  <c r="AC1238" i="259"/>
  <c r="AE1238" i="259" s="1"/>
  <c r="AG1238" i="259"/>
  <c r="AC1190" i="259"/>
  <c r="AE1190" i="259" s="1"/>
  <c r="AG1190" i="259"/>
  <c r="AC1126" i="259"/>
  <c r="AE1126" i="259" s="1"/>
  <c r="AG1126" i="259"/>
  <c r="AC1078" i="259"/>
  <c r="AE1078" i="259" s="1"/>
  <c r="AG1078" i="259"/>
  <c r="AC1014" i="259"/>
  <c r="AE1014" i="259" s="1"/>
  <c r="AG1014" i="259"/>
  <c r="AC1297" i="259"/>
  <c r="AE1297" i="259" s="1"/>
  <c r="AG1297" i="259"/>
  <c r="AC1249" i="259"/>
  <c r="AE1249" i="259" s="1"/>
  <c r="AG1249" i="259"/>
  <c r="AC1201" i="259"/>
  <c r="AE1201" i="259" s="1"/>
  <c r="AG1201" i="259"/>
  <c r="AC1153" i="259"/>
  <c r="AE1153" i="259" s="1"/>
  <c r="AG1153" i="259"/>
  <c r="AC1105" i="259"/>
  <c r="AE1105" i="259" s="1"/>
  <c r="AG1105" i="259"/>
  <c r="AC1057" i="259"/>
  <c r="AE1057" i="259" s="1"/>
  <c r="AG1057" i="259"/>
  <c r="AC1025" i="259"/>
  <c r="AE1025" i="259" s="1"/>
  <c r="AG1025" i="259"/>
  <c r="AC955" i="259"/>
  <c r="AE955" i="259" s="1"/>
  <c r="AG955" i="259"/>
  <c r="AC891" i="259"/>
  <c r="AE891" i="259" s="1"/>
  <c r="AG891" i="259"/>
  <c r="AC843" i="259"/>
  <c r="AE843" i="259" s="1"/>
  <c r="AG843" i="259"/>
  <c r="AC795" i="259"/>
  <c r="AE795" i="259" s="1"/>
  <c r="AG795" i="259"/>
  <c r="AC747" i="259"/>
  <c r="AE747" i="259" s="1"/>
  <c r="AG747" i="259"/>
  <c r="AC715" i="259"/>
  <c r="AE715" i="259" s="1"/>
  <c r="AG715" i="259"/>
  <c r="AC683" i="259"/>
  <c r="AE683" i="259" s="1"/>
  <c r="AG683" i="259"/>
  <c r="AC962" i="259"/>
  <c r="AE962" i="259" s="1"/>
  <c r="AG962" i="259"/>
  <c r="AC914" i="259"/>
  <c r="AE914" i="259" s="1"/>
  <c r="AG914" i="259"/>
  <c r="AC850" i="259"/>
  <c r="AE850" i="259" s="1"/>
  <c r="AG850" i="259"/>
  <c r="AC786" i="259"/>
  <c r="AE786" i="259" s="1"/>
  <c r="AG786" i="259"/>
  <c r="AC738" i="259"/>
  <c r="AE738" i="259" s="1"/>
  <c r="AG738" i="259"/>
  <c r="AC690" i="259"/>
  <c r="AE690" i="259" s="1"/>
  <c r="AG690" i="259"/>
  <c r="AC969" i="259"/>
  <c r="AE969" i="259" s="1"/>
  <c r="AG969" i="259"/>
  <c r="AC937" i="259"/>
  <c r="AE937" i="259" s="1"/>
  <c r="AG937" i="259"/>
  <c r="AC905" i="259"/>
  <c r="AE905" i="259" s="1"/>
  <c r="AG905" i="259"/>
  <c r="AC857" i="259"/>
  <c r="AE857" i="259" s="1"/>
  <c r="AG857" i="259"/>
  <c r="AC793" i="259"/>
  <c r="AE793" i="259" s="1"/>
  <c r="AG793" i="259"/>
  <c r="AC729" i="259"/>
  <c r="AE729" i="259" s="1"/>
  <c r="AG729" i="259"/>
  <c r="AC681" i="259"/>
  <c r="AE681" i="259" s="1"/>
  <c r="AG681" i="259"/>
  <c r="AC972" i="259"/>
  <c r="AE972" i="259" s="1"/>
  <c r="AG972" i="259"/>
  <c r="AC924" i="259"/>
  <c r="AE924" i="259" s="1"/>
  <c r="AG924" i="259"/>
  <c r="AC876" i="259"/>
  <c r="AE876" i="259" s="1"/>
  <c r="AG876" i="259"/>
  <c r="AC828" i="259"/>
  <c r="AE828" i="259" s="1"/>
  <c r="AG828" i="259"/>
  <c r="AC780" i="259"/>
  <c r="AE780" i="259" s="1"/>
  <c r="AG780" i="259"/>
  <c r="AC732" i="259"/>
  <c r="AE732" i="259" s="1"/>
  <c r="AG732" i="259"/>
  <c r="AC684" i="259"/>
  <c r="AE684" i="259" s="1"/>
  <c r="AG684" i="259"/>
  <c r="AC625" i="259"/>
  <c r="AE625" i="259" s="1"/>
  <c r="AG625" i="259"/>
  <c r="AC577" i="259"/>
  <c r="AE577" i="259" s="1"/>
  <c r="AG577" i="259"/>
  <c r="AC529" i="259"/>
  <c r="AE529" i="259" s="1"/>
  <c r="AG529" i="259"/>
  <c r="AC481" i="259"/>
  <c r="AE481" i="259" s="1"/>
  <c r="AG481" i="259"/>
  <c r="AC433" i="259"/>
  <c r="AE433" i="259" s="1"/>
  <c r="AG433" i="259"/>
  <c r="AC385" i="259"/>
  <c r="AE385" i="259" s="1"/>
  <c r="AG385" i="259"/>
  <c r="AC660" i="259"/>
  <c r="AE660" i="259" s="1"/>
  <c r="AG660" i="259"/>
  <c r="AC612" i="259"/>
  <c r="AE612" i="259" s="1"/>
  <c r="AG612" i="259"/>
  <c r="AC564" i="259"/>
  <c r="AE564" i="259" s="1"/>
  <c r="AG564" i="259"/>
  <c r="AC516" i="259"/>
  <c r="AE516" i="259" s="1"/>
  <c r="AG516" i="259"/>
  <c r="AC452" i="259"/>
  <c r="AE452" i="259" s="1"/>
  <c r="AG452" i="259"/>
  <c r="AC404" i="259"/>
  <c r="AE404" i="259" s="1"/>
  <c r="AG404" i="259"/>
  <c r="AC356" i="259"/>
  <c r="AE356" i="259" s="1"/>
  <c r="AG356" i="259"/>
  <c r="AC639" i="259"/>
  <c r="AE639" i="259" s="1"/>
  <c r="AG639" i="259"/>
  <c r="AC591" i="259"/>
  <c r="AE591" i="259" s="1"/>
  <c r="AG591" i="259"/>
  <c r="AC543" i="259"/>
  <c r="AE543" i="259" s="1"/>
  <c r="AG543" i="259"/>
  <c r="AC479" i="259"/>
  <c r="AE479" i="259" s="1"/>
  <c r="AG479" i="259"/>
  <c r="AC431" i="259"/>
  <c r="AE431" i="259" s="1"/>
  <c r="AG431" i="259"/>
  <c r="AC367" i="259"/>
  <c r="AE367" i="259" s="1"/>
  <c r="AG367" i="259"/>
  <c r="AC658" i="259"/>
  <c r="AE658" i="259" s="1"/>
  <c r="AG658" i="259"/>
  <c r="AC610" i="259"/>
  <c r="AE610" i="259" s="1"/>
  <c r="AG610" i="259"/>
  <c r="AC562" i="259"/>
  <c r="AE562" i="259" s="1"/>
  <c r="AG562" i="259"/>
  <c r="AC514" i="259"/>
  <c r="AE514" i="259" s="1"/>
  <c r="AG514" i="259"/>
  <c r="AC466" i="259"/>
  <c r="AE466" i="259" s="1"/>
  <c r="AG466" i="259"/>
  <c r="AC418" i="259"/>
  <c r="AE418" i="259" s="1"/>
  <c r="AG418" i="259"/>
  <c r="AC354" i="259"/>
  <c r="AE354" i="259" s="1"/>
  <c r="AG354" i="259"/>
  <c r="AC305" i="259"/>
  <c r="AE305" i="259" s="1"/>
  <c r="AG305" i="259"/>
  <c r="AC257" i="259"/>
  <c r="AE257" i="259" s="1"/>
  <c r="AG257" i="259"/>
  <c r="AC193" i="259"/>
  <c r="AE193" i="259" s="1"/>
  <c r="AG193" i="259"/>
  <c r="AC145" i="259"/>
  <c r="AE145" i="259" s="1"/>
  <c r="AG145" i="259"/>
  <c r="AC81" i="259"/>
  <c r="AE81" i="259" s="1"/>
  <c r="AG81" i="259"/>
  <c r="AC33" i="259"/>
  <c r="AE33" i="259" s="1"/>
  <c r="AG33" i="259"/>
  <c r="AC304" i="259"/>
  <c r="AE304" i="259" s="1"/>
  <c r="AG304" i="259"/>
  <c r="AC256" i="259"/>
  <c r="AE256" i="259" s="1"/>
  <c r="AG256" i="259"/>
  <c r="AC208" i="259"/>
  <c r="AE208" i="259" s="1"/>
  <c r="AG208" i="259"/>
  <c r="AC160" i="259"/>
  <c r="AE160" i="259" s="1"/>
  <c r="AG160" i="259"/>
  <c r="AC96" i="259"/>
  <c r="AE96" i="259" s="1"/>
  <c r="AG96" i="259"/>
  <c r="AC32" i="259"/>
  <c r="AE32" i="259" s="1"/>
  <c r="AG32" i="259"/>
  <c r="AC323" i="259"/>
  <c r="AE323" i="259" s="1"/>
  <c r="AG323" i="259"/>
  <c r="AC275" i="259"/>
  <c r="AE275" i="259" s="1"/>
  <c r="AG275" i="259"/>
  <c r="AC227" i="259"/>
  <c r="AE227" i="259" s="1"/>
  <c r="AG227" i="259"/>
  <c r="AC179" i="259"/>
  <c r="AE179" i="259" s="1"/>
  <c r="AG179" i="259"/>
  <c r="AC131" i="259"/>
  <c r="AE131" i="259" s="1"/>
  <c r="AG131" i="259"/>
  <c r="AC83" i="259"/>
  <c r="AE83" i="259" s="1"/>
  <c r="AG83" i="259"/>
  <c r="AC19" i="259"/>
  <c r="AE19" i="259" s="1"/>
  <c r="AG19" i="259"/>
  <c r="AC298" i="259"/>
  <c r="AE298" i="259" s="1"/>
  <c r="AG298" i="259"/>
  <c r="AC250" i="259"/>
  <c r="AE250" i="259" s="1"/>
  <c r="AG250" i="259"/>
  <c r="AC202" i="259"/>
  <c r="AE202" i="259" s="1"/>
  <c r="AG202" i="259"/>
  <c r="AC154" i="259"/>
  <c r="AE154" i="259" s="1"/>
  <c r="AG154" i="259"/>
  <c r="AC90" i="259"/>
  <c r="AE90" i="259" s="1"/>
  <c r="AG90" i="259"/>
  <c r="AC42" i="259"/>
  <c r="AE42" i="259" s="1"/>
  <c r="AG42" i="259"/>
  <c r="AC4762" i="259"/>
  <c r="AE4762" i="259" s="1"/>
  <c r="AG4762" i="259"/>
  <c r="AC4793" i="259"/>
  <c r="AE4793" i="259" s="1"/>
  <c r="AG4793" i="259"/>
  <c r="AC4090" i="259"/>
  <c r="AE4090" i="259" s="1"/>
  <c r="AG4090" i="259"/>
  <c r="AC4765" i="259"/>
  <c r="AE4765" i="259" s="1"/>
  <c r="AG4765" i="259"/>
  <c r="AC4738" i="259"/>
  <c r="AE4738" i="259" s="1"/>
  <c r="AG4738" i="259"/>
  <c r="AC4005" i="259"/>
  <c r="AE4005" i="259" s="1"/>
  <c r="AG4005" i="259"/>
  <c r="AC3007" i="259"/>
  <c r="AE3007" i="259" s="1"/>
  <c r="AG3007" i="259"/>
  <c r="AC4523" i="259"/>
  <c r="AE4523" i="259" s="1"/>
  <c r="AG4523" i="259"/>
  <c r="AC4947" i="259"/>
  <c r="AE4947" i="259" s="1"/>
  <c r="AG4947" i="259"/>
  <c r="AC5146" i="259"/>
  <c r="AE5146" i="259" s="1"/>
  <c r="AG5146" i="259"/>
  <c r="AC5242" i="259"/>
  <c r="AE5242" i="259" s="1"/>
  <c r="AG5242" i="259"/>
  <c r="AC5351" i="259"/>
  <c r="AE5351" i="259" s="1"/>
  <c r="AG5351" i="259"/>
  <c r="AC5436" i="259"/>
  <c r="AE5436" i="259" s="1"/>
  <c r="AG5436" i="259"/>
  <c r="AC4767" i="259"/>
  <c r="AE4767" i="259" s="1"/>
  <c r="AG4767" i="259"/>
  <c r="AC5371" i="259"/>
  <c r="AE5371" i="259" s="1"/>
  <c r="AG5371" i="259"/>
  <c r="AC3347" i="259"/>
  <c r="AE3347" i="259" s="1"/>
  <c r="AG3347" i="259"/>
  <c r="AC4463" i="259"/>
  <c r="AE4463" i="259" s="1"/>
  <c r="AG4463" i="259"/>
  <c r="AC4711" i="259"/>
  <c r="AE4711" i="259" s="1"/>
  <c r="AG4711" i="259"/>
  <c r="AC5047" i="259"/>
  <c r="AE5047" i="259" s="1"/>
  <c r="AG5047" i="259"/>
  <c r="AC5195" i="259"/>
  <c r="AE5195" i="259" s="1"/>
  <c r="AG5195" i="259"/>
  <c r="AC5299" i="259"/>
  <c r="AE5299" i="259" s="1"/>
  <c r="AG5299" i="259"/>
  <c r="AC5384" i="259"/>
  <c r="AE5384" i="259" s="1"/>
  <c r="AG5384" i="259"/>
  <c r="AC5470" i="259"/>
  <c r="AE5470" i="259" s="1"/>
  <c r="AG5470" i="259"/>
  <c r="AC4691" i="259"/>
  <c r="AE4691" i="259" s="1"/>
  <c r="AG4691" i="259"/>
  <c r="AC5318" i="259"/>
  <c r="AE5318" i="259" s="1"/>
  <c r="AG5318" i="259"/>
  <c r="AC3235" i="259"/>
  <c r="AE3235" i="259" s="1"/>
  <c r="AG3235" i="259"/>
  <c r="AC4367" i="259"/>
  <c r="AE4367" i="259" s="1"/>
  <c r="AG4367" i="259"/>
  <c r="AC4643" i="259"/>
  <c r="AE4643" i="259" s="1"/>
  <c r="AG4643" i="259"/>
  <c r="AC5051" i="259"/>
  <c r="AE5051" i="259" s="1"/>
  <c r="AG5051" i="259"/>
  <c r="AC5198" i="259"/>
  <c r="AE5198" i="259" s="1"/>
  <c r="AG5198" i="259"/>
  <c r="AC5300" i="259"/>
  <c r="AE5300" i="259" s="1"/>
  <c r="AG5300" i="259"/>
  <c r="AC5386" i="259"/>
  <c r="AE5386" i="259" s="1"/>
  <c r="AG5386" i="259"/>
  <c r="AC5471" i="259"/>
  <c r="AE5471" i="259" s="1"/>
  <c r="AG5471" i="259"/>
  <c r="AC5039" i="259"/>
  <c r="AE5039" i="259" s="1"/>
  <c r="AG5039" i="259"/>
  <c r="AC5467" i="259"/>
  <c r="AE5467" i="259" s="1"/>
  <c r="AG5467" i="259"/>
  <c r="AC3187" i="259"/>
  <c r="AE3187" i="259" s="1"/>
  <c r="AG3187" i="259"/>
  <c r="AC4443" i="259"/>
  <c r="AE4443" i="259" s="1"/>
  <c r="AG4443" i="259"/>
  <c r="AC4943" i="259"/>
  <c r="AE4943" i="259" s="1"/>
  <c r="AG4943" i="259"/>
  <c r="AC5462" i="259"/>
  <c r="AE5462" i="259" s="1"/>
  <c r="AG5462" i="259"/>
  <c r="AC5034" i="259"/>
  <c r="AE5034" i="259" s="1"/>
  <c r="AG5034" i="259"/>
  <c r="AC4970" i="259"/>
  <c r="AE4970" i="259" s="1"/>
  <c r="AG4970" i="259"/>
  <c r="AC4906" i="259"/>
  <c r="AE4906" i="259" s="1"/>
  <c r="AG4906" i="259"/>
  <c r="AC4842" i="259"/>
  <c r="AE4842" i="259" s="1"/>
  <c r="AG4842" i="259"/>
  <c r="AC4734" i="259"/>
  <c r="AE4734" i="259" s="1"/>
  <c r="AG4734" i="259"/>
  <c r="AC4658" i="259"/>
  <c r="AE4658" i="259" s="1"/>
  <c r="AG4658" i="259"/>
  <c r="AC4590" i="259"/>
  <c r="AE4590" i="259" s="1"/>
  <c r="AG4590" i="259"/>
  <c r="AC4542" i="259"/>
  <c r="AE4542" i="259" s="1"/>
  <c r="AG4542" i="259"/>
  <c r="AC4478" i="259"/>
  <c r="AE4478" i="259" s="1"/>
  <c r="AG4478" i="259"/>
  <c r="AC4406" i="259"/>
  <c r="AE4406" i="259" s="1"/>
  <c r="AG4406" i="259"/>
  <c r="AC4163" i="259"/>
  <c r="AE4163" i="259" s="1"/>
  <c r="AG4163" i="259"/>
  <c r="AC3727" i="259"/>
  <c r="AE3727" i="259" s="1"/>
  <c r="AG3727" i="259"/>
  <c r="AC3471" i="259"/>
  <c r="AE3471" i="259" s="1"/>
  <c r="AG3471" i="259"/>
  <c r="AC3215" i="259"/>
  <c r="AE3215" i="259" s="1"/>
  <c r="AG3215" i="259"/>
  <c r="AC2917" i="259"/>
  <c r="AE2917" i="259" s="1"/>
  <c r="AG2917" i="259"/>
  <c r="AC5481" i="259"/>
  <c r="AE5481" i="259" s="1"/>
  <c r="AG5481" i="259"/>
  <c r="AC5417" i="259"/>
  <c r="AE5417" i="259" s="1"/>
  <c r="AG5417" i="259"/>
  <c r="AC5353" i="259"/>
  <c r="AE5353" i="259" s="1"/>
  <c r="AG5353" i="259"/>
  <c r="AC5305" i="259"/>
  <c r="AE5305" i="259" s="1"/>
  <c r="AG5305" i="259"/>
  <c r="AC5241" i="259"/>
  <c r="AE5241" i="259" s="1"/>
  <c r="AG5241" i="259"/>
  <c r="AC5177" i="259"/>
  <c r="AE5177" i="259" s="1"/>
  <c r="AG5177" i="259"/>
  <c r="AC5113" i="259"/>
  <c r="AE5113" i="259" s="1"/>
  <c r="AG5113" i="259"/>
  <c r="AC5049" i="259"/>
  <c r="AE5049" i="259" s="1"/>
  <c r="AG5049" i="259"/>
  <c r="AC4985" i="259"/>
  <c r="AE4985" i="259" s="1"/>
  <c r="AG4985" i="259"/>
  <c r="AC4921" i="259"/>
  <c r="AE4921" i="259" s="1"/>
  <c r="AG4921" i="259"/>
  <c r="AC4873" i="259"/>
  <c r="AE4873" i="259" s="1"/>
  <c r="AG4873" i="259"/>
  <c r="AC4729" i="259"/>
  <c r="AE4729" i="259" s="1"/>
  <c r="AG4729" i="259"/>
  <c r="AC4629" i="259"/>
  <c r="AE4629" i="259" s="1"/>
  <c r="AG4629" i="259"/>
  <c r="AC4565" i="259"/>
  <c r="AE4565" i="259" s="1"/>
  <c r="AG4565" i="259"/>
  <c r="AC4501" i="259"/>
  <c r="AE4501" i="259" s="1"/>
  <c r="AG4501" i="259"/>
  <c r="AC4437" i="259"/>
  <c r="AE4437" i="259" s="1"/>
  <c r="AG4437" i="259"/>
  <c r="AC4346" i="259"/>
  <c r="AE4346" i="259" s="1"/>
  <c r="AG4346" i="259"/>
  <c r="AC3995" i="259"/>
  <c r="AE3995" i="259" s="1"/>
  <c r="AG3995" i="259"/>
  <c r="AC3611" i="259"/>
  <c r="AE3611" i="259" s="1"/>
  <c r="AG3611" i="259"/>
  <c r="AC3419" i="259"/>
  <c r="AE3419" i="259" s="1"/>
  <c r="AG3419" i="259"/>
  <c r="AC3163" i="259"/>
  <c r="AE3163" i="259" s="1"/>
  <c r="AG3163" i="259"/>
  <c r="AC2712" i="259"/>
  <c r="AE2712" i="259" s="1"/>
  <c r="AG2712" i="259"/>
  <c r="AC5212" i="259"/>
  <c r="AE5212" i="259" s="1"/>
  <c r="AG5212" i="259"/>
  <c r="AC5148" i="259"/>
  <c r="AE5148" i="259" s="1"/>
  <c r="AG5148" i="259"/>
  <c r="AC5084" i="259"/>
  <c r="AE5084" i="259" s="1"/>
  <c r="AG5084" i="259"/>
  <c r="AC5020" i="259"/>
  <c r="AE5020" i="259" s="1"/>
  <c r="AG5020" i="259"/>
  <c r="AC4956" i="259"/>
  <c r="AE4956" i="259" s="1"/>
  <c r="AG4956" i="259"/>
  <c r="AC4908" i="259"/>
  <c r="AE4908" i="259" s="1"/>
  <c r="AG4908" i="259"/>
  <c r="AC4860" i="259"/>
  <c r="AE4860" i="259" s="1"/>
  <c r="AG4860" i="259"/>
  <c r="AC4732" i="259"/>
  <c r="AE4732" i="259" s="1"/>
  <c r="AG4732" i="259"/>
  <c r="AC4612" i="259"/>
  <c r="AE4612" i="259" s="1"/>
  <c r="AG4612" i="259"/>
  <c r="AC4548" i="259"/>
  <c r="AE4548" i="259" s="1"/>
  <c r="AG4548" i="259"/>
  <c r="AC4484" i="259"/>
  <c r="AE4484" i="259" s="1"/>
  <c r="AG4484" i="259"/>
  <c r="AC4400" i="259"/>
  <c r="AE4400" i="259" s="1"/>
  <c r="AG4400" i="259"/>
  <c r="AC4183" i="259"/>
  <c r="AE4183" i="259" s="1"/>
  <c r="AG4183" i="259"/>
  <c r="AC3703" i="259"/>
  <c r="AE3703" i="259" s="1"/>
  <c r="AG3703" i="259"/>
  <c r="AC3447" i="259"/>
  <c r="AE3447" i="259" s="1"/>
  <c r="AG3447" i="259"/>
  <c r="AC3191" i="259"/>
  <c r="AE3191" i="259" s="1"/>
  <c r="AG3191" i="259"/>
  <c r="AC2824" i="259"/>
  <c r="AE2824" i="259" s="1"/>
  <c r="AG2824" i="259"/>
  <c r="AC4298" i="259"/>
  <c r="AE4298" i="259" s="1"/>
  <c r="AG4298" i="259"/>
  <c r="AC4210" i="259"/>
  <c r="AE4210" i="259" s="1"/>
  <c r="AG4210" i="259"/>
  <c r="AC4122" i="259"/>
  <c r="AE4122" i="259" s="1"/>
  <c r="AG4122" i="259"/>
  <c r="AC4022" i="259"/>
  <c r="AE4022" i="259" s="1"/>
  <c r="AG4022" i="259"/>
  <c r="AC3906" i="259"/>
  <c r="AE3906" i="259" s="1"/>
  <c r="AG3906" i="259"/>
  <c r="AC3810" i="259"/>
  <c r="AE3810" i="259" s="1"/>
  <c r="AG3810" i="259"/>
  <c r="AC3730" i="259"/>
  <c r="AE3730" i="259" s="1"/>
  <c r="AG3730" i="259"/>
  <c r="AC3666" i="259"/>
  <c r="AE3666" i="259" s="1"/>
  <c r="AG3666" i="259"/>
  <c r="AC3602" i="259"/>
  <c r="AE3602" i="259" s="1"/>
  <c r="AG3602" i="259"/>
  <c r="AC3538" i="259"/>
  <c r="AE3538" i="259" s="1"/>
  <c r="AG3538" i="259"/>
  <c r="AC3474" i="259"/>
  <c r="AE3474" i="259" s="1"/>
  <c r="AG3474" i="259"/>
  <c r="AC3426" i="259"/>
  <c r="AE3426" i="259" s="1"/>
  <c r="AG3426" i="259"/>
  <c r="AC3362" i="259"/>
  <c r="AE3362" i="259" s="1"/>
  <c r="AG3362" i="259"/>
  <c r="AC3282" i="259"/>
  <c r="AE3282" i="259" s="1"/>
  <c r="AG3282" i="259"/>
  <c r="AC3234" i="259"/>
  <c r="AE3234" i="259" s="1"/>
  <c r="AG3234" i="259"/>
  <c r="AC3170" i="259"/>
  <c r="AE3170" i="259" s="1"/>
  <c r="AG3170" i="259"/>
  <c r="AC3106" i="259"/>
  <c r="AE3106" i="259" s="1"/>
  <c r="AG3106" i="259"/>
  <c r="AC3058" i="259"/>
  <c r="AE3058" i="259" s="1"/>
  <c r="AG3058" i="259"/>
  <c r="AC3005" i="259"/>
  <c r="AE3005" i="259" s="1"/>
  <c r="AG3005" i="259"/>
  <c r="AC2804" i="259"/>
  <c r="AE2804" i="259" s="1"/>
  <c r="AG2804" i="259"/>
  <c r="AC2548" i="259"/>
  <c r="AE2548" i="259" s="1"/>
  <c r="AG2548" i="259"/>
  <c r="AC2020" i="259"/>
  <c r="AE2020" i="259" s="1"/>
  <c r="AG2020" i="259"/>
  <c r="AC4285" i="259"/>
  <c r="AE4285" i="259" s="1"/>
  <c r="AG4285" i="259"/>
  <c r="AC4193" i="259"/>
  <c r="AE4193" i="259" s="1"/>
  <c r="AG4193" i="259"/>
  <c r="AC4097" i="259"/>
  <c r="AE4097" i="259" s="1"/>
  <c r="AG4097" i="259"/>
  <c r="AC4001" i="259"/>
  <c r="AE4001" i="259" s="1"/>
  <c r="AG4001" i="259"/>
  <c r="AC3901" i="259"/>
  <c r="AE3901" i="259" s="1"/>
  <c r="AG3901" i="259"/>
  <c r="AC3825" i="259"/>
  <c r="AE3825" i="259" s="1"/>
  <c r="AG3825" i="259"/>
  <c r="AC3765" i="259"/>
  <c r="AE3765" i="259" s="1"/>
  <c r="AG3765" i="259"/>
  <c r="AC3697" i="259"/>
  <c r="AE3697" i="259" s="1"/>
  <c r="AG3697" i="259"/>
  <c r="AC3633" i="259"/>
  <c r="AE3633" i="259" s="1"/>
  <c r="AG3633" i="259"/>
  <c r="AC3569" i="259"/>
  <c r="AE3569" i="259" s="1"/>
  <c r="AG3569" i="259"/>
  <c r="AC3505" i="259"/>
  <c r="AE3505" i="259" s="1"/>
  <c r="AG3505" i="259"/>
  <c r="AC3441" i="259"/>
  <c r="AE3441" i="259" s="1"/>
  <c r="AG3441" i="259"/>
  <c r="AC3377" i="259"/>
  <c r="AE3377" i="259" s="1"/>
  <c r="AG3377" i="259"/>
  <c r="AC3313" i="259"/>
  <c r="AE3313" i="259" s="1"/>
  <c r="AG3313" i="259"/>
  <c r="AC3265" i="259"/>
  <c r="AE3265" i="259" s="1"/>
  <c r="AG3265" i="259"/>
  <c r="AC3201" i="259"/>
  <c r="AE3201" i="259" s="1"/>
  <c r="AG3201" i="259"/>
  <c r="AC3137" i="259"/>
  <c r="AE3137" i="259" s="1"/>
  <c r="AG3137" i="259"/>
  <c r="AC3073" i="259"/>
  <c r="AE3073" i="259" s="1"/>
  <c r="AG3073" i="259"/>
  <c r="AC3004" i="259"/>
  <c r="AE3004" i="259" s="1"/>
  <c r="AG3004" i="259"/>
  <c r="AC2864" i="259"/>
  <c r="AE2864" i="259" s="1"/>
  <c r="AG2864" i="259"/>
  <c r="AC2260" i="259"/>
  <c r="AE2260" i="259" s="1"/>
  <c r="AG2260" i="259"/>
  <c r="AC4308" i="259"/>
  <c r="AE4308" i="259" s="1"/>
  <c r="AG4308" i="259"/>
  <c r="AC4212" i="259"/>
  <c r="AE4212" i="259" s="1"/>
  <c r="AG4212" i="259"/>
  <c r="AC4144" i="259"/>
  <c r="AE4144" i="259" s="1"/>
  <c r="AG4144" i="259"/>
  <c r="AC4060" i="259"/>
  <c r="AE4060" i="259" s="1"/>
  <c r="AG4060" i="259"/>
  <c r="AC3972" i="259"/>
  <c r="AE3972" i="259" s="1"/>
  <c r="AG3972" i="259"/>
  <c r="AC3868" i="259"/>
  <c r="AE3868" i="259" s="1"/>
  <c r="AG3868" i="259"/>
  <c r="AC3796" i="259"/>
  <c r="AE3796" i="259" s="1"/>
  <c r="AG3796" i="259"/>
  <c r="AC3700" i="259"/>
  <c r="AE3700" i="259" s="1"/>
  <c r="AG3700" i="259"/>
  <c r="AC3636" i="259"/>
  <c r="AE3636" i="259" s="1"/>
  <c r="AG3636" i="259"/>
  <c r="AC3572" i="259"/>
  <c r="AE3572" i="259" s="1"/>
  <c r="AG3572" i="259"/>
  <c r="AC3508" i="259"/>
  <c r="AE3508" i="259" s="1"/>
  <c r="AG3508" i="259"/>
  <c r="AC3444" i="259"/>
  <c r="AE3444" i="259" s="1"/>
  <c r="AG3444" i="259"/>
  <c r="AC3380" i="259"/>
  <c r="AE3380" i="259" s="1"/>
  <c r="AG3380" i="259"/>
  <c r="AC3316" i="259"/>
  <c r="AE3316" i="259" s="1"/>
  <c r="AG3316" i="259"/>
  <c r="AC3252" i="259"/>
  <c r="AE3252" i="259" s="1"/>
  <c r="AG3252" i="259"/>
  <c r="AC3188" i="259"/>
  <c r="AE3188" i="259" s="1"/>
  <c r="AG3188" i="259"/>
  <c r="AC3140" i="259"/>
  <c r="AE3140" i="259" s="1"/>
  <c r="AG3140" i="259"/>
  <c r="AC3092" i="259"/>
  <c r="AE3092" i="259" s="1"/>
  <c r="AG3092" i="259"/>
  <c r="AC3028" i="259"/>
  <c r="AE3028" i="259" s="1"/>
  <c r="AG3028" i="259"/>
  <c r="AC2960" i="259"/>
  <c r="AE2960" i="259" s="1"/>
  <c r="AG2960" i="259"/>
  <c r="AC2748" i="259"/>
  <c r="AE2748" i="259" s="1"/>
  <c r="AG2748" i="259"/>
  <c r="AC2556" i="259"/>
  <c r="AE2556" i="259" s="1"/>
  <c r="AG2556" i="259"/>
  <c r="AC1722" i="259"/>
  <c r="AE1722" i="259" s="1"/>
  <c r="AG1722" i="259"/>
  <c r="AC2915" i="259"/>
  <c r="AE2915" i="259" s="1"/>
  <c r="AG2915" i="259"/>
  <c r="AC2851" i="259"/>
  <c r="AE2851" i="259" s="1"/>
  <c r="AG2851" i="259"/>
  <c r="AC2755" i="259"/>
  <c r="AE2755" i="259" s="1"/>
  <c r="AG2755" i="259"/>
  <c r="AC2627" i="259"/>
  <c r="AE2627" i="259" s="1"/>
  <c r="AG2627" i="259"/>
  <c r="AC2579" i="259"/>
  <c r="AE2579" i="259" s="1"/>
  <c r="AG2579" i="259"/>
  <c r="AC2515" i="259"/>
  <c r="AE2515" i="259" s="1"/>
  <c r="AG2515" i="259"/>
  <c r="AC2400" i="259"/>
  <c r="AE2400" i="259" s="1"/>
  <c r="AG2400" i="259"/>
  <c r="AC2144" i="259"/>
  <c r="AE2144" i="259" s="1"/>
  <c r="AG2144" i="259"/>
  <c r="AC1846" i="259"/>
  <c r="AE1846" i="259" s="1"/>
  <c r="AG1846" i="259"/>
  <c r="AC2986" i="259"/>
  <c r="AE2986" i="259" s="1"/>
  <c r="AG2986" i="259"/>
  <c r="AC2938" i="259"/>
  <c r="AE2938" i="259" s="1"/>
  <c r="AG2938" i="259"/>
  <c r="AC2874" i="259"/>
  <c r="AE2874" i="259" s="1"/>
  <c r="AG2874" i="259"/>
  <c r="AC2826" i="259"/>
  <c r="AE2826" i="259" s="1"/>
  <c r="AG2826" i="259"/>
  <c r="AC2778" i="259"/>
  <c r="AE2778" i="259" s="1"/>
  <c r="AG2778" i="259"/>
  <c r="AC2730" i="259"/>
  <c r="AE2730" i="259" s="1"/>
  <c r="AG2730" i="259"/>
  <c r="AC2682" i="259"/>
  <c r="AE2682" i="259" s="1"/>
  <c r="AG2682" i="259"/>
  <c r="AC2634" i="259"/>
  <c r="AE2634" i="259" s="1"/>
  <c r="AG2634" i="259"/>
  <c r="AC2586" i="259"/>
  <c r="AE2586" i="259" s="1"/>
  <c r="AG2586" i="259"/>
  <c r="AC2538" i="259"/>
  <c r="AE2538" i="259" s="1"/>
  <c r="AG2538" i="259"/>
  <c r="AC2490" i="259"/>
  <c r="AE2490" i="259" s="1"/>
  <c r="AG2490" i="259"/>
  <c r="AC2364" i="259"/>
  <c r="AE2364" i="259" s="1"/>
  <c r="AG2364" i="259"/>
  <c r="AC2172" i="259"/>
  <c r="AE2172" i="259" s="1"/>
  <c r="AG2172" i="259"/>
  <c r="AC1969" i="259"/>
  <c r="AE1969" i="259" s="1"/>
  <c r="AG1969" i="259"/>
  <c r="AC2901" i="259"/>
  <c r="AE2901" i="259" s="1"/>
  <c r="AG2901" i="259"/>
  <c r="AC2853" i="259"/>
  <c r="AE2853" i="259" s="1"/>
  <c r="AG2853" i="259"/>
  <c r="AC2805" i="259"/>
  <c r="AE2805" i="259" s="1"/>
  <c r="AG2805" i="259"/>
  <c r="AC2773" i="259"/>
  <c r="AE2773" i="259" s="1"/>
  <c r="AG2773" i="259"/>
  <c r="AC2725" i="259"/>
  <c r="AE2725" i="259" s="1"/>
  <c r="AG2725" i="259"/>
  <c r="AC2677" i="259"/>
  <c r="AE2677" i="259" s="1"/>
  <c r="AG2677" i="259"/>
  <c r="AC2629" i="259"/>
  <c r="AE2629" i="259" s="1"/>
  <c r="AG2629" i="259"/>
  <c r="AC2581" i="259"/>
  <c r="AE2581" i="259" s="1"/>
  <c r="AG2581" i="259"/>
  <c r="AC2533" i="259"/>
  <c r="AE2533" i="259" s="1"/>
  <c r="AG2533" i="259"/>
  <c r="AC2485" i="259"/>
  <c r="AE2485" i="259" s="1"/>
  <c r="AG2485" i="259"/>
  <c r="AC2344" i="259"/>
  <c r="AE2344" i="259" s="1"/>
  <c r="AG2344" i="259"/>
  <c r="AC2152" i="259"/>
  <c r="AE2152" i="259" s="1"/>
  <c r="AG2152" i="259"/>
  <c r="AC1942" i="259"/>
  <c r="AE1942" i="259" s="1"/>
  <c r="AG1942" i="259"/>
  <c r="AC2459" i="259"/>
  <c r="AE2459" i="259" s="1"/>
  <c r="AG2459" i="259"/>
  <c r="AC2411" i="259"/>
  <c r="AE2411" i="259" s="1"/>
  <c r="AG2411" i="259"/>
  <c r="AC2363" i="259"/>
  <c r="AE2363" i="259" s="1"/>
  <c r="AG2363" i="259"/>
  <c r="AC2315" i="259"/>
  <c r="AE2315" i="259" s="1"/>
  <c r="AG2315" i="259"/>
  <c r="AC2267" i="259"/>
  <c r="AE2267" i="259" s="1"/>
  <c r="AG2267" i="259"/>
  <c r="AC2219" i="259"/>
  <c r="AE2219" i="259" s="1"/>
  <c r="AG2219" i="259"/>
  <c r="AC2155" i="259"/>
  <c r="AE2155" i="259" s="1"/>
  <c r="AG2155" i="259"/>
  <c r="AC2107" i="259"/>
  <c r="AE2107" i="259" s="1"/>
  <c r="AG2107" i="259"/>
  <c r="AC2059" i="259"/>
  <c r="AE2059" i="259" s="1"/>
  <c r="AG2059" i="259"/>
  <c r="AC2010" i="259"/>
  <c r="AE2010" i="259" s="1"/>
  <c r="AG2010" i="259"/>
  <c r="AC1946" i="259"/>
  <c r="AE1946" i="259" s="1"/>
  <c r="AG1946" i="259"/>
  <c r="AC1882" i="259"/>
  <c r="AE1882" i="259" s="1"/>
  <c r="AG1882" i="259"/>
  <c r="AC1818" i="259"/>
  <c r="AE1818" i="259" s="1"/>
  <c r="AG1818" i="259"/>
  <c r="AC1754" i="259"/>
  <c r="AE1754" i="259" s="1"/>
  <c r="AG1754" i="259"/>
  <c r="AC2458" i="259"/>
  <c r="AE2458" i="259" s="1"/>
  <c r="AG2458" i="259"/>
  <c r="AC2410" i="259"/>
  <c r="AE2410" i="259" s="1"/>
  <c r="AG2410" i="259"/>
  <c r="AC2362" i="259"/>
  <c r="AE2362" i="259" s="1"/>
  <c r="AG2362" i="259"/>
  <c r="AC2314" i="259"/>
  <c r="AE2314" i="259" s="1"/>
  <c r="AG2314" i="259"/>
  <c r="AC2266" i="259"/>
  <c r="AE2266" i="259" s="1"/>
  <c r="AG2266" i="259"/>
  <c r="AC2218" i="259"/>
  <c r="AE2218" i="259" s="1"/>
  <c r="AG2218" i="259"/>
  <c r="AC2170" i="259"/>
  <c r="AE2170" i="259" s="1"/>
  <c r="AG2170" i="259"/>
  <c r="AC2122" i="259"/>
  <c r="AE2122" i="259" s="1"/>
  <c r="AG2122" i="259"/>
  <c r="AC2074" i="259"/>
  <c r="AE2074" i="259" s="1"/>
  <c r="AG2074" i="259"/>
  <c r="AC2026" i="259"/>
  <c r="AE2026" i="259" s="1"/>
  <c r="AG2026" i="259"/>
  <c r="AC1966" i="259"/>
  <c r="AE1966" i="259" s="1"/>
  <c r="AG1966" i="259"/>
  <c r="AC1902" i="259"/>
  <c r="AE1902" i="259" s="1"/>
  <c r="AG1902" i="259"/>
  <c r="AC1838" i="259"/>
  <c r="AE1838" i="259" s="1"/>
  <c r="AG1838" i="259"/>
  <c r="AC1774" i="259"/>
  <c r="AE1774" i="259" s="1"/>
  <c r="AG1774" i="259"/>
  <c r="AC1682" i="259"/>
  <c r="AE1682" i="259" s="1"/>
  <c r="AG1682" i="259"/>
  <c r="AC2417" i="259"/>
  <c r="AE2417" i="259" s="1"/>
  <c r="AG2417" i="259"/>
  <c r="AC2369" i="259"/>
  <c r="AE2369" i="259" s="1"/>
  <c r="AG2369" i="259"/>
  <c r="AC2321" i="259"/>
  <c r="AE2321" i="259" s="1"/>
  <c r="AG2321" i="259"/>
  <c r="AC2273" i="259"/>
  <c r="AE2273" i="259" s="1"/>
  <c r="AG2273" i="259"/>
  <c r="AC2225" i="259"/>
  <c r="AE2225" i="259" s="1"/>
  <c r="AG2225" i="259"/>
  <c r="AC2177" i="259"/>
  <c r="AE2177" i="259" s="1"/>
  <c r="AG2177" i="259"/>
  <c r="AC2129" i="259"/>
  <c r="AE2129" i="259" s="1"/>
  <c r="AG2129" i="259"/>
  <c r="AC2081" i="259"/>
  <c r="AE2081" i="259" s="1"/>
  <c r="AG2081" i="259"/>
  <c r="AC2033" i="259"/>
  <c r="AE2033" i="259" s="1"/>
  <c r="AG2033" i="259"/>
  <c r="AC1976" i="259"/>
  <c r="AE1976" i="259" s="1"/>
  <c r="AG1976" i="259"/>
  <c r="AC1890" i="259"/>
  <c r="AE1890" i="259" s="1"/>
  <c r="AG1890" i="259"/>
  <c r="AC1826" i="259"/>
  <c r="AE1826" i="259" s="1"/>
  <c r="AG1826" i="259"/>
  <c r="AC1762" i="259"/>
  <c r="AE1762" i="259" s="1"/>
  <c r="AG1762" i="259"/>
  <c r="AC1725" i="259"/>
  <c r="AE1725" i="259" s="1"/>
  <c r="AG1725" i="259"/>
  <c r="AC1677" i="259"/>
  <c r="AE1677" i="259" s="1"/>
  <c r="AG1677" i="259"/>
  <c r="AC1629" i="259"/>
  <c r="AE1629" i="259" s="1"/>
  <c r="AG1629" i="259"/>
  <c r="AC1581" i="259"/>
  <c r="AE1581" i="259" s="1"/>
  <c r="AG1581" i="259"/>
  <c r="AC1533" i="259"/>
  <c r="AE1533" i="259" s="1"/>
  <c r="AG1533" i="259"/>
  <c r="AC1485" i="259"/>
  <c r="AE1485" i="259" s="1"/>
  <c r="AG1485" i="259"/>
  <c r="AC1437" i="259"/>
  <c r="AE1437" i="259" s="1"/>
  <c r="AG1437" i="259"/>
  <c r="AC1389" i="259"/>
  <c r="AE1389" i="259" s="1"/>
  <c r="AG1389" i="259"/>
  <c r="AC1339" i="259"/>
  <c r="AE1339" i="259" s="1"/>
  <c r="AG1339" i="259"/>
  <c r="AC1680" i="259"/>
  <c r="AE1680" i="259" s="1"/>
  <c r="AG1680" i="259"/>
  <c r="AC1632" i="259"/>
  <c r="AE1632" i="259" s="1"/>
  <c r="AG1632" i="259"/>
  <c r="AC1584" i="259"/>
  <c r="AE1584" i="259" s="1"/>
  <c r="AG1584" i="259"/>
  <c r="AC1536" i="259"/>
  <c r="AE1536" i="259" s="1"/>
  <c r="AG1536" i="259"/>
  <c r="AC1488" i="259"/>
  <c r="AE1488" i="259" s="1"/>
  <c r="AG1488" i="259"/>
  <c r="AC1440" i="259"/>
  <c r="AE1440" i="259" s="1"/>
  <c r="AG1440" i="259"/>
  <c r="AC1392" i="259"/>
  <c r="AE1392" i="259" s="1"/>
  <c r="AG1392" i="259"/>
  <c r="AC1343" i="259"/>
  <c r="AE1343" i="259" s="1"/>
  <c r="AG1343" i="259"/>
  <c r="AC1975" i="259"/>
  <c r="AE1975" i="259" s="1"/>
  <c r="AG1975" i="259"/>
  <c r="AC1927" i="259"/>
  <c r="AE1927" i="259" s="1"/>
  <c r="AG1927" i="259"/>
  <c r="AC1879" i="259"/>
  <c r="AE1879" i="259" s="1"/>
  <c r="AG1879" i="259"/>
  <c r="AC1831" i="259"/>
  <c r="AE1831" i="259" s="1"/>
  <c r="AG1831" i="259"/>
  <c r="AC1783" i="259"/>
  <c r="AE1783" i="259" s="1"/>
  <c r="AG1783" i="259"/>
  <c r="AC1735" i="259"/>
  <c r="AE1735" i="259" s="1"/>
  <c r="AG1735" i="259"/>
  <c r="AC1687" i="259"/>
  <c r="AE1687" i="259" s="1"/>
  <c r="AG1687" i="259"/>
  <c r="AC1639" i="259"/>
  <c r="AE1639" i="259" s="1"/>
  <c r="AG1639" i="259"/>
  <c r="AC1591" i="259"/>
  <c r="AE1591" i="259" s="1"/>
  <c r="AG1591" i="259"/>
  <c r="AC1543" i="259"/>
  <c r="AE1543" i="259" s="1"/>
  <c r="AG1543" i="259"/>
  <c r="AC1495" i="259"/>
  <c r="AE1495" i="259" s="1"/>
  <c r="AG1495" i="259"/>
  <c r="AC1463" i="259"/>
  <c r="AE1463" i="259" s="1"/>
  <c r="AG1463" i="259"/>
  <c r="AC1415" i="259"/>
  <c r="AE1415" i="259" s="1"/>
  <c r="AG1415" i="259"/>
  <c r="AC1367" i="259"/>
  <c r="AE1367" i="259" s="1"/>
  <c r="AG1367" i="259"/>
  <c r="AC1646" i="259"/>
  <c r="AE1646" i="259" s="1"/>
  <c r="AG1646" i="259"/>
  <c r="AC1598" i="259"/>
  <c r="AE1598" i="259" s="1"/>
  <c r="AG1598" i="259"/>
  <c r="AC1550" i="259"/>
  <c r="AE1550" i="259" s="1"/>
  <c r="AG1550" i="259"/>
  <c r="AC1486" i="259"/>
  <c r="AE1486" i="259" s="1"/>
  <c r="AG1486" i="259"/>
  <c r="AC1438" i="259"/>
  <c r="AE1438" i="259" s="1"/>
  <c r="AG1438" i="259"/>
  <c r="AC1390" i="259"/>
  <c r="AE1390" i="259" s="1"/>
  <c r="AG1390" i="259"/>
  <c r="AC1341" i="259"/>
  <c r="AE1341" i="259" s="1"/>
  <c r="AG1341" i="259"/>
  <c r="AC1308" i="259"/>
  <c r="AE1308" i="259" s="1"/>
  <c r="AG1308" i="259"/>
  <c r="AC1260" i="259"/>
  <c r="AE1260" i="259" s="1"/>
  <c r="AG1260" i="259"/>
  <c r="AC1212" i="259"/>
  <c r="AE1212" i="259" s="1"/>
  <c r="AG1212" i="259"/>
  <c r="AC1164" i="259"/>
  <c r="AE1164" i="259" s="1"/>
  <c r="AG1164" i="259"/>
  <c r="AC1116" i="259"/>
  <c r="AE1116" i="259" s="1"/>
  <c r="AG1116" i="259"/>
  <c r="AC1068" i="259"/>
  <c r="AE1068" i="259" s="1"/>
  <c r="AG1068" i="259"/>
  <c r="AC1020" i="259"/>
  <c r="AE1020" i="259" s="1"/>
  <c r="AG1020" i="259"/>
  <c r="AC1311" i="259"/>
  <c r="AE1311" i="259" s="1"/>
  <c r="AG1311" i="259"/>
  <c r="AC1263" i="259"/>
  <c r="AE1263" i="259" s="1"/>
  <c r="AG1263" i="259"/>
  <c r="AC1215" i="259"/>
  <c r="AE1215" i="259" s="1"/>
  <c r="AG1215" i="259"/>
  <c r="AC1167" i="259"/>
  <c r="AE1167" i="259" s="1"/>
  <c r="AG1167" i="259"/>
  <c r="AC1119" i="259"/>
  <c r="AE1119" i="259" s="1"/>
  <c r="AG1119" i="259"/>
  <c r="AC1071" i="259"/>
  <c r="AE1071" i="259" s="1"/>
  <c r="AG1071" i="259"/>
  <c r="AC1023" i="259"/>
  <c r="AE1023" i="259" s="1"/>
  <c r="AG1023" i="259"/>
  <c r="AC1302" i="259"/>
  <c r="AE1302" i="259" s="1"/>
  <c r="AG1302" i="259"/>
  <c r="AC1254" i="259"/>
  <c r="AE1254" i="259" s="1"/>
  <c r="AG1254" i="259"/>
  <c r="AC1206" i="259"/>
  <c r="AE1206" i="259" s="1"/>
  <c r="AG1206" i="259"/>
  <c r="AC1158" i="259"/>
  <c r="AE1158" i="259" s="1"/>
  <c r="AG1158" i="259"/>
  <c r="AC1110" i="259"/>
  <c r="AE1110" i="259" s="1"/>
  <c r="AG1110" i="259"/>
  <c r="AC1062" i="259"/>
  <c r="AE1062" i="259" s="1"/>
  <c r="AG1062" i="259"/>
  <c r="AC1030" i="259"/>
  <c r="AE1030" i="259" s="1"/>
  <c r="AG1030" i="259"/>
  <c r="AC1313" i="259"/>
  <c r="AE1313" i="259" s="1"/>
  <c r="AG1313" i="259"/>
  <c r="AC1265" i="259"/>
  <c r="AE1265" i="259" s="1"/>
  <c r="AG1265" i="259"/>
  <c r="AC1217" i="259"/>
  <c r="AE1217" i="259" s="1"/>
  <c r="AG1217" i="259"/>
  <c r="AC1169" i="259"/>
  <c r="AE1169" i="259" s="1"/>
  <c r="AG1169" i="259"/>
  <c r="AC1121" i="259"/>
  <c r="AE1121" i="259" s="1"/>
  <c r="AG1121" i="259"/>
  <c r="AC1073" i="259"/>
  <c r="AE1073" i="259" s="1"/>
  <c r="AG1073" i="259"/>
  <c r="AC1009" i="259"/>
  <c r="AE1009" i="259" s="1"/>
  <c r="AG1009" i="259"/>
  <c r="AC971" i="259"/>
  <c r="AE971" i="259" s="1"/>
  <c r="AG971" i="259"/>
  <c r="AC923" i="259"/>
  <c r="AE923" i="259" s="1"/>
  <c r="AG923" i="259"/>
  <c r="AC875" i="259"/>
  <c r="AE875" i="259" s="1"/>
  <c r="AG875" i="259"/>
  <c r="AC827" i="259"/>
  <c r="AE827" i="259" s="1"/>
  <c r="AG827" i="259"/>
  <c r="AC779" i="259"/>
  <c r="AE779" i="259" s="1"/>
  <c r="AG779" i="259"/>
  <c r="AC731" i="259"/>
  <c r="AE731" i="259" s="1"/>
  <c r="AG731" i="259"/>
  <c r="AC699" i="259"/>
  <c r="AE699" i="259" s="1"/>
  <c r="AG699" i="259"/>
  <c r="AC994" i="259"/>
  <c r="AE994" i="259" s="1"/>
  <c r="AG994" i="259"/>
  <c r="AC946" i="259"/>
  <c r="AE946" i="259" s="1"/>
  <c r="AG946" i="259"/>
  <c r="AC898" i="259"/>
  <c r="AE898" i="259" s="1"/>
  <c r="AG898" i="259"/>
  <c r="AC866" i="259"/>
  <c r="AE866" i="259" s="1"/>
  <c r="AG866" i="259"/>
  <c r="AC818" i="259"/>
  <c r="AE818" i="259" s="1"/>
  <c r="AG818" i="259"/>
  <c r="AC770" i="259"/>
  <c r="AE770" i="259" s="1"/>
  <c r="AG770" i="259"/>
  <c r="AC722" i="259"/>
  <c r="AE722" i="259" s="1"/>
  <c r="AG722" i="259"/>
  <c r="AC985" i="259"/>
  <c r="AE985" i="259" s="1"/>
  <c r="AG985" i="259"/>
  <c r="AC889" i="259"/>
  <c r="AE889" i="259" s="1"/>
  <c r="AG889" i="259"/>
  <c r="AC841" i="259"/>
  <c r="AE841" i="259" s="1"/>
  <c r="AG841" i="259"/>
  <c r="AC809" i="259"/>
  <c r="AE809" i="259" s="1"/>
  <c r="AG809" i="259"/>
  <c r="AC761" i="259"/>
  <c r="AE761" i="259" s="1"/>
  <c r="AG761" i="259"/>
  <c r="AC713" i="259"/>
  <c r="AE713" i="259" s="1"/>
  <c r="AG713" i="259"/>
  <c r="AC988" i="259"/>
  <c r="AE988" i="259" s="1"/>
  <c r="AG988" i="259"/>
  <c r="AC940" i="259"/>
  <c r="AE940" i="259" s="1"/>
  <c r="AG940" i="259"/>
  <c r="AC892" i="259"/>
  <c r="AE892" i="259" s="1"/>
  <c r="AG892" i="259"/>
  <c r="AC844" i="259"/>
  <c r="AE844" i="259" s="1"/>
  <c r="AG844" i="259"/>
  <c r="AC796" i="259"/>
  <c r="AE796" i="259" s="1"/>
  <c r="AG796" i="259"/>
  <c r="AC748" i="259"/>
  <c r="AE748" i="259" s="1"/>
  <c r="AG748" i="259"/>
  <c r="AC700" i="259"/>
  <c r="AE700" i="259" s="1"/>
  <c r="AG700" i="259"/>
  <c r="AC657" i="259"/>
  <c r="AE657" i="259" s="1"/>
  <c r="AG657" i="259"/>
  <c r="AC609" i="259"/>
  <c r="AE609" i="259" s="1"/>
  <c r="AG609" i="259"/>
  <c r="AC561" i="259"/>
  <c r="AE561" i="259" s="1"/>
  <c r="AG561" i="259"/>
  <c r="AC513" i="259"/>
  <c r="AE513" i="259" s="1"/>
  <c r="AG513" i="259"/>
  <c r="AC465" i="259"/>
  <c r="AE465" i="259" s="1"/>
  <c r="AG465" i="259"/>
  <c r="AC417" i="259"/>
  <c r="AE417" i="259" s="1"/>
  <c r="AG417" i="259"/>
  <c r="AC369" i="259"/>
  <c r="AE369" i="259" s="1"/>
  <c r="AG369" i="259"/>
  <c r="AC336" i="259"/>
  <c r="AE336" i="259" s="1"/>
  <c r="AG336" i="259"/>
  <c r="AC628" i="259"/>
  <c r="AE628" i="259" s="1"/>
  <c r="AG628" i="259"/>
  <c r="AC580" i="259"/>
  <c r="AE580" i="259" s="1"/>
  <c r="AG580" i="259"/>
  <c r="AC532" i="259"/>
  <c r="AE532" i="259" s="1"/>
  <c r="AG532" i="259"/>
  <c r="AC484" i="259"/>
  <c r="AE484" i="259" s="1"/>
  <c r="AG484" i="259"/>
  <c r="AC436" i="259"/>
  <c r="AE436" i="259" s="1"/>
  <c r="AG436" i="259"/>
  <c r="AC388" i="259"/>
  <c r="AE388" i="259" s="1"/>
  <c r="AG388" i="259"/>
  <c r="AC340" i="259"/>
  <c r="AE340" i="259" s="1"/>
  <c r="AG340" i="259"/>
  <c r="AC623" i="259"/>
  <c r="AE623" i="259" s="1"/>
  <c r="AG623" i="259"/>
  <c r="AC575" i="259"/>
  <c r="AE575" i="259" s="1"/>
  <c r="AG575" i="259"/>
  <c r="AC527" i="259"/>
  <c r="AE527" i="259" s="1"/>
  <c r="AG527" i="259"/>
  <c r="AC495" i="259"/>
  <c r="AE495" i="259" s="1"/>
  <c r="AG495" i="259"/>
  <c r="AC447" i="259"/>
  <c r="AE447" i="259" s="1"/>
  <c r="AG447" i="259"/>
  <c r="AC399" i="259"/>
  <c r="AE399" i="259" s="1"/>
  <c r="AG399" i="259"/>
  <c r="AC351" i="259"/>
  <c r="AE351" i="259" s="1"/>
  <c r="AG351" i="259"/>
  <c r="AC642" i="259"/>
  <c r="AE642" i="259" s="1"/>
  <c r="AG642" i="259"/>
  <c r="AC594" i="259"/>
  <c r="AE594" i="259" s="1"/>
  <c r="AG594" i="259"/>
  <c r="AC530" i="259"/>
  <c r="AE530" i="259" s="1"/>
  <c r="AG530" i="259"/>
  <c r="AC482" i="259"/>
  <c r="AE482" i="259" s="1"/>
  <c r="AG482" i="259"/>
  <c r="AC434" i="259"/>
  <c r="AE434" i="259" s="1"/>
  <c r="AG434" i="259"/>
  <c r="AC386" i="259"/>
  <c r="AE386" i="259" s="1"/>
  <c r="AG386" i="259"/>
  <c r="AC337" i="259"/>
  <c r="AE337" i="259" s="1"/>
  <c r="AG337" i="259"/>
  <c r="AC289" i="259"/>
  <c r="AE289" i="259" s="1"/>
  <c r="AG289" i="259"/>
  <c r="AC241" i="259"/>
  <c r="AE241" i="259" s="1"/>
  <c r="AG241" i="259"/>
  <c r="AC209" i="259"/>
  <c r="AE209" i="259" s="1"/>
  <c r="AG209" i="259"/>
  <c r="AC161" i="259"/>
  <c r="AE161" i="259" s="1"/>
  <c r="AG161" i="259"/>
  <c r="AC113" i="259"/>
  <c r="AE113" i="259" s="1"/>
  <c r="AG113" i="259"/>
  <c r="AC65" i="259"/>
  <c r="AE65" i="259" s="1"/>
  <c r="AG65" i="259"/>
  <c r="AC17" i="259"/>
  <c r="AE17" i="259" s="1"/>
  <c r="AG17" i="259"/>
  <c r="AC288" i="259"/>
  <c r="AE288" i="259" s="1"/>
  <c r="AG288" i="259"/>
  <c r="AC240" i="259"/>
  <c r="AE240" i="259" s="1"/>
  <c r="AG240" i="259"/>
  <c r="AC192" i="259"/>
  <c r="AE192" i="259" s="1"/>
  <c r="AG192" i="259"/>
  <c r="AC144" i="259"/>
  <c r="AE144" i="259" s="1"/>
  <c r="AG144" i="259"/>
  <c r="AC112" i="259"/>
  <c r="AE112" i="259" s="1"/>
  <c r="AG112" i="259"/>
  <c r="AC64" i="259"/>
  <c r="AE64" i="259" s="1"/>
  <c r="AG64" i="259"/>
  <c r="AC16" i="259"/>
  <c r="AE16" i="259" s="1"/>
  <c r="AG16" i="259"/>
  <c r="AC307" i="259"/>
  <c r="AE307" i="259" s="1"/>
  <c r="AG307" i="259"/>
  <c r="AC259" i="259"/>
  <c r="AE259" i="259" s="1"/>
  <c r="AG259" i="259"/>
  <c r="AC211" i="259"/>
  <c r="AE211" i="259" s="1"/>
  <c r="AG211" i="259"/>
  <c r="AC163" i="259"/>
  <c r="AE163" i="259" s="1"/>
  <c r="AG163" i="259"/>
  <c r="AC115" i="259"/>
  <c r="AE115" i="259" s="1"/>
  <c r="AG115" i="259"/>
  <c r="AC67" i="259"/>
  <c r="AE67" i="259" s="1"/>
  <c r="AG67" i="259"/>
  <c r="AC35" i="259"/>
  <c r="AE35" i="259" s="1"/>
  <c r="AG35" i="259"/>
  <c r="AC314" i="259"/>
  <c r="AE314" i="259" s="1"/>
  <c r="AG314" i="259"/>
  <c r="AC266" i="259"/>
  <c r="AE266" i="259" s="1"/>
  <c r="AG266" i="259"/>
  <c r="AC218" i="259"/>
  <c r="AE218" i="259" s="1"/>
  <c r="AG218" i="259"/>
  <c r="AC170" i="259"/>
  <c r="AE170" i="259" s="1"/>
  <c r="AG170" i="259"/>
  <c r="AC122" i="259"/>
  <c r="AE122" i="259" s="1"/>
  <c r="AG122" i="259"/>
  <c r="AC74" i="259"/>
  <c r="AE74" i="259" s="1"/>
  <c r="AG74" i="259"/>
  <c r="AC10" i="259"/>
  <c r="AE10" i="259" s="1"/>
  <c r="AG10" i="259"/>
  <c r="AC4721" i="259"/>
  <c r="AE4721" i="259" s="1"/>
  <c r="AG4721" i="259"/>
  <c r="AC3990" i="259"/>
  <c r="AE3990" i="259" s="1"/>
  <c r="AG3990" i="259"/>
  <c r="AC4342" i="259"/>
  <c r="AE4342" i="259" s="1"/>
  <c r="AG4342" i="259"/>
  <c r="AC4318" i="259"/>
  <c r="AE4318" i="259" s="1"/>
  <c r="AG4318" i="259"/>
  <c r="AC4661" i="259"/>
  <c r="AE4661" i="259" s="1"/>
  <c r="AG4661" i="259"/>
  <c r="AC3267" i="259"/>
  <c r="AE3267" i="259" s="1"/>
  <c r="AG3267" i="259"/>
  <c r="AC4295" i="259"/>
  <c r="AE4295" i="259" s="1"/>
  <c r="AG4295" i="259"/>
  <c r="AC4587" i="259"/>
  <c r="AE4587" i="259" s="1"/>
  <c r="AG4587" i="259"/>
  <c r="AC5011" i="259"/>
  <c r="AE5011" i="259" s="1"/>
  <c r="AG5011" i="259"/>
  <c r="AC5178" i="259"/>
  <c r="AE5178" i="259" s="1"/>
  <c r="AG5178" i="259"/>
  <c r="AC5266" i="259"/>
  <c r="AE5266" i="259" s="1"/>
  <c r="AG5266" i="259"/>
  <c r="AC5330" i="259"/>
  <c r="AE5330" i="259" s="1"/>
  <c r="AG5330" i="259"/>
  <c r="AC5415" i="259"/>
  <c r="AE5415" i="259" s="1"/>
  <c r="AG5415" i="259"/>
  <c r="AC5500" i="259"/>
  <c r="AE5500" i="259" s="1"/>
  <c r="AG5500" i="259"/>
  <c r="AC5286" i="259"/>
  <c r="AE5286" i="259" s="1"/>
  <c r="AG5286" i="259"/>
  <c r="AC3091" i="259"/>
  <c r="AE3091" i="259" s="1"/>
  <c r="AG3091" i="259"/>
  <c r="AC4259" i="259"/>
  <c r="AE4259" i="259" s="1"/>
  <c r="AG4259" i="259"/>
  <c r="AC4671" i="259"/>
  <c r="AE4671" i="259" s="1"/>
  <c r="AG4671" i="259"/>
  <c r="AC4983" i="259"/>
  <c r="AE4983" i="259" s="1"/>
  <c r="AG4983" i="259"/>
  <c r="AC5163" i="259"/>
  <c r="AE5163" i="259" s="1"/>
  <c r="AG5163" i="259"/>
  <c r="AC5256" i="259"/>
  <c r="AE5256" i="259" s="1"/>
  <c r="AG5256" i="259"/>
  <c r="AC5342" i="259"/>
  <c r="AE5342" i="259" s="1"/>
  <c r="AG5342" i="259"/>
  <c r="AC5427" i="259"/>
  <c r="AE5427" i="259" s="1"/>
  <c r="AG5427" i="259"/>
  <c r="AC5511" i="259"/>
  <c r="AE5511" i="259" s="1"/>
  <c r="AG5511" i="259"/>
  <c r="AC5223" i="259"/>
  <c r="AE5223" i="259" s="1"/>
  <c r="AG5223" i="259"/>
  <c r="AC2957" i="259"/>
  <c r="AE2957" i="259" s="1"/>
  <c r="AG2957" i="259"/>
  <c r="AC3983" i="259"/>
  <c r="AE3983" i="259" s="1"/>
  <c r="AG3983" i="259"/>
  <c r="AC4579" i="259"/>
  <c r="AE4579" i="259" s="1"/>
  <c r="AG4579" i="259"/>
  <c r="AC4923" i="259"/>
  <c r="AE4923" i="259" s="1"/>
  <c r="AG4923" i="259"/>
  <c r="AC5134" i="259"/>
  <c r="AE5134" i="259" s="1"/>
  <c r="AG5134" i="259"/>
  <c r="AC5230" i="259"/>
  <c r="AE5230" i="259" s="1"/>
  <c r="AG5230" i="259"/>
  <c r="AC5322" i="259"/>
  <c r="AE5322" i="259" s="1"/>
  <c r="AG5322" i="259"/>
  <c r="AC5407" i="259"/>
  <c r="AE5407" i="259" s="1"/>
  <c r="AG5407" i="259"/>
  <c r="AC5492" i="259"/>
  <c r="AE5492" i="259" s="1"/>
  <c r="AG5492" i="259"/>
  <c r="AC5183" i="259"/>
  <c r="AE5183" i="259" s="1"/>
  <c r="AG5183" i="259"/>
  <c r="AC2808" i="259"/>
  <c r="AE2808" i="259" s="1"/>
  <c r="AG2808" i="259"/>
  <c r="AC4199" i="259"/>
  <c r="AE4199" i="259" s="1"/>
  <c r="AG4199" i="259"/>
  <c r="AC4683" i="259"/>
  <c r="AE4683" i="259" s="1"/>
  <c r="AG4683" i="259"/>
  <c r="AC5366" i="259"/>
  <c r="AE5366" i="259" s="1"/>
  <c r="AG5366" i="259"/>
  <c r="AC5050" i="259"/>
  <c r="AE5050" i="259" s="1"/>
  <c r="AG5050" i="259"/>
  <c r="AC4986" i="259"/>
  <c r="AE4986" i="259" s="1"/>
  <c r="AG4986" i="259"/>
  <c r="AC4922" i="259"/>
  <c r="AE4922" i="259" s="1"/>
  <c r="AG4922" i="259"/>
  <c r="AC4890" i="259"/>
  <c r="AE4890" i="259" s="1"/>
  <c r="AG4890" i="259"/>
  <c r="AC4826" i="259"/>
  <c r="AE4826" i="259" s="1"/>
  <c r="AG4826" i="259"/>
  <c r="AC4718" i="259"/>
  <c r="AE4718" i="259" s="1"/>
  <c r="AG4718" i="259"/>
  <c r="AC4638" i="259"/>
  <c r="AE4638" i="259" s="1"/>
  <c r="AG4638" i="259"/>
  <c r="AC4574" i="259"/>
  <c r="AE4574" i="259" s="1"/>
  <c r="AG4574" i="259"/>
  <c r="AC4510" i="259"/>
  <c r="AE4510" i="259" s="1"/>
  <c r="AG4510" i="259"/>
  <c r="AC4462" i="259"/>
  <c r="AE4462" i="259" s="1"/>
  <c r="AG4462" i="259"/>
  <c r="AC4378" i="259"/>
  <c r="AE4378" i="259" s="1"/>
  <c r="AG4378" i="259"/>
  <c r="AC4267" i="259"/>
  <c r="AE4267" i="259" s="1"/>
  <c r="AG4267" i="259"/>
  <c r="AC3771" i="259"/>
  <c r="AE3771" i="259" s="1"/>
  <c r="AG3771" i="259"/>
  <c r="AC3535" i="259"/>
  <c r="AE3535" i="259" s="1"/>
  <c r="AG3535" i="259"/>
  <c r="AC3279" i="259"/>
  <c r="AE3279" i="259" s="1"/>
  <c r="AG3279" i="259"/>
  <c r="AC3087" i="259"/>
  <c r="AE3087" i="259" s="1"/>
  <c r="AG3087" i="259"/>
  <c r="AC2228" i="259"/>
  <c r="AE2228" i="259" s="1"/>
  <c r="AG2228" i="259"/>
  <c r="AC5449" i="259"/>
  <c r="AE5449" i="259" s="1"/>
  <c r="AG5449" i="259"/>
  <c r="AC5385" i="259"/>
  <c r="AE5385" i="259" s="1"/>
  <c r="AG5385" i="259"/>
  <c r="AC5321" i="259"/>
  <c r="AE5321" i="259" s="1"/>
  <c r="AG5321" i="259"/>
  <c r="AC5257" i="259"/>
  <c r="AE5257" i="259" s="1"/>
  <c r="AG5257" i="259"/>
  <c r="AC5193" i="259"/>
  <c r="AE5193" i="259" s="1"/>
  <c r="AG5193" i="259"/>
  <c r="AC5129" i="259"/>
  <c r="AE5129" i="259" s="1"/>
  <c r="AG5129" i="259"/>
  <c r="AC5065" i="259"/>
  <c r="AE5065" i="259" s="1"/>
  <c r="AG5065" i="259"/>
  <c r="AC5001" i="259"/>
  <c r="AE5001" i="259" s="1"/>
  <c r="AG5001" i="259"/>
  <c r="AC4937" i="259"/>
  <c r="AE4937" i="259" s="1"/>
  <c r="AG4937" i="259"/>
  <c r="AC4857" i="259"/>
  <c r="AE4857" i="259" s="1"/>
  <c r="AG4857" i="259"/>
  <c r="AC4761" i="259"/>
  <c r="AE4761" i="259" s="1"/>
  <c r="AG4761" i="259"/>
  <c r="AC4645" i="259"/>
  <c r="AE4645" i="259" s="1"/>
  <c r="AG4645" i="259"/>
  <c r="AC4581" i="259"/>
  <c r="AE4581" i="259" s="1"/>
  <c r="AG4581" i="259"/>
  <c r="AC4517" i="259"/>
  <c r="AE4517" i="259" s="1"/>
  <c r="AG4517" i="259"/>
  <c r="AC4453" i="259"/>
  <c r="AE4453" i="259" s="1"/>
  <c r="AG4453" i="259"/>
  <c r="AC4389" i="259"/>
  <c r="AE4389" i="259" s="1"/>
  <c r="AG4389" i="259"/>
  <c r="AC4171" i="259"/>
  <c r="AE4171" i="259" s="1"/>
  <c r="AG4171" i="259"/>
  <c r="AC3739" i="259"/>
  <c r="AE3739" i="259" s="1"/>
  <c r="AG3739" i="259"/>
  <c r="AC3483" i="259"/>
  <c r="AE3483" i="259" s="1"/>
  <c r="AG3483" i="259"/>
  <c r="AC3227" i="259"/>
  <c r="AE3227" i="259" s="1"/>
  <c r="AG3227" i="259"/>
  <c r="AC2941" i="259"/>
  <c r="AE2941" i="259" s="1"/>
  <c r="AG2941" i="259"/>
  <c r="AC5228" i="259"/>
  <c r="AE5228" i="259" s="1"/>
  <c r="AG5228" i="259"/>
  <c r="AC5164" i="259"/>
  <c r="AE5164" i="259" s="1"/>
  <c r="AG5164" i="259"/>
  <c r="AC5100" i="259"/>
  <c r="AE5100" i="259" s="1"/>
  <c r="AG5100" i="259"/>
  <c r="AC5052" i="259"/>
  <c r="AE5052" i="259" s="1"/>
  <c r="AG5052" i="259"/>
  <c r="AC4988" i="259"/>
  <c r="AE4988" i="259" s="1"/>
  <c r="AG4988" i="259"/>
  <c r="AC4924" i="259"/>
  <c r="AE4924" i="259" s="1"/>
  <c r="AG4924" i="259"/>
  <c r="AC4876" i="259"/>
  <c r="AE4876" i="259" s="1"/>
  <c r="AG4876" i="259"/>
  <c r="AC4788" i="259"/>
  <c r="AE4788" i="259" s="1"/>
  <c r="AG4788" i="259"/>
  <c r="AC4668" i="259"/>
  <c r="AE4668" i="259" s="1"/>
  <c r="AG4668" i="259"/>
  <c r="AC4596" i="259"/>
  <c r="AE4596" i="259" s="1"/>
  <c r="AG4596" i="259"/>
  <c r="AC4532" i="259"/>
  <c r="AE4532" i="259" s="1"/>
  <c r="AG4532" i="259"/>
  <c r="AC4468" i="259"/>
  <c r="AE4468" i="259" s="1"/>
  <c r="AG4468" i="259"/>
  <c r="AC4372" i="259"/>
  <c r="AE4372" i="259" s="1"/>
  <c r="AG4372" i="259"/>
  <c r="AC3951" i="259"/>
  <c r="AE3951" i="259" s="1"/>
  <c r="AG3951" i="259"/>
  <c r="AC3639" i="259"/>
  <c r="AE3639" i="259" s="1"/>
  <c r="AG3639" i="259"/>
  <c r="AC3383" i="259"/>
  <c r="AE3383" i="259" s="1"/>
  <c r="AG3383" i="259"/>
  <c r="AC3127" i="259"/>
  <c r="AE3127" i="259" s="1"/>
  <c r="AG3127" i="259"/>
  <c r="AC2568" i="259"/>
  <c r="AE2568" i="259" s="1"/>
  <c r="AG2568" i="259"/>
  <c r="AC4282" i="259"/>
  <c r="AE4282" i="259" s="1"/>
  <c r="AG4282" i="259"/>
  <c r="AC4190" i="259"/>
  <c r="AE4190" i="259" s="1"/>
  <c r="AG4190" i="259"/>
  <c r="AC4102" i="259"/>
  <c r="AE4102" i="259" s="1"/>
  <c r="AG4102" i="259"/>
  <c r="AC4046" i="259"/>
  <c r="AE4046" i="259" s="1"/>
  <c r="AG4046" i="259"/>
  <c r="AC3934" i="259"/>
  <c r="AE3934" i="259" s="1"/>
  <c r="AG3934" i="259"/>
  <c r="AC3834" i="259"/>
  <c r="AE3834" i="259" s="1"/>
  <c r="AG3834" i="259"/>
  <c r="AC3746" i="259"/>
  <c r="AE3746" i="259" s="1"/>
  <c r="AG3746" i="259"/>
  <c r="AC3682" i="259"/>
  <c r="AE3682" i="259" s="1"/>
  <c r="AG3682" i="259"/>
  <c r="AC3618" i="259"/>
  <c r="AE3618" i="259" s="1"/>
  <c r="AG3618" i="259"/>
  <c r="AC3554" i="259"/>
  <c r="AE3554" i="259" s="1"/>
  <c r="AG3554" i="259"/>
  <c r="AC3490" i="259"/>
  <c r="AE3490" i="259" s="1"/>
  <c r="AG3490" i="259"/>
  <c r="AC3442" i="259"/>
  <c r="AE3442" i="259" s="1"/>
  <c r="AG3442" i="259"/>
  <c r="AC3378" i="259"/>
  <c r="AE3378" i="259" s="1"/>
  <c r="AG3378" i="259"/>
  <c r="AC3314" i="259"/>
  <c r="AE3314" i="259" s="1"/>
  <c r="AG3314" i="259"/>
  <c r="AC3250" i="259"/>
  <c r="AE3250" i="259" s="1"/>
  <c r="AG3250" i="259"/>
  <c r="AC3186" i="259"/>
  <c r="AE3186" i="259" s="1"/>
  <c r="AG3186" i="259"/>
  <c r="AC3122" i="259"/>
  <c r="AE3122" i="259" s="1"/>
  <c r="AG3122" i="259"/>
  <c r="AC3074" i="259"/>
  <c r="AE3074" i="259" s="1"/>
  <c r="AG3074" i="259"/>
  <c r="AC2984" i="259"/>
  <c r="AE2984" i="259" s="1"/>
  <c r="AG2984" i="259"/>
  <c r="AC2868" i="259"/>
  <c r="AE2868" i="259" s="1"/>
  <c r="AG2868" i="259"/>
  <c r="AC2612" i="259"/>
  <c r="AE2612" i="259" s="1"/>
  <c r="AG2612" i="259"/>
  <c r="AC4361" i="259"/>
  <c r="AE4361" i="259" s="1"/>
  <c r="AG4361" i="259"/>
  <c r="AC4261" i="259"/>
  <c r="AE4261" i="259" s="1"/>
  <c r="AG4261" i="259"/>
  <c r="AC4165" i="259"/>
  <c r="AE4165" i="259" s="1"/>
  <c r="AG4165" i="259"/>
  <c r="AC4077" i="259"/>
  <c r="AE4077" i="259" s="1"/>
  <c r="AG4077" i="259"/>
  <c r="AC3973" i="259"/>
  <c r="AE3973" i="259" s="1"/>
  <c r="AG3973" i="259"/>
  <c r="AC3877" i="259"/>
  <c r="AE3877" i="259" s="1"/>
  <c r="AG3877" i="259"/>
  <c r="AC3781" i="259"/>
  <c r="AE3781" i="259" s="1"/>
  <c r="AG3781" i="259"/>
  <c r="AC3713" i="259"/>
  <c r="AE3713" i="259" s="1"/>
  <c r="AG3713" i="259"/>
  <c r="AC3649" i="259"/>
  <c r="AE3649" i="259" s="1"/>
  <c r="AG3649" i="259"/>
  <c r="AC3601" i="259"/>
  <c r="AE3601" i="259" s="1"/>
  <c r="AG3601" i="259"/>
  <c r="AC3537" i="259"/>
  <c r="AE3537" i="259" s="1"/>
  <c r="AG3537" i="259"/>
  <c r="AC3473" i="259"/>
  <c r="AE3473" i="259" s="1"/>
  <c r="AG3473" i="259"/>
  <c r="AC3409" i="259"/>
  <c r="AE3409" i="259" s="1"/>
  <c r="AG3409" i="259"/>
  <c r="AC3345" i="259"/>
  <c r="AE3345" i="259" s="1"/>
  <c r="AG3345" i="259"/>
  <c r="AC3281" i="259"/>
  <c r="AE3281" i="259" s="1"/>
  <c r="AG3281" i="259"/>
  <c r="AC3217" i="259"/>
  <c r="AE3217" i="259" s="1"/>
  <c r="AG3217" i="259"/>
  <c r="AC3153" i="259"/>
  <c r="AE3153" i="259" s="1"/>
  <c r="AG3153" i="259"/>
  <c r="AC3089" i="259"/>
  <c r="AE3089" i="259" s="1"/>
  <c r="AG3089" i="259"/>
  <c r="AC3025" i="259"/>
  <c r="AE3025" i="259" s="1"/>
  <c r="AG3025" i="259"/>
  <c r="AC2953" i="259"/>
  <c r="AE2953" i="259" s="1"/>
  <c r="AG2953" i="259"/>
  <c r="AC2736" i="259"/>
  <c r="AE2736" i="259" s="1"/>
  <c r="AG2736" i="259"/>
  <c r="AC2544" i="259"/>
  <c r="AE2544" i="259" s="1"/>
  <c r="AG2544" i="259"/>
  <c r="AC4348" i="259"/>
  <c r="AE4348" i="259" s="1"/>
  <c r="AG4348" i="259"/>
  <c r="AC4252" i="259"/>
  <c r="AE4252" i="259" s="1"/>
  <c r="AG4252" i="259"/>
  <c r="AC4192" i="259"/>
  <c r="AE4192" i="259" s="1"/>
  <c r="AG4192" i="259"/>
  <c r="AC4108" i="259"/>
  <c r="AE4108" i="259" s="1"/>
  <c r="AG4108" i="259"/>
  <c r="AC4020" i="259"/>
  <c r="AE4020" i="259" s="1"/>
  <c r="AG4020" i="259"/>
  <c r="AC3888" i="259"/>
  <c r="AE3888" i="259" s="1"/>
  <c r="AG3888" i="259"/>
  <c r="AC3780" i="259"/>
  <c r="AE3780" i="259" s="1"/>
  <c r="AG3780" i="259"/>
  <c r="AC3716" i="259"/>
  <c r="AE3716" i="259" s="1"/>
  <c r="AG3716" i="259"/>
  <c r="AC3652" i="259"/>
  <c r="AE3652" i="259" s="1"/>
  <c r="AG3652" i="259"/>
  <c r="AC3588" i="259"/>
  <c r="AE3588" i="259" s="1"/>
  <c r="AG3588" i="259"/>
  <c r="AC3524" i="259"/>
  <c r="AE3524" i="259" s="1"/>
  <c r="AG3524" i="259"/>
  <c r="AC3460" i="259"/>
  <c r="AE3460" i="259" s="1"/>
  <c r="AG3460" i="259"/>
  <c r="AC3396" i="259"/>
  <c r="AE3396" i="259" s="1"/>
  <c r="AG3396" i="259"/>
  <c r="AC3332" i="259"/>
  <c r="AE3332" i="259" s="1"/>
  <c r="AG3332" i="259"/>
  <c r="AC3268" i="259"/>
  <c r="AE3268" i="259" s="1"/>
  <c r="AG3268" i="259"/>
  <c r="AC3204" i="259"/>
  <c r="AE3204" i="259" s="1"/>
  <c r="AG3204" i="259"/>
  <c r="AC3076" i="259"/>
  <c r="AE3076" i="259" s="1"/>
  <c r="AG3076" i="259"/>
  <c r="AC3008" i="259"/>
  <c r="AE3008" i="259" s="1"/>
  <c r="AG3008" i="259"/>
  <c r="AC2876" i="259"/>
  <c r="AE2876" i="259" s="1"/>
  <c r="AG2876" i="259"/>
  <c r="AC2620" i="259"/>
  <c r="AE2620" i="259" s="1"/>
  <c r="AG2620" i="259"/>
  <c r="AC2052" i="259"/>
  <c r="AE2052" i="259" s="1"/>
  <c r="AG2052" i="259"/>
  <c r="AC2947" i="259"/>
  <c r="AE2947" i="259" s="1"/>
  <c r="AG2947" i="259"/>
  <c r="AC2883" i="259"/>
  <c r="AE2883" i="259" s="1"/>
  <c r="AG2883" i="259"/>
  <c r="AC2819" i="259"/>
  <c r="AE2819" i="259" s="1"/>
  <c r="AG2819" i="259"/>
  <c r="AC2771" i="259"/>
  <c r="AE2771" i="259" s="1"/>
  <c r="AG2771" i="259"/>
  <c r="AC2707" i="259"/>
  <c r="AE2707" i="259" s="1"/>
  <c r="AG2707" i="259"/>
  <c r="AC2659" i="259"/>
  <c r="AE2659" i="259" s="1"/>
  <c r="AG2659" i="259"/>
  <c r="AC2595" i="259"/>
  <c r="AE2595" i="259" s="1"/>
  <c r="AG2595" i="259"/>
  <c r="AC2531" i="259"/>
  <c r="AE2531" i="259" s="1"/>
  <c r="AG2531" i="259"/>
  <c r="AC2461" i="259"/>
  <c r="AE2461" i="259" s="1"/>
  <c r="AG2461" i="259"/>
  <c r="AC2272" i="259"/>
  <c r="AE2272" i="259" s="1"/>
  <c r="AG2272" i="259"/>
  <c r="AC2016" i="259"/>
  <c r="AE2016" i="259" s="1"/>
  <c r="AG2016" i="259"/>
  <c r="AC3018" i="259"/>
  <c r="AE3018" i="259" s="1"/>
  <c r="AG3018" i="259"/>
  <c r="AC2954" i="259"/>
  <c r="AE2954" i="259" s="1"/>
  <c r="AG2954" i="259"/>
  <c r="AC2906" i="259"/>
  <c r="AE2906" i="259" s="1"/>
  <c r="AG2906" i="259"/>
  <c r="AC2858" i="259"/>
  <c r="AE2858" i="259" s="1"/>
  <c r="AG2858" i="259"/>
  <c r="AC2810" i="259"/>
  <c r="AE2810" i="259" s="1"/>
  <c r="AG2810" i="259"/>
  <c r="AC2762" i="259"/>
  <c r="AE2762" i="259" s="1"/>
  <c r="AG2762" i="259"/>
  <c r="AC2714" i="259"/>
  <c r="AE2714" i="259" s="1"/>
  <c r="AG2714" i="259"/>
  <c r="AC2666" i="259"/>
  <c r="AE2666" i="259" s="1"/>
  <c r="AG2666" i="259"/>
  <c r="AC2618" i="259"/>
  <c r="AE2618" i="259" s="1"/>
  <c r="AG2618" i="259"/>
  <c r="AC2570" i="259"/>
  <c r="AE2570" i="259" s="1"/>
  <c r="AG2570" i="259"/>
  <c r="AC2522" i="259"/>
  <c r="AE2522" i="259" s="1"/>
  <c r="AG2522" i="259"/>
  <c r="AC2471" i="259"/>
  <c r="AE2471" i="259" s="1"/>
  <c r="AG2471" i="259"/>
  <c r="AC2300" i="259"/>
  <c r="AE2300" i="259" s="1"/>
  <c r="AG2300" i="259"/>
  <c r="AC2108" i="259"/>
  <c r="AE2108" i="259" s="1"/>
  <c r="AG2108" i="259"/>
  <c r="AC1798" i="259"/>
  <c r="AE1798" i="259" s="1"/>
  <c r="AG1798" i="259"/>
  <c r="AC2885" i="259"/>
  <c r="AE2885" i="259" s="1"/>
  <c r="AG2885" i="259"/>
  <c r="AC2837" i="259"/>
  <c r="AE2837" i="259" s="1"/>
  <c r="AG2837" i="259"/>
  <c r="AC2789" i="259"/>
  <c r="AE2789" i="259" s="1"/>
  <c r="AG2789" i="259"/>
  <c r="AC2741" i="259"/>
  <c r="AE2741" i="259" s="1"/>
  <c r="AG2741" i="259"/>
  <c r="AC2693" i="259"/>
  <c r="AE2693" i="259" s="1"/>
  <c r="AG2693" i="259"/>
  <c r="AC2645" i="259"/>
  <c r="AE2645" i="259" s="1"/>
  <c r="AG2645" i="259"/>
  <c r="AC2597" i="259"/>
  <c r="AE2597" i="259" s="1"/>
  <c r="AG2597" i="259"/>
  <c r="AC2549" i="259"/>
  <c r="AE2549" i="259" s="1"/>
  <c r="AG2549" i="259"/>
  <c r="AC2501" i="259"/>
  <c r="AE2501" i="259" s="1"/>
  <c r="AG2501" i="259"/>
  <c r="AC2408" i="259"/>
  <c r="AE2408" i="259" s="1"/>
  <c r="AG2408" i="259"/>
  <c r="AC2216" i="259"/>
  <c r="AE2216" i="259" s="1"/>
  <c r="AG2216" i="259"/>
  <c r="AC2024" i="259"/>
  <c r="AE2024" i="259" s="1"/>
  <c r="AG2024" i="259"/>
  <c r="AC1772" i="259"/>
  <c r="AE1772" i="259" s="1"/>
  <c r="AG1772" i="259"/>
  <c r="AC2427" i="259"/>
  <c r="AE2427" i="259" s="1"/>
  <c r="AG2427" i="259"/>
  <c r="AC2379" i="259"/>
  <c r="AE2379" i="259" s="1"/>
  <c r="AG2379" i="259"/>
  <c r="AC2331" i="259"/>
  <c r="AE2331" i="259" s="1"/>
  <c r="AG2331" i="259"/>
  <c r="AC2283" i="259"/>
  <c r="AE2283" i="259" s="1"/>
  <c r="AG2283" i="259"/>
  <c r="AC2235" i="259"/>
  <c r="AE2235" i="259" s="1"/>
  <c r="AG2235" i="259"/>
  <c r="AC2187" i="259"/>
  <c r="AE2187" i="259" s="1"/>
  <c r="AG2187" i="259"/>
  <c r="AC2139" i="259"/>
  <c r="AE2139" i="259" s="1"/>
  <c r="AG2139" i="259"/>
  <c r="AC2091" i="259"/>
  <c r="AE2091" i="259" s="1"/>
  <c r="AG2091" i="259"/>
  <c r="AC2043" i="259"/>
  <c r="AE2043" i="259" s="1"/>
  <c r="AG2043" i="259"/>
  <c r="AC1989" i="259"/>
  <c r="AE1989" i="259" s="1"/>
  <c r="AG1989" i="259"/>
  <c r="AC1925" i="259"/>
  <c r="AE1925" i="259" s="1"/>
  <c r="AG1925" i="259"/>
  <c r="AC1861" i="259"/>
  <c r="AE1861" i="259" s="1"/>
  <c r="AG1861" i="259"/>
  <c r="AC1797" i="259"/>
  <c r="AE1797" i="259" s="1"/>
  <c r="AG1797" i="259"/>
  <c r="AC1733" i="259"/>
  <c r="AE1733" i="259" s="1"/>
  <c r="AG1733" i="259"/>
  <c r="AC2474" i="259"/>
  <c r="AE2474" i="259" s="1"/>
  <c r="AG2474" i="259"/>
  <c r="AC2426" i="259"/>
  <c r="AE2426" i="259" s="1"/>
  <c r="AG2426" i="259"/>
  <c r="AC2378" i="259"/>
  <c r="AE2378" i="259" s="1"/>
  <c r="AG2378" i="259"/>
  <c r="AC2346" i="259"/>
  <c r="AE2346" i="259" s="1"/>
  <c r="AG2346" i="259"/>
  <c r="AC2298" i="259"/>
  <c r="AE2298" i="259" s="1"/>
  <c r="AG2298" i="259"/>
  <c r="AC2250" i="259"/>
  <c r="AE2250" i="259" s="1"/>
  <c r="AG2250" i="259"/>
  <c r="AC2202" i="259"/>
  <c r="AE2202" i="259" s="1"/>
  <c r="AG2202" i="259"/>
  <c r="AC2154" i="259"/>
  <c r="AE2154" i="259" s="1"/>
  <c r="AG2154" i="259"/>
  <c r="AC2106" i="259"/>
  <c r="AE2106" i="259" s="1"/>
  <c r="AG2106" i="259"/>
  <c r="AC2058" i="259"/>
  <c r="AE2058" i="259" s="1"/>
  <c r="AG2058" i="259"/>
  <c r="AC2009" i="259"/>
  <c r="AE2009" i="259" s="1"/>
  <c r="AG2009" i="259"/>
  <c r="AC1945" i="259"/>
  <c r="AE1945" i="259" s="1"/>
  <c r="AG1945" i="259"/>
  <c r="AC1881" i="259"/>
  <c r="AE1881" i="259" s="1"/>
  <c r="AG1881" i="259"/>
  <c r="AC1817" i="259"/>
  <c r="AE1817" i="259" s="1"/>
  <c r="AG1817" i="259"/>
  <c r="AC1753" i="259"/>
  <c r="AE1753" i="259" s="1"/>
  <c r="AG1753" i="259"/>
  <c r="AC2449" i="259"/>
  <c r="AE2449" i="259" s="1"/>
  <c r="AG2449" i="259"/>
  <c r="AC2401" i="259"/>
  <c r="AE2401" i="259" s="1"/>
  <c r="AG2401" i="259"/>
  <c r="AC2353" i="259"/>
  <c r="AE2353" i="259" s="1"/>
  <c r="AG2353" i="259"/>
  <c r="AC2305" i="259"/>
  <c r="AE2305" i="259" s="1"/>
  <c r="AG2305" i="259"/>
  <c r="AC2257" i="259"/>
  <c r="AE2257" i="259" s="1"/>
  <c r="AG2257" i="259"/>
  <c r="AC2209" i="259"/>
  <c r="AE2209" i="259" s="1"/>
  <c r="AG2209" i="259"/>
  <c r="AC2161" i="259"/>
  <c r="AE2161" i="259" s="1"/>
  <c r="AG2161" i="259"/>
  <c r="AC2113" i="259"/>
  <c r="AE2113" i="259" s="1"/>
  <c r="AG2113" i="259"/>
  <c r="AC2065" i="259"/>
  <c r="AE2065" i="259" s="1"/>
  <c r="AG2065" i="259"/>
  <c r="AC2017" i="259"/>
  <c r="AE2017" i="259" s="1"/>
  <c r="AG2017" i="259"/>
  <c r="AC1954" i="259"/>
  <c r="AE1954" i="259" s="1"/>
  <c r="AG1954" i="259"/>
  <c r="AC1912" i="259"/>
  <c r="AE1912" i="259" s="1"/>
  <c r="AG1912" i="259"/>
  <c r="AC1848" i="259"/>
  <c r="AE1848" i="259" s="1"/>
  <c r="AG1848" i="259"/>
  <c r="AC1784" i="259"/>
  <c r="AE1784" i="259" s="1"/>
  <c r="AG1784" i="259"/>
  <c r="AC1710" i="259"/>
  <c r="AE1710" i="259" s="1"/>
  <c r="AG1710" i="259"/>
  <c r="AC1693" i="259"/>
  <c r="AE1693" i="259" s="1"/>
  <c r="AG1693" i="259"/>
  <c r="AC1645" i="259"/>
  <c r="AE1645" i="259" s="1"/>
  <c r="AG1645" i="259"/>
  <c r="AC1597" i="259"/>
  <c r="AE1597" i="259" s="1"/>
  <c r="AG1597" i="259"/>
  <c r="AC1549" i="259"/>
  <c r="AE1549" i="259" s="1"/>
  <c r="AG1549" i="259"/>
  <c r="AC1501" i="259"/>
  <c r="AE1501" i="259" s="1"/>
  <c r="AG1501" i="259"/>
  <c r="AC1453" i="259"/>
  <c r="AE1453" i="259" s="1"/>
  <c r="AG1453" i="259"/>
  <c r="AC1405" i="259"/>
  <c r="AE1405" i="259" s="1"/>
  <c r="AG1405" i="259"/>
  <c r="AC1357" i="259"/>
  <c r="AE1357" i="259" s="1"/>
  <c r="AG1357" i="259"/>
  <c r="AC1696" i="259"/>
  <c r="AE1696" i="259" s="1"/>
  <c r="AG1696" i="259"/>
  <c r="AC1648" i="259"/>
  <c r="AE1648" i="259" s="1"/>
  <c r="AG1648" i="259"/>
  <c r="AC1600" i="259"/>
  <c r="AE1600" i="259" s="1"/>
  <c r="AG1600" i="259"/>
  <c r="AC1552" i="259"/>
  <c r="AE1552" i="259" s="1"/>
  <c r="AG1552" i="259"/>
  <c r="AC1504" i="259"/>
  <c r="AE1504" i="259" s="1"/>
  <c r="AG1504" i="259"/>
  <c r="AC1456" i="259"/>
  <c r="AE1456" i="259" s="1"/>
  <c r="AG1456" i="259"/>
  <c r="AC1408" i="259"/>
  <c r="AE1408" i="259" s="1"/>
  <c r="AG1408" i="259"/>
  <c r="AC1360" i="259"/>
  <c r="AE1360" i="259" s="1"/>
  <c r="AG1360" i="259"/>
  <c r="AC1991" i="259"/>
  <c r="AE1991" i="259" s="1"/>
  <c r="AG1991" i="259"/>
  <c r="AC1943" i="259"/>
  <c r="AE1943" i="259" s="1"/>
  <c r="AG1943" i="259"/>
  <c r="AC1895" i="259"/>
  <c r="AE1895" i="259" s="1"/>
  <c r="AG1895" i="259"/>
  <c r="AC1847" i="259"/>
  <c r="AE1847" i="259" s="1"/>
  <c r="AG1847" i="259"/>
  <c r="AC1799" i="259"/>
  <c r="AE1799" i="259" s="1"/>
  <c r="AG1799" i="259"/>
  <c r="AC1751" i="259"/>
  <c r="AE1751" i="259" s="1"/>
  <c r="AG1751" i="259"/>
  <c r="AC1703" i="259"/>
  <c r="AE1703" i="259" s="1"/>
  <c r="AG1703" i="259"/>
  <c r="AC1655" i="259"/>
  <c r="AE1655" i="259" s="1"/>
  <c r="AG1655" i="259"/>
  <c r="AC1607" i="259"/>
  <c r="AE1607" i="259" s="1"/>
  <c r="AG1607" i="259"/>
  <c r="AC1559" i="259"/>
  <c r="AE1559" i="259" s="1"/>
  <c r="AG1559" i="259"/>
  <c r="AC1511" i="259"/>
  <c r="AE1511" i="259" s="1"/>
  <c r="AG1511" i="259"/>
  <c r="AC1479" i="259"/>
  <c r="AE1479" i="259" s="1"/>
  <c r="AG1479" i="259"/>
  <c r="AC1447" i="259"/>
  <c r="AE1447" i="259" s="1"/>
  <c r="AG1447" i="259"/>
  <c r="AC1399" i="259"/>
  <c r="AE1399" i="259" s="1"/>
  <c r="AG1399" i="259"/>
  <c r="AC1351" i="259"/>
  <c r="AE1351" i="259" s="1"/>
  <c r="AG1351" i="259"/>
  <c r="AC1630" i="259"/>
  <c r="AE1630" i="259" s="1"/>
  <c r="AG1630" i="259"/>
  <c r="AC1582" i="259"/>
  <c r="AE1582" i="259" s="1"/>
  <c r="AG1582" i="259"/>
  <c r="AC1534" i="259"/>
  <c r="AE1534" i="259" s="1"/>
  <c r="AG1534" i="259"/>
  <c r="AC1502" i="259"/>
  <c r="AE1502" i="259" s="1"/>
  <c r="AG1502" i="259"/>
  <c r="AC1454" i="259"/>
  <c r="AE1454" i="259" s="1"/>
  <c r="AG1454" i="259"/>
  <c r="AC1406" i="259"/>
  <c r="AE1406" i="259" s="1"/>
  <c r="AG1406" i="259"/>
  <c r="AC1358" i="259"/>
  <c r="AE1358" i="259" s="1"/>
  <c r="AG1358" i="259"/>
  <c r="AC1324" i="259"/>
  <c r="AE1324" i="259" s="1"/>
  <c r="AG1324" i="259"/>
  <c r="AC1276" i="259"/>
  <c r="AE1276" i="259" s="1"/>
  <c r="AG1276" i="259"/>
  <c r="AC1228" i="259"/>
  <c r="AE1228" i="259" s="1"/>
  <c r="AG1228" i="259"/>
  <c r="AC1180" i="259"/>
  <c r="AE1180" i="259" s="1"/>
  <c r="AG1180" i="259"/>
  <c r="AC1132" i="259"/>
  <c r="AE1132" i="259" s="1"/>
  <c r="AG1132" i="259"/>
  <c r="AC1084" i="259"/>
  <c r="AE1084" i="259" s="1"/>
  <c r="AG1084" i="259"/>
  <c r="AC1036" i="259"/>
  <c r="AE1036" i="259" s="1"/>
  <c r="AG1036" i="259"/>
  <c r="AC1327" i="259"/>
  <c r="AE1327" i="259" s="1"/>
  <c r="AG1327" i="259"/>
  <c r="AC1295" i="259"/>
  <c r="AE1295" i="259" s="1"/>
  <c r="AG1295" i="259"/>
  <c r="AC1247" i="259"/>
  <c r="AE1247" i="259" s="1"/>
  <c r="AG1247" i="259"/>
  <c r="AC1199" i="259"/>
  <c r="AE1199" i="259" s="1"/>
  <c r="AG1199" i="259"/>
  <c r="AC1151" i="259"/>
  <c r="AE1151" i="259" s="1"/>
  <c r="AG1151" i="259"/>
  <c r="AC1103" i="259"/>
  <c r="AE1103" i="259" s="1"/>
  <c r="AG1103" i="259"/>
  <c r="AC1055" i="259"/>
  <c r="AE1055" i="259" s="1"/>
  <c r="AG1055" i="259"/>
  <c r="AC1318" i="259"/>
  <c r="AE1318" i="259" s="1"/>
  <c r="AG1318" i="259"/>
  <c r="AC1270" i="259"/>
  <c r="AE1270" i="259" s="1"/>
  <c r="AG1270" i="259"/>
  <c r="AC1222" i="259"/>
  <c r="AE1222" i="259" s="1"/>
  <c r="AG1222" i="259"/>
  <c r="AC1174" i="259"/>
  <c r="AE1174" i="259" s="1"/>
  <c r="AG1174" i="259"/>
  <c r="AC1142" i="259"/>
  <c r="AE1142" i="259" s="1"/>
  <c r="AG1142" i="259"/>
  <c r="AC1094" i="259"/>
  <c r="AE1094" i="259" s="1"/>
  <c r="AG1094" i="259"/>
  <c r="AC1046" i="259"/>
  <c r="AE1046" i="259" s="1"/>
  <c r="AG1046" i="259"/>
  <c r="AC995" i="259"/>
  <c r="AE995" i="259" s="1"/>
  <c r="AG995" i="259"/>
  <c r="AC1281" i="259"/>
  <c r="AE1281" i="259" s="1"/>
  <c r="AG1281" i="259"/>
  <c r="AC1233" i="259"/>
  <c r="AE1233" i="259" s="1"/>
  <c r="AG1233" i="259"/>
  <c r="AC1185" i="259"/>
  <c r="AE1185" i="259" s="1"/>
  <c r="AG1185" i="259"/>
  <c r="AC1137" i="259"/>
  <c r="AE1137" i="259" s="1"/>
  <c r="AG1137" i="259"/>
  <c r="AC1089" i="259"/>
  <c r="AE1089" i="259" s="1"/>
  <c r="AG1089" i="259"/>
  <c r="AC1041" i="259"/>
  <c r="AE1041" i="259" s="1"/>
  <c r="AG1041" i="259"/>
  <c r="AC987" i="259"/>
  <c r="AE987" i="259" s="1"/>
  <c r="AG987" i="259"/>
  <c r="AC939" i="259"/>
  <c r="AE939" i="259" s="1"/>
  <c r="AG939" i="259"/>
  <c r="AC907" i="259"/>
  <c r="AE907" i="259" s="1"/>
  <c r="AG907" i="259"/>
  <c r="AC859" i="259"/>
  <c r="AE859" i="259" s="1"/>
  <c r="AG859" i="259"/>
  <c r="AC811" i="259"/>
  <c r="AE811" i="259" s="1"/>
  <c r="AG811" i="259"/>
  <c r="AC763" i="259"/>
  <c r="AE763" i="259" s="1"/>
  <c r="AG763" i="259"/>
  <c r="AC978" i="259"/>
  <c r="AE978" i="259" s="1"/>
  <c r="AG978" i="259"/>
  <c r="AC930" i="259"/>
  <c r="AE930" i="259" s="1"/>
  <c r="AG930" i="259"/>
  <c r="AC882" i="259"/>
  <c r="AE882" i="259" s="1"/>
  <c r="AG882" i="259"/>
  <c r="AC834" i="259"/>
  <c r="AE834" i="259" s="1"/>
  <c r="AG834" i="259"/>
  <c r="AC802" i="259"/>
  <c r="AE802" i="259" s="1"/>
  <c r="AG802" i="259"/>
  <c r="AC754" i="259"/>
  <c r="AE754" i="259" s="1"/>
  <c r="AG754" i="259"/>
  <c r="AC706" i="259"/>
  <c r="AE706" i="259" s="1"/>
  <c r="AG706" i="259"/>
  <c r="AC674" i="259"/>
  <c r="AE674" i="259" s="1"/>
  <c r="AG674" i="259"/>
  <c r="AC953" i="259"/>
  <c r="AE953" i="259" s="1"/>
  <c r="AG953" i="259"/>
  <c r="AC921" i="259"/>
  <c r="AE921" i="259" s="1"/>
  <c r="AG921" i="259"/>
  <c r="AC873" i="259"/>
  <c r="AE873" i="259" s="1"/>
  <c r="AG873" i="259"/>
  <c r="AC825" i="259"/>
  <c r="AE825" i="259" s="1"/>
  <c r="AG825" i="259"/>
  <c r="AC777" i="259"/>
  <c r="AE777" i="259" s="1"/>
  <c r="AG777" i="259"/>
  <c r="AC745" i="259"/>
  <c r="AE745" i="259" s="1"/>
  <c r="AG745" i="259"/>
  <c r="AC697" i="259"/>
  <c r="AE697" i="259" s="1"/>
  <c r="AG697" i="259"/>
  <c r="AC1004" i="259"/>
  <c r="AE1004" i="259" s="1"/>
  <c r="AG1004" i="259"/>
  <c r="AC956" i="259"/>
  <c r="AE956" i="259" s="1"/>
  <c r="AG956" i="259"/>
  <c r="AC908" i="259"/>
  <c r="AE908" i="259" s="1"/>
  <c r="AG908" i="259"/>
  <c r="AC860" i="259"/>
  <c r="AE860" i="259" s="1"/>
  <c r="AG860" i="259"/>
  <c r="AC812" i="259"/>
  <c r="AE812" i="259" s="1"/>
  <c r="AG812" i="259"/>
  <c r="AC764" i="259"/>
  <c r="AE764" i="259" s="1"/>
  <c r="AG764" i="259"/>
  <c r="AC716" i="259"/>
  <c r="AE716" i="259" s="1"/>
  <c r="AG716" i="259"/>
  <c r="AC663" i="259"/>
  <c r="AE663" i="259" s="1"/>
  <c r="AG663" i="259"/>
  <c r="AC641" i="259"/>
  <c r="AE641" i="259" s="1"/>
  <c r="AG641" i="259"/>
  <c r="AC593" i="259"/>
  <c r="AE593" i="259" s="1"/>
  <c r="AG593" i="259"/>
  <c r="AC545" i="259"/>
  <c r="AE545" i="259" s="1"/>
  <c r="AG545" i="259"/>
  <c r="AC497" i="259"/>
  <c r="AE497" i="259" s="1"/>
  <c r="AG497" i="259"/>
  <c r="AC449" i="259"/>
  <c r="AE449" i="259" s="1"/>
  <c r="AG449" i="259"/>
  <c r="AC401" i="259"/>
  <c r="AE401" i="259" s="1"/>
  <c r="AG401" i="259"/>
  <c r="AC353" i="259"/>
  <c r="AE353" i="259" s="1"/>
  <c r="AG353" i="259"/>
  <c r="AC644" i="259"/>
  <c r="AE644" i="259" s="1"/>
  <c r="AG644" i="259"/>
  <c r="AC596" i="259"/>
  <c r="AE596" i="259" s="1"/>
  <c r="AG596" i="259"/>
  <c r="AC548" i="259"/>
  <c r="AE548" i="259" s="1"/>
  <c r="AG548" i="259"/>
  <c r="AC500" i="259"/>
  <c r="AE500" i="259" s="1"/>
  <c r="AG500" i="259"/>
  <c r="AC468" i="259"/>
  <c r="AE468" i="259" s="1"/>
  <c r="AG468" i="259"/>
  <c r="AC420" i="259"/>
  <c r="AE420" i="259" s="1"/>
  <c r="AG420" i="259"/>
  <c r="AC372" i="259"/>
  <c r="AE372" i="259" s="1"/>
  <c r="AG372" i="259"/>
  <c r="AC655" i="259"/>
  <c r="AE655" i="259" s="1"/>
  <c r="AG655" i="259"/>
  <c r="AC607" i="259"/>
  <c r="AE607" i="259" s="1"/>
  <c r="AG607" i="259"/>
  <c r="AC559" i="259"/>
  <c r="AE559" i="259" s="1"/>
  <c r="AG559" i="259"/>
  <c r="AC511" i="259"/>
  <c r="AE511" i="259" s="1"/>
  <c r="AG511" i="259"/>
  <c r="AC463" i="259"/>
  <c r="AE463" i="259" s="1"/>
  <c r="AG463" i="259"/>
  <c r="AC415" i="259"/>
  <c r="AE415" i="259" s="1"/>
  <c r="AG415" i="259"/>
  <c r="AC383" i="259"/>
  <c r="AE383" i="259" s="1"/>
  <c r="AG383" i="259"/>
  <c r="AC333" i="259"/>
  <c r="AE333" i="259" s="1"/>
  <c r="AG333" i="259"/>
  <c r="AC626" i="259"/>
  <c r="AE626" i="259" s="1"/>
  <c r="AG626" i="259"/>
  <c r="AC578" i="259"/>
  <c r="AE578" i="259" s="1"/>
  <c r="AG578" i="259"/>
  <c r="AC546" i="259"/>
  <c r="AE546" i="259" s="1"/>
  <c r="AG546" i="259"/>
  <c r="AC498" i="259"/>
  <c r="AE498" i="259" s="1"/>
  <c r="AG498" i="259"/>
  <c r="AC450" i="259"/>
  <c r="AE450" i="259" s="1"/>
  <c r="AG450" i="259"/>
  <c r="AC402" i="259"/>
  <c r="AE402" i="259" s="1"/>
  <c r="AG402" i="259"/>
  <c r="AC370" i="259"/>
  <c r="AE370" i="259" s="1"/>
  <c r="AG370" i="259"/>
  <c r="AC321" i="259"/>
  <c r="AE321" i="259" s="1"/>
  <c r="AG321" i="259"/>
  <c r="AC273" i="259"/>
  <c r="AE273" i="259" s="1"/>
  <c r="AG273" i="259"/>
  <c r="AC225" i="259"/>
  <c r="AE225" i="259" s="1"/>
  <c r="AG225" i="259"/>
  <c r="AC177" i="259"/>
  <c r="AE177" i="259" s="1"/>
  <c r="AG177" i="259"/>
  <c r="AC129" i="259"/>
  <c r="AE129" i="259" s="1"/>
  <c r="AG129" i="259"/>
  <c r="AC97" i="259"/>
  <c r="AE97" i="259" s="1"/>
  <c r="AG97" i="259"/>
  <c r="AC49" i="259"/>
  <c r="AE49" i="259" s="1"/>
  <c r="AG49" i="259"/>
  <c r="AC320" i="259"/>
  <c r="AE320" i="259" s="1"/>
  <c r="AG320" i="259"/>
  <c r="AC272" i="259"/>
  <c r="AE272" i="259" s="1"/>
  <c r="AG272" i="259"/>
  <c r="AC224" i="259"/>
  <c r="AE224" i="259" s="1"/>
  <c r="AG224" i="259"/>
  <c r="AC176" i="259"/>
  <c r="AE176" i="259" s="1"/>
  <c r="AG176" i="259"/>
  <c r="AC128" i="259"/>
  <c r="AE128" i="259" s="1"/>
  <c r="AG128" i="259"/>
  <c r="AC80" i="259"/>
  <c r="AE80" i="259" s="1"/>
  <c r="AG80" i="259"/>
  <c r="AC48" i="259"/>
  <c r="AE48" i="259" s="1"/>
  <c r="AG48" i="259"/>
  <c r="AC339" i="259"/>
  <c r="AE339" i="259" s="1"/>
  <c r="AG339" i="259"/>
  <c r="AC291" i="259"/>
  <c r="AE291" i="259" s="1"/>
  <c r="AG291" i="259"/>
  <c r="AC243" i="259"/>
  <c r="AE243" i="259" s="1"/>
  <c r="AG243" i="259"/>
  <c r="AC195" i="259"/>
  <c r="AE195" i="259" s="1"/>
  <c r="AG195" i="259"/>
  <c r="AC147" i="259"/>
  <c r="AE147" i="259" s="1"/>
  <c r="AG147" i="259"/>
  <c r="AC99" i="259"/>
  <c r="AE99" i="259" s="1"/>
  <c r="AG99" i="259"/>
  <c r="AC51" i="259"/>
  <c r="AE51" i="259" s="1"/>
  <c r="AG51" i="259"/>
  <c r="AC3" i="259"/>
  <c r="AE3" i="259" s="1"/>
  <c r="AG3" i="259"/>
  <c r="AC282" i="259"/>
  <c r="AE282" i="259" s="1"/>
  <c r="AG282" i="259"/>
  <c r="AC234" i="259"/>
  <c r="AE234" i="259" s="1"/>
  <c r="AG234" i="259"/>
  <c r="AC186" i="259"/>
  <c r="AE186" i="259" s="1"/>
  <c r="AG186" i="259"/>
  <c r="AC138" i="259"/>
  <c r="AE138" i="259" s="1"/>
  <c r="AG138" i="259"/>
  <c r="AC106" i="259"/>
  <c r="AE106" i="259" s="1"/>
  <c r="AG106" i="259"/>
  <c r="AC58" i="259"/>
  <c r="AE58" i="259" s="1"/>
  <c r="AG58" i="259"/>
  <c r="AC26" i="259"/>
  <c r="AE26" i="259" s="1"/>
  <c r="AG26" i="259"/>
  <c r="AC4174" i="259"/>
  <c r="AE4174" i="259" s="1"/>
  <c r="AG4174" i="259"/>
  <c r="AC3870" i="259"/>
  <c r="AE3870" i="259" s="1"/>
  <c r="AG3870" i="259"/>
  <c r="AC4194" i="259"/>
  <c r="AE4194" i="259" s="1"/>
  <c r="AG4194" i="259"/>
  <c r="AC4825" i="259"/>
  <c r="AE4825" i="259" s="1"/>
  <c r="AG4825" i="259"/>
  <c r="AC3978" i="259"/>
  <c r="AE3978" i="259" s="1"/>
  <c r="AG3978" i="259"/>
  <c r="AC4353" i="259"/>
  <c r="AE4353" i="259" s="1"/>
  <c r="AG4353" i="259"/>
  <c r="AC4015" i="259"/>
  <c r="AE4015" i="259" s="1"/>
  <c r="AG4015" i="259"/>
  <c r="AC4459" i="259"/>
  <c r="AE4459" i="259" s="1"/>
  <c r="AG4459" i="259"/>
  <c r="AC4883" i="259"/>
  <c r="AE4883" i="259" s="1"/>
  <c r="AG4883" i="259"/>
  <c r="AC5114" i="259"/>
  <c r="AE5114" i="259" s="1"/>
  <c r="AG5114" i="259"/>
  <c r="AC5287" i="259"/>
  <c r="AE5287" i="259" s="1"/>
  <c r="AG5287" i="259"/>
  <c r="AC5372" i="259"/>
  <c r="AE5372" i="259" s="1"/>
  <c r="AG5372" i="259"/>
  <c r="AC5458" i="259"/>
  <c r="AE5458" i="259" s="1"/>
  <c r="AG5458" i="259"/>
  <c r="AC5023" i="259"/>
  <c r="AE5023" i="259" s="1"/>
  <c r="AG5023" i="259"/>
  <c r="AC2292" i="259"/>
  <c r="AE2292" i="259" s="1"/>
  <c r="AG2292" i="259"/>
  <c r="AC4007" i="259"/>
  <c r="AE4007" i="259" s="1"/>
  <c r="AG4007" i="259"/>
  <c r="AC4591" i="259"/>
  <c r="AE4591" i="259" s="1"/>
  <c r="AG4591" i="259"/>
  <c r="AC4919" i="259"/>
  <c r="AE4919" i="259" s="1"/>
  <c r="AG4919" i="259"/>
  <c r="AC5131" i="259"/>
  <c r="AE5131" i="259" s="1"/>
  <c r="AG5131" i="259"/>
  <c r="AC5278" i="259"/>
  <c r="AE5278" i="259" s="1"/>
  <c r="AG5278" i="259"/>
  <c r="AC5363" i="259"/>
  <c r="AE5363" i="259" s="1"/>
  <c r="AG5363" i="259"/>
  <c r="AC5448" i="259"/>
  <c r="AE5448" i="259" s="1"/>
  <c r="AG5448" i="259"/>
  <c r="AC4863" i="259"/>
  <c r="AE4863" i="259" s="1"/>
  <c r="AG4863" i="259"/>
  <c r="AC5403" i="259"/>
  <c r="AE5403" i="259" s="1"/>
  <c r="AG5403" i="259"/>
  <c r="AC3491" i="259"/>
  <c r="AE3491" i="259" s="1"/>
  <c r="AG3491" i="259"/>
  <c r="AC4451" i="259"/>
  <c r="AE4451" i="259" s="1"/>
  <c r="AG4451" i="259"/>
  <c r="AC4859" i="259"/>
  <c r="AE4859" i="259" s="1"/>
  <c r="AG4859" i="259"/>
  <c r="AC5102" i="259"/>
  <c r="AE5102" i="259" s="1"/>
  <c r="AG5102" i="259"/>
  <c r="AC5258" i="259"/>
  <c r="AE5258" i="259" s="1"/>
  <c r="AG5258" i="259"/>
  <c r="AC5364" i="259"/>
  <c r="AE5364" i="259" s="1"/>
  <c r="AG5364" i="259"/>
  <c r="AC5450" i="259"/>
  <c r="AE5450" i="259" s="1"/>
  <c r="AG5450" i="259"/>
  <c r="AC4815" i="259"/>
  <c r="AE4815" i="259" s="1"/>
  <c r="AG4815" i="259"/>
  <c r="AC5376" i="259"/>
  <c r="AE5376" i="259" s="1"/>
  <c r="AG5376" i="259"/>
  <c r="AC3699" i="259"/>
  <c r="AE3699" i="259" s="1"/>
  <c r="AG3699" i="259"/>
  <c r="AC4567" i="259"/>
  <c r="AE4567" i="259" s="1"/>
  <c r="AG4567" i="259"/>
  <c r="AC5159" i="259"/>
  <c r="AE5159" i="259" s="1"/>
  <c r="AG5159" i="259"/>
  <c r="AC5082" i="259"/>
  <c r="AE5082" i="259" s="1"/>
  <c r="AG5082" i="259"/>
  <c r="AC5018" i="259"/>
  <c r="AE5018" i="259" s="1"/>
  <c r="AG5018" i="259"/>
  <c r="AC4954" i="259"/>
  <c r="AE4954" i="259" s="1"/>
  <c r="AG4954" i="259"/>
  <c r="AC4858" i="259"/>
  <c r="AE4858" i="259" s="1"/>
  <c r="AG4858" i="259"/>
  <c r="AC4754" i="259"/>
  <c r="AE4754" i="259" s="1"/>
  <c r="AG4754" i="259"/>
  <c r="AC4678" i="259"/>
  <c r="AE4678" i="259" s="1"/>
  <c r="AG4678" i="259"/>
  <c r="AC4606" i="259"/>
  <c r="AE4606" i="259" s="1"/>
  <c r="AG4606" i="259"/>
  <c r="AC4526" i="259"/>
  <c r="AE4526" i="259" s="1"/>
  <c r="AG4526" i="259"/>
  <c r="AC4446" i="259"/>
  <c r="AE4446" i="259" s="1"/>
  <c r="AG4446" i="259"/>
  <c r="AC4356" i="259"/>
  <c r="AE4356" i="259" s="1"/>
  <c r="AG4356" i="259"/>
  <c r="AC3903" i="259"/>
  <c r="AE3903" i="259" s="1"/>
  <c r="AG3903" i="259"/>
  <c r="AC3599" i="259"/>
  <c r="AE3599" i="259" s="1"/>
  <c r="AG3599" i="259"/>
  <c r="AC3343" i="259"/>
  <c r="AE3343" i="259" s="1"/>
  <c r="AG3343" i="259"/>
  <c r="AC3023" i="259"/>
  <c r="AE3023" i="259" s="1"/>
  <c r="AG3023" i="259"/>
  <c r="AC5497" i="259"/>
  <c r="AE5497" i="259" s="1"/>
  <c r="AG5497" i="259"/>
  <c r="AC5433" i="259"/>
  <c r="AE5433" i="259" s="1"/>
  <c r="AG5433" i="259"/>
  <c r="AC5369" i="259"/>
  <c r="AE5369" i="259" s="1"/>
  <c r="AG5369" i="259"/>
  <c r="AC5289" i="259"/>
  <c r="AE5289" i="259" s="1"/>
  <c r="AG5289" i="259"/>
  <c r="AC5225" i="259"/>
  <c r="AE5225" i="259" s="1"/>
  <c r="AG5225" i="259"/>
  <c r="AC5161" i="259"/>
  <c r="AE5161" i="259" s="1"/>
  <c r="AG5161" i="259"/>
  <c r="AC5097" i="259"/>
  <c r="AE5097" i="259" s="1"/>
  <c r="AG5097" i="259"/>
  <c r="AC5033" i="259"/>
  <c r="AE5033" i="259" s="1"/>
  <c r="AG5033" i="259"/>
  <c r="AC4969" i="259"/>
  <c r="AE4969" i="259" s="1"/>
  <c r="AG4969" i="259"/>
  <c r="AC4905" i="259"/>
  <c r="AE4905" i="259" s="1"/>
  <c r="AG4905" i="259"/>
  <c r="AC4841" i="259"/>
  <c r="AE4841" i="259" s="1"/>
  <c r="AG4841" i="259"/>
  <c r="AC4701" i="259"/>
  <c r="AE4701" i="259" s="1"/>
  <c r="AG4701" i="259"/>
  <c r="AC4613" i="259"/>
  <c r="AE4613" i="259" s="1"/>
  <c r="AG4613" i="259"/>
  <c r="AC4533" i="259"/>
  <c r="AE4533" i="259" s="1"/>
  <c r="AG4533" i="259"/>
  <c r="AC4469" i="259"/>
  <c r="AE4469" i="259" s="1"/>
  <c r="AG4469" i="259"/>
  <c r="AC4373" i="259"/>
  <c r="AE4373" i="259" s="1"/>
  <c r="AG4373" i="259"/>
  <c r="AC4051" i="259"/>
  <c r="AE4051" i="259" s="1"/>
  <c r="AG4051" i="259"/>
  <c r="AC3675" i="259"/>
  <c r="AE3675" i="259" s="1"/>
  <c r="AG3675" i="259"/>
  <c r="AC3355" i="259"/>
  <c r="AE3355" i="259" s="1"/>
  <c r="AG3355" i="259"/>
  <c r="AC3099" i="259"/>
  <c r="AE3099" i="259" s="1"/>
  <c r="AG3099" i="259"/>
  <c r="AC2420" i="259"/>
  <c r="AE2420" i="259" s="1"/>
  <c r="AG2420" i="259"/>
  <c r="AC5180" i="259"/>
  <c r="AE5180" i="259" s="1"/>
  <c r="AG5180" i="259"/>
  <c r="AC5116" i="259"/>
  <c r="AE5116" i="259" s="1"/>
  <c r="AG5116" i="259"/>
  <c r="AC5036" i="259"/>
  <c r="AE5036" i="259" s="1"/>
  <c r="AG5036" i="259"/>
  <c r="AC4972" i="259"/>
  <c r="AE4972" i="259" s="1"/>
  <c r="AG4972" i="259"/>
  <c r="AC4824" i="259"/>
  <c r="AE4824" i="259" s="1"/>
  <c r="AG4824" i="259"/>
  <c r="AC4704" i="259"/>
  <c r="AE4704" i="259" s="1"/>
  <c r="AG4704" i="259"/>
  <c r="AC4628" i="259"/>
  <c r="AE4628" i="259" s="1"/>
  <c r="AG4628" i="259"/>
  <c r="AC4564" i="259"/>
  <c r="AE4564" i="259" s="1"/>
  <c r="AG4564" i="259"/>
  <c r="AC4500" i="259"/>
  <c r="AE4500" i="259" s="1"/>
  <c r="AG4500" i="259"/>
  <c r="AC4428" i="259"/>
  <c r="AE4428" i="259" s="1"/>
  <c r="AG4428" i="259"/>
  <c r="AC4107" i="259"/>
  <c r="AE4107" i="259" s="1"/>
  <c r="AG4107" i="259"/>
  <c r="AC3511" i="259"/>
  <c r="AE3511" i="259" s="1"/>
  <c r="AG3511" i="259"/>
  <c r="AC3255" i="259"/>
  <c r="AE3255" i="259" s="1"/>
  <c r="AG3255" i="259"/>
  <c r="AC2991" i="259"/>
  <c r="AE2991" i="259" s="1"/>
  <c r="AG2991" i="259"/>
  <c r="AC4322" i="259"/>
  <c r="AE4322" i="259" s="1"/>
  <c r="AG4322" i="259"/>
  <c r="AC4238" i="259"/>
  <c r="AE4238" i="259" s="1"/>
  <c r="AG4238" i="259"/>
  <c r="AC4142" i="259"/>
  <c r="AE4142" i="259" s="1"/>
  <c r="AG4142" i="259"/>
  <c r="AC3998" i="259"/>
  <c r="AE3998" i="259" s="1"/>
  <c r="AG3998" i="259"/>
  <c r="AC3874" i="259"/>
  <c r="AE3874" i="259" s="1"/>
  <c r="AG3874" i="259"/>
  <c r="AC3782" i="259"/>
  <c r="AE3782" i="259" s="1"/>
  <c r="AG3782" i="259"/>
  <c r="AC3698" i="259"/>
  <c r="AE3698" i="259" s="1"/>
  <c r="AG3698" i="259"/>
  <c r="AC3634" i="259"/>
  <c r="AE3634" i="259" s="1"/>
  <c r="AG3634" i="259"/>
  <c r="AC3570" i="259"/>
  <c r="AE3570" i="259" s="1"/>
  <c r="AG3570" i="259"/>
  <c r="AC3506" i="259"/>
  <c r="AE3506" i="259" s="1"/>
  <c r="AG3506" i="259"/>
  <c r="AC3410" i="259"/>
  <c r="AE3410" i="259" s="1"/>
  <c r="AG3410" i="259"/>
  <c r="AC3346" i="259"/>
  <c r="AE3346" i="259" s="1"/>
  <c r="AG3346" i="259"/>
  <c r="AC3266" i="259"/>
  <c r="AE3266" i="259" s="1"/>
  <c r="AG3266" i="259"/>
  <c r="AC3202" i="259"/>
  <c r="AE3202" i="259" s="1"/>
  <c r="AG3202" i="259"/>
  <c r="AC3154" i="259"/>
  <c r="AE3154" i="259" s="1"/>
  <c r="AG3154" i="259"/>
  <c r="AC3090" i="259"/>
  <c r="AE3090" i="259" s="1"/>
  <c r="AG3090" i="259"/>
  <c r="AC3042" i="259"/>
  <c r="AE3042" i="259" s="1"/>
  <c r="AG3042" i="259"/>
  <c r="AC2956" i="259"/>
  <c r="AE2956" i="259" s="1"/>
  <c r="AG2956" i="259"/>
  <c r="AC2740" i="259"/>
  <c r="AE2740" i="259" s="1"/>
  <c r="AG2740" i="259"/>
  <c r="AC2484" i="259"/>
  <c r="AE2484" i="259" s="1"/>
  <c r="AG2484" i="259"/>
  <c r="AC4333" i="259"/>
  <c r="AE4333" i="259" s="1"/>
  <c r="AG4333" i="259"/>
  <c r="AC4237" i="259"/>
  <c r="AE4237" i="259" s="1"/>
  <c r="AG4237" i="259"/>
  <c r="AC4145" i="259"/>
  <c r="AE4145" i="259" s="1"/>
  <c r="AG4145" i="259"/>
  <c r="AC4057" i="259"/>
  <c r="AE4057" i="259" s="1"/>
  <c r="AG4057" i="259"/>
  <c r="AC3953" i="259"/>
  <c r="AE3953" i="259" s="1"/>
  <c r="AG3953" i="259"/>
  <c r="AC3849" i="259"/>
  <c r="AE3849" i="259" s="1"/>
  <c r="AG3849" i="259"/>
  <c r="AC3729" i="259"/>
  <c r="AE3729" i="259" s="1"/>
  <c r="AG3729" i="259"/>
  <c r="AC3665" i="259"/>
  <c r="AE3665" i="259" s="1"/>
  <c r="AG3665" i="259"/>
  <c r="AC3585" i="259"/>
  <c r="AE3585" i="259" s="1"/>
  <c r="AG3585" i="259"/>
  <c r="AC3521" i="259"/>
  <c r="AE3521" i="259" s="1"/>
  <c r="AG3521" i="259"/>
  <c r="AC3457" i="259"/>
  <c r="AE3457" i="259" s="1"/>
  <c r="AG3457" i="259"/>
  <c r="AC3393" i="259"/>
  <c r="AE3393" i="259" s="1"/>
  <c r="AG3393" i="259"/>
  <c r="AC3329" i="259"/>
  <c r="AE3329" i="259" s="1"/>
  <c r="AG3329" i="259"/>
  <c r="AC3249" i="259"/>
  <c r="AE3249" i="259" s="1"/>
  <c r="AG3249" i="259"/>
  <c r="AC3185" i="259"/>
  <c r="AE3185" i="259" s="1"/>
  <c r="AG3185" i="259"/>
  <c r="AC3121" i="259"/>
  <c r="AE3121" i="259" s="1"/>
  <c r="AG3121" i="259"/>
  <c r="AC3057" i="259"/>
  <c r="AE3057" i="259" s="1"/>
  <c r="AG3057" i="259"/>
  <c r="AC2921" i="259"/>
  <c r="AE2921" i="259" s="1"/>
  <c r="AG2921" i="259"/>
  <c r="AC2672" i="259"/>
  <c r="AE2672" i="259" s="1"/>
  <c r="AG2672" i="259"/>
  <c r="AC2479" i="259"/>
  <c r="AE2479" i="259" s="1"/>
  <c r="AG2479" i="259"/>
  <c r="AC4332" i="259"/>
  <c r="AE4332" i="259" s="1"/>
  <c r="AG4332" i="259"/>
  <c r="AC4236" i="259"/>
  <c r="AE4236" i="259" s="1"/>
  <c r="AG4236" i="259"/>
  <c r="AC4124" i="259"/>
  <c r="AE4124" i="259" s="1"/>
  <c r="AG4124" i="259"/>
  <c r="AC4040" i="259"/>
  <c r="AE4040" i="259" s="1"/>
  <c r="AG4040" i="259"/>
  <c r="AC3936" i="259"/>
  <c r="AE3936" i="259" s="1"/>
  <c r="AG3936" i="259"/>
  <c r="AC3852" i="259"/>
  <c r="AE3852" i="259" s="1"/>
  <c r="AG3852" i="259"/>
  <c r="AC3748" i="259"/>
  <c r="AE3748" i="259" s="1"/>
  <c r="AG3748" i="259"/>
  <c r="AC3684" i="259"/>
  <c r="AE3684" i="259" s="1"/>
  <c r="AG3684" i="259"/>
  <c r="AC3620" i="259"/>
  <c r="AE3620" i="259" s="1"/>
  <c r="AG3620" i="259"/>
  <c r="AC3556" i="259"/>
  <c r="AE3556" i="259" s="1"/>
  <c r="AG3556" i="259"/>
  <c r="AC3492" i="259"/>
  <c r="AE3492" i="259" s="1"/>
  <c r="AG3492" i="259"/>
  <c r="AC3428" i="259"/>
  <c r="AE3428" i="259" s="1"/>
  <c r="AG3428" i="259"/>
  <c r="AC3364" i="259"/>
  <c r="AE3364" i="259" s="1"/>
  <c r="AG3364" i="259"/>
  <c r="AC3300" i="259"/>
  <c r="AE3300" i="259" s="1"/>
  <c r="AG3300" i="259"/>
  <c r="AC3236" i="259"/>
  <c r="AE3236" i="259" s="1"/>
  <c r="AG3236" i="259"/>
  <c r="AC3172" i="259"/>
  <c r="AE3172" i="259" s="1"/>
  <c r="AG3172" i="259"/>
  <c r="AC3124" i="259"/>
  <c r="AE3124" i="259" s="1"/>
  <c r="AG3124" i="259"/>
  <c r="AC3060" i="259"/>
  <c r="AE3060" i="259" s="1"/>
  <c r="AG3060" i="259"/>
  <c r="AC2987" i="259"/>
  <c r="AE2987" i="259" s="1"/>
  <c r="AG2987" i="259"/>
  <c r="AC2812" i="259"/>
  <c r="AE2812" i="259" s="1"/>
  <c r="AG2812" i="259"/>
  <c r="AC2308" i="259"/>
  <c r="AE2308" i="259" s="1"/>
  <c r="AG2308" i="259"/>
  <c r="AC2931" i="259"/>
  <c r="AE2931" i="259" s="1"/>
  <c r="AG2931" i="259"/>
  <c r="AC2867" i="259"/>
  <c r="AE2867" i="259" s="1"/>
  <c r="AG2867" i="259"/>
  <c r="AC2803" i="259"/>
  <c r="AE2803" i="259" s="1"/>
  <c r="AG2803" i="259"/>
  <c r="AC2739" i="259"/>
  <c r="AE2739" i="259" s="1"/>
  <c r="AG2739" i="259"/>
  <c r="AC2691" i="259"/>
  <c r="AE2691" i="259" s="1"/>
  <c r="AG2691" i="259"/>
  <c r="AC2643" i="259"/>
  <c r="AE2643" i="259" s="1"/>
  <c r="AG2643" i="259"/>
  <c r="AC2563" i="259"/>
  <c r="AE2563" i="259" s="1"/>
  <c r="AG2563" i="259"/>
  <c r="AC2499" i="259"/>
  <c r="AE2499" i="259" s="1"/>
  <c r="AG2499" i="259"/>
  <c r="AC2208" i="259"/>
  <c r="AE2208" i="259" s="1"/>
  <c r="AG2208" i="259"/>
  <c r="AC1932" i="259"/>
  <c r="AE1932" i="259" s="1"/>
  <c r="AG1932" i="259"/>
  <c r="AC3002" i="259"/>
  <c r="AE3002" i="259" s="1"/>
  <c r="AG3002" i="259"/>
  <c r="AC2922" i="259"/>
  <c r="AE2922" i="259" s="1"/>
  <c r="AG2922" i="259"/>
  <c r="AC1884" i="259"/>
  <c r="AE1884" i="259" s="1"/>
  <c r="AG1884" i="259"/>
  <c r="AC2872" i="259"/>
  <c r="AE2872" i="259" s="1"/>
  <c r="AG2872" i="259"/>
  <c r="AC3203" i="259"/>
  <c r="AE3203" i="259" s="1"/>
  <c r="AG3203" i="259"/>
  <c r="AC3459" i="259"/>
  <c r="AE3459" i="259" s="1"/>
  <c r="AG3459" i="259"/>
  <c r="AC3715" i="259"/>
  <c r="AE3715" i="259" s="1"/>
  <c r="AG3715" i="259"/>
  <c r="AC4231" i="259"/>
  <c r="AE4231" i="259" s="1"/>
  <c r="AG4231" i="259"/>
  <c r="AC4387" i="259"/>
  <c r="AE4387" i="259" s="1"/>
  <c r="AG4387" i="259"/>
  <c r="AC4447" i="259"/>
  <c r="AE4447" i="259" s="1"/>
  <c r="AG4447" i="259"/>
  <c r="AC4507" i="259"/>
  <c r="AE4507" i="259" s="1"/>
  <c r="AG4507" i="259"/>
  <c r="AC4571" i="259"/>
  <c r="AE4571" i="259" s="1"/>
  <c r="AG4571" i="259"/>
  <c r="AC4635" i="259"/>
  <c r="AE4635" i="259" s="1"/>
  <c r="AG4635" i="259"/>
  <c r="AC4867" i="259"/>
  <c r="AE4867" i="259" s="1"/>
  <c r="AG4867" i="259"/>
  <c r="AC4931" i="259"/>
  <c r="AE4931" i="259" s="1"/>
  <c r="AG4931" i="259"/>
  <c r="AC4995" i="259"/>
  <c r="AE4995" i="259" s="1"/>
  <c r="AG4995" i="259"/>
  <c r="AC5059" i="259"/>
  <c r="AE5059" i="259" s="1"/>
  <c r="AG5059" i="259"/>
  <c r="AC5106" i="259"/>
  <c r="AE5106" i="259" s="1"/>
  <c r="AG5106" i="259"/>
  <c r="AC5138" i="259"/>
  <c r="AE5138" i="259" s="1"/>
  <c r="AG5138" i="259"/>
  <c r="AC5170" i="259"/>
  <c r="AE5170" i="259" s="1"/>
  <c r="AG5170" i="259"/>
  <c r="AC5202" i="259"/>
  <c r="AE5202" i="259" s="1"/>
  <c r="AG5202" i="259"/>
  <c r="AC5234" i="259"/>
  <c r="AE5234" i="259" s="1"/>
  <c r="AG5234" i="259"/>
  <c r="AC5260" i="259"/>
  <c r="AE5260" i="259" s="1"/>
  <c r="AG5260" i="259"/>
  <c r="AC5282" i="259"/>
  <c r="AE5282" i="259" s="1"/>
  <c r="AG5282" i="259"/>
  <c r="AC5303" i="259"/>
  <c r="AE5303" i="259" s="1"/>
  <c r="AG5303" i="259"/>
  <c r="AC5324" i="259"/>
  <c r="AE5324" i="259" s="1"/>
  <c r="AG5324" i="259"/>
  <c r="AC5346" i="259"/>
  <c r="AE5346" i="259" s="1"/>
  <c r="AG5346" i="259"/>
  <c r="AC5367" i="259"/>
  <c r="AE5367" i="259" s="1"/>
  <c r="AG5367" i="259"/>
  <c r="AC5388" i="259"/>
  <c r="AE5388" i="259" s="1"/>
  <c r="AG5388" i="259"/>
  <c r="AC5410" i="259"/>
  <c r="AE5410" i="259" s="1"/>
  <c r="AG5410" i="259"/>
  <c r="AC5431" i="259"/>
  <c r="AE5431" i="259" s="1"/>
  <c r="AG5431" i="259"/>
  <c r="AC5452" i="259"/>
  <c r="AE5452" i="259" s="1"/>
  <c r="AG5452" i="259"/>
  <c r="AC5474" i="259"/>
  <c r="AE5474" i="259" s="1"/>
  <c r="AG5474" i="259"/>
  <c r="AC5495" i="259"/>
  <c r="AE5495" i="259" s="1"/>
  <c r="AG5495" i="259"/>
  <c r="AC5514" i="259"/>
  <c r="AE5514" i="259" s="1"/>
  <c r="AG5514" i="259"/>
  <c r="AC4959" i="259"/>
  <c r="AE4959" i="259" s="1"/>
  <c r="AG4959" i="259"/>
  <c r="AC5143" i="259"/>
  <c r="AE5143" i="259" s="1"/>
  <c r="AG5143" i="259"/>
  <c r="AC5264" i="259"/>
  <c r="AE5264" i="259" s="1"/>
  <c r="AG5264" i="259"/>
  <c r="AC5350" i="259"/>
  <c r="AE5350" i="259" s="1"/>
  <c r="AG5350" i="259"/>
  <c r="AC5430" i="259"/>
  <c r="AE5430" i="259" s="1"/>
  <c r="AG5430" i="259"/>
  <c r="AC5513" i="259"/>
  <c r="AE5513" i="259" s="1"/>
  <c r="AG5513" i="259"/>
  <c r="AC3027" i="259"/>
  <c r="AE3027" i="259" s="1"/>
  <c r="AG3027" i="259"/>
  <c r="AC3283" i="259"/>
  <c r="AE3283" i="259" s="1"/>
  <c r="AG3283" i="259"/>
  <c r="AC3539" i="259"/>
  <c r="AE3539" i="259" s="1"/>
  <c r="AG3539" i="259"/>
  <c r="AC3943" i="259"/>
  <c r="AE3943" i="259" s="1"/>
  <c r="AG3943" i="259"/>
  <c r="AC4223" i="259"/>
  <c r="AE4223" i="259" s="1"/>
  <c r="AG4223" i="259"/>
  <c r="AC4439" i="259"/>
  <c r="AE4439" i="259" s="1"/>
  <c r="AG4439" i="259"/>
  <c r="AC4511" i="259"/>
  <c r="AE4511" i="259" s="1"/>
  <c r="AG4511" i="259"/>
  <c r="AC4575" i="259"/>
  <c r="AE4575" i="259" s="1"/>
  <c r="AG4575" i="259"/>
  <c r="AC4639" i="259"/>
  <c r="AE4639" i="259" s="1"/>
  <c r="AG4639" i="259"/>
  <c r="AC4703" i="259"/>
  <c r="AE4703" i="259" s="1"/>
  <c r="AG4703" i="259"/>
  <c r="AC4839" i="259"/>
  <c r="AE4839" i="259" s="1"/>
  <c r="AG4839" i="259"/>
  <c r="AC4903" i="259"/>
  <c r="AE4903" i="259" s="1"/>
  <c r="AG4903" i="259"/>
  <c r="AC4967" i="259"/>
  <c r="AE4967" i="259" s="1"/>
  <c r="AG4967" i="259"/>
  <c r="AC5031" i="259"/>
  <c r="AE5031" i="259" s="1"/>
  <c r="AG5031" i="259"/>
  <c r="AC5091" i="259"/>
  <c r="AE5091" i="259" s="1"/>
  <c r="AG5091" i="259"/>
  <c r="AC5123" i="259"/>
  <c r="AE5123" i="259" s="1"/>
  <c r="AG5123" i="259"/>
  <c r="AC5155" i="259"/>
  <c r="AE5155" i="259" s="1"/>
  <c r="AG5155" i="259"/>
  <c r="AC5187" i="259"/>
  <c r="AE5187" i="259" s="1"/>
  <c r="AG5187" i="259"/>
  <c r="AC5219" i="259"/>
  <c r="AE5219" i="259" s="1"/>
  <c r="AG5219" i="259"/>
  <c r="AC5251" i="259"/>
  <c r="AE5251" i="259" s="1"/>
  <c r="AG5251" i="259"/>
  <c r="AC5272" i="259"/>
  <c r="AE5272" i="259" s="1"/>
  <c r="AG5272" i="259"/>
  <c r="AC5294" i="259"/>
  <c r="AE5294" i="259" s="1"/>
  <c r="AG5294" i="259"/>
  <c r="AC5315" i="259"/>
  <c r="AE5315" i="259" s="1"/>
  <c r="AG5315" i="259"/>
  <c r="AC5336" i="259"/>
  <c r="AE5336" i="259" s="1"/>
  <c r="AG5336" i="259"/>
  <c r="AC5358" i="259"/>
  <c r="AE5358" i="259" s="1"/>
  <c r="AG5358" i="259"/>
  <c r="AC5379" i="259"/>
  <c r="AE5379" i="259" s="1"/>
  <c r="AG5379" i="259"/>
  <c r="AC5400" i="259"/>
  <c r="AE5400" i="259" s="1"/>
  <c r="AG5400" i="259"/>
  <c r="AC5422" i="259"/>
  <c r="AE5422" i="259" s="1"/>
  <c r="AG5422" i="259"/>
  <c r="AC5443" i="259"/>
  <c r="AE5443" i="259" s="1"/>
  <c r="AG5443" i="259"/>
  <c r="AC5464" i="259"/>
  <c r="AE5464" i="259" s="1"/>
  <c r="AG5464" i="259"/>
  <c r="AC5486" i="259"/>
  <c r="AE5486" i="259" s="1"/>
  <c r="AG5486" i="259"/>
  <c r="AC5507" i="259"/>
  <c r="AE5507" i="259" s="1"/>
  <c r="AG5507" i="259"/>
  <c r="AC4667" i="259"/>
  <c r="AE4667" i="259" s="1"/>
  <c r="AG4667" i="259"/>
  <c r="AC4779" i="259"/>
  <c r="AE4779" i="259" s="1"/>
  <c r="AG4779" i="259"/>
  <c r="AC5055" i="259"/>
  <c r="AE5055" i="259" s="1"/>
  <c r="AG5055" i="259"/>
  <c r="AC5191" i="259"/>
  <c r="AE5191" i="259" s="1"/>
  <c r="AG5191" i="259"/>
  <c r="AC5296" i="259"/>
  <c r="AE5296" i="259" s="1"/>
  <c r="AG5296" i="259"/>
  <c r="AC5382" i="259"/>
  <c r="AE5382" i="259" s="1"/>
  <c r="AG5382" i="259"/>
  <c r="AC5456" i="259"/>
  <c r="AE5456" i="259" s="1"/>
  <c r="AG5456" i="259"/>
  <c r="AC2744" i="259"/>
  <c r="AE2744" i="259" s="1"/>
  <c r="AG2744" i="259"/>
  <c r="AC3171" i="259"/>
  <c r="AE3171" i="259" s="1"/>
  <c r="AG3171" i="259"/>
  <c r="AC3427" i="259"/>
  <c r="AE3427" i="259" s="1"/>
  <c r="AG3427" i="259"/>
  <c r="AC3683" i="259"/>
  <c r="AE3683" i="259" s="1"/>
  <c r="AG3683" i="259"/>
  <c r="AC3963" i="259"/>
  <c r="AE3963" i="259" s="1"/>
  <c r="AG3963" i="259"/>
  <c r="AC4358" i="259"/>
  <c r="AE4358" i="259" s="1"/>
  <c r="AG4358" i="259"/>
  <c r="AC4407" i="259"/>
  <c r="AE4407" i="259" s="1"/>
  <c r="AG4407" i="259"/>
  <c r="AC4499" i="259"/>
  <c r="AE4499" i="259" s="1"/>
  <c r="AG4499" i="259"/>
  <c r="AC4563" i="259"/>
  <c r="AE4563" i="259" s="1"/>
  <c r="AG4563" i="259"/>
  <c r="AC4627" i="259"/>
  <c r="AE4627" i="259" s="1"/>
  <c r="AG4627" i="259"/>
  <c r="AC4819" i="259"/>
  <c r="AE4819" i="259" s="1"/>
  <c r="AG4819" i="259"/>
  <c r="AC4907" i="259"/>
  <c r="AE4907" i="259" s="1"/>
  <c r="AG4907" i="259"/>
  <c r="AC4971" i="259"/>
  <c r="AE4971" i="259" s="1"/>
  <c r="AG4971" i="259"/>
  <c r="AC5035" i="259"/>
  <c r="AE5035" i="259" s="1"/>
  <c r="AG5035" i="259"/>
  <c r="AC5094" i="259"/>
  <c r="AE5094" i="259" s="1"/>
  <c r="AG5094" i="259"/>
  <c r="AC5126" i="259"/>
  <c r="AE5126" i="259" s="1"/>
  <c r="AG5126" i="259"/>
  <c r="AC5158" i="259"/>
  <c r="AE5158" i="259" s="1"/>
  <c r="AG5158" i="259"/>
  <c r="AC5190" i="259"/>
  <c r="AE5190" i="259" s="1"/>
  <c r="AG5190" i="259"/>
  <c r="AC5222" i="259"/>
  <c r="AE5222" i="259" s="1"/>
  <c r="AG5222" i="259"/>
  <c r="AC5252" i="259"/>
  <c r="AE5252" i="259" s="1"/>
  <c r="AG5252" i="259"/>
  <c r="AC5274" i="259"/>
  <c r="AE5274" i="259" s="1"/>
  <c r="AG5274" i="259"/>
  <c r="AC5295" i="259"/>
  <c r="AE5295" i="259" s="1"/>
  <c r="AG5295" i="259"/>
  <c r="AC5316" i="259"/>
  <c r="AE5316" i="259" s="1"/>
  <c r="AG5316" i="259"/>
  <c r="AC5338" i="259"/>
  <c r="AE5338" i="259" s="1"/>
  <c r="AG5338" i="259"/>
  <c r="AC5359" i="259"/>
  <c r="AE5359" i="259" s="1"/>
  <c r="AG5359" i="259"/>
  <c r="AC5380" i="259"/>
  <c r="AE5380" i="259" s="1"/>
  <c r="AG5380" i="259"/>
  <c r="AC5402" i="259"/>
  <c r="AE5402" i="259" s="1"/>
  <c r="AG5402" i="259"/>
  <c r="AC5423" i="259"/>
  <c r="AE5423" i="259" s="1"/>
  <c r="AG5423" i="259"/>
  <c r="AC5444" i="259"/>
  <c r="AE5444" i="259" s="1"/>
  <c r="AG5444" i="259"/>
  <c r="AC5466" i="259"/>
  <c r="AE5466" i="259" s="1"/>
  <c r="AG5466" i="259"/>
  <c r="AC5487" i="259"/>
  <c r="AE5487" i="259" s="1"/>
  <c r="AG5487" i="259"/>
  <c r="AC5508" i="259"/>
  <c r="AE5508" i="259" s="1"/>
  <c r="AG5508" i="259"/>
  <c r="AC4731" i="259"/>
  <c r="AE4731" i="259" s="1"/>
  <c r="AG4731" i="259"/>
  <c r="AC4975" i="259"/>
  <c r="AE4975" i="259" s="1"/>
  <c r="AG4975" i="259"/>
  <c r="AC5151" i="259"/>
  <c r="AE5151" i="259" s="1"/>
  <c r="AG5151" i="259"/>
  <c r="AC5270" i="259"/>
  <c r="AE5270" i="259" s="1"/>
  <c r="AG5270" i="259"/>
  <c r="AC5355" i="259"/>
  <c r="AE5355" i="259" s="1"/>
  <c r="AG5355" i="259"/>
  <c r="AC5446" i="259"/>
  <c r="AE5446" i="259" s="1"/>
  <c r="AG5446" i="259"/>
  <c r="AC2552" i="259"/>
  <c r="AE2552" i="259" s="1"/>
  <c r="AG2552" i="259"/>
  <c r="AC3123" i="259"/>
  <c r="AE3123" i="259" s="1"/>
  <c r="AG3123" i="259"/>
  <c r="AC3379" i="259"/>
  <c r="AE3379" i="259" s="1"/>
  <c r="AG3379" i="259"/>
  <c r="AC3635" i="259"/>
  <c r="AE3635" i="259" s="1"/>
  <c r="AG3635" i="259"/>
  <c r="AC4039" i="259"/>
  <c r="AE4039" i="259" s="1"/>
  <c r="AG4039" i="259"/>
  <c r="AC4423" i="259"/>
  <c r="AE4423" i="259" s="1"/>
  <c r="AG4423" i="259"/>
  <c r="AC4487" i="259"/>
  <c r="AE4487" i="259" s="1"/>
  <c r="AG4487" i="259"/>
  <c r="AC4551" i="259"/>
  <c r="AE4551" i="259" s="1"/>
  <c r="AG4551" i="259"/>
  <c r="AC4647" i="259"/>
  <c r="AE4647" i="259" s="1"/>
  <c r="AG4647" i="259"/>
  <c r="AC4879" i="259"/>
  <c r="AE4879" i="259" s="1"/>
  <c r="AG4879" i="259"/>
  <c r="AC5119" i="259"/>
  <c r="AE5119" i="259" s="1"/>
  <c r="AG5119" i="259"/>
  <c r="AC5259" i="259"/>
  <c r="AE5259" i="259" s="1"/>
  <c r="AG5259" i="259"/>
  <c r="AC5344" i="259"/>
  <c r="AE5344" i="259" s="1"/>
  <c r="AG5344" i="259"/>
  <c r="AC5435" i="259"/>
  <c r="AE5435" i="259" s="1"/>
  <c r="AG5435" i="259"/>
  <c r="AC5086" i="259"/>
  <c r="AE5086" i="259" s="1"/>
  <c r="AG5086" i="259"/>
  <c r="AC5070" i="259"/>
  <c r="AE5070" i="259" s="1"/>
  <c r="AG5070" i="259"/>
  <c r="AC5054" i="259"/>
  <c r="AE5054" i="259" s="1"/>
  <c r="AG5054" i="259"/>
  <c r="AC5038" i="259"/>
  <c r="AE5038" i="259" s="1"/>
  <c r="AG5038" i="259"/>
  <c r="AC5022" i="259"/>
  <c r="AE5022" i="259" s="1"/>
  <c r="AG5022" i="259"/>
  <c r="AC5006" i="259"/>
  <c r="AE5006" i="259" s="1"/>
  <c r="AG5006" i="259"/>
  <c r="AC4990" i="259"/>
  <c r="AE4990" i="259" s="1"/>
  <c r="AG4990" i="259"/>
  <c r="AC4974" i="259"/>
  <c r="AE4974" i="259" s="1"/>
  <c r="AG4974" i="259"/>
  <c r="AC4958" i="259"/>
  <c r="AE4958" i="259" s="1"/>
  <c r="AG4958" i="259"/>
  <c r="AC4942" i="259"/>
  <c r="AE4942" i="259" s="1"/>
  <c r="AG4942" i="259"/>
  <c r="AC4926" i="259"/>
  <c r="AE4926" i="259" s="1"/>
  <c r="AG4926" i="259"/>
  <c r="AC4910" i="259"/>
  <c r="AE4910" i="259" s="1"/>
  <c r="AG4910" i="259"/>
  <c r="AC4894" i="259"/>
  <c r="AE4894" i="259" s="1"/>
  <c r="AG4894" i="259"/>
  <c r="AC4878" i="259"/>
  <c r="AE4878" i="259" s="1"/>
  <c r="AG4878" i="259"/>
  <c r="AC4862" i="259"/>
  <c r="AE4862" i="259" s="1"/>
  <c r="AG4862" i="259"/>
  <c r="AC4846" i="259"/>
  <c r="AE4846" i="259" s="1"/>
  <c r="AG4846" i="259"/>
  <c r="AC4830" i="259"/>
  <c r="AE4830" i="259" s="1"/>
  <c r="AG4830" i="259"/>
  <c r="AC4790" i="259"/>
  <c r="AE4790" i="259" s="1"/>
  <c r="AG4790" i="259"/>
  <c r="AC4758" i="259"/>
  <c r="AE4758" i="259" s="1"/>
  <c r="AG4758" i="259"/>
  <c r="AC4742" i="259"/>
  <c r="AE4742" i="259" s="1"/>
  <c r="AG4742" i="259"/>
  <c r="AC4722" i="259"/>
  <c r="AE4722" i="259" s="1"/>
  <c r="AG4722" i="259"/>
  <c r="AC4702" i="259"/>
  <c r="AE4702" i="259" s="1"/>
  <c r="AG4702" i="259"/>
  <c r="AC4682" i="259"/>
  <c r="AE4682" i="259" s="1"/>
  <c r="AG4682" i="259"/>
  <c r="AC4662" i="259"/>
  <c r="AE4662" i="259" s="1"/>
  <c r="AG4662" i="259"/>
  <c r="AC4642" i="259"/>
  <c r="AE4642" i="259" s="1"/>
  <c r="AG4642" i="259"/>
  <c r="AC4626" i="259"/>
  <c r="AE4626" i="259" s="1"/>
  <c r="AG4626" i="259"/>
  <c r="AC4610" i="259"/>
  <c r="AE4610" i="259" s="1"/>
  <c r="AG4610" i="259"/>
  <c r="AC4594" i="259"/>
  <c r="AE4594" i="259" s="1"/>
  <c r="AG4594" i="259"/>
  <c r="AC4578" i="259"/>
  <c r="AE4578" i="259" s="1"/>
  <c r="AG4578" i="259"/>
  <c r="AC4562" i="259"/>
  <c r="AE4562" i="259" s="1"/>
  <c r="AG4562" i="259"/>
  <c r="AC4546" i="259"/>
  <c r="AE4546" i="259" s="1"/>
  <c r="AG4546" i="259"/>
  <c r="AC4530" i="259"/>
  <c r="AE4530" i="259" s="1"/>
  <c r="AG4530" i="259"/>
  <c r="AC4514" i="259"/>
  <c r="AE4514" i="259" s="1"/>
  <c r="AG4514" i="259"/>
  <c r="AC4498" i="259"/>
  <c r="AE4498" i="259" s="1"/>
  <c r="AG4498" i="259"/>
  <c r="AC4482" i="259"/>
  <c r="AE4482" i="259" s="1"/>
  <c r="AG4482" i="259"/>
  <c r="AC4466" i="259"/>
  <c r="AE4466" i="259" s="1"/>
  <c r="AG4466" i="259"/>
  <c r="AC4450" i="259"/>
  <c r="AE4450" i="259" s="1"/>
  <c r="AG4450" i="259"/>
  <c r="AC4430" i="259"/>
  <c r="AE4430" i="259" s="1"/>
  <c r="AG4430" i="259"/>
  <c r="AC4410" i="259"/>
  <c r="AE4410" i="259" s="1"/>
  <c r="AG4410" i="259"/>
  <c r="AC4390" i="259"/>
  <c r="AE4390" i="259" s="1"/>
  <c r="AG4390" i="259"/>
  <c r="AC4366" i="259"/>
  <c r="AE4366" i="259" s="1"/>
  <c r="AG4366" i="259"/>
  <c r="AC4339" i="259"/>
  <c r="AE4339" i="259" s="1"/>
  <c r="AG4339" i="259"/>
  <c r="AC4275" i="259"/>
  <c r="AE4275" i="259" s="1"/>
  <c r="AG4275" i="259"/>
  <c r="AC4203" i="259"/>
  <c r="AE4203" i="259" s="1"/>
  <c r="AG4203" i="259"/>
  <c r="AC4095" i="259"/>
  <c r="AE4095" i="259" s="1"/>
  <c r="AG4095" i="259"/>
  <c r="AC3955" i="259"/>
  <c r="AE3955" i="259" s="1"/>
  <c r="AG3955" i="259"/>
  <c r="AC3815" i="259"/>
  <c r="AE3815" i="259" s="1"/>
  <c r="AG3815" i="259"/>
  <c r="AC3743" i="259"/>
  <c r="AE3743" i="259" s="1"/>
  <c r="AG3743" i="259"/>
  <c r="AC3679" i="259"/>
  <c r="AE3679" i="259" s="1"/>
  <c r="AG3679" i="259"/>
  <c r="AC3615" i="259"/>
  <c r="AE3615" i="259" s="1"/>
  <c r="AG3615" i="259"/>
  <c r="AC3551" i="259"/>
  <c r="AE3551" i="259" s="1"/>
  <c r="AG3551" i="259"/>
  <c r="AC3487" i="259"/>
  <c r="AE3487" i="259" s="1"/>
  <c r="AG3487" i="259"/>
  <c r="AC3423" i="259"/>
  <c r="AE3423" i="259" s="1"/>
  <c r="AG3423" i="259"/>
  <c r="AC3359" i="259"/>
  <c r="AE3359" i="259" s="1"/>
  <c r="AG3359" i="259"/>
  <c r="AC3295" i="259"/>
  <c r="AE3295" i="259" s="1"/>
  <c r="AG3295" i="259"/>
  <c r="AC3231" i="259"/>
  <c r="AE3231" i="259" s="1"/>
  <c r="AG3231" i="259"/>
  <c r="AC3167" i="259"/>
  <c r="AE3167" i="259" s="1"/>
  <c r="AG3167" i="259"/>
  <c r="AC3103" i="259"/>
  <c r="AE3103" i="259" s="1"/>
  <c r="AG3103" i="259"/>
  <c r="AC3039" i="259"/>
  <c r="AE3039" i="259" s="1"/>
  <c r="AG3039" i="259"/>
  <c r="AC2949" i="259"/>
  <c r="AE2949" i="259" s="1"/>
  <c r="AG2949" i="259"/>
  <c r="AC2728" i="259"/>
  <c r="AE2728" i="259" s="1"/>
  <c r="AG2728" i="259"/>
  <c r="AC2468" i="259"/>
  <c r="AE2468" i="259" s="1"/>
  <c r="AG2468" i="259"/>
  <c r="AC5501" i="259"/>
  <c r="AE5501" i="259" s="1"/>
  <c r="AG5501" i="259"/>
  <c r="AC5485" i="259"/>
  <c r="AE5485" i="259" s="1"/>
  <c r="AG5485" i="259"/>
  <c r="AC5469" i="259"/>
  <c r="AE5469" i="259" s="1"/>
  <c r="AG5469" i="259"/>
  <c r="AC5453" i="259"/>
  <c r="AE5453" i="259" s="1"/>
  <c r="AG5453" i="259"/>
  <c r="AC5437" i="259"/>
  <c r="AE5437" i="259" s="1"/>
  <c r="AG5437" i="259"/>
  <c r="AC5421" i="259"/>
  <c r="AE5421" i="259" s="1"/>
  <c r="AG5421" i="259"/>
  <c r="AC5405" i="259"/>
  <c r="AE5405" i="259" s="1"/>
  <c r="AG5405" i="259"/>
  <c r="AC5389" i="259"/>
  <c r="AE5389" i="259" s="1"/>
  <c r="AG5389" i="259"/>
  <c r="AC5373" i="259"/>
  <c r="AE5373" i="259" s="1"/>
  <c r="AG5373" i="259"/>
  <c r="AC5357" i="259"/>
  <c r="AE5357" i="259" s="1"/>
  <c r="AG5357" i="259"/>
  <c r="AC5341" i="259"/>
  <c r="AE5341" i="259" s="1"/>
  <c r="AG5341" i="259"/>
  <c r="AC5325" i="259"/>
  <c r="AE5325" i="259" s="1"/>
  <c r="AG5325" i="259"/>
  <c r="AC5309" i="259"/>
  <c r="AE5309" i="259" s="1"/>
  <c r="AG5309" i="259"/>
  <c r="AC5293" i="259"/>
  <c r="AE5293" i="259" s="1"/>
  <c r="AG5293" i="259"/>
  <c r="AC5277" i="259"/>
  <c r="AE5277" i="259" s="1"/>
  <c r="AG5277" i="259"/>
  <c r="AC5261" i="259"/>
  <c r="AE5261" i="259" s="1"/>
  <c r="AG5261" i="259"/>
  <c r="AC5245" i="259"/>
  <c r="AE5245" i="259" s="1"/>
  <c r="AG5245" i="259"/>
  <c r="AC5229" i="259"/>
  <c r="AE5229" i="259" s="1"/>
  <c r="AG5229" i="259"/>
  <c r="AC5213" i="259"/>
  <c r="AE5213" i="259" s="1"/>
  <c r="AG5213" i="259"/>
  <c r="AC5197" i="259"/>
  <c r="AE5197" i="259" s="1"/>
  <c r="AG5197" i="259"/>
  <c r="AC5181" i="259"/>
  <c r="AE5181" i="259" s="1"/>
  <c r="AG5181" i="259"/>
  <c r="AC5165" i="259"/>
  <c r="AE5165" i="259" s="1"/>
  <c r="AG5165" i="259"/>
  <c r="AC5149" i="259"/>
  <c r="AE5149" i="259" s="1"/>
  <c r="AG5149" i="259"/>
  <c r="AC5133" i="259"/>
  <c r="AE5133" i="259" s="1"/>
  <c r="AG5133" i="259"/>
  <c r="AC5117" i="259"/>
  <c r="AE5117" i="259" s="1"/>
  <c r="AG5117" i="259"/>
  <c r="AC5101" i="259"/>
  <c r="AE5101" i="259" s="1"/>
  <c r="AG5101" i="259"/>
  <c r="AC5085" i="259"/>
  <c r="AE5085" i="259" s="1"/>
  <c r="AG5085" i="259"/>
  <c r="AC5069" i="259"/>
  <c r="AE5069" i="259" s="1"/>
  <c r="AG5069" i="259"/>
  <c r="AC5053" i="259"/>
  <c r="AE5053" i="259" s="1"/>
  <c r="AG5053" i="259"/>
  <c r="AC5037" i="259"/>
  <c r="AE5037" i="259" s="1"/>
  <c r="AG5037" i="259"/>
  <c r="AC5021" i="259"/>
  <c r="AE5021" i="259" s="1"/>
  <c r="AG5021" i="259"/>
  <c r="AC5005" i="259"/>
  <c r="AE5005" i="259" s="1"/>
  <c r="AG5005" i="259"/>
  <c r="AC4989" i="259"/>
  <c r="AE4989" i="259" s="1"/>
  <c r="AG4989" i="259"/>
  <c r="AC4973" i="259"/>
  <c r="AE4973" i="259" s="1"/>
  <c r="AG4973" i="259"/>
  <c r="AC4957" i="259"/>
  <c r="AE4957" i="259" s="1"/>
  <c r="AG4957" i="259"/>
  <c r="AC4941" i="259"/>
  <c r="AE4941" i="259" s="1"/>
  <c r="AG4941" i="259"/>
  <c r="AC4925" i="259"/>
  <c r="AE4925" i="259" s="1"/>
  <c r="AG4925" i="259"/>
  <c r="AC4909" i="259"/>
  <c r="AE4909" i="259" s="1"/>
  <c r="AG4909" i="259"/>
  <c r="AC4893" i="259"/>
  <c r="AE4893" i="259" s="1"/>
  <c r="AG4893" i="259"/>
  <c r="AC4877" i="259"/>
  <c r="AE4877" i="259" s="1"/>
  <c r="AG4877" i="259"/>
  <c r="AC4861" i="259"/>
  <c r="AE4861" i="259" s="1"/>
  <c r="AG4861" i="259"/>
  <c r="AC4845" i="259"/>
  <c r="AE4845" i="259" s="1"/>
  <c r="AG4845" i="259"/>
  <c r="AC4817" i="259"/>
  <c r="AE4817" i="259" s="1"/>
  <c r="AG4817" i="259"/>
  <c r="AC4781" i="259"/>
  <c r="AE4781" i="259" s="1"/>
  <c r="AG4781" i="259"/>
  <c r="AC4737" i="259"/>
  <c r="AE4737" i="259" s="1"/>
  <c r="AG4737" i="259"/>
  <c r="AC4709" i="259"/>
  <c r="AE4709" i="259" s="1"/>
  <c r="AG4709" i="259"/>
  <c r="AC4689" i="259"/>
  <c r="AE4689" i="259" s="1"/>
  <c r="AG4689" i="259"/>
  <c r="AC4649" i="259"/>
  <c r="AE4649" i="259" s="1"/>
  <c r="AG4649" i="259"/>
  <c r="AC4633" i="259"/>
  <c r="AE4633" i="259" s="1"/>
  <c r="AG4633" i="259"/>
  <c r="AC4617" i="259"/>
  <c r="AE4617" i="259" s="1"/>
  <c r="AG4617" i="259"/>
  <c r="AC4601" i="259"/>
  <c r="AE4601" i="259" s="1"/>
  <c r="AG4601" i="259"/>
  <c r="AC4585" i="259"/>
  <c r="AE4585" i="259" s="1"/>
  <c r="AG4585" i="259"/>
  <c r="AC4569" i="259"/>
  <c r="AE4569" i="259" s="1"/>
  <c r="AG4569" i="259"/>
  <c r="AC4553" i="259"/>
  <c r="AE4553" i="259" s="1"/>
  <c r="AG4553" i="259"/>
  <c r="AC4537" i="259"/>
  <c r="AE4537" i="259" s="1"/>
  <c r="AG4537" i="259"/>
  <c r="AC4521" i="259"/>
  <c r="AE4521" i="259" s="1"/>
  <c r="AG4521" i="259"/>
  <c r="AC4505" i="259"/>
  <c r="AE4505" i="259" s="1"/>
  <c r="AG4505" i="259"/>
  <c r="AC4489" i="259"/>
  <c r="AE4489" i="259" s="1"/>
  <c r="AG4489" i="259"/>
  <c r="AC4473" i="259"/>
  <c r="AE4473" i="259" s="1"/>
  <c r="AG4473" i="259"/>
  <c r="AC4457" i="259"/>
  <c r="AE4457" i="259" s="1"/>
  <c r="AG4457" i="259"/>
  <c r="AC4441" i="259"/>
  <c r="AE4441" i="259" s="1"/>
  <c r="AG4441" i="259"/>
  <c r="AC4421" i="259"/>
  <c r="AE4421" i="259" s="1"/>
  <c r="AG4421" i="259"/>
  <c r="AC4393" i="259"/>
  <c r="AE4393" i="259" s="1"/>
  <c r="AG4393" i="259"/>
  <c r="AC4377" i="259"/>
  <c r="AE4377" i="259" s="1"/>
  <c r="AG4377" i="259"/>
  <c r="AC4351" i="259"/>
  <c r="AE4351" i="259" s="1"/>
  <c r="AG4351" i="259"/>
  <c r="AC4279" i="259"/>
  <c r="AE4279" i="259" s="1"/>
  <c r="AG4279" i="259"/>
  <c r="AC4179" i="259"/>
  <c r="AE4179" i="259" s="1"/>
  <c r="AG4179" i="259"/>
  <c r="AC4067" i="259"/>
  <c r="AE4067" i="259" s="1"/>
  <c r="AG4067" i="259"/>
  <c r="AC4011" i="259"/>
  <c r="AE4011" i="259" s="1"/>
  <c r="AG4011" i="259"/>
  <c r="AC3931" i="259"/>
  <c r="AE3931" i="259" s="1"/>
  <c r="AG3931" i="259"/>
  <c r="AC3767" i="259"/>
  <c r="AE3767" i="259" s="1"/>
  <c r="AG3767" i="259"/>
  <c r="AC3691" i="259"/>
  <c r="AE3691" i="259" s="1"/>
  <c r="AG3691" i="259"/>
  <c r="AC3627" i="259"/>
  <c r="AE3627" i="259" s="1"/>
  <c r="AG3627" i="259"/>
  <c r="AC3563" i="259"/>
  <c r="AE3563" i="259" s="1"/>
  <c r="AG3563" i="259"/>
  <c r="AC3499" i="259"/>
  <c r="AE3499" i="259" s="1"/>
  <c r="AG3499" i="259"/>
  <c r="AC3435" i="259"/>
  <c r="AE3435" i="259" s="1"/>
  <c r="AG3435" i="259"/>
  <c r="AC3371" i="259"/>
  <c r="AE3371" i="259" s="1"/>
  <c r="AG3371" i="259"/>
  <c r="AC3307" i="259"/>
  <c r="AE3307" i="259" s="1"/>
  <c r="AG3307" i="259"/>
  <c r="AC3243" i="259"/>
  <c r="AE3243" i="259" s="1"/>
  <c r="AG3243" i="259"/>
  <c r="AC3179" i="259"/>
  <c r="AE3179" i="259" s="1"/>
  <c r="AG3179" i="259"/>
  <c r="AC3115" i="259"/>
  <c r="AE3115" i="259" s="1"/>
  <c r="AG3115" i="259"/>
  <c r="AC3051" i="259"/>
  <c r="AE3051" i="259" s="1"/>
  <c r="AG3051" i="259"/>
  <c r="AC2973" i="259"/>
  <c r="AE2973" i="259" s="1"/>
  <c r="AG2973" i="259"/>
  <c r="AC2776" i="259"/>
  <c r="AE2776" i="259" s="1"/>
  <c r="AG2776" i="259"/>
  <c r="AC2520" i="259"/>
  <c r="AE2520" i="259" s="1"/>
  <c r="AG2520" i="259"/>
  <c r="AC5248" i="259"/>
  <c r="AE5248" i="259" s="1"/>
  <c r="AG5248" i="259"/>
  <c r="AC5232" i="259"/>
  <c r="AE5232" i="259" s="1"/>
  <c r="AG5232" i="259"/>
  <c r="AC5216" i="259"/>
  <c r="AE5216" i="259" s="1"/>
  <c r="AG5216" i="259"/>
  <c r="AC5200" i="259"/>
  <c r="AE5200" i="259" s="1"/>
  <c r="AG5200" i="259"/>
  <c r="AC5184" i="259"/>
  <c r="AE5184" i="259" s="1"/>
  <c r="AG5184" i="259"/>
  <c r="AC5168" i="259"/>
  <c r="AE5168" i="259" s="1"/>
  <c r="AG5168" i="259"/>
  <c r="AC5152" i="259"/>
  <c r="AE5152" i="259" s="1"/>
  <c r="AG5152" i="259"/>
  <c r="AC5136" i="259"/>
  <c r="AE5136" i="259" s="1"/>
  <c r="AG5136" i="259"/>
  <c r="AC5120" i="259"/>
  <c r="AE5120" i="259" s="1"/>
  <c r="AG5120" i="259"/>
  <c r="AC5104" i="259"/>
  <c r="AE5104" i="259" s="1"/>
  <c r="AG5104" i="259"/>
  <c r="AC5088" i="259"/>
  <c r="AE5088" i="259" s="1"/>
  <c r="AG5088" i="259"/>
  <c r="AC5072" i="259"/>
  <c r="AE5072" i="259" s="1"/>
  <c r="AG5072" i="259"/>
  <c r="AC5056" i="259"/>
  <c r="AE5056" i="259" s="1"/>
  <c r="AG5056" i="259"/>
  <c r="AC5040" i="259"/>
  <c r="AE5040" i="259" s="1"/>
  <c r="AG5040" i="259"/>
  <c r="AC5024" i="259"/>
  <c r="AE5024" i="259" s="1"/>
  <c r="AG5024" i="259"/>
  <c r="AC5008" i="259"/>
  <c r="AE5008" i="259" s="1"/>
  <c r="AG5008" i="259"/>
  <c r="AC4992" i="259"/>
  <c r="AE4992" i="259" s="1"/>
  <c r="AG4992" i="259"/>
  <c r="AC2036" i="259"/>
  <c r="AE2036" i="259" s="1"/>
  <c r="AG2036" i="259"/>
  <c r="AC3331" i="259"/>
  <c r="AE3331" i="259" s="1"/>
  <c r="AG3331" i="259"/>
  <c r="AC4023" i="259"/>
  <c r="AE4023" i="259" s="1"/>
  <c r="AG4023" i="259"/>
  <c r="AC4419" i="259"/>
  <c r="AE4419" i="259" s="1"/>
  <c r="AG4419" i="259"/>
  <c r="AC4811" i="259"/>
  <c r="AE4811" i="259" s="1"/>
  <c r="AG4811" i="259"/>
  <c r="AC4963" i="259"/>
  <c r="AE4963" i="259" s="1"/>
  <c r="AG4963" i="259"/>
  <c r="AC5027" i="259"/>
  <c r="AE5027" i="259" s="1"/>
  <c r="AG5027" i="259"/>
  <c r="AC5122" i="259"/>
  <c r="AE5122" i="259" s="1"/>
  <c r="AG5122" i="259"/>
  <c r="AC5218" i="259"/>
  <c r="AE5218" i="259" s="1"/>
  <c r="AG5218" i="259"/>
  <c r="AC5271" i="259"/>
  <c r="AE5271" i="259" s="1"/>
  <c r="AG5271" i="259"/>
  <c r="AC5314" i="259"/>
  <c r="AE5314" i="259" s="1"/>
  <c r="AG5314" i="259"/>
  <c r="AC5356" i="259"/>
  <c r="AE5356" i="259" s="1"/>
  <c r="AG5356" i="259"/>
  <c r="AC5399" i="259"/>
  <c r="AE5399" i="259" s="1"/>
  <c r="AG5399" i="259"/>
  <c r="AC5442" i="259"/>
  <c r="AE5442" i="259" s="1"/>
  <c r="AG5442" i="259"/>
  <c r="AC5484" i="259"/>
  <c r="AE5484" i="259" s="1"/>
  <c r="AG5484" i="259"/>
  <c r="AC4835" i="259"/>
  <c r="AE4835" i="259" s="1"/>
  <c r="AG4835" i="259"/>
  <c r="AC5207" i="259"/>
  <c r="AE5207" i="259" s="1"/>
  <c r="AG5207" i="259"/>
  <c r="AC5392" i="259"/>
  <c r="AE5392" i="259" s="1"/>
  <c r="AG5392" i="259"/>
  <c r="AC2680" i="259"/>
  <c r="AE2680" i="259" s="1"/>
  <c r="AG2680" i="259"/>
  <c r="AC3411" i="259"/>
  <c r="AE3411" i="259" s="1"/>
  <c r="AG3411" i="259"/>
  <c r="AC4159" i="259"/>
  <c r="AE4159" i="259" s="1"/>
  <c r="AG4159" i="259"/>
  <c r="AC4479" i="259"/>
  <c r="AE4479" i="259" s="1"/>
  <c r="AG4479" i="259"/>
  <c r="AC4607" i="259"/>
  <c r="AE4607" i="259" s="1"/>
  <c r="AG4607" i="259"/>
  <c r="AC4743" i="259"/>
  <c r="AE4743" i="259" s="1"/>
  <c r="AG4743" i="259"/>
  <c r="AC4935" i="259"/>
  <c r="AE4935" i="259" s="1"/>
  <c r="AG4935" i="259"/>
  <c r="AC5063" i="259"/>
  <c r="AE5063" i="259" s="1"/>
  <c r="AG5063" i="259"/>
  <c r="AC5139" i="259"/>
  <c r="AE5139" i="259" s="1"/>
  <c r="AG5139" i="259"/>
  <c r="AC5203" i="259"/>
  <c r="AE5203" i="259" s="1"/>
  <c r="AG5203" i="259"/>
  <c r="AC5262" i="259"/>
  <c r="AE5262" i="259" s="1"/>
  <c r="AG5262" i="259"/>
  <c r="AC5304" i="259"/>
  <c r="AE5304" i="259" s="1"/>
  <c r="AG5304" i="259"/>
  <c r="AC5347" i="259"/>
  <c r="AE5347" i="259" s="1"/>
  <c r="AG5347" i="259"/>
  <c r="AC5390" i="259"/>
  <c r="AE5390" i="259" s="1"/>
  <c r="AG5390" i="259"/>
  <c r="AC5432" i="259"/>
  <c r="AE5432" i="259" s="1"/>
  <c r="AG5432" i="259"/>
  <c r="AC5475" i="259"/>
  <c r="AE5475" i="259" s="1"/>
  <c r="AG5475" i="259"/>
  <c r="AC5515" i="259"/>
  <c r="AE5515" i="259" s="1"/>
  <c r="AG5515" i="259"/>
  <c r="AC4927" i="259"/>
  <c r="AE4927" i="259" s="1"/>
  <c r="AG4927" i="259"/>
  <c r="AC5254" i="259"/>
  <c r="AE5254" i="259" s="1"/>
  <c r="AG5254" i="259"/>
  <c r="AC5424" i="259"/>
  <c r="AE5424" i="259" s="1"/>
  <c r="AG5424" i="259"/>
  <c r="AC3043" i="259"/>
  <c r="AE3043" i="259" s="1"/>
  <c r="AG3043" i="259"/>
  <c r="AC3555" i="259"/>
  <c r="AE3555" i="259" s="1"/>
  <c r="AG3555" i="259"/>
  <c r="AC3991" i="259"/>
  <c r="AE3991" i="259" s="1"/>
  <c r="AG3991" i="259"/>
  <c r="AC4467" i="259"/>
  <c r="AE4467" i="259" s="1"/>
  <c r="AG4467" i="259"/>
  <c r="AC4595" i="259"/>
  <c r="AE4595" i="259" s="1"/>
  <c r="AG4595" i="259"/>
  <c r="AC4875" i="259"/>
  <c r="AE4875" i="259" s="1"/>
  <c r="AG4875" i="259"/>
  <c r="AC5003" i="259"/>
  <c r="AE5003" i="259" s="1"/>
  <c r="AG5003" i="259"/>
  <c r="AC5110" i="259"/>
  <c r="AE5110" i="259" s="1"/>
  <c r="AG5110" i="259"/>
  <c r="AC5174" i="259"/>
  <c r="AE5174" i="259" s="1"/>
  <c r="AG5174" i="259"/>
  <c r="AC5238" i="259"/>
  <c r="AE5238" i="259" s="1"/>
  <c r="AG5238" i="259"/>
  <c r="AC5306" i="259"/>
  <c r="AE5306" i="259" s="1"/>
  <c r="AG5306" i="259"/>
  <c r="AC5348" i="259"/>
  <c r="AE5348" i="259" s="1"/>
  <c r="AG5348" i="259"/>
  <c r="AC5391" i="259"/>
  <c r="AE5391" i="259" s="1"/>
  <c r="AG5391" i="259"/>
  <c r="AC5434" i="259"/>
  <c r="AE5434" i="259" s="1"/>
  <c r="AG5434" i="259"/>
  <c r="AC5476" i="259"/>
  <c r="AE5476" i="259" s="1"/>
  <c r="AG5476" i="259"/>
  <c r="AC5516" i="259"/>
  <c r="AE5516" i="259" s="1"/>
  <c r="AG5516" i="259"/>
  <c r="AC5095" i="259"/>
  <c r="AE5095" i="259" s="1"/>
  <c r="AG5095" i="259"/>
  <c r="AC5312" i="259"/>
  <c r="AE5312" i="259" s="1"/>
  <c r="AG5312" i="259"/>
  <c r="AC5483" i="259"/>
  <c r="AE5483" i="259" s="1"/>
  <c r="AG5483" i="259"/>
  <c r="AC3251" i="259"/>
  <c r="AE3251" i="259" s="1"/>
  <c r="AG3251" i="259"/>
  <c r="AC3795" i="259"/>
  <c r="AE3795" i="259" s="1"/>
  <c r="AG3795" i="259"/>
  <c r="AC4455" i="259"/>
  <c r="AE4455" i="259" s="1"/>
  <c r="AG4455" i="259"/>
  <c r="AC4599" i="259"/>
  <c r="AE4599" i="259" s="1"/>
  <c r="AG4599" i="259"/>
  <c r="AC5007" i="259"/>
  <c r="AE5007" i="259" s="1"/>
  <c r="AG5007" i="259"/>
  <c r="AC5302" i="259"/>
  <c r="AE5302" i="259" s="1"/>
  <c r="AG5302" i="259"/>
  <c r="AC5488" i="259"/>
  <c r="AE5488" i="259" s="1"/>
  <c r="AG5488" i="259"/>
  <c r="AC5062" i="259"/>
  <c r="AE5062" i="259" s="1"/>
  <c r="AG5062" i="259"/>
  <c r="AC5030" i="259"/>
  <c r="AE5030" i="259" s="1"/>
  <c r="AG5030" i="259"/>
  <c r="AC4998" i="259"/>
  <c r="AE4998" i="259" s="1"/>
  <c r="AG4998" i="259"/>
  <c r="AC4966" i="259"/>
  <c r="AE4966" i="259" s="1"/>
  <c r="AG4966" i="259"/>
  <c r="AC4934" i="259"/>
  <c r="AE4934" i="259" s="1"/>
  <c r="AG4934" i="259"/>
  <c r="AC4902" i="259"/>
  <c r="AE4902" i="259" s="1"/>
  <c r="AG4902" i="259"/>
  <c r="AC4870" i="259"/>
  <c r="AE4870" i="259" s="1"/>
  <c r="AG4870" i="259"/>
  <c r="AC4838" i="259"/>
  <c r="AE4838" i="259" s="1"/>
  <c r="AG4838" i="259"/>
  <c r="AC4770" i="259"/>
  <c r="AE4770" i="259" s="1"/>
  <c r="AG4770" i="259"/>
  <c r="AC4730" i="259"/>
  <c r="AE4730" i="259" s="1"/>
  <c r="AG4730" i="259"/>
  <c r="AC4674" i="259"/>
  <c r="AE4674" i="259" s="1"/>
  <c r="AG4674" i="259"/>
  <c r="AC4634" i="259"/>
  <c r="AE4634" i="259" s="1"/>
  <c r="AG4634" i="259"/>
  <c r="AC4602" i="259"/>
  <c r="AE4602" i="259" s="1"/>
  <c r="AG4602" i="259"/>
  <c r="AC4570" i="259"/>
  <c r="AE4570" i="259" s="1"/>
  <c r="AG4570" i="259"/>
  <c r="AC4538" i="259"/>
  <c r="AE4538" i="259" s="1"/>
  <c r="AG4538" i="259"/>
  <c r="AC4506" i="259"/>
  <c r="AE4506" i="259" s="1"/>
  <c r="AG4506" i="259"/>
  <c r="AC4474" i="259"/>
  <c r="AE4474" i="259" s="1"/>
  <c r="AG4474" i="259"/>
  <c r="AC4438" i="259"/>
  <c r="AE4438" i="259" s="1"/>
  <c r="AG4438" i="259"/>
  <c r="AC4398" i="259"/>
  <c r="AE4398" i="259" s="1"/>
  <c r="AG4398" i="259"/>
  <c r="AC4352" i="259"/>
  <c r="AE4352" i="259" s="1"/>
  <c r="AG4352" i="259"/>
  <c r="AC4255" i="259"/>
  <c r="AE4255" i="259" s="1"/>
  <c r="AG4255" i="259"/>
  <c r="AC3979" i="259"/>
  <c r="AE3979" i="259" s="1"/>
  <c r="AG3979" i="259"/>
  <c r="AC3763" i="259"/>
  <c r="AE3763" i="259" s="1"/>
  <c r="AG3763" i="259"/>
  <c r="AC3647" i="259"/>
  <c r="AE3647" i="259" s="1"/>
  <c r="AG3647" i="259"/>
  <c r="AC3519" i="259"/>
  <c r="AE3519" i="259" s="1"/>
  <c r="AG3519" i="259"/>
  <c r="AC3391" i="259"/>
  <c r="AE3391" i="259" s="1"/>
  <c r="AG3391" i="259"/>
  <c r="AC3263" i="259"/>
  <c r="AE3263" i="259" s="1"/>
  <c r="AG3263" i="259"/>
  <c r="AC3135" i="259"/>
  <c r="AE3135" i="259" s="1"/>
  <c r="AG3135" i="259"/>
  <c r="AC3001" i="259"/>
  <c r="AE3001" i="259" s="1"/>
  <c r="AG3001" i="259"/>
  <c r="AC2600" i="259"/>
  <c r="AE2600" i="259" s="1"/>
  <c r="AG2600" i="259"/>
  <c r="AC5493" i="259"/>
  <c r="AE5493" i="259" s="1"/>
  <c r="AG5493" i="259"/>
  <c r="AC5461" i="259"/>
  <c r="AE5461" i="259" s="1"/>
  <c r="AG5461" i="259"/>
  <c r="AC5429" i="259"/>
  <c r="AE5429" i="259" s="1"/>
  <c r="AG5429" i="259"/>
  <c r="AC5397" i="259"/>
  <c r="AE5397" i="259" s="1"/>
  <c r="AG5397" i="259"/>
  <c r="AC5365" i="259"/>
  <c r="AE5365" i="259" s="1"/>
  <c r="AG5365" i="259"/>
  <c r="AC5333" i="259"/>
  <c r="AE5333" i="259" s="1"/>
  <c r="AG5333" i="259"/>
  <c r="AC5301" i="259"/>
  <c r="AE5301" i="259" s="1"/>
  <c r="AG5301" i="259"/>
  <c r="AC5269" i="259"/>
  <c r="AE5269" i="259" s="1"/>
  <c r="AG5269" i="259"/>
  <c r="AC5237" i="259"/>
  <c r="AE5237" i="259" s="1"/>
  <c r="AG5237" i="259"/>
  <c r="AC5205" i="259"/>
  <c r="AE5205" i="259" s="1"/>
  <c r="AG5205" i="259"/>
  <c r="AC5173" i="259"/>
  <c r="AE5173" i="259" s="1"/>
  <c r="AG5173" i="259"/>
  <c r="AC5125" i="259"/>
  <c r="AE5125" i="259" s="1"/>
  <c r="AG5125" i="259"/>
  <c r="AC5093" i="259"/>
  <c r="AE5093" i="259" s="1"/>
  <c r="AG5093" i="259"/>
  <c r="AC5061" i="259"/>
  <c r="AE5061" i="259" s="1"/>
  <c r="AG5061" i="259"/>
  <c r="AC5029" i="259"/>
  <c r="AE5029" i="259" s="1"/>
  <c r="AG5029" i="259"/>
  <c r="AC4997" i="259"/>
  <c r="AE4997" i="259" s="1"/>
  <c r="AG4997" i="259"/>
  <c r="AC4965" i="259"/>
  <c r="AE4965" i="259" s="1"/>
  <c r="AG4965" i="259"/>
  <c r="AC4933" i="259"/>
  <c r="AE4933" i="259" s="1"/>
  <c r="AG4933" i="259"/>
  <c r="AC4901" i="259"/>
  <c r="AE4901" i="259" s="1"/>
  <c r="AG4901" i="259"/>
  <c r="AC4869" i="259"/>
  <c r="AE4869" i="259" s="1"/>
  <c r="AG4869" i="259"/>
  <c r="AC4837" i="259"/>
  <c r="AE4837" i="259" s="1"/>
  <c r="AG4837" i="259"/>
  <c r="AC4753" i="259"/>
  <c r="AE4753" i="259" s="1"/>
  <c r="AG4753" i="259"/>
  <c r="AC4697" i="259"/>
  <c r="AE4697" i="259" s="1"/>
  <c r="AG4697" i="259"/>
  <c r="AC4641" i="259"/>
  <c r="AE4641" i="259" s="1"/>
  <c r="AG4641" i="259"/>
  <c r="AC4625" i="259"/>
  <c r="AE4625" i="259" s="1"/>
  <c r="AG4625" i="259"/>
  <c r="AC4609" i="259"/>
  <c r="AE4609" i="259" s="1"/>
  <c r="AG4609" i="259"/>
  <c r="AC4577" i="259"/>
  <c r="AE4577" i="259" s="1"/>
  <c r="AG4577" i="259"/>
  <c r="AC4545" i="259"/>
  <c r="AE4545" i="259" s="1"/>
  <c r="AG4545" i="259"/>
  <c r="AC4513" i="259"/>
  <c r="AE4513" i="259" s="1"/>
  <c r="AG4513" i="259"/>
  <c r="AC4481" i="259"/>
  <c r="AE4481" i="259" s="1"/>
  <c r="AG4481" i="259"/>
  <c r="AC4449" i="259"/>
  <c r="AE4449" i="259" s="1"/>
  <c r="AG4449" i="259"/>
  <c r="AC4405" i="259"/>
  <c r="AE4405" i="259" s="1"/>
  <c r="AG4405" i="259"/>
  <c r="AC4365" i="259"/>
  <c r="AE4365" i="259" s="1"/>
  <c r="AG4365" i="259"/>
  <c r="AC4247" i="259"/>
  <c r="AE4247" i="259" s="1"/>
  <c r="AG4247" i="259"/>
  <c r="AC4043" i="259"/>
  <c r="AE4043" i="259" s="1"/>
  <c r="AG4043" i="259"/>
  <c r="AC3887" i="259"/>
  <c r="AE3887" i="259" s="1"/>
  <c r="AG3887" i="259"/>
  <c r="AC3659" i="259"/>
  <c r="AE3659" i="259" s="1"/>
  <c r="AG3659" i="259"/>
  <c r="AC3531" i="259"/>
  <c r="AE3531" i="259" s="1"/>
  <c r="AG3531" i="259"/>
  <c r="AC3403" i="259"/>
  <c r="AE3403" i="259" s="1"/>
  <c r="AG3403" i="259"/>
  <c r="AC3211" i="259"/>
  <c r="AE3211" i="259" s="1"/>
  <c r="AG3211" i="259"/>
  <c r="AC3083" i="259"/>
  <c r="AE3083" i="259" s="1"/>
  <c r="AG3083" i="259"/>
  <c r="AC2904" i="259"/>
  <c r="AE2904" i="259" s="1"/>
  <c r="AG2904" i="259"/>
  <c r="AC2164" i="259"/>
  <c r="AE2164" i="259" s="1"/>
  <c r="AG2164" i="259"/>
  <c r="AC5224" i="259"/>
  <c r="AE5224" i="259" s="1"/>
  <c r="AG5224" i="259"/>
  <c r="AC5192" i="259"/>
  <c r="AE5192" i="259" s="1"/>
  <c r="AG5192" i="259"/>
  <c r="AC5160" i="259"/>
  <c r="AE5160" i="259" s="1"/>
  <c r="AG5160" i="259"/>
  <c r="AC5128" i="259"/>
  <c r="AE5128" i="259" s="1"/>
  <c r="AG5128" i="259"/>
  <c r="AC5096" i="259"/>
  <c r="AE5096" i="259" s="1"/>
  <c r="AG5096" i="259"/>
  <c r="AC5064" i="259"/>
  <c r="AE5064" i="259" s="1"/>
  <c r="AG5064" i="259"/>
  <c r="AC5032" i="259"/>
  <c r="AE5032" i="259" s="1"/>
  <c r="AG5032" i="259"/>
  <c r="AC5000" i="259"/>
  <c r="AE5000" i="259" s="1"/>
  <c r="AG5000" i="259"/>
  <c r="AC4968" i="259"/>
  <c r="AE4968" i="259" s="1"/>
  <c r="AG4968" i="259"/>
  <c r="AC4936" i="259"/>
  <c r="AE4936" i="259" s="1"/>
  <c r="AG4936" i="259"/>
  <c r="AC4904" i="259"/>
  <c r="AE4904" i="259" s="1"/>
  <c r="AG4904" i="259"/>
  <c r="AC4872" i="259"/>
  <c r="AE4872" i="259" s="1"/>
  <c r="AG4872" i="259"/>
  <c r="AC4812" i="259"/>
  <c r="AE4812" i="259" s="1"/>
  <c r="AG4812" i="259"/>
  <c r="AC4748" i="259"/>
  <c r="AE4748" i="259" s="1"/>
  <c r="AG4748" i="259"/>
  <c r="AC4664" i="259"/>
  <c r="AE4664" i="259" s="1"/>
  <c r="AG4664" i="259"/>
  <c r="AC4624" i="259"/>
  <c r="AE4624" i="259" s="1"/>
  <c r="AG4624" i="259"/>
  <c r="AC4592" i="259"/>
  <c r="AE4592" i="259" s="1"/>
  <c r="AG4592" i="259"/>
  <c r="AC4560" i="259"/>
  <c r="AE4560" i="259" s="1"/>
  <c r="AG4560" i="259"/>
  <c r="AC4528" i="259"/>
  <c r="AE4528" i="259" s="1"/>
  <c r="AG4528" i="259"/>
  <c r="AC4496" i="259"/>
  <c r="AE4496" i="259" s="1"/>
  <c r="AG4496" i="259"/>
  <c r="AC4464" i="259"/>
  <c r="AE4464" i="259" s="1"/>
  <c r="AG4464" i="259"/>
  <c r="AC4424" i="259"/>
  <c r="AE4424" i="259" s="1"/>
  <c r="AG4424" i="259"/>
  <c r="AC4359" i="259"/>
  <c r="AE4359" i="259" s="1"/>
  <c r="AG4359" i="259"/>
  <c r="AC4175" i="259"/>
  <c r="AE4175" i="259" s="1"/>
  <c r="AG4175" i="259"/>
  <c r="AC3907" i="259"/>
  <c r="AE3907" i="259" s="1"/>
  <c r="AG3907" i="259"/>
  <c r="AC3687" i="259"/>
  <c r="AE3687" i="259" s="1"/>
  <c r="AG3687" i="259"/>
  <c r="AC3559" i="259"/>
  <c r="AE3559" i="259" s="1"/>
  <c r="AG3559" i="259"/>
  <c r="AC3431" i="259"/>
  <c r="AE3431" i="259" s="1"/>
  <c r="AG3431" i="259"/>
  <c r="AC3303" i="259"/>
  <c r="AE3303" i="259" s="1"/>
  <c r="AG3303" i="259"/>
  <c r="AC3047" i="259"/>
  <c r="AE3047" i="259" s="1"/>
  <c r="AG3047" i="259"/>
  <c r="AC2760" i="259"/>
  <c r="AE2760" i="259" s="1"/>
  <c r="AG2760" i="259"/>
  <c r="AC4334" i="259"/>
  <c r="AE4334" i="259" s="1"/>
  <c r="AG4334" i="259"/>
  <c r="AC4294" i="259"/>
  <c r="AE4294" i="259" s="1"/>
  <c r="AG4294" i="259"/>
  <c r="AC4258" i="259"/>
  <c r="AE4258" i="259" s="1"/>
  <c r="AG4258" i="259"/>
  <c r="AC4206" i="259"/>
  <c r="AE4206" i="259" s="1"/>
  <c r="AG4206" i="259"/>
  <c r="AC4162" i="259"/>
  <c r="AE4162" i="259" s="1"/>
  <c r="AG4162" i="259"/>
  <c r="AC4114" i="259"/>
  <c r="AE4114" i="259" s="1"/>
  <c r="AG4114" i="259"/>
  <c r="AC4066" i="259"/>
  <c r="AE4066" i="259" s="1"/>
  <c r="AG4066" i="259"/>
  <c r="AC4018" i="259"/>
  <c r="AE4018" i="259" s="1"/>
  <c r="AG4018" i="259"/>
  <c r="AC3954" i="259"/>
  <c r="AE3954" i="259" s="1"/>
  <c r="AG3954" i="259"/>
  <c r="AC3898" i="259"/>
  <c r="AE3898" i="259" s="1"/>
  <c r="AG3898" i="259"/>
  <c r="AC3846" i="259"/>
  <c r="AE3846" i="259" s="1"/>
  <c r="AG3846" i="259"/>
  <c r="AC3802" i="259"/>
  <c r="AE3802" i="259" s="1"/>
  <c r="AG3802" i="259"/>
  <c r="AC3758" i="259"/>
  <c r="AE3758" i="259" s="1"/>
  <c r="AG3758" i="259"/>
  <c r="AC3726" i="259"/>
  <c r="AE3726" i="259" s="1"/>
  <c r="AG3726" i="259"/>
  <c r="AC3678" i="259"/>
  <c r="AE3678" i="259" s="1"/>
  <c r="AG3678" i="259"/>
  <c r="AC3646" i="259"/>
  <c r="AE3646" i="259" s="1"/>
  <c r="AG3646" i="259"/>
  <c r="AC3614" i="259"/>
  <c r="AE3614" i="259" s="1"/>
  <c r="AG3614" i="259"/>
  <c r="AC3582" i="259"/>
  <c r="AE3582" i="259" s="1"/>
  <c r="AG3582" i="259"/>
  <c r="AC3550" i="259"/>
  <c r="AE3550" i="259" s="1"/>
  <c r="AG3550" i="259"/>
  <c r="AC3518" i="259"/>
  <c r="AE3518" i="259" s="1"/>
  <c r="AG3518" i="259"/>
  <c r="AC3486" i="259"/>
  <c r="AE3486" i="259" s="1"/>
  <c r="AG3486" i="259"/>
  <c r="AC3454" i="259"/>
  <c r="AE3454" i="259" s="1"/>
  <c r="AG3454" i="259"/>
  <c r="AC3422" i="259"/>
  <c r="AE3422" i="259" s="1"/>
  <c r="AG3422" i="259"/>
  <c r="AC3390" i="259"/>
  <c r="AE3390" i="259" s="1"/>
  <c r="AG3390" i="259"/>
  <c r="AC3358" i="259"/>
  <c r="AE3358" i="259" s="1"/>
  <c r="AG3358" i="259"/>
  <c r="AC3326" i="259"/>
  <c r="AE3326" i="259" s="1"/>
  <c r="AG3326" i="259"/>
  <c r="AC3294" i="259"/>
  <c r="AE3294" i="259" s="1"/>
  <c r="AG3294" i="259"/>
  <c r="AC3262" i="259"/>
  <c r="AE3262" i="259" s="1"/>
  <c r="AG3262" i="259"/>
  <c r="AC3230" i="259"/>
  <c r="AE3230" i="259" s="1"/>
  <c r="AG3230" i="259"/>
  <c r="AC3198" i="259"/>
  <c r="AE3198" i="259" s="1"/>
  <c r="AG3198" i="259"/>
  <c r="AC3166" i="259"/>
  <c r="AE3166" i="259" s="1"/>
  <c r="AG3166" i="259"/>
  <c r="AC3134" i="259"/>
  <c r="AE3134" i="259" s="1"/>
  <c r="AG3134" i="259"/>
  <c r="AC3102" i="259"/>
  <c r="AE3102" i="259" s="1"/>
  <c r="AG3102" i="259"/>
  <c r="AC3070" i="259"/>
  <c r="AE3070" i="259" s="1"/>
  <c r="AG3070" i="259"/>
  <c r="AC3038" i="259"/>
  <c r="AE3038" i="259" s="1"/>
  <c r="AG3038" i="259"/>
  <c r="AC3000" i="259"/>
  <c r="AE3000" i="259" s="1"/>
  <c r="AG3000" i="259"/>
  <c r="AC2948" i="259"/>
  <c r="AE2948" i="259" s="1"/>
  <c r="AG2948" i="259"/>
  <c r="AC2852" i="259"/>
  <c r="AE2852" i="259" s="1"/>
  <c r="AG2852" i="259"/>
  <c r="AC2724" i="259"/>
  <c r="AE2724" i="259" s="1"/>
  <c r="AG2724" i="259"/>
  <c r="AC2596" i="259"/>
  <c r="AE2596" i="259" s="1"/>
  <c r="AG2596" i="259"/>
  <c r="AC2463" i="259"/>
  <c r="AE2463" i="259" s="1"/>
  <c r="AG2463" i="259"/>
  <c r="AC1937" i="259"/>
  <c r="AE1937" i="259" s="1"/>
  <c r="AG1937" i="259"/>
  <c r="AC4325" i="259"/>
  <c r="AE4325" i="259" s="1"/>
  <c r="AG4325" i="259"/>
  <c r="AC4281" i="259"/>
  <c r="AE4281" i="259" s="1"/>
  <c r="AG4281" i="259"/>
  <c r="AC4233" i="259"/>
  <c r="AE4233" i="259" s="1"/>
  <c r="AG4233" i="259"/>
  <c r="AC4189" i="259"/>
  <c r="AE4189" i="259" s="1"/>
  <c r="AG4189" i="259"/>
  <c r="AC4137" i="259"/>
  <c r="AE4137" i="259" s="1"/>
  <c r="AG4137" i="259"/>
  <c r="AC4093" i="259"/>
  <c r="AE4093" i="259" s="1"/>
  <c r="AG4093" i="259"/>
  <c r="AC4045" i="259"/>
  <c r="AE4045" i="259" s="1"/>
  <c r="AG4045" i="259"/>
  <c r="AC3993" i="259"/>
  <c r="AE3993" i="259" s="1"/>
  <c r="AG3993" i="259"/>
  <c r="AC3921" i="259"/>
  <c r="AE3921" i="259" s="1"/>
  <c r="AG3921" i="259"/>
  <c r="AC3873" i="259"/>
  <c r="AE3873" i="259" s="1"/>
  <c r="AG3873" i="259"/>
  <c r="AC3821" i="259"/>
  <c r="AE3821" i="259" s="1"/>
  <c r="AG3821" i="259"/>
  <c r="AC3777" i="259"/>
  <c r="AE3777" i="259" s="1"/>
  <c r="AG3777" i="259"/>
  <c r="AC3741" i="259"/>
  <c r="AE3741" i="259" s="1"/>
  <c r="AG3741" i="259"/>
  <c r="AC3709" i="259"/>
  <c r="AE3709" i="259" s="1"/>
  <c r="AG3709" i="259"/>
  <c r="AC3677" i="259"/>
  <c r="AE3677" i="259" s="1"/>
  <c r="AG3677" i="259"/>
  <c r="AC3645" i="259"/>
  <c r="AE3645" i="259" s="1"/>
  <c r="AG3645" i="259"/>
  <c r="AC3613" i="259"/>
  <c r="AE3613" i="259" s="1"/>
  <c r="AG3613" i="259"/>
  <c r="AC3581" i="259"/>
  <c r="AE3581" i="259" s="1"/>
  <c r="AG3581" i="259"/>
  <c r="AC3549" i="259"/>
  <c r="AE3549" i="259" s="1"/>
  <c r="AG3549" i="259"/>
  <c r="AC3517" i="259"/>
  <c r="AE3517" i="259" s="1"/>
  <c r="AG3517" i="259"/>
  <c r="AC3485" i="259"/>
  <c r="AE3485" i="259" s="1"/>
  <c r="AG3485" i="259"/>
  <c r="AC3453" i="259"/>
  <c r="AE3453" i="259" s="1"/>
  <c r="AG3453" i="259"/>
  <c r="AC3421" i="259"/>
  <c r="AE3421" i="259" s="1"/>
  <c r="AG3421" i="259"/>
  <c r="AC3389" i="259"/>
  <c r="AE3389" i="259" s="1"/>
  <c r="AG3389" i="259"/>
  <c r="AC3357" i="259"/>
  <c r="AE3357" i="259" s="1"/>
  <c r="AG3357" i="259"/>
  <c r="AC3325" i="259"/>
  <c r="AE3325" i="259" s="1"/>
  <c r="AG3325" i="259"/>
  <c r="AC3293" i="259"/>
  <c r="AE3293" i="259" s="1"/>
  <c r="AG3293" i="259"/>
  <c r="AC3261" i="259"/>
  <c r="AE3261" i="259" s="1"/>
  <c r="AG3261" i="259"/>
  <c r="AC3229" i="259"/>
  <c r="AE3229" i="259" s="1"/>
  <c r="AG3229" i="259"/>
  <c r="AC3197" i="259"/>
  <c r="AE3197" i="259" s="1"/>
  <c r="AG3197" i="259"/>
  <c r="AC3165" i="259"/>
  <c r="AE3165" i="259" s="1"/>
  <c r="AG3165" i="259"/>
  <c r="AC3133" i="259"/>
  <c r="AE3133" i="259" s="1"/>
  <c r="AG3133" i="259"/>
  <c r="AC3101" i="259"/>
  <c r="AE3101" i="259" s="1"/>
  <c r="AG3101" i="259"/>
  <c r="AC3069" i="259"/>
  <c r="AE3069" i="259" s="1"/>
  <c r="AG3069" i="259"/>
  <c r="AC3037" i="259"/>
  <c r="AE3037" i="259" s="1"/>
  <c r="AG3037" i="259"/>
  <c r="AC2999" i="259"/>
  <c r="AE2999" i="259" s="1"/>
  <c r="AG2999" i="259"/>
  <c r="AC2945" i="259"/>
  <c r="AE2945" i="259" s="1"/>
  <c r="AG2945" i="259"/>
  <c r="AC2848" i="259"/>
  <c r="AE2848" i="259" s="1"/>
  <c r="AG2848" i="259"/>
  <c r="AC2720" i="259"/>
  <c r="AE2720" i="259" s="1"/>
  <c r="AG2720" i="259"/>
  <c r="AC2592" i="259"/>
  <c r="AE2592" i="259" s="1"/>
  <c r="AG2592" i="259"/>
  <c r="AC2452" i="259"/>
  <c r="AE2452" i="259" s="1"/>
  <c r="AG2452" i="259"/>
  <c r="AC1916" i="259"/>
  <c r="AE1916" i="259" s="1"/>
  <c r="AG1916" i="259"/>
  <c r="AC4328" i="259"/>
  <c r="AE4328" i="259" s="1"/>
  <c r="AG4328" i="259"/>
  <c r="AC4268" i="259"/>
  <c r="AE4268" i="259" s="1"/>
  <c r="AG4268" i="259"/>
  <c r="AC4232" i="259"/>
  <c r="AE4232" i="259" s="1"/>
  <c r="AG4232" i="259"/>
  <c r="AC4188" i="259"/>
  <c r="AE4188" i="259" s="1"/>
  <c r="AG4188" i="259"/>
  <c r="AC4140" i="259"/>
  <c r="AE4140" i="259" s="1"/>
  <c r="AG4140" i="259"/>
  <c r="AC4096" i="259"/>
  <c r="AE4096" i="259" s="1"/>
  <c r="AG4096" i="259"/>
  <c r="AC4056" i="259"/>
  <c r="AE4056" i="259" s="1"/>
  <c r="AG4056" i="259"/>
  <c r="AC4012" i="259"/>
  <c r="AE4012" i="259" s="1"/>
  <c r="AG4012" i="259"/>
  <c r="AC3960" i="259"/>
  <c r="AE3960" i="259" s="1"/>
  <c r="AG3960" i="259"/>
  <c r="AC3912" i="259"/>
  <c r="AE3912" i="259" s="1"/>
  <c r="AG3912" i="259"/>
  <c r="AC3864" i="259"/>
  <c r="AE3864" i="259" s="1"/>
  <c r="AG3864" i="259"/>
  <c r="AC3816" i="259"/>
  <c r="AE3816" i="259" s="1"/>
  <c r="AG3816" i="259"/>
  <c r="AC3776" i="259"/>
  <c r="AE3776" i="259" s="1"/>
  <c r="AG3776" i="259"/>
  <c r="AC3728" i="259"/>
  <c r="AE3728" i="259" s="1"/>
  <c r="AG3728" i="259"/>
  <c r="AC3696" i="259"/>
  <c r="AE3696" i="259" s="1"/>
  <c r="AG3696" i="259"/>
  <c r="AC3664" i="259"/>
  <c r="AE3664" i="259" s="1"/>
  <c r="AG3664" i="259"/>
  <c r="AC3632" i="259"/>
  <c r="AE3632" i="259" s="1"/>
  <c r="AG3632" i="259"/>
  <c r="AC3600" i="259"/>
  <c r="AE3600" i="259" s="1"/>
  <c r="AG3600" i="259"/>
  <c r="AC3568" i="259"/>
  <c r="AE3568" i="259" s="1"/>
  <c r="AG3568" i="259"/>
  <c r="AC3536" i="259"/>
  <c r="AE3536" i="259" s="1"/>
  <c r="AG3536" i="259"/>
  <c r="AC3504" i="259"/>
  <c r="AE3504" i="259" s="1"/>
  <c r="AG3504" i="259"/>
  <c r="AC3472" i="259"/>
  <c r="AE3472" i="259" s="1"/>
  <c r="AG3472" i="259"/>
  <c r="AC3440" i="259"/>
  <c r="AE3440" i="259" s="1"/>
  <c r="AG3440" i="259"/>
  <c r="AC3408" i="259"/>
  <c r="AE3408" i="259" s="1"/>
  <c r="AG3408" i="259"/>
  <c r="AC3376" i="259"/>
  <c r="AE3376" i="259" s="1"/>
  <c r="AG3376" i="259"/>
  <c r="AC3344" i="259"/>
  <c r="AE3344" i="259" s="1"/>
  <c r="AG3344" i="259"/>
  <c r="AC3312" i="259"/>
  <c r="AE3312" i="259" s="1"/>
  <c r="AG3312" i="259"/>
  <c r="AC3296" i="259"/>
  <c r="AE3296" i="259" s="1"/>
  <c r="AG3296" i="259"/>
  <c r="AC3280" i="259"/>
  <c r="AE3280" i="259" s="1"/>
  <c r="AG3280" i="259"/>
  <c r="AC3248" i="259"/>
  <c r="AE3248" i="259" s="1"/>
  <c r="AG3248" i="259"/>
  <c r="AC3216" i="259"/>
  <c r="AE3216" i="259" s="1"/>
  <c r="AG3216" i="259"/>
  <c r="AC3184" i="259"/>
  <c r="AE3184" i="259" s="1"/>
  <c r="AG3184" i="259"/>
  <c r="AC3152" i="259"/>
  <c r="AE3152" i="259" s="1"/>
  <c r="AG3152" i="259"/>
  <c r="AC3120" i="259"/>
  <c r="AE3120" i="259" s="1"/>
  <c r="AG3120" i="259"/>
  <c r="AC3088" i="259"/>
  <c r="AE3088" i="259" s="1"/>
  <c r="AG3088" i="259"/>
  <c r="AC3056" i="259"/>
  <c r="AE3056" i="259" s="1"/>
  <c r="AG3056" i="259"/>
  <c r="AC3024" i="259"/>
  <c r="AE3024" i="259" s="1"/>
  <c r="AG3024" i="259"/>
  <c r="AC2981" i="259"/>
  <c r="AE2981" i="259" s="1"/>
  <c r="AG2981" i="259"/>
  <c r="AC2920" i="259"/>
  <c r="AE2920" i="259" s="1"/>
  <c r="AG2920" i="259"/>
  <c r="AC2796" i="259"/>
  <c r="AE2796" i="259" s="1"/>
  <c r="AG2796" i="259"/>
  <c r="AC2668" i="259"/>
  <c r="AE2668" i="259" s="1"/>
  <c r="AG2668" i="259"/>
  <c r="AC2473" i="259"/>
  <c r="AE2473" i="259" s="1"/>
  <c r="AG2473" i="259"/>
  <c r="AC1980" i="259"/>
  <c r="AE1980" i="259" s="1"/>
  <c r="AG1980" i="259"/>
  <c r="AC2959" i="259"/>
  <c r="AE2959" i="259" s="1"/>
  <c r="AG2959" i="259"/>
  <c r="AC2927" i="259"/>
  <c r="AE2927" i="259" s="1"/>
  <c r="AG2927" i="259"/>
  <c r="AC2895" i="259"/>
  <c r="AE2895" i="259" s="1"/>
  <c r="AG2895" i="259"/>
  <c r="AC2863" i="259"/>
  <c r="AE2863" i="259" s="1"/>
  <c r="AG2863" i="259"/>
  <c r="AC2831" i="259"/>
  <c r="AE2831" i="259" s="1"/>
  <c r="AG2831" i="259"/>
  <c r="AC2799" i="259"/>
  <c r="AE2799" i="259" s="1"/>
  <c r="AG2799" i="259"/>
  <c r="AC2767" i="259"/>
  <c r="AE2767" i="259" s="1"/>
  <c r="AG2767" i="259"/>
  <c r="AC2735" i="259"/>
  <c r="AE2735" i="259" s="1"/>
  <c r="AG2735" i="259"/>
  <c r="AC2703" i="259"/>
  <c r="AE2703" i="259" s="1"/>
  <c r="AG2703" i="259"/>
  <c r="AC2671" i="259"/>
  <c r="AE2671" i="259" s="1"/>
  <c r="AG2671" i="259"/>
  <c r="AC2639" i="259"/>
  <c r="AE2639" i="259" s="1"/>
  <c r="AG2639" i="259"/>
  <c r="AC2607" i="259"/>
  <c r="AE2607" i="259" s="1"/>
  <c r="AG2607" i="259"/>
  <c r="AC2575" i="259"/>
  <c r="AE2575" i="259" s="1"/>
  <c r="AG2575" i="259"/>
  <c r="AC2543" i="259"/>
  <c r="AE2543" i="259" s="1"/>
  <c r="AG2543" i="259"/>
  <c r="AC2511" i="259"/>
  <c r="AE2511" i="259" s="1"/>
  <c r="AG2511" i="259"/>
  <c r="AC2477" i="259"/>
  <c r="AE2477" i="259" s="1"/>
  <c r="AG2477" i="259"/>
  <c r="AC2384" i="259"/>
  <c r="AE2384" i="259" s="1"/>
  <c r="AG2384" i="259"/>
  <c r="AC2256" i="259"/>
  <c r="AE2256" i="259" s="1"/>
  <c r="AG2256" i="259"/>
  <c r="AC2128" i="259"/>
  <c r="AE2128" i="259" s="1"/>
  <c r="AG2128" i="259"/>
  <c r="AC1996" i="259"/>
  <c r="AE1996" i="259" s="1"/>
  <c r="AG1996" i="259"/>
  <c r="AC1825" i="259"/>
  <c r="AE1825" i="259" s="1"/>
  <c r="AG1825" i="259"/>
  <c r="AC3014" i="259"/>
  <c r="AE3014" i="259" s="1"/>
  <c r="AG3014" i="259"/>
  <c r="AC2982" i="259"/>
  <c r="AE2982" i="259" s="1"/>
  <c r="AG2982" i="259"/>
  <c r="AC2934" i="259"/>
  <c r="AE2934" i="259" s="1"/>
  <c r="AG2934" i="259"/>
  <c r="AC2902" i="259"/>
  <c r="AE2902" i="259" s="1"/>
  <c r="AG2902" i="259"/>
  <c r="AC2870" i="259"/>
  <c r="AE2870" i="259" s="1"/>
  <c r="AG2870" i="259"/>
  <c r="AC2838" i="259"/>
  <c r="AE2838" i="259" s="1"/>
  <c r="AG2838" i="259"/>
  <c r="AC2806" i="259"/>
  <c r="AE2806" i="259" s="1"/>
  <c r="AG2806" i="259"/>
  <c r="AC2774" i="259"/>
  <c r="AE2774" i="259" s="1"/>
  <c r="AG2774" i="259"/>
  <c r="AC2742" i="259"/>
  <c r="AE2742" i="259" s="1"/>
  <c r="AG2742" i="259"/>
  <c r="AC2710" i="259"/>
  <c r="AE2710" i="259" s="1"/>
  <c r="AG2710" i="259"/>
  <c r="AC2678" i="259"/>
  <c r="AE2678" i="259" s="1"/>
  <c r="AG2678" i="259"/>
  <c r="AC2646" i="259"/>
  <c r="AE2646" i="259" s="1"/>
  <c r="AG2646" i="259"/>
  <c r="AC2598" i="259"/>
  <c r="AE2598" i="259" s="1"/>
  <c r="AG2598" i="259"/>
  <c r="AC2566" i="259"/>
  <c r="AE2566" i="259" s="1"/>
  <c r="AG2566" i="259"/>
  <c r="AC2534" i="259"/>
  <c r="AE2534" i="259" s="1"/>
  <c r="AG2534" i="259"/>
  <c r="AC2502" i="259"/>
  <c r="AE2502" i="259" s="1"/>
  <c r="AG2502" i="259"/>
  <c r="AC2465" i="259"/>
  <c r="AE2465" i="259" s="1"/>
  <c r="AG2465" i="259"/>
  <c r="AC2348" i="259"/>
  <c r="AE2348" i="259" s="1"/>
  <c r="AG2348" i="259"/>
  <c r="AC2220" i="259"/>
  <c r="AE2220" i="259" s="1"/>
  <c r="AG2220" i="259"/>
  <c r="AC2092" i="259"/>
  <c r="AE2092" i="259" s="1"/>
  <c r="AG2092" i="259"/>
  <c r="AC1948" i="259"/>
  <c r="AE1948" i="259" s="1"/>
  <c r="AG1948" i="259"/>
  <c r="AC1777" i="259"/>
  <c r="AE1777" i="259" s="1"/>
  <c r="AG1777" i="259"/>
  <c r="AC2897" i="259"/>
  <c r="AE2897" i="259" s="1"/>
  <c r="AG2897" i="259"/>
  <c r="AC2865" i="259"/>
  <c r="AE2865" i="259" s="1"/>
  <c r="AG2865" i="259"/>
  <c r="AC2833" i="259"/>
  <c r="AE2833" i="259" s="1"/>
  <c r="AG2833" i="259"/>
  <c r="AC2801" i="259"/>
  <c r="AE2801" i="259" s="1"/>
  <c r="AG2801" i="259"/>
  <c r="AC2769" i="259"/>
  <c r="AE2769" i="259" s="1"/>
  <c r="AG2769" i="259"/>
  <c r="AC2737" i="259"/>
  <c r="AE2737" i="259" s="1"/>
  <c r="AG2737" i="259"/>
  <c r="AC2705" i="259"/>
  <c r="AE2705" i="259" s="1"/>
  <c r="AG2705" i="259"/>
  <c r="AC2673" i="259"/>
  <c r="AE2673" i="259" s="1"/>
  <c r="AG2673" i="259"/>
  <c r="AC2641" i="259"/>
  <c r="AE2641" i="259" s="1"/>
  <c r="AG2641" i="259"/>
  <c r="AC2609" i="259"/>
  <c r="AE2609" i="259" s="1"/>
  <c r="AG2609" i="259"/>
  <c r="AC2577" i="259"/>
  <c r="AE2577" i="259" s="1"/>
  <c r="AG2577" i="259"/>
  <c r="AC2545" i="259"/>
  <c r="AE2545" i="259" s="1"/>
  <c r="AG2545" i="259"/>
  <c r="AC2497" i="259"/>
  <c r="AE2497" i="259" s="1"/>
  <c r="AG2497" i="259"/>
  <c r="AC2456" i="259"/>
  <c r="AE2456" i="259" s="1"/>
  <c r="AG2456" i="259"/>
  <c r="AC2328" i="259"/>
  <c r="AE2328" i="259" s="1"/>
  <c r="AG2328" i="259"/>
  <c r="AC2200" i="259"/>
  <c r="AE2200" i="259" s="1"/>
  <c r="AG2200" i="259"/>
  <c r="AC2072" i="259"/>
  <c r="AE2072" i="259" s="1"/>
  <c r="AG2072" i="259"/>
  <c r="AC1921" i="259"/>
  <c r="AE1921" i="259" s="1"/>
  <c r="AG1921" i="259"/>
  <c r="AC1750" i="259"/>
  <c r="AE1750" i="259" s="1"/>
  <c r="AG1750" i="259"/>
  <c r="AC2439" i="259"/>
  <c r="AE2439" i="259" s="1"/>
  <c r="AG2439" i="259"/>
  <c r="AC2407" i="259"/>
  <c r="AE2407" i="259" s="1"/>
  <c r="AG2407" i="259"/>
  <c r="AC2375" i="259"/>
  <c r="AE2375" i="259" s="1"/>
  <c r="AG2375" i="259"/>
  <c r="AC2343" i="259"/>
  <c r="AE2343" i="259" s="1"/>
  <c r="AG2343" i="259"/>
  <c r="AC2311" i="259"/>
  <c r="AE2311" i="259" s="1"/>
  <c r="AG2311" i="259"/>
  <c r="AC2279" i="259"/>
  <c r="AE2279" i="259" s="1"/>
  <c r="AG2279" i="259"/>
  <c r="AC2247" i="259"/>
  <c r="AE2247" i="259" s="1"/>
  <c r="AG2247" i="259"/>
  <c r="AC2215" i="259"/>
  <c r="AE2215" i="259" s="1"/>
  <c r="AG2215" i="259"/>
  <c r="AC2183" i="259"/>
  <c r="AE2183" i="259" s="1"/>
  <c r="AG2183" i="259"/>
  <c r="AC2151" i="259"/>
  <c r="AE2151" i="259" s="1"/>
  <c r="AG2151" i="259"/>
  <c r="AC2119" i="259"/>
  <c r="AE2119" i="259" s="1"/>
  <c r="AG2119" i="259"/>
  <c r="AC2087" i="259"/>
  <c r="AE2087" i="259" s="1"/>
  <c r="AG2087" i="259"/>
  <c r="AC2055" i="259"/>
  <c r="AE2055" i="259" s="1"/>
  <c r="AG2055" i="259"/>
  <c r="AC2023" i="259"/>
  <c r="AE2023" i="259" s="1"/>
  <c r="AG2023" i="259"/>
  <c r="AC1984" i="259"/>
  <c r="AE1984" i="259" s="1"/>
  <c r="AG1984" i="259"/>
  <c r="AC1941" i="259"/>
  <c r="AE1941" i="259" s="1"/>
  <c r="AG1941" i="259"/>
  <c r="AC1898" i="259"/>
  <c r="AE1898" i="259" s="1"/>
  <c r="AG1898" i="259"/>
  <c r="AC1856" i="259"/>
  <c r="AE1856" i="259" s="1"/>
  <c r="AG1856" i="259"/>
  <c r="AC1813" i="259"/>
  <c r="AE1813" i="259" s="1"/>
  <c r="AG1813" i="259"/>
  <c r="AC1770" i="259"/>
  <c r="AE1770" i="259" s="1"/>
  <c r="AG1770" i="259"/>
  <c r="AC1728" i="259"/>
  <c r="AE1728" i="259" s="1"/>
  <c r="AG1728" i="259"/>
  <c r="AC2470" i="259"/>
  <c r="AE2470" i="259" s="1"/>
  <c r="AG2470" i="259"/>
  <c r="AC2438" i="259"/>
  <c r="AE2438" i="259" s="1"/>
  <c r="AG2438" i="259"/>
  <c r="AC2406" i="259"/>
  <c r="AE2406" i="259" s="1"/>
  <c r="AG2406" i="259"/>
  <c r="AC2374" i="259"/>
  <c r="AE2374" i="259" s="1"/>
  <c r="AG2374" i="259"/>
  <c r="AC2342" i="259"/>
  <c r="AE2342" i="259" s="1"/>
  <c r="AG2342" i="259"/>
  <c r="AC2310" i="259"/>
  <c r="AE2310" i="259" s="1"/>
  <c r="AG2310" i="259"/>
  <c r="AC2278" i="259"/>
  <c r="AE2278" i="259" s="1"/>
  <c r="AG2278" i="259"/>
  <c r="AC2246" i="259"/>
  <c r="AE2246" i="259" s="1"/>
  <c r="AG2246" i="259"/>
  <c r="AC2214" i="259"/>
  <c r="AE2214" i="259" s="1"/>
  <c r="AG2214" i="259"/>
  <c r="AC2182" i="259"/>
  <c r="AE2182" i="259" s="1"/>
  <c r="AG2182" i="259"/>
  <c r="AC2134" i="259"/>
  <c r="AE2134" i="259" s="1"/>
  <c r="AG2134" i="259"/>
  <c r="AC2102" i="259"/>
  <c r="AE2102" i="259" s="1"/>
  <c r="AG2102" i="259"/>
  <c r="AC2070" i="259"/>
  <c r="AE2070" i="259" s="1"/>
  <c r="AG2070" i="259"/>
  <c r="AC2038" i="259"/>
  <c r="AE2038" i="259" s="1"/>
  <c r="AG2038" i="259"/>
  <c r="AC2004" i="259"/>
  <c r="AE2004" i="259" s="1"/>
  <c r="AG2004" i="259"/>
  <c r="AC1961" i="259"/>
  <c r="AE1961" i="259" s="1"/>
  <c r="AG1961" i="259"/>
  <c r="AC1918" i="259"/>
  <c r="AE1918" i="259" s="1"/>
  <c r="AG1918" i="259"/>
  <c r="AC1876" i="259"/>
  <c r="AE1876" i="259" s="1"/>
  <c r="AG1876" i="259"/>
  <c r="AC1833" i="259"/>
  <c r="AE1833" i="259" s="1"/>
  <c r="AG1833" i="259"/>
  <c r="AC1790" i="259"/>
  <c r="AE1790" i="259" s="1"/>
  <c r="AG1790" i="259"/>
  <c r="AC1748" i="259"/>
  <c r="AE1748" i="259" s="1"/>
  <c r="AG1748" i="259"/>
  <c r="AC1666" i="259"/>
  <c r="AE1666" i="259" s="1"/>
  <c r="AG1666" i="259"/>
  <c r="AC2429" i="259"/>
  <c r="AE2429" i="259" s="1"/>
  <c r="AG2429" i="259"/>
  <c r="AC2397" i="259"/>
  <c r="AE2397" i="259" s="1"/>
  <c r="AG2397" i="259"/>
  <c r="AC2365" i="259"/>
  <c r="AE2365" i="259" s="1"/>
  <c r="AG2365" i="259"/>
  <c r="AC2333" i="259"/>
  <c r="AE2333" i="259" s="1"/>
  <c r="AG2333" i="259"/>
  <c r="AC2301" i="259"/>
  <c r="AE2301" i="259" s="1"/>
  <c r="AG2301" i="259"/>
  <c r="AC2269" i="259"/>
  <c r="AE2269" i="259" s="1"/>
  <c r="AG2269" i="259"/>
  <c r="AC2237" i="259"/>
  <c r="AE2237" i="259" s="1"/>
  <c r="AG2237" i="259"/>
  <c r="AC2205" i="259"/>
  <c r="AE2205" i="259" s="1"/>
  <c r="AG2205" i="259"/>
  <c r="AC2173" i="259"/>
  <c r="AE2173" i="259" s="1"/>
  <c r="AG2173" i="259"/>
  <c r="AC2141" i="259"/>
  <c r="AE2141" i="259" s="1"/>
  <c r="AG2141" i="259"/>
  <c r="AC2109" i="259"/>
  <c r="AE2109" i="259" s="1"/>
  <c r="AG2109" i="259"/>
  <c r="AC2077" i="259"/>
  <c r="AE2077" i="259" s="1"/>
  <c r="AG2077" i="259"/>
  <c r="AC2045" i="259"/>
  <c r="AE2045" i="259" s="1"/>
  <c r="AG2045" i="259"/>
  <c r="AC2013" i="259"/>
  <c r="AE2013" i="259" s="1"/>
  <c r="AG2013" i="259"/>
  <c r="AC1970" i="259"/>
  <c r="AE1970" i="259" s="1"/>
  <c r="AG1970" i="259"/>
  <c r="AC1928" i="259"/>
  <c r="AE1928" i="259" s="1"/>
  <c r="AG1928" i="259"/>
  <c r="AC1864" i="259"/>
  <c r="AE1864" i="259" s="1"/>
  <c r="AG1864" i="259"/>
  <c r="AC1821" i="259"/>
  <c r="AE1821" i="259" s="1"/>
  <c r="AG1821" i="259"/>
  <c r="AC1778" i="259"/>
  <c r="AE1778" i="259" s="1"/>
  <c r="AG1778" i="259"/>
  <c r="AC1736" i="259"/>
  <c r="AE1736" i="259" s="1"/>
  <c r="AG1736" i="259"/>
  <c r="AC1721" i="259"/>
  <c r="AE1721" i="259" s="1"/>
  <c r="AG1721" i="259"/>
  <c r="AC1689" i="259"/>
  <c r="AE1689" i="259" s="1"/>
  <c r="AG1689" i="259"/>
  <c r="AC1657" i="259"/>
  <c r="AE1657" i="259" s="1"/>
  <c r="AG1657" i="259"/>
  <c r="AC1625" i="259"/>
  <c r="AE1625" i="259" s="1"/>
  <c r="AG1625" i="259"/>
  <c r="AC1593" i="259"/>
  <c r="AE1593" i="259" s="1"/>
  <c r="AG1593" i="259"/>
  <c r="AC1561" i="259"/>
  <c r="AE1561" i="259" s="1"/>
  <c r="AG1561" i="259"/>
  <c r="AC1529" i="259"/>
  <c r="AE1529" i="259" s="1"/>
  <c r="AG1529" i="259"/>
  <c r="AC1497" i="259"/>
  <c r="AE1497" i="259" s="1"/>
  <c r="AG1497" i="259"/>
  <c r="AC1465" i="259"/>
  <c r="AE1465" i="259" s="1"/>
  <c r="AG1465" i="259"/>
  <c r="AC1433" i="259"/>
  <c r="AE1433" i="259" s="1"/>
  <c r="AG1433" i="259"/>
  <c r="AC1401" i="259"/>
  <c r="AE1401" i="259" s="1"/>
  <c r="AG1401" i="259"/>
  <c r="AC1369" i="259"/>
  <c r="AE1369" i="259" s="1"/>
  <c r="AG1369" i="259"/>
  <c r="AC1333" i="259"/>
  <c r="AE1333" i="259" s="1"/>
  <c r="AG1333" i="259"/>
  <c r="AC1692" i="259"/>
  <c r="AE1692" i="259" s="1"/>
  <c r="AG1692" i="259"/>
  <c r="AC1660" i="259"/>
  <c r="AE1660" i="259" s="1"/>
  <c r="AG1660" i="259"/>
  <c r="AC1628" i="259"/>
  <c r="AE1628" i="259" s="1"/>
  <c r="AG1628" i="259"/>
  <c r="AC1596" i="259"/>
  <c r="AE1596" i="259" s="1"/>
  <c r="AG1596" i="259"/>
  <c r="AC1564" i="259"/>
  <c r="AE1564" i="259" s="1"/>
  <c r="AG1564" i="259"/>
  <c r="AC1532" i="259"/>
  <c r="AE1532" i="259" s="1"/>
  <c r="AG1532" i="259"/>
  <c r="AC1500" i="259"/>
  <c r="AE1500" i="259" s="1"/>
  <c r="AG1500" i="259"/>
  <c r="AC1468" i="259"/>
  <c r="AE1468" i="259" s="1"/>
  <c r="AG1468" i="259"/>
  <c r="AC1436" i="259"/>
  <c r="AE1436" i="259" s="1"/>
  <c r="AG1436" i="259"/>
  <c r="AC1404" i="259"/>
  <c r="AE1404" i="259" s="1"/>
  <c r="AG1404" i="259"/>
  <c r="AC1372" i="259"/>
  <c r="AE1372" i="259" s="1"/>
  <c r="AG1372" i="259"/>
  <c r="AC1356" i="259"/>
  <c r="AE1356" i="259" s="1"/>
  <c r="AG1356" i="259"/>
  <c r="AC1338" i="259"/>
  <c r="AE1338" i="259" s="1"/>
  <c r="AG1338" i="259"/>
  <c r="AC1987" i="259"/>
  <c r="AE1987" i="259" s="1"/>
  <c r="AG1987" i="259"/>
  <c r="AC1955" i="259"/>
  <c r="AE1955" i="259" s="1"/>
  <c r="AG1955" i="259"/>
  <c r="AC1923" i="259"/>
  <c r="AE1923" i="259" s="1"/>
  <c r="AG1923" i="259"/>
  <c r="AC1891" i="259"/>
  <c r="AE1891" i="259" s="1"/>
  <c r="AG1891" i="259"/>
  <c r="AC1859" i="259"/>
  <c r="AE1859" i="259" s="1"/>
  <c r="AG1859" i="259"/>
  <c r="AC1827" i="259"/>
  <c r="AE1827" i="259" s="1"/>
  <c r="AG1827" i="259"/>
  <c r="AC1795" i="259"/>
  <c r="AE1795" i="259" s="1"/>
  <c r="AG1795" i="259"/>
  <c r="AC1763" i="259"/>
  <c r="AE1763" i="259" s="1"/>
  <c r="AG1763" i="259"/>
  <c r="AC1731" i="259"/>
  <c r="AE1731" i="259" s="1"/>
  <c r="AG1731" i="259"/>
  <c r="AC1699" i="259"/>
  <c r="AE1699" i="259" s="1"/>
  <c r="AG1699" i="259"/>
  <c r="AC1667" i="259"/>
  <c r="AE1667" i="259" s="1"/>
  <c r="AG1667" i="259"/>
  <c r="AC1635" i="259"/>
  <c r="AE1635" i="259" s="1"/>
  <c r="AG1635" i="259"/>
  <c r="AC1587" i="259"/>
  <c r="AE1587" i="259" s="1"/>
  <c r="AG1587" i="259"/>
  <c r="AC1555" i="259"/>
  <c r="AE1555" i="259" s="1"/>
  <c r="AG1555" i="259"/>
  <c r="AC1523" i="259"/>
  <c r="AE1523" i="259" s="1"/>
  <c r="AG1523" i="259"/>
  <c r="AC1491" i="259"/>
  <c r="AE1491" i="259" s="1"/>
  <c r="AG1491" i="259"/>
  <c r="AC1459" i="259"/>
  <c r="AE1459" i="259" s="1"/>
  <c r="AG1459" i="259"/>
  <c r="AC1427" i="259"/>
  <c r="AE1427" i="259" s="1"/>
  <c r="AG1427" i="259"/>
  <c r="AC1395" i="259"/>
  <c r="AE1395" i="259" s="1"/>
  <c r="AG1395" i="259"/>
  <c r="AC1363" i="259"/>
  <c r="AE1363" i="259" s="1"/>
  <c r="AG1363" i="259"/>
  <c r="AC1658" i="259"/>
  <c r="AE1658" i="259" s="1"/>
  <c r="AG1658" i="259"/>
  <c r="AC1626" i="259"/>
  <c r="AE1626" i="259" s="1"/>
  <c r="AG1626" i="259"/>
  <c r="AC1594" i="259"/>
  <c r="AE1594" i="259" s="1"/>
  <c r="AG1594" i="259"/>
  <c r="AC1562" i="259"/>
  <c r="AE1562" i="259" s="1"/>
  <c r="AG1562" i="259"/>
  <c r="AC1530" i="259"/>
  <c r="AE1530" i="259" s="1"/>
  <c r="AG1530" i="259"/>
  <c r="AC1498" i="259"/>
  <c r="AE1498" i="259" s="1"/>
  <c r="AG1498" i="259"/>
  <c r="AC1466" i="259"/>
  <c r="AE1466" i="259" s="1"/>
  <c r="AG1466" i="259"/>
  <c r="AC1434" i="259"/>
  <c r="AE1434" i="259" s="1"/>
  <c r="AG1434" i="259"/>
  <c r="AC1402" i="259"/>
  <c r="AE1402" i="259" s="1"/>
  <c r="AG1402" i="259"/>
  <c r="AC1370" i="259"/>
  <c r="AE1370" i="259" s="1"/>
  <c r="AG1370" i="259"/>
  <c r="AC1334" i="259"/>
  <c r="AE1334" i="259" s="1"/>
  <c r="AG1334" i="259"/>
  <c r="AC1320" i="259"/>
  <c r="AE1320" i="259" s="1"/>
  <c r="AG1320" i="259"/>
  <c r="AC1288" i="259"/>
  <c r="AE1288" i="259" s="1"/>
  <c r="AG1288" i="259"/>
  <c r="AC1256" i="259"/>
  <c r="AE1256" i="259" s="1"/>
  <c r="AG1256" i="259"/>
  <c r="AC1224" i="259"/>
  <c r="AE1224" i="259" s="1"/>
  <c r="AG1224" i="259"/>
  <c r="AC1192" i="259"/>
  <c r="AE1192" i="259" s="1"/>
  <c r="AG1192" i="259"/>
  <c r="AC1160" i="259"/>
  <c r="AE1160" i="259" s="1"/>
  <c r="AG1160" i="259"/>
  <c r="AC1128" i="259"/>
  <c r="AE1128" i="259" s="1"/>
  <c r="AG1128" i="259"/>
  <c r="AC1096" i="259"/>
  <c r="AE1096" i="259" s="1"/>
  <c r="AG1096" i="259"/>
  <c r="AC1064" i="259"/>
  <c r="AE1064" i="259" s="1"/>
  <c r="AG1064" i="259"/>
  <c r="AC1032" i="259"/>
  <c r="AE1032" i="259" s="1"/>
  <c r="AG1032" i="259"/>
  <c r="AC998" i="259"/>
  <c r="AE998" i="259" s="1"/>
  <c r="AG998" i="259"/>
  <c r="AC1307" i="259"/>
  <c r="AE1307" i="259" s="1"/>
  <c r="AG1307" i="259"/>
  <c r="AC1275" i="259"/>
  <c r="AE1275" i="259" s="1"/>
  <c r="AG1275" i="259"/>
  <c r="AC1243" i="259"/>
  <c r="AE1243" i="259" s="1"/>
  <c r="AG1243" i="259"/>
  <c r="AC1211" i="259"/>
  <c r="AE1211" i="259" s="1"/>
  <c r="AG1211" i="259"/>
  <c r="AC1179" i="259"/>
  <c r="AE1179" i="259" s="1"/>
  <c r="AG1179" i="259"/>
  <c r="AC1147" i="259"/>
  <c r="AE1147" i="259" s="1"/>
  <c r="AG1147" i="259"/>
  <c r="AC1083" i="259"/>
  <c r="AE1083" i="259" s="1"/>
  <c r="AG1083" i="259"/>
  <c r="AC1051" i="259"/>
  <c r="AE1051" i="259" s="1"/>
  <c r="AG1051" i="259"/>
  <c r="AC1019" i="259"/>
  <c r="AE1019" i="259" s="1"/>
  <c r="AG1019" i="259"/>
  <c r="AC1314" i="259"/>
  <c r="AE1314" i="259" s="1"/>
  <c r="AG1314" i="259"/>
  <c r="AC1282" i="259"/>
  <c r="AE1282" i="259" s="1"/>
  <c r="AG1282" i="259"/>
  <c r="AC1250" i="259"/>
  <c r="AE1250" i="259" s="1"/>
  <c r="AG1250" i="259"/>
  <c r="AC1218" i="259"/>
  <c r="AE1218" i="259" s="1"/>
  <c r="AG1218" i="259"/>
  <c r="AC1186" i="259"/>
  <c r="AE1186" i="259" s="1"/>
  <c r="AG1186" i="259"/>
  <c r="AC1154" i="259"/>
  <c r="AE1154" i="259" s="1"/>
  <c r="AG1154" i="259"/>
  <c r="AC1122" i="259"/>
  <c r="AE1122" i="259" s="1"/>
  <c r="AG1122" i="259"/>
  <c r="AC1090" i="259"/>
  <c r="AE1090" i="259" s="1"/>
  <c r="AG1090" i="259"/>
  <c r="AC1058" i="259"/>
  <c r="AE1058" i="259" s="1"/>
  <c r="AG1058" i="259"/>
  <c r="AC1026" i="259"/>
  <c r="AE1026" i="259" s="1"/>
  <c r="AG1026" i="259"/>
  <c r="AC1325" i="259"/>
  <c r="AE1325" i="259" s="1"/>
  <c r="AG1325" i="259"/>
  <c r="AC1293" i="259"/>
  <c r="AE1293" i="259" s="1"/>
  <c r="AG1293" i="259"/>
  <c r="AC1261" i="259"/>
  <c r="AE1261" i="259" s="1"/>
  <c r="AG1261" i="259"/>
  <c r="AC1229" i="259"/>
  <c r="AE1229" i="259" s="1"/>
  <c r="AG1229" i="259"/>
  <c r="AC1197" i="259"/>
  <c r="AE1197" i="259" s="1"/>
  <c r="AG1197" i="259"/>
  <c r="AC1165" i="259"/>
  <c r="AE1165" i="259" s="1"/>
  <c r="AG1165" i="259"/>
  <c r="AC1133" i="259"/>
  <c r="AE1133" i="259" s="1"/>
  <c r="AG1133" i="259"/>
  <c r="AC1085" i="259"/>
  <c r="AE1085" i="259" s="1"/>
  <c r="AG1085" i="259"/>
  <c r="AC1053" i="259"/>
  <c r="AE1053" i="259" s="1"/>
  <c r="AG1053" i="259"/>
  <c r="AC1021" i="259"/>
  <c r="AE1021" i="259" s="1"/>
  <c r="AG1021" i="259"/>
  <c r="AC983" i="259"/>
  <c r="AE983" i="259" s="1"/>
  <c r="AG983" i="259"/>
  <c r="AC951" i="259"/>
  <c r="AE951" i="259" s="1"/>
  <c r="AG951" i="259"/>
  <c r="AC919" i="259"/>
  <c r="AE919" i="259" s="1"/>
  <c r="AG919" i="259"/>
  <c r="AC887" i="259"/>
  <c r="AE887" i="259" s="1"/>
  <c r="AG887" i="259"/>
  <c r="AC855" i="259"/>
  <c r="AE855" i="259" s="1"/>
  <c r="AG855" i="259"/>
  <c r="AC823" i="259"/>
  <c r="AE823" i="259" s="1"/>
  <c r="AG823" i="259"/>
  <c r="AC791" i="259"/>
  <c r="AE791" i="259" s="1"/>
  <c r="AG791" i="259"/>
  <c r="AC759" i="259"/>
  <c r="AE759" i="259" s="1"/>
  <c r="AG759" i="259"/>
  <c r="AC727" i="259"/>
  <c r="AE727" i="259" s="1"/>
  <c r="AG727" i="259"/>
  <c r="AC695" i="259"/>
  <c r="AE695" i="259" s="1"/>
  <c r="AG695" i="259"/>
  <c r="AC990" i="259"/>
  <c r="AE990" i="259" s="1"/>
  <c r="AG990" i="259"/>
  <c r="AC958" i="259"/>
  <c r="AE958" i="259" s="1"/>
  <c r="AG958" i="259"/>
  <c r="AC926" i="259"/>
  <c r="AE926" i="259" s="1"/>
  <c r="AG926" i="259"/>
  <c r="AC894" i="259"/>
  <c r="AE894" i="259" s="1"/>
  <c r="AG894" i="259"/>
  <c r="AC862" i="259"/>
  <c r="AE862" i="259" s="1"/>
  <c r="AG862" i="259"/>
  <c r="AC830" i="259"/>
  <c r="AE830" i="259" s="1"/>
  <c r="AG830" i="259"/>
  <c r="AC798" i="259"/>
  <c r="AE798" i="259" s="1"/>
  <c r="AG798" i="259"/>
  <c r="AC766" i="259"/>
  <c r="AE766" i="259" s="1"/>
  <c r="AG766" i="259"/>
  <c r="AC718" i="259"/>
  <c r="AE718" i="259" s="1"/>
  <c r="AG718" i="259"/>
  <c r="AC686" i="259"/>
  <c r="AE686" i="259" s="1"/>
  <c r="AG686" i="259"/>
  <c r="AC981" i="259"/>
  <c r="AE981" i="259" s="1"/>
  <c r="AG981" i="259"/>
  <c r="AC949" i="259"/>
  <c r="AE949" i="259" s="1"/>
  <c r="AG949" i="259"/>
  <c r="AC917" i="259"/>
  <c r="AE917" i="259" s="1"/>
  <c r="AG917" i="259"/>
  <c r="AC885" i="259"/>
  <c r="AE885" i="259" s="1"/>
  <c r="AG885" i="259"/>
  <c r="AC853" i="259"/>
  <c r="AE853" i="259" s="1"/>
  <c r="AG853" i="259"/>
  <c r="AC821" i="259"/>
  <c r="AE821" i="259" s="1"/>
  <c r="AG821" i="259"/>
  <c r="AC789" i="259"/>
  <c r="AE789" i="259" s="1"/>
  <c r="AG789" i="259"/>
  <c r="AC757" i="259"/>
  <c r="AE757" i="259" s="1"/>
  <c r="AG757" i="259"/>
  <c r="AC725" i="259"/>
  <c r="AE725" i="259" s="1"/>
  <c r="AG725" i="259"/>
  <c r="AC693" i="259"/>
  <c r="AE693" i="259" s="1"/>
  <c r="AG693" i="259"/>
  <c r="AC1000" i="259"/>
  <c r="AE1000" i="259" s="1"/>
  <c r="AG1000" i="259"/>
  <c r="AC968" i="259"/>
  <c r="AE968" i="259" s="1"/>
  <c r="AG968" i="259"/>
  <c r="AC936" i="259"/>
  <c r="AE936" i="259" s="1"/>
  <c r="AG936" i="259"/>
  <c r="AC904" i="259"/>
  <c r="AE904" i="259" s="1"/>
  <c r="AG904" i="259"/>
  <c r="AC872" i="259"/>
  <c r="AE872" i="259" s="1"/>
  <c r="AG872" i="259"/>
  <c r="AC840" i="259"/>
  <c r="AE840" i="259" s="1"/>
  <c r="AG840" i="259"/>
  <c r="AC808" i="259"/>
  <c r="AE808" i="259" s="1"/>
  <c r="AG808" i="259"/>
  <c r="AC776" i="259"/>
  <c r="AE776" i="259" s="1"/>
  <c r="AG776" i="259"/>
  <c r="AC744" i="259"/>
  <c r="AE744" i="259" s="1"/>
  <c r="AG744" i="259"/>
  <c r="AC712" i="259"/>
  <c r="AE712" i="259" s="1"/>
  <c r="AG712" i="259"/>
  <c r="AC680" i="259"/>
  <c r="AE680" i="259" s="1"/>
  <c r="AG680" i="259"/>
  <c r="AC653" i="259"/>
  <c r="AE653" i="259" s="1"/>
  <c r="AG653" i="259"/>
  <c r="AC621" i="259"/>
  <c r="AE621" i="259" s="1"/>
  <c r="AG621" i="259"/>
  <c r="AC589" i="259"/>
  <c r="AE589" i="259" s="1"/>
  <c r="AG589" i="259"/>
  <c r="AC557" i="259"/>
  <c r="AE557" i="259" s="1"/>
  <c r="AG557" i="259"/>
  <c r="AC525" i="259"/>
  <c r="AE525" i="259" s="1"/>
  <c r="AG525" i="259"/>
  <c r="AC493" i="259"/>
  <c r="AE493" i="259" s="1"/>
  <c r="AG493" i="259"/>
  <c r="AC461" i="259"/>
  <c r="AE461" i="259" s="1"/>
  <c r="AG461" i="259"/>
  <c r="AC429" i="259"/>
  <c r="AE429" i="259" s="1"/>
  <c r="AG429" i="259"/>
  <c r="AC397" i="259"/>
  <c r="AE397" i="259" s="1"/>
  <c r="AG397" i="259"/>
  <c r="AC365" i="259"/>
  <c r="AE365" i="259" s="1"/>
  <c r="AG365" i="259"/>
  <c r="AC330" i="259"/>
  <c r="AE330" i="259" s="1"/>
  <c r="AG330" i="259"/>
  <c r="AC640" i="259"/>
  <c r="AE640" i="259" s="1"/>
  <c r="AG640" i="259"/>
  <c r="AC608" i="259"/>
  <c r="AE608" i="259" s="1"/>
  <c r="AG608" i="259"/>
  <c r="AC576" i="259"/>
  <c r="AE576" i="259" s="1"/>
  <c r="AG576" i="259"/>
  <c r="AC544" i="259"/>
  <c r="AE544" i="259" s="1"/>
  <c r="AG544" i="259"/>
  <c r="AC512" i="259"/>
  <c r="AE512" i="259" s="1"/>
  <c r="AG512" i="259"/>
  <c r="AC480" i="259"/>
  <c r="AE480" i="259" s="1"/>
  <c r="AG480" i="259"/>
  <c r="AC432" i="259"/>
  <c r="AE432" i="259" s="1"/>
  <c r="AG432" i="259"/>
  <c r="AC400" i="259"/>
  <c r="AE400" i="259" s="1"/>
  <c r="AG400" i="259"/>
  <c r="AC368" i="259"/>
  <c r="AE368" i="259" s="1"/>
  <c r="AG368" i="259"/>
  <c r="AC334" i="259"/>
  <c r="AE334" i="259" s="1"/>
  <c r="AG334" i="259"/>
  <c r="AC635" i="259"/>
  <c r="AE635" i="259" s="1"/>
  <c r="AG635" i="259"/>
  <c r="AC603" i="259"/>
  <c r="AE603" i="259" s="1"/>
  <c r="AG603" i="259"/>
  <c r="AC571" i="259"/>
  <c r="AE571" i="259" s="1"/>
  <c r="AG571" i="259"/>
  <c r="AC539" i="259"/>
  <c r="AE539" i="259" s="1"/>
  <c r="AG539" i="259"/>
  <c r="AC491" i="259"/>
  <c r="AE491" i="259" s="1"/>
  <c r="AG491" i="259"/>
  <c r="AC459" i="259"/>
  <c r="AE459" i="259" s="1"/>
  <c r="AG459" i="259"/>
  <c r="AC427" i="259"/>
  <c r="AE427" i="259" s="1"/>
  <c r="AG427" i="259"/>
  <c r="AC395" i="259"/>
  <c r="AE395" i="259" s="1"/>
  <c r="AG395" i="259"/>
  <c r="AC363" i="259"/>
  <c r="AE363" i="259" s="1"/>
  <c r="AG363" i="259"/>
  <c r="AC328" i="259"/>
  <c r="AE328" i="259" s="1"/>
  <c r="AG328" i="259"/>
  <c r="AC638" i="259"/>
  <c r="AE638" i="259" s="1"/>
  <c r="AG638" i="259"/>
  <c r="AC606" i="259"/>
  <c r="AE606" i="259" s="1"/>
  <c r="AG606" i="259"/>
  <c r="AC574" i="259"/>
  <c r="AE574" i="259" s="1"/>
  <c r="AG574" i="259"/>
  <c r="AC542" i="259"/>
  <c r="AE542" i="259" s="1"/>
  <c r="AG542" i="259"/>
  <c r="AC510" i="259"/>
  <c r="AE510" i="259" s="1"/>
  <c r="AG510" i="259"/>
  <c r="AC478" i="259"/>
  <c r="AE478" i="259" s="1"/>
  <c r="AG478" i="259"/>
  <c r="AC446" i="259"/>
  <c r="AE446" i="259" s="1"/>
  <c r="AG446" i="259"/>
  <c r="AC414" i="259"/>
  <c r="AE414" i="259" s="1"/>
  <c r="AG414" i="259"/>
  <c r="AC382" i="259"/>
  <c r="AE382" i="259" s="1"/>
  <c r="AG382" i="259"/>
  <c r="AC350" i="259"/>
  <c r="AE350" i="259" s="1"/>
  <c r="AG350" i="259"/>
  <c r="AC317" i="259"/>
  <c r="AE317" i="259" s="1"/>
  <c r="AG317" i="259"/>
  <c r="AC285" i="259"/>
  <c r="AE285" i="259" s="1"/>
  <c r="AG285" i="259"/>
  <c r="AC253" i="259"/>
  <c r="AE253" i="259" s="1"/>
  <c r="AG253" i="259"/>
  <c r="AC221" i="259"/>
  <c r="AE221" i="259" s="1"/>
  <c r="AG221" i="259"/>
  <c r="AC189" i="259"/>
  <c r="AE189" i="259" s="1"/>
  <c r="AG189" i="259"/>
  <c r="AC157" i="259"/>
  <c r="AE157" i="259" s="1"/>
  <c r="AG157" i="259"/>
  <c r="AC125" i="259"/>
  <c r="AE125" i="259" s="1"/>
  <c r="AG125" i="259"/>
  <c r="AC93" i="259"/>
  <c r="AE93" i="259" s="1"/>
  <c r="AG93" i="259"/>
  <c r="AC61" i="259"/>
  <c r="AE61" i="259" s="1"/>
  <c r="AG61" i="259"/>
  <c r="AC45" i="259"/>
  <c r="AE45" i="259" s="1"/>
  <c r="AG45" i="259"/>
  <c r="AC29" i="259"/>
  <c r="AE29" i="259" s="1"/>
  <c r="AG29" i="259"/>
  <c r="AC316" i="259"/>
  <c r="AE316" i="259" s="1"/>
  <c r="AG316" i="259"/>
  <c r="AC284" i="259"/>
  <c r="AE284" i="259" s="1"/>
  <c r="AG284" i="259"/>
  <c r="AC236" i="259"/>
  <c r="AE236" i="259" s="1"/>
  <c r="AG236" i="259"/>
  <c r="AC204" i="259"/>
  <c r="AE204" i="259" s="1"/>
  <c r="AG204" i="259"/>
  <c r="AC172" i="259"/>
  <c r="AE172" i="259" s="1"/>
  <c r="AG172" i="259"/>
  <c r="AC156" i="259"/>
  <c r="AE156" i="259" s="1"/>
  <c r="AG156" i="259"/>
  <c r="AC124" i="259"/>
  <c r="AE124" i="259" s="1"/>
  <c r="AG124" i="259"/>
  <c r="AC92" i="259"/>
  <c r="AE92" i="259" s="1"/>
  <c r="AG92" i="259"/>
  <c r="AC60" i="259"/>
  <c r="AE60" i="259" s="1"/>
  <c r="AG60" i="259"/>
  <c r="AC28" i="259"/>
  <c r="AE28" i="259" s="1"/>
  <c r="AG28" i="259"/>
  <c r="AC335" i="259"/>
  <c r="AE335" i="259" s="1"/>
  <c r="AG335" i="259"/>
  <c r="AC303" i="259"/>
  <c r="AE303" i="259" s="1"/>
  <c r="AG303" i="259"/>
  <c r="AC271" i="259"/>
  <c r="AE271" i="259" s="1"/>
  <c r="AG271" i="259"/>
  <c r="AC239" i="259"/>
  <c r="AE239" i="259" s="1"/>
  <c r="AG239" i="259"/>
  <c r="AC207" i="259"/>
  <c r="AE207" i="259" s="1"/>
  <c r="AG207" i="259"/>
  <c r="AC175" i="259"/>
  <c r="AE175" i="259" s="1"/>
  <c r="AG175" i="259"/>
  <c r="AC143" i="259"/>
  <c r="AE143" i="259" s="1"/>
  <c r="AG143" i="259"/>
  <c r="AC111" i="259"/>
  <c r="AE111" i="259" s="1"/>
  <c r="AG111" i="259"/>
  <c r="AC79" i="259"/>
  <c r="AE79" i="259" s="1"/>
  <c r="AG79" i="259"/>
  <c r="AC47" i="259"/>
  <c r="AE47" i="259" s="1"/>
  <c r="AG47" i="259"/>
  <c r="AC15" i="259"/>
  <c r="AE15" i="259" s="1"/>
  <c r="AG15" i="259"/>
  <c r="AC310" i="259"/>
  <c r="AE310" i="259" s="1"/>
  <c r="AG310" i="259"/>
  <c r="AC278" i="259"/>
  <c r="AE278" i="259" s="1"/>
  <c r="AG278" i="259"/>
  <c r="AC246" i="259"/>
  <c r="AE246" i="259" s="1"/>
  <c r="AG246" i="259"/>
  <c r="AC230" i="259"/>
  <c r="AE230" i="259" s="1"/>
  <c r="AG230" i="259"/>
  <c r="AC198" i="259"/>
  <c r="AE198" i="259" s="1"/>
  <c r="AG198" i="259"/>
  <c r="AC166" i="259"/>
  <c r="AE166" i="259" s="1"/>
  <c r="AG166" i="259"/>
  <c r="AC134" i="259"/>
  <c r="AE134" i="259" s="1"/>
  <c r="AG134" i="259"/>
  <c r="AC102" i="259"/>
  <c r="AE102" i="259" s="1"/>
  <c r="AG102" i="259"/>
  <c r="AC70" i="259"/>
  <c r="AE70" i="259" s="1"/>
  <c r="AG70" i="259"/>
  <c r="AC22" i="259"/>
  <c r="AE22" i="259" s="1"/>
  <c r="AG22" i="259"/>
  <c r="AC4254" i="259"/>
  <c r="AE4254" i="259" s="1"/>
  <c r="AG4254" i="259"/>
  <c r="AC4802" i="259"/>
  <c r="AE4802" i="259" s="1"/>
  <c r="AG4802" i="259"/>
  <c r="AC4014" i="259"/>
  <c r="AE4014" i="259" s="1"/>
  <c r="AG4014" i="259"/>
  <c r="AC4218" i="259"/>
  <c r="AE4218" i="259" s="1"/>
  <c r="AG4218" i="259"/>
  <c r="AC4773" i="259"/>
  <c r="AE4773" i="259" s="1"/>
  <c r="AG4773" i="259"/>
  <c r="AC4650" i="259"/>
  <c r="AE4650" i="259" s="1"/>
  <c r="AG4650" i="259"/>
  <c r="AC4082" i="259"/>
  <c r="AE4082" i="259" s="1"/>
  <c r="AG4082" i="259"/>
  <c r="AC4397" i="259"/>
  <c r="AE4397" i="259" s="1"/>
  <c r="AG4397" i="259"/>
  <c r="AC3075" i="259"/>
  <c r="AE3075" i="259" s="1"/>
  <c r="AG3075" i="259"/>
  <c r="AC3587" i="259"/>
  <c r="AE3587" i="259" s="1"/>
  <c r="AG3587" i="259"/>
  <c r="AC4363" i="259"/>
  <c r="AE4363" i="259" s="1"/>
  <c r="AG4363" i="259"/>
  <c r="AC4475" i="259"/>
  <c r="AE4475" i="259" s="1"/>
  <c r="AG4475" i="259"/>
  <c r="AC4539" i="259"/>
  <c r="AE4539" i="259" s="1"/>
  <c r="AG4539" i="259"/>
  <c r="AC4603" i="259"/>
  <c r="AE4603" i="259" s="1"/>
  <c r="AG4603" i="259"/>
  <c r="AC4899" i="259"/>
  <c r="AE4899" i="259" s="1"/>
  <c r="AG4899" i="259"/>
  <c r="AC5090" i="259"/>
  <c r="AE5090" i="259" s="1"/>
  <c r="AG5090" i="259"/>
  <c r="AC5154" i="259"/>
  <c r="AE5154" i="259" s="1"/>
  <c r="AG5154" i="259"/>
  <c r="AC5186" i="259"/>
  <c r="AE5186" i="259" s="1"/>
  <c r="AG5186" i="259"/>
  <c r="AC5250" i="259"/>
  <c r="AE5250" i="259" s="1"/>
  <c r="AG5250" i="259"/>
  <c r="AC5292" i="259"/>
  <c r="AE5292" i="259" s="1"/>
  <c r="AG5292" i="259"/>
  <c r="AC5335" i="259"/>
  <c r="AE5335" i="259" s="1"/>
  <c r="AG5335" i="259"/>
  <c r="AC5378" i="259"/>
  <c r="AE5378" i="259" s="1"/>
  <c r="AG5378" i="259"/>
  <c r="AC5420" i="259"/>
  <c r="AE5420" i="259" s="1"/>
  <c r="AG5420" i="259"/>
  <c r="AC5463" i="259"/>
  <c r="AE5463" i="259" s="1"/>
  <c r="AG5463" i="259"/>
  <c r="AC5506" i="259"/>
  <c r="AE5506" i="259" s="1"/>
  <c r="AG5506" i="259"/>
  <c r="AC5087" i="259"/>
  <c r="AE5087" i="259" s="1"/>
  <c r="AG5087" i="259"/>
  <c r="AC5307" i="259"/>
  <c r="AE5307" i="259" s="1"/>
  <c r="AG5307" i="259"/>
  <c r="AC5472" i="259"/>
  <c r="AE5472" i="259" s="1"/>
  <c r="AG5472" i="259"/>
  <c r="AC3155" i="259"/>
  <c r="AE3155" i="259" s="1"/>
  <c r="AG3155" i="259"/>
  <c r="AC3667" i="259"/>
  <c r="AE3667" i="259" s="1"/>
  <c r="AG3667" i="259"/>
  <c r="AC4371" i="259"/>
  <c r="AE4371" i="259" s="1"/>
  <c r="AG4371" i="259"/>
  <c r="AC4543" i="259"/>
  <c r="AE4543" i="259" s="1"/>
  <c r="AG4543" i="259"/>
  <c r="AC4679" i="259"/>
  <c r="AE4679" i="259" s="1"/>
  <c r="AG4679" i="259"/>
  <c r="AC4871" i="259"/>
  <c r="AE4871" i="259" s="1"/>
  <c r="AG4871" i="259"/>
  <c r="AC4999" i="259"/>
  <c r="AE4999" i="259" s="1"/>
  <c r="AG4999" i="259"/>
  <c r="AC5107" i="259"/>
  <c r="AE5107" i="259" s="1"/>
  <c r="AG5107" i="259"/>
  <c r="AC5171" i="259"/>
  <c r="AE5171" i="259" s="1"/>
  <c r="AG5171" i="259"/>
  <c r="AC5235" i="259"/>
  <c r="AE5235" i="259" s="1"/>
  <c r="AG5235" i="259"/>
  <c r="AC5283" i="259"/>
  <c r="AE5283" i="259" s="1"/>
  <c r="AG5283" i="259"/>
  <c r="AC5326" i="259"/>
  <c r="AE5326" i="259" s="1"/>
  <c r="AG5326" i="259"/>
  <c r="AC5368" i="259"/>
  <c r="AE5368" i="259" s="1"/>
  <c r="AG5368" i="259"/>
  <c r="AC5411" i="259"/>
  <c r="AE5411" i="259" s="1"/>
  <c r="AG5411" i="259"/>
  <c r="AC5454" i="259"/>
  <c r="AE5454" i="259" s="1"/>
  <c r="AG5454" i="259"/>
  <c r="AC5496" i="259"/>
  <c r="AE5496" i="259" s="1"/>
  <c r="AG5496" i="259"/>
  <c r="AC4723" i="259"/>
  <c r="AE4723" i="259" s="1"/>
  <c r="AG4723" i="259"/>
  <c r="AC5135" i="259"/>
  <c r="AE5135" i="259" s="1"/>
  <c r="AG5135" i="259"/>
  <c r="AC5339" i="259"/>
  <c r="AE5339" i="259" s="1"/>
  <c r="AG5339" i="259"/>
  <c r="AC5499" i="259"/>
  <c r="AE5499" i="259" s="1"/>
  <c r="AG5499" i="259"/>
  <c r="AC3299" i="259"/>
  <c r="AE3299" i="259" s="1"/>
  <c r="AG3299" i="259"/>
  <c r="AC3911" i="259"/>
  <c r="AE3911" i="259" s="1"/>
  <c r="AG3911" i="259"/>
  <c r="AC4391" i="259"/>
  <c r="AE4391" i="259" s="1"/>
  <c r="AG4391" i="259"/>
  <c r="AC4531" i="259"/>
  <c r="AE4531" i="259" s="1"/>
  <c r="AG4531" i="259"/>
  <c r="AC4651" i="259"/>
  <c r="AE4651" i="259" s="1"/>
  <c r="AG4651" i="259"/>
  <c r="AC4939" i="259"/>
  <c r="AE4939" i="259" s="1"/>
  <c r="AG4939" i="259"/>
  <c r="AC5067" i="259"/>
  <c r="AE5067" i="259" s="1"/>
  <c r="AG5067" i="259"/>
  <c r="AC5142" i="259"/>
  <c r="AE5142" i="259" s="1"/>
  <c r="AG5142" i="259"/>
  <c r="AC5206" i="259"/>
  <c r="AE5206" i="259" s="1"/>
  <c r="AG5206" i="259"/>
  <c r="AC5263" i="259"/>
  <c r="AE5263" i="259" s="1"/>
  <c r="AG5263" i="259"/>
  <c r="AC5284" i="259"/>
  <c r="AE5284" i="259" s="1"/>
  <c r="AG5284" i="259"/>
  <c r="AC5327" i="259"/>
  <c r="AE5327" i="259" s="1"/>
  <c r="AG5327" i="259"/>
  <c r="AC5370" i="259"/>
  <c r="AE5370" i="259" s="1"/>
  <c r="AG5370" i="259"/>
  <c r="AC5412" i="259"/>
  <c r="AE5412" i="259" s="1"/>
  <c r="AG5412" i="259"/>
  <c r="AC5455" i="259"/>
  <c r="AE5455" i="259" s="1"/>
  <c r="AG5455" i="259"/>
  <c r="AC5498" i="259"/>
  <c r="AE5498" i="259" s="1"/>
  <c r="AG5498" i="259"/>
  <c r="AC4843" i="259"/>
  <c r="AE4843" i="259" s="1"/>
  <c r="AG4843" i="259"/>
  <c r="AC5215" i="259"/>
  <c r="AE5215" i="259" s="1"/>
  <c r="AG5215" i="259"/>
  <c r="AC5398" i="259"/>
  <c r="AE5398" i="259" s="1"/>
  <c r="AG5398" i="259"/>
  <c r="AC2985" i="259"/>
  <c r="AE2985" i="259" s="1"/>
  <c r="AG2985" i="259"/>
  <c r="AC3507" i="259"/>
  <c r="AE3507" i="259" s="1"/>
  <c r="AG3507" i="259"/>
  <c r="AC4323" i="259"/>
  <c r="AE4323" i="259" s="1"/>
  <c r="AG4323" i="259"/>
  <c r="AC4519" i="259"/>
  <c r="AE4519" i="259" s="1"/>
  <c r="AG4519" i="259"/>
  <c r="AC4715" i="259"/>
  <c r="AE4715" i="259" s="1"/>
  <c r="AG4715" i="259"/>
  <c r="AC5199" i="259"/>
  <c r="AE5199" i="259" s="1"/>
  <c r="AG5199" i="259"/>
  <c r="AC5387" i="259"/>
  <c r="AE5387" i="259" s="1"/>
  <c r="AG5387" i="259"/>
  <c r="AC5078" i="259"/>
  <c r="AE5078" i="259" s="1"/>
  <c r="AG5078" i="259"/>
  <c r="AC5046" i="259"/>
  <c r="AE5046" i="259" s="1"/>
  <c r="AG5046" i="259"/>
  <c r="AC5014" i="259"/>
  <c r="AE5014" i="259" s="1"/>
  <c r="AG5014" i="259"/>
  <c r="AC4982" i="259"/>
  <c r="AE4982" i="259" s="1"/>
  <c r="AG4982" i="259"/>
  <c r="AC4950" i="259"/>
  <c r="AE4950" i="259" s="1"/>
  <c r="AG4950" i="259"/>
  <c r="AC4918" i="259"/>
  <c r="AE4918" i="259" s="1"/>
  <c r="AG4918" i="259"/>
  <c r="AC4886" i="259"/>
  <c r="AE4886" i="259" s="1"/>
  <c r="AG4886" i="259"/>
  <c r="AC4854" i="259"/>
  <c r="AE4854" i="259" s="1"/>
  <c r="AG4854" i="259"/>
  <c r="AC4806" i="259"/>
  <c r="AE4806" i="259" s="1"/>
  <c r="AG4806" i="259"/>
  <c r="AC4750" i="259"/>
  <c r="AE4750" i="259" s="1"/>
  <c r="AG4750" i="259"/>
  <c r="AC4714" i="259"/>
  <c r="AE4714" i="259" s="1"/>
  <c r="AG4714" i="259"/>
  <c r="AC4694" i="259"/>
  <c r="AE4694" i="259" s="1"/>
  <c r="AG4694" i="259"/>
  <c r="AC4654" i="259"/>
  <c r="AE4654" i="259" s="1"/>
  <c r="AG4654" i="259"/>
  <c r="AC4618" i="259"/>
  <c r="AE4618" i="259" s="1"/>
  <c r="AG4618" i="259"/>
  <c r="AC4586" i="259"/>
  <c r="AE4586" i="259" s="1"/>
  <c r="AG4586" i="259"/>
  <c r="AC4554" i="259"/>
  <c r="AE4554" i="259" s="1"/>
  <c r="AG4554" i="259"/>
  <c r="AC4522" i="259"/>
  <c r="AE4522" i="259" s="1"/>
  <c r="AG4522" i="259"/>
  <c r="AC4490" i="259"/>
  <c r="AE4490" i="259" s="1"/>
  <c r="AG4490" i="259"/>
  <c r="AC4458" i="259"/>
  <c r="AE4458" i="259" s="1"/>
  <c r="AG4458" i="259"/>
  <c r="AC4418" i="259"/>
  <c r="AE4418" i="259" s="1"/>
  <c r="AG4418" i="259"/>
  <c r="AC4374" i="259"/>
  <c r="AE4374" i="259" s="1"/>
  <c r="AG4374" i="259"/>
  <c r="AC4299" i="259"/>
  <c r="AE4299" i="259" s="1"/>
  <c r="AG4299" i="259"/>
  <c r="AC4155" i="259"/>
  <c r="AE4155" i="259" s="1"/>
  <c r="AG4155" i="259"/>
  <c r="AC3883" i="259"/>
  <c r="AE3883" i="259" s="1"/>
  <c r="AG3883" i="259"/>
  <c r="AC3711" i="259"/>
  <c r="AE3711" i="259" s="1"/>
  <c r="AG3711" i="259"/>
  <c r="AC3583" i="259"/>
  <c r="AE3583" i="259" s="1"/>
  <c r="AG3583" i="259"/>
  <c r="AC3455" i="259"/>
  <c r="AE3455" i="259" s="1"/>
  <c r="AG3455" i="259"/>
  <c r="AC3327" i="259"/>
  <c r="AE3327" i="259" s="1"/>
  <c r="AG3327" i="259"/>
  <c r="AC3199" i="259"/>
  <c r="AE3199" i="259" s="1"/>
  <c r="AG3199" i="259"/>
  <c r="AC3071" i="259"/>
  <c r="AE3071" i="259" s="1"/>
  <c r="AG3071" i="259"/>
  <c r="AC2856" i="259"/>
  <c r="AE2856" i="259" s="1"/>
  <c r="AG2856" i="259"/>
  <c r="AC1958" i="259"/>
  <c r="AE1958" i="259" s="1"/>
  <c r="AG1958" i="259"/>
  <c r="AC5477" i="259"/>
  <c r="AE5477" i="259" s="1"/>
  <c r="AG5477" i="259"/>
  <c r="AC5445" i="259"/>
  <c r="AE5445" i="259" s="1"/>
  <c r="AG5445" i="259"/>
  <c r="AC5413" i="259"/>
  <c r="AE5413" i="259" s="1"/>
  <c r="AG5413" i="259"/>
  <c r="AC5381" i="259"/>
  <c r="AE5381" i="259" s="1"/>
  <c r="AG5381" i="259"/>
  <c r="AC5349" i="259"/>
  <c r="AE5349" i="259" s="1"/>
  <c r="AG5349" i="259"/>
  <c r="AC5317" i="259"/>
  <c r="AE5317" i="259" s="1"/>
  <c r="AG5317" i="259"/>
  <c r="AC5285" i="259"/>
  <c r="AE5285" i="259" s="1"/>
  <c r="AG5285" i="259"/>
  <c r="AC5253" i="259"/>
  <c r="AE5253" i="259" s="1"/>
  <c r="AG5253" i="259"/>
  <c r="AC5221" i="259"/>
  <c r="AE5221" i="259" s="1"/>
  <c r="AG5221" i="259"/>
  <c r="AC5189" i="259"/>
  <c r="AE5189" i="259" s="1"/>
  <c r="AG5189" i="259"/>
  <c r="AC5157" i="259"/>
  <c r="AE5157" i="259" s="1"/>
  <c r="AG5157" i="259"/>
  <c r="AC5141" i="259"/>
  <c r="AE5141" i="259" s="1"/>
  <c r="AG5141" i="259"/>
  <c r="AC5109" i="259"/>
  <c r="AE5109" i="259" s="1"/>
  <c r="AG5109" i="259"/>
  <c r="AC5077" i="259"/>
  <c r="AE5077" i="259" s="1"/>
  <c r="AG5077" i="259"/>
  <c r="AC5045" i="259"/>
  <c r="AE5045" i="259" s="1"/>
  <c r="AG5045" i="259"/>
  <c r="AC5013" i="259"/>
  <c r="AE5013" i="259" s="1"/>
  <c r="AG5013" i="259"/>
  <c r="AC4981" i="259"/>
  <c r="AE4981" i="259" s="1"/>
  <c r="AG4981" i="259"/>
  <c r="AC4949" i="259"/>
  <c r="AE4949" i="259" s="1"/>
  <c r="AG4949" i="259"/>
  <c r="AC4917" i="259"/>
  <c r="AE4917" i="259" s="1"/>
  <c r="AG4917" i="259"/>
  <c r="AC4885" i="259"/>
  <c r="AE4885" i="259" s="1"/>
  <c r="AG4885" i="259"/>
  <c r="AC4853" i="259"/>
  <c r="AE4853" i="259" s="1"/>
  <c r="AG4853" i="259"/>
  <c r="AC4797" i="259"/>
  <c r="AE4797" i="259" s="1"/>
  <c r="AG4797" i="259"/>
  <c r="AC4725" i="259"/>
  <c r="AE4725" i="259" s="1"/>
  <c r="AG4725" i="259"/>
  <c r="AC4673" i="259"/>
  <c r="AE4673" i="259" s="1"/>
  <c r="AG4673" i="259"/>
  <c r="AC4593" i="259"/>
  <c r="AE4593" i="259" s="1"/>
  <c r="AG4593" i="259"/>
  <c r="AC4561" i="259"/>
  <c r="AE4561" i="259" s="1"/>
  <c r="AG4561" i="259"/>
  <c r="AC4529" i="259"/>
  <c r="AE4529" i="259" s="1"/>
  <c r="AG4529" i="259"/>
  <c r="AC4497" i="259"/>
  <c r="AE4497" i="259" s="1"/>
  <c r="AG4497" i="259"/>
  <c r="AC4465" i="259"/>
  <c r="AE4465" i="259" s="1"/>
  <c r="AG4465" i="259"/>
  <c r="AC4433" i="259"/>
  <c r="AE4433" i="259" s="1"/>
  <c r="AG4433" i="259"/>
  <c r="AC4385" i="259"/>
  <c r="AE4385" i="259" s="1"/>
  <c r="AG4385" i="259"/>
  <c r="AC4338" i="259"/>
  <c r="AE4338" i="259" s="1"/>
  <c r="AG4338" i="259"/>
  <c r="AC4135" i="259"/>
  <c r="AE4135" i="259" s="1"/>
  <c r="AG4135" i="259"/>
  <c r="AC3967" i="259"/>
  <c r="AE3967" i="259" s="1"/>
  <c r="AG3967" i="259"/>
  <c r="AC3723" i="259"/>
  <c r="AE3723" i="259" s="1"/>
  <c r="AG3723" i="259"/>
  <c r="AC3595" i="259"/>
  <c r="AE3595" i="259" s="1"/>
  <c r="AG3595" i="259"/>
  <c r="AC3467" i="259"/>
  <c r="AE3467" i="259" s="1"/>
  <c r="AG3467" i="259"/>
  <c r="AC3339" i="259"/>
  <c r="AE3339" i="259" s="1"/>
  <c r="AG3339" i="259"/>
  <c r="AC3275" i="259"/>
  <c r="AE3275" i="259" s="1"/>
  <c r="AG3275" i="259"/>
  <c r="AC3147" i="259"/>
  <c r="AE3147" i="259" s="1"/>
  <c r="AG3147" i="259"/>
  <c r="AC3017" i="259"/>
  <c r="AE3017" i="259" s="1"/>
  <c r="AG3017" i="259"/>
  <c r="AC2648" i="259"/>
  <c r="AE2648" i="259" s="1"/>
  <c r="AG2648" i="259"/>
  <c r="AC5240" i="259"/>
  <c r="AE5240" i="259" s="1"/>
  <c r="AG5240" i="259"/>
  <c r="AC5208" i="259"/>
  <c r="AE5208" i="259" s="1"/>
  <c r="AG5208" i="259"/>
  <c r="AC5176" i="259"/>
  <c r="AE5176" i="259" s="1"/>
  <c r="AG5176" i="259"/>
  <c r="AC5144" i="259"/>
  <c r="AE5144" i="259" s="1"/>
  <c r="AG5144" i="259"/>
  <c r="AC5112" i="259"/>
  <c r="AE5112" i="259" s="1"/>
  <c r="AG5112" i="259"/>
  <c r="AC5080" i="259"/>
  <c r="AE5080" i="259" s="1"/>
  <c r="AG5080" i="259"/>
  <c r="AC5048" i="259"/>
  <c r="AE5048" i="259" s="1"/>
  <c r="AG5048" i="259"/>
  <c r="AC5016" i="259"/>
  <c r="AE5016" i="259" s="1"/>
  <c r="AG5016" i="259"/>
  <c r="AC4984" i="259"/>
  <c r="AE4984" i="259" s="1"/>
  <c r="AG4984" i="259"/>
  <c r="AC4952" i="259"/>
  <c r="AE4952" i="259" s="1"/>
  <c r="AG4952" i="259"/>
  <c r="AC4920" i="259"/>
  <c r="AE4920" i="259" s="1"/>
  <c r="AG4920" i="259"/>
  <c r="AC4888" i="259"/>
  <c r="AE4888" i="259" s="1"/>
  <c r="AG4888" i="259"/>
  <c r="AC4852" i="259"/>
  <c r="AE4852" i="259" s="1"/>
  <c r="AG4852" i="259"/>
  <c r="AC4784" i="259"/>
  <c r="AE4784" i="259" s="1"/>
  <c r="AG4784" i="259"/>
  <c r="AC4720" i="259"/>
  <c r="AE4720" i="259" s="1"/>
  <c r="AG4720" i="259"/>
  <c r="AC4688" i="259"/>
  <c r="AE4688" i="259" s="1"/>
  <c r="AG4688" i="259"/>
  <c r="AC4640" i="259"/>
  <c r="AE4640" i="259" s="1"/>
  <c r="AG4640" i="259"/>
  <c r="AC4608" i="259"/>
  <c r="AE4608" i="259" s="1"/>
  <c r="AG4608" i="259"/>
  <c r="AC4576" i="259"/>
  <c r="AE4576" i="259" s="1"/>
  <c r="AG4576" i="259"/>
  <c r="AC4544" i="259"/>
  <c r="AE4544" i="259" s="1"/>
  <c r="AG4544" i="259"/>
  <c r="AC4512" i="259"/>
  <c r="AE4512" i="259" s="1"/>
  <c r="AG4512" i="259"/>
  <c r="AC4480" i="259"/>
  <c r="AE4480" i="259" s="1"/>
  <c r="AG4480" i="259"/>
  <c r="AC4444" i="259"/>
  <c r="AE4444" i="259" s="1"/>
  <c r="AG4444" i="259"/>
  <c r="AC4392" i="259"/>
  <c r="AE4392" i="259" s="1"/>
  <c r="AG4392" i="259"/>
  <c r="AC4303" i="259"/>
  <c r="AE4303" i="259" s="1"/>
  <c r="AG4303" i="259"/>
  <c r="AC4099" i="259"/>
  <c r="AE4099" i="259" s="1"/>
  <c r="AG4099" i="259"/>
  <c r="AC3751" i="259"/>
  <c r="AE3751" i="259" s="1"/>
  <c r="AG3751" i="259"/>
  <c r="AC3623" i="259"/>
  <c r="AE3623" i="259" s="1"/>
  <c r="AG3623" i="259"/>
  <c r="AC3495" i="259"/>
  <c r="AE3495" i="259" s="1"/>
  <c r="AG3495" i="259"/>
  <c r="AC3367" i="259"/>
  <c r="AE3367" i="259" s="1"/>
  <c r="AG3367" i="259"/>
  <c r="AC3239" i="259"/>
  <c r="AE3239" i="259" s="1"/>
  <c r="AG3239" i="259"/>
  <c r="AC3175" i="259"/>
  <c r="AE3175" i="259" s="1"/>
  <c r="AG3175" i="259"/>
  <c r="AC3111" i="259"/>
  <c r="AE3111" i="259" s="1"/>
  <c r="AG3111" i="259"/>
  <c r="AC2965" i="259"/>
  <c r="AE2965" i="259" s="1"/>
  <c r="AG2965" i="259"/>
  <c r="AC2504" i="259"/>
  <c r="AE2504" i="259" s="1"/>
  <c r="AG2504" i="259"/>
  <c r="AC4314" i="259"/>
  <c r="AE4314" i="259" s="1"/>
  <c r="AG4314" i="259"/>
  <c r="AC4278" i="259"/>
  <c r="AE4278" i="259" s="1"/>
  <c r="AG4278" i="259"/>
  <c r="AC4230" i="259"/>
  <c r="AE4230" i="259" s="1"/>
  <c r="AG4230" i="259"/>
  <c r="AC4186" i="259"/>
  <c r="AE4186" i="259" s="1"/>
  <c r="AG4186" i="259"/>
  <c r="AC4138" i="259"/>
  <c r="AE4138" i="259" s="1"/>
  <c r="AG4138" i="259"/>
  <c r="AC4094" i="259"/>
  <c r="AE4094" i="259" s="1"/>
  <c r="AG4094" i="259"/>
  <c r="AC4038" i="259"/>
  <c r="AE4038" i="259" s="1"/>
  <c r="AG4038" i="259"/>
  <c r="AC3994" i="259"/>
  <c r="AE3994" i="259" s="1"/>
  <c r="AG3994" i="259"/>
  <c r="AC3930" i="259"/>
  <c r="AE3930" i="259" s="1"/>
  <c r="AG3930" i="259"/>
  <c r="AC3866" i="259"/>
  <c r="AE3866" i="259" s="1"/>
  <c r="AG3866" i="259"/>
  <c r="AC3826" i="259"/>
  <c r="AE3826" i="259" s="1"/>
  <c r="AG3826" i="259"/>
  <c r="AC3778" i="259"/>
  <c r="AE3778" i="259" s="1"/>
  <c r="AG3778" i="259"/>
  <c r="AC3742" i="259"/>
  <c r="AE3742" i="259" s="1"/>
  <c r="AG3742" i="259"/>
  <c r="AC3710" i="259"/>
  <c r="AE3710" i="259" s="1"/>
  <c r="AG3710" i="259"/>
  <c r="AC3694" i="259"/>
  <c r="AE3694" i="259" s="1"/>
  <c r="AG3694" i="259"/>
  <c r="AC3662" i="259"/>
  <c r="AE3662" i="259" s="1"/>
  <c r="AG3662" i="259"/>
  <c r="AC3630" i="259"/>
  <c r="AE3630" i="259" s="1"/>
  <c r="AG3630" i="259"/>
  <c r="AC3598" i="259"/>
  <c r="AE3598" i="259" s="1"/>
  <c r="AG3598" i="259"/>
  <c r="AC3566" i="259"/>
  <c r="AE3566" i="259" s="1"/>
  <c r="AG3566" i="259"/>
  <c r="AC3534" i="259"/>
  <c r="AE3534" i="259" s="1"/>
  <c r="AG3534" i="259"/>
  <c r="AC3502" i="259"/>
  <c r="AE3502" i="259" s="1"/>
  <c r="AG3502" i="259"/>
  <c r="AC3470" i="259"/>
  <c r="AE3470" i="259" s="1"/>
  <c r="AG3470" i="259"/>
  <c r="AC3438" i="259"/>
  <c r="AE3438" i="259" s="1"/>
  <c r="AG3438" i="259"/>
  <c r="AC3406" i="259"/>
  <c r="AE3406" i="259" s="1"/>
  <c r="AG3406" i="259"/>
  <c r="AC3374" i="259"/>
  <c r="AE3374" i="259" s="1"/>
  <c r="AG3374" i="259"/>
  <c r="AC3342" i="259"/>
  <c r="AE3342" i="259" s="1"/>
  <c r="AG3342" i="259"/>
  <c r="AC3310" i="259"/>
  <c r="AE3310" i="259" s="1"/>
  <c r="AG3310" i="259"/>
  <c r="AC3278" i="259"/>
  <c r="AE3278" i="259" s="1"/>
  <c r="AG3278" i="259"/>
  <c r="AC3246" i="259"/>
  <c r="AE3246" i="259" s="1"/>
  <c r="AG3246" i="259"/>
  <c r="AC3214" i="259"/>
  <c r="AE3214" i="259" s="1"/>
  <c r="AG3214" i="259"/>
  <c r="AC3182" i="259"/>
  <c r="AE3182" i="259" s="1"/>
  <c r="AG3182" i="259"/>
  <c r="AC3150" i="259"/>
  <c r="AE3150" i="259" s="1"/>
  <c r="AG3150" i="259"/>
  <c r="AC3118" i="259"/>
  <c r="AE3118" i="259" s="1"/>
  <c r="AG3118" i="259"/>
  <c r="AC3086" i="259"/>
  <c r="AE3086" i="259" s="1"/>
  <c r="AG3086" i="259"/>
  <c r="AC3054" i="259"/>
  <c r="AE3054" i="259" s="1"/>
  <c r="AG3054" i="259"/>
  <c r="AC3021" i="259"/>
  <c r="AE3021" i="259" s="1"/>
  <c r="AG3021" i="259"/>
  <c r="AC2979" i="259"/>
  <c r="AE2979" i="259" s="1"/>
  <c r="AG2979" i="259"/>
  <c r="AC2916" i="259"/>
  <c r="AE2916" i="259" s="1"/>
  <c r="AG2916" i="259"/>
  <c r="AC2788" i="259"/>
  <c r="AE2788" i="259" s="1"/>
  <c r="AG2788" i="259"/>
  <c r="AC2660" i="259"/>
  <c r="AE2660" i="259" s="1"/>
  <c r="AG2660" i="259"/>
  <c r="AC2532" i="259"/>
  <c r="AE2532" i="259" s="1"/>
  <c r="AG2532" i="259"/>
  <c r="AC2212" i="259"/>
  <c r="AE2212" i="259" s="1"/>
  <c r="AG2212" i="259"/>
  <c r="AC4357" i="259"/>
  <c r="AE4357" i="259" s="1"/>
  <c r="AG4357" i="259"/>
  <c r="AC4301" i="259"/>
  <c r="AE4301" i="259" s="1"/>
  <c r="AG4301" i="259"/>
  <c r="AC4257" i="259"/>
  <c r="AE4257" i="259" s="1"/>
  <c r="AG4257" i="259"/>
  <c r="AC4213" i="259"/>
  <c r="AE4213" i="259" s="1"/>
  <c r="AG4213" i="259"/>
  <c r="AC4157" i="259"/>
  <c r="AE4157" i="259" s="1"/>
  <c r="AG4157" i="259"/>
  <c r="AC4113" i="259"/>
  <c r="AE4113" i="259" s="1"/>
  <c r="AG4113" i="259"/>
  <c r="AC4073" i="259"/>
  <c r="AE4073" i="259" s="1"/>
  <c r="AG4073" i="259"/>
  <c r="AC4017" i="259"/>
  <c r="AE4017" i="259" s="1"/>
  <c r="AG4017" i="259"/>
  <c r="AC3969" i="259"/>
  <c r="AE3969" i="259" s="1"/>
  <c r="AG3969" i="259"/>
  <c r="AC3949" i="259"/>
  <c r="AE3949" i="259" s="1"/>
  <c r="AG3949" i="259"/>
  <c r="AC3897" i="259"/>
  <c r="AE3897" i="259" s="1"/>
  <c r="AG3897" i="259"/>
  <c r="AC3845" i="259"/>
  <c r="AE3845" i="259" s="1"/>
  <c r="AG3845" i="259"/>
  <c r="AC3797" i="259"/>
  <c r="AE3797" i="259" s="1"/>
  <c r="AG3797" i="259"/>
  <c r="AC3761" i="259"/>
  <c r="AE3761" i="259" s="1"/>
  <c r="AG3761" i="259"/>
  <c r="AC3725" i="259"/>
  <c r="AE3725" i="259" s="1"/>
  <c r="AG3725" i="259"/>
  <c r="AC3693" i="259"/>
  <c r="AE3693" i="259" s="1"/>
  <c r="AG3693" i="259"/>
  <c r="AC3661" i="259"/>
  <c r="AE3661" i="259" s="1"/>
  <c r="AG3661" i="259"/>
  <c r="AC3629" i="259"/>
  <c r="AE3629" i="259" s="1"/>
  <c r="AG3629" i="259"/>
  <c r="AC3597" i="259"/>
  <c r="AE3597" i="259" s="1"/>
  <c r="AG3597" i="259"/>
  <c r="AC3565" i="259"/>
  <c r="AE3565" i="259" s="1"/>
  <c r="AG3565" i="259"/>
  <c r="AC3533" i="259"/>
  <c r="AE3533" i="259" s="1"/>
  <c r="AG3533" i="259"/>
  <c r="AC3501" i="259"/>
  <c r="AE3501" i="259" s="1"/>
  <c r="AG3501" i="259"/>
  <c r="AC3469" i="259"/>
  <c r="AE3469" i="259" s="1"/>
  <c r="AG3469" i="259"/>
  <c r="AC3437" i="259"/>
  <c r="AE3437" i="259" s="1"/>
  <c r="AG3437" i="259"/>
  <c r="AC3405" i="259"/>
  <c r="AE3405" i="259" s="1"/>
  <c r="AG3405" i="259"/>
  <c r="AC3373" i="259"/>
  <c r="AE3373" i="259" s="1"/>
  <c r="AG3373" i="259"/>
  <c r="AC3341" i="259"/>
  <c r="AE3341" i="259" s="1"/>
  <c r="AG3341" i="259"/>
  <c r="AC3309" i="259"/>
  <c r="AE3309" i="259" s="1"/>
  <c r="AG3309" i="259"/>
  <c r="AC3277" i="259"/>
  <c r="AE3277" i="259" s="1"/>
  <c r="AG3277" i="259"/>
  <c r="AC3245" i="259"/>
  <c r="AE3245" i="259" s="1"/>
  <c r="AG3245" i="259"/>
  <c r="AC3213" i="259"/>
  <c r="AE3213" i="259" s="1"/>
  <c r="AG3213" i="259"/>
  <c r="AC3181" i="259"/>
  <c r="AE3181" i="259" s="1"/>
  <c r="AG3181" i="259"/>
  <c r="AC3149" i="259"/>
  <c r="AE3149" i="259" s="1"/>
  <c r="AG3149" i="259"/>
  <c r="AC3117" i="259"/>
  <c r="AE3117" i="259" s="1"/>
  <c r="AG3117" i="259"/>
  <c r="AC3085" i="259"/>
  <c r="AE3085" i="259" s="1"/>
  <c r="AG3085" i="259"/>
  <c r="AC3053" i="259"/>
  <c r="AE3053" i="259" s="1"/>
  <c r="AG3053" i="259"/>
  <c r="AC3020" i="259"/>
  <c r="AE3020" i="259" s="1"/>
  <c r="AG3020" i="259"/>
  <c r="AC2977" i="259"/>
  <c r="AE2977" i="259" s="1"/>
  <c r="AG2977" i="259"/>
  <c r="AC2912" i="259"/>
  <c r="AE2912" i="259" s="1"/>
  <c r="AG2912" i="259"/>
  <c r="AC2784" i="259"/>
  <c r="AE2784" i="259" s="1"/>
  <c r="AG2784" i="259"/>
  <c r="AC2656" i="259"/>
  <c r="AE2656" i="259" s="1"/>
  <c r="AG2656" i="259"/>
  <c r="AC2528" i="259"/>
  <c r="AE2528" i="259" s="1"/>
  <c r="AG2528" i="259"/>
  <c r="AC2196" i="259"/>
  <c r="AE2196" i="259" s="1"/>
  <c r="AG2196" i="259"/>
  <c r="AC4344" i="259"/>
  <c r="AE4344" i="259" s="1"/>
  <c r="AG4344" i="259"/>
  <c r="AC4300" i="259"/>
  <c r="AE4300" i="259" s="1"/>
  <c r="AG4300" i="259"/>
  <c r="AC4248" i="259"/>
  <c r="AE4248" i="259" s="1"/>
  <c r="AG4248" i="259"/>
  <c r="AC4208" i="259"/>
  <c r="AE4208" i="259" s="1"/>
  <c r="AG4208" i="259"/>
  <c r="AC4164" i="259"/>
  <c r="AE4164" i="259" s="1"/>
  <c r="AG4164" i="259"/>
  <c r="AC4120" i="259"/>
  <c r="AE4120" i="259" s="1"/>
  <c r="AG4120" i="259"/>
  <c r="AC4072" i="259"/>
  <c r="AE4072" i="259" s="1"/>
  <c r="AG4072" i="259"/>
  <c r="AC4032" i="259"/>
  <c r="AE4032" i="259" s="1"/>
  <c r="AG4032" i="259"/>
  <c r="AC3988" i="259"/>
  <c r="AE3988" i="259" s="1"/>
  <c r="AG3988" i="259"/>
  <c r="AC3932" i="259"/>
  <c r="AE3932" i="259" s="1"/>
  <c r="AG3932" i="259"/>
  <c r="AC3884" i="259"/>
  <c r="AE3884" i="259" s="1"/>
  <c r="AG3884" i="259"/>
  <c r="AC3848" i="259"/>
  <c r="AE3848" i="259" s="1"/>
  <c r="AG3848" i="259"/>
  <c r="AC3792" i="259"/>
  <c r="AE3792" i="259" s="1"/>
  <c r="AG3792" i="259"/>
  <c r="AC3744" i="259"/>
  <c r="AE3744" i="259" s="1"/>
  <c r="AG3744" i="259"/>
  <c r="AC3712" i="259"/>
  <c r="AE3712" i="259" s="1"/>
  <c r="AG3712" i="259"/>
  <c r="AC3680" i="259"/>
  <c r="AE3680" i="259" s="1"/>
  <c r="AG3680" i="259"/>
  <c r="AC3648" i="259"/>
  <c r="AE3648" i="259" s="1"/>
  <c r="AG3648" i="259"/>
  <c r="AC3616" i="259"/>
  <c r="AE3616" i="259" s="1"/>
  <c r="AG3616" i="259"/>
  <c r="AC3584" i="259"/>
  <c r="AE3584" i="259" s="1"/>
  <c r="AG3584" i="259"/>
  <c r="AC3552" i="259"/>
  <c r="AE3552" i="259" s="1"/>
  <c r="AG3552" i="259"/>
  <c r="AC3520" i="259"/>
  <c r="AE3520" i="259" s="1"/>
  <c r="AG3520" i="259"/>
  <c r="AC3488" i="259"/>
  <c r="AE3488" i="259" s="1"/>
  <c r="AG3488" i="259"/>
  <c r="AC3456" i="259"/>
  <c r="AE3456" i="259" s="1"/>
  <c r="AG3456" i="259"/>
  <c r="AC3424" i="259"/>
  <c r="AE3424" i="259" s="1"/>
  <c r="AG3424" i="259"/>
  <c r="AC3392" i="259"/>
  <c r="AE3392" i="259" s="1"/>
  <c r="AG3392" i="259"/>
  <c r="AC3360" i="259"/>
  <c r="AE3360" i="259" s="1"/>
  <c r="AG3360" i="259"/>
  <c r="AC3328" i="259"/>
  <c r="AE3328" i="259" s="1"/>
  <c r="AG3328" i="259"/>
  <c r="AC3264" i="259"/>
  <c r="AE3264" i="259" s="1"/>
  <c r="AG3264" i="259"/>
  <c r="AC3232" i="259"/>
  <c r="AE3232" i="259" s="1"/>
  <c r="AG3232" i="259"/>
  <c r="AC3200" i="259"/>
  <c r="AE3200" i="259" s="1"/>
  <c r="AG3200" i="259"/>
  <c r="AC3168" i="259"/>
  <c r="AE3168" i="259" s="1"/>
  <c r="AG3168" i="259"/>
  <c r="AC3136" i="259"/>
  <c r="AE3136" i="259" s="1"/>
  <c r="AG3136" i="259"/>
  <c r="AC3104" i="259"/>
  <c r="AE3104" i="259" s="1"/>
  <c r="AG3104" i="259"/>
  <c r="AC3072" i="259"/>
  <c r="AE3072" i="259" s="1"/>
  <c r="AG3072" i="259"/>
  <c r="AC3040" i="259"/>
  <c r="AE3040" i="259" s="1"/>
  <c r="AG3040" i="259"/>
  <c r="AC3003" i="259"/>
  <c r="AE3003" i="259" s="1"/>
  <c r="AG3003" i="259"/>
  <c r="AC2952" i="259"/>
  <c r="AE2952" i="259" s="1"/>
  <c r="AG2952" i="259"/>
  <c r="AC2860" i="259"/>
  <c r="AE2860" i="259" s="1"/>
  <c r="AG2860" i="259"/>
  <c r="AC2732" i="259"/>
  <c r="AE2732" i="259" s="1"/>
  <c r="AG2732" i="259"/>
  <c r="AC2604" i="259"/>
  <c r="AE2604" i="259" s="1"/>
  <c r="AG2604" i="259"/>
  <c r="AC2540" i="259"/>
  <c r="AE2540" i="259" s="1"/>
  <c r="AG2540" i="259"/>
  <c r="AC2244" i="259"/>
  <c r="AE2244" i="259" s="1"/>
  <c r="AG2244" i="259"/>
  <c r="AC2975" i="259"/>
  <c r="AE2975" i="259" s="1"/>
  <c r="AG2975" i="259"/>
  <c r="AC2943" i="259"/>
  <c r="AE2943" i="259" s="1"/>
  <c r="AG2943" i="259"/>
  <c r="AC2911" i="259"/>
  <c r="AE2911" i="259" s="1"/>
  <c r="AG2911" i="259"/>
  <c r="AC2879" i="259"/>
  <c r="AE2879" i="259" s="1"/>
  <c r="AG2879" i="259"/>
  <c r="AC2847" i="259"/>
  <c r="AE2847" i="259" s="1"/>
  <c r="AG2847" i="259"/>
  <c r="AC2815" i="259"/>
  <c r="AE2815" i="259" s="1"/>
  <c r="AG2815" i="259"/>
  <c r="AC2783" i="259"/>
  <c r="AE2783" i="259" s="1"/>
  <c r="AG2783" i="259"/>
  <c r="AC2751" i="259"/>
  <c r="AE2751" i="259" s="1"/>
  <c r="AG2751" i="259"/>
  <c r="AC2719" i="259"/>
  <c r="AE2719" i="259" s="1"/>
  <c r="AG2719" i="259"/>
  <c r="AC2687" i="259"/>
  <c r="AE2687" i="259" s="1"/>
  <c r="AG2687" i="259"/>
  <c r="AC2655" i="259"/>
  <c r="AE2655" i="259" s="1"/>
  <c r="AG2655" i="259"/>
  <c r="AC2623" i="259"/>
  <c r="AE2623" i="259" s="1"/>
  <c r="AG2623" i="259"/>
  <c r="AC2591" i="259"/>
  <c r="AE2591" i="259" s="1"/>
  <c r="AG2591" i="259"/>
  <c r="AC2559" i="259"/>
  <c r="AE2559" i="259" s="1"/>
  <c r="AG2559" i="259"/>
  <c r="AC2527" i="259"/>
  <c r="AE2527" i="259" s="1"/>
  <c r="AG2527" i="259"/>
  <c r="AC2495" i="259"/>
  <c r="AE2495" i="259" s="1"/>
  <c r="AG2495" i="259"/>
  <c r="AC2448" i="259"/>
  <c r="AE2448" i="259" s="1"/>
  <c r="AG2448" i="259"/>
  <c r="AC2320" i="259"/>
  <c r="AE2320" i="259" s="1"/>
  <c r="AG2320" i="259"/>
  <c r="AC2192" i="259"/>
  <c r="AE2192" i="259" s="1"/>
  <c r="AG2192" i="259"/>
  <c r="AC2064" i="259"/>
  <c r="AE2064" i="259" s="1"/>
  <c r="AG2064" i="259"/>
  <c r="AC1910" i="259"/>
  <c r="AE1910" i="259" s="1"/>
  <c r="AG1910" i="259"/>
  <c r="AC1740" i="259"/>
  <c r="AE1740" i="259" s="1"/>
  <c r="AG1740" i="259"/>
  <c r="AC2998" i="259"/>
  <c r="AE2998" i="259" s="1"/>
  <c r="AG2998" i="259"/>
  <c r="AC2966" i="259"/>
  <c r="AE2966" i="259" s="1"/>
  <c r="AG2966" i="259"/>
  <c r="AC2950" i="259"/>
  <c r="AE2950" i="259" s="1"/>
  <c r="AG2950" i="259"/>
  <c r="AC2918" i="259"/>
  <c r="AE2918" i="259" s="1"/>
  <c r="AG2918" i="259"/>
  <c r="AC2886" i="259"/>
  <c r="AE2886" i="259" s="1"/>
  <c r="AG2886" i="259"/>
  <c r="AC2854" i="259"/>
  <c r="AE2854" i="259" s="1"/>
  <c r="AG2854" i="259"/>
  <c r="AC2822" i="259"/>
  <c r="AE2822" i="259" s="1"/>
  <c r="AG2822" i="259"/>
  <c r="AC2790" i="259"/>
  <c r="AE2790" i="259" s="1"/>
  <c r="AG2790" i="259"/>
  <c r="AC2758" i="259"/>
  <c r="AE2758" i="259" s="1"/>
  <c r="AG2758" i="259"/>
  <c r="AC2726" i="259"/>
  <c r="AE2726" i="259" s="1"/>
  <c r="AG2726" i="259"/>
  <c r="AC2694" i="259"/>
  <c r="AE2694" i="259" s="1"/>
  <c r="AG2694" i="259"/>
  <c r="AC2662" i="259"/>
  <c r="AE2662" i="259" s="1"/>
  <c r="AG2662" i="259"/>
  <c r="AC2630" i="259"/>
  <c r="AE2630" i="259" s="1"/>
  <c r="AG2630" i="259"/>
  <c r="AC2614" i="259"/>
  <c r="AE2614" i="259" s="1"/>
  <c r="AG2614" i="259"/>
  <c r="AC2582" i="259"/>
  <c r="AE2582" i="259" s="1"/>
  <c r="AG2582" i="259"/>
  <c r="AC2550" i="259"/>
  <c r="AE2550" i="259" s="1"/>
  <c r="AG2550" i="259"/>
  <c r="AC2518" i="259"/>
  <c r="AE2518" i="259" s="1"/>
  <c r="AG2518" i="259"/>
  <c r="AC2486" i="259"/>
  <c r="AE2486" i="259" s="1"/>
  <c r="AG2486" i="259"/>
  <c r="AC2412" i="259"/>
  <c r="AE2412" i="259" s="1"/>
  <c r="AG2412" i="259"/>
  <c r="AC2284" i="259"/>
  <c r="AE2284" i="259" s="1"/>
  <c r="AG2284" i="259"/>
  <c r="AC2156" i="259"/>
  <c r="AE2156" i="259" s="1"/>
  <c r="AG2156" i="259"/>
  <c r="AC2028" i="259"/>
  <c r="AE2028" i="259" s="1"/>
  <c r="AG2028" i="259"/>
  <c r="AC1862" i="259"/>
  <c r="AE1862" i="259" s="1"/>
  <c r="AG1862" i="259"/>
  <c r="AC2913" i="259"/>
  <c r="AE2913" i="259" s="1"/>
  <c r="AG2913" i="259"/>
  <c r="AC2881" i="259"/>
  <c r="AE2881" i="259" s="1"/>
  <c r="AG2881" i="259"/>
  <c r="AC2849" i="259"/>
  <c r="AE2849" i="259" s="1"/>
  <c r="AG2849" i="259"/>
  <c r="AC2817" i="259"/>
  <c r="AE2817" i="259" s="1"/>
  <c r="AG2817" i="259"/>
  <c r="AC2785" i="259"/>
  <c r="AE2785" i="259" s="1"/>
  <c r="AG2785" i="259"/>
  <c r="AC2753" i="259"/>
  <c r="AE2753" i="259" s="1"/>
  <c r="AG2753" i="259"/>
  <c r="AC2721" i="259"/>
  <c r="AE2721" i="259" s="1"/>
  <c r="AG2721" i="259"/>
  <c r="AC2689" i="259"/>
  <c r="AE2689" i="259" s="1"/>
  <c r="AG2689" i="259"/>
  <c r="AC2657" i="259"/>
  <c r="AE2657" i="259" s="1"/>
  <c r="AG2657" i="259"/>
  <c r="AC2625" i="259"/>
  <c r="AE2625" i="259" s="1"/>
  <c r="AG2625" i="259"/>
  <c r="AC2593" i="259"/>
  <c r="AE2593" i="259" s="1"/>
  <c r="AG2593" i="259"/>
  <c r="AC2561" i="259"/>
  <c r="AE2561" i="259" s="1"/>
  <c r="AG2561" i="259"/>
  <c r="AC2529" i="259"/>
  <c r="AE2529" i="259" s="1"/>
  <c r="AG2529" i="259"/>
  <c r="AC2513" i="259"/>
  <c r="AE2513" i="259" s="1"/>
  <c r="AG2513" i="259"/>
  <c r="AC2480" i="259"/>
  <c r="AE2480" i="259" s="1"/>
  <c r="AG2480" i="259"/>
  <c r="AC2392" i="259"/>
  <c r="AE2392" i="259" s="1"/>
  <c r="AG2392" i="259"/>
  <c r="AC2264" i="259"/>
  <c r="AE2264" i="259" s="1"/>
  <c r="AG2264" i="259"/>
  <c r="AC2136" i="259"/>
  <c r="AE2136" i="259" s="1"/>
  <c r="AG2136" i="259"/>
  <c r="AC2006" i="259"/>
  <c r="AE2006" i="259" s="1"/>
  <c r="AG2006" i="259"/>
  <c r="AC1836" i="259"/>
  <c r="AE1836" i="259" s="1"/>
  <c r="AG1836" i="259"/>
  <c r="AC2455" i="259"/>
  <c r="AE2455" i="259" s="1"/>
  <c r="AG2455" i="259"/>
  <c r="AC2423" i="259"/>
  <c r="AE2423" i="259" s="1"/>
  <c r="AG2423" i="259"/>
  <c r="AC2391" i="259"/>
  <c r="AE2391" i="259" s="1"/>
  <c r="AG2391" i="259"/>
  <c r="AC2359" i="259"/>
  <c r="AE2359" i="259" s="1"/>
  <c r="AG2359" i="259"/>
  <c r="AC2327" i="259"/>
  <c r="AE2327" i="259" s="1"/>
  <c r="AG2327" i="259"/>
  <c r="AC2295" i="259"/>
  <c r="AE2295" i="259" s="1"/>
  <c r="AG2295" i="259"/>
  <c r="AC2263" i="259"/>
  <c r="AE2263" i="259" s="1"/>
  <c r="AG2263" i="259"/>
  <c r="AC2231" i="259"/>
  <c r="AE2231" i="259" s="1"/>
  <c r="AG2231" i="259"/>
  <c r="AC2199" i="259"/>
  <c r="AE2199" i="259" s="1"/>
  <c r="AG2199" i="259"/>
  <c r="AC2167" i="259"/>
  <c r="AE2167" i="259" s="1"/>
  <c r="AG2167" i="259"/>
  <c r="AC2135" i="259"/>
  <c r="AE2135" i="259" s="1"/>
  <c r="AG2135" i="259"/>
  <c r="AC2103" i="259"/>
  <c r="AE2103" i="259" s="1"/>
  <c r="AG2103" i="259"/>
  <c r="AC2071" i="259"/>
  <c r="AE2071" i="259" s="1"/>
  <c r="AG2071" i="259"/>
  <c r="AC2039" i="259"/>
  <c r="AE2039" i="259" s="1"/>
  <c r="AG2039" i="259"/>
  <c r="AC2005" i="259"/>
  <c r="AE2005" i="259" s="1"/>
  <c r="AG2005" i="259"/>
  <c r="AC1962" i="259"/>
  <c r="AE1962" i="259" s="1"/>
  <c r="AG1962" i="259"/>
  <c r="AC1920" i="259"/>
  <c r="AE1920" i="259" s="1"/>
  <c r="AG1920" i="259"/>
  <c r="AC1877" i="259"/>
  <c r="AE1877" i="259" s="1"/>
  <c r="AG1877" i="259"/>
  <c r="AC1834" i="259"/>
  <c r="AE1834" i="259" s="1"/>
  <c r="AG1834" i="259"/>
  <c r="AC1792" i="259"/>
  <c r="AE1792" i="259" s="1"/>
  <c r="AG1792" i="259"/>
  <c r="AC1749" i="259"/>
  <c r="AE1749" i="259" s="1"/>
  <c r="AG1749" i="259"/>
  <c r="AC1670" i="259"/>
  <c r="AE1670" i="259" s="1"/>
  <c r="AG1670" i="259"/>
  <c r="AC2454" i="259"/>
  <c r="AE2454" i="259" s="1"/>
  <c r="AG2454" i="259"/>
  <c r="AC2422" i="259"/>
  <c r="AE2422" i="259" s="1"/>
  <c r="AG2422" i="259"/>
  <c r="AC2390" i="259"/>
  <c r="AE2390" i="259" s="1"/>
  <c r="AG2390" i="259"/>
  <c r="AC2358" i="259"/>
  <c r="AE2358" i="259" s="1"/>
  <c r="AG2358" i="259"/>
  <c r="AC2326" i="259"/>
  <c r="AE2326" i="259" s="1"/>
  <c r="AG2326" i="259"/>
  <c r="AC2294" i="259"/>
  <c r="AE2294" i="259" s="1"/>
  <c r="AG2294" i="259"/>
  <c r="AC2262" i="259"/>
  <c r="AE2262" i="259" s="1"/>
  <c r="AG2262" i="259"/>
  <c r="AC2230" i="259"/>
  <c r="AE2230" i="259" s="1"/>
  <c r="AG2230" i="259"/>
  <c r="AC2198" i="259"/>
  <c r="AE2198" i="259" s="1"/>
  <c r="AG2198" i="259"/>
  <c r="AC2166" i="259"/>
  <c r="AE2166" i="259" s="1"/>
  <c r="AG2166" i="259"/>
  <c r="AC2150" i="259"/>
  <c r="AE2150" i="259" s="1"/>
  <c r="AG2150" i="259"/>
  <c r="AC2118" i="259"/>
  <c r="AE2118" i="259" s="1"/>
  <c r="AG2118" i="259"/>
  <c r="AC2086" i="259"/>
  <c r="AE2086" i="259" s="1"/>
  <c r="AG2086" i="259"/>
  <c r="AC2054" i="259"/>
  <c r="AE2054" i="259" s="1"/>
  <c r="AG2054" i="259"/>
  <c r="AC2022" i="259"/>
  <c r="AE2022" i="259" s="1"/>
  <c r="AG2022" i="259"/>
  <c r="AC1982" i="259"/>
  <c r="AE1982" i="259" s="1"/>
  <c r="AG1982" i="259"/>
  <c r="AC1940" i="259"/>
  <c r="AE1940" i="259" s="1"/>
  <c r="AG1940" i="259"/>
  <c r="AC1897" i="259"/>
  <c r="AE1897" i="259" s="1"/>
  <c r="AG1897" i="259"/>
  <c r="AC1854" i="259"/>
  <c r="AE1854" i="259" s="1"/>
  <c r="AG1854" i="259"/>
  <c r="AC1812" i="259"/>
  <c r="AE1812" i="259" s="1"/>
  <c r="AG1812" i="259"/>
  <c r="AC1769" i="259"/>
  <c r="AE1769" i="259" s="1"/>
  <c r="AG1769" i="259"/>
  <c r="AC1726" i="259"/>
  <c r="AE1726" i="259" s="1"/>
  <c r="AG1726" i="259"/>
  <c r="AC2445" i="259"/>
  <c r="AE2445" i="259" s="1"/>
  <c r="AG2445" i="259"/>
  <c r="AC2413" i="259"/>
  <c r="AE2413" i="259" s="1"/>
  <c r="AG2413" i="259"/>
  <c r="AC2381" i="259"/>
  <c r="AE2381" i="259" s="1"/>
  <c r="AG2381" i="259"/>
  <c r="AC2349" i="259"/>
  <c r="AE2349" i="259" s="1"/>
  <c r="AG2349" i="259"/>
  <c r="AC2317" i="259"/>
  <c r="AE2317" i="259" s="1"/>
  <c r="AG2317" i="259"/>
  <c r="AC2285" i="259"/>
  <c r="AE2285" i="259" s="1"/>
  <c r="AG2285" i="259"/>
  <c r="AC2253" i="259"/>
  <c r="AE2253" i="259" s="1"/>
  <c r="AG2253" i="259"/>
  <c r="AC2221" i="259"/>
  <c r="AE2221" i="259" s="1"/>
  <c r="AG2221" i="259"/>
  <c r="AC2189" i="259"/>
  <c r="AE2189" i="259" s="1"/>
  <c r="AG2189" i="259"/>
  <c r="AC2157" i="259"/>
  <c r="AE2157" i="259" s="1"/>
  <c r="AG2157" i="259"/>
  <c r="AC2125" i="259"/>
  <c r="AE2125" i="259" s="1"/>
  <c r="AG2125" i="259"/>
  <c r="AC2093" i="259"/>
  <c r="AE2093" i="259" s="1"/>
  <c r="AG2093" i="259"/>
  <c r="AC2061" i="259"/>
  <c r="AE2061" i="259" s="1"/>
  <c r="AG2061" i="259"/>
  <c r="AC2029" i="259"/>
  <c r="AE2029" i="259" s="1"/>
  <c r="AG2029" i="259"/>
  <c r="AC1992" i="259"/>
  <c r="AE1992" i="259" s="1"/>
  <c r="AG1992" i="259"/>
  <c r="AC1949" i="259"/>
  <c r="AE1949" i="259" s="1"/>
  <c r="AG1949" i="259"/>
  <c r="AC1906" i="259"/>
  <c r="AE1906" i="259" s="1"/>
  <c r="AG1906" i="259"/>
  <c r="AC1885" i="259"/>
  <c r="AE1885" i="259" s="1"/>
  <c r="AG1885" i="259"/>
  <c r="AC1842" i="259"/>
  <c r="AE1842" i="259" s="1"/>
  <c r="AG1842" i="259"/>
  <c r="AC1800" i="259"/>
  <c r="AE1800" i="259" s="1"/>
  <c r="AG1800" i="259"/>
  <c r="AC1757" i="259"/>
  <c r="AE1757" i="259" s="1"/>
  <c r="AG1757" i="259"/>
  <c r="AC1694" i="259"/>
  <c r="AE1694" i="259" s="1"/>
  <c r="AG1694" i="259"/>
  <c r="AC1705" i="259"/>
  <c r="AE1705" i="259" s="1"/>
  <c r="AG1705" i="259"/>
  <c r="AC1673" i="259"/>
  <c r="AE1673" i="259" s="1"/>
  <c r="AG1673" i="259"/>
  <c r="AC1641" i="259"/>
  <c r="AE1641" i="259" s="1"/>
  <c r="AG1641" i="259"/>
  <c r="AC1609" i="259"/>
  <c r="AE1609" i="259" s="1"/>
  <c r="AG1609" i="259"/>
  <c r="AC1577" i="259"/>
  <c r="AE1577" i="259" s="1"/>
  <c r="AG1577" i="259"/>
  <c r="AC1545" i="259"/>
  <c r="AE1545" i="259" s="1"/>
  <c r="AG1545" i="259"/>
  <c r="AC1513" i="259"/>
  <c r="AE1513" i="259" s="1"/>
  <c r="AG1513" i="259"/>
  <c r="AC1481" i="259"/>
  <c r="AE1481" i="259" s="1"/>
  <c r="AG1481" i="259"/>
  <c r="AC1449" i="259"/>
  <c r="AE1449" i="259" s="1"/>
  <c r="AG1449" i="259"/>
  <c r="AC1417" i="259"/>
  <c r="AE1417" i="259" s="1"/>
  <c r="AG1417" i="259"/>
  <c r="AC1385" i="259"/>
  <c r="AE1385" i="259" s="1"/>
  <c r="AG1385" i="259"/>
  <c r="AC1353" i="259"/>
  <c r="AE1353" i="259" s="1"/>
  <c r="AG1353" i="259"/>
  <c r="AC1708" i="259"/>
  <c r="AE1708" i="259" s="1"/>
  <c r="AG1708" i="259"/>
  <c r="AC1676" i="259"/>
  <c r="AE1676" i="259" s="1"/>
  <c r="AG1676" i="259"/>
  <c r="AC1644" i="259"/>
  <c r="AE1644" i="259" s="1"/>
  <c r="AG1644" i="259"/>
  <c r="AC1612" i="259"/>
  <c r="AE1612" i="259" s="1"/>
  <c r="AG1612" i="259"/>
  <c r="AC1580" i="259"/>
  <c r="AE1580" i="259" s="1"/>
  <c r="AG1580" i="259"/>
  <c r="AC1548" i="259"/>
  <c r="AE1548" i="259" s="1"/>
  <c r="AG1548" i="259"/>
  <c r="AC1516" i="259"/>
  <c r="AE1516" i="259" s="1"/>
  <c r="AG1516" i="259"/>
  <c r="AC1484" i="259"/>
  <c r="AE1484" i="259" s="1"/>
  <c r="AG1484" i="259"/>
  <c r="AC1452" i="259"/>
  <c r="AE1452" i="259" s="1"/>
  <c r="AG1452" i="259"/>
  <c r="AC1420" i="259"/>
  <c r="AE1420" i="259" s="1"/>
  <c r="AG1420" i="259"/>
  <c r="AC1388" i="259"/>
  <c r="AE1388" i="259" s="1"/>
  <c r="AG1388" i="259"/>
  <c r="AC2003" i="259"/>
  <c r="AE2003" i="259" s="1"/>
  <c r="AG2003" i="259"/>
  <c r="AC1971" i="259"/>
  <c r="AE1971" i="259" s="1"/>
  <c r="AG1971" i="259"/>
  <c r="AC1939" i="259"/>
  <c r="AE1939" i="259" s="1"/>
  <c r="AG1939" i="259"/>
  <c r="AC1907" i="259"/>
  <c r="AE1907" i="259" s="1"/>
  <c r="AG1907" i="259"/>
  <c r="AC1875" i="259"/>
  <c r="AE1875" i="259" s="1"/>
  <c r="AG1875" i="259"/>
  <c r="AC1843" i="259"/>
  <c r="AE1843" i="259" s="1"/>
  <c r="AG1843" i="259"/>
  <c r="AC1811" i="259"/>
  <c r="AE1811" i="259" s="1"/>
  <c r="AG1811" i="259"/>
  <c r="AC1779" i="259"/>
  <c r="AE1779" i="259" s="1"/>
  <c r="AG1779" i="259"/>
  <c r="AC1747" i="259"/>
  <c r="AE1747" i="259" s="1"/>
  <c r="AG1747" i="259"/>
  <c r="AC1715" i="259"/>
  <c r="AE1715" i="259" s="1"/>
  <c r="AG1715" i="259"/>
  <c r="AC1683" i="259"/>
  <c r="AE1683" i="259" s="1"/>
  <c r="AG1683" i="259"/>
  <c r="AC1651" i="259"/>
  <c r="AE1651" i="259" s="1"/>
  <c r="AG1651" i="259"/>
  <c r="AC1619" i="259"/>
  <c r="AE1619" i="259" s="1"/>
  <c r="AG1619" i="259"/>
  <c r="AC1603" i="259"/>
  <c r="AE1603" i="259" s="1"/>
  <c r="AG1603" i="259"/>
  <c r="AC1571" i="259"/>
  <c r="AE1571" i="259" s="1"/>
  <c r="AG1571" i="259"/>
  <c r="AC1539" i="259"/>
  <c r="AE1539" i="259" s="1"/>
  <c r="AG1539" i="259"/>
  <c r="AC1507" i="259"/>
  <c r="AE1507" i="259" s="1"/>
  <c r="AG1507" i="259"/>
  <c r="AC1475" i="259"/>
  <c r="AE1475" i="259" s="1"/>
  <c r="AG1475" i="259"/>
  <c r="AC1443" i="259"/>
  <c r="AE1443" i="259" s="1"/>
  <c r="AG1443" i="259"/>
  <c r="AC1411" i="259"/>
  <c r="AE1411" i="259" s="1"/>
  <c r="AG1411" i="259"/>
  <c r="AC1379" i="259"/>
  <c r="AE1379" i="259" s="1"/>
  <c r="AG1379" i="259"/>
  <c r="AC1347" i="259"/>
  <c r="AE1347" i="259" s="1"/>
  <c r="AG1347" i="259"/>
  <c r="AC1642" i="259"/>
  <c r="AE1642" i="259" s="1"/>
  <c r="AG1642" i="259"/>
  <c r="AC1610" i="259"/>
  <c r="AE1610" i="259" s="1"/>
  <c r="AG1610" i="259"/>
  <c r="AC1578" i="259"/>
  <c r="AE1578" i="259" s="1"/>
  <c r="AG1578" i="259"/>
  <c r="AC1546" i="259"/>
  <c r="AE1546" i="259" s="1"/>
  <c r="AG1546" i="259"/>
  <c r="AC1514" i="259"/>
  <c r="AE1514" i="259" s="1"/>
  <c r="AG1514" i="259"/>
  <c r="AC1482" i="259"/>
  <c r="AE1482" i="259" s="1"/>
  <c r="AG1482" i="259"/>
  <c r="AC1450" i="259"/>
  <c r="AE1450" i="259" s="1"/>
  <c r="AG1450" i="259"/>
  <c r="AC1418" i="259"/>
  <c r="AE1418" i="259" s="1"/>
  <c r="AG1418" i="259"/>
  <c r="AC1386" i="259"/>
  <c r="AE1386" i="259" s="1"/>
  <c r="AG1386" i="259"/>
  <c r="AC1354" i="259"/>
  <c r="AE1354" i="259" s="1"/>
  <c r="AG1354" i="259"/>
  <c r="AC1336" i="259"/>
  <c r="AE1336" i="259" s="1"/>
  <c r="AG1336" i="259"/>
  <c r="AC1304" i="259"/>
  <c r="AE1304" i="259" s="1"/>
  <c r="AG1304" i="259"/>
  <c r="AC1272" i="259"/>
  <c r="AE1272" i="259" s="1"/>
  <c r="AG1272" i="259"/>
  <c r="AC1240" i="259"/>
  <c r="AE1240" i="259" s="1"/>
  <c r="AG1240" i="259"/>
  <c r="AC1208" i="259"/>
  <c r="AE1208" i="259" s="1"/>
  <c r="AG1208" i="259"/>
  <c r="AC1176" i="259"/>
  <c r="AE1176" i="259" s="1"/>
  <c r="AG1176" i="259"/>
  <c r="AC1144" i="259"/>
  <c r="AE1144" i="259" s="1"/>
  <c r="AG1144" i="259"/>
  <c r="AC1112" i="259"/>
  <c r="AE1112" i="259" s="1"/>
  <c r="AG1112" i="259"/>
  <c r="AC1080" i="259"/>
  <c r="AE1080" i="259" s="1"/>
  <c r="AG1080" i="259"/>
  <c r="AC1048" i="259"/>
  <c r="AE1048" i="259" s="1"/>
  <c r="AG1048" i="259"/>
  <c r="AC1016" i="259"/>
  <c r="AE1016" i="259" s="1"/>
  <c r="AG1016" i="259"/>
  <c r="AC1323" i="259"/>
  <c r="AE1323" i="259" s="1"/>
  <c r="AG1323" i="259"/>
  <c r="AC1291" i="259"/>
  <c r="AE1291" i="259" s="1"/>
  <c r="AG1291" i="259"/>
  <c r="AC1259" i="259"/>
  <c r="AE1259" i="259" s="1"/>
  <c r="AG1259" i="259"/>
  <c r="AC1227" i="259"/>
  <c r="AE1227" i="259" s="1"/>
  <c r="AG1227" i="259"/>
  <c r="AC1195" i="259"/>
  <c r="AE1195" i="259" s="1"/>
  <c r="AG1195" i="259"/>
  <c r="AC1163" i="259"/>
  <c r="AE1163" i="259" s="1"/>
  <c r="AG1163" i="259"/>
  <c r="AC1131" i="259"/>
  <c r="AE1131" i="259" s="1"/>
  <c r="AG1131" i="259"/>
  <c r="AC1115" i="259"/>
  <c r="AE1115" i="259" s="1"/>
  <c r="AG1115" i="259"/>
  <c r="AC1099" i="259"/>
  <c r="AE1099" i="259" s="1"/>
  <c r="AG1099" i="259"/>
  <c r="AC1067" i="259"/>
  <c r="AE1067" i="259" s="1"/>
  <c r="AG1067" i="259"/>
  <c r="AC1035" i="259"/>
  <c r="AE1035" i="259" s="1"/>
  <c r="AG1035" i="259"/>
  <c r="AC1002" i="259"/>
  <c r="AE1002" i="259" s="1"/>
  <c r="AG1002" i="259"/>
  <c r="AC1298" i="259"/>
  <c r="AE1298" i="259" s="1"/>
  <c r="AG1298" i="259"/>
  <c r="AC1266" i="259"/>
  <c r="AE1266" i="259" s="1"/>
  <c r="AG1266" i="259"/>
  <c r="AC1234" i="259"/>
  <c r="AE1234" i="259" s="1"/>
  <c r="AG1234" i="259"/>
  <c r="AC1202" i="259"/>
  <c r="AE1202" i="259" s="1"/>
  <c r="AG1202" i="259"/>
  <c r="AC1170" i="259"/>
  <c r="AE1170" i="259" s="1"/>
  <c r="AG1170" i="259"/>
  <c r="AC1138" i="259"/>
  <c r="AE1138" i="259" s="1"/>
  <c r="AG1138" i="259"/>
  <c r="AC1106" i="259"/>
  <c r="AE1106" i="259" s="1"/>
  <c r="AG1106" i="259"/>
  <c r="AC1074" i="259"/>
  <c r="AE1074" i="259" s="1"/>
  <c r="AG1074" i="259"/>
  <c r="AC1042" i="259"/>
  <c r="AE1042" i="259" s="1"/>
  <c r="AG1042" i="259"/>
  <c r="AC1010" i="259"/>
  <c r="AE1010" i="259" s="1"/>
  <c r="AG1010" i="259"/>
  <c r="AC1309" i="259"/>
  <c r="AE1309" i="259" s="1"/>
  <c r="AG1309" i="259"/>
  <c r="AC1277" i="259"/>
  <c r="AE1277" i="259" s="1"/>
  <c r="AG1277" i="259"/>
  <c r="AC1245" i="259"/>
  <c r="AE1245" i="259" s="1"/>
  <c r="AG1245" i="259"/>
  <c r="AC1213" i="259"/>
  <c r="AE1213" i="259" s="1"/>
  <c r="AG1213" i="259"/>
  <c r="AC1181" i="259"/>
  <c r="AE1181" i="259" s="1"/>
  <c r="AG1181" i="259"/>
  <c r="AC1149" i="259"/>
  <c r="AE1149" i="259" s="1"/>
  <c r="AG1149" i="259"/>
  <c r="AC1117" i="259"/>
  <c r="AE1117" i="259" s="1"/>
  <c r="AG1117" i="259"/>
  <c r="AC1101" i="259"/>
  <c r="AE1101" i="259" s="1"/>
  <c r="AG1101" i="259"/>
  <c r="AC1069" i="259"/>
  <c r="AE1069" i="259" s="1"/>
  <c r="AG1069" i="259"/>
  <c r="AC1037" i="259"/>
  <c r="AE1037" i="259" s="1"/>
  <c r="AG1037" i="259"/>
  <c r="AC1005" i="259"/>
  <c r="AE1005" i="259" s="1"/>
  <c r="AG1005" i="259"/>
  <c r="AC967" i="259"/>
  <c r="AE967" i="259" s="1"/>
  <c r="AG967" i="259"/>
  <c r="AC935" i="259"/>
  <c r="AE935" i="259" s="1"/>
  <c r="AG935" i="259"/>
  <c r="AC903" i="259"/>
  <c r="AE903" i="259" s="1"/>
  <c r="AG903" i="259"/>
  <c r="AC871" i="259"/>
  <c r="AE871" i="259" s="1"/>
  <c r="AG871" i="259"/>
  <c r="AC839" i="259"/>
  <c r="AE839" i="259" s="1"/>
  <c r="AG839" i="259"/>
  <c r="AC807" i="259"/>
  <c r="AE807" i="259" s="1"/>
  <c r="AG807" i="259"/>
  <c r="AC775" i="259"/>
  <c r="AE775" i="259" s="1"/>
  <c r="AG775" i="259"/>
  <c r="AC743" i="259"/>
  <c r="AE743" i="259" s="1"/>
  <c r="AG743" i="259"/>
  <c r="AC711" i="259"/>
  <c r="AE711" i="259" s="1"/>
  <c r="AG711" i="259"/>
  <c r="AC679" i="259"/>
  <c r="AE679" i="259" s="1"/>
  <c r="AG679" i="259"/>
  <c r="AC974" i="259"/>
  <c r="AE974" i="259" s="1"/>
  <c r="AG974" i="259"/>
  <c r="AC942" i="259"/>
  <c r="AE942" i="259" s="1"/>
  <c r="AG942" i="259"/>
  <c r="AC910" i="259"/>
  <c r="AE910" i="259" s="1"/>
  <c r="AG910" i="259"/>
  <c r="AC878" i="259"/>
  <c r="AE878" i="259" s="1"/>
  <c r="AG878" i="259"/>
  <c r="AC846" i="259"/>
  <c r="AE846" i="259" s="1"/>
  <c r="AG846" i="259"/>
  <c r="AC814" i="259"/>
  <c r="AE814" i="259" s="1"/>
  <c r="AG814" i="259"/>
  <c r="AC782" i="259"/>
  <c r="AE782" i="259" s="1"/>
  <c r="AG782" i="259"/>
  <c r="AC750" i="259"/>
  <c r="AE750" i="259" s="1"/>
  <c r="AG750" i="259"/>
  <c r="AC734" i="259"/>
  <c r="AE734" i="259" s="1"/>
  <c r="AG734" i="259"/>
  <c r="AC702" i="259"/>
  <c r="AE702" i="259" s="1"/>
  <c r="AG702" i="259"/>
  <c r="AC670" i="259"/>
  <c r="AE670" i="259" s="1"/>
  <c r="AG670" i="259"/>
  <c r="AC965" i="259"/>
  <c r="AE965" i="259" s="1"/>
  <c r="AG965" i="259"/>
  <c r="AC933" i="259"/>
  <c r="AE933" i="259" s="1"/>
  <c r="AG933" i="259"/>
  <c r="AC901" i="259"/>
  <c r="AE901" i="259" s="1"/>
  <c r="AG901" i="259"/>
  <c r="AC869" i="259"/>
  <c r="AE869" i="259" s="1"/>
  <c r="AG869" i="259"/>
  <c r="AC837" i="259"/>
  <c r="AE837" i="259" s="1"/>
  <c r="AG837" i="259"/>
  <c r="AC805" i="259"/>
  <c r="AE805" i="259" s="1"/>
  <c r="AG805" i="259"/>
  <c r="AC773" i="259"/>
  <c r="AE773" i="259" s="1"/>
  <c r="AG773" i="259"/>
  <c r="AC741" i="259"/>
  <c r="AE741" i="259" s="1"/>
  <c r="AG741" i="259"/>
  <c r="AC709" i="259"/>
  <c r="AE709" i="259" s="1"/>
  <c r="AG709" i="259"/>
  <c r="AC677" i="259"/>
  <c r="AE677" i="259" s="1"/>
  <c r="AG677" i="259"/>
  <c r="AC984" i="259"/>
  <c r="AE984" i="259" s="1"/>
  <c r="AG984" i="259"/>
  <c r="AC952" i="259"/>
  <c r="AE952" i="259" s="1"/>
  <c r="AG952" i="259"/>
  <c r="AC920" i="259"/>
  <c r="AE920" i="259" s="1"/>
  <c r="AG920" i="259"/>
  <c r="AC888" i="259"/>
  <c r="AE888" i="259" s="1"/>
  <c r="AG888" i="259"/>
  <c r="AC856" i="259"/>
  <c r="AE856" i="259" s="1"/>
  <c r="AG856" i="259"/>
  <c r="AC824" i="259"/>
  <c r="AE824" i="259" s="1"/>
  <c r="AG824" i="259"/>
  <c r="AC792" i="259"/>
  <c r="AE792" i="259" s="1"/>
  <c r="AG792" i="259"/>
  <c r="AC760" i="259"/>
  <c r="AE760" i="259" s="1"/>
  <c r="AG760" i="259"/>
  <c r="AC728" i="259"/>
  <c r="AE728" i="259" s="1"/>
  <c r="AG728" i="259"/>
  <c r="AC696" i="259"/>
  <c r="AE696" i="259" s="1"/>
  <c r="AG696" i="259"/>
  <c r="AC669" i="259"/>
  <c r="AE669" i="259" s="1"/>
  <c r="AG669" i="259"/>
  <c r="AC637" i="259"/>
  <c r="AE637" i="259" s="1"/>
  <c r="AG637" i="259"/>
  <c r="AC605" i="259"/>
  <c r="AE605" i="259" s="1"/>
  <c r="AG605" i="259"/>
  <c r="AC573" i="259"/>
  <c r="AE573" i="259" s="1"/>
  <c r="AG573" i="259"/>
  <c r="AC541" i="259"/>
  <c r="AE541" i="259" s="1"/>
  <c r="AG541" i="259"/>
  <c r="AC509" i="259"/>
  <c r="AE509" i="259" s="1"/>
  <c r="AG509" i="259"/>
  <c r="AC477" i="259"/>
  <c r="AE477" i="259" s="1"/>
  <c r="AG477" i="259"/>
  <c r="AC445" i="259"/>
  <c r="AE445" i="259" s="1"/>
  <c r="AG445" i="259"/>
  <c r="AC413" i="259"/>
  <c r="AE413" i="259" s="1"/>
  <c r="AG413" i="259"/>
  <c r="AC381" i="259"/>
  <c r="AE381" i="259" s="1"/>
  <c r="AG381" i="259"/>
  <c r="AC349" i="259"/>
  <c r="AE349" i="259" s="1"/>
  <c r="AG349" i="259"/>
  <c r="AC656" i="259"/>
  <c r="AE656" i="259" s="1"/>
  <c r="AG656" i="259"/>
  <c r="AC624" i="259"/>
  <c r="AE624" i="259" s="1"/>
  <c r="AG624" i="259"/>
  <c r="AC592" i="259"/>
  <c r="AE592" i="259" s="1"/>
  <c r="AG592" i="259"/>
  <c r="AC560" i="259"/>
  <c r="AE560" i="259" s="1"/>
  <c r="AG560" i="259"/>
  <c r="AC528" i="259"/>
  <c r="AE528" i="259" s="1"/>
  <c r="AG528" i="259"/>
  <c r="AC496" i="259"/>
  <c r="AE496" i="259" s="1"/>
  <c r="AG496" i="259"/>
  <c r="AC464" i="259"/>
  <c r="AE464" i="259" s="1"/>
  <c r="AG464" i="259"/>
  <c r="AC448" i="259"/>
  <c r="AE448" i="259" s="1"/>
  <c r="AG448" i="259"/>
  <c r="AC416" i="259"/>
  <c r="AE416" i="259" s="1"/>
  <c r="AG416" i="259"/>
  <c r="AC384" i="259"/>
  <c r="AE384" i="259" s="1"/>
  <c r="AG384" i="259"/>
  <c r="AC352" i="259"/>
  <c r="AE352" i="259" s="1"/>
  <c r="AG352" i="259"/>
  <c r="AC651" i="259"/>
  <c r="AE651" i="259" s="1"/>
  <c r="AG651" i="259"/>
  <c r="AC619" i="259"/>
  <c r="AE619" i="259" s="1"/>
  <c r="AG619" i="259"/>
  <c r="AC587" i="259"/>
  <c r="AE587" i="259" s="1"/>
  <c r="AG587" i="259"/>
  <c r="AC555" i="259"/>
  <c r="AE555" i="259" s="1"/>
  <c r="AG555" i="259"/>
  <c r="AC523" i="259"/>
  <c r="AE523" i="259" s="1"/>
  <c r="AG523" i="259"/>
  <c r="AC507" i="259"/>
  <c r="AE507" i="259" s="1"/>
  <c r="AG507" i="259"/>
  <c r="AC475" i="259"/>
  <c r="AE475" i="259" s="1"/>
  <c r="AG475" i="259"/>
  <c r="AC443" i="259"/>
  <c r="AE443" i="259" s="1"/>
  <c r="AG443" i="259"/>
  <c r="AC411" i="259"/>
  <c r="AE411" i="259" s="1"/>
  <c r="AG411" i="259"/>
  <c r="AC379" i="259"/>
  <c r="AE379" i="259" s="1"/>
  <c r="AG379" i="259"/>
  <c r="AC347" i="259"/>
  <c r="AE347" i="259" s="1"/>
  <c r="AG347" i="259"/>
  <c r="AC654" i="259"/>
  <c r="AE654" i="259" s="1"/>
  <c r="AG654" i="259"/>
  <c r="AC622" i="259"/>
  <c r="AE622" i="259" s="1"/>
  <c r="AG622" i="259"/>
  <c r="AC590" i="259"/>
  <c r="AE590" i="259" s="1"/>
  <c r="AG590" i="259"/>
  <c r="AC558" i="259"/>
  <c r="AE558" i="259" s="1"/>
  <c r="AG558" i="259"/>
  <c r="AC526" i="259"/>
  <c r="AE526" i="259" s="1"/>
  <c r="AG526" i="259"/>
  <c r="AC494" i="259"/>
  <c r="AE494" i="259" s="1"/>
  <c r="AG494" i="259"/>
  <c r="AC462" i="259"/>
  <c r="AE462" i="259" s="1"/>
  <c r="AG462" i="259"/>
  <c r="AC430" i="259"/>
  <c r="AE430" i="259" s="1"/>
  <c r="AG430" i="259"/>
  <c r="AC398" i="259"/>
  <c r="AE398" i="259" s="1"/>
  <c r="AG398" i="259"/>
  <c r="AC366" i="259"/>
  <c r="AE366" i="259" s="1"/>
  <c r="AG366" i="259"/>
  <c r="AC332" i="259"/>
  <c r="AE332" i="259" s="1"/>
  <c r="AG332" i="259"/>
  <c r="AC301" i="259"/>
  <c r="AE301" i="259" s="1"/>
  <c r="AG301" i="259"/>
  <c r="AC269" i="259"/>
  <c r="AE269" i="259" s="1"/>
  <c r="AG269" i="259"/>
  <c r="AC237" i="259"/>
  <c r="AE237" i="259" s="1"/>
  <c r="AG237" i="259"/>
  <c r="AC205" i="259"/>
  <c r="AE205" i="259" s="1"/>
  <c r="AG205" i="259"/>
  <c r="AC173" i="259"/>
  <c r="AE173" i="259" s="1"/>
  <c r="AG173" i="259"/>
  <c r="AC141" i="259"/>
  <c r="AE141" i="259" s="1"/>
  <c r="AG141" i="259"/>
  <c r="AC109" i="259"/>
  <c r="AE109" i="259" s="1"/>
  <c r="AG109" i="259"/>
  <c r="AC77" i="259"/>
  <c r="AE77" i="259" s="1"/>
  <c r="AG77" i="259"/>
  <c r="AC13" i="259"/>
  <c r="AE13" i="259" s="1"/>
  <c r="AG13" i="259"/>
  <c r="AC300" i="259"/>
  <c r="AE300" i="259" s="1"/>
  <c r="AG300" i="259"/>
  <c r="AC268" i="259"/>
  <c r="AE268" i="259" s="1"/>
  <c r="AG268" i="259"/>
  <c r="AC252" i="259"/>
  <c r="AE252" i="259" s="1"/>
  <c r="AG252" i="259"/>
  <c r="AC220" i="259"/>
  <c r="AE220" i="259" s="1"/>
  <c r="AG220" i="259"/>
  <c r="AC188" i="259"/>
  <c r="AE188" i="259" s="1"/>
  <c r="AG188" i="259"/>
  <c r="AC140" i="259"/>
  <c r="AE140" i="259" s="1"/>
  <c r="AG140" i="259"/>
  <c r="AC108" i="259"/>
  <c r="AE108" i="259" s="1"/>
  <c r="AG108" i="259"/>
  <c r="AC76" i="259"/>
  <c r="AE76" i="259" s="1"/>
  <c r="AG76" i="259"/>
  <c r="AC44" i="259"/>
  <c r="AE44" i="259" s="1"/>
  <c r="AG44" i="259"/>
  <c r="AC12" i="259"/>
  <c r="AE12" i="259" s="1"/>
  <c r="AG12" i="259"/>
  <c r="AC319" i="259"/>
  <c r="AE319" i="259" s="1"/>
  <c r="AG319" i="259"/>
  <c r="AC287" i="259"/>
  <c r="AE287" i="259" s="1"/>
  <c r="AG287" i="259"/>
  <c r="AC255" i="259"/>
  <c r="AE255" i="259" s="1"/>
  <c r="AG255" i="259"/>
  <c r="AC223" i="259"/>
  <c r="AE223" i="259" s="1"/>
  <c r="AG223" i="259"/>
  <c r="AC191" i="259"/>
  <c r="AE191" i="259" s="1"/>
  <c r="AG191" i="259"/>
  <c r="AC159" i="259"/>
  <c r="AE159" i="259" s="1"/>
  <c r="AG159" i="259"/>
  <c r="AC127" i="259"/>
  <c r="AE127" i="259" s="1"/>
  <c r="AG127" i="259"/>
  <c r="AC95" i="259"/>
  <c r="AE95" i="259" s="1"/>
  <c r="AG95" i="259"/>
  <c r="AC63" i="259"/>
  <c r="AE63" i="259" s="1"/>
  <c r="AG63" i="259"/>
  <c r="AC31" i="259"/>
  <c r="AE31" i="259" s="1"/>
  <c r="AG31" i="259"/>
  <c r="AC326" i="259"/>
  <c r="AE326" i="259" s="1"/>
  <c r="AG326" i="259"/>
  <c r="AC294" i="259"/>
  <c r="AE294" i="259" s="1"/>
  <c r="AG294" i="259"/>
  <c r="AC262" i="259"/>
  <c r="AE262" i="259" s="1"/>
  <c r="AG262" i="259"/>
  <c r="AC214" i="259"/>
  <c r="AE214" i="259" s="1"/>
  <c r="AG214" i="259"/>
  <c r="AC182" i="259"/>
  <c r="AE182" i="259" s="1"/>
  <c r="AG182" i="259"/>
  <c r="AC150" i="259"/>
  <c r="AE150" i="259" s="1"/>
  <c r="AG150" i="259"/>
  <c r="AC118" i="259"/>
  <c r="AE118" i="259" s="1"/>
  <c r="AG118" i="259"/>
  <c r="AC86" i="259"/>
  <c r="AE86" i="259" s="1"/>
  <c r="AG86" i="259"/>
  <c r="AC54" i="259"/>
  <c r="AE54" i="259" s="1"/>
  <c r="AG54" i="259"/>
  <c r="AC38" i="259"/>
  <c r="AE38" i="259" s="1"/>
  <c r="AG38" i="259"/>
  <c r="AC6" i="259"/>
  <c r="AE6" i="259" s="1"/>
  <c r="AG6" i="259"/>
  <c r="AC4798" i="259"/>
  <c r="AE4798" i="259" s="1"/>
  <c r="AG4798" i="259"/>
  <c r="AC4733" i="259"/>
  <c r="AE4733" i="259" s="1"/>
  <c r="AG4733" i="259"/>
  <c r="AC3878" i="259"/>
  <c r="AE3878" i="259" s="1"/>
  <c r="AG3878" i="259"/>
  <c r="AC4126" i="259"/>
  <c r="AE4126" i="259" s="1"/>
  <c r="AG4126" i="259"/>
  <c r="AC4382" i="259"/>
  <c r="AE4382" i="259" s="1"/>
  <c r="AG4382" i="259"/>
  <c r="AC4833" i="259"/>
  <c r="AE4833" i="259" s="1"/>
  <c r="AG4833" i="259"/>
  <c r="AC3794" i="259"/>
  <c r="AE3794" i="259" s="1"/>
  <c r="AG3794" i="259"/>
  <c r="AC4173" i="259"/>
  <c r="AE4173" i="259" s="1"/>
  <c r="AG4173" i="259"/>
  <c r="AC4749" i="259"/>
  <c r="AE4749" i="259" s="1"/>
  <c r="AG4749" i="259"/>
  <c r="AC2616" i="259"/>
  <c r="AE2616" i="259" s="1"/>
  <c r="AG2616" i="259"/>
  <c r="AC3139" i="259"/>
  <c r="AE3139" i="259" s="1"/>
  <c r="AG3139" i="259"/>
  <c r="AC3395" i="259"/>
  <c r="AE3395" i="259" s="1"/>
  <c r="AG3395" i="259"/>
  <c r="AC3651" i="259"/>
  <c r="AE3651" i="259" s="1"/>
  <c r="AG3651" i="259"/>
  <c r="AC4187" i="259"/>
  <c r="AE4187" i="259" s="1"/>
  <c r="AG4187" i="259"/>
  <c r="AC4379" i="259"/>
  <c r="AE4379" i="259" s="1"/>
  <c r="AG4379" i="259"/>
  <c r="AC4427" i="259"/>
  <c r="AE4427" i="259" s="1"/>
  <c r="AG4427" i="259"/>
  <c r="AC4491" i="259"/>
  <c r="AE4491" i="259" s="1"/>
  <c r="AG4491" i="259"/>
  <c r="AC4555" i="259"/>
  <c r="AE4555" i="259" s="1"/>
  <c r="AG4555" i="259"/>
  <c r="AC4619" i="259"/>
  <c r="AE4619" i="259" s="1"/>
  <c r="AG4619" i="259"/>
  <c r="AC4855" i="259"/>
  <c r="AE4855" i="259" s="1"/>
  <c r="AG4855" i="259"/>
  <c r="AC4915" i="259"/>
  <c r="AE4915" i="259" s="1"/>
  <c r="AG4915" i="259"/>
  <c r="AC4979" i="259"/>
  <c r="AE4979" i="259" s="1"/>
  <c r="AG4979" i="259"/>
  <c r="AC5043" i="259"/>
  <c r="AE5043" i="259" s="1"/>
  <c r="AG5043" i="259"/>
  <c r="AC5098" i="259"/>
  <c r="AE5098" i="259" s="1"/>
  <c r="AG5098" i="259"/>
  <c r="AC5130" i="259"/>
  <c r="AE5130" i="259" s="1"/>
  <c r="AG5130" i="259"/>
  <c r="AC5162" i="259"/>
  <c r="AE5162" i="259" s="1"/>
  <c r="AG5162" i="259"/>
  <c r="AC5194" i="259"/>
  <c r="AE5194" i="259" s="1"/>
  <c r="AG5194" i="259"/>
  <c r="AC5226" i="259"/>
  <c r="AE5226" i="259" s="1"/>
  <c r="AG5226" i="259"/>
  <c r="AC5255" i="259"/>
  <c r="AE5255" i="259" s="1"/>
  <c r="AG5255" i="259"/>
  <c r="AC5276" i="259"/>
  <c r="AE5276" i="259" s="1"/>
  <c r="AG5276" i="259"/>
  <c r="AC5298" i="259"/>
  <c r="AE5298" i="259" s="1"/>
  <c r="AG5298" i="259"/>
  <c r="AC5319" i="259"/>
  <c r="AE5319" i="259" s="1"/>
  <c r="AG5319" i="259"/>
  <c r="AC5340" i="259"/>
  <c r="AE5340" i="259" s="1"/>
  <c r="AG5340" i="259"/>
  <c r="AC5362" i="259"/>
  <c r="AE5362" i="259" s="1"/>
  <c r="AG5362" i="259"/>
  <c r="AC5383" i="259"/>
  <c r="AE5383" i="259" s="1"/>
  <c r="AG5383" i="259"/>
  <c r="AC5404" i="259"/>
  <c r="AE5404" i="259" s="1"/>
  <c r="AG5404" i="259"/>
  <c r="AC5426" i="259"/>
  <c r="AE5426" i="259" s="1"/>
  <c r="AG5426" i="259"/>
  <c r="AC5447" i="259"/>
  <c r="AE5447" i="259" s="1"/>
  <c r="AG5447" i="259"/>
  <c r="AC5468" i="259"/>
  <c r="AE5468" i="259" s="1"/>
  <c r="AG5468" i="259"/>
  <c r="AC5490" i="259"/>
  <c r="AE5490" i="259" s="1"/>
  <c r="AG5490" i="259"/>
  <c r="AC5510" i="259"/>
  <c r="AE5510" i="259" s="1"/>
  <c r="AG5510" i="259"/>
  <c r="AC4895" i="259"/>
  <c r="AE4895" i="259" s="1"/>
  <c r="AG4895" i="259"/>
  <c r="AC5111" i="259"/>
  <c r="AE5111" i="259" s="1"/>
  <c r="AG5111" i="259"/>
  <c r="AC5239" i="259"/>
  <c r="AE5239" i="259" s="1"/>
  <c r="AG5239" i="259"/>
  <c r="AC5328" i="259"/>
  <c r="AE5328" i="259" s="1"/>
  <c r="AG5328" i="259"/>
  <c r="AC5408" i="259"/>
  <c r="AE5408" i="259" s="1"/>
  <c r="AG5408" i="259"/>
  <c r="AC5494" i="259"/>
  <c r="AE5494" i="259" s="1"/>
  <c r="AG5494" i="259"/>
  <c r="AC2925" i="259"/>
  <c r="AE2925" i="259" s="1"/>
  <c r="AG2925" i="259"/>
  <c r="AC3219" i="259"/>
  <c r="AE3219" i="259" s="1"/>
  <c r="AG3219" i="259"/>
  <c r="AC3475" i="259"/>
  <c r="AE3475" i="259" s="1"/>
  <c r="AG3475" i="259"/>
  <c r="AC3731" i="259"/>
  <c r="AE3731" i="259" s="1"/>
  <c r="AG3731" i="259"/>
  <c r="AC4215" i="259"/>
  <c r="AE4215" i="259" s="1"/>
  <c r="AG4215" i="259"/>
  <c r="AC4415" i="259"/>
  <c r="AE4415" i="259" s="1"/>
  <c r="AG4415" i="259"/>
  <c r="AC4495" i="259"/>
  <c r="AE4495" i="259" s="1"/>
  <c r="AG4495" i="259"/>
  <c r="AC4559" i="259"/>
  <c r="AE4559" i="259" s="1"/>
  <c r="AG4559" i="259"/>
  <c r="AC4623" i="259"/>
  <c r="AE4623" i="259" s="1"/>
  <c r="AG4623" i="259"/>
  <c r="AC4695" i="259"/>
  <c r="AE4695" i="259" s="1"/>
  <c r="AG4695" i="259"/>
  <c r="AC4751" i="259"/>
  <c r="AE4751" i="259" s="1"/>
  <c r="AG4751" i="259"/>
  <c r="AC4887" i="259"/>
  <c r="AE4887" i="259" s="1"/>
  <c r="AG4887" i="259"/>
  <c r="AC4951" i="259"/>
  <c r="AE4951" i="259" s="1"/>
  <c r="AG4951" i="259"/>
  <c r="AC5015" i="259"/>
  <c r="AE5015" i="259" s="1"/>
  <c r="AG5015" i="259"/>
  <c r="AC5079" i="259"/>
  <c r="AE5079" i="259" s="1"/>
  <c r="AG5079" i="259"/>
  <c r="AC5115" i="259"/>
  <c r="AE5115" i="259" s="1"/>
  <c r="AG5115" i="259"/>
  <c r="AC5147" i="259"/>
  <c r="AE5147" i="259" s="1"/>
  <c r="AG5147" i="259"/>
  <c r="AC5179" i="259"/>
  <c r="AE5179" i="259" s="1"/>
  <c r="AG5179" i="259"/>
  <c r="AC5211" i="259"/>
  <c r="AE5211" i="259" s="1"/>
  <c r="AG5211" i="259"/>
  <c r="AC5243" i="259"/>
  <c r="AE5243" i="259" s="1"/>
  <c r="AG5243" i="259"/>
  <c r="AC5267" i="259"/>
  <c r="AE5267" i="259" s="1"/>
  <c r="AG5267" i="259"/>
  <c r="AC5288" i="259"/>
  <c r="AE5288" i="259" s="1"/>
  <c r="AG5288" i="259"/>
  <c r="AC5310" i="259"/>
  <c r="AE5310" i="259" s="1"/>
  <c r="AG5310" i="259"/>
  <c r="AC5331" i="259"/>
  <c r="AE5331" i="259" s="1"/>
  <c r="AG5331" i="259"/>
  <c r="AC5352" i="259"/>
  <c r="AE5352" i="259" s="1"/>
  <c r="AG5352" i="259"/>
  <c r="AC5374" i="259"/>
  <c r="AE5374" i="259" s="1"/>
  <c r="AG5374" i="259"/>
  <c r="AC5395" i="259"/>
  <c r="AE5395" i="259" s="1"/>
  <c r="AG5395" i="259"/>
  <c r="AC5416" i="259"/>
  <c r="AE5416" i="259" s="1"/>
  <c r="AG5416" i="259"/>
  <c r="AC5438" i="259"/>
  <c r="AE5438" i="259" s="1"/>
  <c r="AG5438" i="259"/>
  <c r="AC5459" i="259"/>
  <c r="AE5459" i="259" s="1"/>
  <c r="AG5459" i="259"/>
  <c r="AC5480" i="259"/>
  <c r="AE5480" i="259" s="1"/>
  <c r="AG5480" i="259"/>
  <c r="AC5502" i="259"/>
  <c r="AE5502" i="259" s="1"/>
  <c r="AG5502" i="259"/>
  <c r="AC4583" i="259"/>
  <c r="AE4583" i="259" s="1"/>
  <c r="AG4583" i="259"/>
  <c r="AC4739" i="259"/>
  <c r="AE4739" i="259" s="1"/>
  <c r="AG4739" i="259"/>
  <c r="AC4991" i="259"/>
  <c r="AE4991" i="259" s="1"/>
  <c r="AG4991" i="259"/>
  <c r="AC5167" i="259"/>
  <c r="AE5167" i="259" s="1"/>
  <c r="AG5167" i="259"/>
  <c r="AC5275" i="259"/>
  <c r="AE5275" i="259" s="1"/>
  <c r="AG5275" i="259"/>
  <c r="AC5360" i="259"/>
  <c r="AE5360" i="259" s="1"/>
  <c r="AG5360" i="259"/>
  <c r="AC5440" i="259"/>
  <c r="AE5440" i="259" s="1"/>
  <c r="AG5440" i="259"/>
  <c r="AC2488" i="259"/>
  <c r="AE2488" i="259" s="1"/>
  <c r="AG2488" i="259"/>
  <c r="AC3107" i="259"/>
  <c r="AE3107" i="259" s="1"/>
  <c r="AG3107" i="259"/>
  <c r="AC3363" i="259"/>
  <c r="AE3363" i="259" s="1"/>
  <c r="AG3363" i="259"/>
  <c r="AC3619" i="259"/>
  <c r="AE3619" i="259" s="1"/>
  <c r="AG3619" i="259"/>
  <c r="AC3919" i="259"/>
  <c r="AE3919" i="259" s="1"/>
  <c r="AG3919" i="259"/>
  <c r="AC4123" i="259"/>
  <c r="AE4123" i="259" s="1"/>
  <c r="AG4123" i="259"/>
  <c r="AC4399" i="259"/>
  <c r="AE4399" i="259" s="1"/>
  <c r="AG4399" i="259"/>
  <c r="AC4483" i="259"/>
  <c r="AE4483" i="259" s="1"/>
  <c r="AG4483" i="259"/>
  <c r="AC4547" i="259"/>
  <c r="AE4547" i="259" s="1"/>
  <c r="AG4547" i="259"/>
  <c r="AC4611" i="259"/>
  <c r="AE4611" i="259" s="1"/>
  <c r="AG4611" i="259"/>
  <c r="AC4803" i="259"/>
  <c r="AE4803" i="259" s="1"/>
  <c r="AG4803" i="259"/>
  <c r="AC4891" i="259"/>
  <c r="AE4891" i="259" s="1"/>
  <c r="AG4891" i="259"/>
  <c r="AC4955" i="259"/>
  <c r="AE4955" i="259" s="1"/>
  <c r="AG4955" i="259"/>
  <c r="AC5019" i="259"/>
  <c r="AE5019" i="259" s="1"/>
  <c r="AG5019" i="259"/>
  <c r="AC5083" i="259"/>
  <c r="AE5083" i="259" s="1"/>
  <c r="AG5083" i="259"/>
  <c r="AC5118" i="259"/>
  <c r="AE5118" i="259" s="1"/>
  <c r="AG5118" i="259"/>
  <c r="AC5150" i="259"/>
  <c r="AE5150" i="259" s="1"/>
  <c r="AG5150" i="259"/>
  <c r="AC5182" i="259"/>
  <c r="AE5182" i="259" s="1"/>
  <c r="AG5182" i="259"/>
  <c r="AC5214" i="259"/>
  <c r="AE5214" i="259" s="1"/>
  <c r="AG5214" i="259"/>
  <c r="AC5246" i="259"/>
  <c r="AE5246" i="259" s="1"/>
  <c r="AG5246" i="259"/>
  <c r="AC5268" i="259"/>
  <c r="AE5268" i="259" s="1"/>
  <c r="AG5268" i="259"/>
  <c r="AC5290" i="259"/>
  <c r="AE5290" i="259" s="1"/>
  <c r="AG5290" i="259"/>
  <c r="AC5311" i="259"/>
  <c r="AE5311" i="259" s="1"/>
  <c r="AG5311" i="259"/>
  <c r="AC5332" i="259"/>
  <c r="AE5332" i="259" s="1"/>
  <c r="AG5332" i="259"/>
  <c r="AC5354" i="259"/>
  <c r="AE5354" i="259" s="1"/>
  <c r="AG5354" i="259"/>
  <c r="AC5375" i="259"/>
  <c r="AE5375" i="259" s="1"/>
  <c r="AG5375" i="259"/>
  <c r="AC5396" i="259"/>
  <c r="AE5396" i="259" s="1"/>
  <c r="AG5396" i="259"/>
  <c r="AC5418" i="259"/>
  <c r="AE5418" i="259" s="1"/>
  <c r="AG5418" i="259"/>
  <c r="AC5439" i="259"/>
  <c r="AE5439" i="259" s="1"/>
  <c r="AG5439" i="259"/>
  <c r="AC5460" i="259"/>
  <c r="AE5460" i="259" s="1"/>
  <c r="AG5460" i="259"/>
  <c r="AC5482" i="259"/>
  <c r="AE5482" i="259" s="1"/>
  <c r="AG5482" i="259"/>
  <c r="AC5503" i="259"/>
  <c r="AE5503" i="259" s="1"/>
  <c r="AG5503" i="259"/>
  <c r="AC4615" i="259"/>
  <c r="AE4615" i="259" s="1"/>
  <c r="AG4615" i="259"/>
  <c r="AC4911" i="259"/>
  <c r="AE4911" i="259" s="1"/>
  <c r="AG4911" i="259"/>
  <c r="AC5127" i="259"/>
  <c r="AE5127" i="259" s="1"/>
  <c r="AG5127" i="259"/>
  <c r="AC5247" i="259"/>
  <c r="AE5247" i="259" s="1"/>
  <c r="AG5247" i="259"/>
  <c r="AC5334" i="259"/>
  <c r="AE5334" i="259" s="1"/>
  <c r="AG5334" i="259"/>
  <c r="AC5419" i="259"/>
  <c r="AE5419" i="259" s="1"/>
  <c r="AG5419" i="259"/>
  <c r="AC5504" i="259"/>
  <c r="AE5504" i="259" s="1"/>
  <c r="AG5504" i="259"/>
  <c r="AC3059" i="259"/>
  <c r="AE3059" i="259" s="1"/>
  <c r="AG3059" i="259"/>
  <c r="AC3315" i="259"/>
  <c r="AE3315" i="259" s="1"/>
  <c r="AG3315" i="259"/>
  <c r="AC3571" i="259"/>
  <c r="AE3571" i="259" s="1"/>
  <c r="AG3571" i="259"/>
  <c r="AC3859" i="259"/>
  <c r="AE3859" i="259" s="1"/>
  <c r="AG3859" i="259"/>
  <c r="AC4395" i="259"/>
  <c r="AE4395" i="259" s="1"/>
  <c r="AG4395" i="259"/>
  <c r="AC4471" i="259"/>
  <c r="AE4471" i="259" s="1"/>
  <c r="AG4471" i="259"/>
  <c r="AC4535" i="259"/>
  <c r="AE4535" i="259" s="1"/>
  <c r="AG4535" i="259"/>
  <c r="AC4631" i="259"/>
  <c r="AE4631" i="259" s="1"/>
  <c r="AG4631" i="259"/>
  <c r="AC4799" i="259"/>
  <c r="AE4799" i="259" s="1"/>
  <c r="AG4799" i="259"/>
  <c r="AC5071" i="259"/>
  <c r="AE5071" i="259" s="1"/>
  <c r="AG5071" i="259"/>
  <c r="AC5231" i="259"/>
  <c r="AE5231" i="259" s="1"/>
  <c r="AG5231" i="259"/>
  <c r="AC5323" i="259"/>
  <c r="AE5323" i="259" s="1"/>
  <c r="AG5323" i="259"/>
  <c r="AC5414" i="259"/>
  <c r="AE5414" i="259" s="1"/>
  <c r="AG5414" i="259"/>
  <c r="AC5509" i="259"/>
  <c r="AE5509" i="259" s="1"/>
  <c r="AG5509" i="259"/>
  <c r="AC5074" i="259"/>
  <c r="AE5074" i="259" s="1"/>
  <c r="AG5074" i="259"/>
  <c r="AC5058" i="259"/>
  <c r="AE5058" i="259" s="1"/>
  <c r="AG5058" i="259"/>
  <c r="AC5042" i="259"/>
  <c r="AE5042" i="259" s="1"/>
  <c r="AG5042" i="259"/>
  <c r="AC5026" i="259"/>
  <c r="AE5026" i="259" s="1"/>
  <c r="AG5026" i="259"/>
  <c r="AC5010" i="259"/>
  <c r="AE5010" i="259" s="1"/>
  <c r="AG5010" i="259"/>
  <c r="AC4994" i="259"/>
  <c r="AE4994" i="259" s="1"/>
  <c r="AG4994" i="259"/>
  <c r="AC4978" i="259"/>
  <c r="AE4978" i="259" s="1"/>
  <c r="AG4978" i="259"/>
  <c r="AC4962" i="259"/>
  <c r="AE4962" i="259" s="1"/>
  <c r="AG4962" i="259"/>
  <c r="AC4946" i="259"/>
  <c r="AE4946" i="259" s="1"/>
  <c r="AG4946" i="259"/>
  <c r="AC4930" i="259"/>
  <c r="AE4930" i="259" s="1"/>
  <c r="AG4930" i="259"/>
  <c r="AC4914" i="259"/>
  <c r="AE4914" i="259" s="1"/>
  <c r="AG4914" i="259"/>
  <c r="AC4898" i="259"/>
  <c r="AE4898" i="259" s="1"/>
  <c r="AG4898" i="259"/>
  <c r="AC4882" i="259"/>
  <c r="AE4882" i="259" s="1"/>
  <c r="AG4882" i="259"/>
  <c r="AC4866" i="259"/>
  <c r="AE4866" i="259" s="1"/>
  <c r="AG4866" i="259"/>
  <c r="AC4850" i="259"/>
  <c r="AE4850" i="259" s="1"/>
  <c r="AG4850" i="259"/>
  <c r="AC4834" i="259"/>
  <c r="AE4834" i="259" s="1"/>
  <c r="AG4834" i="259"/>
  <c r="AC4794" i="259"/>
  <c r="AE4794" i="259" s="1"/>
  <c r="AG4794" i="259"/>
  <c r="AC4766" i="259"/>
  <c r="AE4766" i="259" s="1"/>
  <c r="AG4766" i="259"/>
  <c r="AC4746" i="259"/>
  <c r="AE4746" i="259" s="1"/>
  <c r="AG4746" i="259"/>
  <c r="AC4726" i="259"/>
  <c r="AE4726" i="259" s="1"/>
  <c r="AG4726" i="259"/>
  <c r="AC4706" i="259"/>
  <c r="AE4706" i="259" s="1"/>
  <c r="AG4706" i="259"/>
  <c r="AC4686" i="259"/>
  <c r="AE4686" i="259" s="1"/>
  <c r="AG4686" i="259"/>
  <c r="AC4670" i="259"/>
  <c r="AE4670" i="259" s="1"/>
  <c r="AG4670" i="259"/>
  <c r="AC4646" i="259"/>
  <c r="AE4646" i="259" s="1"/>
  <c r="AG4646" i="259"/>
  <c r="AC4630" i="259"/>
  <c r="AE4630" i="259" s="1"/>
  <c r="AG4630" i="259"/>
  <c r="AC4614" i="259"/>
  <c r="AE4614" i="259" s="1"/>
  <c r="AG4614" i="259"/>
  <c r="AC4598" i="259"/>
  <c r="AE4598" i="259" s="1"/>
  <c r="AG4598" i="259"/>
  <c r="AC4582" i="259"/>
  <c r="AE4582" i="259" s="1"/>
  <c r="AG4582" i="259"/>
  <c r="AC4566" i="259"/>
  <c r="AE4566" i="259" s="1"/>
  <c r="AG4566" i="259"/>
  <c r="AC4550" i="259"/>
  <c r="AE4550" i="259" s="1"/>
  <c r="AG4550" i="259"/>
  <c r="AC4534" i="259"/>
  <c r="AE4534" i="259" s="1"/>
  <c r="AG4534" i="259"/>
  <c r="AC4518" i="259"/>
  <c r="AE4518" i="259" s="1"/>
  <c r="AG4518" i="259"/>
  <c r="AC4502" i="259"/>
  <c r="AE4502" i="259" s="1"/>
  <c r="AG4502" i="259"/>
  <c r="AC4486" i="259"/>
  <c r="AE4486" i="259" s="1"/>
  <c r="AG4486" i="259"/>
  <c r="AC4470" i="259"/>
  <c r="AE4470" i="259" s="1"/>
  <c r="AG4470" i="259"/>
  <c r="AC4454" i="259"/>
  <c r="AE4454" i="259" s="1"/>
  <c r="AG4454" i="259"/>
  <c r="AC4434" i="259"/>
  <c r="AE4434" i="259" s="1"/>
  <c r="AG4434" i="259"/>
  <c r="AC4414" i="259"/>
  <c r="AE4414" i="259" s="1"/>
  <c r="AG4414" i="259"/>
  <c r="AC4394" i="259"/>
  <c r="AE4394" i="259" s="1"/>
  <c r="AG4394" i="259"/>
  <c r="AC4370" i="259"/>
  <c r="AE4370" i="259" s="1"/>
  <c r="AG4370" i="259"/>
  <c r="AC4347" i="259"/>
  <c r="AE4347" i="259" s="1"/>
  <c r="AG4347" i="259"/>
  <c r="AC4291" i="259"/>
  <c r="AE4291" i="259" s="1"/>
  <c r="AG4291" i="259"/>
  <c r="AC4239" i="259"/>
  <c r="AE4239" i="259" s="1"/>
  <c r="AG4239" i="259"/>
  <c r="AC4131" i="259"/>
  <c r="AE4131" i="259" s="1"/>
  <c r="AG4131" i="259"/>
  <c r="AC3975" i="259"/>
  <c r="AE3975" i="259" s="1"/>
  <c r="AG3975" i="259"/>
  <c r="AC3831" i="259"/>
  <c r="AE3831" i="259" s="1"/>
  <c r="AG3831" i="259"/>
  <c r="AC3755" i="259"/>
  <c r="AE3755" i="259" s="1"/>
  <c r="AG3755" i="259"/>
  <c r="AC3695" i="259"/>
  <c r="AE3695" i="259" s="1"/>
  <c r="AG3695" i="259"/>
  <c r="AC3631" i="259"/>
  <c r="AE3631" i="259" s="1"/>
  <c r="AG3631" i="259"/>
  <c r="AC3567" i="259"/>
  <c r="AE3567" i="259" s="1"/>
  <c r="AG3567" i="259"/>
  <c r="AC3503" i="259"/>
  <c r="AE3503" i="259" s="1"/>
  <c r="AG3503" i="259"/>
  <c r="AC3439" i="259"/>
  <c r="AE3439" i="259" s="1"/>
  <c r="AG3439" i="259"/>
  <c r="AC3375" i="259"/>
  <c r="AE3375" i="259" s="1"/>
  <c r="AG3375" i="259"/>
  <c r="AC3311" i="259"/>
  <c r="AE3311" i="259" s="1"/>
  <c r="AG3311" i="259"/>
  <c r="AC3247" i="259"/>
  <c r="AE3247" i="259" s="1"/>
  <c r="AG3247" i="259"/>
  <c r="AC3183" i="259"/>
  <c r="AE3183" i="259" s="1"/>
  <c r="AG3183" i="259"/>
  <c r="AC3119" i="259"/>
  <c r="AE3119" i="259" s="1"/>
  <c r="AG3119" i="259"/>
  <c r="AC3055" i="259"/>
  <c r="AE3055" i="259" s="1"/>
  <c r="AG3055" i="259"/>
  <c r="AC2980" i="259"/>
  <c r="AE2980" i="259" s="1"/>
  <c r="AG2980" i="259"/>
  <c r="AC2792" i="259"/>
  <c r="AE2792" i="259" s="1"/>
  <c r="AG2792" i="259"/>
  <c r="AC2536" i="259"/>
  <c r="AE2536" i="259" s="1"/>
  <c r="AG2536" i="259"/>
  <c r="AC5505" i="259"/>
  <c r="AE5505" i="259" s="1"/>
  <c r="AG5505" i="259"/>
  <c r="AC5489" i="259"/>
  <c r="AE5489" i="259" s="1"/>
  <c r="AG5489" i="259"/>
  <c r="AC5473" i="259"/>
  <c r="AE5473" i="259" s="1"/>
  <c r="AG5473" i="259"/>
  <c r="AC5457" i="259"/>
  <c r="AE5457" i="259" s="1"/>
  <c r="AG5457" i="259"/>
  <c r="AC5441" i="259"/>
  <c r="AE5441" i="259" s="1"/>
  <c r="AG5441" i="259"/>
  <c r="AC5425" i="259"/>
  <c r="AE5425" i="259" s="1"/>
  <c r="AG5425" i="259"/>
  <c r="AC5409" i="259"/>
  <c r="AE5409" i="259" s="1"/>
  <c r="AG5409" i="259"/>
  <c r="AC5393" i="259"/>
  <c r="AE5393" i="259" s="1"/>
  <c r="AG5393" i="259"/>
  <c r="AC5377" i="259"/>
  <c r="AE5377" i="259" s="1"/>
  <c r="AG5377" i="259"/>
  <c r="AC5361" i="259"/>
  <c r="AE5361" i="259" s="1"/>
  <c r="AG5361" i="259"/>
  <c r="AC5345" i="259"/>
  <c r="AE5345" i="259" s="1"/>
  <c r="AG5345" i="259"/>
  <c r="AC5329" i="259"/>
  <c r="AE5329" i="259" s="1"/>
  <c r="AG5329" i="259"/>
  <c r="AC5313" i="259"/>
  <c r="AE5313" i="259" s="1"/>
  <c r="AG5313" i="259"/>
  <c r="AC5297" i="259"/>
  <c r="AE5297" i="259" s="1"/>
  <c r="AG5297" i="259"/>
  <c r="AC5281" i="259"/>
  <c r="AE5281" i="259" s="1"/>
  <c r="AG5281" i="259"/>
  <c r="AC5265" i="259"/>
  <c r="AE5265" i="259" s="1"/>
  <c r="AG5265" i="259"/>
  <c r="AC5249" i="259"/>
  <c r="AE5249" i="259" s="1"/>
  <c r="AG5249" i="259"/>
  <c r="AC5233" i="259"/>
  <c r="AE5233" i="259" s="1"/>
  <c r="AG5233" i="259"/>
  <c r="AC5217" i="259"/>
  <c r="AE5217" i="259" s="1"/>
  <c r="AG5217" i="259"/>
  <c r="AC5201" i="259"/>
  <c r="AE5201" i="259" s="1"/>
  <c r="AG5201" i="259"/>
  <c r="AC5185" i="259"/>
  <c r="AE5185" i="259" s="1"/>
  <c r="AG5185" i="259"/>
  <c r="AC5169" i="259"/>
  <c r="AE5169" i="259" s="1"/>
  <c r="AG5169" i="259"/>
  <c r="AC5153" i="259"/>
  <c r="AE5153" i="259" s="1"/>
  <c r="AG5153" i="259"/>
  <c r="AC5137" i="259"/>
  <c r="AE5137" i="259" s="1"/>
  <c r="AG5137" i="259"/>
  <c r="AC5121" i="259"/>
  <c r="AE5121" i="259" s="1"/>
  <c r="AG5121" i="259"/>
  <c r="AC5105" i="259"/>
  <c r="AE5105" i="259" s="1"/>
  <c r="AG5105" i="259"/>
  <c r="AC5089" i="259"/>
  <c r="AE5089" i="259" s="1"/>
  <c r="AG5089" i="259"/>
  <c r="AC5073" i="259"/>
  <c r="AE5073" i="259" s="1"/>
  <c r="AG5073" i="259"/>
  <c r="AC5057" i="259"/>
  <c r="AE5057" i="259" s="1"/>
  <c r="AG5057" i="259"/>
  <c r="AC5041" i="259"/>
  <c r="AE5041" i="259" s="1"/>
  <c r="AG5041" i="259"/>
  <c r="AC5025" i="259"/>
  <c r="AE5025" i="259" s="1"/>
  <c r="AG5025" i="259"/>
  <c r="AC5009" i="259"/>
  <c r="AE5009" i="259" s="1"/>
  <c r="AG5009" i="259"/>
  <c r="AC4993" i="259"/>
  <c r="AE4993" i="259" s="1"/>
  <c r="AG4993" i="259"/>
  <c r="AC4977" i="259"/>
  <c r="AE4977" i="259" s="1"/>
  <c r="AG4977" i="259"/>
  <c r="AC4961" i="259"/>
  <c r="AE4961" i="259" s="1"/>
  <c r="AG4961" i="259"/>
  <c r="AC4945" i="259"/>
  <c r="AE4945" i="259" s="1"/>
  <c r="AG4945" i="259"/>
  <c r="AC4929" i="259"/>
  <c r="AE4929" i="259" s="1"/>
  <c r="AG4929" i="259"/>
  <c r="AC4913" i="259"/>
  <c r="AE4913" i="259" s="1"/>
  <c r="AG4913" i="259"/>
  <c r="AC4897" i="259"/>
  <c r="AE4897" i="259" s="1"/>
  <c r="AG4897" i="259"/>
  <c r="AC4881" i="259"/>
  <c r="AE4881" i="259" s="1"/>
  <c r="AG4881" i="259"/>
  <c r="AC4865" i="259"/>
  <c r="AE4865" i="259" s="1"/>
  <c r="AG4865" i="259"/>
  <c r="AC4849" i="259"/>
  <c r="AE4849" i="259" s="1"/>
  <c r="AG4849" i="259"/>
  <c r="AC4821" i="259"/>
  <c r="AE4821" i="259" s="1"/>
  <c r="AG4821" i="259"/>
  <c r="AC4785" i="259"/>
  <c r="AE4785" i="259" s="1"/>
  <c r="AG4785" i="259"/>
  <c r="AC4745" i="259"/>
  <c r="AE4745" i="259" s="1"/>
  <c r="AG4745" i="259"/>
  <c r="AC4717" i="259"/>
  <c r="AE4717" i="259" s="1"/>
  <c r="AG4717" i="259"/>
  <c r="AC4693" i="259"/>
  <c r="AE4693" i="259" s="1"/>
  <c r="AG4693" i="259"/>
  <c r="AC4665" i="259"/>
  <c r="AE4665" i="259" s="1"/>
  <c r="AG4665" i="259"/>
  <c r="AC4637" i="259"/>
  <c r="AE4637" i="259" s="1"/>
  <c r="AG4637" i="259"/>
  <c r="AC4621" i="259"/>
  <c r="AE4621" i="259" s="1"/>
  <c r="AG4621" i="259"/>
  <c r="AC4605" i="259"/>
  <c r="AE4605" i="259" s="1"/>
  <c r="AG4605" i="259"/>
  <c r="AC4589" i="259"/>
  <c r="AE4589" i="259" s="1"/>
  <c r="AG4589" i="259"/>
  <c r="AC4573" i="259"/>
  <c r="AE4573" i="259" s="1"/>
  <c r="AG4573" i="259"/>
  <c r="AC4557" i="259"/>
  <c r="AE4557" i="259" s="1"/>
  <c r="AG4557" i="259"/>
  <c r="AC4541" i="259"/>
  <c r="AE4541" i="259" s="1"/>
  <c r="AG4541" i="259"/>
  <c r="AC4525" i="259"/>
  <c r="AE4525" i="259" s="1"/>
  <c r="AG4525" i="259"/>
  <c r="AC4509" i="259"/>
  <c r="AE4509" i="259" s="1"/>
  <c r="AG4509" i="259"/>
  <c r="AC4493" i="259"/>
  <c r="AE4493" i="259" s="1"/>
  <c r="AG4493" i="259"/>
  <c r="AC4477" i="259"/>
  <c r="AE4477" i="259" s="1"/>
  <c r="AG4477" i="259"/>
  <c r="AC4461" i="259"/>
  <c r="AE4461" i="259" s="1"/>
  <c r="AG4461" i="259"/>
  <c r="AC4445" i="259"/>
  <c r="AE4445" i="259" s="1"/>
  <c r="AG4445" i="259"/>
  <c r="AC4425" i="259"/>
  <c r="AE4425" i="259" s="1"/>
  <c r="AG4425" i="259"/>
  <c r="AC4401" i="259"/>
  <c r="AE4401" i="259" s="1"/>
  <c r="AG4401" i="259"/>
  <c r="AC4381" i="259"/>
  <c r="AE4381" i="259" s="1"/>
  <c r="AG4381" i="259"/>
  <c r="AC4360" i="259"/>
  <c r="AE4360" i="259" s="1"/>
  <c r="AG4360" i="259"/>
  <c r="AC4315" i="259"/>
  <c r="AE4315" i="259" s="1"/>
  <c r="AG4315" i="259"/>
  <c r="AC4211" i="259"/>
  <c r="AE4211" i="259" s="1"/>
  <c r="AG4211" i="259"/>
  <c r="AC4083" i="259"/>
  <c r="AE4083" i="259" s="1"/>
  <c r="AG4083" i="259"/>
  <c r="AC4035" i="259"/>
  <c r="AE4035" i="259" s="1"/>
  <c r="AG4035" i="259"/>
  <c r="AC3959" i="259"/>
  <c r="AE3959" i="259" s="1"/>
  <c r="AG3959" i="259"/>
  <c r="AC3807" i="259"/>
  <c r="AE3807" i="259" s="1"/>
  <c r="AG3807" i="259"/>
  <c r="AC3707" i="259"/>
  <c r="AE3707" i="259" s="1"/>
  <c r="AG3707" i="259"/>
  <c r="AC3643" i="259"/>
  <c r="AE3643" i="259" s="1"/>
  <c r="AG3643" i="259"/>
  <c r="AC3579" i="259"/>
  <c r="AE3579" i="259" s="1"/>
  <c r="AG3579" i="259"/>
  <c r="AC3515" i="259"/>
  <c r="AE3515" i="259" s="1"/>
  <c r="AG3515" i="259"/>
  <c r="AC3451" i="259"/>
  <c r="AE3451" i="259" s="1"/>
  <c r="AG3451" i="259"/>
  <c r="AC3387" i="259"/>
  <c r="AE3387" i="259" s="1"/>
  <c r="AG3387" i="259"/>
  <c r="AC3323" i="259"/>
  <c r="AE3323" i="259" s="1"/>
  <c r="AG3323" i="259"/>
  <c r="AC3259" i="259"/>
  <c r="AE3259" i="259" s="1"/>
  <c r="AG3259" i="259"/>
  <c r="AC3195" i="259"/>
  <c r="AE3195" i="259" s="1"/>
  <c r="AG3195" i="259"/>
  <c r="AC3131" i="259"/>
  <c r="AE3131" i="259" s="1"/>
  <c r="AG3131" i="259"/>
  <c r="AC3067" i="259"/>
  <c r="AE3067" i="259" s="1"/>
  <c r="AG3067" i="259"/>
  <c r="AC2996" i="259"/>
  <c r="AE2996" i="259" s="1"/>
  <c r="AG2996" i="259"/>
  <c r="AC2840" i="259"/>
  <c r="AE2840" i="259" s="1"/>
  <c r="AG2840" i="259"/>
  <c r="AC2584" i="259"/>
  <c r="AE2584" i="259" s="1"/>
  <c r="AG2584" i="259"/>
  <c r="AC1873" i="259"/>
  <c r="AE1873" i="259" s="1"/>
  <c r="AG1873" i="259"/>
  <c r="AC5236" i="259"/>
  <c r="AE5236" i="259" s="1"/>
  <c r="AG5236" i="259"/>
  <c r="AC5220" i="259"/>
  <c r="AE5220" i="259" s="1"/>
  <c r="AG5220" i="259"/>
  <c r="AC5204" i="259"/>
  <c r="AE5204" i="259" s="1"/>
  <c r="AG5204" i="259"/>
  <c r="AC5188" i="259"/>
  <c r="AE5188" i="259" s="1"/>
  <c r="AG5188" i="259"/>
  <c r="AC5172" i="259"/>
  <c r="AE5172" i="259" s="1"/>
  <c r="AG5172" i="259"/>
  <c r="AC5156" i="259"/>
  <c r="AE5156" i="259" s="1"/>
  <c r="AG5156" i="259"/>
  <c r="AC5140" i="259"/>
  <c r="AE5140" i="259" s="1"/>
  <c r="AG5140" i="259"/>
  <c r="AC5124" i="259"/>
  <c r="AE5124" i="259" s="1"/>
  <c r="AG5124" i="259"/>
  <c r="AC5108" i="259"/>
  <c r="AE5108" i="259" s="1"/>
  <c r="AG5108" i="259"/>
  <c r="AC5092" i="259"/>
  <c r="AE5092" i="259" s="1"/>
  <c r="AG5092" i="259"/>
  <c r="AC5076" i="259"/>
  <c r="AE5076" i="259" s="1"/>
  <c r="AG5076" i="259"/>
  <c r="AC5060" i="259"/>
  <c r="AE5060" i="259" s="1"/>
  <c r="AG5060" i="259"/>
  <c r="AC5044" i="259"/>
  <c r="AE5044" i="259" s="1"/>
  <c r="AG5044" i="259"/>
  <c r="AC5028" i="259"/>
  <c r="AE5028" i="259" s="1"/>
  <c r="AG5028" i="259"/>
  <c r="AC5012" i="259"/>
  <c r="AE5012" i="259" s="1"/>
  <c r="AG5012" i="259"/>
  <c r="AC4996" i="259"/>
  <c r="AE4996" i="259" s="1"/>
  <c r="AG4996" i="259"/>
  <c r="AC4980" i="259"/>
  <c r="AE4980" i="259" s="1"/>
  <c r="AG4980" i="259"/>
  <c r="AC4964" i="259"/>
  <c r="AE4964" i="259" s="1"/>
  <c r="AG4964" i="259"/>
  <c r="AC4948" i="259"/>
  <c r="AE4948" i="259" s="1"/>
  <c r="AG4948" i="259"/>
  <c r="AC4976" i="259"/>
  <c r="AE4976" i="259" s="1"/>
  <c r="AG4976" i="259"/>
  <c r="AC4960" i="259"/>
  <c r="AE4960" i="259" s="1"/>
  <c r="AG4960" i="259"/>
  <c r="AC4944" i="259"/>
  <c r="AE4944" i="259" s="1"/>
  <c r="AG4944" i="259"/>
  <c r="AC4928" i="259"/>
  <c r="AE4928" i="259" s="1"/>
  <c r="AG4928" i="259"/>
  <c r="AC4912" i="259"/>
  <c r="AE4912" i="259" s="1"/>
  <c r="AG4912" i="259"/>
  <c r="AC4896" i="259"/>
  <c r="AE4896" i="259" s="1"/>
  <c r="AG4896" i="259"/>
  <c r="AC4880" i="259"/>
  <c r="AE4880" i="259" s="1"/>
  <c r="AG4880" i="259"/>
  <c r="AC4864" i="259"/>
  <c r="AE4864" i="259" s="1"/>
  <c r="AG4864" i="259"/>
  <c r="AC4828" i="259"/>
  <c r="AE4828" i="259" s="1"/>
  <c r="AG4828" i="259"/>
  <c r="AC4792" i="259"/>
  <c r="AE4792" i="259" s="1"/>
  <c r="AG4792" i="259"/>
  <c r="AC4772" i="259"/>
  <c r="AE4772" i="259" s="1"/>
  <c r="AG4772" i="259"/>
  <c r="AC4736" i="259"/>
  <c r="AE4736" i="259" s="1"/>
  <c r="AG4736" i="259"/>
  <c r="AC4708" i="259"/>
  <c r="AE4708" i="259" s="1"/>
  <c r="AG4708" i="259"/>
  <c r="AC4676" i="259"/>
  <c r="AE4676" i="259" s="1"/>
  <c r="AG4676" i="259"/>
  <c r="AC4656" i="259"/>
  <c r="AE4656" i="259" s="1"/>
  <c r="AG4656" i="259"/>
  <c r="AC4632" i="259"/>
  <c r="AE4632" i="259" s="1"/>
  <c r="AG4632" i="259"/>
  <c r="AC4616" i="259"/>
  <c r="AE4616" i="259" s="1"/>
  <c r="AG4616" i="259"/>
  <c r="AC4600" i="259"/>
  <c r="AE4600" i="259" s="1"/>
  <c r="AG4600" i="259"/>
  <c r="AC4584" i="259"/>
  <c r="AE4584" i="259" s="1"/>
  <c r="AG4584" i="259"/>
  <c r="AC4568" i="259"/>
  <c r="AE4568" i="259" s="1"/>
  <c r="AG4568" i="259"/>
  <c r="AC4552" i="259"/>
  <c r="AE4552" i="259" s="1"/>
  <c r="AG4552" i="259"/>
  <c r="AC4536" i="259"/>
  <c r="AE4536" i="259" s="1"/>
  <c r="AG4536" i="259"/>
  <c r="AC4520" i="259"/>
  <c r="AE4520" i="259" s="1"/>
  <c r="AG4520" i="259"/>
  <c r="AC4504" i="259"/>
  <c r="AE4504" i="259" s="1"/>
  <c r="AG4504" i="259"/>
  <c r="AC4488" i="259"/>
  <c r="AE4488" i="259" s="1"/>
  <c r="AG4488" i="259"/>
  <c r="AC4472" i="259"/>
  <c r="AE4472" i="259" s="1"/>
  <c r="AG4472" i="259"/>
  <c r="AC4456" i="259"/>
  <c r="AE4456" i="259" s="1"/>
  <c r="AG4456" i="259"/>
  <c r="AC4432" i="259"/>
  <c r="AE4432" i="259" s="1"/>
  <c r="AG4432" i="259"/>
  <c r="AC4408" i="259"/>
  <c r="AE4408" i="259" s="1"/>
  <c r="AG4408" i="259"/>
  <c r="AC4380" i="259"/>
  <c r="AE4380" i="259" s="1"/>
  <c r="AG4380" i="259"/>
  <c r="AC4327" i="259"/>
  <c r="AE4327" i="259" s="1"/>
  <c r="AG4327" i="259"/>
  <c r="AC4191" i="259"/>
  <c r="AE4191" i="259" s="1"/>
  <c r="AG4191" i="259"/>
  <c r="AC4143" i="259"/>
  <c r="AE4143" i="259" s="1"/>
  <c r="AG4143" i="259"/>
  <c r="AC3971" i="259"/>
  <c r="AE3971" i="259" s="1"/>
  <c r="AG3971" i="259"/>
  <c r="AC3787" i="259"/>
  <c r="AE3787" i="259" s="1"/>
  <c r="AG3787" i="259"/>
  <c r="AC3719" i="259"/>
  <c r="AE3719" i="259" s="1"/>
  <c r="AG3719" i="259"/>
  <c r="AC3655" i="259"/>
  <c r="AE3655" i="259" s="1"/>
  <c r="AG3655" i="259"/>
  <c r="AC3591" i="259"/>
  <c r="AE3591" i="259" s="1"/>
  <c r="AG3591" i="259"/>
  <c r="AC3527" i="259"/>
  <c r="AE3527" i="259" s="1"/>
  <c r="AG3527" i="259"/>
  <c r="AC3463" i="259"/>
  <c r="AE3463" i="259" s="1"/>
  <c r="AG3463" i="259"/>
  <c r="AC3399" i="259"/>
  <c r="AE3399" i="259" s="1"/>
  <c r="AG3399" i="259"/>
  <c r="AC3335" i="259"/>
  <c r="AE3335" i="259" s="1"/>
  <c r="AG3335" i="259"/>
  <c r="AC3271" i="259"/>
  <c r="AE3271" i="259" s="1"/>
  <c r="AG3271" i="259"/>
  <c r="AC3207" i="259"/>
  <c r="AE3207" i="259" s="1"/>
  <c r="AG3207" i="259"/>
  <c r="AC3143" i="259"/>
  <c r="AE3143" i="259" s="1"/>
  <c r="AG3143" i="259"/>
  <c r="AC3079" i="259"/>
  <c r="AE3079" i="259" s="1"/>
  <c r="AG3079" i="259"/>
  <c r="AC3012" i="259"/>
  <c r="AE3012" i="259" s="1"/>
  <c r="AG3012" i="259"/>
  <c r="AC2888" i="259"/>
  <c r="AE2888" i="259" s="1"/>
  <c r="AG2888" i="259"/>
  <c r="AC2632" i="259"/>
  <c r="AE2632" i="259" s="1"/>
  <c r="AG2632" i="259"/>
  <c r="AC2100" i="259"/>
  <c r="AE2100" i="259" s="1"/>
  <c r="AG2100" i="259"/>
  <c r="AC4326" i="259"/>
  <c r="AE4326" i="259" s="1"/>
  <c r="AG4326" i="259"/>
  <c r="AC4306" i="259"/>
  <c r="AE4306" i="259" s="1"/>
  <c r="AG4306" i="259"/>
  <c r="AC4286" i="259"/>
  <c r="AE4286" i="259" s="1"/>
  <c r="AG4286" i="259"/>
  <c r="AC4266" i="259"/>
  <c r="AE4266" i="259" s="1"/>
  <c r="AG4266" i="259"/>
  <c r="AC4246" i="259"/>
  <c r="AE4246" i="259" s="1"/>
  <c r="AG4246" i="259"/>
  <c r="AC4222" i="259"/>
  <c r="AE4222" i="259" s="1"/>
  <c r="AG4222" i="259"/>
  <c r="AC4198" i="259"/>
  <c r="AE4198" i="259" s="1"/>
  <c r="AG4198" i="259"/>
  <c r="AC4178" i="259"/>
  <c r="AE4178" i="259" s="1"/>
  <c r="AG4178" i="259"/>
  <c r="AC4154" i="259"/>
  <c r="AE4154" i="259" s="1"/>
  <c r="AG4154" i="259"/>
  <c r="AC4130" i="259"/>
  <c r="AE4130" i="259" s="1"/>
  <c r="AG4130" i="259"/>
  <c r="AC4106" i="259"/>
  <c r="AE4106" i="259" s="1"/>
  <c r="AG4106" i="259"/>
  <c r="AC4078" i="259"/>
  <c r="AE4078" i="259" s="1"/>
  <c r="AG4078" i="259"/>
  <c r="AC4050" i="259"/>
  <c r="AE4050" i="259" s="1"/>
  <c r="AG4050" i="259"/>
  <c r="AC4026" i="259"/>
  <c r="AE4026" i="259" s="1"/>
  <c r="AG4026" i="259"/>
  <c r="AC4002" i="259"/>
  <c r="AE4002" i="259" s="1"/>
  <c r="AG4002" i="259"/>
  <c r="AC3982" i="259"/>
  <c r="AE3982" i="259" s="1"/>
  <c r="AG3982" i="259"/>
  <c r="AC3938" i="259"/>
  <c r="AE3938" i="259" s="1"/>
  <c r="AG3938" i="259"/>
  <c r="AC3914" i="259"/>
  <c r="AE3914" i="259" s="1"/>
  <c r="AG3914" i="259"/>
  <c r="AC3882" i="259"/>
  <c r="AE3882" i="259" s="1"/>
  <c r="AG3882" i="259"/>
  <c r="AC3858" i="259"/>
  <c r="AE3858" i="259" s="1"/>
  <c r="AG3858" i="259"/>
  <c r="AC3838" i="259"/>
  <c r="AE3838" i="259" s="1"/>
  <c r="AG3838" i="259"/>
  <c r="AC3818" i="259"/>
  <c r="AE3818" i="259" s="1"/>
  <c r="AG3818" i="259"/>
  <c r="AC3786" i="259"/>
  <c r="AE3786" i="259" s="1"/>
  <c r="AG3786" i="259"/>
  <c r="AC3770" i="259"/>
  <c r="AE3770" i="259" s="1"/>
  <c r="AG3770" i="259"/>
  <c r="AC3750" i="259"/>
  <c r="AE3750" i="259" s="1"/>
  <c r="AG3750" i="259"/>
  <c r="AC3734" i="259"/>
  <c r="AE3734" i="259" s="1"/>
  <c r="AG3734" i="259"/>
  <c r="AC3718" i="259"/>
  <c r="AE3718" i="259" s="1"/>
  <c r="AG3718" i="259"/>
  <c r="AC3702" i="259"/>
  <c r="AE3702" i="259" s="1"/>
  <c r="AG3702" i="259"/>
  <c r="AC3686" i="259"/>
  <c r="AE3686" i="259" s="1"/>
  <c r="AG3686" i="259"/>
  <c r="AC3670" i="259"/>
  <c r="AE3670" i="259" s="1"/>
  <c r="AG3670" i="259"/>
  <c r="AC3654" i="259"/>
  <c r="AE3654" i="259" s="1"/>
  <c r="AG3654" i="259"/>
  <c r="AC3638" i="259"/>
  <c r="AE3638" i="259" s="1"/>
  <c r="AG3638" i="259"/>
  <c r="AC3622" i="259"/>
  <c r="AE3622" i="259" s="1"/>
  <c r="AG3622" i="259"/>
  <c r="AC3606" i="259"/>
  <c r="AE3606" i="259" s="1"/>
  <c r="AG3606" i="259"/>
  <c r="AC3590" i="259"/>
  <c r="AE3590" i="259" s="1"/>
  <c r="AG3590" i="259"/>
  <c r="AC3574" i="259"/>
  <c r="AE3574" i="259" s="1"/>
  <c r="AG3574" i="259"/>
  <c r="AC3558" i="259"/>
  <c r="AE3558" i="259" s="1"/>
  <c r="AG3558" i="259"/>
  <c r="AC3542" i="259"/>
  <c r="AE3542" i="259" s="1"/>
  <c r="AG3542" i="259"/>
  <c r="AC3526" i="259"/>
  <c r="AE3526" i="259" s="1"/>
  <c r="AG3526" i="259"/>
  <c r="AC3510" i="259"/>
  <c r="AE3510" i="259" s="1"/>
  <c r="AG3510" i="259"/>
  <c r="AC3494" i="259"/>
  <c r="AE3494" i="259" s="1"/>
  <c r="AG3494" i="259"/>
  <c r="AC3478" i="259"/>
  <c r="AE3478" i="259" s="1"/>
  <c r="AG3478" i="259"/>
  <c r="AC3462" i="259"/>
  <c r="AE3462" i="259" s="1"/>
  <c r="AG3462" i="259"/>
  <c r="AC3446" i="259"/>
  <c r="AE3446" i="259" s="1"/>
  <c r="AG3446" i="259"/>
  <c r="AC3430" i="259"/>
  <c r="AE3430" i="259" s="1"/>
  <c r="AG3430" i="259"/>
  <c r="AC3414" i="259"/>
  <c r="AE3414" i="259" s="1"/>
  <c r="AG3414" i="259"/>
  <c r="AC3398" i="259"/>
  <c r="AE3398" i="259" s="1"/>
  <c r="AG3398" i="259"/>
  <c r="AC3382" i="259"/>
  <c r="AE3382" i="259" s="1"/>
  <c r="AG3382" i="259"/>
  <c r="AC3366" i="259"/>
  <c r="AE3366" i="259" s="1"/>
  <c r="AG3366" i="259"/>
  <c r="AC3350" i="259"/>
  <c r="AE3350" i="259" s="1"/>
  <c r="AG3350" i="259"/>
  <c r="AC3334" i="259"/>
  <c r="AE3334" i="259" s="1"/>
  <c r="AG3334" i="259"/>
  <c r="AC3318" i="259"/>
  <c r="AE3318" i="259" s="1"/>
  <c r="AG3318" i="259"/>
  <c r="AC3302" i="259"/>
  <c r="AE3302" i="259" s="1"/>
  <c r="AG3302" i="259"/>
  <c r="AC3286" i="259"/>
  <c r="AE3286" i="259" s="1"/>
  <c r="AG3286" i="259"/>
  <c r="AC3270" i="259"/>
  <c r="AE3270" i="259" s="1"/>
  <c r="AG3270" i="259"/>
  <c r="AC3254" i="259"/>
  <c r="AE3254" i="259" s="1"/>
  <c r="AG3254" i="259"/>
  <c r="AC3238" i="259"/>
  <c r="AE3238" i="259" s="1"/>
  <c r="AG3238" i="259"/>
  <c r="AC3222" i="259"/>
  <c r="AE3222" i="259" s="1"/>
  <c r="AG3222" i="259"/>
  <c r="AC3206" i="259"/>
  <c r="AE3206" i="259" s="1"/>
  <c r="AG3206" i="259"/>
  <c r="AC3190" i="259"/>
  <c r="AE3190" i="259" s="1"/>
  <c r="AG3190" i="259"/>
  <c r="AC3174" i="259"/>
  <c r="AE3174" i="259" s="1"/>
  <c r="AG3174" i="259"/>
  <c r="AC3158" i="259"/>
  <c r="AE3158" i="259" s="1"/>
  <c r="AG3158" i="259"/>
  <c r="AC3142" i="259"/>
  <c r="AE3142" i="259" s="1"/>
  <c r="AG3142" i="259"/>
  <c r="AC3126" i="259"/>
  <c r="AE3126" i="259" s="1"/>
  <c r="AG3126" i="259"/>
  <c r="AC3110" i="259"/>
  <c r="AE3110" i="259" s="1"/>
  <c r="AG3110" i="259"/>
  <c r="AC3094" i="259"/>
  <c r="AE3094" i="259" s="1"/>
  <c r="AG3094" i="259"/>
  <c r="AC3078" i="259"/>
  <c r="AE3078" i="259" s="1"/>
  <c r="AG3078" i="259"/>
  <c r="AC3062" i="259"/>
  <c r="AE3062" i="259" s="1"/>
  <c r="AG3062" i="259"/>
  <c r="AC3046" i="259"/>
  <c r="AE3046" i="259" s="1"/>
  <c r="AG3046" i="259"/>
  <c r="AC3030" i="259"/>
  <c r="AE3030" i="259" s="1"/>
  <c r="AG3030" i="259"/>
  <c r="AC3011" i="259"/>
  <c r="AE3011" i="259" s="1"/>
  <c r="AG3011" i="259"/>
  <c r="AC2989" i="259"/>
  <c r="AE2989" i="259" s="1"/>
  <c r="AG2989" i="259"/>
  <c r="AC2964" i="259"/>
  <c r="AE2964" i="259" s="1"/>
  <c r="AG2964" i="259"/>
  <c r="AC2932" i="259"/>
  <c r="AE2932" i="259" s="1"/>
  <c r="AG2932" i="259"/>
  <c r="AC2884" i="259"/>
  <c r="AE2884" i="259" s="1"/>
  <c r="AG2884" i="259"/>
  <c r="AC2820" i="259"/>
  <c r="AE2820" i="259" s="1"/>
  <c r="AG2820" i="259"/>
  <c r="AC2756" i="259"/>
  <c r="AE2756" i="259" s="1"/>
  <c r="AG2756" i="259"/>
  <c r="AC2692" i="259"/>
  <c r="AE2692" i="259" s="1"/>
  <c r="AG2692" i="259"/>
  <c r="AC2628" i="259"/>
  <c r="AE2628" i="259" s="1"/>
  <c r="AG2628" i="259"/>
  <c r="AC2564" i="259"/>
  <c r="AE2564" i="259" s="1"/>
  <c r="AG2564" i="259"/>
  <c r="AC2500" i="259"/>
  <c r="AE2500" i="259" s="1"/>
  <c r="AG2500" i="259"/>
  <c r="AC2340" i="259"/>
  <c r="AE2340" i="259" s="1"/>
  <c r="AG2340" i="259"/>
  <c r="AC2084" i="259"/>
  <c r="AE2084" i="259" s="1"/>
  <c r="AG2084" i="259"/>
  <c r="AC1766" i="259"/>
  <c r="AE1766" i="259" s="1"/>
  <c r="AG1766" i="259"/>
  <c r="AC4341" i="259"/>
  <c r="AE4341" i="259" s="1"/>
  <c r="AG4341" i="259"/>
  <c r="AC4313" i="259"/>
  <c r="AE4313" i="259" s="1"/>
  <c r="AG4313" i="259"/>
  <c r="AC4289" i="259"/>
  <c r="AE4289" i="259" s="1"/>
  <c r="AG4289" i="259"/>
  <c r="AC4265" i="259"/>
  <c r="AE4265" i="259" s="1"/>
  <c r="AG4265" i="259"/>
  <c r="AC4241" i="259"/>
  <c r="AE4241" i="259" s="1"/>
  <c r="AG4241" i="259"/>
  <c r="AC4221" i="259"/>
  <c r="AE4221" i="259" s="1"/>
  <c r="AG4221" i="259"/>
  <c r="AC4197" i="259"/>
  <c r="AE4197" i="259" s="1"/>
  <c r="AG4197" i="259"/>
  <c r="AC4169" i="259"/>
  <c r="AE4169" i="259" s="1"/>
  <c r="AG4169" i="259"/>
  <c r="AC4149" i="259"/>
  <c r="AE4149" i="259" s="1"/>
  <c r="AG4149" i="259"/>
  <c r="AC4125" i="259"/>
  <c r="AE4125" i="259" s="1"/>
  <c r="AG4125" i="259"/>
  <c r="AC4101" i="259"/>
  <c r="AE4101" i="259" s="1"/>
  <c r="AG4101" i="259"/>
  <c r="AC4085" i="259"/>
  <c r="AE4085" i="259" s="1"/>
  <c r="AG4085" i="259"/>
  <c r="AC4065" i="259"/>
  <c r="AE4065" i="259" s="1"/>
  <c r="AG4065" i="259"/>
  <c r="AC4037" i="259"/>
  <c r="AE4037" i="259" s="1"/>
  <c r="AG4037" i="259"/>
  <c r="AC4009" i="259"/>
  <c r="AE4009" i="259" s="1"/>
  <c r="AG4009" i="259"/>
  <c r="AC3981" i="259"/>
  <c r="AE3981" i="259" s="1"/>
  <c r="AG3981" i="259"/>
  <c r="AC3961" i="259"/>
  <c r="AE3961" i="259" s="1"/>
  <c r="AG3961" i="259"/>
  <c r="AC3941" i="259"/>
  <c r="AE3941" i="259" s="1"/>
  <c r="AG3941" i="259"/>
  <c r="AC3905" i="259"/>
  <c r="AE3905" i="259" s="1"/>
  <c r="AG3905" i="259"/>
  <c r="AC3881" i="259"/>
  <c r="AE3881" i="259" s="1"/>
  <c r="AG3881" i="259"/>
  <c r="AC3857" i="259"/>
  <c r="AE3857" i="259" s="1"/>
  <c r="AG3857" i="259"/>
  <c r="AC3829" i="259"/>
  <c r="AE3829" i="259" s="1"/>
  <c r="AG3829" i="259"/>
  <c r="AC3805" i="259"/>
  <c r="AE3805" i="259" s="1"/>
  <c r="AG3805" i="259"/>
  <c r="AC3789" i="259"/>
  <c r="AE3789" i="259" s="1"/>
  <c r="AG3789" i="259"/>
  <c r="AC3769" i="259"/>
  <c r="AE3769" i="259" s="1"/>
  <c r="AG3769" i="259"/>
  <c r="AC3749" i="259"/>
  <c r="AE3749" i="259" s="1"/>
  <c r="AG3749" i="259"/>
  <c r="AC3733" i="259"/>
  <c r="AE3733" i="259" s="1"/>
  <c r="AG3733" i="259"/>
  <c r="AC3717" i="259"/>
  <c r="AE3717" i="259" s="1"/>
  <c r="AG3717" i="259"/>
  <c r="AC3701" i="259"/>
  <c r="AE3701" i="259" s="1"/>
  <c r="AG3701" i="259"/>
  <c r="AC3685" i="259"/>
  <c r="AE3685" i="259" s="1"/>
  <c r="AG3685" i="259"/>
  <c r="AC3669" i="259"/>
  <c r="AE3669" i="259" s="1"/>
  <c r="AG3669" i="259"/>
  <c r="AC3653" i="259"/>
  <c r="AE3653" i="259" s="1"/>
  <c r="AG3653" i="259"/>
  <c r="AC3637" i="259"/>
  <c r="AE3637" i="259" s="1"/>
  <c r="AG3637" i="259"/>
  <c r="AC3621" i="259"/>
  <c r="AE3621" i="259" s="1"/>
  <c r="AG3621" i="259"/>
  <c r="AC3605" i="259"/>
  <c r="AE3605" i="259" s="1"/>
  <c r="AG3605" i="259"/>
  <c r="AC3589" i="259"/>
  <c r="AE3589" i="259" s="1"/>
  <c r="AG3589" i="259"/>
  <c r="AC3573" i="259"/>
  <c r="AE3573" i="259" s="1"/>
  <c r="AG3573" i="259"/>
  <c r="AC3557" i="259"/>
  <c r="AE3557" i="259" s="1"/>
  <c r="AG3557" i="259"/>
  <c r="AC3541" i="259"/>
  <c r="AE3541" i="259" s="1"/>
  <c r="AG3541" i="259"/>
  <c r="AC3525" i="259"/>
  <c r="AE3525" i="259" s="1"/>
  <c r="AG3525" i="259"/>
  <c r="AC3509" i="259"/>
  <c r="AE3509" i="259" s="1"/>
  <c r="AG3509" i="259"/>
  <c r="AC3493" i="259"/>
  <c r="AE3493" i="259" s="1"/>
  <c r="AG3493" i="259"/>
  <c r="AC3477" i="259"/>
  <c r="AE3477" i="259" s="1"/>
  <c r="AG3477" i="259"/>
  <c r="AC3461" i="259"/>
  <c r="AE3461" i="259" s="1"/>
  <c r="AG3461" i="259"/>
  <c r="AC3445" i="259"/>
  <c r="AE3445" i="259" s="1"/>
  <c r="AG3445" i="259"/>
  <c r="AC3429" i="259"/>
  <c r="AE3429" i="259" s="1"/>
  <c r="AG3429" i="259"/>
  <c r="AC3413" i="259"/>
  <c r="AE3413" i="259" s="1"/>
  <c r="AG3413" i="259"/>
  <c r="AC3397" i="259"/>
  <c r="AE3397" i="259" s="1"/>
  <c r="AG3397" i="259"/>
  <c r="AC3381" i="259"/>
  <c r="AE3381" i="259" s="1"/>
  <c r="AG3381" i="259"/>
  <c r="AC3365" i="259"/>
  <c r="AE3365" i="259" s="1"/>
  <c r="AG3365" i="259"/>
  <c r="AC3349" i="259"/>
  <c r="AE3349" i="259" s="1"/>
  <c r="AG3349" i="259"/>
  <c r="AC3333" i="259"/>
  <c r="AE3333" i="259" s="1"/>
  <c r="AG3333" i="259"/>
  <c r="AC3317" i="259"/>
  <c r="AE3317" i="259" s="1"/>
  <c r="AG3317" i="259"/>
  <c r="AC3301" i="259"/>
  <c r="AE3301" i="259" s="1"/>
  <c r="AG3301" i="259"/>
  <c r="AC3285" i="259"/>
  <c r="AE3285" i="259" s="1"/>
  <c r="AG3285" i="259"/>
  <c r="AC3269" i="259"/>
  <c r="AE3269" i="259" s="1"/>
  <c r="AG3269" i="259"/>
  <c r="AC3253" i="259"/>
  <c r="AE3253" i="259" s="1"/>
  <c r="AG3253" i="259"/>
  <c r="AC3237" i="259"/>
  <c r="AE3237" i="259" s="1"/>
  <c r="AG3237" i="259"/>
  <c r="AC3221" i="259"/>
  <c r="AE3221" i="259" s="1"/>
  <c r="AG3221" i="259"/>
  <c r="AC3205" i="259"/>
  <c r="AE3205" i="259" s="1"/>
  <c r="AG3205" i="259"/>
  <c r="AC3189" i="259"/>
  <c r="AE3189" i="259" s="1"/>
  <c r="AG3189" i="259"/>
  <c r="AC3173" i="259"/>
  <c r="AE3173" i="259" s="1"/>
  <c r="AG3173" i="259"/>
  <c r="AC3157" i="259"/>
  <c r="AE3157" i="259" s="1"/>
  <c r="AG3157" i="259"/>
  <c r="AC3141" i="259"/>
  <c r="AE3141" i="259" s="1"/>
  <c r="AG3141" i="259"/>
  <c r="AC3125" i="259"/>
  <c r="AE3125" i="259" s="1"/>
  <c r="AG3125" i="259"/>
  <c r="AC3109" i="259"/>
  <c r="AE3109" i="259" s="1"/>
  <c r="AG3109" i="259"/>
  <c r="AC3093" i="259"/>
  <c r="AE3093" i="259" s="1"/>
  <c r="AG3093" i="259"/>
  <c r="AC3077" i="259"/>
  <c r="AE3077" i="259" s="1"/>
  <c r="AG3077" i="259"/>
  <c r="AC3061" i="259"/>
  <c r="AE3061" i="259" s="1"/>
  <c r="AG3061" i="259"/>
  <c r="AC3045" i="259"/>
  <c r="AE3045" i="259" s="1"/>
  <c r="AG3045" i="259"/>
  <c r="AC3029" i="259"/>
  <c r="AE3029" i="259" s="1"/>
  <c r="AG3029" i="259"/>
  <c r="AC3009" i="259"/>
  <c r="AE3009" i="259" s="1"/>
  <c r="AG3009" i="259"/>
  <c r="AC2988" i="259"/>
  <c r="AE2988" i="259" s="1"/>
  <c r="AG2988" i="259"/>
  <c r="AC2961" i="259"/>
  <c r="AE2961" i="259" s="1"/>
  <c r="AG2961" i="259"/>
  <c r="AC2929" i="259"/>
  <c r="AE2929" i="259" s="1"/>
  <c r="AG2929" i="259"/>
  <c r="AC2880" i="259"/>
  <c r="AE2880" i="259" s="1"/>
  <c r="AG2880" i="259"/>
  <c r="AC2816" i="259"/>
  <c r="AE2816" i="259" s="1"/>
  <c r="AG2816" i="259"/>
  <c r="AC2752" i="259"/>
  <c r="AE2752" i="259" s="1"/>
  <c r="AG2752" i="259"/>
  <c r="AC2688" i="259"/>
  <c r="AE2688" i="259" s="1"/>
  <c r="AG2688" i="259"/>
  <c r="AC2624" i="259"/>
  <c r="AE2624" i="259" s="1"/>
  <c r="AG2624" i="259"/>
  <c r="AC2560" i="259"/>
  <c r="AE2560" i="259" s="1"/>
  <c r="AG2560" i="259"/>
  <c r="AC2496" i="259"/>
  <c r="AE2496" i="259" s="1"/>
  <c r="AG2496" i="259"/>
  <c r="AC2324" i="259"/>
  <c r="AE2324" i="259" s="1"/>
  <c r="AG2324" i="259"/>
  <c r="AC2068" i="259"/>
  <c r="AE2068" i="259" s="1"/>
  <c r="AG2068" i="259"/>
  <c r="AC1745" i="259"/>
  <c r="AE1745" i="259" s="1"/>
  <c r="AG1745" i="259"/>
  <c r="AC4336" i="259"/>
  <c r="AE4336" i="259" s="1"/>
  <c r="AG4336" i="259"/>
  <c r="AC4312" i="259"/>
  <c r="AE4312" i="259" s="1"/>
  <c r="AG4312" i="259"/>
  <c r="AC4280" i="259"/>
  <c r="AE4280" i="259" s="1"/>
  <c r="AG4280" i="259"/>
  <c r="AC4256" i="259"/>
  <c r="AE4256" i="259" s="1"/>
  <c r="AG4256" i="259"/>
  <c r="AC4240" i="259"/>
  <c r="AE4240" i="259" s="1"/>
  <c r="AG4240" i="259"/>
  <c r="AC4220" i="259"/>
  <c r="AE4220" i="259" s="1"/>
  <c r="AG4220" i="259"/>
  <c r="AC4196" i="259"/>
  <c r="AE4196" i="259" s="1"/>
  <c r="AG4196" i="259"/>
  <c r="AC4172" i="259"/>
  <c r="AE4172" i="259" s="1"/>
  <c r="AG4172" i="259"/>
  <c r="AC4148" i="259"/>
  <c r="AE4148" i="259" s="1"/>
  <c r="AG4148" i="259"/>
  <c r="AC4128" i="259"/>
  <c r="AE4128" i="259" s="1"/>
  <c r="AG4128" i="259"/>
  <c r="AC4112" i="259"/>
  <c r="AE4112" i="259" s="1"/>
  <c r="AG4112" i="259"/>
  <c r="AC4084" i="259"/>
  <c r="AE4084" i="259" s="1"/>
  <c r="AG4084" i="259"/>
  <c r="AC4064" i="259"/>
  <c r="AE4064" i="259" s="1"/>
  <c r="AG4064" i="259"/>
  <c r="AC4048" i="259"/>
  <c r="AE4048" i="259" s="1"/>
  <c r="AG4048" i="259"/>
  <c r="AC4024" i="259"/>
  <c r="AE4024" i="259" s="1"/>
  <c r="AG4024" i="259"/>
  <c r="AC4000" i="259"/>
  <c r="AE4000" i="259" s="1"/>
  <c r="AG4000" i="259"/>
  <c r="AC3980" i="259"/>
  <c r="AE3980" i="259" s="1"/>
  <c r="AG3980" i="259"/>
  <c r="AC3940" i="259"/>
  <c r="AE3940" i="259" s="1"/>
  <c r="AG3940" i="259"/>
  <c r="AC3924" i="259"/>
  <c r="AE3924" i="259" s="1"/>
  <c r="AG3924" i="259"/>
  <c r="AC3892" i="259"/>
  <c r="AE3892" i="259" s="1"/>
  <c r="AG3892" i="259"/>
  <c r="AC3872" i="259"/>
  <c r="AE3872" i="259" s="1"/>
  <c r="AG3872" i="259"/>
  <c r="AC3856" i="259"/>
  <c r="AE3856" i="259" s="1"/>
  <c r="AG3856" i="259"/>
  <c r="AC3836" i="259"/>
  <c r="AE3836" i="259" s="1"/>
  <c r="AG3836" i="259"/>
  <c r="AC3800" i="259"/>
  <c r="AE3800" i="259" s="1"/>
  <c r="AG3800" i="259"/>
  <c r="AC3784" i="259"/>
  <c r="AE3784" i="259" s="1"/>
  <c r="AG3784" i="259"/>
  <c r="AC3752" i="259"/>
  <c r="AE3752" i="259" s="1"/>
  <c r="AG3752" i="259"/>
  <c r="AC3736" i="259"/>
  <c r="AE3736" i="259" s="1"/>
  <c r="AG3736" i="259"/>
  <c r="AC3720" i="259"/>
  <c r="AE3720" i="259" s="1"/>
  <c r="AG3720" i="259"/>
  <c r="AC3704" i="259"/>
  <c r="AE3704" i="259" s="1"/>
  <c r="AG3704" i="259"/>
  <c r="AC3688" i="259"/>
  <c r="AE3688" i="259" s="1"/>
  <c r="AG3688" i="259"/>
  <c r="AC3672" i="259"/>
  <c r="AE3672" i="259" s="1"/>
  <c r="AG3672" i="259"/>
  <c r="AC3656" i="259"/>
  <c r="AE3656" i="259" s="1"/>
  <c r="AG3656" i="259"/>
  <c r="AC3640" i="259"/>
  <c r="AE3640" i="259" s="1"/>
  <c r="AG3640" i="259"/>
  <c r="AC3624" i="259"/>
  <c r="AE3624" i="259" s="1"/>
  <c r="AG3624" i="259"/>
  <c r="AC3608" i="259"/>
  <c r="AE3608" i="259" s="1"/>
  <c r="AG3608" i="259"/>
  <c r="AC3592" i="259"/>
  <c r="AE3592" i="259" s="1"/>
  <c r="AG3592" i="259"/>
  <c r="AC3576" i="259"/>
  <c r="AE3576" i="259" s="1"/>
  <c r="AG3576" i="259"/>
  <c r="AC3560" i="259"/>
  <c r="AE3560" i="259" s="1"/>
  <c r="AG3560" i="259"/>
  <c r="AC3544" i="259"/>
  <c r="AE3544" i="259" s="1"/>
  <c r="AG3544" i="259"/>
  <c r="AC3528" i="259"/>
  <c r="AE3528" i="259" s="1"/>
  <c r="AG3528" i="259"/>
  <c r="AC3512" i="259"/>
  <c r="AE3512" i="259" s="1"/>
  <c r="AG3512" i="259"/>
  <c r="AC3496" i="259"/>
  <c r="AE3496" i="259" s="1"/>
  <c r="AG3496" i="259"/>
  <c r="AC3480" i="259"/>
  <c r="AE3480" i="259" s="1"/>
  <c r="AG3480" i="259"/>
  <c r="AC3464" i="259"/>
  <c r="AE3464" i="259" s="1"/>
  <c r="AG3464" i="259"/>
  <c r="AC3448" i="259"/>
  <c r="AE3448" i="259" s="1"/>
  <c r="AG3448" i="259"/>
  <c r="AC3432" i="259"/>
  <c r="AE3432" i="259" s="1"/>
  <c r="AG3432" i="259"/>
  <c r="AC3416" i="259"/>
  <c r="AE3416" i="259" s="1"/>
  <c r="AG3416" i="259"/>
  <c r="AC3400" i="259"/>
  <c r="AE3400" i="259" s="1"/>
  <c r="AG3400" i="259"/>
  <c r="AC3384" i="259"/>
  <c r="AE3384" i="259" s="1"/>
  <c r="AG3384" i="259"/>
  <c r="AC3368" i="259"/>
  <c r="AE3368" i="259" s="1"/>
  <c r="AG3368" i="259"/>
  <c r="AC3352" i="259"/>
  <c r="AE3352" i="259" s="1"/>
  <c r="AG3352" i="259"/>
  <c r="AC3336" i="259"/>
  <c r="AE3336" i="259" s="1"/>
  <c r="AG3336" i="259"/>
  <c r="AC3320" i="259"/>
  <c r="AE3320" i="259" s="1"/>
  <c r="AG3320" i="259"/>
  <c r="AC3304" i="259"/>
  <c r="AE3304" i="259" s="1"/>
  <c r="AG3304" i="259"/>
  <c r="AC3288" i="259"/>
  <c r="AE3288" i="259" s="1"/>
  <c r="AG3288" i="259"/>
  <c r="AC3272" i="259"/>
  <c r="AE3272" i="259" s="1"/>
  <c r="AG3272" i="259"/>
  <c r="AC3256" i="259"/>
  <c r="AE3256" i="259" s="1"/>
  <c r="AG3256" i="259"/>
  <c r="AC3240" i="259"/>
  <c r="AE3240" i="259" s="1"/>
  <c r="AG3240" i="259"/>
  <c r="AC3224" i="259"/>
  <c r="AE3224" i="259" s="1"/>
  <c r="AG3224" i="259"/>
  <c r="AC3208" i="259"/>
  <c r="AE3208" i="259" s="1"/>
  <c r="AG3208" i="259"/>
  <c r="AC3192" i="259"/>
  <c r="AE3192" i="259" s="1"/>
  <c r="AG3192" i="259"/>
  <c r="AC3176" i="259"/>
  <c r="AE3176" i="259" s="1"/>
  <c r="AG3176" i="259"/>
  <c r="AC3160" i="259"/>
  <c r="AE3160" i="259" s="1"/>
  <c r="AG3160" i="259"/>
  <c r="AC3144" i="259"/>
  <c r="AE3144" i="259" s="1"/>
  <c r="AG3144" i="259"/>
  <c r="AC3128" i="259"/>
  <c r="AE3128" i="259" s="1"/>
  <c r="AG3128" i="259"/>
  <c r="AC3112" i="259"/>
  <c r="AE3112" i="259" s="1"/>
  <c r="AG3112" i="259"/>
  <c r="AC3096" i="259"/>
  <c r="AE3096" i="259" s="1"/>
  <c r="AG3096" i="259"/>
  <c r="AC3080" i="259"/>
  <c r="AE3080" i="259" s="1"/>
  <c r="AG3080" i="259"/>
  <c r="AC3064" i="259"/>
  <c r="AE3064" i="259" s="1"/>
  <c r="AG3064" i="259"/>
  <c r="AC3048" i="259"/>
  <c r="AE3048" i="259" s="1"/>
  <c r="AG3048" i="259"/>
  <c r="AC3032" i="259"/>
  <c r="AE3032" i="259" s="1"/>
  <c r="AG3032" i="259"/>
  <c r="AC3013" i="259"/>
  <c r="AE3013" i="259" s="1"/>
  <c r="AG3013" i="259"/>
  <c r="AC2992" i="259"/>
  <c r="AE2992" i="259" s="1"/>
  <c r="AG2992" i="259"/>
  <c r="AC2968" i="259"/>
  <c r="AE2968" i="259" s="1"/>
  <c r="AG2968" i="259"/>
  <c r="AC2936" i="259"/>
  <c r="AE2936" i="259" s="1"/>
  <c r="AG2936" i="259"/>
  <c r="AC2892" i="259"/>
  <c r="AE2892" i="259" s="1"/>
  <c r="AG2892" i="259"/>
  <c r="AC2828" i="259"/>
  <c r="AE2828" i="259" s="1"/>
  <c r="AG2828" i="259"/>
  <c r="AC2764" i="259"/>
  <c r="AE2764" i="259" s="1"/>
  <c r="AG2764" i="259"/>
  <c r="AC2700" i="259"/>
  <c r="AE2700" i="259" s="1"/>
  <c r="AG2700" i="259"/>
  <c r="AC2636" i="259"/>
  <c r="AE2636" i="259" s="1"/>
  <c r="AG2636" i="259"/>
  <c r="AC2572" i="259"/>
  <c r="AE2572" i="259" s="1"/>
  <c r="AG2572" i="259"/>
  <c r="AC2508" i="259"/>
  <c r="AE2508" i="259" s="1"/>
  <c r="AG2508" i="259"/>
  <c r="AC2372" i="259"/>
  <c r="AE2372" i="259" s="1"/>
  <c r="AG2372" i="259"/>
  <c r="AC2116" i="259"/>
  <c r="AE2116" i="259" s="1"/>
  <c r="AG2116" i="259"/>
  <c r="AC1809" i="259"/>
  <c r="AE1809" i="259" s="1"/>
  <c r="AG1809" i="259"/>
  <c r="AC2967" i="259"/>
  <c r="AE2967" i="259" s="1"/>
  <c r="AG2967" i="259"/>
  <c r="AC2951" i="259"/>
  <c r="AE2951" i="259" s="1"/>
  <c r="AG2951" i="259"/>
  <c r="AC2935" i="259"/>
  <c r="AE2935" i="259" s="1"/>
  <c r="AG2935" i="259"/>
  <c r="AC2919" i="259"/>
  <c r="AE2919" i="259" s="1"/>
  <c r="AG2919" i="259"/>
  <c r="AC2903" i="259"/>
  <c r="AE2903" i="259" s="1"/>
  <c r="AG2903" i="259"/>
  <c r="AC2887" i="259"/>
  <c r="AE2887" i="259" s="1"/>
  <c r="AG2887" i="259"/>
  <c r="AC2871" i="259"/>
  <c r="AE2871" i="259" s="1"/>
  <c r="AG2871" i="259"/>
  <c r="AC2855" i="259"/>
  <c r="AE2855" i="259" s="1"/>
  <c r="AG2855" i="259"/>
  <c r="AC2839" i="259"/>
  <c r="AE2839" i="259" s="1"/>
  <c r="AG2839" i="259"/>
  <c r="AC2823" i="259"/>
  <c r="AE2823" i="259" s="1"/>
  <c r="AG2823" i="259"/>
  <c r="AC2807" i="259"/>
  <c r="AE2807" i="259" s="1"/>
  <c r="AG2807" i="259"/>
  <c r="AC2791" i="259"/>
  <c r="AE2791" i="259" s="1"/>
  <c r="AG2791" i="259"/>
  <c r="AC2775" i="259"/>
  <c r="AE2775" i="259" s="1"/>
  <c r="AG2775" i="259"/>
  <c r="AC2759" i="259"/>
  <c r="AE2759" i="259" s="1"/>
  <c r="AG2759" i="259"/>
  <c r="AC2743" i="259"/>
  <c r="AE2743" i="259" s="1"/>
  <c r="AG2743" i="259"/>
  <c r="AC2727" i="259"/>
  <c r="AE2727" i="259" s="1"/>
  <c r="AG2727" i="259"/>
  <c r="AC2711" i="259"/>
  <c r="AE2711" i="259" s="1"/>
  <c r="AG2711" i="259"/>
  <c r="AC2695" i="259"/>
  <c r="AE2695" i="259" s="1"/>
  <c r="AG2695" i="259"/>
  <c r="AC2679" i="259"/>
  <c r="AE2679" i="259" s="1"/>
  <c r="AG2679" i="259"/>
  <c r="AC2663" i="259"/>
  <c r="AE2663" i="259" s="1"/>
  <c r="AG2663" i="259"/>
  <c r="AC2647" i="259"/>
  <c r="AE2647" i="259" s="1"/>
  <c r="AG2647" i="259"/>
  <c r="AC2631" i="259"/>
  <c r="AE2631" i="259" s="1"/>
  <c r="AG2631" i="259"/>
  <c r="AC2615" i="259"/>
  <c r="AE2615" i="259" s="1"/>
  <c r="AG2615" i="259"/>
  <c r="AC2599" i="259"/>
  <c r="AE2599" i="259" s="1"/>
  <c r="AG2599" i="259"/>
  <c r="AC2583" i="259"/>
  <c r="AE2583" i="259" s="1"/>
  <c r="AG2583" i="259"/>
  <c r="AC2567" i="259"/>
  <c r="AE2567" i="259" s="1"/>
  <c r="AG2567" i="259"/>
  <c r="AC2551" i="259"/>
  <c r="AE2551" i="259" s="1"/>
  <c r="AG2551" i="259"/>
  <c r="AC2535" i="259"/>
  <c r="AE2535" i="259" s="1"/>
  <c r="AG2535" i="259"/>
  <c r="AC2519" i="259"/>
  <c r="AE2519" i="259" s="1"/>
  <c r="AG2519" i="259"/>
  <c r="AC2503" i="259"/>
  <c r="AE2503" i="259" s="1"/>
  <c r="AG2503" i="259"/>
  <c r="AC2487" i="259"/>
  <c r="AE2487" i="259" s="1"/>
  <c r="AG2487" i="259"/>
  <c r="AC2467" i="259"/>
  <c r="AE2467" i="259" s="1"/>
  <c r="AG2467" i="259"/>
  <c r="AC2416" i="259"/>
  <c r="AE2416" i="259" s="1"/>
  <c r="AG2416" i="259"/>
  <c r="AC2352" i="259"/>
  <c r="AE2352" i="259" s="1"/>
  <c r="AG2352" i="259"/>
  <c r="AC2288" i="259"/>
  <c r="AE2288" i="259" s="1"/>
  <c r="AG2288" i="259"/>
  <c r="AC2224" i="259"/>
  <c r="AE2224" i="259" s="1"/>
  <c r="AG2224" i="259"/>
  <c r="AC2160" i="259"/>
  <c r="AE2160" i="259" s="1"/>
  <c r="AG2160" i="259"/>
  <c r="AC2096" i="259"/>
  <c r="AE2096" i="259" s="1"/>
  <c r="AG2096" i="259"/>
  <c r="AC2032" i="259"/>
  <c r="AE2032" i="259" s="1"/>
  <c r="AG2032" i="259"/>
  <c r="AC1953" i="259"/>
  <c r="AE1953" i="259" s="1"/>
  <c r="AG1953" i="259"/>
  <c r="AC1868" i="259"/>
  <c r="AE1868" i="259" s="1"/>
  <c r="AG1868" i="259"/>
  <c r="AC1782" i="259"/>
  <c r="AE1782" i="259" s="1"/>
  <c r="AG1782" i="259"/>
  <c r="AC3022" i="259"/>
  <c r="AE3022" i="259" s="1"/>
  <c r="AG3022" i="259"/>
  <c r="AC3006" i="259"/>
  <c r="AE3006" i="259" s="1"/>
  <c r="AG3006" i="259"/>
  <c r="AC2990" i="259"/>
  <c r="AE2990" i="259" s="1"/>
  <c r="AG2990" i="259"/>
  <c r="AC2974" i="259"/>
  <c r="AE2974" i="259" s="1"/>
  <c r="AG2974" i="259"/>
  <c r="AC2958" i="259"/>
  <c r="AE2958" i="259" s="1"/>
  <c r="AG2958" i="259"/>
  <c r="AC2942" i="259"/>
  <c r="AE2942" i="259" s="1"/>
  <c r="AG2942" i="259"/>
  <c r="AC2926" i="259"/>
  <c r="AE2926" i="259" s="1"/>
  <c r="AG2926" i="259"/>
  <c r="AC2910" i="259"/>
  <c r="AE2910" i="259" s="1"/>
  <c r="AG2910" i="259"/>
  <c r="AC2894" i="259"/>
  <c r="AE2894" i="259" s="1"/>
  <c r="AG2894" i="259"/>
  <c r="AC2878" i="259"/>
  <c r="AE2878" i="259" s="1"/>
  <c r="AG2878" i="259"/>
  <c r="AC2862" i="259"/>
  <c r="AE2862" i="259" s="1"/>
  <c r="AG2862" i="259"/>
  <c r="AC2846" i="259"/>
  <c r="AE2846" i="259" s="1"/>
  <c r="AG2846" i="259"/>
  <c r="AC2830" i="259"/>
  <c r="AE2830" i="259" s="1"/>
  <c r="AG2830" i="259"/>
  <c r="AC2814" i="259"/>
  <c r="AE2814" i="259" s="1"/>
  <c r="AG2814" i="259"/>
  <c r="AC2798" i="259"/>
  <c r="AE2798" i="259" s="1"/>
  <c r="AG2798" i="259"/>
  <c r="AC2782" i="259"/>
  <c r="AE2782" i="259" s="1"/>
  <c r="AG2782" i="259"/>
  <c r="AC2766" i="259"/>
  <c r="AE2766" i="259" s="1"/>
  <c r="AG2766" i="259"/>
  <c r="AC2750" i="259"/>
  <c r="AE2750" i="259" s="1"/>
  <c r="AG2750" i="259"/>
  <c r="AC2734" i="259"/>
  <c r="AE2734" i="259" s="1"/>
  <c r="AG2734" i="259"/>
  <c r="AC2718" i="259"/>
  <c r="AE2718" i="259" s="1"/>
  <c r="AG2718" i="259"/>
  <c r="AC2702" i="259"/>
  <c r="AE2702" i="259" s="1"/>
  <c r="AG2702" i="259"/>
  <c r="AC2686" i="259"/>
  <c r="AE2686" i="259" s="1"/>
  <c r="AG2686" i="259"/>
  <c r="AC2670" i="259"/>
  <c r="AE2670" i="259" s="1"/>
  <c r="AG2670" i="259"/>
  <c r="AC2654" i="259"/>
  <c r="AE2654" i="259" s="1"/>
  <c r="AG2654" i="259"/>
  <c r="AC2638" i="259"/>
  <c r="AE2638" i="259" s="1"/>
  <c r="AG2638" i="259"/>
  <c r="AC2622" i="259"/>
  <c r="AE2622" i="259" s="1"/>
  <c r="AG2622" i="259"/>
  <c r="AC2606" i="259"/>
  <c r="AE2606" i="259" s="1"/>
  <c r="AG2606" i="259"/>
  <c r="AC2590" i="259"/>
  <c r="AE2590" i="259" s="1"/>
  <c r="AG2590" i="259"/>
  <c r="AC2574" i="259"/>
  <c r="AE2574" i="259" s="1"/>
  <c r="AG2574" i="259"/>
  <c r="AC2558" i="259"/>
  <c r="AE2558" i="259" s="1"/>
  <c r="AG2558" i="259"/>
  <c r="AC2542" i="259"/>
  <c r="AE2542" i="259" s="1"/>
  <c r="AG2542" i="259"/>
  <c r="AC2526" i="259"/>
  <c r="AE2526" i="259" s="1"/>
  <c r="AG2526" i="259"/>
  <c r="AC2510" i="259"/>
  <c r="AE2510" i="259" s="1"/>
  <c r="AG2510" i="259"/>
  <c r="AC2494" i="259"/>
  <c r="AE2494" i="259" s="1"/>
  <c r="AG2494" i="259"/>
  <c r="AC2476" i="259"/>
  <c r="AE2476" i="259" s="1"/>
  <c r="AG2476" i="259"/>
  <c r="AC2444" i="259"/>
  <c r="AE2444" i="259" s="1"/>
  <c r="AG2444" i="259"/>
  <c r="AC2380" i="259"/>
  <c r="AE2380" i="259" s="1"/>
  <c r="AG2380" i="259"/>
  <c r="AC2316" i="259"/>
  <c r="AE2316" i="259" s="1"/>
  <c r="AG2316" i="259"/>
  <c r="AC2252" i="259"/>
  <c r="AE2252" i="259" s="1"/>
  <c r="AG2252" i="259"/>
  <c r="AC2188" i="259"/>
  <c r="AE2188" i="259" s="1"/>
  <c r="AG2188" i="259"/>
  <c r="AC2124" i="259"/>
  <c r="AE2124" i="259" s="1"/>
  <c r="AG2124" i="259"/>
  <c r="AC2060" i="259"/>
  <c r="AE2060" i="259" s="1"/>
  <c r="AG2060" i="259"/>
  <c r="AC1990" i="259"/>
  <c r="AE1990" i="259" s="1"/>
  <c r="AG1990" i="259"/>
  <c r="AC1905" i="259"/>
  <c r="AE1905" i="259" s="1"/>
  <c r="AG1905" i="259"/>
  <c r="AC1820" i="259"/>
  <c r="AE1820" i="259" s="1"/>
  <c r="AG1820" i="259"/>
  <c r="AC1734" i="259"/>
  <c r="AE1734" i="259" s="1"/>
  <c r="AG1734" i="259"/>
  <c r="AC2905" i="259"/>
  <c r="AE2905" i="259" s="1"/>
  <c r="AG2905" i="259"/>
  <c r="AC2889" i="259"/>
  <c r="AE2889" i="259" s="1"/>
  <c r="AG2889" i="259"/>
  <c r="AC2873" i="259"/>
  <c r="AE2873" i="259" s="1"/>
  <c r="AG2873" i="259"/>
  <c r="AC2857" i="259"/>
  <c r="AE2857" i="259" s="1"/>
  <c r="AG2857" i="259"/>
  <c r="AC2841" i="259"/>
  <c r="AE2841" i="259" s="1"/>
  <c r="AG2841" i="259"/>
  <c r="AC2825" i="259"/>
  <c r="AE2825" i="259" s="1"/>
  <c r="AG2825" i="259"/>
  <c r="AC2809" i="259"/>
  <c r="AE2809" i="259" s="1"/>
  <c r="AG2809" i="259"/>
  <c r="AC2793" i="259"/>
  <c r="AE2793" i="259" s="1"/>
  <c r="AG2793" i="259"/>
  <c r="AC2777" i="259"/>
  <c r="AE2777" i="259" s="1"/>
  <c r="AG2777" i="259"/>
  <c r="AC2761" i="259"/>
  <c r="AE2761" i="259" s="1"/>
  <c r="AG2761" i="259"/>
  <c r="AC2745" i="259"/>
  <c r="AE2745" i="259" s="1"/>
  <c r="AG2745" i="259"/>
  <c r="AC2729" i="259"/>
  <c r="AE2729" i="259" s="1"/>
  <c r="AG2729" i="259"/>
  <c r="AC2713" i="259"/>
  <c r="AE2713" i="259" s="1"/>
  <c r="AG2713" i="259"/>
  <c r="AC2697" i="259"/>
  <c r="AE2697" i="259" s="1"/>
  <c r="AG2697" i="259"/>
  <c r="AC2681" i="259"/>
  <c r="AE2681" i="259" s="1"/>
  <c r="AG2681" i="259"/>
  <c r="AC2665" i="259"/>
  <c r="AE2665" i="259" s="1"/>
  <c r="AG2665" i="259"/>
  <c r="AC2649" i="259"/>
  <c r="AE2649" i="259" s="1"/>
  <c r="AG2649" i="259"/>
  <c r="AC2633" i="259"/>
  <c r="AE2633" i="259" s="1"/>
  <c r="AG2633" i="259"/>
  <c r="AC2617" i="259"/>
  <c r="AE2617" i="259" s="1"/>
  <c r="AG2617" i="259"/>
  <c r="AC2601" i="259"/>
  <c r="AE2601" i="259" s="1"/>
  <c r="AG2601" i="259"/>
  <c r="AC2585" i="259"/>
  <c r="AE2585" i="259" s="1"/>
  <c r="AG2585" i="259"/>
  <c r="AC2569" i="259"/>
  <c r="AE2569" i="259" s="1"/>
  <c r="AG2569" i="259"/>
  <c r="AC2553" i="259"/>
  <c r="AE2553" i="259" s="1"/>
  <c r="AG2553" i="259"/>
  <c r="AC2537" i="259"/>
  <c r="AE2537" i="259" s="1"/>
  <c r="AG2537" i="259"/>
  <c r="AC2521" i="259"/>
  <c r="AE2521" i="259" s="1"/>
  <c r="AG2521" i="259"/>
  <c r="AC2505" i="259"/>
  <c r="AE2505" i="259" s="1"/>
  <c r="AG2505" i="259"/>
  <c r="AC2489" i="259"/>
  <c r="AE2489" i="259" s="1"/>
  <c r="AG2489" i="259"/>
  <c r="AC2469" i="259"/>
  <c r="AE2469" i="259" s="1"/>
  <c r="AG2469" i="259"/>
  <c r="AC2424" i="259"/>
  <c r="AE2424" i="259" s="1"/>
  <c r="AG2424" i="259"/>
  <c r="AC2360" i="259"/>
  <c r="AE2360" i="259" s="1"/>
  <c r="AG2360" i="259"/>
  <c r="AC2296" i="259"/>
  <c r="AE2296" i="259" s="1"/>
  <c r="AG2296" i="259"/>
  <c r="AC2232" i="259"/>
  <c r="AE2232" i="259" s="1"/>
  <c r="AG2232" i="259"/>
  <c r="AC2168" i="259"/>
  <c r="AE2168" i="259" s="1"/>
  <c r="AG2168" i="259"/>
  <c r="AC2104" i="259"/>
  <c r="AE2104" i="259" s="1"/>
  <c r="AG2104" i="259"/>
  <c r="AC2040" i="259"/>
  <c r="AE2040" i="259" s="1"/>
  <c r="AG2040" i="259"/>
  <c r="AC1964" i="259"/>
  <c r="AE1964" i="259" s="1"/>
  <c r="AG1964" i="259"/>
  <c r="AC1878" i="259"/>
  <c r="AE1878" i="259" s="1"/>
  <c r="AG1878" i="259"/>
  <c r="AC1793" i="259"/>
  <c r="AE1793" i="259" s="1"/>
  <c r="AG1793" i="259"/>
  <c r="AC1674" i="259"/>
  <c r="AE1674" i="259" s="1"/>
  <c r="AG1674" i="259"/>
  <c r="AC2447" i="259"/>
  <c r="AE2447" i="259" s="1"/>
  <c r="AG2447" i="259"/>
  <c r="AC2431" i="259"/>
  <c r="AE2431" i="259" s="1"/>
  <c r="AG2431" i="259"/>
  <c r="AC2415" i="259"/>
  <c r="AE2415" i="259" s="1"/>
  <c r="AG2415" i="259"/>
  <c r="AC2399" i="259"/>
  <c r="AE2399" i="259" s="1"/>
  <c r="AG2399" i="259"/>
  <c r="AC2383" i="259"/>
  <c r="AE2383" i="259" s="1"/>
  <c r="AG2383" i="259"/>
  <c r="AC2367" i="259"/>
  <c r="AE2367" i="259" s="1"/>
  <c r="AG2367" i="259"/>
  <c r="AC2351" i="259"/>
  <c r="AE2351" i="259" s="1"/>
  <c r="AG2351" i="259"/>
  <c r="AC2335" i="259"/>
  <c r="AE2335" i="259" s="1"/>
  <c r="AG2335" i="259"/>
  <c r="AC2319" i="259"/>
  <c r="AE2319" i="259" s="1"/>
  <c r="AG2319" i="259"/>
  <c r="AC2303" i="259"/>
  <c r="AE2303" i="259" s="1"/>
  <c r="AG2303" i="259"/>
  <c r="AC2287" i="259"/>
  <c r="AE2287" i="259" s="1"/>
  <c r="AG2287" i="259"/>
  <c r="AC2271" i="259"/>
  <c r="AE2271" i="259" s="1"/>
  <c r="AG2271" i="259"/>
  <c r="AC2255" i="259"/>
  <c r="AE2255" i="259" s="1"/>
  <c r="AG2255" i="259"/>
  <c r="AC2239" i="259"/>
  <c r="AE2239" i="259" s="1"/>
  <c r="AG2239" i="259"/>
  <c r="AC2223" i="259"/>
  <c r="AE2223" i="259" s="1"/>
  <c r="AG2223" i="259"/>
  <c r="AC2207" i="259"/>
  <c r="AE2207" i="259" s="1"/>
  <c r="AG2207" i="259"/>
  <c r="AC2191" i="259"/>
  <c r="AE2191" i="259" s="1"/>
  <c r="AG2191" i="259"/>
  <c r="AC2175" i="259"/>
  <c r="AE2175" i="259" s="1"/>
  <c r="AG2175" i="259"/>
  <c r="AC2159" i="259"/>
  <c r="AE2159" i="259" s="1"/>
  <c r="AG2159" i="259"/>
  <c r="AC2143" i="259"/>
  <c r="AE2143" i="259" s="1"/>
  <c r="AG2143" i="259"/>
  <c r="AC2127" i="259"/>
  <c r="AE2127" i="259" s="1"/>
  <c r="AG2127" i="259"/>
  <c r="AC2111" i="259"/>
  <c r="AE2111" i="259" s="1"/>
  <c r="AG2111" i="259"/>
  <c r="AC2095" i="259"/>
  <c r="AE2095" i="259" s="1"/>
  <c r="AG2095" i="259"/>
  <c r="AC2079" i="259"/>
  <c r="AE2079" i="259" s="1"/>
  <c r="AG2079" i="259"/>
  <c r="AC2063" i="259"/>
  <c r="AE2063" i="259" s="1"/>
  <c r="AG2063" i="259"/>
  <c r="AC2047" i="259"/>
  <c r="AE2047" i="259" s="1"/>
  <c r="AG2047" i="259"/>
  <c r="AC2031" i="259"/>
  <c r="AE2031" i="259" s="1"/>
  <c r="AG2031" i="259"/>
  <c r="AC2015" i="259"/>
  <c r="AE2015" i="259" s="1"/>
  <c r="AG2015" i="259"/>
  <c r="AC1994" i="259"/>
  <c r="AE1994" i="259" s="1"/>
  <c r="AG1994" i="259"/>
  <c r="AC1973" i="259"/>
  <c r="AE1973" i="259" s="1"/>
  <c r="AG1973" i="259"/>
  <c r="AC1952" i="259"/>
  <c r="AE1952" i="259" s="1"/>
  <c r="AG1952" i="259"/>
  <c r="AC1930" i="259"/>
  <c r="AE1930" i="259" s="1"/>
  <c r="AG1930" i="259"/>
  <c r="AC1909" i="259"/>
  <c r="AE1909" i="259" s="1"/>
  <c r="AG1909" i="259"/>
  <c r="AC1888" i="259"/>
  <c r="AE1888" i="259" s="1"/>
  <c r="AG1888" i="259"/>
  <c r="AC1866" i="259"/>
  <c r="AE1866" i="259" s="1"/>
  <c r="AG1866" i="259"/>
  <c r="AC1845" i="259"/>
  <c r="AE1845" i="259" s="1"/>
  <c r="AG1845" i="259"/>
  <c r="AC1824" i="259"/>
  <c r="AE1824" i="259" s="1"/>
  <c r="AG1824" i="259"/>
  <c r="AC1802" i="259"/>
  <c r="AE1802" i="259" s="1"/>
  <c r="AG1802" i="259"/>
  <c r="AC1781" i="259"/>
  <c r="AE1781" i="259" s="1"/>
  <c r="AG1781" i="259"/>
  <c r="AC1760" i="259"/>
  <c r="AE1760" i="259" s="1"/>
  <c r="AG1760" i="259"/>
  <c r="AC1738" i="259"/>
  <c r="AE1738" i="259" s="1"/>
  <c r="AG1738" i="259"/>
  <c r="AC1702" i="259"/>
  <c r="AE1702" i="259" s="1"/>
  <c r="AG1702" i="259"/>
  <c r="AC2478" i="259"/>
  <c r="AE2478" i="259" s="1"/>
  <c r="AG2478" i="259"/>
  <c r="AC2462" i="259"/>
  <c r="AE2462" i="259" s="1"/>
  <c r="AG2462" i="259"/>
  <c r="AC2446" i="259"/>
  <c r="AE2446" i="259" s="1"/>
  <c r="AG2446" i="259"/>
  <c r="AC2430" i="259"/>
  <c r="AE2430" i="259" s="1"/>
  <c r="AG2430" i="259"/>
  <c r="AC2414" i="259"/>
  <c r="AE2414" i="259" s="1"/>
  <c r="AG2414" i="259"/>
  <c r="AC2398" i="259"/>
  <c r="AE2398" i="259" s="1"/>
  <c r="AG2398" i="259"/>
  <c r="AC2382" i="259"/>
  <c r="AE2382" i="259" s="1"/>
  <c r="AG2382" i="259"/>
  <c r="AC2366" i="259"/>
  <c r="AE2366" i="259" s="1"/>
  <c r="AG2366" i="259"/>
  <c r="AC2350" i="259"/>
  <c r="AE2350" i="259" s="1"/>
  <c r="AG2350" i="259"/>
  <c r="AC2334" i="259"/>
  <c r="AE2334" i="259" s="1"/>
  <c r="AG2334" i="259"/>
  <c r="AC2318" i="259"/>
  <c r="AE2318" i="259" s="1"/>
  <c r="AG2318" i="259"/>
  <c r="AC2302" i="259"/>
  <c r="AE2302" i="259" s="1"/>
  <c r="AG2302" i="259"/>
  <c r="AC2286" i="259"/>
  <c r="AE2286" i="259" s="1"/>
  <c r="AG2286" i="259"/>
  <c r="AC2270" i="259"/>
  <c r="AE2270" i="259" s="1"/>
  <c r="AG2270" i="259"/>
  <c r="AC2254" i="259"/>
  <c r="AE2254" i="259" s="1"/>
  <c r="AG2254" i="259"/>
  <c r="AC2238" i="259"/>
  <c r="AE2238" i="259" s="1"/>
  <c r="AG2238" i="259"/>
  <c r="AC2222" i="259"/>
  <c r="AE2222" i="259" s="1"/>
  <c r="AG2222" i="259"/>
  <c r="AC2206" i="259"/>
  <c r="AE2206" i="259" s="1"/>
  <c r="AG2206" i="259"/>
  <c r="AC2190" i="259"/>
  <c r="AE2190" i="259" s="1"/>
  <c r="AG2190" i="259"/>
  <c r="AC2174" i="259"/>
  <c r="AE2174" i="259" s="1"/>
  <c r="AG2174" i="259"/>
  <c r="AC2158" i="259"/>
  <c r="AE2158" i="259" s="1"/>
  <c r="AG2158" i="259"/>
  <c r="AC2142" i="259"/>
  <c r="AE2142" i="259" s="1"/>
  <c r="AG2142" i="259"/>
  <c r="AC2126" i="259"/>
  <c r="AE2126" i="259" s="1"/>
  <c r="AG2126" i="259"/>
  <c r="AC2110" i="259"/>
  <c r="AE2110" i="259" s="1"/>
  <c r="AG2110" i="259"/>
  <c r="AC2094" i="259"/>
  <c r="AE2094" i="259" s="1"/>
  <c r="AG2094" i="259"/>
  <c r="AC2078" i="259"/>
  <c r="AE2078" i="259" s="1"/>
  <c r="AG2078" i="259"/>
  <c r="AC2062" i="259"/>
  <c r="AE2062" i="259" s="1"/>
  <c r="AG2062" i="259"/>
  <c r="AC2046" i="259"/>
  <c r="AE2046" i="259" s="1"/>
  <c r="AG2046" i="259"/>
  <c r="AC2030" i="259"/>
  <c r="AE2030" i="259" s="1"/>
  <c r="AG2030" i="259"/>
  <c r="AC2014" i="259"/>
  <c r="AE2014" i="259" s="1"/>
  <c r="AG2014" i="259"/>
  <c r="AC1993" i="259"/>
  <c r="AE1993" i="259" s="1"/>
  <c r="AG1993" i="259"/>
  <c r="AC1972" i="259"/>
  <c r="AE1972" i="259" s="1"/>
  <c r="AG1972" i="259"/>
  <c r="AC1950" i="259"/>
  <c r="AE1950" i="259" s="1"/>
  <c r="AG1950" i="259"/>
  <c r="AC1929" i="259"/>
  <c r="AE1929" i="259" s="1"/>
  <c r="AG1929" i="259"/>
  <c r="AC1908" i="259"/>
  <c r="AE1908" i="259" s="1"/>
  <c r="AG1908" i="259"/>
  <c r="AC1886" i="259"/>
  <c r="AE1886" i="259" s="1"/>
  <c r="AG1886" i="259"/>
  <c r="AC1865" i="259"/>
  <c r="AE1865" i="259" s="1"/>
  <c r="AG1865" i="259"/>
  <c r="AC1844" i="259"/>
  <c r="AE1844" i="259" s="1"/>
  <c r="AG1844" i="259"/>
  <c r="AC1822" i="259"/>
  <c r="AE1822" i="259" s="1"/>
  <c r="AG1822" i="259"/>
  <c r="AC1801" i="259"/>
  <c r="AE1801" i="259" s="1"/>
  <c r="AG1801" i="259"/>
  <c r="AC1780" i="259"/>
  <c r="AE1780" i="259" s="1"/>
  <c r="AG1780" i="259"/>
  <c r="AC1758" i="259"/>
  <c r="AE1758" i="259" s="1"/>
  <c r="AG1758" i="259"/>
  <c r="AC1737" i="259"/>
  <c r="AE1737" i="259" s="1"/>
  <c r="AG1737" i="259"/>
  <c r="AC1698" i="259"/>
  <c r="AE1698" i="259" s="1"/>
  <c r="AG1698" i="259"/>
  <c r="AC2453" i="259"/>
  <c r="AE2453" i="259" s="1"/>
  <c r="AG2453" i="259"/>
  <c r="AC2437" i="259"/>
  <c r="AE2437" i="259" s="1"/>
  <c r="AG2437" i="259"/>
  <c r="AC2421" i="259"/>
  <c r="AE2421" i="259" s="1"/>
  <c r="AG2421" i="259"/>
  <c r="AC2405" i="259"/>
  <c r="AE2405" i="259" s="1"/>
  <c r="AG2405" i="259"/>
  <c r="AC2389" i="259"/>
  <c r="AE2389" i="259" s="1"/>
  <c r="AG2389" i="259"/>
  <c r="AC2373" i="259"/>
  <c r="AE2373" i="259" s="1"/>
  <c r="AG2373" i="259"/>
  <c r="AC2357" i="259"/>
  <c r="AE2357" i="259" s="1"/>
  <c r="AG2357" i="259"/>
  <c r="AC2341" i="259"/>
  <c r="AE2341" i="259" s="1"/>
  <c r="AG2341" i="259"/>
  <c r="AC2325" i="259"/>
  <c r="AE2325" i="259" s="1"/>
  <c r="AG2325" i="259"/>
  <c r="AC2309" i="259"/>
  <c r="AE2309" i="259" s="1"/>
  <c r="AG2309" i="259"/>
  <c r="AC2293" i="259"/>
  <c r="AE2293" i="259" s="1"/>
  <c r="AG2293" i="259"/>
  <c r="AC2277" i="259"/>
  <c r="AE2277" i="259" s="1"/>
  <c r="AG2277" i="259"/>
  <c r="AC2261" i="259"/>
  <c r="AE2261" i="259" s="1"/>
  <c r="AG2261" i="259"/>
  <c r="AC2245" i="259"/>
  <c r="AE2245" i="259" s="1"/>
  <c r="AG2245" i="259"/>
  <c r="AC2229" i="259"/>
  <c r="AE2229" i="259" s="1"/>
  <c r="AG2229" i="259"/>
  <c r="AC2213" i="259"/>
  <c r="AE2213" i="259" s="1"/>
  <c r="AG2213" i="259"/>
  <c r="AC2197" i="259"/>
  <c r="AE2197" i="259" s="1"/>
  <c r="AG2197" i="259"/>
  <c r="AC2181" i="259"/>
  <c r="AE2181" i="259" s="1"/>
  <c r="AG2181" i="259"/>
  <c r="AC2165" i="259"/>
  <c r="AE2165" i="259" s="1"/>
  <c r="AG2165" i="259"/>
  <c r="AC2149" i="259"/>
  <c r="AE2149" i="259" s="1"/>
  <c r="AG2149" i="259"/>
  <c r="AC2133" i="259"/>
  <c r="AE2133" i="259" s="1"/>
  <c r="AG2133" i="259"/>
  <c r="AC2117" i="259"/>
  <c r="AE2117" i="259" s="1"/>
  <c r="AG2117" i="259"/>
  <c r="AC2101" i="259"/>
  <c r="AE2101" i="259" s="1"/>
  <c r="AG2101" i="259"/>
  <c r="AC2085" i="259"/>
  <c r="AE2085" i="259" s="1"/>
  <c r="AG2085" i="259"/>
  <c r="AC2069" i="259"/>
  <c r="AE2069" i="259" s="1"/>
  <c r="AG2069" i="259"/>
  <c r="AC2053" i="259"/>
  <c r="AE2053" i="259" s="1"/>
  <c r="AG2053" i="259"/>
  <c r="AC2037" i="259"/>
  <c r="AE2037" i="259" s="1"/>
  <c r="AG2037" i="259"/>
  <c r="AC2021" i="259"/>
  <c r="AE2021" i="259" s="1"/>
  <c r="AG2021" i="259"/>
  <c r="AC2002" i="259"/>
  <c r="AE2002" i="259" s="1"/>
  <c r="AG2002" i="259"/>
  <c r="AC1981" i="259"/>
  <c r="AE1981" i="259" s="1"/>
  <c r="AG1981" i="259"/>
  <c r="AC1960" i="259"/>
  <c r="AE1960" i="259" s="1"/>
  <c r="AG1960" i="259"/>
  <c r="AC1938" i="259"/>
  <c r="AE1938" i="259" s="1"/>
  <c r="AG1938" i="259"/>
  <c r="AC1917" i="259"/>
  <c r="AE1917" i="259" s="1"/>
  <c r="AG1917" i="259"/>
  <c r="AC1896" i="259"/>
  <c r="AE1896" i="259" s="1"/>
  <c r="AG1896" i="259"/>
  <c r="AC1874" i="259"/>
  <c r="AE1874" i="259" s="1"/>
  <c r="AG1874" i="259"/>
  <c r="AC1853" i="259"/>
  <c r="AE1853" i="259" s="1"/>
  <c r="AG1853" i="259"/>
  <c r="AC1832" i="259"/>
  <c r="AE1832" i="259" s="1"/>
  <c r="AG1832" i="259"/>
  <c r="AC1810" i="259"/>
  <c r="AE1810" i="259" s="1"/>
  <c r="AG1810" i="259"/>
  <c r="AC1789" i="259"/>
  <c r="AE1789" i="259" s="1"/>
  <c r="AG1789" i="259"/>
  <c r="AC1768" i="259"/>
  <c r="AE1768" i="259" s="1"/>
  <c r="AG1768" i="259"/>
  <c r="AC1746" i="259"/>
  <c r="AE1746" i="259" s="1"/>
  <c r="AG1746" i="259"/>
  <c r="AC1724" i="259"/>
  <c r="AE1724" i="259" s="1"/>
  <c r="AG1724" i="259"/>
  <c r="AC1662" i="259"/>
  <c r="AE1662" i="259" s="1"/>
  <c r="AG1662" i="259"/>
  <c r="AC1713" i="259"/>
  <c r="AE1713" i="259" s="1"/>
  <c r="AG1713" i="259"/>
  <c r="AC1697" i="259"/>
  <c r="AE1697" i="259" s="1"/>
  <c r="AG1697" i="259"/>
  <c r="AC1681" i="259"/>
  <c r="AE1681" i="259" s="1"/>
  <c r="AG1681" i="259"/>
  <c r="AC1665" i="259"/>
  <c r="AE1665" i="259" s="1"/>
  <c r="AG1665" i="259"/>
  <c r="AC1649" i="259"/>
  <c r="AE1649" i="259" s="1"/>
  <c r="AG1649" i="259"/>
  <c r="AC1633" i="259"/>
  <c r="AE1633" i="259" s="1"/>
  <c r="AG1633" i="259"/>
  <c r="AC1617" i="259"/>
  <c r="AE1617" i="259" s="1"/>
  <c r="AG1617" i="259"/>
  <c r="AC1601" i="259"/>
  <c r="AE1601" i="259" s="1"/>
  <c r="AG1601" i="259"/>
  <c r="AC1585" i="259"/>
  <c r="AE1585" i="259" s="1"/>
  <c r="AG1585" i="259"/>
  <c r="AC1569" i="259"/>
  <c r="AE1569" i="259" s="1"/>
  <c r="AG1569" i="259"/>
  <c r="AC1553" i="259"/>
  <c r="AE1553" i="259" s="1"/>
  <c r="AG1553" i="259"/>
  <c r="AC1537" i="259"/>
  <c r="AE1537" i="259" s="1"/>
  <c r="AG1537" i="259"/>
  <c r="AC1521" i="259"/>
  <c r="AE1521" i="259" s="1"/>
  <c r="AG1521" i="259"/>
  <c r="AC1505" i="259"/>
  <c r="AE1505" i="259" s="1"/>
  <c r="AG1505" i="259"/>
  <c r="AC1489" i="259"/>
  <c r="AE1489" i="259" s="1"/>
  <c r="AG1489" i="259"/>
  <c r="AC1473" i="259"/>
  <c r="AE1473" i="259" s="1"/>
  <c r="AG1473" i="259"/>
  <c r="AC1457" i="259"/>
  <c r="AE1457" i="259" s="1"/>
  <c r="AG1457" i="259"/>
  <c r="AC1441" i="259"/>
  <c r="AE1441" i="259" s="1"/>
  <c r="AG1441" i="259"/>
  <c r="AC1425" i="259"/>
  <c r="AE1425" i="259" s="1"/>
  <c r="AG1425" i="259"/>
  <c r="AC1409" i="259"/>
  <c r="AE1409" i="259" s="1"/>
  <c r="AG1409" i="259"/>
  <c r="AC1393" i="259"/>
  <c r="AE1393" i="259" s="1"/>
  <c r="AG1393" i="259"/>
  <c r="AC1377" i="259"/>
  <c r="AE1377" i="259" s="1"/>
  <c r="AG1377" i="259"/>
  <c r="AC1361" i="259"/>
  <c r="AE1361" i="259" s="1"/>
  <c r="AG1361" i="259"/>
  <c r="AC1345" i="259"/>
  <c r="AE1345" i="259" s="1"/>
  <c r="AG1345" i="259"/>
  <c r="AC1716" i="259"/>
  <c r="AE1716" i="259" s="1"/>
  <c r="AG1716" i="259"/>
  <c r="AC1700" i="259"/>
  <c r="AE1700" i="259" s="1"/>
  <c r="AG1700" i="259"/>
  <c r="AC1684" i="259"/>
  <c r="AE1684" i="259" s="1"/>
  <c r="AG1684" i="259"/>
  <c r="AC1668" i="259"/>
  <c r="AE1668" i="259" s="1"/>
  <c r="AG1668" i="259"/>
  <c r="AC1652" i="259"/>
  <c r="AE1652" i="259" s="1"/>
  <c r="AG1652" i="259"/>
  <c r="AC1636" i="259"/>
  <c r="AE1636" i="259" s="1"/>
  <c r="AG1636" i="259"/>
  <c r="AC1620" i="259"/>
  <c r="AE1620" i="259" s="1"/>
  <c r="AG1620" i="259"/>
  <c r="AC1604" i="259"/>
  <c r="AE1604" i="259" s="1"/>
  <c r="AG1604" i="259"/>
  <c r="AC1588" i="259"/>
  <c r="AE1588" i="259" s="1"/>
  <c r="AG1588" i="259"/>
  <c r="AC1572" i="259"/>
  <c r="AE1572" i="259" s="1"/>
  <c r="AG1572" i="259"/>
  <c r="AC1556" i="259"/>
  <c r="AE1556" i="259" s="1"/>
  <c r="AG1556" i="259"/>
  <c r="AC1540" i="259"/>
  <c r="AE1540" i="259" s="1"/>
  <c r="AG1540" i="259"/>
  <c r="AC1524" i="259"/>
  <c r="AE1524" i="259" s="1"/>
  <c r="AG1524" i="259"/>
  <c r="AC1508" i="259"/>
  <c r="AE1508" i="259" s="1"/>
  <c r="AG1508" i="259"/>
  <c r="AC1492" i="259"/>
  <c r="AE1492" i="259" s="1"/>
  <c r="AG1492" i="259"/>
  <c r="AC1476" i="259"/>
  <c r="AE1476" i="259" s="1"/>
  <c r="AG1476" i="259"/>
  <c r="AC1460" i="259"/>
  <c r="AE1460" i="259" s="1"/>
  <c r="AG1460" i="259"/>
  <c r="AC1444" i="259"/>
  <c r="AE1444" i="259" s="1"/>
  <c r="AG1444" i="259"/>
  <c r="AC1428" i="259"/>
  <c r="AE1428" i="259" s="1"/>
  <c r="AG1428" i="259"/>
  <c r="AC1412" i="259"/>
  <c r="AE1412" i="259" s="1"/>
  <c r="AG1412" i="259"/>
  <c r="AC1396" i="259"/>
  <c r="AE1396" i="259" s="1"/>
  <c r="AG1396" i="259"/>
  <c r="AC1380" i="259"/>
  <c r="AE1380" i="259" s="1"/>
  <c r="AG1380" i="259"/>
  <c r="AC1364" i="259"/>
  <c r="AE1364" i="259" s="1"/>
  <c r="AG1364" i="259"/>
  <c r="AC1348" i="259"/>
  <c r="AE1348" i="259" s="1"/>
  <c r="AG1348" i="259"/>
  <c r="AC2011" i="259"/>
  <c r="AE2011" i="259" s="1"/>
  <c r="AG2011" i="259"/>
  <c r="AC1995" i="259"/>
  <c r="AE1995" i="259" s="1"/>
  <c r="AG1995" i="259"/>
  <c r="AC1979" i="259"/>
  <c r="AE1979" i="259" s="1"/>
  <c r="AG1979" i="259"/>
  <c r="AC1963" i="259"/>
  <c r="AE1963" i="259" s="1"/>
  <c r="AG1963" i="259"/>
  <c r="AC1947" i="259"/>
  <c r="AE1947" i="259" s="1"/>
  <c r="AG1947" i="259"/>
  <c r="AC1931" i="259"/>
  <c r="AE1931" i="259" s="1"/>
  <c r="AG1931" i="259"/>
  <c r="AC1915" i="259"/>
  <c r="AE1915" i="259" s="1"/>
  <c r="AG1915" i="259"/>
  <c r="AC1899" i="259"/>
  <c r="AE1899" i="259" s="1"/>
  <c r="AG1899" i="259"/>
  <c r="AC1883" i="259"/>
  <c r="AE1883" i="259" s="1"/>
  <c r="AG1883" i="259"/>
  <c r="AC1867" i="259"/>
  <c r="AE1867" i="259" s="1"/>
  <c r="AG1867" i="259"/>
  <c r="AC1851" i="259"/>
  <c r="AE1851" i="259" s="1"/>
  <c r="AG1851" i="259"/>
  <c r="AC1835" i="259"/>
  <c r="AE1835" i="259" s="1"/>
  <c r="AG1835" i="259"/>
  <c r="AC1819" i="259"/>
  <c r="AE1819" i="259" s="1"/>
  <c r="AG1819" i="259"/>
  <c r="AC1803" i="259"/>
  <c r="AE1803" i="259" s="1"/>
  <c r="AG1803" i="259"/>
  <c r="AC1787" i="259"/>
  <c r="AE1787" i="259" s="1"/>
  <c r="AG1787" i="259"/>
  <c r="AC1771" i="259"/>
  <c r="AE1771" i="259" s="1"/>
  <c r="AG1771" i="259"/>
  <c r="AC1755" i="259"/>
  <c r="AE1755" i="259" s="1"/>
  <c r="AG1755" i="259"/>
  <c r="AC1739" i="259"/>
  <c r="AE1739" i="259" s="1"/>
  <c r="AG1739" i="259"/>
  <c r="AC1723" i="259"/>
  <c r="AE1723" i="259" s="1"/>
  <c r="AG1723" i="259"/>
  <c r="AC1707" i="259"/>
  <c r="AE1707" i="259" s="1"/>
  <c r="AG1707" i="259"/>
  <c r="AC1691" i="259"/>
  <c r="AE1691" i="259" s="1"/>
  <c r="AG1691" i="259"/>
  <c r="AC1675" i="259"/>
  <c r="AE1675" i="259" s="1"/>
  <c r="AG1675" i="259"/>
  <c r="AC1659" i="259"/>
  <c r="AE1659" i="259" s="1"/>
  <c r="AG1659" i="259"/>
  <c r="AC1643" i="259"/>
  <c r="AE1643" i="259" s="1"/>
  <c r="AG1643" i="259"/>
  <c r="AC1627" i="259"/>
  <c r="AE1627" i="259" s="1"/>
  <c r="AG1627" i="259"/>
  <c r="AC1611" i="259"/>
  <c r="AE1611" i="259" s="1"/>
  <c r="AG1611" i="259"/>
  <c r="AC1595" i="259"/>
  <c r="AE1595" i="259" s="1"/>
  <c r="AG1595" i="259"/>
  <c r="AC1579" i="259"/>
  <c r="AE1579" i="259" s="1"/>
  <c r="AG1579" i="259"/>
  <c r="AC1563" i="259"/>
  <c r="AE1563" i="259" s="1"/>
  <c r="AG1563" i="259"/>
  <c r="AC1547" i="259"/>
  <c r="AE1547" i="259" s="1"/>
  <c r="AG1547" i="259"/>
  <c r="AC1531" i="259"/>
  <c r="AE1531" i="259" s="1"/>
  <c r="AG1531" i="259"/>
  <c r="AC1515" i="259"/>
  <c r="AE1515" i="259" s="1"/>
  <c r="AG1515" i="259"/>
  <c r="AC1499" i="259"/>
  <c r="AE1499" i="259" s="1"/>
  <c r="AG1499" i="259"/>
  <c r="AC1483" i="259"/>
  <c r="AE1483" i="259" s="1"/>
  <c r="AG1483" i="259"/>
  <c r="AC1467" i="259"/>
  <c r="AE1467" i="259" s="1"/>
  <c r="AG1467" i="259"/>
  <c r="AC1451" i="259"/>
  <c r="AE1451" i="259" s="1"/>
  <c r="AG1451" i="259"/>
  <c r="AC1435" i="259"/>
  <c r="AE1435" i="259" s="1"/>
  <c r="AG1435" i="259"/>
  <c r="AC1419" i="259"/>
  <c r="AE1419" i="259" s="1"/>
  <c r="AG1419" i="259"/>
  <c r="AC1403" i="259"/>
  <c r="AE1403" i="259" s="1"/>
  <c r="AG1403" i="259"/>
  <c r="AC1387" i="259"/>
  <c r="AE1387" i="259" s="1"/>
  <c r="AG1387" i="259"/>
  <c r="AC1371" i="259"/>
  <c r="AE1371" i="259" s="1"/>
  <c r="AG1371" i="259"/>
  <c r="AC1355" i="259"/>
  <c r="AE1355" i="259" s="1"/>
  <c r="AG1355" i="259"/>
  <c r="AC1337" i="259"/>
  <c r="AE1337" i="259" s="1"/>
  <c r="AG1337" i="259"/>
  <c r="AC1650" i="259"/>
  <c r="AE1650" i="259" s="1"/>
  <c r="AG1650" i="259"/>
  <c r="AC1634" i="259"/>
  <c r="AE1634" i="259" s="1"/>
  <c r="AG1634" i="259"/>
  <c r="AC1618" i="259"/>
  <c r="AE1618" i="259" s="1"/>
  <c r="AG1618" i="259"/>
  <c r="AC1602" i="259"/>
  <c r="AE1602" i="259" s="1"/>
  <c r="AG1602" i="259"/>
  <c r="AC1586" i="259"/>
  <c r="AE1586" i="259" s="1"/>
  <c r="AG1586" i="259"/>
  <c r="AC1570" i="259"/>
  <c r="AE1570" i="259" s="1"/>
  <c r="AG1570" i="259"/>
  <c r="AC1554" i="259"/>
  <c r="AE1554" i="259" s="1"/>
  <c r="AG1554" i="259"/>
  <c r="AC1538" i="259"/>
  <c r="AE1538" i="259" s="1"/>
  <c r="AG1538" i="259"/>
  <c r="AC1522" i="259"/>
  <c r="AE1522" i="259" s="1"/>
  <c r="AG1522" i="259"/>
  <c r="AC1506" i="259"/>
  <c r="AE1506" i="259" s="1"/>
  <c r="AG1506" i="259"/>
  <c r="AC1490" i="259"/>
  <c r="AE1490" i="259" s="1"/>
  <c r="AG1490" i="259"/>
  <c r="AC1474" i="259"/>
  <c r="AE1474" i="259" s="1"/>
  <c r="AG1474" i="259"/>
  <c r="AC1458" i="259"/>
  <c r="AE1458" i="259" s="1"/>
  <c r="AG1458" i="259"/>
  <c r="AC1442" i="259"/>
  <c r="AE1442" i="259" s="1"/>
  <c r="AG1442" i="259"/>
  <c r="AC1426" i="259"/>
  <c r="AE1426" i="259" s="1"/>
  <c r="AG1426" i="259"/>
  <c r="AC1410" i="259"/>
  <c r="AE1410" i="259" s="1"/>
  <c r="AG1410" i="259"/>
  <c r="AC1394" i="259"/>
  <c r="AE1394" i="259" s="1"/>
  <c r="AG1394" i="259"/>
  <c r="AC1378" i="259"/>
  <c r="AE1378" i="259" s="1"/>
  <c r="AG1378" i="259"/>
  <c r="AC1362" i="259"/>
  <c r="AE1362" i="259" s="1"/>
  <c r="AG1362" i="259"/>
  <c r="AC1346" i="259"/>
  <c r="AE1346" i="259" s="1"/>
  <c r="AG1346" i="259"/>
  <c r="AC1344" i="259"/>
  <c r="AE1344" i="259" s="1"/>
  <c r="AG1344" i="259"/>
  <c r="AC1328" i="259"/>
  <c r="AE1328" i="259" s="1"/>
  <c r="AG1328" i="259"/>
  <c r="AC1312" i="259"/>
  <c r="AE1312" i="259" s="1"/>
  <c r="AG1312" i="259"/>
  <c r="AC1296" i="259"/>
  <c r="AE1296" i="259" s="1"/>
  <c r="AG1296" i="259"/>
  <c r="AC1280" i="259"/>
  <c r="AE1280" i="259" s="1"/>
  <c r="AG1280" i="259"/>
  <c r="AC1264" i="259"/>
  <c r="AE1264" i="259" s="1"/>
  <c r="AG1264" i="259"/>
  <c r="AC1248" i="259"/>
  <c r="AE1248" i="259" s="1"/>
  <c r="AG1248" i="259"/>
  <c r="AC1232" i="259"/>
  <c r="AE1232" i="259" s="1"/>
  <c r="AG1232" i="259"/>
  <c r="AC1216" i="259"/>
  <c r="AE1216" i="259" s="1"/>
  <c r="AG1216" i="259"/>
  <c r="AC1200" i="259"/>
  <c r="AE1200" i="259" s="1"/>
  <c r="AG1200" i="259"/>
  <c r="AC1184" i="259"/>
  <c r="AE1184" i="259" s="1"/>
  <c r="AG1184" i="259"/>
  <c r="AC1168" i="259"/>
  <c r="AE1168" i="259" s="1"/>
  <c r="AG1168" i="259"/>
  <c r="AC1152" i="259"/>
  <c r="AE1152" i="259" s="1"/>
  <c r="AG1152" i="259"/>
  <c r="AC1136" i="259"/>
  <c r="AE1136" i="259" s="1"/>
  <c r="AG1136" i="259"/>
  <c r="AC1120" i="259"/>
  <c r="AE1120" i="259" s="1"/>
  <c r="AG1120" i="259"/>
  <c r="AC1104" i="259"/>
  <c r="AE1104" i="259" s="1"/>
  <c r="AG1104" i="259"/>
  <c r="AC1088" i="259"/>
  <c r="AE1088" i="259" s="1"/>
  <c r="AG1088" i="259"/>
  <c r="AC1072" i="259"/>
  <c r="AE1072" i="259" s="1"/>
  <c r="AG1072" i="259"/>
  <c r="AC1056" i="259"/>
  <c r="AE1056" i="259" s="1"/>
  <c r="AG1056" i="259"/>
  <c r="AC1040" i="259"/>
  <c r="AE1040" i="259" s="1"/>
  <c r="AG1040" i="259"/>
  <c r="AC1024" i="259"/>
  <c r="AE1024" i="259" s="1"/>
  <c r="AG1024" i="259"/>
  <c r="AC1008" i="259"/>
  <c r="AE1008" i="259" s="1"/>
  <c r="AG1008" i="259"/>
  <c r="AC1331" i="259"/>
  <c r="AE1331" i="259" s="1"/>
  <c r="AG1331" i="259"/>
  <c r="AC1315" i="259"/>
  <c r="AE1315" i="259" s="1"/>
  <c r="AG1315" i="259"/>
  <c r="AC1299" i="259"/>
  <c r="AE1299" i="259" s="1"/>
  <c r="AG1299" i="259"/>
  <c r="AC1283" i="259"/>
  <c r="AE1283" i="259" s="1"/>
  <c r="AG1283" i="259"/>
  <c r="AC1267" i="259"/>
  <c r="AE1267" i="259" s="1"/>
  <c r="AG1267" i="259"/>
  <c r="AC1251" i="259"/>
  <c r="AE1251" i="259" s="1"/>
  <c r="AG1251" i="259"/>
  <c r="AC1235" i="259"/>
  <c r="AE1235" i="259" s="1"/>
  <c r="AG1235" i="259"/>
  <c r="AC1219" i="259"/>
  <c r="AE1219" i="259" s="1"/>
  <c r="AG1219" i="259"/>
  <c r="AC1203" i="259"/>
  <c r="AE1203" i="259" s="1"/>
  <c r="AG1203" i="259"/>
  <c r="AC1187" i="259"/>
  <c r="AE1187" i="259" s="1"/>
  <c r="AG1187" i="259"/>
  <c r="AC1171" i="259"/>
  <c r="AE1171" i="259" s="1"/>
  <c r="AG1171" i="259"/>
  <c r="AC1155" i="259"/>
  <c r="AE1155" i="259" s="1"/>
  <c r="AG1155" i="259"/>
  <c r="AC1139" i="259"/>
  <c r="AE1139" i="259" s="1"/>
  <c r="AG1139" i="259"/>
  <c r="AC1123" i="259"/>
  <c r="AE1123" i="259" s="1"/>
  <c r="AG1123" i="259"/>
  <c r="AC1107" i="259"/>
  <c r="AE1107" i="259" s="1"/>
  <c r="AG1107" i="259"/>
  <c r="AC1091" i="259"/>
  <c r="AE1091" i="259" s="1"/>
  <c r="AG1091" i="259"/>
  <c r="AC1075" i="259"/>
  <c r="AE1075" i="259" s="1"/>
  <c r="AG1075" i="259"/>
  <c r="AC1059" i="259"/>
  <c r="AE1059" i="259" s="1"/>
  <c r="AG1059" i="259"/>
  <c r="AC1043" i="259"/>
  <c r="AE1043" i="259" s="1"/>
  <c r="AG1043" i="259"/>
  <c r="AC1027" i="259"/>
  <c r="AE1027" i="259" s="1"/>
  <c r="AG1027" i="259"/>
  <c r="AC1011" i="259"/>
  <c r="AE1011" i="259" s="1"/>
  <c r="AG1011" i="259"/>
  <c r="AC1322" i="259"/>
  <c r="AE1322" i="259" s="1"/>
  <c r="AG1322" i="259"/>
  <c r="AC1306" i="259"/>
  <c r="AE1306" i="259" s="1"/>
  <c r="AG1306" i="259"/>
  <c r="AC1290" i="259"/>
  <c r="AE1290" i="259" s="1"/>
  <c r="AG1290" i="259"/>
  <c r="AC1274" i="259"/>
  <c r="AE1274" i="259" s="1"/>
  <c r="AG1274" i="259"/>
  <c r="AC1258" i="259"/>
  <c r="AE1258" i="259" s="1"/>
  <c r="AG1258" i="259"/>
  <c r="AC1242" i="259"/>
  <c r="AE1242" i="259" s="1"/>
  <c r="AG1242" i="259"/>
  <c r="AC1226" i="259"/>
  <c r="AE1226" i="259" s="1"/>
  <c r="AG1226" i="259"/>
  <c r="AC1210" i="259"/>
  <c r="AE1210" i="259" s="1"/>
  <c r="AG1210" i="259"/>
  <c r="AC1194" i="259"/>
  <c r="AE1194" i="259" s="1"/>
  <c r="AG1194" i="259"/>
  <c r="AC1178" i="259"/>
  <c r="AE1178" i="259" s="1"/>
  <c r="AG1178" i="259"/>
  <c r="AC1162" i="259"/>
  <c r="AE1162" i="259" s="1"/>
  <c r="AG1162" i="259"/>
  <c r="AC1146" i="259"/>
  <c r="AE1146" i="259" s="1"/>
  <c r="AG1146" i="259"/>
  <c r="AC1130" i="259"/>
  <c r="AE1130" i="259" s="1"/>
  <c r="AG1130" i="259"/>
  <c r="AC1114" i="259"/>
  <c r="AE1114" i="259" s="1"/>
  <c r="AG1114" i="259"/>
  <c r="AC1098" i="259"/>
  <c r="AE1098" i="259" s="1"/>
  <c r="AG1098" i="259"/>
  <c r="AC1082" i="259"/>
  <c r="AE1082" i="259" s="1"/>
  <c r="AG1082" i="259"/>
  <c r="AC1066" i="259"/>
  <c r="AE1066" i="259" s="1"/>
  <c r="AG1066" i="259"/>
  <c r="AC1050" i="259"/>
  <c r="AE1050" i="259" s="1"/>
  <c r="AG1050" i="259"/>
  <c r="AC1034" i="259"/>
  <c r="AE1034" i="259" s="1"/>
  <c r="AG1034" i="259"/>
  <c r="AC1018" i="259"/>
  <c r="AE1018" i="259" s="1"/>
  <c r="AG1018" i="259"/>
  <c r="AC1001" i="259"/>
  <c r="AE1001" i="259" s="1"/>
  <c r="AG1001" i="259"/>
  <c r="AC1317" i="259"/>
  <c r="AE1317" i="259" s="1"/>
  <c r="AG1317" i="259"/>
  <c r="AC1301" i="259"/>
  <c r="AE1301" i="259" s="1"/>
  <c r="AG1301" i="259"/>
  <c r="AC1285" i="259"/>
  <c r="AE1285" i="259" s="1"/>
  <c r="AG1285" i="259"/>
  <c r="AC1269" i="259"/>
  <c r="AE1269" i="259" s="1"/>
  <c r="AG1269" i="259"/>
  <c r="AC1253" i="259"/>
  <c r="AE1253" i="259" s="1"/>
  <c r="AG1253" i="259"/>
  <c r="AC1237" i="259"/>
  <c r="AE1237" i="259" s="1"/>
  <c r="AG1237" i="259"/>
  <c r="AC1221" i="259"/>
  <c r="AE1221" i="259" s="1"/>
  <c r="AG1221" i="259"/>
  <c r="AC1205" i="259"/>
  <c r="AE1205" i="259" s="1"/>
  <c r="AG1205" i="259"/>
  <c r="AC1189" i="259"/>
  <c r="AE1189" i="259" s="1"/>
  <c r="AG1189" i="259"/>
  <c r="AC1173" i="259"/>
  <c r="AE1173" i="259" s="1"/>
  <c r="AG1173" i="259"/>
  <c r="AC1157" i="259"/>
  <c r="AE1157" i="259" s="1"/>
  <c r="AG1157" i="259"/>
  <c r="AC1141" i="259"/>
  <c r="AE1141" i="259" s="1"/>
  <c r="AG1141" i="259"/>
  <c r="AC1125" i="259"/>
  <c r="AE1125" i="259" s="1"/>
  <c r="AG1125" i="259"/>
  <c r="AC1109" i="259"/>
  <c r="AE1109" i="259" s="1"/>
  <c r="AG1109" i="259"/>
  <c r="AC1093" i="259"/>
  <c r="AE1093" i="259" s="1"/>
  <c r="AG1093" i="259"/>
  <c r="AC1077" i="259"/>
  <c r="AE1077" i="259" s="1"/>
  <c r="AG1077" i="259"/>
  <c r="AC1061" i="259"/>
  <c r="AE1061" i="259" s="1"/>
  <c r="AG1061" i="259"/>
  <c r="AC1045" i="259"/>
  <c r="AE1045" i="259" s="1"/>
  <c r="AG1045" i="259"/>
  <c r="AC1029" i="259"/>
  <c r="AE1029" i="259" s="1"/>
  <c r="AG1029" i="259"/>
  <c r="AC1013" i="259"/>
  <c r="AE1013" i="259" s="1"/>
  <c r="AG1013" i="259"/>
  <c r="AC991" i="259"/>
  <c r="AE991" i="259" s="1"/>
  <c r="AG991" i="259"/>
  <c r="AC975" i="259"/>
  <c r="AE975" i="259" s="1"/>
  <c r="AG975" i="259"/>
  <c r="AC959" i="259"/>
  <c r="AE959" i="259" s="1"/>
  <c r="AG959" i="259"/>
  <c r="AC943" i="259"/>
  <c r="AE943" i="259" s="1"/>
  <c r="AG943" i="259"/>
  <c r="AC927" i="259"/>
  <c r="AE927" i="259" s="1"/>
  <c r="AG927" i="259"/>
  <c r="AC911" i="259"/>
  <c r="AE911" i="259" s="1"/>
  <c r="AG911" i="259"/>
  <c r="AC895" i="259"/>
  <c r="AE895" i="259" s="1"/>
  <c r="AG895" i="259"/>
  <c r="AC879" i="259"/>
  <c r="AE879" i="259" s="1"/>
  <c r="AG879" i="259"/>
  <c r="AC863" i="259"/>
  <c r="AE863" i="259" s="1"/>
  <c r="AG863" i="259"/>
  <c r="AC847" i="259"/>
  <c r="AE847" i="259" s="1"/>
  <c r="AG847" i="259"/>
  <c r="AC831" i="259"/>
  <c r="AE831" i="259" s="1"/>
  <c r="AG831" i="259"/>
  <c r="AC815" i="259"/>
  <c r="AE815" i="259" s="1"/>
  <c r="AG815" i="259"/>
  <c r="AC799" i="259"/>
  <c r="AE799" i="259" s="1"/>
  <c r="AG799" i="259"/>
  <c r="AC783" i="259"/>
  <c r="AE783" i="259" s="1"/>
  <c r="AG783" i="259"/>
  <c r="AC767" i="259"/>
  <c r="AE767" i="259" s="1"/>
  <c r="AG767" i="259"/>
  <c r="AC751" i="259"/>
  <c r="AE751" i="259" s="1"/>
  <c r="AG751" i="259"/>
  <c r="AC735" i="259"/>
  <c r="AE735" i="259" s="1"/>
  <c r="AG735" i="259"/>
  <c r="AC719" i="259"/>
  <c r="AE719" i="259" s="1"/>
  <c r="AG719" i="259"/>
  <c r="AC703" i="259"/>
  <c r="AE703" i="259" s="1"/>
  <c r="AG703" i="259"/>
  <c r="AC687" i="259"/>
  <c r="AE687" i="259" s="1"/>
  <c r="AG687" i="259"/>
  <c r="AC671" i="259"/>
  <c r="AE671" i="259" s="1"/>
  <c r="AG671" i="259"/>
  <c r="AC982" i="259"/>
  <c r="AE982" i="259" s="1"/>
  <c r="AG982" i="259"/>
  <c r="AC966" i="259"/>
  <c r="AE966" i="259" s="1"/>
  <c r="AG966" i="259"/>
  <c r="AC950" i="259"/>
  <c r="AE950" i="259" s="1"/>
  <c r="AG950" i="259"/>
  <c r="AC934" i="259"/>
  <c r="AE934" i="259" s="1"/>
  <c r="AG934" i="259"/>
  <c r="AC918" i="259"/>
  <c r="AE918" i="259" s="1"/>
  <c r="AG918" i="259"/>
  <c r="AC902" i="259"/>
  <c r="AE902" i="259" s="1"/>
  <c r="AG902" i="259"/>
  <c r="AC886" i="259"/>
  <c r="AE886" i="259" s="1"/>
  <c r="AG886" i="259"/>
  <c r="AC870" i="259"/>
  <c r="AE870" i="259" s="1"/>
  <c r="AG870" i="259"/>
  <c r="AC854" i="259"/>
  <c r="AE854" i="259" s="1"/>
  <c r="AG854" i="259"/>
  <c r="AC838" i="259"/>
  <c r="AE838" i="259" s="1"/>
  <c r="AG838" i="259"/>
  <c r="AC822" i="259"/>
  <c r="AE822" i="259" s="1"/>
  <c r="AG822" i="259"/>
  <c r="AC806" i="259"/>
  <c r="AE806" i="259" s="1"/>
  <c r="AG806" i="259"/>
  <c r="AC790" i="259"/>
  <c r="AE790" i="259" s="1"/>
  <c r="AG790" i="259"/>
  <c r="AC774" i="259"/>
  <c r="AE774" i="259" s="1"/>
  <c r="AG774" i="259"/>
  <c r="AC758" i="259"/>
  <c r="AE758" i="259" s="1"/>
  <c r="AG758" i="259"/>
  <c r="AC742" i="259"/>
  <c r="AE742" i="259" s="1"/>
  <c r="AG742" i="259"/>
  <c r="AC726" i="259"/>
  <c r="AE726" i="259" s="1"/>
  <c r="AG726" i="259"/>
  <c r="AC710" i="259"/>
  <c r="AE710" i="259" s="1"/>
  <c r="AG710" i="259"/>
  <c r="AC694" i="259"/>
  <c r="AE694" i="259" s="1"/>
  <c r="AG694" i="259"/>
  <c r="AC678" i="259"/>
  <c r="AE678" i="259" s="1"/>
  <c r="AG678" i="259"/>
  <c r="AC989" i="259"/>
  <c r="AE989" i="259" s="1"/>
  <c r="AG989" i="259"/>
  <c r="AC973" i="259"/>
  <c r="AE973" i="259" s="1"/>
  <c r="AG973" i="259"/>
  <c r="AC957" i="259"/>
  <c r="AE957" i="259" s="1"/>
  <c r="AG957" i="259"/>
  <c r="AC941" i="259"/>
  <c r="AE941" i="259" s="1"/>
  <c r="AG941" i="259"/>
  <c r="AC925" i="259"/>
  <c r="AE925" i="259" s="1"/>
  <c r="AG925" i="259"/>
  <c r="AC909" i="259"/>
  <c r="AE909" i="259" s="1"/>
  <c r="AG909" i="259"/>
  <c r="AC893" i="259"/>
  <c r="AE893" i="259" s="1"/>
  <c r="AG893" i="259"/>
  <c r="AC877" i="259"/>
  <c r="AE877" i="259" s="1"/>
  <c r="AG877" i="259"/>
  <c r="AC861" i="259"/>
  <c r="AE861" i="259" s="1"/>
  <c r="AG861" i="259"/>
  <c r="AC845" i="259"/>
  <c r="AE845" i="259" s="1"/>
  <c r="AG845" i="259"/>
  <c r="AC829" i="259"/>
  <c r="AE829" i="259" s="1"/>
  <c r="AG829" i="259"/>
  <c r="AC813" i="259"/>
  <c r="AE813" i="259" s="1"/>
  <c r="AG813" i="259"/>
  <c r="AC797" i="259"/>
  <c r="AE797" i="259" s="1"/>
  <c r="AG797" i="259"/>
  <c r="AC781" i="259"/>
  <c r="AE781" i="259" s="1"/>
  <c r="AG781" i="259"/>
  <c r="AC765" i="259"/>
  <c r="AE765" i="259" s="1"/>
  <c r="AG765" i="259"/>
  <c r="AC749" i="259"/>
  <c r="AE749" i="259" s="1"/>
  <c r="AG749" i="259"/>
  <c r="AC733" i="259"/>
  <c r="AE733" i="259" s="1"/>
  <c r="AG733" i="259"/>
  <c r="AC717" i="259"/>
  <c r="AE717" i="259" s="1"/>
  <c r="AG717" i="259"/>
  <c r="AC701" i="259"/>
  <c r="AE701" i="259" s="1"/>
  <c r="AG701" i="259"/>
  <c r="AC685" i="259"/>
  <c r="AE685" i="259" s="1"/>
  <c r="AG685" i="259"/>
  <c r="AC667" i="259"/>
  <c r="AE667" i="259" s="1"/>
  <c r="AG667" i="259"/>
  <c r="AC992" i="259"/>
  <c r="AE992" i="259" s="1"/>
  <c r="AG992" i="259"/>
  <c r="AC976" i="259"/>
  <c r="AE976" i="259" s="1"/>
  <c r="AG976" i="259"/>
  <c r="AC960" i="259"/>
  <c r="AE960" i="259" s="1"/>
  <c r="AG960" i="259"/>
  <c r="AC944" i="259"/>
  <c r="AE944" i="259" s="1"/>
  <c r="AG944" i="259"/>
  <c r="AC928" i="259"/>
  <c r="AE928" i="259" s="1"/>
  <c r="AG928" i="259"/>
  <c r="AC912" i="259"/>
  <c r="AE912" i="259" s="1"/>
  <c r="AG912" i="259"/>
  <c r="AC896" i="259"/>
  <c r="AE896" i="259" s="1"/>
  <c r="AG896" i="259"/>
  <c r="AC880" i="259"/>
  <c r="AE880" i="259" s="1"/>
  <c r="AG880" i="259"/>
  <c r="AC864" i="259"/>
  <c r="AE864" i="259" s="1"/>
  <c r="AG864" i="259"/>
  <c r="AC848" i="259"/>
  <c r="AE848" i="259" s="1"/>
  <c r="AG848" i="259"/>
  <c r="AC832" i="259"/>
  <c r="AE832" i="259" s="1"/>
  <c r="AG832" i="259"/>
  <c r="AC816" i="259"/>
  <c r="AE816" i="259" s="1"/>
  <c r="AG816" i="259"/>
  <c r="AC800" i="259"/>
  <c r="AE800" i="259" s="1"/>
  <c r="AG800" i="259"/>
  <c r="AC784" i="259"/>
  <c r="AE784" i="259" s="1"/>
  <c r="AG784" i="259"/>
  <c r="AC768" i="259"/>
  <c r="AE768" i="259" s="1"/>
  <c r="AG768" i="259"/>
  <c r="AC752" i="259"/>
  <c r="AE752" i="259" s="1"/>
  <c r="AG752" i="259"/>
  <c r="AC736" i="259"/>
  <c r="AE736" i="259" s="1"/>
  <c r="AG736" i="259"/>
  <c r="AC720" i="259"/>
  <c r="AE720" i="259" s="1"/>
  <c r="AG720" i="259"/>
  <c r="AC704" i="259"/>
  <c r="AE704" i="259" s="1"/>
  <c r="AG704" i="259"/>
  <c r="AC688" i="259"/>
  <c r="AE688" i="259" s="1"/>
  <c r="AG688" i="259"/>
  <c r="AC672" i="259"/>
  <c r="AE672" i="259" s="1"/>
  <c r="AG672" i="259"/>
  <c r="AC661" i="259"/>
  <c r="AE661" i="259" s="1"/>
  <c r="AG661" i="259"/>
  <c r="AC645" i="259"/>
  <c r="AE645" i="259" s="1"/>
  <c r="AG645" i="259"/>
  <c r="AC629" i="259"/>
  <c r="AE629" i="259" s="1"/>
  <c r="AG629" i="259"/>
  <c r="AC613" i="259"/>
  <c r="AE613" i="259" s="1"/>
  <c r="AG613" i="259"/>
  <c r="AC597" i="259"/>
  <c r="AE597" i="259" s="1"/>
  <c r="AG597" i="259"/>
  <c r="AC581" i="259"/>
  <c r="AE581" i="259" s="1"/>
  <c r="AG581" i="259"/>
  <c r="AC565" i="259"/>
  <c r="AE565" i="259" s="1"/>
  <c r="AG565" i="259"/>
  <c r="AC549" i="259"/>
  <c r="AE549" i="259" s="1"/>
  <c r="AG549" i="259"/>
  <c r="AC533" i="259"/>
  <c r="AE533" i="259" s="1"/>
  <c r="AG533" i="259"/>
  <c r="AC517" i="259"/>
  <c r="AE517" i="259" s="1"/>
  <c r="AG517" i="259"/>
  <c r="AC501" i="259"/>
  <c r="AE501" i="259" s="1"/>
  <c r="AG501" i="259"/>
  <c r="AC485" i="259"/>
  <c r="AE485" i="259" s="1"/>
  <c r="AG485" i="259"/>
  <c r="AC469" i="259"/>
  <c r="AE469" i="259" s="1"/>
  <c r="AG469" i="259"/>
  <c r="AC453" i="259"/>
  <c r="AE453" i="259" s="1"/>
  <c r="AG453" i="259"/>
  <c r="AC437" i="259"/>
  <c r="AE437" i="259" s="1"/>
  <c r="AG437" i="259"/>
  <c r="AC421" i="259"/>
  <c r="AE421" i="259" s="1"/>
  <c r="AG421" i="259"/>
  <c r="AC405" i="259"/>
  <c r="AE405" i="259" s="1"/>
  <c r="AG405" i="259"/>
  <c r="AC389" i="259"/>
  <c r="AE389" i="259" s="1"/>
  <c r="AG389" i="259"/>
  <c r="AC373" i="259"/>
  <c r="AE373" i="259" s="1"/>
  <c r="AG373" i="259"/>
  <c r="AC357" i="259"/>
  <c r="AE357" i="259" s="1"/>
  <c r="AG357" i="259"/>
  <c r="AC341" i="259"/>
  <c r="AE341" i="259" s="1"/>
  <c r="AG341" i="259"/>
  <c r="AC664" i="259"/>
  <c r="AE664" i="259" s="1"/>
  <c r="AG664" i="259"/>
  <c r="AC648" i="259"/>
  <c r="AE648" i="259" s="1"/>
  <c r="AG648" i="259"/>
  <c r="AC632" i="259"/>
  <c r="AE632" i="259" s="1"/>
  <c r="AG632" i="259"/>
  <c r="AC616" i="259"/>
  <c r="AE616" i="259" s="1"/>
  <c r="AG616" i="259"/>
  <c r="AC600" i="259"/>
  <c r="AE600" i="259" s="1"/>
  <c r="AG600" i="259"/>
  <c r="AC584" i="259"/>
  <c r="AE584" i="259" s="1"/>
  <c r="AG584" i="259"/>
  <c r="AC568" i="259"/>
  <c r="AE568" i="259" s="1"/>
  <c r="AG568" i="259"/>
  <c r="AC552" i="259"/>
  <c r="AE552" i="259" s="1"/>
  <c r="AG552" i="259"/>
  <c r="AC536" i="259"/>
  <c r="AE536" i="259" s="1"/>
  <c r="AG536" i="259"/>
  <c r="AC520" i="259"/>
  <c r="AE520" i="259" s="1"/>
  <c r="AG520" i="259"/>
  <c r="AC504" i="259"/>
  <c r="AE504" i="259" s="1"/>
  <c r="AG504" i="259"/>
  <c r="AC488" i="259"/>
  <c r="AE488" i="259" s="1"/>
  <c r="AG488" i="259"/>
  <c r="AC472" i="259"/>
  <c r="AE472" i="259" s="1"/>
  <c r="AG472" i="259"/>
  <c r="AC456" i="259"/>
  <c r="AE456" i="259" s="1"/>
  <c r="AG456" i="259"/>
  <c r="AC440" i="259"/>
  <c r="AE440" i="259" s="1"/>
  <c r="AG440" i="259"/>
  <c r="AC424" i="259"/>
  <c r="AE424" i="259" s="1"/>
  <c r="AG424" i="259"/>
  <c r="AC408" i="259"/>
  <c r="AE408" i="259" s="1"/>
  <c r="AG408" i="259"/>
  <c r="AC392" i="259"/>
  <c r="AE392" i="259" s="1"/>
  <c r="AG392" i="259"/>
  <c r="AC376" i="259"/>
  <c r="AE376" i="259" s="1"/>
  <c r="AG376" i="259"/>
  <c r="AC360" i="259"/>
  <c r="AE360" i="259" s="1"/>
  <c r="AG360" i="259"/>
  <c r="AC344" i="259"/>
  <c r="AE344" i="259" s="1"/>
  <c r="AG344" i="259"/>
  <c r="AC659" i="259"/>
  <c r="AE659" i="259" s="1"/>
  <c r="AG659" i="259"/>
  <c r="AC643" i="259"/>
  <c r="AE643" i="259" s="1"/>
  <c r="AG643" i="259"/>
  <c r="AC627" i="259"/>
  <c r="AE627" i="259" s="1"/>
  <c r="AG627" i="259"/>
  <c r="AC611" i="259"/>
  <c r="AE611" i="259" s="1"/>
  <c r="AG611" i="259"/>
  <c r="AC595" i="259"/>
  <c r="AE595" i="259" s="1"/>
  <c r="AG595" i="259"/>
  <c r="AC579" i="259"/>
  <c r="AE579" i="259" s="1"/>
  <c r="AG579" i="259"/>
  <c r="AC563" i="259"/>
  <c r="AE563" i="259" s="1"/>
  <c r="AG563" i="259"/>
  <c r="AC547" i="259"/>
  <c r="AE547" i="259" s="1"/>
  <c r="AG547" i="259"/>
  <c r="AC531" i="259"/>
  <c r="AE531" i="259" s="1"/>
  <c r="AG531" i="259"/>
  <c r="AC515" i="259"/>
  <c r="AE515" i="259" s="1"/>
  <c r="AG515" i="259"/>
  <c r="AC499" i="259"/>
  <c r="AE499" i="259" s="1"/>
  <c r="AG499" i="259"/>
  <c r="AC483" i="259"/>
  <c r="AE483" i="259" s="1"/>
  <c r="AG483" i="259"/>
  <c r="AC467" i="259"/>
  <c r="AE467" i="259" s="1"/>
  <c r="AG467" i="259"/>
  <c r="AC451" i="259"/>
  <c r="AE451" i="259" s="1"/>
  <c r="AG451" i="259"/>
  <c r="AC435" i="259"/>
  <c r="AE435" i="259" s="1"/>
  <c r="AG435" i="259"/>
  <c r="AC419" i="259"/>
  <c r="AE419" i="259" s="1"/>
  <c r="AG419" i="259"/>
  <c r="AC403" i="259"/>
  <c r="AE403" i="259" s="1"/>
  <c r="AG403" i="259"/>
  <c r="AC387" i="259"/>
  <c r="AE387" i="259" s="1"/>
  <c r="AG387" i="259"/>
  <c r="AC371" i="259"/>
  <c r="AE371" i="259" s="1"/>
  <c r="AG371" i="259"/>
  <c r="AC355" i="259"/>
  <c r="AE355" i="259" s="1"/>
  <c r="AG355" i="259"/>
  <c r="AC338" i="259"/>
  <c r="AE338" i="259" s="1"/>
  <c r="AG338" i="259"/>
  <c r="AC662" i="259"/>
  <c r="AE662" i="259" s="1"/>
  <c r="AG662" i="259"/>
  <c r="AC646" i="259"/>
  <c r="AE646" i="259" s="1"/>
  <c r="AG646" i="259"/>
  <c r="AC630" i="259"/>
  <c r="AE630" i="259" s="1"/>
  <c r="AG630" i="259"/>
  <c r="AC614" i="259"/>
  <c r="AE614" i="259" s="1"/>
  <c r="AG614" i="259"/>
  <c r="AC598" i="259"/>
  <c r="AE598" i="259" s="1"/>
  <c r="AG598" i="259"/>
  <c r="AC582" i="259"/>
  <c r="AE582" i="259" s="1"/>
  <c r="AG582" i="259"/>
  <c r="AC566" i="259"/>
  <c r="AE566" i="259" s="1"/>
  <c r="AG566" i="259"/>
  <c r="AC550" i="259"/>
  <c r="AE550" i="259" s="1"/>
  <c r="AG550" i="259"/>
  <c r="AC534" i="259"/>
  <c r="AE534" i="259" s="1"/>
  <c r="AG534" i="259"/>
  <c r="AC518" i="259"/>
  <c r="AE518" i="259" s="1"/>
  <c r="AG518" i="259"/>
  <c r="AC502" i="259"/>
  <c r="AE502" i="259" s="1"/>
  <c r="AG502" i="259"/>
  <c r="AC486" i="259"/>
  <c r="AE486" i="259" s="1"/>
  <c r="AG486" i="259"/>
  <c r="AC470" i="259"/>
  <c r="AE470" i="259" s="1"/>
  <c r="AG470" i="259"/>
  <c r="AC454" i="259"/>
  <c r="AE454" i="259" s="1"/>
  <c r="AG454" i="259"/>
  <c r="AC438" i="259"/>
  <c r="AE438" i="259" s="1"/>
  <c r="AG438" i="259"/>
  <c r="AC422" i="259"/>
  <c r="AE422" i="259" s="1"/>
  <c r="AG422" i="259"/>
  <c r="AC406" i="259"/>
  <c r="AE406" i="259" s="1"/>
  <c r="AG406" i="259"/>
  <c r="AC390" i="259"/>
  <c r="AE390" i="259" s="1"/>
  <c r="AG390" i="259"/>
  <c r="AC374" i="259"/>
  <c r="AE374" i="259" s="1"/>
  <c r="AG374" i="259"/>
  <c r="AC358" i="259"/>
  <c r="AE358" i="259" s="1"/>
  <c r="AG358" i="259"/>
  <c r="AC342" i="259"/>
  <c r="AE342" i="259" s="1"/>
  <c r="AG342" i="259"/>
  <c r="AC325" i="259"/>
  <c r="AE325" i="259" s="1"/>
  <c r="AG325" i="259"/>
  <c r="AC309" i="259"/>
  <c r="AE309" i="259" s="1"/>
  <c r="AG309" i="259"/>
  <c r="AC293" i="259"/>
  <c r="AE293" i="259" s="1"/>
  <c r="AG293" i="259"/>
  <c r="AC277" i="259"/>
  <c r="AE277" i="259" s="1"/>
  <c r="AG277" i="259"/>
  <c r="AC261" i="259"/>
  <c r="AE261" i="259" s="1"/>
  <c r="AG261" i="259"/>
  <c r="AC245" i="259"/>
  <c r="AE245" i="259" s="1"/>
  <c r="AG245" i="259"/>
  <c r="AC229" i="259"/>
  <c r="AE229" i="259" s="1"/>
  <c r="AG229" i="259"/>
  <c r="AC213" i="259"/>
  <c r="AE213" i="259" s="1"/>
  <c r="AG213" i="259"/>
  <c r="AC197" i="259"/>
  <c r="AE197" i="259" s="1"/>
  <c r="AG197" i="259"/>
  <c r="AC181" i="259"/>
  <c r="AE181" i="259" s="1"/>
  <c r="AG181" i="259"/>
  <c r="AC165" i="259"/>
  <c r="AE165" i="259" s="1"/>
  <c r="AG165" i="259"/>
  <c r="AC149" i="259"/>
  <c r="AE149" i="259" s="1"/>
  <c r="AG149" i="259"/>
  <c r="AC133" i="259"/>
  <c r="AE133" i="259" s="1"/>
  <c r="AG133" i="259"/>
  <c r="AC117" i="259"/>
  <c r="AE117" i="259" s="1"/>
  <c r="AG117" i="259"/>
  <c r="AC101" i="259"/>
  <c r="AE101" i="259" s="1"/>
  <c r="AG101" i="259"/>
  <c r="AC85" i="259"/>
  <c r="AE85" i="259" s="1"/>
  <c r="AG85" i="259"/>
  <c r="AC69" i="259"/>
  <c r="AE69" i="259" s="1"/>
  <c r="AG69" i="259"/>
  <c r="AC53" i="259"/>
  <c r="AE53" i="259" s="1"/>
  <c r="AG53" i="259"/>
  <c r="AC37" i="259"/>
  <c r="AE37" i="259" s="1"/>
  <c r="AG37" i="259"/>
  <c r="AC21" i="259"/>
  <c r="AE21" i="259" s="1"/>
  <c r="AG21" i="259"/>
  <c r="AC5" i="259"/>
  <c r="AE5" i="259" s="1"/>
  <c r="AG5" i="259"/>
  <c r="AC308" i="259"/>
  <c r="AE308" i="259" s="1"/>
  <c r="AG308" i="259"/>
  <c r="AC292" i="259"/>
  <c r="AE292" i="259" s="1"/>
  <c r="AG292" i="259"/>
  <c r="AC276" i="259"/>
  <c r="AE276" i="259" s="1"/>
  <c r="AG276" i="259"/>
  <c r="AC260" i="259"/>
  <c r="AE260" i="259" s="1"/>
  <c r="AG260" i="259"/>
  <c r="AC244" i="259"/>
  <c r="AE244" i="259" s="1"/>
  <c r="AG244" i="259"/>
  <c r="AC228" i="259"/>
  <c r="AE228" i="259" s="1"/>
  <c r="AG228" i="259"/>
  <c r="AC212" i="259"/>
  <c r="AE212" i="259" s="1"/>
  <c r="AG212" i="259"/>
  <c r="AC196" i="259"/>
  <c r="AE196" i="259" s="1"/>
  <c r="AG196" i="259"/>
  <c r="AC180" i="259"/>
  <c r="AE180" i="259" s="1"/>
  <c r="AG180" i="259"/>
  <c r="AC164" i="259"/>
  <c r="AE164" i="259" s="1"/>
  <c r="AG164" i="259"/>
  <c r="AC148" i="259"/>
  <c r="AE148" i="259" s="1"/>
  <c r="AG148" i="259"/>
  <c r="AC132" i="259"/>
  <c r="AE132" i="259" s="1"/>
  <c r="AG132" i="259"/>
  <c r="AC116" i="259"/>
  <c r="AE116" i="259" s="1"/>
  <c r="AG116" i="259"/>
  <c r="AC100" i="259"/>
  <c r="AE100" i="259" s="1"/>
  <c r="AG100" i="259"/>
  <c r="AC84" i="259"/>
  <c r="AE84" i="259" s="1"/>
  <c r="AG84" i="259"/>
  <c r="AC68" i="259"/>
  <c r="AE68" i="259" s="1"/>
  <c r="AG68" i="259"/>
  <c r="AC52" i="259"/>
  <c r="AE52" i="259" s="1"/>
  <c r="AG52" i="259"/>
  <c r="AC36" i="259"/>
  <c r="AE36" i="259" s="1"/>
  <c r="AG36" i="259"/>
  <c r="AC20" i="259"/>
  <c r="AE20" i="259" s="1"/>
  <c r="AG20" i="259"/>
  <c r="AC4" i="259"/>
  <c r="AE4" i="259" s="1"/>
  <c r="AG4" i="259"/>
  <c r="AC327" i="259"/>
  <c r="AE327" i="259" s="1"/>
  <c r="AG327" i="259"/>
  <c r="AC311" i="259"/>
  <c r="AE311" i="259" s="1"/>
  <c r="AG311" i="259"/>
  <c r="AC295" i="259"/>
  <c r="AE295" i="259" s="1"/>
  <c r="AG295" i="259"/>
  <c r="AC279" i="259"/>
  <c r="AE279" i="259" s="1"/>
  <c r="AG279" i="259"/>
  <c r="AC263" i="259"/>
  <c r="AE263" i="259" s="1"/>
  <c r="AG263" i="259"/>
  <c r="AC247" i="259"/>
  <c r="AE247" i="259" s="1"/>
  <c r="AG247" i="259"/>
  <c r="AC231" i="259"/>
  <c r="AE231" i="259" s="1"/>
  <c r="AG231" i="259"/>
  <c r="AC215" i="259"/>
  <c r="AE215" i="259" s="1"/>
  <c r="AG215" i="259"/>
  <c r="AC199" i="259"/>
  <c r="AE199" i="259" s="1"/>
  <c r="AG199" i="259"/>
  <c r="AC183" i="259"/>
  <c r="AE183" i="259" s="1"/>
  <c r="AG183" i="259"/>
  <c r="AC167" i="259"/>
  <c r="AE167" i="259" s="1"/>
  <c r="AG167" i="259"/>
  <c r="AC151" i="259"/>
  <c r="AE151" i="259" s="1"/>
  <c r="AG151" i="259"/>
  <c r="AC135" i="259"/>
  <c r="AE135" i="259" s="1"/>
  <c r="AG135" i="259"/>
  <c r="AC119" i="259"/>
  <c r="AE119" i="259" s="1"/>
  <c r="AG119" i="259"/>
  <c r="AC103" i="259"/>
  <c r="AE103" i="259" s="1"/>
  <c r="AG103" i="259"/>
  <c r="AC87" i="259"/>
  <c r="AE87" i="259" s="1"/>
  <c r="AG87" i="259"/>
  <c r="AC71" i="259"/>
  <c r="AE71" i="259" s="1"/>
  <c r="AG71" i="259"/>
  <c r="AC55" i="259"/>
  <c r="AE55" i="259" s="1"/>
  <c r="AG55" i="259"/>
  <c r="AC39" i="259"/>
  <c r="AE39" i="259" s="1"/>
  <c r="AG39" i="259"/>
  <c r="AC23" i="259"/>
  <c r="AE23" i="259" s="1"/>
  <c r="AG23" i="259"/>
  <c r="AC7" i="259"/>
  <c r="AE7" i="259" s="1"/>
  <c r="AG7" i="259"/>
  <c r="AC318" i="259"/>
  <c r="AE318" i="259" s="1"/>
  <c r="AG318" i="259"/>
  <c r="AC302" i="259"/>
  <c r="AE302" i="259" s="1"/>
  <c r="AG302" i="259"/>
  <c r="AC286" i="259"/>
  <c r="AE286" i="259" s="1"/>
  <c r="AG286" i="259"/>
  <c r="AC270" i="259"/>
  <c r="AE270" i="259" s="1"/>
  <c r="AG270" i="259"/>
  <c r="AC254" i="259"/>
  <c r="AE254" i="259" s="1"/>
  <c r="AG254" i="259"/>
  <c r="AC238" i="259"/>
  <c r="AE238" i="259" s="1"/>
  <c r="AG238" i="259"/>
  <c r="AC222" i="259"/>
  <c r="AE222" i="259" s="1"/>
  <c r="AG222" i="259"/>
  <c r="AC206" i="259"/>
  <c r="AE206" i="259" s="1"/>
  <c r="AG206" i="259"/>
  <c r="AC190" i="259"/>
  <c r="AE190" i="259" s="1"/>
  <c r="AG190" i="259"/>
  <c r="AC174" i="259"/>
  <c r="AE174" i="259" s="1"/>
  <c r="AG174" i="259"/>
  <c r="AC158" i="259"/>
  <c r="AE158" i="259" s="1"/>
  <c r="AG158" i="259"/>
  <c r="AC142" i="259"/>
  <c r="AE142" i="259" s="1"/>
  <c r="AG142" i="259"/>
  <c r="AC126" i="259"/>
  <c r="AE126" i="259" s="1"/>
  <c r="AG126" i="259"/>
  <c r="AC110" i="259"/>
  <c r="AE110" i="259" s="1"/>
  <c r="AG110" i="259"/>
  <c r="AC94" i="259"/>
  <c r="AE94" i="259" s="1"/>
  <c r="AG94" i="259"/>
  <c r="AC78" i="259"/>
  <c r="AE78" i="259" s="1"/>
  <c r="AG78" i="259"/>
  <c r="AC62" i="259"/>
  <c r="AE62" i="259" s="1"/>
  <c r="AG62" i="259"/>
  <c r="AC46" i="259"/>
  <c r="AE46" i="259" s="1"/>
  <c r="AG46" i="259"/>
  <c r="AC30" i="259"/>
  <c r="AE30" i="259" s="1"/>
  <c r="AG30" i="259"/>
  <c r="AC14" i="259"/>
  <c r="AE14" i="259" s="1"/>
  <c r="AG14" i="259"/>
  <c r="AC4710" i="259"/>
  <c r="AE4710" i="259" s="1"/>
  <c r="AG4710" i="259"/>
  <c r="AC4054" i="259"/>
  <c r="AE4054" i="259" s="1"/>
  <c r="AG4054" i="259"/>
  <c r="AC4350" i="259"/>
  <c r="AE4350" i="259" s="1"/>
  <c r="AG4350" i="259"/>
  <c r="AC4786" i="259"/>
  <c r="AE4786" i="259" s="1"/>
  <c r="AG4786" i="259"/>
  <c r="AC3830" i="259"/>
  <c r="AE3830" i="259" s="1"/>
  <c r="AG3830" i="259"/>
  <c r="AC3926" i="259"/>
  <c r="AE3926" i="259" s="1"/>
  <c r="AG3926" i="259"/>
  <c r="AC4070" i="259"/>
  <c r="AE4070" i="259" s="1"/>
  <c r="AG4070" i="259"/>
  <c r="AC4166" i="259"/>
  <c r="AE4166" i="259" s="1"/>
  <c r="AG4166" i="259"/>
  <c r="AC4302" i="259"/>
  <c r="AE4302" i="259" s="1"/>
  <c r="AG4302" i="259"/>
  <c r="AC4757" i="259"/>
  <c r="AE4757" i="259" s="1"/>
  <c r="AG4757" i="259"/>
  <c r="AC4818" i="259"/>
  <c r="AE4818" i="259" s="1"/>
  <c r="AG4818" i="259"/>
  <c r="AC3970" i="259"/>
  <c r="AE3970" i="259" s="1"/>
  <c r="AG3970" i="259"/>
  <c r="AC4690" i="259"/>
  <c r="AE4690" i="259" s="1"/>
  <c r="AG4690" i="259"/>
  <c r="AC3958" i="259"/>
  <c r="AE3958" i="259" s="1"/>
  <c r="AG3958" i="259"/>
  <c r="AC4782" i="259"/>
  <c r="AE4782" i="259" s="1"/>
  <c r="AG4782" i="259"/>
  <c r="AC4253" i="259"/>
  <c r="AE4253" i="259" s="1"/>
  <c r="AG4253" i="259"/>
  <c r="AC4653" i="259"/>
  <c r="AE4653" i="259" s="1"/>
  <c r="AG4653" i="259"/>
  <c r="AC4814" i="259"/>
  <c r="AE4814" i="259" s="1"/>
  <c r="AG4814" i="259"/>
  <c r="AC4932" i="259"/>
  <c r="AE4932" i="259" s="1"/>
  <c r="AG4932" i="259"/>
  <c r="AC4916" i="259"/>
  <c r="AE4916" i="259" s="1"/>
  <c r="AG4916" i="259"/>
  <c r="AC4900" i="259"/>
  <c r="AE4900" i="259" s="1"/>
  <c r="AG4900" i="259"/>
  <c r="AC4884" i="259"/>
  <c r="AE4884" i="259" s="1"/>
  <c r="AG4884" i="259"/>
  <c r="AC4868" i="259"/>
  <c r="AE4868" i="259" s="1"/>
  <c r="AG4868" i="259"/>
  <c r="AC4832" i="259"/>
  <c r="AE4832" i="259" s="1"/>
  <c r="AG4832" i="259"/>
  <c r="AC4808" i="259"/>
  <c r="AE4808" i="259" s="1"/>
  <c r="AG4808" i="259"/>
  <c r="AC4776" i="259"/>
  <c r="AE4776" i="259" s="1"/>
  <c r="AG4776" i="259"/>
  <c r="AC4740" i="259"/>
  <c r="AE4740" i="259" s="1"/>
  <c r="AG4740" i="259"/>
  <c r="AC4712" i="259"/>
  <c r="AE4712" i="259" s="1"/>
  <c r="AG4712" i="259"/>
  <c r="AC4680" i="259"/>
  <c r="AE4680" i="259" s="1"/>
  <c r="AG4680" i="259"/>
  <c r="AC4660" i="259"/>
  <c r="AE4660" i="259" s="1"/>
  <c r="AG4660" i="259"/>
  <c r="AC4636" i="259"/>
  <c r="AE4636" i="259" s="1"/>
  <c r="AG4636" i="259"/>
  <c r="AC4620" i="259"/>
  <c r="AE4620" i="259" s="1"/>
  <c r="AG4620" i="259"/>
  <c r="AC4604" i="259"/>
  <c r="AE4604" i="259" s="1"/>
  <c r="AG4604" i="259"/>
  <c r="AC4588" i="259"/>
  <c r="AE4588" i="259" s="1"/>
  <c r="AG4588" i="259"/>
  <c r="AC4572" i="259"/>
  <c r="AE4572" i="259" s="1"/>
  <c r="AG4572" i="259"/>
  <c r="AC4556" i="259"/>
  <c r="AE4556" i="259" s="1"/>
  <c r="AG4556" i="259"/>
  <c r="AC4540" i="259"/>
  <c r="AE4540" i="259" s="1"/>
  <c r="AG4540" i="259"/>
  <c r="AC4524" i="259"/>
  <c r="AE4524" i="259" s="1"/>
  <c r="AG4524" i="259"/>
  <c r="AC4508" i="259"/>
  <c r="AE4508" i="259" s="1"/>
  <c r="AG4508" i="259"/>
  <c r="AC4492" i="259"/>
  <c r="AE4492" i="259" s="1"/>
  <c r="AG4492" i="259"/>
  <c r="AC4476" i="259"/>
  <c r="AE4476" i="259" s="1"/>
  <c r="AG4476" i="259"/>
  <c r="AC4460" i="259"/>
  <c r="AE4460" i="259" s="1"/>
  <c r="AG4460" i="259"/>
  <c r="AC4440" i="259"/>
  <c r="AE4440" i="259" s="1"/>
  <c r="AG4440" i="259"/>
  <c r="AC4412" i="259"/>
  <c r="AE4412" i="259" s="1"/>
  <c r="AG4412" i="259"/>
  <c r="AC4384" i="259"/>
  <c r="AE4384" i="259" s="1"/>
  <c r="AG4384" i="259"/>
  <c r="AC4354" i="259"/>
  <c r="AE4354" i="259" s="1"/>
  <c r="AG4354" i="259"/>
  <c r="AC4227" i="259"/>
  <c r="AE4227" i="259" s="1"/>
  <c r="AG4227" i="259"/>
  <c r="AC4151" i="259"/>
  <c r="AE4151" i="259" s="1"/>
  <c r="AG4151" i="259"/>
  <c r="AC4055" i="259"/>
  <c r="AE4055" i="259" s="1"/>
  <c r="AG4055" i="259"/>
  <c r="AC3835" i="259"/>
  <c r="AE3835" i="259" s="1"/>
  <c r="AG3835" i="259"/>
  <c r="AC3735" i="259"/>
  <c r="AE3735" i="259" s="1"/>
  <c r="AG3735" i="259"/>
  <c r="AC3671" i="259"/>
  <c r="AE3671" i="259" s="1"/>
  <c r="AG3671" i="259"/>
  <c r="AC3607" i="259"/>
  <c r="AE3607" i="259" s="1"/>
  <c r="AG3607" i="259"/>
  <c r="AC3543" i="259"/>
  <c r="AE3543" i="259" s="1"/>
  <c r="AG3543" i="259"/>
  <c r="AC3479" i="259"/>
  <c r="AE3479" i="259" s="1"/>
  <c r="AG3479" i="259"/>
  <c r="AC3415" i="259"/>
  <c r="AE3415" i="259" s="1"/>
  <c r="AG3415" i="259"/>
  <c r="AC3351" i="259"/>
  <c r="AE3351" i="259" s="1"/>
  <c r="AG3351" i="259"/>
  <c r="AC3287" i="259"/>
  <c r="AE3287" i="259" s="1"/>
  <c r="AG3287" i="259"/>
  <c r="AC3223" i="259"/>
  <c r="AE3223" i="259" s="1"/>
  <c r="AG3223" i="259"/>
  <c r="AC3159" i="259"/>
  <c r="AE3159" i="259" s="1"/>
  <c r="AG3159" i="259"/>
  <c r="AC3095" i="259"/>
  <c r="AE3095" i="259" s="1"/>
  <c r="AG3095" i="259"/>
  <c r="AC3031" i="259"/>
  <c r="AE3031" i="259" s="1"/>
  <c r="AG3031" i="259"/>
  <c r="AC2933" i="259"/>
  <c r="AE2933" i="259" s="1"/>
  <c r="AG2933" i="259"/>
  <c r="AC2696" i="259"/>
  <c r="AE2696" i="259" s="1"/>
  <c r="AG2696" i="259"/>
  <c r="AC2356" i="259"/>
  <c r="AE2356" i="259" s="1"/>
  <c r="AG2356" i="259"/>
  <c r="AC4330" i="259"/>
  <c r="AE4330" i="259" s="1"/>
  <c r="AG4330" i="259"/>
  <c r="AC4310" i="259"/>
  <c r="AE4310" i="259" s="1"/>
  <c r="AG4310" i="259"/>
  <c r="AC4290" i="259"/>
  <c r="AE4290" i="259" s="1"/>
  <c r="AG4290" i="259"/>
  <c r="AC4274" i="259"/>
  <c r="AE4274" i="259" s="1"/>
  <c r="AG4274" i="259"/>
  <c r="AC4250" i="259"/>
  <c r="AE4250" i="259" s="1"/>
  <c r="AG4250" i="259"/>
  <c r="AC4226" i="259"/>
  <c r="AE4226" i="259" s="1"/>
  <c r="AG4226" i="259"/>
  <c r="AC4202" i="259"/>
  <c r="AE4202" i="259" s="1"/>
  <c r="AG4202" i="259"/>
  <c r="AC4182" i="259"/>
  <c r="AE4182" i="259" s="1"/>
  <c r="AG4182" i="259"/>
  <c r="AC4158" i="259"/>
  <c r="AE4158" i="259" s="1"/>
  <c r="AG4158" i="259"/>
  <c r="AC4134" i="259"/>
  <c r="AE4134" i="259" s="1"/>
  <c r="AG4134" i="259"/>
  <c r="AC4110" i="259"/>
  <c r="AE4110" i="259" s="1"/>
  <c r="AG4110" i="259"/>
  <c r="AC4086" i="259"/>
  <c r="AE4086" i="259" s="1"/>
  <c r="AG4086" i="259"/>
  <c r="AC4058" i="259"/>
  <c r="AE4058" i="259" s="1"/>
  <c r="AG4058" i="259"/>
  <c r="AC4030" i="259"/>
  <c r="AE4030" i="259" s="1"/>
  <c r="AG4030" i="259"/>
  <c r="AC4010" i="259"/>
  <c r="AE4010" i="259" s="1"/>
  <c r="AG4010" i="259"/>
  <c r="AC3986" i="259"/>
  <c r="AE3986" i="259" s="1"/>
  <c r="AG3986" i="259"/>
  <c r="AC3946" i="259"/>
  <c r="AE3946" i="259" s="1"/>
  <c r="AG3946" i="259"/>
  <c r="AC3922" i="259"/>
  <c r="AE3922" i="259" s="1"/>
  <c r="AG3922" i="259"/>
  <c r="AC3890" i="259"/>
  <c r="AE3890" i="259" s="1"/>
  <c r="AG3890" i="259"/>
  <c r="AC3862" i="259"/>
  <c r="AE3862" i="259" s="1"/>
  <c r="AG3862" i="259"/>
  <c r="AC3842" i="259"/>
  <c r="AE3842" i="259" s="1"/>
  <c r="AG3842" i="259"/>
  <c r="AC3822" i="259"/>
  <c r="AE3822" i="259" s="1"/>
  <c r="AG3822" i="259"/>
  <c r="AC3790" i="259"/>
  <c r="AE3790" i="259" s="1"/>
  <c r="AG3790" i="259"/>
  <c r="AC3774" i="259"/>
  <c r="AE3774" i="259" s="1"/>
  <c r="AG3774" i="259"/>
  <c r="AC3754" i="259"/>
  <c r="AE3754" i="259" s="1"/>
  <c r="AG3754" i="259"/>
  <c r="AC3738" i="259"/>
  <c r="AE3738" i="259" s="1"/>
  <c r="AG3738" i="259"/>
  <c r="AC3722" i="259"/>
  <c r="AE3722" i="259" s="1"/>
  <c r="AG3722" i="259"/>
  <c r="AC3706" i="259"/>
  <c r="AE3706" i="259" s="1"/>
  <c r="AG3706" i="259"/>
  <c r="AC3690" i="259"/>
  <c r="AE3690" i="259" s="1"/>
  <c r="AG3690" i="259"/>
  <c r="AC3674" i="259"/>
  <c r="AE3674" i="259" s="1"/>
  <c r="AG3674" i="259"/>
  <c r="AC3658" i="259"/>
  <c r="AE3658" i="259" s="1"/>
  <c r="AG3658" i="259"/>
  <c r="AC3642" i="259"/>
  <c r="AE3642" i="259" s="1"/>
  <c r="AG3642" i="259"/>
  <c r="AC3626" i="259"/>
  <c r="AE3626" i="259" s="1"/>
  <c r="AG3626" i="259"/>
  <c r="AC3610" i="259"/>
  <c r="AE3610" i="259" s="1"/>
  <c r="AG3610" i="259"/>
  <c r="AC3594" i="259"/>
  <c r="AE3594" i="259" s="1"/>
  <c r="AG3594" i="259"/>
  <c r="AC3578" i="259"/>
  <c r="AE3578" i="259" s="1"/>
  <c r="AG3578" i="259"/>
  <c r="AC3562" i="259"/>
  <c r="AE3562" i="259" s="1"/>
  <c r="AG3562" i="259"/>
  <c r="AC3546" i="259"/>
  <c r="AE3546" i="259" s="1"/>
  <c r="AG3546" i="259"/>
  <c r="AC3530" i="259"/>
  <c r="AE3530" i="259" s="1"/>
  <c r="AG3530" i="259"/>
  <c r="AC3514" i="259"/>
  <c r="AE3514" i="259" s="1"/>
  <c r="AG3514" i="259"/>
  <c r="AC3498" i="259"/>
  <c r="AE3498" i="259" s="1"/>
  <c r="AG3498" i="259"/>
  <c r="AC3482" i="259"/>
  <c r="AE3482" i="259" s="1"/>
  <c r="AG3482" i="259"/>
  <c r="AC3466" i="259"/>
  <c r="AE3466" i="259" s="1"/>
  <c r="AG3466" i="259"/>
  <c r="AC3450" i="259"/>
  <c r="AE3450" i="259" s="1"/>
  <c r="AG3450" i="259"/>
  <c r="AC3434" i="259"/>
  <c r="AE3434" i="259" s="1"/>
  <c r="AG3434" i="259"/>
  <c r="AC3418" i="259"/>
  <c r="AE3418" i="259" s="1"/>
  <c r="AG3418" i="259"/>
  <c r="AC3402" i="259"/>
  <c r="AE3402" i="259" s="1"/>
  <c r="AG3402" i="259"/>
  <c r="AC3386" i="259"/>
  <c r="AE3386" i="259" s="1"/>
  <c r="AG3386" i="259"/>
  <c r="AC3370" i="259"/>
  <c r="AE3370" i="259" s="1"/>
  <c r="AG3370" i="259"/>
  <c r="AC3354" i="259"/>
  <c r="AE3354" i="259" s="1"/>
  <c r="AG3354" i="259"/>
  <c r="AC3338" i="259"/>
  <c r="AE3338" i="259" s="1"/>
  <c r="AG3338" i="259"/>
  <c r="AC3322" i="259"/>
  <c r="AE3322" i="259" s="1"/>
  <c r="AG3322" i="259"/>
  <c r="AC3306" i="259"/>
  <c r="AE3306" i="259" s="1"/>
  <c r="AG3306" i="259"/>
  <c r="AC3290" i="259"/>
  <c r="AE3290" i="259" s="1"/>
  <c r="AG3290" i="259"/>
  <c r="AC3274" i="259"/>
  <c r="AE3274" i="259" s="1"/>
  <c r="AG3274" i="259"/>
  <c r="AC3258" i="259"/>
  <c r="AE3258" i="259" s="1"/>
  <c r="AG3258" i="259"/>
  <c r="AC3242" i="259"/>
  <c r="AE3242" i="259" s="1"/>
  <c r="AG3242" i="259"/>
  <c r="AC3226" i="259"/>
  <c r="AE3226" i="259" s="1"/>
  <c r="AG3226" i="259"/>
  <c r="AC3210" i="259"/>
  <c r="AE3210" i="259" s="1"/>
  <c r="AG3210" i="259"/>
  <c r="AC3194" i="259"/>
  <c r="AE3194" i="259" s="1"/>
  <c r="AG3194" i="259"/>
  <c r="AC3178" i="259"/>
  <c r="AE3178" i="259" s="1"/>
  <c r="AG3178" i="259"/>
  <c r="AC3162" i="259"/>
  <c r="AE3162" i="259" s="1"/>
  <c r="AG3162" i="259"/>
  <c r="AC3146" i="259"/>
  <c r="AE3146" i="259" s="1"/>
  <c r="AG3146" i="259"/>
  <c r="AC3130" i="259"/>
  <c r="AE3130" i="259" s="1"/>
  <c r="AG3130" i="259"/>
  <c r="AC3114" i="259"/>
  <c r="AE3114" i="259" s="1"/>
  <c r="AG3114" i="259"/>
  <c r="AC3098" i="259"/>
  <c r="AE3098" i="259" s="1"/>
  <c r="AG3098" i="259"/>
  <c r="AC3082" i="259"/>
  <c r="AE3082" i="259" s="1"/>
  <c r="AG3082" i="259"/>
  <c r="AC3066" i="259"/>
  <c r="AE3066" i="259" s="1"/>
  <c r="AG3066" i="259"/>
  <c r="AC3050" i="259"/>
  <c r="AE3050" i="259" s="1"/>
  <c r="AG3050" i="259"/>
  <c r="AC3034" i="259"/>
  <c r="AE3034" i="259" s="1"/>
  <c r="AG3034" i="259"/>
  <c r="AC3016" i="259"/>
  <c r="AE3016" i="259" s="1"/>
  <c r="AG3016" i="259"/>
  <c r="AC2995" i="259"/>
  <c r="AE2995" i="259" s="1"/>
  <c r="AG2995" i="259"/>
  <c r="AC2972" i="259"/>
  <c r="AE2972" i="259" s="1"/>
  <c r="AG2972" i="259"/>
  <c r="AC2940" i="259"/>
  <c r="AE2940" i="259" s="1"/>
  <c r="AG2940" i="259"/>
  <c r="AC2900" i="259"/>
  <c r="AE2900" i="259" s="1"/>
  <c r="AG2900" i="259"/>
  <c r="AC2836" i="259"/>
  <c r="AE2836" i="259" s="1"/>
  <c r="AG2836" i="259"/>
  <c r="AC2772" i="259"/>
  <c r="AE2772" i="259" s="1"/>
  <c r="AG2772" i="259"/>
  <c r="AC2708" i="259"/>
  <c r="AE2708" i="259" s="1"/>
  <c r="AG2708" i="259"/>
  <c r="AC2644" i="259"/>
  <c r="AE2644" i="259" s="1"/>
  <c r="AG2644" i="259"/>
  <c r="AC2580" i="259"/>
  <c r="AE2580" i="259" s="1"/>
  <c r="AG2580" i="259"/>
  <c r="AC2516" i="259"/>
  <c r="AE2516" i="259" s="1"/>
  <c r="AG2516" i="259"/>
  <c r="AC2404" i="259"/>
  <c r="AE2404" i="259" s="1"/>
  <c r="AG2404" i="259"/>
  <c r="AC2148" i="259"/>
  <c r="AE2148" i="259" s="1"/>
  <c r="AG2148" i="259"/>
  <c r="AC1852" i="259"/>
  <c r="AE1852" i="259" s="1"/>
  <c r="AG1852" i="259"/>
  <c r="AC4345" i="259"/>
  <c r="AE4345" i="259" s="1"/>
  <c r="AG4345" i="259"/>
  <c r="AC4317" i="259"/>
  <c r="AE4317" i="259" s="1"/>
  <c r="AG4317" i="259"/>
  <c r="AC4293" i="259"/>
  <c r="AE4293" i="259" s="1"/>
  <c r="AG4293" i="259"/>
  <c r="AC4273" i="259"/>
  <c r="AE4273" i="259" s="1"/>
  <c r="AG4273" i="259"/>
  <c r="AC4245" i="259"/>
  <c r="AE4245" i="259" s="1"/>
  <c r="AG4245" i="259"/>
  <c r="AC4225" i="259"/>
  <c r="AE4225" i="259" s="1"/>
  <c r="AG4225" i="259"/>
  <c r="AC4205" i="259"/>
  <c r="AE4205" i="259" s="1"/>
  <c r="AG4205" i="259"/>
  <c r="AC4177" i="259"/>
  <c r="AE4177" i="259" s="1"/>
  <c r="AG4177" i="259"/>
  <c r="AC4153" i="259"/>
  <c r="AE4153" i="259" s="1"/>
  <c r="AG4153" i="259"/>
  <c r="AC4129" i="259"/>
  <c r="AE4129" i="259" s="1"/>
  <c r="AG4129" i="259"/>
  <c r="AC4105" i="259"/>
  <c r="AE4105" i="259" s="1"/>
  <c r="AG4105" i="259"/>
  <c r="AC4089" i="259"/>
  <c r="AE4089" i="259" s="1"/>
  <c r="AG4089" i="259"/>
  <c r="AC4069" i="259"/>
  <c r="AE4069" i="259" s="1"/>
  <c r="AG4069" i="259"/>
  <c r="AC4041" i="259"/>
  <c r="AE4041" i="259" s="1"/>
  <c r="AG4041" i="259"/>
  <c r="AC4013" i="259"/>
  <c r="AE4013" i="259" s="1"/>
  <c r="AG4013" i="259"/>
  <c r="AC3989" i="259"/>
  <c r="AE3989" i="259" s="1"/>
  <c r="AG3989" i="259"/>
  <c r="AC3965" i="259"/>
  <c r="AE3965" i="259" s="1"/>
  <c r="AG3965" i="259"/>
  <c r="AC3945" i="259"/>
  <c r="AE3945" i="259" s="1"/>
  <c r="AG3945" i="259"/>
  <c r="AC3917" i="259"/>
  <c r="AE3917" i="259" s="1"/>
  <c r="AG3917" i="259"/>
  <c r="AC3893" i="259"/>
  <c r="AE3893" i="259" s="1"/>
  <c r="AG3893" i="259"/>
  <c r="AC3869" i="259"/>
  <c r="AE3869" i="259" s="1"/>
  <c r="AG3869" i="259"/>
  <c r="AC3833" i="259"/>
  <c r="AE3833" i="259" s="1"/>
  <c r="AG3833" i="259"/>
  <c r="AC3809" i="259"/>
  <c r="AE3809" i="259" s="1"/>
  <c r="AG3809" i="259"/>
  <c r="AC3793" i="259"/>
  <c r="AE3793" i="259" s="1"/>
  <c r="AG3793" i="259"/>
  <c r="AC3773" i="259"/>
  <c r="AE3773" i="259" s="1"/>
  <c r="AG3773" i="259"/>
  <c r="AC3757" i="259"/>
  <c r="AE3757" i="259" s="1"/>
  <c r="AG3757" i="259"/>
  <c r="AC3737" i="259"/>
  <c r="AE3737" i="259" s="1"/>
  <c r="AG3737" i="259"/>
  <c r="AC3721" i="259"/>
  <c r="AE3721" i="259" s="1"/>
  <c r="AG3721" i="259"/>
  <c r="AC3705" i="259"/>
  <c r="AE3705" i="259" s="1"/>
  <c r="AG3705" i="259"/>
  <c r="AC3689" i="259"/>
  <c r="AE3689" i="259" s="1"/>
  <c r="AG3689" i="259"/>
  <c r="AC3673" i="259"/>
  <c r="AE3673" i="259" s="1"/>
  <c r="AG3673" i="259"/>
  <c r="AC3657" i="259"/>
  <c r="AE3657" i="259" s="1"/>
  <c r="AG3657" i="259"/>
  <c r="AC3641" i="259"/>
  <c r="AE3641" i="259" s="1"/>
  <c r="AG3641" i="259"/>
  <c r="AC3625" i="259"/>
  <c r="AE3625" i="259" s="1"/>
  <c r="AG3625" i="259"/>
  <c r="AC3609" i="259"/>
  <c r="AE3609" i="259" s="1"/>
  <c r="AG3609" i="259"/>
  <c r="AC3593" i="259"/>
  <c r="AE3593" i="259" s="1"/>
  <c r="AG3593" i="259"/>
  <c r="AC3577" i="259"/>
  <c r="AE3577" i="259" s="1"/>
  <c r="AG3577" i="259"/>
  <c r="AC3561" i="259"/>
  <c r="AE3561" i="259" s="1"/>
  <c r="AG3561" i="259"/>
  <c r="AC3545" i="259"/>
  <c r="AE3545" i="259" s="1"/>
  <c r="AG3545" i="259"/>
  <c r="AC3529" i="259"/>
  <c r="AE3529" i="259" s="1"/>
  <c r="AG3529" i="259"/>
  <c r="AC3513" i="259"/>
  <c r="AE3513" i="259" s="1"/>
  <c r="AG3513" i="259"/>
  <c r="AC3497" i="259"/>
  <c r="AE3497" i="259" s="1"/>
  <c r="AG3497" i="259"/>
  <c r="AC3481" i="259"/>
  <c r="AE3481" i="259" s="1"/>
  <c r="AG3481" i="259"/>
  <c r="AC3465" i="259"/>
  <c r="AE3465" i="259" s="1"/>
  <c r="AG3465" i="259"/>
  <c r="AC3449" i="259"/>
  <c r="AE3449" i="259" s="1"/>
  <c r="AG3449" i="259"/>
  <c r="AC3433" i="259"/>
  <c r="AE3433" i="259" s="1"/>
  <c r="AG3433" i="259"/>
  <c r="AC3417" i="259"/>
  <c r="AE3417" i="259" s="1"/>
  <c r="AG3417" i="259"/>
  <c r="AC3401" i="259"/>
  <c r="AE3401" i="259" s="1"/>
  <c r="AG3401" i="259"/>
  <c r="AC3385" i="259"/>
  <c r="AE3385" i="259" s="1"/>
  <c r="AG3385" i="259"/>
  <c r="AC3369" i="259"/>
  <c r="AE3369" i="259" s="1"/>
  <c r="AG3369" i="259"/>
  <c r="AC3353" i="259"/>
  <c r="AE3353" i="259" s="1"/>
  <c r="AG3353" i="259"/>
  <c r="AC3337" i="259"/>
  <c r="AE3337" i="259" s="1"/>
  <c r="AG3337" i="259"/>
  <c r="AC3321" i="259"/>
  <c r="AE3321" i="259" s="1"/>
  <c r="AG3321" i="259"/>
  <c r="AC3305" i="259"/>
  <c r="AE3305" i="259" s="1"/>
  <c r="AG3305" i="259"/>
  <c r="AC3289" i="259"/>
  <c r="AE3289" i="259" s="1"/>
  <c r="AG3289" i="259"/>
  <c r="AC3273" i="259"/>
  <c r="AE3273" i="259" s="1"/>
  <c r="AG3273" i="259"/>
  <c r="AC3257" i="259"/>
  <c r="AE3257" i="259" s="1"/>
  <c r="AG3257" i="259"/>
  <c r="AC3241" i="259"/>
  <c r="AE3241" i="259" s="1"/>
  <c r="AG3241" i="259"/>
  <c r="AC3225" i="259"/>
  <c r="AE3225" i="259" s="1"/>
  <c r="AG3225" i="259"/>
  <c r="AC3209" i="259"/>
  <c r="AE3209" i="259" s="1"/>
  <c r="AG3209" i="259"/>
  <c r="AC3193" i="259"/>
  <c r="AE3193" i="259" s="1"/>
  <c r="AG3193" i="259"/>
  <c r="AC3177" i="259"/>
  <c r="AE3177" i="259" s="1"/>
  <c r="AG3177" i="259"/>
  <c r="AC3161" i="259"/>
  <c r="AE3161" i="259" s="1"/>
  <c r="AG3161" i="259"/>
  <c r="AC3145" i="259"/>
  <c r="AE3145" i="259" s="1"/>
  <c r="AG3145" i="259"/>
  <c r="AC3129" i="259"/>
  <c r="AE3129" i="259" s="1"/>
  <c r="AG3129" i="259"/>
  <c r="AC3113" i="259"/>
  <c r="AE3113" i="259" s="1"/>
  <c r="AG3113" i="259"/>
  <c r="AC3097" i="259"/>
  <c r="AE3097" i="259" s="1"/>
  <c r="AG3097" i="259"/>
  <c r="AC3081" i="259"/>
  <c r="AE3081" i="259" s="1"/>
  <c r="AG3081" i="259"/>
  <c r="AC3065" i="259"/>
  <c r="AE3065" i="259" s="1"/>
  <c r="AG3065" i="259"/>
  <c r="AC3049" i="259"/>
  <c r="AE3049" i="259" s="1"/>
  <c r="AG3049" i="259"/>
  <c r="AC3033" i="259"/>
  <c r="AE3033" i="259" s="1"/>
  <c r="AG3033" i="259"/>
  <c r="AC3015" i="259"/>
  <c r="AE3015" i="259" s="1"/>
  <c r="AG3015" i="259"/>
  <c r="AC2993" i="259"/>
  <c r="AE2993" i="259" s="1"/>
  <c r="AG2993" i="259"/>
  <c r="AC2969" i="259"/>
  <c r="AE2969" i="259" s="1"/>
  <c r="AG2969" i="259"/>
  <c r="AC2937" i="259"/>
  <c r="AE2937" i="259" s="1"/>
  <c r="AG2937" i="259"/>
  <c r="AC2896" i="259"/>
  <c r="AE2896" i="259" s="1"/>
  <c r="AG2896" i="259"/>
  <c r="AC2832" i="259"/>
  <c r="AE2832" i="259" s="1"/>
  <c r="AG2832" i="259"/>
  <c r="AC2768" i="259"/>
  <c r="AE2768" i="259" s="1"/>
  <c r="AG2768" i="259"/>
  <c r="AC2704" i="259"/>
  <c r="AE2704" i="259" s="1"/>
  <c r="AG2704" i="259"/>
  <c r="AC2640" i="259"/>
  <c r="AE2640" i="259" s="1"/>
  <c r="AG2640" i="259"/>
  <c r="AC2576" i="259"/>
  <c r="AE2576" i="259" s="1"/>
  <c r="AG2576" i="259"/>
  <c r="AC2512" i="259"/>
  <c r="AE2512" i="259" s="1"/>
  <c r="AG2512" i="259"/>
  <c r="AC2388" i="259"/>
  <c r="AE2388" i="259" s="1"/>
  <c r="AG2388" i="259"/>
  <c r="AC2132" i="259"/>
  <c r="AE2132" i="259" s="1"/>
  <c r="AG2132" i="259"/>
  <c r="AC1830" i="259"/>
  <c r="AE1830" i="259" s="1"/>
  <c r="AG1830" i="259"/>
  <c r="AC4340" i="259"/>
  <c r="AE4340" i="259" s="1"/>
  <c r="AG4340" i="259"/>
  <c r="AC4324" i="259"/>
  <c r="AE4324" i="259" s="1"/>
  <c r="AG4324" i="259"/>
  <c r="AC4292" i="259"/>
  <c r="AE4292" i="259" s="1"/>
  <c r="AG4292" i="259"/>
  <c r="AC4260" i="259"/>
  <c r="AE4260" i="259" s="1"/>
  <c r="AG4260" i="259"/>
  <c r="AC4244" i="259"/>
  <c r="AE4244" i="259" s="1"/>
  <c r="AG4244" i="259"/>
  <c r="AC4224" i="259"/>
  <c r="AE4224" i="259" s="1"/>
  <c r="AG4224" i="259"/>
  <c r="AC4204" i="259"/>
  <c r="AE4204" i="259" s="1"/>
  <c r="AG4204" i="259"/>
  <c r="AC4176" i="259"/>
  <c r="AE4176" i="259" s="1"/>
  <c r="AG4176" i="259"/>
  <c r="AC4156" i="259"/>
  <c r="AE4156" i="259" s="1"/>
  <c r="AG4156" i="259"/>
  <c r="AC4136" i="259"/>
  <c r="AE4136" i="259" s="1"/>
  <c r="AG4136" i="259"/>
  <c r="AC4116" i="259"/>
  <c r="AE4116" i="259" s="1"/>
  <c r="AG4116" i="259"/>
  <c r="AC4092" i="259"/>
  <c r="AE4092" i="259" s="1"/>
  <c r="AG4092" i="259"/>
  <c r="AC4068" i="259"/>
  <c r="AE4068" i="259" s="1"/>
  <c r="AG4068" i="259"/>
  <c r="AC4052" i="259"/>
  <c r="AE4052" i="259" s="1"/>
  <c r="AG4052" i="259"/>
  <c r="AC4028" i="259"/>
  <c r="AE4028" i="259" s="1"/>
  <c r="AG4028" i="259"/>
  <c r="AC4004" i="259"/>
  <c r="AE4004" i="259" s="1"/>
  <c r="AG4004" i="259"/>
  <c r="AC3984" i="259"/>
  <c r="AE3984" i="259" s="1"/>
  <c r="AG3984" i="259"/>
  <c r="AC3956" i="259"/>
  <c r="AE3956" i="259" s="1"/>
  <c r="AG3956" i="259"/>
  <c r="AC3928" i="259"/>
  <c r="AE3928" i="259" s="1"/>
  <c r="AG3928" i="259"/>
  <c r="AC3908" i="259"/>
  <c r="AE3908" i="259" s="1"/>
  <c r="AG3908" i="259"/>
  <c r="AC3880" i="259"/>
  <c r="AE3880" i="259" s="1"/>
  <c r="AG3880" i="259"/>
  <c r="AC3860" i="259"/>
  <c r="AE3860" i="259" s="1"/>
  <c r="AG3860" i="259"/>
  <c r="AC3840" i="259"/>
  <c r="AE3840" i="259" s="1"/>
  <c r="AG3840" i="259"/>
  <c r="AC3812" i="259"/>
  <c r="AE3812" i="259" s="1"/>
  <c r="AG3812" i="259"/>
  <c r="AC3788" i="259"/>
  <c r="AE3788" i="259" s="1"/>
  <c r="AG3788" i="259"/>
  <c r="AC3768" i="259"/>
  <c r="AE3768" i="259" s="1"/>
  <c r="AG3768" i="259"/>
  <c r="AC3740" i="259"/>
  <c r="AE3740" i="259" s="1"/>
  <c r="AG3740" i="259"/>
  <c r="AC3724" i="259"/>
  <c r="AE3724" i="259" s="1"/>
  <c r="AG3724" i="259"/>
  <c r="AC3708" i="259"/>
  <c r="AE3708" i="259" s="1"/>
  <c r="AG3708" i="259"/>
  <c r="AC3692" i="259"/>
  <c r="AE3692" i="259" s="1"/>
  <c r="AG3692" i="259"/>
  <c r="AC3676" i="259"/>
  <c r="AE3676" i="259" s="1"/>
  <c r="AG3676" i="259"/>
  <c r="AC3660" i="259"/>
  <c r="AE3660" i="259" s="1"/>
  <c r="AG3660" i="259"/>
  <c r="AC3644" i="259"/>
  <c r="AE3644" i="259" s="1"/>
  <c r="AG3644" i="259"/>
  <c r="AC3628" i="259"/>
  <c r="AE3628" i="259" s="1"/>
  <c r="AG3628" i="259"/>
  <c r="AC3612" i="259"/>
  <c r="AE3612" i="259" s="1"/>
  <c r="AG3612" i="259"/>
  <c r="AC3596" i="259"/>
  <c r="AE3596" i="259" s="1"/>
  <c r="AG3596" i="259"/>
  <c r="AC3580" i="259"/>
  <c r="AE3580" i="259" s="1"/>
  <c r="AG3580" i="259"/>
  <c r="AC3564" i="259"/>
  <c r="AE3564" i="259" s="1"/>
  <c r="AG3564" i="259"/>
  <c r="AC3548" i="259"/>
  <c r="AE3548" i="259" s="1"/>
  <c r="AG3548" i="259"/>
  <c r="AC3532" i="259"/>
  <c r="AE3532" i="259" s="1"/>
  <c r="AG3532" i="259"/>
  <c r="AC3516" i="259"/>
  <c r="AE3516" i="259" s="1"/>
  <c r="AG3516" i="259"/>
  <c r="AC3500" i="259"/>
  <c r="AE3500" i="259" s="1"/>
  <c r="AG3500" i="259"/>
  <c r="AC3484" i="259"/>
  <c r="AE3484" i="259" s="1"/>
  <c r="AG3484" i="259"/>
  <c r="AC3468" i="259"/>
  <c r="AE3468" i="259" s="1"/>
  <c r="AG3468" i="259"/>
  <c r="AC3452" i="259"/>
  <c r="AE3452" i="259" s="1"/>
  <c r="AG3452" i="259"/>
  <c r="AC3436" i="259"/>
  <c r="AE3436" i="259" s="1"/>
  <c r="AG3436" i="259"/>
  <c r="AC3420" i="259"/>
  <c r="AE3420" i="259" s="1"/>
  <c r="AG3420" i="259"/>
  <c r="AC3404" i="259"/>
  <c r="AE3404" i="259" s="1"/>
  <c r="AG3404" i="259"/>
  <c r="AC3388" i="259"/>
  <c r="AE3388" i="259" s="1"/>
  <c r="AG3388" i="259"/>
  <c r="AC3372" i="259"/>
  <c r="AE3372" i="259" s="1"/>
  <c r="AG3372" i="259"/>
  <c r="AC3356" i="259"/>
  <c r="AE3356" i="259" s="1"/>
  <c r="AG3356" i="259"/>
  <c r="AC3340" i="259"/>
  <c r="AE3340" i="259" s="1"/>
  <c r="AG3340" i="259"/>
  <c r="AC3324" i="259"/>
  <c r="AE3324" i="259" s="1"/>
  <c r="AG3324" i="259"/>
  <c r="AC3308" i="259"/>
  <c r="AE3308" i="259" s="1"/>
  <c r="AG3308" i="259"/>
  <c r="AC3292" i="259"/>
  <c r="AE3292" i="259" s="1"/>
  <c r="AG3292" i="259"/>
  <c r="AC3276" i="259"/>
  <c r="AE3276" i="259" s="1"/>
  <c r="AG3276" i="259"/>
  <c r="AC3260" i="259"/>
  <c r="AE3260" i="259" s="1"/>
  <c r="AG3260" i="259"/>
  <c r="AC3244" i="259"/>
  <c r="AE3244" i="259" s="1"/>
  <c r="AG3244" i="259"/>
  <c r="AC3228" i="259"/>
  <c r="AE3228" i="259" s="1"/>
  <c r="AG3228" i="259"/>
  <c r="AC3212" i="259"/>
  <c r="AE3212" i="259" s="1"/>
  <c r="AG3212" i="259"/>
  <c r="AC3196" i="259"/>
  <c r="AE3196" i="259" s="1"/>
  <c r="AG3196" i="259"/>
  <c r="AC3180" i="259"/>
  <c r="AE3180" i="259" s="1"/>
  <c r="AG3180" i="259"/>
  <c r="AC3164" i="259"/>
  <c r="AE3164" i="259" s="1"/>
  <c r="AG3164" i="259"/>
  <c r="AC3148" i="259"/>
  <c r="AE3148" i="259" s="1"/>
  <c r="AG3148" i="259"/>
  <c r="AC3132" i="259"/>
  <c r="AE3132" i="259" s="1"/>
  <c r="AG3132" i="259"/>
  <c r="AC3116" i="259"/>
  <c r="AE3116" i="259" s="1"/>
  <c r="AG3116" i="259"/>
  <c r="AC3100" i="259"/>
  <c r="AE3100" i="259" s="1"/>
  <c r="AG3100" i="259"/>
  <c r="AC3084" i="259"/>
  <c r="AE3084" i="259" s="1"/>
  <c r="AG3084" i="259"/>
  <c r="AC3068" i="259"/>
  <c r="AE3068" i="259" s="1"/>
  <c r="AG3068" i="259"/>
  <c r="AC3052" i="259"/>
  <c r="AE3052" i="259" s="1"/>
  <c r="AG3052" i="259"/>
  <c r="AC3036" i="259"/>
  <c r="AE3036" i="259" s="1"/>
  <c r="AG3036" i="259"/>
  <c r="AC3019" i="259"/>
  <c r="AE3019" i="259" s="1"/>
  <c r="AG3019" i="259"/>
  <c r="AC2997" i="259"/>
  <c r="AE2997" i="259" s="1"/>
  <c r="AG2997" i="259"/>
  <c r="AC2976" i="259"/>
  <c r="AE2976" i="259" s="1"/>
  <c r="AG2976" i="259"/>
  <c r="AC2944" i="259"/>
  <c r="AE2944" i="259" s="1"/>
  <c r="AG2944" i="259"/>
  <c r="AC2908" i="259"/>
  <c r="AE2908" i="259" s="1"/>
  <c r="AG2908" i="259"/>
  <c r="AC2844" i="259"/>
  <c r="AE2844" i="259" s="1"/>
  <c r="AG2844" i="259"/>
  <c r="AC2780" i="259"/>
  <c r="AE2780" i="259" s="1"/>
  <c r="AG2780" i="259"/>
  <c r="AC2716" i="259"/>
  <c r="AE2716" i="259" s="1"/>
  <c r="AG2716" i="259"/>
  <c r="AC2652" i="259"/>
  <c r="AE2652" i="259" s="1"/>
  <c r="AG2652" i="259"/>
  <c r="AC2588" i="259"/>
  <c r="AE2588" i="259" s="1"/>
  <c r="AG2588" i="259"/>
  <c r="AC2524" i="259"/>
  <c r="AE2524" i="259" s="1"/>
  <c r="AG2524" i="259"/>
  <c r="AC2436" i="259"/>
  <c r="AE2436" i="259" s="1"/>
  <c r="AG2436" i="259"/>
  <c r="AC2180" i="259"/>
  <c r="AE2180" i="259" s="1"/>
  <c r="AG2180" i="259"/>
  <c r="AC1894" i="259"/>
  <c r="AE1894" i="259" s="1"/>
  <c r="AG1894" i="259"/>
  <c r="AC2971" i="259"/>
  <c r="AE2971" i="259" s="1"/>
  <c r="AG2971" i="259"/>
  <c r="AC2955" i="259"/>
  <c r="AE2955" i="259" s="1"/>
  <c r="AG2955" i="259"/>
  <c r="AC2939" i="259"/>
  <c r="AE2939" i="259" s="1"/>
  <c r="AG2939" i="259"/>
  <c r="AC2923" i="259"/>
  <c r="AE2923" i="259" s="1"/>
  <c r="AG2923" i="259"/>
  <c r="AC2907" i="259"/>
  <c r="AE2907" i="259" s="1"/>
  <c r="AG2907" i="259"/>
  <c r="AC2891" i="259"/>
  <c r="AE2891" i="259" s="1"/>
  <c r="AG2891" i="259"/>
  <c r="AC2875" i="259"/>
  <c r="AE2875" i="259" s="1"/>
  <c r="AG2875" i="259"/>
  <c r="AC2859" i="259"/>
  <c r="AE2859" i="259" s="1"/>
  <c r="AG2859" i="259"/>
  <c r="AC2843" i="259"/>
  <c r="AE2843" i="259" s="1"/>
  <c r="AG2843" i="259"/>
  <c r="AC2827" i="259"/>
  <c r="AE2827" i="259" s="1"/>
  <c r="AG2827" i="259"/>
  <c r="AC2811" i="259"/>
  <c r="AE2811" i="259" s="1"/>
  <c r="AG2811" i="259"/>
  <c r="AC2795" i="259"/>
  <c r="AE2795" i="259" s="1"/>
  <c r="AG2795" i="259"/>
  <c r="AC2779" i="259"/>
  <c r="AE2779" i="259" s="1"/>
  <c r="AG2779" i="259"/>
  <c r="AC2763" i="259"/>
  <c r="AE2763" i="259" s="1"/>
  <c r="AG2763" i="259"/>
  <c r="AC2747" i="259"/>
  <c r="AE2747" i="259" s="1"/>
  <c r="AG2747" i="259"/>
  <c r="AC2731" i="259"/>
  <c r="AE2731" i="259" s="1"/>
  <c r="AG2731" i="259"/>
  <c r="AC2715" i="259"/>
  <c r="AE2715" i="259" s="1"/>
  <c r="AG2715" i="259"/>
  <c r="AC2699" i="259"/>
  <c r="AE2699" i="259" s="1"/>
  <c r="AG2699" i="259"/>
  <c r="AC2683" i="259"/>
  <c r="AE2683" i="259" s="1"/>
  <c r="AG2683" i="259"/>
  <c r="AC2667" i="259"/>
  <c r="AE2667" i="259" s="1"/>
  <c r="AG2667" i="259"/>
  <c r="AC2651" i="259"/>
  <c r="AE2651" i="259" s="1"/>
  <c r="AG2651" i="259"/>
  <c r="AC2635" i="259"/>
  <c r="AE2635" i="259" s="1"/>
  <c r="AG2635" i="259"/>
  <c r="AC2619" i="259"/>
  <c r="AE2619" i="259" s="1"/>
  <c r="AG2619" i="259"/>
  <c r="AC2603" i="259"/>
  <c r="AE2603" i="259" s="1"/>
  <c r="AG2603" i="259"/>
  <c r="AC2587" i="259"/>
  <c r="AE2587" i="259" s="1"/>
  <c r="AG2587" i="259"/>
  <c r="AC2571" i="259"/>
  <c r="AE2571" i="259" s="1"/>
  <c r="AG2571" i="259"/>
  <c r="AC2555" i="259"/>
  <c r="AE2555" i="259" s="1"/>
  <c r="AG2555" i="259"/>
  <c r="AC2539" i="259"/>
  <c r="AE2539" i="259" s="1"/>
  <c r="AG2539" i="259"/>
  <c r="AC2523" i="259"/>
  <c r="AE2523" i="259" s="1"/>
  <c r="AG2523" i="259"/>
  <c r="AC2507" i="259"/>
  <c r="AE2507" i="259" s="1"/>
  <c r="AG2507" i="259"/>
  <c r="AC2491" i="259"/>
  <c r="AE2491" i="259" s="1"/>
  <c r="AG2491" i="259"/>
  <c r="AC2472" i="259"/>
  <c r="AE2472" i="259" s="1"/>
  <c r="AG2472" i="259"/>
  <c r="AC2432" i="259"/>
  <c r="AE2432" i="259" s="1"/>
  <c r="AG2432" i="259"/>
  <c r="AC2368" i="259"/>
  <c r="AE2368" i="259" s="1"/>
  <c r="AG2368" i="259"/>
  <c r="AC2304" i="259"/>
  <c r="AE2304" i="259" s="1"/>
  <c r="AG2304" i="259"/>
  <c r="AC2240" i="259"/>
  <c r="AE2240" i="259" s="1"/>
  <c r="AG2240" i="259"/>
  <c r="AC2176" i="259"/>
  <c r="AE2176" i="259" s="1"/>
  <c r="AG2176" i="259"/>
  <c r="AC2112" i="259"/>
  <c r="AE2112" i="259" s="1"/>
  <c r="AG2112" i="259"/>
  <c r="AC2048" i="259"/>
  <c r="AE2048" i="259" s="1"/>
  <c r="AG2048" i="259"/>
  <c r="AC1974" i="259"/>
  <c r="AE1974" i="259" s="1"/>
  <c r="AG1974" i="259"/>
  <c r="AC1889" i="259"/>
  <c r="AE1889" i="259" s="1"/>
  <c r="AG1889" i="259"/>
  <c r="AC1804" i="259"/>
  <c r="AE1804" i="259" s="1"/>
  <c r="AG1804" i="259"/>
  <c r="AC1706" i="259"/>
  <c r="AE1706" i="259" s="1"/>
  <c r="AG1706" i="259"/>
  <c r="AC3010" i="259"/>
  <c r="AE3010" i="259" s="1"/>
  <c r="AG3010" i="259"/>
  <c r="AC2994" i="259"/>
  <c r="AE2994" i="259" s="1"/>
  <c r="AG2994" i="259"/>
  <c r="AC2978" i="259"/>
  <c r="AE2978" i="259" s="1"/>
  <c r="AG2978" i="259"/>
  <c r="AC2962" i="259"/>
  <c r="AE2962" i="259" s="1"/>
  <c r="AG2962" i="259"/>
  <c r="AC2946" i="259"/>
  <c r="AE2946" i="259" s="1"/>
  <c r="AG2946" i="259"/>
  <c r="AC2930" i="259"/>
  <c r="AE2930" i="259" s="1"/>
  <c r="AG2930" i="259"/>
  <c r="AC2914" i="259"/>
  <c r="AE2914" i="259" s="1"/>
  <c r="AG2914" i="259"/>
  <c r="AC2898" i="259"/>
  <c r="AE2898" i="259" s="1"/>
  <c r="AG2898" i="259"/>
  <c r="AC2882" i="259"/>
  <c r="AE2882" i="259" s="1"/>
  <c r="AG2882" i="259"/>
  <c r="AC2866" i="259"/>
  <c r="AE2866" i="259" s="1"/>
  <c r="AG2866" i="259"/>
  <c r="AC2850" i="259"/>
  <c r="AE2850" i="259" s="1"/>
  <c r="AG2850" i="259"/>
  <c r="AC2834" i="259"/>
  <c r="AE2834" i="259" s="1"/>
  <c r="AG2834" i="259"/>
  <c r="AC2818" i="259"/>
  <c r="AE2818" i="259" s="1"/>
  <c r="AG2818" i="259"/>
  <c r="AC2802" i="259"/>
  <c r="AE2802" i="259" s="1"/>
  <c r="AG2802" i="259"/>
  <c r="AC2786" i="259"/>
  <c r="AE2786" i="259" s="1"/>
  <c r="AG2786" i="259"/>
  <c r="AC2770" i="259"/>
  <c r="AE2770" i="259" s="1"/>
  <c r="AG2770" i="259"/>
  <c r="AC2754" i="259"/>
  <c r="AE2754" i="259" s="1"/>
  <c r="AG2754" i="259"/>
  <c r="AC2738" i="259"/>
  <c r="AE2738" i="259" s="1"/>
  <c r="AG2738" i="259"/>
  <c r="AC2722" i="259"/>
  <c r="AE2722" i="259" s="1"/>
  <c r="AG2722" i="259"/>
  <c r="AC2706" i="259"/>
  <c r="AE2706" i="259" s="1"/>
  <c r="AG2706" i="259"/>
  <c r="AC2690" i="259"/>
  <c r="AE2690" i="259" s="1"/>
  <c r="AG2690" i="259"/>
  <c r="AC2674" i="259"/>
  <c r="AE2674" i="259" s="1"/>
  <c r="AG2674" i="259"/>
  <c r="AC2658" i="259"/>
  <c r="AE2658" i="259" s="1"/>
  <c r="AG2658" i="259"/>
  <c r="AC2642" i="259"/>
  <c r="AE2642" i="259" s="1"/>
  <c r="AG2642" i="259"/>
  <c r="AC2626" i="259"/>
  <c r="AE2626" i="259" s="1"/>
  <c r="AG2626" i="259"/>
  <c r="AC2610" i="259"/>
  <c r="AE2610" i="259" s="1"/>
  <c r="AG2610" i="259"/>
  <c r="AC2594" i="259"/>
  <c r="AE2594" i="259" s="1"/>
  <c r="AG2594" i="259"/>
  <c r="AC2578" i="259"/>
  <c r="AE2578" i="259" s="1"/>
  <c r="AG2578" i="259"/>
  <c r="AC2562" i="259"/>
  <c r="AE2562" i="259" s="1"/>
  <c r="AG2562" i="259"/>
  <c r="AC2546" i="259"/>
  <c r="AE2546" i="259" s="1"/>
  <c r="AG2546" i="259"/>
  <c r="AC2530" i="259"/>
  <c r="AE2530" i="259" s="1"/>
  <c r="AG2530" i="259"/>
  <c r="AC2514" i="259"/>
  <c r="AE2514" i="259" s="1"/>
  <c r="AG2514" i="259"/>
  <c r="AC2498" i="259"/>
  <c r="AE2498" i="259" s="1"/>
  <c r="AG2498" i="259"/>
  <c r="AC2481" i="259"/>
  <c r="AE2481" i="259" s="1"/>
  <c r="AG2481" i="259"/>
  <c r="AC2460" i="259"/>
  <c r="AE2460" i="259" s="1"/>
  <c r="AG2460" i="259"/>
  <c r="AC2396" i="259"/>
  <c r="AE2396" i="259" s="1"/>
  <c r="AG2396" i="259"/>
  <c r="AC2332" i="259"/>
  <c r="AE2332" i="259" s="1"/>
  <c r="AG2332" i="259"/>
  <c r="AC2268" i="259"/>
  <c r="AE2268" i="259" s="1"/>
  <c r="AG2268" i="259"/>
  <c r="AC2204" i="259"/>
  <c r="AE2204" i="259" s="1"/>
  <c r="AG2204" i="259"/>
  <c r="AC2140" i="259"/>
  <c r="AE2140" i="259" s="1"/>
  <c r="AG2140" i="259"/>
  <c r="AC2076" i="259"/>
  <c r="AE2076" i="259" s="1"/>
  <c r="AG2076" i="259"/>
  <c r="AC2012" i="259"/>
  <c r="AE2012" i="259" s="1"/>
  <c r="AG2012" i="259"/>
  <c r="AC1926" i="259"/>
  <c r="AE1926" i="259" s="1"/>
  <c r="AG1926" i="259"/>
  <c r="AC1841" i="259"/>
  <c r="AE1841" i="259" s="1"/>
  <c r="AG1841" i="259"/>
  <c r="AC1756" i="259"/>
  <c r="AE1756" i="259" s="1"/>
  <c r="AG1756" i="259"/>
  <c r="AC2909" i="259"/>
  <c r="AE2909" i="259" s="1"/>
  <c r="AG2909" i="259"/>
  <c r="AC2893" i="259"/>
  <c r="AE2893" i="259" s="1"/>
  <c r="AG2893" i="259"/>
  <c r="AC2877" i="259"/>
  <c r="AE2877" i="259" s="1"/>
  <c r="AG2877" i="259"/>
  <c r="AC2861" i="259"/>
  <c r="AE2861" i="259" s="1"/>
  <c r="AG2861" i="259"/>
  <c r="AC2845" i="259"/>
  <c r="AE2845" i="259" s="1"/>
  <c r="AG2845" i="259"/>
  <c r="AC2829" i="259"/>
  <c r="AE2829" i="259" s="1"/>
  <c r="AG2829" i="259"/>
  <c r="AC2813" i="259"/>
  <c r="AE2813" i="259" s="1"/>
  <c r="AG2813" i="259"/>
  <c r="AC2797" i="259"/>
  <c r="AE2797" i="259" s="1"/>
  <c r="AG2797" i="259"/>
  <c r="AC2781" i="259"/>
  <c r="AE2781" i="259" s="1"/>
  <c r="AG2781" i="259"/>
  <c r="AC2765" i="259"/>
  <c r="AE2765" i="259" s="1"/>
  <c r="AG2765" i="259"/>
  <c r="AC2749" i="259"/>
  <c r="AE2749" i="259" s="1"/>
  <c r="AG2749" i="259"/>
  <c r="AC2733" i="259"/>
  <c r="AE2733" i="259" s="1"/>
  <c r="AG2733" i="259"/>
  <c r="AC2717" i="259"/>
  <c r="AE2717" i="259" s="1"/>
  <c r="AG2717" i="259"/>
  <c r="AC2701" i="259"/>
  <c r="AE2701" i="259" s="1"/>
  <c r="AG2701" i="259"/>
  <c r="AC2685" i="259"/>
  <c r="AE2685" i="259" s="1"/>
  <c r="AG2685" i="259"/>
  <c r="AC2669" i="259"/>
  <c r="AE2669" i="259" s="1"/>
  <c r="AG2669" i="259"/>
  <c r="AC2653" i="259"/>
  <c r="AE2653" i="259" s="1"/>
  <c r="AG2653" i="259"/>
  <c r="AC2637" i="259"/>
  <c r="AE2637" i="259" s="1"/>
  <c r="AG2637" i="259"/>
  <c r="AC2621" i="259"/>
  <c r="AE2621" i="259" s="1"/>
  <c r="AG2621" i="259"/>
  <c r="AC2605" i="259"/>
  <c r="AE2605" i="259" s="1"/>
  <c r="AG2605" i="259"/>
  <c r="AC2589" i="259"/>
  <c r="AE2589" i="259" s="1"/>
  <c r="AG2589" i="259"/>
  <c r="AC2573" i="259"/>
  <c r="AE2573" i="259" s="1"/>
  <c r="AG2573" i="259"/>
  <c r="AC2557" i="259"/>
  <c r="AE2557" i="259" s="1"/>
  <c r="AG2557" i="259"/>
  <c r="AC2541" i="259"/>
  <c r="AE2541" i="259" s="1"/>
  <c r="AG2541" i="259"/>
  <c r="AC2525" i="259"/>
  <c r="AE2525" i="259" s="1"/>
  <c r="AG2525" i="259"/>
  <c r="AC2509" i="259"/>
  <c r="AE2509" i="259" s="1"/>
  <c r="AG2509" i="259"/>
  <c r="AC2493" i="259"/>
  <c r="AE2493" i="259" s="1"/>
  <c r="AG2493" i="259"/>
  <c r="AC2475" i="259"/>
  <c r="AE2475" i="259" s="1"/>
  <c r="AG2475" i="259"/>
  <c r="AC2440" i="259"/>
  <c r="AE2440" i="259" s="1"/>
  <c r="AG2440" i="259"/>
  <c r="AC2376" i="259"/>
  <c r="AE2376" i="259" s="1"/>
  <c r="AG2376" i="259"/>
  <c r="AC2312" i="259"/>
  <c r="AE2312" i="259" s="1"/>
  <c r="AG2312" i="259"/>
  <c r="AC2248" i="259"/>
  <c r="AE2248" i="259" s="1"/>
  <c r="AG2248" i="259"/>
  <c r="AC2184" i="259"/>
  <c r="AE2184" i="259" s="1"/>
  <c r="AG2184" i="259"/>
  <c r="AC2120" i="259"/>
  <c r="AE2120" i="259" s="1"/>
  <c r="AG2120" i="259"/>
  <c r="AC2056" i="259"/>
  <c r="AE2056" i="259" s="1"/>
  <c r="AG2056" i="259"/>
  <c r="AC1985" i="259"/>
  <c r="AE1985" i="259" s="1"/>
  <c r="AG1985" i="259"/>
  <c r="AC1900" i="259"/>
  <c r="AE1900" i="259" s="1"/>
  <c r="AG1900" i="259"/>
  <c r="AC1814" i="259"/>
  <c r="AE1814" i="259" s="1"/>
  <c r="AG1814" i="259"/>
  <c r="AC1729" i="259"/>
  <c r="AE1729" i="259" s="1"/>
  <c r="AG1729" i="259"/>
  <c r="AC2451" i="259"/>
  <c r="AE2451" i="259" s="1"/>
  <c r="AG2451" i="259"/>
  <c r="AC2435" i="259"/>
  <c r="AE2435" i="259" s="1"/>
  <c r="AG2435" i="259"/>
  <c r="AC2419" i="259"/>
  <c r="AE2419" i="259" s="1"/>
  <c r="AG2419" i="259"/>
  <c r="AC2403" i="259"/>
  <c r="AE2403" i="259" s="1"/>
  <c r="AG2403" i="259"/>
  <c r="AC2387" i="259"/>
  <c r="AE2387" i="259" s="1"/>
  <c r="AG2387" i="259"/>
  <c r="AC2371" i="259"/>
  <c r="AE2371" i="259" s="1"/>
  <c r="AG2371" i="259"/>
  <c r="AC2355" i="259"/>
  <c r="AE2355" i="259" s="1"/>
  <c r="AG2355" i="259"/>
  <c r="AC2339" i="259"/>
  <c r="AE2339" i="259" s="1"/>
  <c r="AG2339" i="259"/>
  <c r="AC2323" i="259"/>
  <c r="AE2323" i="259" s="1"/>
  <c r="AG2323" i="259"/>
  <c r="AC2307" i="259"/>
  <c r="AE2307" i="259" s="1"/>
  <c r="AG2307" i="259"/>
  <c r="AC2291" i="259"/>
  <c r="AE2291" i="259" s="1"/>
  <c r="AG2291" i="259"/>
  <c r="AC2275" i="259"/>
  <c r="AE2275" i="259" s="1"/>
  <c r="AG2275" i="259"/>
  <c r="AC2259" i="259"/>
  <c r="AE2259" i="259" s="1"/>
  <c r="AG2259" i="259"/>
  <c r="AC2243" i="259"/>
  <c r="AE2243" i="259" s="1"/>
  <c r="AG2243" i="259"/>
  <c r="AC2227" i="259"/>
  <c r="AE2227" i="259" s="1"/>
  <c r="AG2227" i="259"/>
  <c r="AC2211" i="259"/>
  <c r="AE2211" i="259" s="1"/>
  <c r="AG2211" i="259"/>
  <c r="AC2195" i="259"/>
  <c r="AE2195" i="259" s="1"/>
  <c r="AG2195" i="259"/>
  <c r="AC2179" i="259"/>
  <c r="AE2179" i="259" s="1"/>
  <c r="AG2179" i="259"/>
  <c r="AC2163" i="259"/>
  <c r="AE2163" i="259" s="1"/>
  <c r="AG2163" i="259"/>
  <c r="AC2147" i="259"/>
  <c r="AE2147" i="259" s="1"/>
  <c r="AG2147" i="259"/>
  <c r="AC2131" i="259"/>
  <c r="AE2131" i="259" s="1"/>
  <c r="AG2131" i="259"/>
  <c r="AC2115" i="259"/>
  <c r="AE2115" i="259" s="1"/>
  <c r="AG2115" i="259"/>
  <c r="AC2099" i="259"/>
  <c r="AE2099" i="259" s="1"/>
  <c r="AG2099" i="259"/>
  <c r="AC2083" i="259"/>
  <c r="AE2083" i="259" s="1"/>
  <c r="AG2083" i="259"/>
  <c r="AC2067" i="259"/>
  <c r="AE2067" i="259" s="1"/>
  <c r="AG2067" i="259"/>
  <c r="AC2051" i="259"/>
  <c r="AE2051" i="259" s="1"/>
  <c r="AG2051" i="259"/>
  <c r="AC2035" i="259"/>
  <c r="AE2035" i="259" s="1"/>
  <c r="AG2035" i="259"/>
  <c r="AC2019" i="259"/>
  <c r="AE2019" i="259" s="1"/>
  <c r="AG2019" i="259"/>
  <c r="AC2000" i="259"/>
  <c r="AE2000" i="259" s="1"/>
  <c r="AG2000" i="259"/>
  <c r="AC1978" i="259"/>
  <c r="AE1978" i="259" s="1"/>
  <c r="AG1978" i="259"/>
  <c r="AC1957" i="259"/>
  <c r="AE1957" i="259" s="1"/>
  <c r="AG1957" i="259"/>
  <c r="AC1936" i="259"/>
  <c r="AE1936" i="259" s="1"/>
  <c r="AG1936" i="259"/>
  <c r="AC1914" i="259"/>
  <c r="AE1914" i="259" s="1"/>
  <c r="AG1914" i="259"/>
  <c r="AC1893" i="259"/>
  <c r="AE1893" i="259" s="1"/>
  <c r="AG1893" i="259"/>
  <c r="AC1872" i="259"/>
  <c r="AE1872" i="259" s="1"/>
  <c r="AG1872" i="259"/>
  <c r="AC1850" i="259"/>
  <c r="AE1850" i="259" s="1"/>
  <c r="AG1850" i="259"/>
  <c r="AC1829" i="259"/>
  <c r="AE1829" i="259" s="1"/>
  <c r="AG1829" i="259"/>
  <c r="AC1808" i="259"/>
  <c r="AE1808" i="259" s="1"/>
  <c r="AG1808" i="259"/>
  <c r="AC1786" i="259"/>
  <c r="AE1786" i="259" s="1"/>
  <c r="AG1786" i="259"/>
  <c r="AC1765" i="259"/>
  <c r="AE1765" i="259" s="1"/>
  <c r="AG1765" i="259"/>
  <c r="AC1744" i="259"/>
  <c r="AE1744" i="259" s="1"/>
  <c r="AG1744" i="259"/>
  <c r="AC1718" i="259"/>
  <c r="AE1718" i="259" s="1"/>
  <c r="AG1718" i="259"/>
  <c r="AC2482" i="259"/>
  <c r="AE2482" i="259" s="1"/>
  <c r="AG2482" i="259"/>
  <c r="AC2466" i="259"/>
  <c r="AE2466" i="259" s="1"/>
  <c r="AG2466" i="259"/>
  <c r="AC2450" i="259"/>
  <c r="AE2450" i="259" s="1"/>
  <c r="AG2450" i="259"/>
  <c r="AC2434" i="259"/>
  <c r="AE2434" i="259" s="1"/>
  <c r="AG2434" i="259"/>
  <c r="AC2418" i="259"/>
  <c r="AE2418" i="259" s="1"/>
  <c r="AG2418" i="259"/>
  <c r="AC2402" i="259"/>
  <c r="AE2402" i="259" s="1"/>
  <c r="AG2402" i="259"/>
  <c r="AC2386" i="259"/>
  <c r="AE2386" i="259" s="1"/>
  <c r="AG2386" i="259"/>
  <c r="AC2370" i="259"/>
  <c r="AE2370" i="259" s="1"/>
  <c r="AG2370" i="259"/>
  <c r="AC2354" i="259"/>
  <c r="AE2354" i="259" s="1"/>
  <c r="AG2354" i="259"/>
  <c r="AC2338" i="259"/>
  <c r="AE2338" i="259" s="1"/>
  <c r="AG2338" i="259"/>
  <c r="AC2322" i="259"/>
  <c r="AE2322" i="259" s="1"/>
  <c r="AG2322" i="259"/>
  <c r="AC2306" i="259"/>
  <c r="AE2306" i="259" s="1"/>
  <c r="AG2306" i="259"/>
  <c r="AC2290" i="259"/>
  <c r="AE2290" i="259" s="1"/>
  <c r="AG2290" i="259"/>
  <c r="AC2274" i="259"/>
  <c r="AE2274" i="259" s="1"/>
  <c r="AG2274" i="259"/>
  <c r="AC2258" i="259"/>
  <c r="AE2258" i="259" s="1"/>
  <c r="AG2258" i="259"/>
  <c r="AC2242" i="259"/>
  <c r="AE2242" i="259" s="1"/>
  <c r="AG2242" i="259"/>
  <c r="AC2226" i="259"/>
  <c r="AE2226" i="259" s="1"/>
  <c r="AG2226" i="259"/>
  <c r="AC2210" i="259"/>
  <c r="AE2210" i="259" s="1"/>
  <c r="AG2210" i="259"/>
  <c r="AC2194" i="259"/>
  <c r="AE2194" i="259" s="1"/>
  <c r="AG2194" i="259"/>
  <c r="AC2178" i="259"/>
  <c r="AE2178" i="259" s="1"/>
  <c r="AG2178" i="259"/>
  <c r="AC2162" i="259"/>
  <c r="AE2162" i="259" s="1"/>
  <c r="AG2162" i="259"/>
  <c r="AC2146" i="259"/>
  <c r="AE2146" i="259" s="1"/>
  <c r="AG2146" i="259"/>
  <c r="AC2130" i="259"/>
  <c r="AE2130" i="259" s="1"/>
  <c r="AG2130" i="259"/>
  <c r="AC2114" i="259"/>
  <c r="AE2114" i="259" s="1"/>
  <c r="AG2114" i="259"/>
  <c r="AC2098" i="259"/>
  <c r="AE2098" i="259" s="1"/>
  <c r="AG2098" i="259"/>
  <c r="AC2082" i="259"/>
  <c r="AE2082" i="259" s="1"/>
  <c r="AG2082" i="259"/>
  <c r="AC2066" i="259"/>
  <c r="AE2066" i="259" s="1"/>
  <c r="AG2066" i="259"/>
  <c r="AC2050" i="259"/>
  <c r="AE2050" i="259" s="1"/>
  <c r="AG2050" i="259"/>
  <c r="AC2034" i="259"/>
  <c r="AE2034" i="259" s="1"/>
  <c r="AG2034" i="259"/>
  <c r="AC2018" i="259"/>
  <c r="AE2018" i="259" s="1"/>
  <c r="AG2018" i="259"/>
  <c r="AC1998" i="259"/>
  <c r="AE1998" i="259" s="1"/>
  <c r="AG1998" i="259"/>
  <c r="AC1977" i="259"/>
  <c r="AE1977" i="259" s="1"/>
  <c r="AG1977" i="259"/>
  <c r="AC1956" i="259"/>
  <c r="AE1956" i="259" s="1"/>
  <c r="AG1956" i="259"/>
  <c r="AC1934" i="259"/>
  <c r="AE1934" i="259" s="1"/>
  <c r="AG1934" i="259"/>
  <c r="AC1913" i="259"/>
  <c r="AE1913" i="259" s="1"/>
  <c r="AG1913" i="259"/>
  <c r="AC1892" i="259"/>
  <c r="AE1892" i="259" s="1"/>
  <c r="AG1892" i="259"/>
  <c r="AC1870" i="259"/>
  <c r="AE1870" i="259" s="1"/>
  <c r="AG1870" i="259"/>
  <c r="AC1849" i="259"/>
  <c r="AE1849" i="259" s="1"/>
  <c r="AG1849" i="259"/>
  <c r="AC1828" i="259"/>
  <c r="AE1828" i="259" s="1"/>
  <c r="AG1828" i="259"/>
  <c r="AC1806" i="259"/>
  <c r="AE1806" i="259" s="1"/>
  <c r="AG1806" i="259"/>
  <c r="AC1785" i="259"/>
  <c r="AE1785" i="259" s="1"/>
  <c r="AG1785" i="259"/>
  <c r="AC1764" i="259"/>
  <c r="AE1764" i="259" s="1"/>
  <c r="AG1764" i="259"/>
  <c r="AC1742" i="259"/>
  <c r="AE1742" i="259" s="1"/>
  <c r="AG1742" i="259"/>
  <c r="AC1714" i="259"/>
  <c r="AE1714" i="259" s="1"/>
  <c r="AG1714" i="259"/>
  <c r="AC2457" i="259"/>
  <c r="AE2457" i="259" s="1"/>
  <c r="AG2457" i="259"/>
  <c r="AC2441" i="259"/>
  <c r="AE2441" i="259" s="1"/>
  <c r="AG2441" i="259"/>
  <c r="AC2425" i="259"/>
  <c r="AE2425" i="259" s="1"/>
  <c r="AG2425" i="259"/>
  <c r="AC2409" i="259"/>
  <c r="AE2409" i="259" s="1"/>
  <c r="AG2409" i="259"/>
  <c r="AC2393" i="259"/>
  <c r="AE2393" i="259" s="1"/>
  <c r="AG2393" i="259"/>
  <c r="AC2377" i="259"/>
  <c r="AE2377" i="259" s="1"/>
  <c r="AG2377" i="259"/>
  <c r="AC2361" i="259"/>
  <c r="AE2361" i="259" s="1"/>
  <c r="AG2361" i="259"/>
  <c r="AC2345" i="259"/>
  <c r="AE2345" i="259" s="1"/>
  <c r="AG2345" i="259"/>
  <c r="AC2329" i="259"/>
  <c r="AE2329" i="259" s="1"/>
  <c r="AG2329" i="259"/>
  <c r="AC2313" i="259"/>
  <c r="AE2313" i="259" s="1"/>
  <c r="AG2313" i="259"/>
  <c r="AC2297" i="259"/>
  <c r="AE2297" i="259" s="1"/>
  <c r="AG2297" i="259"/>
  <c r="AC2281" i="259"/>
  <c r="AE2281" i="259" s="1"/>
  <c r="AG2281" i="259"/>
  <c r="AC2265" i="259"/>
  <c r="AE2265" i="259" s="1"/>
  <c r="AG2265" i="259"/>
  <c r="AC2249" i="259"/>
  <c r="AE2249" i="259" s="1"/>
  <c r="AG2249" i="259"/>
  <c r="AC2233" i="259"/>
  <c r="AE2233" i="259" s="1"/>
  <c r="AG2233" i="259"/>
  <c r="AC2217" i="259"/>
  <c r="AE2217" i="259" s="1"/>
  <c r="AG2217" i="259"/>
  <c r="AC2201" i="259"/>
  <c r="AE2201" i="259" s="1"/>
  <c r="AG2201" i="259"/>
  <c r="AC2185" i="259"/>
  <c r="AE2185" i="259" s="1"/>
  <c r="AG2185" i="259"/>
  <c r="AC2169" i="259"/>
  <c r="AE2169" i="259" s="1"/>
  <c r="AG2169" i="259"/>
  <c r="AC2153" i="259"/>
  <c r="AE2153" i="259" s="1"/>
  <c r="AG2153" i="259"/>
  <c r="AC2137" i="259"/>
  <c r="AE2137" i="259" s="1"/>
  <c r="AG2137" i="259"/>
  <c r="AC2121" i="259"/>
  <c r="AE2121" i="259" s="1"/>
  <c r="AG2121" i="259"/>
  <c r="AC2105" i="259"/>
  <c r="AE2105" i="259" s="1"/>
  <c r="AG2105" i="259"/>
  <c r="AC2089" i="259"/>
  <c r="AE2089" i="259" s="1"/>
  <c r="AG2089" i="259"/>
  <c r="AC2073" i="259"/>
  <c r="AE2073" i="259" s="1"/>
  <c r="AG2073" i="259"/>
  <c r="AC2057" i="259"/>
  <c r="AE2057" i="259" s="1"/>
  <c r="AG2057" i="259"/>
  <c r="AC2041" i="259"/>
  <c r="AE2041" i="259" s="1"/>
  <c r="AG2041" i="259"/>
  <c r="AC2025" i="259"/>
  <c r="AE2025" i="259" s="1"/>
  <c r="AG2025" i="259"/>
  <c r="AC2008" i="259"/>
  <c r="AE2008" i="259" s="1"/>
  <c r="AG2008" i="259"/>
  <c r="AC1986" i="259"/>
  <c r="AE1986" i="259" s="1"/>
  <c r="AG1986" i="259"/>
  <c r="AC1965" i="259"/>
  <c r="AE1965" i="259" s="1"/>
  <c r="AG1965" i="259"/>
  <c r="AC1944" i="259"/>
  <c r="AE1944" i="259" s="1"/>
  <c r="AG1944" i="259"/>
  <c r="AC1922" i="259"/>
  <c r="AE1922" i="259" s="1"/>
  <c r="AG1922" i="259"/>
  <c r="AC1901" i="259"/>
  <c r="AE1901" i="259" s="1"/>
  <c r="AG1901" i="259"/>
  <c r="AC1880" i="259"/>
  <c r="AE1880" i="259" s="1"/>
  <c r="AG1880" i="259"/>
  <c r="AC1858" i="259"/>
  <c r="AE1858" i="259" s="1"/>
  <c r="AG1858" i="259"/>
  <c r="AC1837" i="259"/>
  <c r="AE1837" i="259" s="1"/>
  <c r="AG1837" i="259"/>
  <c r="AC1816" i="259"/>
  <c r="AE1816" i="259" s="1"/>
  <c r="AG1816" i="259"/>
  <c r="AC1794" i="259"/>
  <c r="AE1794" i="259" s="1"/>
  <c r="AG1794" i="259"/>
  <c r="AC1773" i="259"/>
  <c r="AE1773" i="259" s="1"/>
  <c r="AG1773" i="259"/>
  <c r="AC1752" i="259"/>
  <c r="AE1752" i="259" s="1"/>
  <c r="AG1752" i="259"/>
  <c r="AC1730" i="259"/>
  <c r="AE1730" i="259" s="1"/>
  <c r="AG1730" i="259"/>
  <c r="AC1678" i="259"/>
  <c r="AE1678" i="259" s="1"/>
  <c r="AG1678" i="259"/>
  <c r="AC1717" i="259"/>
  <c r="AE1717" i="259" s="1"/>
  <c r="AG1717" i="259"/>
  <c r="AC1701" i="259"/>
  <c r="AE1701" i="259" s="1"/>
  <c r="AG1701" i="259"/>
  <c r="AC1685" i="259"/>
  <c r="AE1685" i="259" s="1"/>
  <c r="AG1685" i="259"/>
  <c r="AC1669" i="259"/>
  <c r="AE1669" i="259" s="1"/>
  <c r="AG1669" i="259"/>
  <c r="AC1653" i="259"/>
  <c r="AE1653" i="259" s="1"/>
  <c r="AG1653" i="259"/>
  <c r="AC1637" i="259"/>
  <c r="AE1637" i="259" s="1"/>
  <c r="AG1637" i="259"/>
  <c r="AC1621" i="259"/>
  <c r="AE1621" i="259" s="1"/>
  <c r="AG1621" i="259"/>
  <c r="AC1605" i="259"/>
  <c r="AE1605" i="259" s="1"/>
  <c r="AG1605" i="259"/>
  <c r="AC1589" i="259"/>
  <c r="AE1589" i="259" s="1"/>
  <c r="AG1589" i="259"/>
  <c r="AC1573" i="259"/>
  <c r="AE1573" i="259" s="1"/>
  <c r="AG1573" i="259"/>
  <c r="AC1557" i="259"/>
  <c r="AE1557" i="259" s="1"/>
  <c r="AG1557" i="259"/>
  <c r="AC1541" i="259"/>
  <c r="AE1541" i="259" s="1"/>
  <c r="AG1541" i="259"/>
  <c r="AC1525" i="259"/>
  <c r="AE1525" i="259" s="1"/>
  <c r="AG1525" i="259"/>
  <c r="AC1509" i="259"/>
  <c r="AE1509" i="259" s="1"/>
  <c r="AG1509" i="259"/>
  <c r="AC1493" i="259"/>
  <c r="AE1493" i="259" s="1"/>
  <c r="AG1493" i="259"/>
  <c r="AC1477" i="259"/>
  <c r="AE1477" i="259" s="1"/>
  <c r="AG1477" i="259"/>
  <c r="AC1461" i="259"/>
  <c r="AE1461" i="259" s="1"/>
  <c r="AG1461" i="259"/>
  <c r="AC1445" i="259"/>
  <c r="AE1445" i="259" s="1"/>
  <c r="AG1445" i="259"/>
  <c r="AC1429" i="259"/>
  <c r="AE1429" i="259" s="1"/>
  <c r="AG1429" i="259"/>
  <c r="AC1413" i="259"/>
  <c r="AE1413" i="259" s="1"/>
  <c r="AG1413" i="259"/>
  <c r="AC1397" i="259"/>
  <c r="AE1397" i="259" s="1"/>
  <c r="AG1397" i="259"/>
  <c r="AC1381" i="259"/>
  <c r="AE1381" i="259" s="1"/>
  <c r="AG1381" i="259"/>
  <c r="AC1365" i="259"/>
  <c r="AE1365" i="259" s="1"/>
  <c r="AG1365" i="259"/>
  <c r="AC1349" i="259"/>
  <c r="AE1349" i="259" s="1"/>
  <c r="AG1349" i="259"/>
  <c r="AC1720" i="259"/>
  <c r="AE1720" i="259" s="1"/>
  <c r="AG1720" i="259"/>
  <c r="AC1704" i="259"/>
  <c r="AE1704" i="259" s="1"/>
  <c r="AG1704" i="259"/>
  <c r="AC1688" i="259"/>
  <c r="AE1688" i="259" s="1"/>
  <c r="AG1688" i="259"/>
  <c r="AC1672" i="259"/>
  <c r="AE1672" i="259" s="1"/>
  <c r="AG1672" i="259"/>
  <c r="AC1656" i="259"/>
  <c r="AE1656" i="259" s="1"/>
  <c r="AG1656" i="259"/>
  <c r="AC1640" i="259"/>
  <c r="AE1640" i="259" s="1"/>
  <c r="AG1640" i="259"/>
  <c r="AC1624" i="259"/>
  <c r="AE1624" i="259" s="1"/>
  <c r="AG1624" i="259"/>
  <c r="AC1608" i="259"/>
  <c r="AE1608" i="259" s="1"/>
  <c r="AG1608" i="259"/>
  <c r="AC1592" i="259"/>
  <c r="AE1592" i="259" s="1"/>
  <c r="AG1592" i="259"/>
  <c r="AC1576" i="259"/>
  <c r="AE1576" i="259" s="1"/>
  <c r="AG1576" i="259"/>
  <c r="AC1560" i="259"/>
  <c r="AE1560" i="259" s="1"/>
  <c r="AG1560" i="259"/>
  <c r="AC1544" i="259"/>
  <c r="AE1544" i="259" s="1"/>
  <c r="AG1544" i="259"/>
  <c r="AC1528" i="259"/>
  <c r="AE1528" i="259" s="1"/>
  <c r="AG1528" i="259"/>
  <c r="AC1512" i="259"/>
  <c r="AE1512" i="259" s="1"/>
  <c r="AG1512" i="259"/>
  <c r="AC1496" i="259"/>
  <c r="AE1496" i="259" s="1"/>
  <c r="AG1496" i="259"/>
  <c r="AC1480" i="259"/>
  <c r="AE1480" i="259" s="1"/>
  <c r="AG1480" i="259"/>
  <c r="AC1464" i="259"/>
  <c r="AE1464" i="259" s="1"/>
  <c r="AG1464" i="259"/>
  <c r="AC1448" i="259"/>
  <c r="AE1448" i="259" s="1"/>
  <c r="AG1448" i="259"/>
  <c r="AC1432" i="259"/>
  <c r="AE1432" i="259" s="1"/>
  <c r="AG1432" i="259"/>
  <c r="AC1416" i="259"/>
  <c r="AE1416" i="259" s="1"/>
  <c r="AG1416" i="259"/>
  <c r="AC1400" i="259"/>
  <c r="AE1400" i="259" s="1"/>
  <c r="AG1400" i="259"/>
  <c r="AC1384" i="259"/>
  <c r="AE1384" i="259" s="1"/>
  <c r="AG1384" i="259"/>
  <c r="AC1368" i="259"/>
  <c r="AE1368" i="259" s="1"/>
  <c r="AG1368" i="259"/>
  <c r="AC1352" i="259"/>
  <c r="AE1352" i="259" s="1"/>
  <c r="AG1352" i="259"/>
  <c r="AC1330" i="259"/>
  <c r="AE1330" i="259" s="1"/>
  <c r="AG1330" i="259"/>
  <c r="AC1999" i="259"/>
  <c r="AE1999" i="259" s="1"/>
  <c r="AG1999" i="259"/>
  <c r="AC1983" i="259"/>
  <c r="AE1983" i="259" s="1"/>
  <c r="AG1983" i="259"/>
  <c r="AC1967" i="259"/>
  <c r="AE1967" i="259" s="1"/>
  <c r="AG1967" i="259"/>
  <c r="AC1951" i="259"/>
  <c r="AE1951" i="259" s="1"/>
  <c r="AG1951" i="259"/>
  <c r="AC1935" i="259"/>
  <c r="AE1935" i="259" s="1"/>
  <c r="AG1935" i="259"/>
  <c r="AC1919" i="259"/>
  <c r="AE1919" i="259" s="1"/>
  <c r="AG1919" i="259"/>
  <c r="AC1903" i="259"/>
  <c r="AE1903" i="259" s="1"/>
  <c r="AG1903" i="259"/>
  <c r="AC1887" i="259"/>
  <c r="AE1887" i="259" s="1"/>
  <c r="AG1887" i="259"/>
  <c r="AC1871" i="259"/>
  <c r="AE1871" i="259" s="1"/>
  <c r="AG1871" i="259"/>
  <c r="AC1855" i="259"/>
  <c r="AE1855" i="259" s="1"/>
  <c r="AG1855" i="259"/>
  <c r="AC1839" i="259"/>
  <c r="AE1839" i="259" s="1"/>
  <c r="AG1839" i="259"/>
  <c r="AC1823" i="259"/>
  <c r="AE1823" i="259" s="1"/>
  <c r="AG1823" i="259"/>
  <c r="AC1807" i="259"/>
  <c r="AE1807" i="259" s="1"/>
  <c r="AG1807" i="259"/>
  <c r="AC1791" i="259"/>
  <c r="AE1791" i="259" s="1"/>
  <c r="AG1791" i="259"/>
  <c r="AC1775" i="259"/>
  <c r="AE1775" i="259" s="1"/>
  <c r="AG1775" i="259"/>
  <c r="AC1759" i="259"/>
  <c r="AE1759" i="259" s="1"/>
  <c r="AG1759" i="259"/>
  <c r="AC1743" i="259"/>
  <c r="AE1743" i="259" s="1"/>
  <c r="AG1743" i="259"/>
  <c r="AC1727" i="259"/>
  <c r="AE1727" i="259" s="1"/>
  <c r="AG1727" i="259"/>
  <c r="AC1711" i="259"/>
  <c r="AE1711" i="259" s="1"/>
  <c r="AG1711" i="259"/>
  <c r="AC1695" i="259"/>
  <c r="AE1695" i="259" s="1"/>
  <c r="AG1695" i="259"/>
  <c r="AC1679" i="259"/>
  <c r="AE1679" i="259" s="1"/>
  <c r="AG1679" i="259"/>
  <c r="AC1663" i="259"/>
  <c r="AE1663" i="259" s="1"/>
  <c r="AG1663" i="259"/>
  <c r="AC1647" i="259"/>
  <c r="AE1647" i="259" s="1"/>
  <c r="AG1647" i="259"/>
  <c r="AC1631" i="259"/>
  <c r="AE1631" i="259" s="1"/>
  <c r="AG1631" i="259"/>
  <c r="AC1615" i="259"/>
  <c r="AE1615" i="259" s="1"/>
  <c r="AG1615" i="259"/>
  <c r="AC1599" i="259"/>
  <c r="AE1599" i="259" s="1"/>
  <c r="AG1599" i="259"/>
  <c r="AC1583" i="259"/>
  <c r="AE1583" i="259" s="1"/>
  <c r="AG1583" i="259"/>
  <c r="AC1567" i="259"/>
  <c r="AE1567" i="259" s="1"/>
  <c r="AG1567" i="259"/>
  <c r="AC1551" i="259"/>
  <c r="AE1551" i="259" s="1"/>
  <c r="AG1551" i="259"/>
  <c r="AC1535" i="259"/>
  <c r="AE1535" i="259" s="1"/>
  <c r="AG1535" i="259"/>
  <c r="AC1519" i="259"/>
  <c r="AE1519" i="259" s="1"/>
  <c r="AG1519" i="259"/>
  <c r="AC1503" i="259"/>
  <c r="AE1503" i="259" s="1"/>
  <c r="AG1503" i="259"/>
  <c r="AC1487" i="259"/>
  <c r="AE1487" i="259" s="1"/>
  <c r="AG1487" i="259"/>
  <c r="AC1471" i="259"/>
  <c r="AE1471" i="259" s="1"/>
  <c r="AG1471" i="259"/>
  <c r="AC1455" i="259"/>
  <c r="AE1455" i="259" s="1"/>
  <c r="AG1455" i="259"/>
  <c r="AC1439" i="259"/>
  <c r="AE1439" i="259" s="1"/>
  <c r="AG1439" i="259"/>
  <c r="AC1423" i="259"/>
  <c r="AE1423" i="259" s="1"/>
  <c r="AG1423" i="259"/>
  <c r="AC1407" i="259"/>
  <c r="AE1407" i="259" s="1"/>
  <c r="AG1407" i="259"/>
  <c r="AC1391" i="259"/>
  <c r="AE1391" i="259" s="1"/>
  <c r="AG1391" i="259"/>
  <c r="AC1375" i="259"/>
  <c r="AE1375" i="259" s="1"/>
  <c r="AG1375" i="259"/>
  <c r="AC1359" i="259"/>
  <c r="AE1359" i="259" s="1"/>
  <c r="AG1359" i="259"/>
  <c r="AC1342" i="259"/>
  <c r="AE1342" i="259" s="1"/>
  <c r="AG1342" i="259"/>
  <c r="AC1654" i="259"/>
  <c r="AE1654" i="259" s="1"/>
  <c r="AG1654" i="259"/>
  <c r="AC1638" i="259"/>
  <c r="AE1638" i="259" s="1"/>
  <c r="AG1638" i="259"/>
  <c r="AC1622" i="259"/>
  <c r="AE1622" i="259" s="1"/>
  <c r="AG1622" i="259"/>
  <c r="AC1606" i="259"/>
  <c r="AE1606" i="259" s="1"/>
  <c r="AG1606" i="259"/>
  <c r="AC1590" i="259"/>
  <c r="AE1590" i="259" s="1"/>
  <c r="AG1590" i="259"/>
  <c r="AC1574" i="259"/>
  <c r="AE1574" i="259" s="1"/>
  <c r="AG1574" i="259"/>
  <c r="AC1558" i="259"/>
  <c r="AE1558" i="259" s="1"/>
  <c r="AG1558" i="259"/>
  <c r="AC1542" i="259"/>
  <c r="AE1542" i="259" s="1"/>
  <c r="AG1542" i="259"/>
  <c r="AC1526" i="259"/>
  <c r="AE1526" i="259" s="1"/>
  <c r="AG1526" i="259"/>
  <c r="AC1510" i="259"/>
  <c r="AE1510" i="259" s="1"/>
  <c r="AG1510" i="259"/>
  <c r="AC1494" i="259"/>
  <c r="AE1494" i="259" s="1"/>
  <c r="AG1494" i="259"/>
  <c r="AC1478" i="259"/>
  <c r="AE1478" i="259" s="1"/>
  <c r="AG1478" i="259"/>
  <c r="AC1462" i="259"/>
  <c r="AE1462" i="259" s="1"/>
  <c r="AG1462" i="259"/>
  <c r="AC1446" i="259"/>
  <c r="AE1446" i="259" s="1"/>
  <c r="AG1446" i="259"/>
  <c r="AC1430" i="259"/>
  <c r="AE1430" i="259" s="1"/>
  <c r="AG1430" i="259"/>
  <c r="AC1414" i="259"/>
  <c r="AE1414" i="259" s="1"/>
  <c r="AG1414" i="259"/>
  <c r="AC1398" i="259"/>
  <c r="AE1398" i="259" s="1"/>
  <c r="AG1398" i="259"/>
  <c r="AC1382" i="259"/>
  <c r="AE1382" i="259" s="1"/>
  <c r="AG1382" i="259"/>
  <c r="AC1366" i="259"/>
  <c r="AE1366" i="259" s="1"/>
  <c r="AG1366" i="259"/>
  <c r="AC1350" i="259"/>
  <c r="AE1350" i="259" s="1"/>
  <c r="AG1350" i="259"/>
  <c r="AC1326" i="259"/>
  <c r="AE1326" i="259" s="1"/>
  <c r="AG1326" i="259"/>
  <c r="AC1332" i="259"/>
  <c r="AE1332" i="259" s="1"/>
  <c r="AG1332" i="259"/>
  <c r="AC1316" i="259"/>
  <c r="AE1316" i="259" s="1"/>
  <c r="AG1316" i="259"/>
  <c r="AC1300" i="259"/>
  <c r="AE1300" i="259" s="1"/>
  <c r="AG1300" i="259"/>
  <c r="AC1284" i="259"/>
  <c r="AE1284" i="259" s="1"/>
  <c r="AG1284" i="259"/>
  <c r="AC1268" i="259"/>
  <c r="AE1268" i="259" s="1"/>
  <c r="AG1268" i="259"/>
  <c r="AC1252" i="259"/>
  <c r="AE1252" i="259" s="1"/>
  <c r="AG1252" i="259"/>
  <c r="AC1236" i="259"/>
  <c r="AE1236" i="259" s="1"/>
  <c r="AG1236" i="259"/>
  <c r="AC1220" i="259"/>
  <c r="AE1220" i="259" s="1"/>
  <c r="AG1220" i="259"/>
  <c r="AC1204" i="259"/>
  <c r="AE1204" i="259" s="1"/>
  <c r="AG1204" i="259"/>
  <c r="AC1188" i="259"/>
  <c r="AE1188" i="259" s="1"/>
  <c r="AG1188" i="259"/>
  <c r="AC1172" i="259"/>
  <c r="AE1172" i="259" s="1"/>
  <c r="AG1172" i="259"/>
  <c r="AC1156" i="259"/>
  <c r="AE1156" i="259" s="1"/>
  <c r="AG1156" i="259"/>
  <c r="AC1140" i="259"/>
  <c r="AE1140" i="259" s="1"/>
  <c r="AG1140" i="259"/>
  <c r="AC1124" i="259"/>
  <c r="AE1124" i="259" s="1"/>
  <c r="AG1124" i="259"/>
  <c r="AC1108" i="259"/>
  <c r="AE1108" i="259" s="1"/>
  <c r="AG1108" i="259"/>
  <c r="AC1092" i="259"/>
  <c r="AE1092" i="259" s="1"/>
  <c r="AG1092" i="259"/>
  <c r="AC1076" i="259"/>
  <c r="AE1076" i="259" s="1"/>
  <c r="AG1076" i="259"/>
  <c r="AC1060" i="259"/>
  <c r="AE1060" i="259" s="1"/>
  <c r="AG1060" i="259"/>
  <c r="AC1044" i="259"/>
  <c r="AE1044" i="259" s="1"/>
  <c r="AG1044" i="259"/>
  <c r="AC1028" i="259"/>
  <c r="AE1028" i="259" s="1"/>
  <c r="AG1028" i="259"/>
  <c r="AC1012" i="259"/>
  <c r="AE1012" i="259" s="1"/>
  <c r="AG1012" i="259"/>
  <c r="AC1335" i="259"/>
  <c r="AE1335" i="259" s="1"/>
  <c r="AG1335" i="259"/>
  <c r="AC1319" i="259"/>
  <c r="AE1319" i="259" s="1"/>
  <c r="AG1319" i="259"/>
  <c r="AC1303" i="259"/>
  <c r="AE1303" i="259" s="1"/>
  <c r="AG1303" i="259"/>
  <c r="AC1287" i="259"/>
  <c r="AE1287" i="259" s="1"/>
  <c r="AG1287" i="259"/>
  <c r="AC1271" i="259"/>
  <c r="AE1271" i="259" s="1"/>
  <c r="AG1271" i="259"/>
  <c r="AC1255" i="259"/>
  <c r="AE1255" i="259" s="1"/>
  <c r="AG1255" i="259"/>
  <c r="AC1239" i="259"/>
  <c r="AE1239" i="259" s="1"/>
  <c r="AG1239" i="259"/>
  <c r="AC1223" i="259"/>
  <c r="AE1223" i="259" s="1"/>
  <c r="AG1223" i="259"/>
  <c r="AC1207" i="259"/>
  <c r="AE1207" i="259" s="1"/>
  <c r="AG1207" i="259"/>
  <c r="AC1191" i="259"/>
  <c r="AE1191" i="259" s="1"/>
  <c r="AG1191" i="259"/>
  <c r="AC1175" i="259"/>
  <c r="AE1175" i="259" s="1"/>
  <c r="AG1175" i="259"/>
  <c r="AC1159" i="259"/>
  <c r="AE1159" i="259" s="1"/>
  <c r="AG1159" i="259"/>
  <c r="AC1143" i="259"/>
  <c r="AE1143" i="259" s="1"/>
  <c r="AG1143" i="259"/>
  <c r="AC1127" i="259"/>
  <c r="AE1127" i="259" s="1"/>
  <c r="AG1127" i="259"/>
  <c r="AC1111" i="259"/>
  <c r="AE1111" i="259" s="1"/>
  <c r="AG1111" i="259"/>
  <c r="AC1095" i="259"/>
  <c r="AE1095" i="259" s="1"/>
  <c r="AG1095" i="259"/>
  <c r="AC1079" i="259"/>
  <c r="AE1079" i="259" s="1"/>
  <c r="AG1079" i="259"/>
  <c r="AC1063" i="259"/>
  <c r="AE1063" i="259" s="1"/>
  <c r="AG1063" i="259"/>
  <c r="AC1047" i="259"/>
  <c r="AE1047" i="259" s="1"/>
  <c r="AG1047" i="259"/>
  <c r="AC1031" i="259"/>
  <c r="AE1031" i="259" s="1"/>
  <c r="AG1031" i="259"/>
  <c r="AC1015" i="259"/>
  <c r="AE1015" i="259" s="1"/>
  <c r="AG1015" i="259"/>
  <c r="AC997" i="259"/>
  <c r="AE997" i="259" s="1"/>
  <c r="AG997" i="259"/>
  <c r="AC1310" i="259"/>
  <c r="AE1310" i="259" s="1"/>
  <c r="AG1310" i="259"/>
  <c r="AC1294" i="259"/>
  <c r="AE1294" i="259" s="1"/>
  <c r="AG1294" i="259"/>
  <c r="AC1278" i="259"/>
  <c r="AE1278" i="259" s="1"/>
  <c r="AG1278" i="259"/>
  <c r="AC1262" i="259"/>
  <c r="AE1262" i="259" s="1"/>
  <c r="AG1262" i="259"/>
  <c r="AC1246" i="259"/>
  <c r="AE1246" i="259" s="1"/>
  <c r="AG1246" i="259"/>
  <c r="AC1230" i="259"/>
  <c r="AE1230" i="259" s="1"/>
  <c r="AG1230" i="259"/>
  <c r="AC1214" i="259"/>
  <c r="AE1214" i="259" s="1"/>
  <c r="AG1214" i="259"/>
  <c r="AC1198" i="259"/>
  <c r="AE1198" i="259" s="1"/>
  <c r="AG1198" i="259"/>
  <c r="AC1182" i="259"/>
  <c r="AE1182" i="259" s="1"/>
  <c r="AG1182" i="259"/>
  <c r="AC1166" i="259"/>
  <c r="AE1166" i="259" s="1"/>
  <c r="AG1166" i="259"/>
  <c r="AC1150" i="259"/>
  <c r="AE1150" i="259" s="1"/>
  <c r="AG1150" i="259"/>
  <c r="AC1134" i="259"/>
  <c r="AE1134" i="259" s="1"/>
  <c r="AG1134" i="259"/>
  <c r="AC1118" i="259"/>
  <c r="AE1118" i="259" s="1"/>
  <c r="AG1118" i="259"/>
  <c r="AC1102" i="259"/>
  <c r="AE1102" i="259" s="1"/>
  <c r="AG1102" i="259"/>
  <c r="AC1086" i="259"/>
  <c r="AE1086" i="259" s="1"/>
  <c r="AG1086" i="259"/>
  <c r="AC1070" i="259"/>
  <c r="AE1070" i="259" s="1"/>
  <c r="AG1070" i="259"/>
  <c r="AC1054" i="259"/>
  <c r="AE1054" i="259" s="1"/>
  <c r="AG1054" i="259"/>
  <c r="AC1038" i="259"/>
  <c r="AE1038" i="259" s="1"/>
  <c r="AG1038" i="259"/>
  <c r="AC1022" i="259"/>
  <c r="AE1022" i="259" s="1"/>
  <c r="AG1022" i="259"/>
  <c r="AC1006" i="259"/>
  <c r="AE1006" i="259" s="1"/>
  <c r="AG1006" i="259"/>
  <c r="AC1321" i="259"/>
  <c r="AE1321" i="259" s="1"/>
  <c r="AG1321" i="259"/>
  <c r="AC1305" i="259"/>
  <c r="AE1305" i="259" s="1"/>
  <c r="AG1305" i="259"/>
  <c r="AC1289" i="259"/>
  <c r="AE1289" i="259" s="1"/>
  <c r="AG1289" i="259"/>
  <c r="AC1273" i="259"/>
  <c r="AE1273" i="259" s="1"/>
  <c r="AG1273" i="259"/>
  <c r="AC1257" i="259"/>
  <c r="AE1257" i="259" s="1"/>
  <c r="AG1257" i="259"/>
  <c r="AC1241" i="259"/>
  <c r="AE1241" i="259" s="1"/>
  <c r="AG1241" i="259"/>
  <c r="AC1225" i="259"/>
  <c r="AE1225" i="259" s="1"/>
  <c r="AG1225" i="259"/>
  <c r="AC1209" i="259"/>
  <c r="AE1209" i="259" s="1"/>
  <c r="AG1209" i="259"/>
  <c r="AC1193" i="259"/>
  <c r="AE1193" i="259" s="1"/>
  <c r="AG1193" i="259"/>
  <c r="AC1177" i="259"/>
  <c r="AE1177" i="259" s="1"/>
  <c r="AG1177" i="259"/>
  <c r="AC1161" i="259"/>
  <c r="AE1161" i="259" s="1"/>
  <c r="AG1161" i="259"/>
  <c r="AC1145" i="259"/>
  <c r="AE1145" i="259" s="1"/>
  <c r="AG1145" i="259"/>
  <c r="AC1129" i="259"/>
  <c r="AE1129" i="259" s="1"/>
  <c r="AG1129" i="259"/>
  <c r="AC1113" i="259"/>
  <c r="AE1113" i="259" s="1"/>
  <c r="AG1113" i="259"/>
  <c r="AC1097" i="259"/>
  <c r="AE1097" i="259" s="1"/>
  <c r="AG1097" i="259"/>
  <c r="AC1081" i="259"/>
  <c r="AE1081" i="259" s="1"/>
  <c r="AG1081" i="259"/>
  <c r="AC1065" i="259"/>
  <c r="AE1065" i="259" s="1"/>
  <c r="AG1065" i="259"/>
  <c r="AC1049" i="259"/>
  <c r="AE1049" i="259" s="1"/>
  <c r="AG1049" i="259"/>
  <c r="AC1033" i="259"/>
  <c r="AE1033" i="259" s="1"/>
  <c r="AG1033" i="259"/>
  <c r="AC1017" i="259"/>
  <c r="AE1017" i="259" s="1"/>
  <c r="AG1017" i="259"/>
  <c r="AC999" i="259"/>
  <c r="AE999" i="259" s="1"/>
  <c r="AG999" i="259"/>
  <c r="AC979" i="259"/>
  <c r="AE979" i="259" s="1"/>
  <c r="AG979" i="259"/>
  <c r="AC963" i="259"/>
  <c r="AE963" i="259" s="1"/>
  <c r="AG963" i="259"/>
  <c r="AC947" i="259"/>
  <c r="AE947" i="259" s="1"/>
  <c r="AG947" i="259"/>
  <c r="AC931" i="259"/>
  <c r="AE931" i="259" s="1"/>
  <c r="AG931" i="259"/>
  <c r="AC915" i="259"/>
  <c r="AE915" i="259" s="1"/>
  <c r="AG915" i="259"/>
  <c r="AC899" i="259"/>
  <c r="AE899" i="259" s="1"/>
  <c r="AG899" i="259"/>
  <c r="AC883" i="259"/>
  <c r="AE883" i="259" s="1"/>
  <c r="AG883" i="259"/>
  <c r="AC867" i="259"/>
  <c r="AE867" i="259" s="1"/>
  <c r="AG867" i="259"/>
  <c r="AC851" i="259"/>
  <c r="AE851" i="259" s="1"/>
  <c r="AG851" i="259"/>
  <c r="AC835" i="259"/>
  <c r="AE835" i="259" s="1"/>
  <c r="AG835" i="259"/>
  <c r="AC819" i="259"/>
  <c r="AE819" i="259" s="1"/>
  <c r="AG819" i="259"/>
  <c r="AC803" i="259"/>
  <c r="AE803" i="259" s="1"/>
  <c r="AG803" i="259"/>
  <c r="AC787" i="259"/>
  <c r="AE787" i="259" s="1"/>
  <c r="AG787" i="259"/>
  <c r="AC771" i="259"/>
  <c r="AE771" i="259" s="1"/>
  <c r="AG771" i="259"/>
  <c r="AC755" i="259"/>
  <c r="AE755" i="259" s="1"/>
  <c r="AG755" i="259"/>
  <c r="AC739" i="259"/>
  <c r="AE739" i="259" s="1"/>
  <c r="AG739" i="259"/>
  <c r="AC723" i="259"/>
  <c r="AE723" i="259" s="1"/>
  <c r="AG723" i="259"/>
  <c r="AC707" i="259"/>
  <c r="AE707" i="259" s="1"/>
  <c r="AG707" i="259"/>
  <c r="AC691" i="259"/>
  <c r="AE691" i="259" s="1"/>
  <c r="AG691" i="259"/>
  <c r="AC675" i="259"/>
  <c r="AE675" i="259" s="1"/>
  <c r="AG675" i="259"/>
  <c r="AC986" i="259"/>
  <c r="AE986" i="259" s="1"/>
  <c r="AG986" i="259"/>
  <c r="AC970" i="259"/>
  <c r="AE970" i="259" s="1"/>
  <c r="AG970" i="259"/>
  <c r="AC954" i="259"/>
  <c r="AE954" i="259" s="1"/>
  <c r="AG954" i="259"/>
  <c r="AC938" i="259"/>
  <c r="AE938" i="259" s="1"/>
  <c r="AG938" i="259"/>
  <c r="AC922" i="259"/>
  <c r="AE922" i="259" s="1"/>
  <c r="AG922" i="259"/>
  <c r="AC906" i="259"/>
  <c r="AE906" i="259" s="1"/>
  <c r="AG906" i="259"/>
  <c r="AC890" i="259"/>
  <c r="AE890" i="259" s="1"/>
  <c r="AG890" i="259"/>
  <c r="AC874" i="259"/>
  <c r="AE874" i="259" s="1"/>
  <c r="AG874" i="259"/>
  <c r="AC858" i="259"/>
  <c r="AE858" i="259" s="1"/>
  <c r="AG858" i="259"/>
  <c r="AC842" i="259"/>
  <c r="AE842" i="259" s="1"/>
  <c r="AG842" i="259"/>
  <c r="AC826" i="259"/>
  <c r="AE826" i="259" s="1"/>
  <c r="AG826" i="259"/>
  <c r="AC810" i="259"/>
  <c r="AE810" i="259" s="1"/>
  <c r="AG810" i="259"/>
  <c r="AC794" i="259"/>
  <c r="AE794" i="259" s="1"/>
  <c r="AG794" i="259"/>
  <c r="AC778" i="259"/>
  <c r="AE778" i="259" s="1"/>
  <c r="AG778" i="259"/>
  <c r="AC762" i="259"/>
  <c r="AE762" i="259" s="1"/>
  <c r="AG762" i="259"/>
  <c r="AC746" i="259"/>
  <c r="AE746" i="259" s="1"/>
  <c r="AG746" i="259"/>
  <c r="AC730" i="259"/>
  <c r="AE730" i="259" s="1"/>
  <c r="AG730" i="259"/>
  <c r="AC714" i="259"/>
  <c r="AE714" i="259" s="1"/>
  <c r="AG714" i="259"/>
  <c r="AC698" i="259"/>
  <c r="AE698" i="259" s="1"/>
  <c r="AG698" i="259"/>
  <c r="AC682" i="259"/>
  <c r="AE682" i="259" s="1"/>
  <c r="AG682" i="259"/>
  <c r="AC993" i="259"/>
  <c r="AE993" i="259" s="1"/>
  <c r="AG993" i="259"/>
  <c r="AC977" i="259"/>
  <c r="AE977" i="259" s="1"/>
  <c r="AG977" i="259"/>
  <c r="AC961" i="259"/>
  <c r="AE961" i="259" s="1"/>
  <c r="AG961" i="259"/>
  <c r="AC945" i="259"/>
  <c r="AE945" i="259" s="1"/>
  <c r="AG945" i="259"/>
  <c r="AC929" i="259"/>
  <c r="AE929" i="259" s="1"/>
  <c r="AG929" i="259"/>
  <c r="AC913" i="259"/>
  <c r="AE913" i="259" s="1"/>
  <c r="AG913" i="259"/>
  <c r="AC897" i="259"/>
  <c r="AE897" i="259" s="1"/>
  <c r="AG897" i="259"/>
  <c r="AC881" i="259"/>
  <c r="AE881" i="259" s="1"/>
  <c r="AG881" i="259"/>
  <c r="AC865" i="259"/>
  <c r="AE865" i="259" s="1"/>
  <c r="AG865" i="259"/>
  <c r="AC849" i="259"/>
  <c r="AE849" i="259" s="1"/>
  <c r="AG849" i="259"/>
  <c r="AC833" i="259"/>
  <c r="AE833" i="259" s="1"/>
  <c r="AG833" i="259"/>
  <c r="AC817" i="259"/>
  <c r="AE817" i="259" s="1"/>
  <c r="AG817" i="259"/>
  <c r="AC801" i="259"/>
  <c r="AE801" i="259" s="1"/>
  <c r="AG801" i="259"/>
  <c r="AC785" i="259"/>
  <c r="AE785" i="259" s="1"/>
  <c r="AG785" i="259"/>
  <c r="AC769" i="259"/>
  <c r="AE769" i="259" s="1"/>
  <c r="AG769" i="259"/>
  <c r="AC753" i="259"/>
  <c r="AE753" i="259" s="1"/>
  <c r="AG753" i="259"/>
  <c r="AC737" i="259"/>
  <c r="AE737" i="259" s="1"/>
  <c r="AG737" i="259"/>
  <c r="AC721" i="259"/>
  <c r="AE721" i="259" s="1"/>
  <c r="AG721" i="259"/>
  <c r="AC705" i="259"/>
  <c r="AE705" i="259" s="1"/>
  <c r="AG705" i="259"/>
  <c r="AC689" i="259"/>
  <c r="AE689" i="259" s="1"/>
  <c r="AG689" i="259"/>
  <c r="AC673" i="259"/>
  <c r="AE673" i="259" s="1"/>
  <c r="AG673" i="259"/>
  <c r="AC996" i="259"/>
  <c r="AE996" i="259" s="1"/>
  <c r="AG996" i="259"/>
  <c r="AC980" i="259"/>
  <c r="AE980" i="259" s="1"/>
  <c r="AG980" i="259"/>
  <c r="AC964" i="259"/>
  <c r="AE964" i="259" s="1"/>
  <c r="AG964" i="259"/>
  <c r="AC948" i="259"/>
  <c r="AE948" i="259" s="1"/>
  <c r="AG948" i="259"/>
  <c r="AC932" i="259"/>
  <c r="AE932" i="259" s="1"/>
  <c r="AG932" i="259"/>
  <c r="AC916" i="259"/>
  <c r="AE916" i="259" s="1"/>
  <c r="AG916" i="259"/>
  <c r="AC900" i="259"/>
  <c r="AE900" i="259" s="1"/>
  <c r="AG900" i="259"/>
  <c r="AC884" i="259"/>
  <c r="AE884" i="259" s="1"/>
  <c r="AG884" i="259"/>
  <c r="AC868" i="259"/>
  <c r="AE868" i="259" s="1"/>
  <c r="AG868" i="259"/>
  <c r="AC852" i="259"/>
  <c r="AE852" i="259" s="1"/>
  <c r="AG852" i="259"/>
  <c r="AC836" i="259"/>
  <c r="AE836" i="259" s="1"/>
  <c r="AG836" i="259"/>
  <c r="AC820" i="259"/>
  <c r="AE820" i="259" s="1"/>
  <c r="AG820" i="259"/>
  <c r="AC804" i="259"/>
  <c r="AE804" i="259" s="1"/>
  <c r="AG804" i="259"/>
  <c r="AC788" i="259"/>
  <c r="AE788" i="259" s="1"/>
  <c r="AG788" i="259"/>
  <c r="AC772" i="259"/>
  <c r="AE772" i="259" s="1"/>
  <c r="AG772" i="259"/>
  <c r="AC756" i="259"/>
  <c r="AE756" i="259" s="1"/>
  <c r="AG756" i="259"/>
  <c r="AC740" i="259"/>
  <c r="AE740" i="259" s="1"/>
  <c r="AG740" i="259"/>
  <c r="AC724" i="259"/>
  <c r="AE724" i="259" s="1"/>
  <c r="AG724" i="259"/>
  <c r="AC708" i="259"/>
  <c r="AE708" i="259" s="1"/>
  <c r="AG708" i="259"/>
  <c r="AC692" i="259"/>
  <c r="AE692" i="259" s="1"/>
  <c r="AG692" i="259"/>
  <c r="AC676" i="259"/>
  <c r="AE676" i="259" s="1"/>
  <c r="AG676" i="259"/>
  <c r="AC665" i="259"/>
  <c r="AE665" i="259" s="1"/>
  <c r="AG665" i="259"/>
  <c r="AC649" i="259"/>
  <c r="AE649" i="259" s="1"/>
  <c r="AG649" i="259"/>
  <c r="AC633" i="259"/>
  <c r="AE633" i="259" s="1"/>
  <c r="AG633" i="259"/>
  <c r="AC617" i="259"/>
  <c r="AE617" i="259" s="1"/>
  <c r="AG617" i="259"/>
  <c r="AC601" i="259"/>
  <c r="AE601" i="259" s="1"/>
  <c r="AG601" i="259"/>
  <c r="AC585" i="259"/>
  <c r="AE585" i="259" s="1"/>
  <c r="AG585" i="259"/>
  <c r="AC569" i="259"/>
  <c r="AE569" i="259" s="1"/>
  <c r="AG569" i="259"/>
  <c r="AC553" i="259"/>
  <c r="AE553" i="259" s="1"/>
  <c r="AG553" i="259"/>
  <c r="AC537" i="259"/>
  <c r="AE537" i="259" s="1"/>
  <c r="AG537" i="259"/>
  <c r="AC521" i="259"/>
  <c r="AE521" i="259" s="1"/>
  <c r="AG521" i="259"/>
  <c r="AC505" i="259"/>
  <c r="AE505" i="259" s="1"/>
  <c r="AG505" i="259"/>
  <c r="AC489" i="259"/>
  <c r="AE489" i="259" s="1"/>
  <c r="AG489" i="259"/>
  <c r="AC473" i="259"/>
  <c r="AE473" i="259" s="1"/>
  <c r="AG473" i="259"/>
  <c r="AC457" i="259"/>
  <c r="AE457" i="259" s="1"/>
  <c r="AG457" i="259"/>
  <c r="AC441" i="259"/>
  <c r="AE441" i="259" s="1"/>
  <c r="AG441" i="259"/>
  <c r="AC425" i="259"/>
  <c r="AE425" i="259" s="1"/>
  <c r="AG425" i="259"/>
  <c r="AC409" i="259"/>
  <c r="AE409" i="259" s="1"/>
  <c r="AG409" i="259"/>
  <c r="AC393" i="259"/>
  <c r="AE393" i="259" s="1"/>
  <c r="AG393" i="259"/>
  <c r="AC377" i="259"/>
  <c r="AE377" i="259" s="1"/>
  <c r="AG377" i="259"/>
  <c r="AC361" i="259"/>
  <c r="AE361" i="259" s="1"/>
  <c r="AG361" i="259"/>
  <c r="AC345" i="259"/>
  <c r="AE345" i="259" s="1"/>
  <c r="AG345" i="259"/>
  <c r="AC668" i="259"/>
  <c r="AE668" i="259" s="1"/>
  <c r="AG668" i="259"/>
  <c r="AC652" i="259"/>
  <c r="AE652" i="259" s="1"/>
  <c r="AG652" i="259"/>
  <c r="AC636" i="259"/>
  <c r="AE636" i="259" s="1"/>
  <c r="AG636" i="259"/>
  <c r="AC620" i="259"/>
  <c r="AE620" i="259" s="1"/>
  <c r="AG620" i="259"/>
  <c r="AC604" i="259"/>
  <c r="AE604" i="259" s="1"/>
  <c r="AG604" i="259"/>
  <c r="AC588" i="259"/>
  <c r="AE588" i="259" s="1"/>
  <c r="AG588" i="259"/>
  <c r="AC572" i="259"/>
  <c r="AE572" i="259" s="1"/>
  <c r="AG572" i="259"/>
  <c r="AC556" i="259"/>
  <c r="AE556" i="259" s="1"/>
  <c r="AG556" i="259"/>
  <c r="AC540" i="259"/>
  <c r="AE540" i="259" s="1"/>
  <c r="AG540" i="259"/>
  <c r="AC524" i="259"/>
  <c r="AE524" i="259" s="1"/>
  <c r="AG524" i="259"/>
  <c r="AC508" i="259"/>
  <c r="AE508" i="259" s="1"/>
  <c r="AG508" i="259"/>
  <c r="AC492" i="259"/>
  <c r="AE492" i="259" s="1"/>
  <c r="AG492" i="259"/>
  <c r="AC476" i="259"/>
  <c r="AE476" i="259" s="1"/>
  <c r="AG476" i="259"/>
  <c r="AC460" i="259"/>
  <c r="AE460" i="259" s="1"/>
  <c r="AG460" i="259"/>
  <c r="AC444" i="259"/>
  <c r="AE444" i="259" s="1"/>
  <c r="AG444" i="259"/>
  <c r="AC428" i="259"/>
  <c r="AE428" i="259" s="1"/>
  <c r="AG428" i="259"/>
  <c r="AC412" i="259"/>
  <c r="AE412" i="259" s="1"/>
  <c r="AG412" i="259"/>
  <c r="AC396" i="259"/>
  <c r="AE396" i="259" s="1"/>
  <c r="AG396" i="259"/>
  <c r="AC380" i="259"/>
  <c r="AE380" i="259" s="1"/>
  <c r="AG380" i="259"/>
  <c r="AC364" i="259"/>
  <c r="AE364" i="259" s="1"/>
  <c r="AG364" i="259"/>
  <c r="AC348" i="259"/>
  <c r="AE348" i="259" s="1"/>
  <c r="AG348" i="259"/>
  <c r="AC329" i="259"/>
  <c r="AE329" i="259" s="1"/>
  <c r="AG329" i="259"/>
  <c r="AC647" i="259"/>
  <c r="AE647" i="259" s="1"/>
  <c r="AG647" i="259"/>
  <c r="AC631" i="259"/>
  <c r="AE631" i="259" s="1"/>
  <c r="AG631" i="259"/>
  <c r="AC615" i="259"/>
  <c r="AE615" i="259" s="1"/>
  <c r="AG615" i="259"/>
  <c r="AC599" i="259"/>
  <c r="AE599" i="259" s="1"/>
  <c r="AG599" i="259"/>
  <c r="AC583" i="259"/>
  <c r="AE583" i="259" s="1"/>
  <c r="AG583" i="259"/>
  <c r="AC567" i="259"/>
  <c r="AE567" i="259" s="1"/>
  <c r="AG567" i="259"/>
  <c r="AC551" i="259"/>
  <c r="AE551" i="259" s="1"/>
  <c r="AG551" i="259"/>
  <c r="AC535" i="259"/>
  <c r="AE535" i="259" s="1"/>
  <c r="AG535" i="259"/>
  <c r="AC519" i="259"/>
  <c r="AE519" i="259" s="1"/>
  <c r="AG519" i="259"/>
  <c r="AC503" i="259"/>
  <c r="AE503" i="259" s="1"/>
  <c r="AG503" i="259"/>
  <c r="AC487" i="259"/>
  <c r="AE487" i="259" s="1"/>
  <c r="AG487" i="259"/>
  <c r="AC471" i="259"/>
  <c r="AE471" i="259" s="1"/>
  <c r="AG471" i="259"/>
  <c r="AC455" i="259"/>
  <c r="AE455" i="259" s="1"/>
  <c r="AG455" i="259"/>
  <c r="AC439" i="259"/>
  <c r="AE439" i="259" s="1"/>
  <c r="AG439" i="259"/>
  <c r="AC423" i="259"/>
  <c r="AE423" i="259" s="1"/>
  <c r="AG423" i="259"/>
  <c r="AC407" i="259"/>
  <c r="AE407" i="259" s="1"/>
  <c r="AG407" i="259"/>
  <c r="AC391" i="259"/>
  <c r="AE391" i="259" s="1"/>
  <c r="AG391" i="259"/>
  <c r="AC375" i="259"/>
  <c r="AE375" i="259" s="1"/>
  <c r="AG375" i="259"/>
  <c r="AC359" i="259"/>
  <c r="AE359" i="259" s="1"/>
  <c r="AG359" i="259"/>
  <c r="AC343" i="259"/>
  <c r="AE343" i="259" s="1"/>
  <c r="AG343" i="259"/>
  <c r="AC666" i="259"/>
  <c r="AE666" i="259" s="1"/>
  <c r="AG666" i="259"/>
  <c r="AC650" i="259"/>
  <c r="AE650" i="259" s="1"/>
  <c r="AG650" i="259"/>
  <c r="AC634" i="259"/>
  <c r="AE634" i="259" s="1"/>
  <c r="AG634" i="259"/>
  <c r="AC618" i="259"/>
  <c r="AE618" i="259" s="1"/>
  <c r="AG618" i="259"/>
  <c r="AC602" i="259"/>
  <c r="AE602" i="259" s="1"/>
  <c r="AG602" i="259"/>
  <c r="AC586" i="259"/>
  <c r="AE586" i="259" s="1"/>
  <c r="AG586" i="259"/>
  <c r="AC570" i="259"/>
  <c r="AE570" i="259" s="1"/>
  <c r="AG570" i="259"/>
  <c r="AC554" i="259"/>
  <c r="AE554" i="259" s="1"/>
  <c r="AG554" i="259"/>
  <c r="AC538" i="259"/>
  <c r="AE538" i="259" s="1"/>
  <c r="AG538" i="259"/>
  <c r="AC522" i="259"/>
  <c r="AE522" i="259" s="1"/>
  <c r="AG522" i="259"/>
  <c r="AC506" i="259"/>
  <c r="AE506" i="259" s="1"/>
  <c r="AG506" i="259"/>
  <c r="AC490" i="259"/>
  <c r="AE490" i="259" s="1"/>
  <c r="AG490" i="259"/>
  <c r="AC474" i="259"/>
  <c r="AE474" i="259" s="1"/>
  <c r="AG474" i="259"/>
  <c r="AC458" i="259"/>
  <c r="AE458" i="259" s="1"/>
  <c r="AG458" i="259"/>
  <c r="AC442" i="259"/>
  <c r="AE442" i="259" s="1"/>
  <c r="AG442" i="259"/>
  <c r="AC426" i="259"/>
  <c r="AE426" i="259" s="1"/>
  <c r="AG426" i="259"/>
  <c r="AC410" i="259"/>
  <c r="AE410" i="259" s="1"/>
  <c r="AG410" i="259"/>
  <c r="AC394" i="259"/>
  <c r="AE394" i="259" s="1"/>
  <c r="AG394" i="259"/>
  <c r="AC378" i="259"/>
  <c r="AE378" i="259" s="1"/>
  <c r="AG378" i="259"/>
  <c r="AC362" i="259"/>
  <c r="AE362" i="259" s="1"/>
  <c r="AG362" i="259"/>
  <c r="AC346" i="259"/>
  <c r="AE346" i="259" s="1"/>
  <c r="AG346" i="259"/>
  <c r="AC324" i="259"/>
  <c r="AE324" i="259" s="1"/>
  <c r="AG324" i="259"/>
  <c r="AC313" i="259"/>
  <c r="AE313" i="259" s="1"/>
  <c r="AG313" i="259"/>
  <c r="AC297" i="259"/>
  <c r="AE297" i="259" s="1"/>
  <c r="AG297" i="259"/>
  <c r="AC281" i="259"/>
  <c r="AE281" i="259" s="1"/>
  <c r="AG281" i="259"/>
  <c r="AC265" i="259"/>
  <c r="AE265" i="259" s="1"/>
  <c r="AG265" i="259"/>
  <c r="AC249" i="259"/>
  <c r="AE249" i="259" s="1"/>
  <c r="AG249" i="259"/>
  <c r="AC233" i="259"/>
  <c r="AE233" i="259" s="1"/>
  <c r="AG233" i="259"/>
  <c r="AC217" i="259"/>
  <c r="AE217" i="259" s="1"/>
  <c r="AG217" i="259"/>
  <c r="AC201" i="259"/>
  <c r="AE201" i="259" s="1"/>
  <c r="AG201" i="259"/>
  <c r="AC185" i="259"/>
  <c r="AE185" i="259" s="1"/>
  <c r="AG185" i="259"/>
  <c r="AC169" i="259"/>
  <c r="AE169" i="259" s="1"/>
  <c r="AG169" i="259"/>
  <c r="AC153" i="259"/>
  <c r="AE153" i="259" s="1"/>
  <c r="AG153" i="259"/>
  <c r="AC137" i="259"/>
  <c r="AE137" i="259" s="1"/>
  <c r="AG137" i="259"/>
  <c r="AC121" i="259"/>
  <c r="AE121" i="259" s="1"/>
  <c r="AG121" i="259"/>
  <c r="AC105" i="259"/>
  <c r="AE105" i="259" s="1"/>
  <c r="AG105" i="259"/>
  <c r="AC89" i="259"/>
  <c r="AE89" i="259" s="1"/>
  <c r="AG89" i="259"/>
  <c r="AC73" i="259"/>
  <c r="AE73" i="259" s="1"/>
  <c r="AG73" i="259"/>
  <c r="AC57" i="259"/>
  <c r="AE57" i="259" s="1"/>
  <c r="AG57" i="259"/>
  <c r="AC41" i="259"/>
  <c r="AE41" i="259" s="1"/>
  <c r="AG41" i="259"/>
  <c r="AC25" i="259"/>
  <c r="AE25" i="259" s="1"/>
  <c r="AG25" i="259"/>
  <c r="AC9" i="259"/>
  <c r="AE9" i="259" s="1"/>
  <c r="AG9" i="259"/>
  <c r="AC312" i="259"/>
  <c r="AE312" i="259" s="1"/>
  <c r="AG312" i="259"/>
  <c r="AC296" i="259"/>
  <c r="AE296" i="259" s="1"/>
  <c r="AG296" i="259"/>
  <c r="AC280" i="259"/>
  <c r="AE280" i="259" s="1"/>
  <c r="AG280" i="259"/>
  <c r="AC264" i="259"/>
  <c r="AE264" i="259" s="1"/>
  <c r="AG264" i="259"/>
  <c r="AC248" i="259"/>
  <c r="AE248" i="259" s="1"/>
  <c r="AG248" i="259"/>
  <c r="AC232" i="259"/>
  <c r="AE232" i="259" s="1"/>
  <c r="AG232" i="259"/>
  <c r="AC216" i="259"/>
  <c r="AE216" i="259" s="1"/>
  <c r="AG216" i="259"/>
  <c r="AC200" i="259"/>
  <c r="AE200" i="259" s="1"/>
  <c r="AG200" i="259"/>
  <c r="AC184" i="259"/>
  <c r="AE184" i="259" s="1"/>
  <c r="AG184" i="259"/>
  <c r="AC168" i="259"/>
  <c r="AE168" i="259" s="1"/>
  <c r="AG168" i="259"/>
  <c r="AC152" i="259"/>
  <c r="AE152" i="259" s="1"/>
  <c r="AG152" i="259"/>
  <c r="AC136" i="259"/>
  <c r="AE136" i="259" s="1"/>
  <c r="AG136" i="259"/>
  <c r="AC120" i="259"/>
  <c r="AE120" i="259" s="1"/>
  <c r="AG120" i="259"/>
  <c r="AC104" i="259"/>
  <c r="AE104" i="259" s="1"/>
  <c r="AG104" i="259"/>
  <c r="AC88" i="259"/>
  <c r="AE88" i="259" s="1"/>
  <c r="AG88" i="259"/>
  <c r="AC72" i="259"/>
  <c r="AE72" i="259" s="1"/>
  <c r="AG72" i="259"/>
  <c r="AC56" i="259"/>
  <c r="AE56" i="259" s="1"/>
  <c r="AG56" i="259"/>
  <c r="AC40" i="259"/>
  <c r="AE40" i="259" s="1"/>
  <c r="AG40" i="259"/>
  <c r="AC24" i="259"/>
  <c r="AE24" i="259" s="1"/>
  <c r="AG24" i="259"/>
  <c r="AC8" i="259"/>
  <c r="AE8" i="259" s="1"/>
  <c r="AG8" i="259"/>
  <c r="AC331" i="259"/>
  <c r="AE331" i="259" s="1"/>
  <c r="AG331" i="259"/>
  <c r="AC315" i="259"/>
  <c r="AE315" i="259" s="1"/>
  <c r="AG315" i="259"/>
  <c r="AC299" i="259"/>
  <c r="AE299" i="259" s="1"/>
  <c r="AG299" i="259"/>
  <c r="AC283" i="259"/>
  <c r="AE283" i="259" s="1"/>
  <c r="AG283" i="259"/>
  <c r="AC267" i="259"/>
  <c r="AE267" i="259" s="1"/>
  <c r="AG267" i="259"/>
  <c r="AC251" i="259"/>
  <c r="AE251" i="259" s="1"/>
  <c r="AG251" i="259"/>
  <c r="AC235" i="259"/>
  <c r="AE235" i="259" s="1"/>
  <c r="AG235" i="259"/>
  <c r="AC219" i="259"/>
  <c r="AE219" i="259" s="1"/>
  <c r="AG219" i="259"/>
  <c r="AC203" i="259"/>
  <c r="AE203" i="259" s="1"/>
  <c r="AG203" i="259"/>
  <c r="AC187" i="259"/>
  <c r="AE187" i="259" s="1"/>
  <c r="AG187" i="259"/>
  <c r="AC171" i="259"/>
  <c r="AE171" i="259" s="1"/>
  <c r="AG171" i="259"/>
  <c r="AC155" i="259"/>
  <c r="AE155" i="259" s="1"/>
  <c r="AG155" i="259"/>
  <c r="AC139" i="259"/>
  <c r="AE139" i="259" s="1"/>
  <c r="AG139" i="259"/>
  <c r="AC123" i="259"/>
  <c r="AE123" i="259" s="1"/>
  <c r="AG123" i="259"/>
  <c r="AC107" i="259"/>
  <c r="AE107" i="259" s="1"/>
  <c r="AG107" i="259"/>
  <c r="AC91" i="259"/>
  <c r="AE91" i="259" s="1"/>
  <c r="AG91" i="259"/>
  <c r="AC75" i="259"/>
  <c r="AE75" i="259" s="1"/>
  <c r="AG75" i="259"/>
  <c r="AC59" i="259"/>
  <c r="AE59" i="259" s="1"/>
  <c r="AG59" i="259"/>
  <c r="AC43" i="259"/>
  <c r="AE43" i="259" s="1"/>
  <c r="AG43" i="259"/>
  <c r="AC27" i="259"/>
  <c r="AE27" i="259" s="1"/>
  <c r="AG27" i="259"/>
  <c r="AC11" i="259"/>
  <c r="AE11" i="259" s="1"/>
  <c r="AG11" i="259"/>
  <c r="AC322" i="259"/>
  <c r="AE322" i="259" s="1"/>
  <c r="AG322" i="259"/>
  <c r="AC306" i="259"/>
  <c r="AE306" i="259" s="1"/>
  <c r="AG306" i="259"/>
  <c r="AC290" i="259"/>
  <c r="AE290" i="259" s="1"/>
  <c r="AG290" i="259"/>
  <c r="AC274" i="259"/>
  <c r="AE274" i="259" s="1"/>
  <c r="AG274" i="259"/>
  <c r="AC258" i="259"/>
  <c r="AE258" i="259" s="1"/>
  <c r="AG258" i="259"/>
  <c r="AC242" i="259"/>
  <c r="AE242" i="259" s="1"/>
  <c r="AG242" i="259"/>
  <c r="AC226" i="259"/>
  <c r="AE226" i="259" s="1"/>
  <c r="AG226" i="259"/>
  <c r="AC210" i="259"/>
  <c r="AE210" i="259" s="1"/>
  <c r="AG210" i="259"/>
  <c r="AC194" i="259"/>
  <c r="AE194" i="259" s="1"/>
  <c r="AG194" i="259"/>
  <c r="AC178" i="259"/>
  <c r="AE178" i="259" s="1"/>
  <c r="AG178" i="259"/>
  <c r="AC162" i="259"/>
  <c r="AE162" i="259" s="1"/>
  <c r="AG162" i="259"/>
  <c r="AC146" i="259"/>
  <c r="AE146" i="259" s="1"/>
  <c r="AG146" i="259"/>
  <c r="AC130" i="259"/>
  <c r="AE130" i="259" s="1"/>
  <c r="AG130" i="259"/>
  <c r="AC114" i="259"/>
  <c r="AE114" i="259" s="1"/>
  <c r="AG114" i="259"/>
  <c r="AC98" i="259"/>
  <c r="AE98" i="259" s="1"/>
  <c r="AG98" i="259"/>
  <c r="AC82" i="259"/>
  <c r="AE82" i="259" s="1"/>
  <c r="AG82" i="259"/>
  <c r="AC66" i="259"/>
  <c r="AE66" i="259" s="1"/>
  <c r="AG66" i="259"/>
  <c r="AC50" i="259"/>
  <c r="AE50" i="259" s="1"/>
  <c r="AG50" i="259"/>
  <c r="AC34" i="259"/>
  <c r="AE34" i="259" s="1"/>
  <c r="AG34" i="259"/>
  <c r="AC18" i="259"/>
  <c r="AE18" i="259" s="1"/>
  <c r="AG18" i="259"/>
  <c r="AC2" i="259"/>
  <c r="AG2" i="259"/>
  <c r="AC3886" i="259"/>
  <c r="AE3886" i="259" s="1"/>
  <c r="AG3886" i="259"/>
  <c r="AC4270" i="259"/>
  <c r="AE4270" i="259" s="1"/>
  <c r="AG4270" i="259"/>
  <c r="AC4778" i="259"/>
  <c r="AE4778" i="259" s="1"/>
  <c r="AG4778" i="259"/>
  <c r="AC4809" i="259"/>
  <c r="AE4809" i="259" s="1"/>
  <c r="AG4809" i="259"/>
  <c r="AC3918" i="259"/>
  <c r="AE3918" i="259" s="1"/>
  <c r="AG3918" i="259"/>
  <c r="AC4034" i="259"/>
  <c r="AE4034" i="259" s="1"/>
  <c r="AG4034" i="259"/>
  <c r="AC4150" i="259"/>
  <c r="AE4150" i="259" s="1"/>
  <c r="AG4150" i="259"/>
  <c r="AC4234" i="259"/>
  <c r="AE4234" i="259" s="1"/>
  <c r="AG4234" i="259"/>
  <c r="AC4713" i="259"/>
  <c r="AE4713" i="259" s="1"/>
  <c r="AG4713" i="259"/>
  <c r="AC4810" i="259"/>
  <c r="AE4810" i="259" s="1"/>
  <c r="AG4810" i="259"/>
  <c r="AC3814" i="259"/>
  <c r="AE3814" i="259" s="1"/>
  <c r="AG3814" i="259"/>
  <c r="AC4666" i="259"/>
  <c r="AE4666" i="259" s="1"/>
  <c r="AG4666" i="259"/>
  <c r="AC3910" i="259"/>
  <c r="AE3910" i="259" s="1"/>
  <c r="AG3910" i="259"/>
  <c r="AC4422" i="259"/>
  <c r="AE4422" i="259" s="1"/>
  <c r="AG4422" i="259"/>
  <c r="AC4185" i="259"/>
  <c r="AE4185" i="259" s="1"/>
  <c r="AG4185" i="259"/>
  <c r="AC4429" i="259"/>
  <c r="AE4429" i="259" s="1"/>
  <c r="AG4429" i="259"/>
  <c r="AC4805" i="259"/>
  <c r="AE4805" i="259" s="1"/>
  <c r="AG4805" i="259"/>
  <c r="AE4152" i="259" l="1"/>
  <c r="AE4848" i="259"/>
  <c r="AE2" i="259"/>
  <c r="F2" i="3"/>
</calcChain>
</file>

<file path=xl/sharedStrings.xml><?xml version="1.0" encoding="utf-8"?>
<sst xmlns="http://schemas.openxmlformats.org/spreadsheetml/2006/main" count="34492" uniqueCount="2611">
  <si>
    <r>
      <rPr>
        <b/>
        <sz val="9"/>
        <color rgb="FF00B0F0"/>
        <rFont val="Calibri"/>
        <family val="2"/>
        <scheme val="minor"/>
      </rPr>
      <t>▼</t>
    </r>
    <r>
      <rPr>
        <b/>
        <i/>
        <u/>
        <sz val="9"/>
        <color rgb="FF00B0F0"/>
        <rFont val="Calibri"/>
        <family val="2"/>
        <scheme val="minor"/>
      </rPr>
      <t>Tombol</t>
    </r>
    <r>
      <rPr>
        <i/>
        <sz val="8"/>
        <color theme="0" tint="-0.14999847407452621"/>
        <rFont val="Calibri"/>
        <family val="2"/>
        <scheme val="minor"/>
      </rPr>
      <t xml:space="preserve"> </t>
    </r>
    <r>
      <rPr>
        <b/>
        <i/>
        <sz val="8"/>
        <color theme="8" tint="0.59999389629810485"/>
        <rFont val="Calibri"/>
        <family val="2"/>
        <scheme val="minor"/>
      </rPr>
      <t>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</t>
    </r>
  </si>
  <si>
    <t>Ξʭ«☼☼»ʭΞ</t>
  </si>
  <si>
    <t>-</t>
  </si>
  <si>
    <r>
      <rPr>
        <b/>
        <sz val="9"/>
        <color rgb="FF00B0F0"/>
        <rFont val="Calibri"/>
        <family val="2"/>
        <scheme val="minor"/>
      </rPr>
      <t>▼</t>
    </r>
    <r>
      <rPr>
        <b/>
        <i/>
        <u/>
        <sz val="9"/>
        <color rgb="FF00B0F0"/>
        <rFont val="Calibri"/>
        <family val="2"/>
        <scheme val="minor"/>
      </rPr>
      <t>Pengaturan</t>
    </r>
    <r>
      <rPr>
        <i/>
        <sz val="8"/>
        <color rgb="FF9A9DA1"/>
        <rFont val="Calibri"/>
        <family val="2"/>
        <scheme val="minor"/>
      </rPr>
      <t xml:space="preserve"> </t>
    </r>
    <r>
      <rPr>
        <i/>
        <sz val="8"/>
        <color theme="8" tint="0.59999389629810485"/>
        <rFont val="Calibri"/>
        <family val="2"/>
        <scheme val="minor"/>
      </rPr>
      <t>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</t>
    </r>
  </si>
  <si>
    <t>•ENTITY</t>
  </si>
  <si>
    <t>•VALUE 1</t>
  </si>
  <si>
    <t>•VALUE 2</t>
  </si>
  <si>
    <r>
      <t>LOKASI FILE  (</t>
    </r>
    <r>
      <rPr>
        <i/>
        <sz val="9"/>
        <color theme="4" tint="-0.499984740745262"/>
        <rFont val="Calibri"/>
        <family val="2"/>
        <scheme val="minor"/>
      </rPr>
      <t>Hasil Download RPA - VisualAI</t>
    </r>
    <r>
      <rPr>
        <sz val="11"/>
        <color theme="4" tint="-0.499984740745262"/>
        <rFont val="Calibri"/>
        <family val="2"/>
        <scheme val="minor"/>
      </rPr>
      <t>)</t>
    </r>
  </si>
  <si>
    <t>RPA Runnging setiap hari, jam :</t>
  </si>
  <si>
    <t>DATE-TIME</t>
  </si>
  <si>
    <t>Pesan WA akan di Backup di sheet History_Wa, data di reset setiap tgl 10 tiap bulannya</t>
  </si>
  <si>
    <t>STATUS (DONE/FAILURE)</t>
  </si>
  <si>
    <t>\\10.8.0.35\Bersama\IT\RPA IT\RPA - Visual AI\MACRO_RPA - Visial AI 5S\.Source\GCC - Visual AI 5S.xlsx</t>
  </si>
  <si>
    <t>No Line</t>
  </si>
  <si>
    <t>PIC Area</t>
  </si>
  <si>
    <t>AREA 10</t>
  </si>
  <si>
    <t>[DM] Pesan</t>
  </si>
  <si>
    <t>BULK WA</t>
  </si>
  <si>
    <t>[GET] BULK WA</t>
  </si>
  <si>
    <t>628999007703</t>
  </si>
  <si>
    <t>Hadi</t>
  </si>
  <si>
    <t>Nama PIC</t>
  </si>
  <si>
    <t>No Hp (62)</t>
  </si>
  <si>
    <t>16-00</t>
  </si>
  <si>
    <t>10-11</t>
  </si>
  <si>
    <t>http://10.8.0.108/ggi-is/public/itd/visual-ai-5s</t>
  </si>
  <si>
    <t>URL Download File</t>
  </si>
  <si>
    <t>URL</t>
  </si>
  <si>
    <t>LOKASI SAVE AS</t>
  </si>
  <si>
    <t>https://web.whatsapp.com/send/?phone=08999007703&amp;text=Halo+Hadi+Visual+AI+5S+menditeksi+Violation%3A+Melanggar+Garis+Kuning&amp;type=phone_number&amp;app_absent=0</t>
  </si>
  <si>
    <t>STATUS WA</t>
  </si>
  <si>
    <t>https://web.whatsapp.com/send/?phone=628999007703&amp;text=!!WARNING!!+Visual+AI+5S+DITEMUKAN+TANPA+KONTAK+VIOLATION+\\10.8.0.35\Bersama\IT\RPA+IT\RPA+-+Visual+AI\MACRO_RPA+-+Visial+AI+5S\.Macro&amp;type=phone_number&amp;app_absent=0</t>
  </si>
  <si>
    <t>LOKASI FILE MACRO</t>
  </si>
  <si>
    <t>Jhonson</t>
  </si>
  <si>
    <t>No HP</t>
  </si>
  <si>
    <t>ID</t>
  </si>
  <si>
    <t>https://web.whatsapp.com/send/?phone=628999007703&amp;text=Halo+Hadi+Visual+AI+5S+menditeksi+Violation%3A+Melanggar+Garis+Kuning&amp;type=phone_number&amp;app_absent=0</t>
  </si>
  <si>
    <t>DONE</t>
  </si>
  <si>
    <t>Kontak Default (Jika tidak ada CP di PIC Area nya)</t>
  </si>
  <si>
    <t>6281333304661</t>
  </si>
  <si>
    <t>AREA 1</t>
  </si>
  <si>
    <t>LINE 2</t>
  </si>
  <si>
    <t>Antos</t>
  </si>
  <si>
    <t>6281320664688</t>
  </si>
  <si>
    <t>Rexy</t>
  </si>
  <si>
    <t>6285157766849</t>
  </si>
  <si>
    <t>https://web.whatsapp.com/send/?phone=6281320664688&amp;text=Halo+Antos,+Visual+AI+5S+menditeksi+Violation%3A+Menghalangi+Jalur+Utama&amp;type=phone_number&amp;app_absent=0</t>
  </si>
  <si>
    <t>\\10.8.0.35\bersama\IT\RPA IT\RPA - Visual AI\MACRO_RPA - Visial AI 5S\.Macro\MACRO_RPA - Visial AI 5S.xlsm</t>
  </si>
  <si>
    <t>LINE 1</t>
  </si>
  <si>
    <t>LINE 11</t>
  </si>
  <si>
    <t>LINE 6</t>
  </si>
  <si>
    <t>LINE 5</t>
  </si>
  <si>
    <t>LINE 14</t>
  </si>
  <si>
    <t>https://web.whatsapp.com/send/?phone=6285157766849&amp;text=Halo+Rexy,+Visual+AI+5S+menditeksi+Violation%3A+GUDANGEXP1-LINE+1&amp;type=phone_number&amp;app_absent=0</t>
  </si>
  <si>
    <t>https://web.whatsapp.com/send/?phone=6285157766849&amp;text=Halo+Rexy,+Visual+AI+5S+menditeksi+Violation%3A+GUDANGACC1-LINE+11&amp;type=phone_number&amp;app_absent=0</t>
  </si>
  <si>
    <t>https://web.whatsapp.com/send/?phone=6285157766849&amp;text=Halo+Rexy,+Visual+AI+5S+menditeksi+Violation%3A+GUDANGACC1-LINE+6&amp;type=phone_number&amp;app_absent=0</t>
  </si>
  <si>
    <t>https://web.whatsapp.com/send/?phone=6285157766849&amp;text=Halo+Rexy,+Visual+AI+5S+menditeksi+Violation%3A+GUDANGACC1-LINE+5&amp;type=phone_number&amp;app_absent=0</t>
  </si>
  <si>
    <t>https://web.whatsapp.com/send/?phone=6289531074550&amp;text=Halo+Rahman,+Visual+AI+5S+menditeksi+Violation%3A+METALDET1-LINE+6&amp;type=phone_number&amp;app_absent=0</t>
  </si>
  <si>
    <t>https://web.whatsapp.com/send/?phone=6285157766849&amp;text=Halo+Rexy,+Visual+AI+5S+menditeksi+Violation%3A+GUDANGEXP1-LINE+14&amp;type=phone_number&amp;app_absent=0</t>
  </si>
  <si>
    <t>https://web.whatsapp.com/send/?phone=628999007703&amp;text=Halo+,+Visual+AI+5S+menditeksi+Violation%3A+METALDET1-LINE+11&amp;type=phone_number&amp;app_absent=0</t>
  </si>
  <si>
    <t>https://web.whatsapp.com/send/?phone=628999007703&amp;text=Halo+,+Visual+AI+5S+menditeksi+Violation%3A+METALDET1-LINE+12&amp;type=phone_number&amp;app_absent=0</t>
  </si>
  <si>
    <t>https://web.whatsapp.com/send/?phone=628999007703&amp;text=Halo+,+Visual+AI+5S+menditeksi+Violation%3A+METALDET1-LINE+4&amp;type=phone_number&amp;app_absent=0</t>
  </si>
  <si>
    <t>https://web.whatsapp.com/send/?phone=628999007703&amp;text=Halo+,+Visual+AI+5S+menditeksi+Violation%3A+METALDET1-LINE+13&amp;type=phone_number&amp;app_absent=0</t>
  </si>
  <si>
    <t>https://web.whatsapp.com/send/?phone=628999007703&amp;text=Halo+,+Visual+AI+5S+menditeksi+Violation%3A+METALDET1-LINE+5&amp;type=phone_number&amp;app_absent=0</t>
  </si>
  <si>
    <t>https://web.whatsapp.com/send/?phone=628999007703&amp;text=Halo+,+Visual+AI+5S+menditeksi+Violation%3A+METALDET1-LINE+3&amp;type=phone_number&amp;app_absent=0</t>
  </si>
  <si>
    <t>https://web.whatsapp.com/send/?phone=628999007703&amp;text=Halo+,+Visual+AI+5S+menditeksi+Violation%3A+FOLDING1-LINE+4&amp;type=phone_number&amp;app_absent=0</t>
  </si>
  <si>
    <t>https://web.whatsapp.com/send/?phone=628999007703&amp;text=Halo+,+Visual+AI+5S+menditeksi+Violation%3A+METALDET1-LINE+7&amp;type=phone_number&amp;app_absent=0</t>
  </si>
  <si>
    <t>https://web.whatsapp.com/send/?phone=628999007703&amp;text=Halo+,+Visual+AI+5S+menditeksi+Violation%3A+GUDANGEXP1-LINE+3&amp;type=phone_number&amp;app_absent=0</t>
  </si>
  <si>
    <t>https://web.whatsapp.com/send/?phone=628999007703&amp;text=Halo+,+Visual+AI+5S+menditeksi+Violation%3A+FOLDING1-LINE+8&amp;type=phone_number&amp;app_absent=0</t>
  </si>
  <si>
    <t>https://web.whatsapp.com/send/?phone=628999007703&amp;text=Halo+,+Visual+AI+5S+menditeksi+Violation%3A+FOLDING1-LINE+7&amp;type=phone_number&amp;app_absent=0</t>
  </si>
  <si>
    <t>https://web.whatsapp.com/send/?phone=628999007703&amp;text=Halo+,+Visual+AI+5S+menditeksi+Violation%3A+METALDET1-LINE+15&amp;type=phone_number&amp;app_absent=0</t>
  </si>
  <si>
    <t>https://web.whatsapp.com/send/?phone=628999007703&amp;text=Halo+,+Visual+AI+5S+menditeksi+Violation%3A+GUDANGACC1-LINE+1&amp;type=phone_number&amp;app_absent=0</t>
  </si>
  <si>
    <t>https://web.whatsapp.com/send/?phone=628999007703&amp;text=Halo+,+Visual+AI+5S+menditeksi+Violation%3A+GUDANGACC1-LINE+9&amp;type=phone_number&amp;app_absent=0</t>
  </si>
  <si>
    <t>https://web.whatsapp.com/send/?phone=628999007703&amp;text=Halo+,+Visual+AI+5S+menditeksi+Violation%3A+GUDANGEXP1-LINE+4&amp;type=phone_number&amp;app_absent=0</t>
  </si>
  <si>
    <t>https://web.whatsapp.com/send/?phone=628999007703&amp;text=Halo+,+Visual+AI+5S+menditeksi+Violation%3A+FOLDING1-LINE+3&amp;type=phone_number&amp;app_absent=0</t>
  </si>
  <si>
    <t>https://web.whatsapp.com/send/?phone=628999007703&amp;text=Halo+,+Visual+AI+5S+menditeksi+Violation%3A+GUDANGEXP1-LINE+8&amp;type=phone_number&amp;app_absent=0</t>
  </si>
  <si>
    <t>https://web.whatsapp.com/send/?phone=628999007703&amp;text=Halo+,+Visual+AI+5S+menditeksi+Violation%3A+GUDANGEXP1-LINE+5&amp;type=phone_number&amp;app_absent=0</t>
  </si>
  <si>
    <t>https://web.whatsapp.com/send/?phone=628999007703&amp;text=Halo+,+Visual+AI+5S+menditeksi+Violation%3A+GUDANGEXP1-LINE+6&amp;type=phone_number&amp;app_absent=0</t>
  </si>
  <si>
    <t>Rahman</t>
  </si>
  <si>
    <t>6289531074550</t>
  </si>
  <si>
    <t>https://web.whatsapp.com/send/?phone=6285157766849&amp;text=Halo+Rexy,+Visual+AI+5S+mendeteksi+Violation%3A+GUDANGEXP1-LINE+1&amp;type=phone_number&amp;app_absent=0</t>
  </si>
  <si>
    <t>https://web.whatsapp.com/send/?phone=6285157766849&amp;text=Halo+Rexy,+Visual+AI+5S+mendeteksi+Violation%3A+GUDANGACC1-LINE+11&amp;type=phone_number&amp;app_absent=0</t>
  </si>
  <si>
    <t>https://web.whatsapp.com/send/?phone=6285157766849&amp;text=Halo+Rexy,+Visual+AI+5S+mendeteksi+Violation%3A+GUDANGACC1-LINE+6&amp;type=phone_number&amp;app_absent=0</t>
  </si>
  <si>
    <t>https://web.whatsapp.com/send/?phone=6285157766849&amp;text=Halo+Rexy,+Visual+AI+5S+mendeteksi+Violation%3A+GUDANGACC1-LINE+5&amp;type=phone_number&amp;app_absent=0</t>
  </si>
  <si>
    <t>https://web.whatsapp.com/send/?phone=6289531074550&amp;text=Halo+Rahman,+Visual+AI+5S+mendeteksi+Violation%3A+METALDET1-LINE+6&amp;type=phone_number&amp;app_absent=0</t>
  </si>
  <si>
    <t>https://web.whatsapp.com/send/?phone=6285157766849&amp;text=Halo+Rexy,+Visual+AI+5S+mendeteksi+Violation%3A+GUDANGEXP1-LINE+14&amp;type=phone_number&amp;app_absent=0</t>
  </si>
  <si>
    <t>https://web.whatsapp.com/send/?phone=628999007703&amp;text=Halo+,+Visual+AI+5S+mendeteksi+Violation%3A+METALDET1-LINE+11&amp;type=phone_number&amp;app_absent=0</t>
  </si>
  <si>
    <t>https://web.whatsapp.com/send/?phone=628999007703&amp;text=Halo+,+Visual+AI+5S+mendeteksi+Violation%3A+METALDET1-LINE+12&amp;type=phone_number&amp;app_absent=0</t>
  </si>
  <si>
    <t>https://web.whatsapp.com/send/?phone=628999007703&amp;text=Halo+,+Visual+AI+5S+mendeteksi+Violation%3A+METALDET1-LINE+4&amp;type=phone_number&amp;app_absent=0</t>
  </si>
  <si>
    <t>https://web.whatsapp.com/send/?phone=628999007703&amp;text=Halo+,+Visual+AI+5S+mendeteksi+Violation%3A+METALDET1-LINE+13&amp;type=phone_number&amp;app_absent=0</t>
  </si>
  <si>
    <t>https://web.whatsapp.com/send/?phone=628999007703&amp;text=Halo+,+Visual+AI+5S+mendeteksi+Violation%3A+METALDET1-LINE+5&amp;type=phone_number&amp;app_absent=0</t>
  </si>
  <si>
    <t>https://web.whatsapp.com/send/?phone=628999007703&amp;text=Halo+,+Visual+AI+5S+mendeteksi+Violation%3A+METALDET1-LINE+3&amp;type=phone_number&amp;app_absent=0</t>
  </si>
  <si>
    <t>https://web.whatsapp.com/send/?phone=628999007703&amp;text=Halo+,+Visual+AI+5S+mendeteksi+Violation%3A+FOLDING1-LINE+4&amp;type=phone_number&amp;app_absent=0</t>
  </si>
  <si>
    <t>https://web.whatsapp.com/send/?phone=628999007703&amp;text=Halo+,+Visual+AI+5S+mendeteksi+Violation%3A+METALDET1-LINE+7&amp;type=phone_number&amp;app_absent=0</t>
  </si>
  <si>
    <t>https://web.whatsapp.com/send/?phone=628999007703&amp;text=Halo+,+Visual+AI+5S+mendeteksi+Violation%3A+GUDANGEXP1-LINE+3&amp;type=phone_number&amp;app_absent=0</t>
  </si>
  <si>
    <t>https://web.whatsapp.com/send/?phone=628999007703&amp;text=Halo+,+Visual+AI+5S+mendeteksi+Violation%3A+FOLDING1-LINE+8&amp;type=phone_number&amp;app_absent=0</t>
  </si>
  <si>
    <t>https://web.whatsapp.com/send/?phone=628999007703&amp;text=Halo+,+Visual+AI+5S+mendeteksi+Violation%3A+FOLDING1-LINE+7&amp;type=phone_number&amp;app_absent=0</t>
  </si>
  <si>
    <t>https://web.whatsapp.com/send/?phone=628999007703&amp;text=Halo+,+Visual+AI+5S+mendeteksi+Violation%3A+METALDET1-LINE+15&amp;type=phone_number&amp;app_absent=0</t>
  </si>
  <si>
    <t>https://web.whatsapp.com/send/?phone=628999007703&amp;text=Halo+,+Visual+AI+5S+mendeteksi+Violation%3A+GUDANGACC1-LINE+1&amp;type=phone_number&amp;app_absent=0</t>
  </si>
  <si>
    <t>https://web.whatsapp.com/send/?phone=628999007703&amp;text=Halo+,+Visual+AI+5S+mendeteksi+Violation%3A+GUDANGACC1-LINE+9&amp;type=phone_number&amp;app_absent=0</t>
  </si>
  <si>
    <t>https://web.whatsapp.com/send/?phone=628999007703&amp;text=Halo+,+Visual+AI+5S+mendeteksi+Violation%3A+GUDANGEXP1-LINE+4&amp;type=phone_number&amp;app_absent=0</t>
  </si>
  <si>
    <t>https://web.whatsapp.com/send/?phone=628999007703&amp;text=Halo+,+Visual+AI+5S+mendeteksi+Violation%3A+FOLDING1-LINE+3&amp;type=phone_number&amp;app_absent=0</t>
  </si>
  <si>
    <t>https://web.whatsapp.com/send/?phone=628999007703&amp;text=Halo+,+Visual+AI+5S+mendeteksi+Violation%3A+GUDANGEXP1-LINE+8&amp;type=phone_number&amp;app_absent=0</t>
  </si>
  <si>
    <t>https://web.whatsapp.com/send/?phone=628999007703&amp;text=Halo+,+Visual+AI+5S+mendeteksi+Violation%3A+GUDANGEXP1-LINE+5&amp;type=phone_number&amp;app_absent=0</t>
  </si>
  <si>
    <t>https://web.whatsapp.com/send/?phone=628999007703&amp;text=Halo+,+Visual+AI+5S+mendeteksi+Violation%3A+GUDANGEXP1-LINE+6&amp;type=phone_number&amp;app_absent=0</t>
  </si>
  <si>
    <t>https://web.whatsapp.com/send/?phone=628999007703&amp;text=Halo+,+Visual+AI+5S+mendeteksi+Violation%3A+METALDET1-LINE+8&amp;type=phone_number&amp;app_absent=0</t>
  </si>
  <si>
    <t>https://web.whatsapp.com/send/?phone=628999007703&amp;text=Halo+,+Visual+AI+5S+mendeteksi+Violation%3A+GUDANGEXP1-LINE+9&amp;type=phone_number&amp;app_absent=0</t>
  </si>
  <si>
    <t>https://web.whatsapp.com/send/?phone=628999007703&amp;text=Halo+,+Visual+AI+5S+mendeteksi+Violation%3A+METALDET1-LINE+14&amp;type=phone_number&amp;app_absent=0</t>
  </si>
  <si>
    <t>https://web.whatsapp.com/send/?phone=6285157766849&amp;text=Halo+Rexy,+Visual+AI+5S+mendeteksi+Violation%3A+GUDANGEXP1-LINE+2&amp;type=phone_number&amp;app_absent=0</t>
  </si>
  <si>
    <t>https://web.whatsapp.com/send/?phone=628999007703&amp;text=Halo+,+Visual+AI+5S+mendeteksi+Violation%3A+GUDANGEXP1-LINE+10&amp;type=phone_number&amp;app_absent=0</t>
  </si>
  <si>
    <t>https://web.whatsapp.com/send/?phone=628999007703&amp;text=Halo+,+Visual+AI+5S+mendeteksi+Violation%3A+GUDANGEXP1-LINE+11&amp;type=phone_number&amp;app_absent=0</t>
  </si>
  <si>
    <t>Hari</t>
  </si>
  <si>
    <t>Tanggal</t>
  </si>
  <si>
    <t>Jam</t>
  </si>
  <si>
    <t>Time Detect</t>
  </si>
  <si>
    <t>Area</t>
  </si>
  <si>
    <t>Camera Name</t>
  </si>
  <si>
    <t>Status</t>
  </si>
  <si>
    <t>Violation</t>
  </si>
  <si>
    <t>Capture</t>
  </si>
  <si>
    <t>Wednesday</t>
  </si>
  <si>
    <t>09-Oct-2024</t>
  </si>
  <si>
    <t>08:35:24</t>
  </si>
  <si>
    <t>LINE 3</t>
  </si>
  <si>
    <t>GUDANGEXP1</t>
  </si>
  <si>
    <t>violation</t>
  </si>
  <si>
    <t>https://gcc.gistexgarmenindonesia.com:7186/AI_SOURCE/GUDANGEXP1/RED_LINE/LINE_LINE 3_20241009_083226.jpg</t>
  </si>
  <si>
    <t>08:35:25</t>
  </si>
  <si>
    <t>08:35:57</t>
  </si>
  <si>
    <t>LINE 8</t>
  </si>
  <si>
    <t>METALDET1</t>
  </si>
  <si>
    <t>https://gcc.gistexgarmenindonesia.com:7186/AI_SOURCE/METALDET1/RED_LINE/LINE_LINE 8_20241009_083258.jpg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</si>
  <si>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</si>
  <si>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</si>
  <si>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</si>
  <si>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</si>
  <si>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</si>
  <si>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</si>
  <si>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</si>
  <si>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</si>
  <si>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</si>
  <si>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</si>
  <si>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</si>
  <si>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</si>
  <si>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</si>
  <si>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</si>
  <si>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</si>
  <si>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</si>
  <si>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</si>
  <si>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</si>
  <si>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</si>
  <si>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</si>
  <si>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</si>
  <si>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</si>
  <si>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</si>
  <si>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</si>
  <si>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</si>
  <si>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</si>
  <si>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08:36:26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</si>
  <si>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</si>
  <si>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</si>
  <si>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</si>
  <si>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</si>
  <si>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</si>
  <si>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</si>
  <si>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</si>
  <si>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</si>
  <si>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</si>
  <si>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</si>
  <si>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</si>
  <si>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</si>
  <si>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</si>
  <si>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</si>
  <si>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</si>
  <si>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</si>
  <si>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08:36:45</t>
  </si>
  <si>
    <t>08:36:46</t>
  </si>
  <si>
    <t>08:36:47</t>
  </si>
  <si>
    <t>08:36:48</t>
  </si>
  <si>
    <t>08:36:50</t>
  </si>
  <si>
    <t>08:36:51</t>
  </si>
  <si>
    <t>08:36:52</t>
  </si>
  <si>
    <t>08:36:53</t>
  </si>
  <si>
    <t>08:36:55</t>
  </si>
  <si>
    <t>08:36:56</t>
  </si>
  <si>
    <t>08:36:57</t>
  </si>
  <si>
    <t>08:36:58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</si>
  <si>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</si>
  <si>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</si>
  <si>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</si>
  <si>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</si>
  <si>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</si>
  <si>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</si>
  <si>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</si>
  <si>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</si>
  <si>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</si>
  <si>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</si>
  <si>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</si>
  <si>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</si>
  <si>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</si>
  <si>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</si>
  <si>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</si>
  <si>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</si>
  <si>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</si>
  <si>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</si>
  <si>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</si>
  <si>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</si>
  <si>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</si>
  <si>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</si>
  <si>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</si>
  <si>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</si>
  <si>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</si>
  <si>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</si>
  <si>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</si>
  <si>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</si>
  <si>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</si>
  <si>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</si>
  <si>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</si>
  <si>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</si>
  <si>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</si>
  <si>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</si>
  <si>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</si>
  <si>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</si>
  <si>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</si>
  <si>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</si>
  <si>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</si>
  <si>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</si>
  <si>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</si>
  <si>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</si>
  <si>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</si>
  <si>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</si>
  <si>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</si>
  <si>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</si>
  <si>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</si>
  <si>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</si>
  <si>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</si>
  <si>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</si>
  <si>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</si>
  <si>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</si>
  <si>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</si>
  <si>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</si>
  <si>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</si>
  <si>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</si>
  <si>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</si>
  <si>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</si>
  <si>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</si>
  <si>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</si>
  <si>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</si>
  <si>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</si>
  <si>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</si>
  <si>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</si>
  <si>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</si>
  <si>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</si>
  <si>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</si>
  <si>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</si>
  <si>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</si>
  <si>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</si>
  <si>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</si>
  <si>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</si>
  <si>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</si>
  <si>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</si>
  <si>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</si>
  <si>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</si>
  <si>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</si>
  <si>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</si>
  <si>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</si>
  <si>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</si>
  <si>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</si>
  <si>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</si>
  <si>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</si>
  <si>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</si>
  <si>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</si>
  <si>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</si>
  <si>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</si>
  <si>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</si>
  <si>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</si>
  <si>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</si>
  <si>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</si>
  <si>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</si>
  <si>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</si>
  <si>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</si>
  <si>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08:38:37</t>
  </si>
  <si>
    <t>08:38:38</t>
  </si>
  <si>
    <t>08:38:39</t>
  </si>
  <si>
    <t>08:38:40</t>
  </si>
  <si>
    <t>08:38:42</t>
  </si>
  <si>
    <t>08:38:43</t>
  </si>
  <si>
    <t>08:38:44</t>
  </si>
  <si>
    <t>08:38:45</t>
  </si>
  <si>
    <t>08:38:47</t>
  </si>
  <si>
    <t>08:38:48</t>
  </si>
  <si>
    <t>08:38:49</t>
  </si>
  <si>
    <t>08:38:50</t>
  </si>
  <si>
    <t>08:38:51</t>
  </si>
  <si>
    <t>https://gcc.gistexgarmenindonesia.com:7186/AI_SOURCE/GUDANGEXP1/RED_LINE/LINE_LINE 3_20241009_083553.jpg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</si>
  <si>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</si>
  <si>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</si>
  <si>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</si>
  <si>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</si>
  <si>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</si>
  <si>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</si>
  <si>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</si>
  <si>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</si>
  <si>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</si>
  <si>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</si>
  <si>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</si>
  <si>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</si>
  <si>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</si>
  <si>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</si>
  <si>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</si>
  <si>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</si>
  <si>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</si>
  <si>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</si>
  <si>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</si>
  <si>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</si>
  <si>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</si>
  <si>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</si>
  <si>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</si>
  <si>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</si>
  <si>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</si>
  <si>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</si>
  <si>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</si>
  <si>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</si>
  <si>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</si>
  <si>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LINE 4</t>
  </si>
  <si>
    <t>https://gcc.gistexgarmenindonesia.com:7186/AI_SOURCE/GUDANGEXP1/RED_LINE/LINE_LINE 4_20241009_083622.jpg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</si>
  <si>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</si>
  <si>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</si>
  <si>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</si>
  <si>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</si>
  <si>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</si>
  <si>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</si>
  <si>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</si>
  <si>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</si>
  <si>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</si>
  <si>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</si>
  <si>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</si>
  <si>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</si>
  <si>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</si>
  <si>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</si>
  <si>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</si>
  <si>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</si>
  <si>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</si>
  <si>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</si>
  <si>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</si>
  <si>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</si>
  <si>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</si>
  <si>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</si>
  <si>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</si>
  <si>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</si>
  <si>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</si>
  <si>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</si>
  <si>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</si>
  <si>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</si>
  <si>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</si>
  <si>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</si>
  <si>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</si>
  <si>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</si>
  <si>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</si>
  <si>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</si>
  <si>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</si>
  <si>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</si>
  <si>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</si>
  <si>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</si>
  <si>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</si>
  <si>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</si>
  <si>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</si>
  <si>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</si>
  <si>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</si>
  <si>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</si>
  <si>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</si>
  <si>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</si>
  <si>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</si>
  <si>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</si>
  <si>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</si>
  <si>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</si>
  <si>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</si>
  <si>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</si>
  <si>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</si>
  <si>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</si>
  <si>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</si>
  <si>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</si>
  <si>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</si>
  <si>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</si>
  <si>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</si>
  <si>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</si>
  <si>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</si>
  <si>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</si>
  <si>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</si>
  <si>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</si>
  <si>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</si>
  <si>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</si>
  <si>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</si>
  <si>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</si>
  <si>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</si>
  <si>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</si>
  <si>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</si>
  <si>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</si>
  <si>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</si>
  <si>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</si>
  <si>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</si>
  <si>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</si>
  <si>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</si>
  <si>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</si>
  <si>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</si>
  <si>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</si>
  <si>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</si>
  <si>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</si>
  <si>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</si>
  <si>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</si>
  <si>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</si>
  <si>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</si>
  <si>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</si>
  <si>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</si>
  <si>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</si>
  <si>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</si>
  <si>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</si>
  <si>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</si>
  <si>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</si>
  <si>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</si>
  <si>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</si>
  <si>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</si>
  <si>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</si>
  <si>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</si>
  <si>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</si>
  <si>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</si>
  <si>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08:41:02</t>
  </si>
  <si>
    <t>08:41:03</t>
  </si>
  <si>
    <t>08:41:04</t>
  </si>
  <si>
    <t>08:41:05</t>
  </si>
  <si>
    <t>08:41:07</t>
  </si>
  <si>
    <t>08:41:08</t>
  </si>
  <si>
    <t>08:41:09</t>
  </si>
  <si>
    <t>08:41:10</t>
  </si>
  <si>
    <t>08:41:12</t>
  </si>
  <si>
    <t>08:41:13</t>
  </si>
  <si>
    <t>08:41:14</t>
  </si>
  <si>
    <t>08:41:15</t>
  </si>
  <si>
    <t>08:41:17</t>
  </si>
  <si>
    <t>08:41:18</t>
  </si>
  <si>
    <t>08:41:19</t>
  </si>
  <si>
    <t>08:41:20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</si>
  <si>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</si>
  <si>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</si>
  <si>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</si>
  <si>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</si>
  <si>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</si>
  <si>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</si>
  <si>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</si>
  <si>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</si>
  <si>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</si>
  <si>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</si>
  <si>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</si>
  <si>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</si>
  <si>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</si>
  <si>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</si>
  <si>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</si>
  <si>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</si>
  <si>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</si>
  <si>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</si>
  <si>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</si>
  <si>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</si>
  <si>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</si>
  <si>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</si>
  <si>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</si>
  <si>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</si>
  <si>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</si>
  <si>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</si>
  <si>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</si>
  <si>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</si>
  <si>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</si>
  <si>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</si>
  <si>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</si>
  <si>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</si>
  <si>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</si>
  <si>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</si>
  <si>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08:41:57</t>
  </si>
  <si>
    <t>08:41:58</t>
  </si>
  <si>
    <t>08:41:59</t>
  </si>
  <si>
    <t>08:42:00</t>
  </si>
  <si>
    <t>08:42:02</t>
  </si>
  <si>
    <t>08:42:03</t>
  </si>
  <si>
    <t>08:42:04</t>
  </si>
  <si>
    <t>08:42:05</t>
  </si>
  <si>
    <t>08:42:07</t>
  </si>
  <si>
    <t>08:42:08</t>
  </si>
  <si>
    <t>08:42:09</t>
  </si>
  <si>
    <t>08:42:10</t>
  </si>
  <si>
    <t>08:42:12</t>
  </si>
  <si>
    <t>08:42:13</t>
  </si>
  <si>
    <t>08:42:14</t>
  </si>
  <si>
    <t>08:42:15</t>
  </si>
  <si>
    <t>08:42:17</t>
  </si>
  <si>
    <t>08:42:18</t>
  </si>
  <si>
    <t>08:42:19</t>
  </si>
  <si>
    <t>08:42:20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</si>
  <si>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</si>
  <si>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</si>
  <si>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</si>
  <si>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</si>
  <si>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</si>
  <si>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</si>
  <si>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</si>
  <si>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</si>
  <si>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</si>
  <si>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</si>
  <si>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</si>
  <si>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</si>
  <si>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</si>
  <si>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</si>
  <si>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08:42:37</t>
  </si>
  <si>
    <t>08:42:38</t>
  </si>
  <si>
    <t>08:42:39</t>
  </si>
  <si>
    <t>08:42:40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</si>
  <si>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</si>
  <si>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</si>
  <si>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</si>
  <si>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</si>
  <si>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</si>
  <si>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</si>
  <si>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</si>
  <si>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</si>
  <si>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</si>
  <si>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</si>
  <si>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</si>
  <si>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</si>
  <si>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</si>
  <si>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</si>
  <si>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</si>
  <si>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</si>
  <si>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</si>
  <si>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</si>
  <si>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</si>
  <si>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</si>
  <si>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</si>
  <si>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</si>
  <si>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</si>
  <si>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</si>
  <si>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</si>
  <si>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</si>
  <si>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</si>
  <si>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</si>
  <si>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</si>
  <si>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08:43:12</t>
  </si>
  <si>
    <t>08:43:13</t>
  </si>
  <si>
    <t>08:43:14</t>
  </si>
  <si>
    <t>08:43:15</t>
  </si>
  <si>
    <t>08:43:17</t>
  </si>
  <si>
    <t>08:43:18</t>
  </si>
  <si>
    <t>08:43:19</t>
  </si>
  <si>
    <t>08:43:20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</si>
  <si>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</si>
  <si>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</si>
  <si>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</si>
  <si>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</si>
  <si>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</si>
  <si>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</si>
  <si>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</si>
  <si>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</si>
  <si>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</si>
  <si>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08:43:32</t>
  </si>
  <si>
    <t>08:43:33</t>
  </si>
  <si>
    <t>08:43:34</t>
  </si>
  <si>
    <t>08:43:35</t>
  </si>
  <si>
    <t>08:43:37</t>
  </si>
  <si>
    <t>08:43:38</t>
  </si>
  <si>
    <t>08:43:39</t>
  </si>
  <si>
    <t>08:43:40</t>
  </si>
  <si>
    <t>08:43:42</t>
  </si>
  <si>
    <t>08:43:43</t>
  </si>
  <si>
    <t>08:43:44</t>
  </si>
  <si>
    <t>08:43:45</t>
  </si>
  <si>
    <t>08:43:47</t>
  </si>
  <si>
    <t>08:43:48</t>
  </si>
  <si>
    <t>08:43:49</t>
  </si>
  <si>
    <t>08:43:50</t>
  </si>
  <si>
    <t>08:43:52</t>
  </si>
  <si>
    <t>08:43:53</t>
  </si>
  <si>
    <t>08:43:54</t>
  </si>
  <si>
    <t>08:43:55</t>
  </si>
  <si>
    <t>08:43:57</t>
  </si>
  <si>
    <t>08:43:58</t>
  </si>
  <si>
    <t>08:43:59</t>
  </si>
  <si>
    <t>08:44:00</t>
  </si>
  <si>
    <t>08:44:02</t>
  </si>
  <si>
    <t>08:44:03</t>
  </si>
  <si>
    <t>08:44:04</t>
  </si>
  <si>
    <t>08:44:05</t>
  </si>
  <si>
    <t>08:58:12</t>
  </si>
  <si>
    <t>LINE 13</t>
  </si>
  <si>
    <t>https://gcc.gistexgarmenindonesia.com:7186/AI_SOURCE/METALDET1/RED_LINE/LINE_LINE 13_20241009_085514.jpg</t>
  </si>
  <si>
    <t>08:58:14</t>
  </si>
  <si>
    <t>08:58:16</t>
  </si>
  <si>
    <t>08:58:17</t>
  </si>
  <si>
    <t>08:58:19</t>
  </si>
  <si>
    <t>08:58:21</t>
  </si>
  <si>
    <t>08:58:22</t>
  </si>
  <si>
    <t>08:58:24</t>
  </si>
  <si>
    <t>08:58:26</t>
  </si>
  <si>
    <t>08:58:27</t>
  </si>
  <si>
    <t>08:58:29</t>
  </si>
  <si>
    <t>08:58:31</t>
  </si>
  <si>
    <t>08:58:32</t>
  </si>
  <si>
    <t>08:58:34</t>
  </si>
  <si>
    <t>08:58:36</t>
  </si>
  <si>
    <t>08:58:37</t>
  </si>
  <si>
    <t>08:58:39</t>
  </si>
  <si>
    <t>08:58:41</t>
  </si>
  <si>
    <t>08:58:42</t>
  </si>
  <si>
    <t>08:58:44</t>
  </si>
  <si>
    <t>08:58:46</t>
  </si>
  <si>
    <t>08:58:47</t>
  </si>
  <si>
    <t>08:58:49</t>
  </si>
  <si>
    <t>08:58:51</t>
  </si>
  <si>
    <t>08:58:52</t>
  </si>
  <si>
    <t>08:58:54</t>
  </si>
  <si>
    <t>08:58:56</t>
  </si>
  <si>
    <t>08:58:57</t>
  </si>
  <si>
    <t>08:58:59</t>
  </si>
  <si>
    <t>08:59:01</t>
  </si>
  <si>
    <t>08:59:02</t>
  </si>
  <si>
    <t>08:59:04</t>
  </si>
  <si>
    <t>08:59:06</t>
  </si>
  <si>
    <t>08:59:07</t>
  </si>
  <si>
    <t>08:59:09</t>
  </si>
  <si>
    <t>08:59:11</t>
  </si>
  <si>
    <t>08:59:12</t>
  </si>
  <si>
    <t>08:59:14</t>
  </si>
  <si>
    <t>08:59:16</t>
  </si>
  <si>
    <t>08:59:17</t>
  </si>
  <si>
    <t>08:59:19</t>
  </si>
  <si>
    <t>08:59:21</t>
  </si>
  <si>
    <t>08:59:22</t>
  </si>
  <si>
    <t>08:59:24</t>
  </si>
  <si>
    <t>08:59:26</t>
  </si>
  <si>
    <t>08:59:27</t>
  </si>
  <si>
    <t>08:59:29</t>
  </si>
  <si>
    <t>08:59:31</t>
  </si>
  <si>
    <t>08:59:32</t>
  </si>
  <si>
    <t>08:59:34</t>
  </si>
  <si>
    <t>08:59:36</t>
  </si>
  <si>
    <t>08:59:37</t>
  </si>
  <si>
    <t>08:59:39</t>
  </si>
  <si>
    <t>08:59:41</t>
  </si>
  <si>
    <t>08:59:42</t>
  </si>
  <si>
    <t>08:59:44</t>
  </si>
  <si>
    <t>08:59:46</t>
  </si>
  <si>
    <t>08:59:47</t>
  </si>
  <si>
    <t>08:59:49</t>
  </si>
  <si>
    <t>08:59:51</t>
  </si>
  <si>
    <t>08:59:52</t>
  </si>
  <si>
    <t>08:59:54</t>
  </si>
  <si>
    <t>08:59:56</t>
  </si>
  <si>
    <t>08:59:57</t>
  </si>
  <si>
    <t>08:59:59</t>
  </si>
  <si>
    <t>09:00:01</t>
  </si>
  <si>
    <t>09:00:02</t>
  </si>
  <si>
    <t>09:00:04</t>
  </si>
  <si>
    <t>09:00:06</t>
  </si>
  <si>
    <t>09:00:07</t>
  </si>
  <si>
    <t>09:00:09</t>
  </si>
  <si>
    <t>09:00:11</t>
  </si>
  <si>
    <t>09:00:12</t>
  </si>
  <si>
    <t>09:00:14</t>
  </si>
  <si>
    <t>09:00:16</t>
  </si>
  <si>
    <t>09:00:17</t>
  </si>
  <si>
    <t>09:00:19</t>
  </si>
  <si>
    <t>09:00:21</t>
  </si>
  <si>
    <t>09:00:22</t>
  </si>
  <si>
    <t>09:00:24</t>
  </si>
  <si>
    <t>09:00:26</t>
  </si>
  <si>
    <t>09:00:27</t>
  </si>
  <si>
    <t>09:00:29</t>
  </si>
  <si>
    <t>09:00:31</t>
  </si>
  <si>
    <t>09:00:32</t>
  </si>
  <si>
    <t>09:00:34</t>
  </si>
  <si>
    <t>09:00:36</t>
  </si>
  <si>
    <t>09:00:37</t>
  </si>
  <si>
    <t>09:00:39</t>
  </si>
  <si>
    <t>09:00:41</t>
  </si>
  <si>
    <t>09:00:42</t>
  </si>
  <si>
    <t>09:00:44</t>
  </si>
  <si>
    <t>09:00:46</t>
  </si>
  <si>
    <t>09:00:47</t>
  </si>
  <si>
    <t>09:00:49</t>
  </si>
  <si>
    <t>09:00:51</t>
  </si>
  <si>
    <t>09:00:52</t>
  </si>
  <si>
    <t>09:00:54</t>
  </si>
  <si>
    <t>09:00:56</t>
  </si>
  <si>
    <t>09:00:57</t>
  </si>
  <si>
    <t>09:00:59</t>
  </si>
  <si>
    <t>09:01:01</t>
  </si>
  <si>
    <t>09:01:02</t>
  </si>
  <si>
    <t>09:01:04</t>
  </si>
  <si>
    <t>09:01:06</t>
  </si>
  <si>
    <t>09:01:07</t>
  </si>
  <si>
    <t>09:01:09</t>
  </si>
  <si>
    <t>09:01:11</t>
  </si>
  <si>
    <t>09:01:12</t>
  </si>
  <si>
    <t>09:01:14</t>
  </si>
  <si>
    <t>09:01:16</t>
  </si>
  <si>
    <t>09:01:17</t>
  </si>
  <si>
    <t>09:01:19</t>
  </si>
  <si>
    <t>09:01:21</t>
  </si>
  <si>
    <t>09:01:22</t>
  </si>
  <si>
    <t>09:01:24</t>
  </si>
  <si>
    <t>09:01:26</t>
  </si>
  <si>
    <t>09:01:27</t>
  </si>
  <si>
    <t>09:01:29</t>
  </si>
  <si>
    <t>09:01:31</t>
  </si>
  <si>
    <t>09:01:32</t>
  </si>
  <si>
    <t>09:01:34</t>
  </si>
  <si>
    <t>09:01:36</t>
  </si>
  <si>
    <t>09:01:37</t>
  </si>
  <si>
    <t>09:01:39</t>
  </si>
  <si>
    <t>09:01:41</t>
  </si>
  <si>
    <t>09:01:42</t>
  </si>
  <si>
    <t>09:01:44</t>
  </si>
  <si>
    <t>09:01:46</t>
  </si>
  <si>
    <t>09:01:47</t>
  </si>
  <si>
    <t>09:01:49</t>
  </si>
  <si>
    <t>09:01:51</t>
  </si>
  <si>
    <t>09:01:52</t>
  </si>
  <si>
    <t>09:01:54</t>
  </si>
  <si>
    <t>09:01:56</t>
  </si>
  <si>
    <t>09:01:57</t>
  </si>
  <si>
    <t>09:01:59</t>
  </si>
  <si>
    <t>09:02:01</t>
  </si>
  <si>
    <t>09:02:02</t>
  </si>
  <si>
    <t>09:02:04</t>
  </si>
  <si>
    <t>09:02:06</t>
  </si>
  <si>
    <t>09:02:07</t>
  </si>
  <si>
    <t>09:02:09</t>
  </si>
  <si>
    <t>09:02:11</t>
  </si>
  <si>
    <t>09:02:12</t>
  </si>
  <si>
    <t>09:02:14</t>
  </si>
  <si>
    <t>09:02:16</t>
  </si>
  <si>
    <t>09:02:17</t>
  </si>
  <si>
    <t>09:02:19</t>
  </si>
  <si>
    <t>09:02:21</t>
  </si>
  <si>
    <t>09:02:22</t>
  </si>
  <si>
    <t>09:02:24</t>
  </si>
  <si>
    <t>09:02:26</t>
  </si>
  <si>
    <t>09:02:27</t>
  </si>
  <si>
    <t>09:02:29</t>
  </si>
  <si>
    <t>09:02:31</t>
  </si>
  <si>
    <t>09:02:32</t>
  </si>
  <si>
    <t>09:02:34</t>
  </si>
  <si>
    <t>09:02:36</t>
  </si>
  <si>
    <t>09:02:37</t>
  </si>
  <si>
    <t>09:02:39</t>
  </si>
  <si>
    <t>09:02:40</t>
  </si>
  <si>
    <t>09:02:41</t>
  </si>
  <si>
    <t>09:02:42</t>
  </si>
  <si>
    <t>09:02:44</t>
  </si>
  <si>
    <t>09:02:46</t>
  </si>
  <si>
    <t>09:02:47</t>
  </si>
  <si>
    <t>09:02:49</t>
  </si>
  <si>
    <t>09:02:51</t>
  </si>
  <si>
    <t>09:02:52</t>
  </si>
  <si>
    <t>09:02:53</t>
  </si>
  <si>
    <t>09:02:54</t>
  </si>
  <si>
    <t>09:02:56</t>
  </si>
  <si>
    <t>09:02:57</t>
  </si>
  <si>
    <t>09:02:59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</si>
  <si>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</si>
  <si>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</si>
  <si>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</si>
  <si>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</si>
  <si>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</si>
  <si>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</si>
  <si>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</si>
  <si>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</si>
  <si>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</si>
  <si>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09:03:11</t>
  </si>
  <si>
    <t>09:03:12</t>
  </si>
  <si>
    <t>09:03:13</t>
  </si>
  <si>
    <t>09:03:14</t>
  </si>
  <si>
    <t>09:03:16</t>
  </si>
  <si>
    <t>09:03:17</t>
  </si>
  <si>
    <t>09:03:18</t>
  </si>
  <si>
    <t>09:03:19</t>
  </si>
  <si>
    <t>09:03:21</t>
  </si>
  <si>
    <t>09:03:22</t>
  </si>
  <si>
    <t>09:03:23</t>
  </si>
  <si>
    <t>09:03:24</t>
  </si>
  <si>
    <t>09:03:26</t>
  </si>
  <si>
    <t>09:03:27</t>
  </si>
  <si>
    <t>09:03:28</t>
  </si>
  <si>
    <t>09:03:29</t>
  </si>
  <si>
    <t>09:03:31</t>
  </si>
  <si>
    <t>09:03:32</t>
  </si>
  <si>
    <t>09:03:34</t>
  </si>
  <si>
    <t>09:03:35</t>
  </si>
  <si>
    <t>https://gcc.gistexgarmenindonesia.com:7186/AI_SOURCE/METALDET1/RED_LINE/LINE_LINE 8_20241009_090036.jpg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</si>
  <si>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</si>
  <si>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</si>
  <si>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</si>
  <si>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</si>
  <si>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</si>
  <si>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</si>
  <si>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</si>
  <si>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</si>
  <si>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</si>
  <si>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</si>
  <si>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</si>
  <si>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</si>
  <si>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</si>
  <si>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</si>
  <si>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</si>
  <si>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</si>
  <si>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</si>
  <si>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</si>
  <si>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</si>
  <si>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</si>
  <si>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</si>
  <si>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</si>
  <si>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</si>
  <si>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</si>
  <si>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</si>
  <si>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</si>
  <si>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</si>
  <si>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</si>
  <si>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</si>
  <si>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</si>
  <si>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</si>
  <si>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</si>
  <si>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</si>
  <si>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</si>
  <si>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</si>
  <si>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</si>
  <si>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</si>
  <si>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</si>
  <si>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</si>
  <si>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</si>
  <si>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</si>
  <si>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</si>
  <si>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</si>
  <si>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</si>
  <si>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</si>
  <si>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</si>
  <si>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</si>
  <si>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</si>
  <si>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</si>
  <si>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</si>
  <si>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</si>
  <si>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</si>
  <si>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</si>
  <si>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</si>
  <si>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</si>
  <si>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</si>
  <si>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</si>
  <si>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</si>
  <si>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</si>
  <si>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</si>
  <si>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</si>
  <si>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</si>
  <si>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</si>
  <si>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</si>
  <si>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</si>
  <si>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</si>
  <si>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</si>
  <si>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</si>
  <si>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</si>
  <si>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</si>
  <si>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</si>
  <si>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</si>
  <si>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</si>
  <si>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</si>
  <si>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</si>
  <si>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</si>
  <si>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</si>
  <si>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</si>
  <si>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</si>
  <si>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</si>
  <si>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</si>
  <si>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</si>
  <si>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</si>
  <si>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</si>
  <si>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</si>
  <si>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</si>
  <si>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</si>
  <si>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</si>
  <si>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</si>
  <si>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</si>
  <si>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</si>
  <si>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</si>
  <si>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</si>
  <si>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</si>
  <si>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</si>
  <si>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</si>
  <si>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</si>
  <si>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</si>
  <si>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</si>
  <si>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</si>
  <si>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</si>
  <si>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</si>
  <si>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</si>
  <si>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</si>
  <si>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</si>
  <si>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</si>
  <si>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</si>
  <si>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</si>
  <si>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</si>
  <si>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</si>
  <si>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</si>
  <si>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</si>
  <si>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</si>
  <si>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</si>
  <si>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</si>
  <si>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</si>
  <si>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</si>
  <si>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</si>
  <si>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</si>
  <si>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</si>
  <si>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</si>
  <si>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</si>
  <si>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</si>
  <si>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</si>
  <si>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</si>
  <si>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</si>
  <si>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</si>
  <si>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</si>
  <si>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</si>
  <si>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</si>
  <si>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</si>
  <si>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</si>
  <si>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</si>
  <si>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</si>
  <si>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</si>
  <si>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</si>
  <si>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</si>
  <si>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</si>
  <si>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</si>
  <si>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</si>
  <si>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</si>
  <si>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</si>
  <si>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</si>
  <si>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</si>
  <si>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</si>
  <si>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</si>
  <si>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</si>
  <si>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</si>
  <si>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</si>
  <si>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</si>
  <si>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</si>
  <si>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</si>
  <si>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</si>
  <si>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</si>
  <si>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</si>
  <si>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</si>
  <si>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</si>
  <si>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</si>
  <si>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</si>
  <si>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</si>
  <si>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</si>
  <si>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</si>
  <si>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</si>
  <si>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</si>
  <si>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</si>
  <si>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</si>
  <si>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</si>
  <si>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</si>
  <si>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</si>
  <si>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</si>
  <si>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</si>
  <si>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</si>
  <si>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</si>
  <si>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</si>
  <si>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</si>
  <si>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</si>
  <si>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</si>
  <si>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</si>
  <si>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</si>
  <si>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</si>
  <si>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</si>
  <si>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</si>
  <si>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</si>
  <si>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</si>
  <si>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</si>
  <si>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</si>
  <si>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</si>
  <si>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</si>
  <si>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</si>
  <si>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</si>
  <si>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</si>
  <si>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</si>
  <si>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</si>
  <si>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</si>
  <si>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</si>
  <si>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</si>
  <si>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</si>
  <si>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</si>
  <si>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</si>
  <si>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</si>
  <si>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</si>
  <si>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</si>
  <si>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</si>
  <si>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</si>
  <si>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</si>
  <si>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09:07:04</t>
  </si>
  <si>
    <t>09:07:05</t>
  </si>
  <si>
    <t>09:07:06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</si>
  <si>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</si>
  <si>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</si>
  <si>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</si>
  <si>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</si>
  <si>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</si>
  <si>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</si>
  <si>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</si>
  <si>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</si>
  <si>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</si>
  <si>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</si>
  <si>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</si>
  <si>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</si>
  <si>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</si>
  <si>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</si>
  <si>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</si>
  <si>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</si>
  <si>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</si>
  <si>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</si>
  <si>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</si>
  <si>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</si>
  <si>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</si>
  <si>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</si>
  <si>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</si>
  <si>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</si>
  <si>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</si>
  <si>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</si>
  <si>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</si>
  <si>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</si>
  <si>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</si>
  <si>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</si>
  <si>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</si>
  <si>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</si>
  <si>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</si>
  <si>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</si>
  <si>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</si>
  <si>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</si>
  <si>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</si>
  <si>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</si>
  <si>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</si>
  <si>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</si>
  <si>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</si>
  <si>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</si>
  <si>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</si>
  <si>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</si>
  <si>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</si>
  <si>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</si>
  <si>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</si>
  <si>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</si>
  <si>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</si>
  <si>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</si>
  <si>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</si>
  <si>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</si>
  <si>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</si>
  <si>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</si>
  <si>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</si>
  <si>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</si>
  <si>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</si>
  <si>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</si>
  <si>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</si>
  <si>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</si>
  <si>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</si>
  <si>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</si>
  <si>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</si>
  <si>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</si>
  <si>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</si>
  <si>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</si>
  <si>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</si>
  <si>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</si>
  <si>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</si>
  <si>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</si>
  <si>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</si>
  <si>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</si>
  <si>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</si>
  <si>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</si>
  <si>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</si>
  <si>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</si>
  <si>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</si>
  <si>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</si>
  <si>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</si>
  <si>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</si>
  <si>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</si>
  <si>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</si>
  <si>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</si>
  <si>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</si>
  <si>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</si>
  <si>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</si>
  <si>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</si>
  <si>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</si>
  <si>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</si>
  <si>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</si>
  <si>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</si>
  <si>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</si>
  <si>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</si>
  <si>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</si>
  <si>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</si>
  <si>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</si>
  <si>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</si>
  <si>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</si>
  <si>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</si>
  <si>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</si>
  <si>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</si>
  <si>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</si>
  <si>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</si>
  <si>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</si>
  <si>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</si>
  <si>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</si>
  <si>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</si>
  <si>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</si>
  <si>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</si>
  <si>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</si>
  <si>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</si>
  <si>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</si>
  <si>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</si>
  <si>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</si>
  <si>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</si>
  <si>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</si>
  <si>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</si>
  <si>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</si>
  <si>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</si>
  <si>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</si>
  <si>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</si>
  <si>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</si>
  <si>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</si>
  <si>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</si>
  <si>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</si>
  <si>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</si>
  <si>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</si>
  <si>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</si>
  <si>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</si>
  <si>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</si>
  <si>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</si>
  <si>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</si>
  <si>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</si>
  <si>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</si>
  <si>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</si>
  <si>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</si>
  <si>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</si>
  <si>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</si>
  <si>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</si>
  <si>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</si>
  <si>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</si>
  <si>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</si>
  <si>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</si>
  <si>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</si>
  <si>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</si>
  <si>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</si>
  <si>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</si>
  <si>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</si>
  <si>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</si>
  <si>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</si>
  <si>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</si>
  <si>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</si>
  <si>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</si>
  <si>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</si>
  <si>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</si>
  <si>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</si>
  <si>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</si>
  <si>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</si>
  <si>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</si>
  <si>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</si>
  <si>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</si>
  <si>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</si>
  <si>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</si>
  <si>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</si>
  <si>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</si>
  <si>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</si>
  <si>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</si>
  <si>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</si>
  <si>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</si>
  <si>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</si>
  <si>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</si>
  <si>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</si>
  <si>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</si>
  <si>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</si>
  <si>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</si>
  <si>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</si>
  <si>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</si>
  <si>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</si>
  <si>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</si>
  <si>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</si>
  <si>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</si>
  <si>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</si>
  <si>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</si>
  <si>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</si>
  <si>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</si>
  <si>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</si>
  <si>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</si>
  <si>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</si>
  <si>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</si>
  <si>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</si>
  <si>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</si>
  <si>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</si>
  <si>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</si>
  <si>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</si>
  <si>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</si>
  <si>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</si>
  <si>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</si>
  <si>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</si>
  <si>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</si>
  <si>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</si>
  <si>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</si>
  <si>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</si>
  <si>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</si>
  <si>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</si>
  <si>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</si>
  <si>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</si>
  <si>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</si>
  <si>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</si>
  <si>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</si>
  <si>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</si>
  <si>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</si>
  <si>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</si>
  <si>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</si>
  <si>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</si>
  <si>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</si>
  <si>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</si>
  <si>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</si>
  <si>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</si>
  <si>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</si>
  <si>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</si>
  <si>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</si>
  <si>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</si>
  <si>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</si>
  <si>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</si>
  <si>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</si>
  <si>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</si>
  <si>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</si>
  <si>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</si>
  <si>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</si>
  <si>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LINE 9</t>
  </si>
  <si>
    <t>https://gcc.gistexgarmenindonesia.com:7186/AI_SOURCE/GUDANGEXP1/RED_LINE/LINE_LINE 9_20241009_090759.jpg</t>
  </si>
  <si>
    <t>09:10:58</t>
  </si>
  <si>
    <t>09:10:59</t>
  </si>
  <si>
    <t>09:11:00</t>
  </si>
  <si>
    <t>09:11:01</t>
  </si>
  <si>
    <t>09:11:02</t>
  </si>
  <si>
    <t>09:11:03</t>
  </si>
  <si>
    <t>09:11:04</t>
  </si>
  <si>
    <t>https://gcc.gistexgarmenindonesia.com:7186/AI_SOURCE/GUDANGEXP1/RED_LINE/LINE_LINE 8_20241009_090805.jpg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</si>
  <si>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</si>
  <si>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</si>
  <si>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</si>
  <si>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</si>
  <si>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</si>
  <si>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</si>
  <si>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</si>
  <si>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</si>
  <si>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</si>
  <si>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</si>
  <si>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</si>
  <si>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</si>
  <si>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</si>
  <si>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</si>
  <si>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</si>
  <si>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</si>
  <si>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</si>
  <si>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</si>
  <si>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</si>
  <si>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</si>
  <si>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</si>
  <si>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</si>
  <si>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</si>
  <si>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</si>
  <si>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</si>
  <si>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</si>
  <si>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</si>
  <si>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</si>
  <si>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</si>
  <si>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</si>
  <si>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</si>
  <si>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</si>
  <si>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</si>
  <si>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</si>
  <si>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</si>
  <si>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</si>
  <si>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</si>
  <si>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</si>
  <si>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</si>
  <si>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</si>
  <si>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</si>
  <si>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</si>
  <si>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</si>
  <si>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</si>
  <si>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</si>
  <si>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</si>
  <si>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</si>
  <si>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</si>
  <si>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</si>
  <si>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</si>
  <si>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</si>
  <si>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</si>
  <si>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</si>
  <si>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</si>
  <si>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</si>
  <si>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</si>
  <si>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</si>
  <si>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</si>
  <si>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</si>
  <si>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</si>
  <si>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</si>
  <si>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</si>
  <si>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</si>
  <si>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</si>
  <si>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</si>
  <si>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</si>
  <si>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</si>
  <si>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</si>
  <si>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</si>
  <si>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</si>
  <si>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</si>
  <si>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</si>
  <si>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</si>
  <si>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</si>
  <si>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</si>
  <si>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</si>
  <si>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</si>
  <si>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</si>
  <si>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</si>
  <si>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</si>
  <si>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</si>
  <si>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</si>
  <si>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</si>
  <si>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</si>
  <si>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</si>
  <si>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</si>
  <si>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</si>
  <si>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</si>
  <si>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</si>
  <si>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</si>
  <si>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</si>
  <si>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</si>
  <si>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</si>
  <si>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</si>
  <si>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</si>
  <si>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https://gcc.gistexgarmenindonesia.com:7186/AI_SOURCE/METALDET1/RED_LINE/LINE_LINE 14_20241009_090941.jpg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</si>
  <si>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</si>
  <si>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</si>
  <si>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</si>
  <si>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</si>
  <si>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</si>
  <si>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</si>
  <si>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</si>
  <si>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</si>
  <si>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</si>
  <si>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</si>
  <si>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</si>
  <si>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</si>
  <si>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</si>
  <si>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</si>
  <si>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</si>
  <si>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</si>
  <si>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</si>
  <si>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</si>
  <si>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</si>
  <si>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</si>
  <si>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</si>
  <si>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</si>
  <si>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</si>
  <si>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</si>
  <si>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</si>
  <si>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</si>
  <si>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</si>
  <si>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</si>
  <si>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</si>
  <si>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</si>
  <si>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</si>
  <si>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</si>
  <si>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</si>
  <si>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</si>
  <si>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</si>
  <si>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</si>
  <si>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</si>
  <si>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</si>
  <si>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</si>
  <si>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</si>
  <si>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</si>
  <si>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</si>
  <si>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</si>
  <si>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</si>
  <si>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</si>
  <si>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</si>
  <si>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</si>
  <si>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</si>
  <si>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</si>
  <si>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</si>
  <si>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</si>
  <si>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</si>
  <si>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</si>
  <si>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</si>
  <si>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</si>
  <si>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</si>
  <si>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</si>
  <si>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</si>
  <si>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</si>
  <si>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</si>
  <si>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</si>
  <si>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</si>
  <si>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</si>
  <si>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</si>
  <si>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</si>
  <si>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</si>
  <si>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</si>
  <si>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</si>
  <si>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</si>
  <si>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</si>
  <si>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</si>
  <si>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</si>
  <si>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</si>
  <si>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</si>
  <si>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</si>
  <si>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</si>
  <si>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</si>
  <si>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</si>
  <si>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</si>
  <si>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</si>
  <si>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</si>
  <si>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</si>
  <si>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</si>
  <si>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</si>
  <si>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</si>
  <si>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</si>
  <si>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</si>
  <si>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</si>
  <si>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</si>
  <si>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</si>
  <si>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</si>
  <si>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</si>
  <si>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</si>
  <si>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</si>
  <si>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</si>
  <si>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</si>
  <si>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</si>
  <si>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</si>
  <si>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</si>
  <si>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</si>
  <si>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</si>
  <si>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</si>
  <si>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</si>
  <si>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</si>
  <si>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</si>
  <si>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</si>
  <si>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</si>
  <si>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</si>
  <si>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</si>
  <si>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</si>
  <si>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</si>
  <si>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</si>
  <si>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</si>
  <si>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</si>
  <si>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</si>
  <si>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</si>
  <si>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</si>
  <si>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</si>
  <si>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</si>
  <si>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</si>
  <si>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</si>
  <si>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</si>
  <si>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</si>
  <si>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</si>
  <si>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</si>
  <si>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</si>
  <si>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</si>
  <si>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</si>
  <si>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</si>
  <si>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</si>
  <si>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</si>
  <si>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</si>
  <si>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</si>
  <si>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</si>
  <si>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</si>
  <si>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</si>
  <si>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</si>
  <si>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</si>
  <si>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</si>
  <si>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</si>
  <si>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</si>
  <si>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</si>
  <si>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</si>
  <si>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</si>
  <si>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</si>
  <si>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</si>
  <si>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</si>
  <si>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</si>
  <si>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</si>
  <si>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</si>
  <si>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</si>
  <si>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</si>
  <si>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</si>
  <si>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</si>
  <si>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</si>
  <si>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</si>
  <si>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</si>
  <si>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</si>
  <si>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</si>
  <si>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</si>
  <si>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</si>
  <si>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</si>
  <si>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</si>
  <si>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</si>
  <si>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</si>
  <si>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</si>
  <si>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</si>
  <si>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</si>
  <si>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</si>
  <si>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</si>
  <si>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</si>
  <si>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</si>
  <si>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</si>
  <si>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</si>
  <si>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</si>
  <si>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</si>
  <si>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</si>
  <si>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</si>
  <si>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</si>
  <si>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</si>
  <si>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</si>
  <si>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</si>
  <si>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</si>
  <si>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</si>
  <si>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</si>
  <si>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</si>
  <si>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</si>
  <si>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</si>
  <si>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</si>
  <si>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</si>
  <si>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</si>
  <si>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</si>
  <si>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</si>
  <si>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</si>
  <si>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</si>
  <si>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</si>
  <si>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</si>
  <si>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</si>
  <si>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</si>
  <si>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</si>
  <si>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</si>
  <si>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</si>
  <si>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</si>
  <si>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</si>
  <si>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</si>
  <si>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</si>
  <si>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</si>
  <si>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</si>
  <si>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</si>
  <si>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</si>
  <si>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</si>
  <si>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</si>
  <si>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</si>
  <si>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</si>
  <si>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</si>
  <si>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</si>
  <si>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</si>
  <si>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</si>
  <si>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</si>
  <si>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</si>
  <si>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</si>
  <si>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</si>
  <si>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</si>
  <si>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</si>
  <si>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</si>
  <si>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</si>
  <si>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</si>
  <si>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</si>
  <si>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</si>
  <si>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</si>
  <si>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</si>
  <si>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</si>
  <si>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</si>
  <si>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</si>
  <si>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</si>
  <si>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</si>
  <si>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</si>
  <si>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</si>
  <si>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</si>
  <si>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</si>
  <si>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</si>
  <si>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</si>
  <si>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</si>
  <si>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</si>
  <si>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</si>
  <si>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</si>
  <si>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</si>
  <si>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</si>
  <si>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</si>
  <si>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</si>
  <si>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</si>
  <si>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</si>
  <si>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</si>
  <si>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</si>
  <si>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</si>
  <si>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</si>
  <si>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</si>
  <si>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</si>
  <si>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</si>
  <si>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</si>
  <si>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</si>
  <si>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</si>
  <si>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</si>
  <si>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</si>
  <si>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</si>
  <si>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</si>
  <si>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</si>
  <si>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</si>
  <si>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</si>
  <si>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</si>
  <si>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</si>
  <si>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</si>
  <si>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</si>
  <si>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</si>
  <si>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</si>
  <si>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</si>
  <si>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</si>
  <si>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</si>
  <si>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</si>
  <si>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</si>
  <si>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</si>
  <si>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</si>
  <si>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</si>
  <si>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</si>
  <si>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</si>
  <si>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</si>
  <si>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</si>
  <si>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</si>
  <si>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</si>
  <si>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</si>
  <si>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</si>
  <si>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</si>
  <si>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</si>
  <si>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</si>
  <si>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</si>
  <si>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</si>
  <si>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</si>
  <si>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</si>
  <si>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</si>
  <si>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</si>
  <si>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</si>
  <si>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</si>
  <si>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</si>
  <si>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</si>
  <si>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</si>
  <si>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</si>
  <si>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</si>
  <si>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</si>
  <si>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</si>
  <si>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</si>
  <si>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</si>
  <si>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</si>
  <si>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</si>
  <si>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</si>
  <si>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09:17:56</t>
  </si>
  <si>
    <t>09:17:57</t>
  </si>
  <si>
    <t>09:17:58</t>
  </si>
  <si>
    <t>09:17:59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</si>
  <si>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</si>
  <si>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</si>
  <si>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</si>
  <si>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</si>
  <si>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</si>
  <si>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</si>
  <si>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</si>
  <si>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</si>
  <si>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</si>
  <si>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</si>
  <si>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</si>
  <si>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</si>
  <si>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</si>
  <si>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</si>
  <si>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</si>
  <si>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</si>
  <si>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</si>
  <si>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</si>
  <si>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</si>
  <si>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</si>
  <si>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</si>
  <si>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</si>
  <si>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</si>
  <si>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</si>
  <si>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</si>
  <si>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</si>
  <si>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</si>
  <si>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</si>
  <si>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</si>
  <si>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</si>
  <si>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</si>
  <si>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</si>
  <si>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</si>
  <si>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</si>
  <si>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</si>
  <si>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</si>
  <si>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</si>
  <si>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</si>
  <si>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</si>
  <si>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</si>
  <si>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</si>
  <si>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</si>
  <si>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</si>
  <si>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</si>
  <si>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</si>
  <si>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</si>
  <si>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</si>
  <si>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</si>
  <si>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</si>
  <si>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</si>
  <si>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</si>
  <si>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</si>
  <si>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</si>
  <si>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</si>
  <si>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</si>
  <si>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</si>
  <si>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</si>
  <si>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</si>
  <si>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</si>
  <si>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</si>
  <si>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</si>
  <si>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</si>
  <si>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</si>
  <si>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</si>
  <si>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</si>
  <si>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</si>
  <si>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</si>
  <si>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</si>
  <si>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</si>
  <si>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</si>
  <si>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</si>
  <si>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</si>
  <si>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</si>
  <si>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</si>
  <si>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</si>
  <si>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</si>
  <si>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</si>
  <si>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</si>
  <si>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</si>
  <si>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</si>
  <si>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</si>
  <si>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</si>
  <si>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</si>
  <si>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</si>
  <si>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</si>
  <si>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</si>
  <si>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</si>
  <si>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</si>
  <si>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</si>
  <si>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</si>
  <si>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</si>
  <si>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</si>
  <si>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</si>
  <si>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</si>
  <si>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</si>
  <si>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</si>
  <si>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</si>
  <si>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</si>
  <si>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</si>
  <si>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</si>
  <si>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</si>
  <si>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</si>
  <si>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</si>
  <si>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</si>
  <si>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</si>
  <si>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</si>
  <si>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</si>
  <si>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</si>
  <si>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</si>
  <si>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</si>
  <si>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</si>
  <si>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</si>
  <si>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</si>
  <si>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</si>
  <si>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</si>
  <si>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</si>
  <si>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</si>
  <si>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</si>
  <si>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</si>
  <si>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</si>
  <si>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</si>
  <si>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</si>
  <si>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</si>
  <si>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</si>
  <si>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</si>
  <si>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</si>
  <si>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</si>
  <si>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</si>
  <si>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</si>
  <si>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</si>
  <si>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</si>
  <si>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</si>
  <si>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</si>
  <si>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</si>
  <si>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</si>
  <si>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</si>
  <si>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</si>
  <si>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</si>
  <si>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09:20:26</t>
  </si>
  <si>
    <t>09:20:27</t>
  </si>
  <si>
    <t>09:20:28</t>
  </si>
  <si>
    <t>09:20:29</t>
  </si>
  <si>
    <t>09:20:31</t>
  </si>
  <si>
    <t>09:20:32</t>
  </si>
  <si>
    <t>09:20:33</t>
  </si>
  <si>
    <t>09:20:34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</si>
  <si>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</si>
  <si>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</si>
  <si>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</si>
  <si>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</si>
  <si>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</si>
  <si>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</si>
  <si>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</si>
  <si>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</si>
  <si>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</si>
  <si>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09:20:46</t>
  </si>
  <si>
    <t>09:20:47</t>
  </si>
  <si>
    <t>09:20:48</t>
  </si>
  <si>
    <t>09:20:49</t>
  </si>
  <si>
    <t>09:20:51</t>
  </si>
  <si>
    <t>09:20:52</t>
  </si>
  <si>
    <t>09:20:53</t>
  </si>
  <si>
    <t>09:20:54</t>
  </si>
  <si>
    <t>09:20:56</t>
  </si>
  <si>
    <t>09:20:57</t>
  </si>
  <si>
    <t>09:20:58</t>
  </si>
  <si>
    <t>09:20:59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</si>
  <si>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</si>
  <si>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</si>
  <si>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</si>
  <si>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</si>
  <si>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</si>
  <si>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</si>
  <si>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</si>
  <si>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</si>
  <si>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</si>
  <si>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09:21:11</t>
  </si>
  <si>
    <t>09:21:12</t>
  </si>
  <si>
    <t>09:21:13</t>
  </si>
  <si>
    <t>09:21:14</t>
  </si>
  <si>
    <t>09:21:16</t>
  </si>
  <si>
    <t>09:21:17</t>
  </si>
  <si>
    <t>09:21:18</t>
  </si>
  <si>
    <t>09:21:19</t>
  </si>
  <si>
    <t>09:21:21</t>
  </si>
  <si>
    <t>09:21:22</t>
  </si>
  <si>
    <t>09:21:23</t>
  </si>
  <si>
    <t>09:21:24</t>
  </si>
  <si>
    <t>09:21:26</t>
  </si>
  <si>
    <t>09:21:27</t>
  </si>
  <si>
    <t>09:21:28</t>
  </si>
  <si>
    <t>09:21:29</t>
  </si>
  <si>
    <t>09:21:31</t>
  </si>
  <si>
    <t>09:21:32</t>
  </si>
  <si>
    <t>09:21:33</t>
  </si>
  <si>
    <t>09:21:34</t>
  </si>
  <si>
    <t>09:21:36</t>
  </si>
  <si>
    <t>09:21:37</t>
  </si>
  <si>
    <t>09:21:38</t>
  </si>
  <si>
    <t>09:21:39</t>
  </si>
  <si>
    <t>09:21:41</t>
  </si>
  <si>
    <t>09:21:42</t>
  </si>
  <si>
    <t>09:21:43</t>
  </si>
  <si>
    <t>Gudangexp1</t>
  </si>
  <si>
    <t>Rexy-6285157766849</t>
  </si>
  <si>
    <t>Melewati Jalur Kuning</t>
  </si>
  <si>
    <t>https://gcc.gistexgarmenindonesia.com:7186/AI_SOURCE/GUDANGEXP1/RED_LINE/LINE_LINE 2_20241009_091845.jpg</t>
  </si>
  <si>
    <t>https://gcc.gistexgarmenindonesia.com:7186/AI_SOURCE/GUDANGEXP1/RED_LINE/LINE_LINE 9_20241009_091845.jpg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</si>
  <si>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</si>
  <si>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</si>
  <si>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</si>
  <si>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</si>
  <si>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</si>
  <si>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</si>
  <si>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</si>
  <si>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</si>
  <si>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</si>
  <si>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</si>
  <si>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</si>
  <si>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</si>
  <si>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</si>
  <si>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https://gcc.gistexgarmenindonesia.com:7186/AI_SOURCE/GUDANGEXP1/RED_LINE/LINE_LINE 1_20241009_091858.jpg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</si>
  <si>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</si>
  <si>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</si>
  <si>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</si>
  <si>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</si>
  <si>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</si>
  <si>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</si>
  <si>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</si>
  <si>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</si>
  <si>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</si>
  <si>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</si>
  <si>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</si>
  <si>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</si>
  <si>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</si>
  <si>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</si>
  <si>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</si>
  <si>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</si>
  <si>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</si>
  <si>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</si>
  <si>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</si>
  <si>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</si>
  <si>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</si>
  <si>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</si>
  <si>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</si>
  <si>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</si>
  <si>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</si>
  <si>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</si>
  <si>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</si>
  <si>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</si>
  <si>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</si>
  <si>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</si>
  <si>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</si>
  <si>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</si>
  <si>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</si>
  <si>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https://gcc.gistexgarmenindonesia.com:7186/AI_SOURCE/METALDET1/RED_LINE/LINE_LINE 14_20241009_091931.jpg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</si>
  <si>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</si>
  <si>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</si>
  <si>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</si>
  <si>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</si>
  <si>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</si>
  <si>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</si>
  <si>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</si>
  <si>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</si>
  <si>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</si>
  <si>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</si>
  <si>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</si>
  <si>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</si>
  <si>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</si>
  <si>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</si>
  <si>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</si>
  <si>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</si>
  <si>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</si>
  <si>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</si>
  <si>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</si>
  <si>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</si>
  <si>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</si>
  <si>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</si>
  <si>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</si>
  <si>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</si>
  <si>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</si>
  <si>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</si>
  <si>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</si>
  <si>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</si>
  <si>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</si>
  <si>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</si>
  <si>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https://gcc.gistexgarmenindonesia.com:7186/AI_SOURCE/GUDANGEXP1/RED_LINE/LINE_LINE 8_20241009_092001.jpg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</si>
  <si>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</si>
  <si>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</si>
  <si>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</si>
  <si>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</si>
  <si>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</si>
  <si>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</si>
  <si>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</si>
  <si>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</si>
  <si>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</si>
  <si>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</si>
  <si>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</si>
  <si>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</si>
  <si>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</si>
  <si>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</si>
  <si>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</si>
  <si>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</si>
  <si>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</si>
  <si>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</si>
  <si>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</si>
  <si>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</si>
  <si>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</si>
  <si>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</si>
  <si>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</si>
  <si>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</si>
  <si>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</si>
  <si>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</si>
  <si>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</si>
  <si>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</si>
  <si>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</si>
  <si>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</si>
  <si>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</si>
  <si>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</si>
  <si>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</si>
  <si>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</si>
  <si>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</si>
  <si>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</si>
  <si>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</si>
  <si>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</si>
  <si>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</si>
  <si>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</si>
  <si>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</si>
  <si>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</si>
  <si>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</si>
  <si>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</si>
  <si>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</si>
  <si>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</si>
  <si>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</si>
  <si>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</si>
  <si>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</si>
  <si>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</si>
  <si>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</si>
  <si>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</si>
  <si>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</si>
  <si>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</si>
  <si>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</si>
  <si>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09:23:56</t>
  </si>
  <si>
    <t>09:23:57</t>
  </si>
  <si>
    <t>09:23:58</t>
  </si>
  <si>
    <t>09:23:59</t>
  </si>
  <si>
    <t>09:24:01</t>
  </si>
  <si>
    <t>09:24:02</t>
  </si>
  <si>
    <t>09:24:03</t>
  </si>
  <si>
    <t>09:24:04</t>
  </si>
  <si>
    <t>09:24:06</t>
  </si>
  <si>
    <t>09:24:07</t>
  </si>
  <si>
    <t>09:24:08</t>
  </si>
  <si>
    <t>09:24:09</t>
  </si>
  <si>
    <t>09:24:11</t>
  </si>
  <si>
    <t>09:24:12</t>
  </si>
  <si>
    <t>09:24:13</t>
  </si>
  <si>
    <t>09:24:14</t>
  </si>
  <si>
    <t>09:24:16</t>
  </si>
  <si>
    <t>09:24:17</t>
  </si>
  <si>
    <t>09:24:18</t>
  </si>
  <si>
    <t>09:24:19</t>
  </si>
  <si>
    <t>09:24:21</t>
  </si>
  <si>
    <t>09:24:22</t>
  </si>
  <si>
    <t>09:24:23</t>
  </si>
  <si>
    <t>09:24:24</t>
  </si>
  <si>
    <t>09:24:26</t>
  </si>
  <si>
    <t>09:24:27</t>
  </si>
  <si>
    <t>09:24:28</t>
  </si>
  <si>
    <t>09:24:29</t>
  </si>
  <si>
    <t>09:24:31</t>
  </si>
  <si>
    <t>09:24:32</t>
  </si>
  <si>
    <t>09:24:33</t>
  </si>
  <si>
    <t>09:24:34</t>
  </si>
  <si>
    <t>09:24:36</t>
  </si>
  <si>
    <t>09:24:37</t>
  </si>
  <si>
    <t>09:24:38</t>
  </si>
  <si>
    <t>09:24:39</t>
  </si>
  <si>
    <t>09:24:41</t>
  </si>
  <si>
    <t>09:24:42</t>
  </si>
  <si>
    <t>09:24:43</t>
  </si>
  <si>
    <t>09:24:44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</si>
  <si>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</si>
  <si>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</si>
  <si>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</si>
  <si>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</si>
  <si>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</si>
  <si>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</si>
  <si>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</si>
  <si>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</si>
  <si>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</si>
  <si>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09:30:26</t>
  </si>
  <si>
    <t>https://gcc.gistexgarmenindonesia.com:7186/AI_SOURCE/METALDET1/RED_LINE/LINE_LINE 14_20241009_092727.jpg</t>
  </si>
  <si>
    <t>09:30:28</t>
  </si>
  <si>
    <t>09:30:29</t>
  </si>
  <si>
    <t>09:30:31</t>
  </si>
  <si>
    <t>09:30:33</t>
  </si>
  <si>
    <t>09:30:34</t>
  </si>
  <si>
    <t>09:30:36</t>
  </si>
  <si>
    <t>09:30:38</t>
  </si>
  <si>
    <t>09:30:39</t>
  </si>
  <si>
    <t>09:30:41</t>
  </si>
  <si>
    <t>09:30:43</t>
  </si>
  <si>
    <t>09:30:44</t>
  </si>
  <si>
    <t>09:30:46</t>
  </si>
  <si>
    <t>09:30:48</t>
  </si>
  <si>
    <t>09:30:49</t>
  </si>
  <si>
    <t>09:30:51</t>
  </si>
  <si>
    <t>09:30:53</t>
  </si>
  <si>
    <t>09:30:54</t>
  </si>
  <si>
    <t>09:30:55</t>
  </si>
  <si>
    <t>https://gcc.gistexgarmenindonesia.com:7186/AI_SOURCE/GUDANGEXP1/RED_LINE/LINE_LINE 1_20241009_092757.jpg</t>
  </si>
  <si>
    <t>09:30:56</t>
  </si>
  <si>
    <t>09:30:57</t>
  </si>
  <si>
    <t>09:30:58</t>
  </si>
  <si>
    <t>09:30:59</t>
  </si>
  <si>
    <t>09:31:00</t>
  </si>
  <si>
    <t>09:31:01</t>
  </si>
  <si>
    <t>09:31:02</t>
  </si>
  <si>
    <t>https://gcc.gistexgarmenindonesia.com:7186/AI_SOURCE/METALDET1/RED_LINE/LINE_LINE 8_20241009_092804.jpg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</si>
  <si>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</si>
  <si>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</si>
  <si>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</si>
  <si>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</si>
  <si>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</si>
  <si>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</si>
  <si>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</si>
  <si>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</si>
  <si>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</si>
  <si>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</si>
  <si>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</si>
  <si>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</si>
  <si>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</si>
  <si>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</si>
  <si>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</si>
  <si>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</si>
  <si>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</si>
  <si>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</si>
  <si>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</si>
  <si>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</si>
  <si>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</si>
  <si>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</si>
  <si>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</si>
  <si>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</si>
  <si>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</si>
  <si>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</si>
  <si>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</si>
  <si>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</si>
  <si>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</si>
  <si>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</si>
  <si>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</si>
  <si>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</si>
  <si>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</si>
  <si>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</si>
  <si>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</si>
  <si>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</si>
  <si>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</si>
  <si>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</si>
  <si>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</si>
  <si>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</si>
  <si>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</si>
  <si>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</si>
  <si>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</si>
  <si>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</si>
  <si>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</si>
  <si>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</si>
  <si>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</si>
  <si>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</si>
  <si>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</si>
  <si>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</si>
  <si>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</si>
  <si>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</si>
  <si>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</si>
  <si>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</si>
  <si>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</si>
  <si>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</si>
  <si>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</si>
  <si>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</si>
  <si>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</si>
  <si>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</si>
  <si>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</si>
  <si>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</si>
  <si>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</si>
  <si>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</si>
  <si>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</si>
  <si>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</si>
  <si>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</si>
  <si>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</si>
  <si>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</si>
  <si>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</si>
  <si>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</si>
  <si>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</si>
  <si>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</si>
  <si>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</si>
  <si>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</si>
  <si>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</si>
  <si>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LINE 10</t>
  </si>
  <si>
    <t>https://gcc.gistexgarmenindonesia.com:7186/AI_SOURCE/GUDANGEXP1/RED_LINE/LINE_LINE 10_20241009_092920.jpg</t>
  </si>
  <si>
    <t>09:32:19</t>
  </si>
  <si>
    <t>https://gcc.gistexgarmenindonesia.com:7186/AI_SOURCE/GUDANGEXP1/RED_LINE/LINE_LINE 11_20241009_092921.jpg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</si>
  <si>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</si>
  <si>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</si>
  <si>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</si>
  <si>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</si>
  <si>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</si>
  <si>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</si>
  <si>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</si>
  <si>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</si>
  <si>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</si>
  <si>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</si>
  <si>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</si>
  <si>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</si>
  <si>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</si>
  <si>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</si>
  <si>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</si>
  <si>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</si>
  <si>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</si>
  <si>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</si>
  <si>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</si>
  <si>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</si>
  <si>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</si>
  <si>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</si>
  <si>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</si>
  <si>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</si>
  <si>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</si>
  <si>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</si>
  <si>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</si>
  <si>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</si>
  <si>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</si>
  <si>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</si>
  <si>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</si>
  <si>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</si>
  <si>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</si>
  <si>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</si>
  <si>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</si>
  <si>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</si>
  <si>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</si>
  <si>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</si>
  <si>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</si>
  <si>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</si>
  <si>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</si>
  <si>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</si>
  <si>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</si>
  <si>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</si>
  <si>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</si>
  <si>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</si>
  <si>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</si>
  <si>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</si>
  <si>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</si>
  <si>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</si>
  <si>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</si>
  <si>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</si>
  <si>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</si>
  <si>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</si>
  <si>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</si>
  <si>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</si>
  <si>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</si>
  <si>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</si>
  <si>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</si>
  <si>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</si>
  <si>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</si>
  <si>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</si>
  <si>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</si>
  <si>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</si>
  <si>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</si>
  <si>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</si>
  <si>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</si>
  <si>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</si>
  <si>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</si>
  <si>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</si>
  <si>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</si>
  <si>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</si>
  <si>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</si>
  <si>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</si>
  <si>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</si>
  <si>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</si>
  <si>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</si>
  <si>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</si>
  <si>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</si>
  <si>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</si>
  <si>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09:33:41</t>
  </si>
  <si>
    <t>09:33:43</t>
  </si>
  <si>
    <t>09:33:44</t>
  </si>
  <si>
    <t>09:33:46</t>
  </si>
  <si>
    <t>09:33:48</t>
  </si>
  <si>
    <t>09:33:49</t>
  </si>
  <si>
    <t>09:33:51</t>
  </si>
  <si>
    <t>09:33:53</t>
  </si>
  <si>
    <t>09:33:54</t>
  </si>
  <si>
    <t>09:33:56</t>
  </si>
  <si>
    <t>09:33:58</t>
  </si>
  <si>
    <t>09:33:59</t>
  </si>
  <si>
    <t>09:34:01</t>
  </si>
  <si>
    <t>09:34:03</t>
  </si>
  <si>
    <t>09:34:04</t>
  </si>
  <si>
    <t>09:34:06</t>
  </si>
  <si>
    <t>09:34:08</t>
  </si>
  <si>
    <t>09:34:09</t>
  </si>
  <si>
    <t>09:34:11</t>
  </si>
  <si>
    <t>09:34:13</t>
  </si>
  <si>
    <t>09:34:14</t>
  </si>
  <si>
    <t>09:34:16</t>
  </si>
  <si>
    <t>09:34:18</t>
  </si>
  <si>
    <t>09:34:19</t>
  </si>
  <si>
    <t>09:34:21</t>
  </si>
  <si>
    <t>09:34:23</t>
  </si>
  <si>
    <t>09:34:24</t>
  </si>
  <si>
    <t>09:34:26</t>
  </si>
  <si>
    <t>09:34:28</t>
  </si>
  <si>
    <t>09:34:29</t>
  </si>
  <si>
    <t>09:34:31</t>
  </si>
  <si>
    <t>09:34:33</t>
  </si>
  <si>
    <t>09:34:34</t>
  </si>
  <si>
    <t>09:34:36</t>
  </si>
  <si>
    <t>09:34:38</t>
  </si>
  <si>
    <t>09:34:39</t>
  </si>
  <si>
    <t>09:34:41</t>
  </si>
  <si>
    <t>10:10:57</t>
  </si>
  <si>
    <t>https://gcc.gistexgarmenindonesia.com:7186/AI_SOURCE/METALDET1/RED_LINE/LINE_LINE 8_20241009_100758.jpg</t>
  </si>
  <si>
    <t>10:10:58</t>
  </si>
  <si>
    <t>10:11:00</t>
  </si>
  <si>
    <t>10:11:02</t>
  </si>
  <si>
    <t>10:11:03</t>
  </si>
  <si>
    <t>10:11:05</t>
  </si>
  <si>
    <t>10:11:07</t>
  </si>
  <si>
    <t>10:11:08</t>
  </si>
  <si>
    <t>10:11:10</t>
  </si>
  <si>
    <t>10:11:12</t>
  </si>
  <si>
    <t>10:11:13</t>
  </si>
  <si>
    <t>10:11:15</t>
  </si>
  <si>
    <t>10:11:17</t>
  </si>
  <si>
    <t>10:11:18</t>
  </si>
  <si>
    <t>10:11:20</t>
  </si>
  <si>
    <t>10:11:22</t>
  </si>
  <si>
    <t>10:11:23</t>
  </si>
  <si>
    <t>10:11:25</t>
  </si>
  <si>
    <t>10:11:27</t>
  </si>
  <si>
    <t>10:11:28</t>
  </si>
  <si>
    <t>10:11:30</t>
  </si>
  <si>
    <t>10:11:32</t>
  </si>
  <si>
    <t>10:11:33</t>
  </si>
  <si>
    <t>10:11:35</t>
  </si>
  <si>
    <t>10:11:37</t>
  </si>
  <si>
    <t>10:11:38</t>
  </si>
  <si>
    <t>10:11:40</t>
  </si>
  <si>
    <t>10:11:42</t>
  </si>
  <si>
    <t>10:11:43</t>
  </si>
  <si>
    <t>10:11:45</t>
  </si>
  <si>
    <t>10:11:47</t>
  </si>
  <si>
    <t>10:11:48</t>
  </si>
  <si>
    <t>10:11:50</t>
  </si>
  <si>
    <t>10:11:52</t>
  </si>
  <si>
    <t>10:11:53</t>
  </si>
  <si>
    <t>10:11:55</t>
  </si>
  <si>
    <t>10:11:57</t>
  </si>
  <si>
    <t>10:11:58</t>
  </si>
  <si>
    <t>10:12:00</t>
  </si>
  <si>
    <t>10:12:02</t>
  </si>
  <si>
    <t>10:12:03</t>
  </si>
  <si>
    <t>10:12:05</t>
  </si>
  <si>
    <t>10:12:07</t>
  </si>
  <si>
    <t>10:12:08</t>
  </si>
  <si>
    <t>10:12:10</t>
  </si>
  <si>
    <t>10:12:12</t>
  </si>
  <si>
    <t>10:12:13</t>
  </si>
  <si>
    <t>10:12:15</t>
  </si>
  <si>
    <t>10:12:17</t>
  </si>
  <si>
    <t>10:19:30</t>
  </si>
  <si>
    <t>https://gcc.gistexgarmenindonesia.com:7186/AI_SOURCE/METALDET1/RED_LINE/LINE_LINE 8_20241009_101630.jpg</t>
  </si>
  <si>
    <t>10:22:32</t>
  </si>
  <si>
    <t>https://gcc.gistexgarmenindonesia.com:7186/AI_SOURCE/METALDET1/RED_LINE/LINE_LINE 8_20241009_101933.jpg</t>
  </si>
  <si>
    <t>10:22:33</t>
  </si>
  <si>
    <t>10:22:35</t>
  </si>
  <si>
    <t>10:22:36</t>
  </si>
  <si>
    <t>10:22:37</t>
  </si>
  <si>
    <t>10:22:38</t>
  </si>
  <si>
    <t>10:22:40</t>
  </si>
  <si>
    <t>10:22:41</t>
  </si>
  <si>
    <t>10:22:43</t>
  </si>
  <si>
    <t>10:22:44</t>
  </si>
  <si>
    <t>10:22:45</t>
  </si>
  <si>
    <t>10:22:47</t>
  </si>
  <si>
    <t>10:22:48</t>
  </si>
  <si>
    <t>10:22:49</t>
  </si>
  <si>
    <t>10:22:50</t>
  </si>
  <si>
    <t>10:22:51</t>
  </si>
  <si>
    <t>10:22:53</t>
  </si>
  <si>
    <t>10:22:55</t>
  </si>
  <si>
    <t>10:22:56</t>
  </si>
  <si>
    <t>10:22:57</t>
  </si>
  <si>
    <t>10:22:58</t>
  </si>
  <si>
    <t>10:22:59</t>
  </si>
  <si>
    <t>10:33:25</t>
  </si>
  <si>
    <t>https://gcc.gistexgarmenindonesia.com:7186/AI_SOURCE/METALDET1/RED_LINE/LINE_LINE 8_20241009_103028.jpg</t>
  </si>
  <si>
    <t>10:33:27</t>
  </si>
  <si>
    <t>10:33:29</t>
  </si>
  <si>
    <t>10:33:30</t>
  </si>
  <si>
    <t>10:33:32</t>
  </si>
  <si>
    <t>10:33:34</t>
  </si>
  <si>
    <t>10:33:35</t>
  </si>
  <si>
    <t>10:33:37</t>
  </si>
  <si>
    <t>10:33:39</t>
  </si>
  <si>
    <t>10:33:40</t>
  </si>
  <si>
    <t>10:33:42</t>
  </si>
  <si>
    <t>10:33:44</t>
  </si>
  <si>
    <t>10:33:45</t>
  </si>
  <si>
    <t>10:33:47</t>
  </si>
  <si>
    <t>10:33:49</t>
  </si>
  <si>
    <t>10:33:50</t>
  </si>
  <si>
    <t>10:33:52</t>
  </si>
  <si>
    <t>10:33:54</t>
  </si>
  <si>
    <t>10:33:55</t>
  </si>
  <si>
    <t>10:33:57</t>
  </si>
  <si>
    <t>10:33:59</t>
  </si>
  <si>
    <t>10:34:00</t>
  </si>
  <si>
    <t>10:34:01</t>
  </si>
  <si>
    <t>10:34:02</t>
  </si>
  <si>
    <t>10:34:04</t>
  </si>
  <si>
    <t>10:34:05</t>
  </si>
  <si>
    <t>10:34:07</t>
  </si>
  <si>
    <t>10:34:09</t>
  </si>
  <si>
    <t>10:34:10</t>
  </si>
  <si>
    <t>10:34:11</t>
  </si>
  <si>
    <t>10:34:12</t>
  </si>
  <si>
    <t>10:34:14</t>
  </si>
  <si>
    <t>10:34:16</t>
  </si>
  <si>
    <t>10:34:17</t>
  </si>
  <si>
    <t>10:34:19</t>
  </si>
  <si>
    <t>10:34:21</t>
  </si>
  <si>
    <t>10:34:22</t>
  </si>
  <si>
    <t>10:34:24</t>
  </si>
  <si>
    <t>10:34:25</t>
  </si>
  <si>
    <t>10:34:26</t>
  </si>
  <si>
    <t>10:34:27</t>
  </si>
  <si>
    <t>10:34:29</t>
  </si>
  <si>
    <t>10:34:31</t>
  </si>
  <si>
    <t>10:34:32</t>
  </si>
  <si>
    <t>10:34:34</t>
  </si>
  <si>
    <t>10:34:35</t>
  </si>
  <si>
    <t>10:34:37</t>
  </si>
  <si>
    <t>10:34:39</t>
  </si>
  <si>
    <t>10:34:40</t>
  </si>
  <si>
    <t>10:34:41</t>
  </si>
  <si>
    <t>10:34:42</t>
  </si>
  <si>
    <t>10:34:44</t>
  </si>
  <si>
    <t>10:34:45</t>
  </si>
  <si>
    <t>10:34:47</t>
  </si>
  <si>
    <t>10:34:49</t>
  </si>
  <si>
    <t>10:34:50</t>
  </si>
  <si>
    <t>10:34:51</t>
  </si>
  <si>
    <t>10:34:52</t>
  </si>
  <si>
    <t>10:34:54</t>
  </si>
  <si>
    <t>10:34:56</t>
  </si>
  <si>
    <t>10:34:57</t>
  </si>
  <si>
    <t>10:34:59</t>
  </si>
  <si>
    <t>10:35:01</t>
  </si>
  <si>
    <t>10:35:02</t>
  </si>
  <si>
    <t>10:35:04</t>
  </si>
  <si>
    <t>10:35:05</t>
  </si>
  <si>
    <t>10:35:06</t>
  </si>
  <si>
    <t>10:35:07</t>
  </si>
  <si>
    <t>10:35:09</t>
  </si>
  <si>
    <t>10:35:11</t>
  </si>
  <si>
    <t>10:35:12</t>
  </si>
  <si>
    <t>10:35:14</t>
  </si>
  <si>
    <t>10:35:15</t>
  </si>
  <si>
    <t>10:35:16</t>
  </si>
  <si>
    <t>10:35:17</t>
  </si>
  <si>
    <t>10:35:19</t>
  </si>
  <si>
    <t>10:35:21</t>
  </si>
  <si>
    <t>10:35:22</t>
  </si>
  <si>
    <t>10:35:24</t>
  </si>
  <si>
    <t>10:35:26</t>
  </si>
  <si>
    <t>10:35:27</t>
  </si>
  <si>
    <t>10:35:29</t>
  </si>
  <si>
    <t>10:35:30</t>
  </si>
  <si>
    <t>10:35:31</t>
  </si>
  <si>
    <t>10:35:32</t>
  </si>
  <si>
    <t>10:35:34</t>
  </si>
  <si>
    <t>10:35:36</t>
  </si>
  <si>
    <t>10:35:37</t>
  </si>
  <si>
    <t>10:35:39</t>
  </si>
  <si>
    <t>10:35:41</t>
  </si>
  <si>
    <t>10:35:42</t>
  </si>
  <si>
    <t>10:35:44</t>
  </si>
  <si>
    <t>10:35:46</t>
  </si>
  <si>
    <t>10:35:47</t>
  </si>
  <si>
    <t>10:35:49</t>
  </si>
  <si>
    <t>10:35:51</t>
  </si>
  <si>
    <t>10:35:52</t>
  </si>
  <si>
    <t>10:35:54</t>
  </si>
  <si>
    <t>10:35:56</t>
  </si>
  <si>
    <t>10:35:57</t>
  </si>
  <si>
    <t>10:35:59</t>
  </si>
  <si>
    <t>10:36:01</t>
  </si>
  <si>
    <t>10:36:02</t>
  </si>
  <si>
    <t>10:36:04</t>
  </si>
  <si>
    <t>10:36:06</t>
  </si>
  <si>
    <t>10:36:07</t>
  </si>
  <si>
    <t>10:36:09</t>
  </si>
  <si>
    <t>10:36:11</t>
  </si>
  <si>
    <t>10:36:12</t>
  </si>
  <si>
    <t>10:36:14</t>
  </si>
  <si>
    <t>10:36:15</t>
  </si>
  <si>
    <t>10:36:16</t>
  </si>
  <si>
    <t>10:36:17</t>
  </si>
  <si>
    <t>10:36:19</t>
  </si>
  <si>
    <t>10:36:22</t>
  </si>
  <si>
    <t>10:36:24</t>
  </si>
  <si>
    <t>10:36:25</t>
  </si>
  <si>
    <t>10:36:26</t>
  </si>
  <si>
    <t>10:36:27</t>
  </si>
  <si>
    <t>10:36:29</t>
  </si>
  <si>
    <t>10:36:31</t>
  </si>
  <si>
    <t>10:36:32</t>
  </si>
  <si>
    <t>10:36:34</t>
  </si>
  <si>
    <t>10:36:35</t>
  </si>
  <si>
    <t>10:36:36</t>
  </si>
  <si>
    <t>10:36:37</t>
  </si>
  <si>
    <t>10:36:39</t>
  </si>
  <si>
    <t>10:36:41</t>
  </si>
  <si>
    <t>10:36:42</t>
  </si>
  <si>
    <t>10:36:44</t>
  </si>
  <si>
    <t>10:36:46</t>
  </si>
  <si>
    <t>10:36:47</t>
  </si>
  <si>
    <t>10:36:49</t>
  </si>
  <si>
    <t>10:36:50</t>
  </si>
  <si>
    <t>10:36:52</t>
  </si>
  <si>
    <t>10:41:35</t>
  </si>
  <si>
    <t>https://gcc.gistexgarmenindonesia.com:7186/AI_SOURCE/METALDET1/RED_LINE/LINE_LINE 8_20241009_103837.jpg</t>
  </si>
  <si>
    <t>10:41:36</t>
  </si>
  <si>
    <t>10:41:37</t>
  </si>
  <si>
    <t>10:41:39</t>
  </si>
  <si>
    <t>10:41:40</t>
  </si>
  <si>
    <t>10:41:41</t>
  </si>
  <si>
    <t>10:41:42</t>
  </si>
  <si>
    <t>10:41:44</t>
  </si>
  <si>
    <t>10:41:45</t>
  </si>
  <si>
    <t>10:41:46</t>
  </si>
  <si>
    <t>10:41:47</t>
  </si>
  <si>
    <t>10:41:49</t>
  </si>
  <si>
    <t>10:41:50</t>
  </si>
  <si>
    <t>10:41:51</t>
  </si>
  <si>
    <t>10:41:52</t>
  </si>
  <si>
    <t>10:41:54</t>
  </si>
  <si>
    <t>10:41:55</t>
  </si>
  <si>
    <t>10:41:56</t>
  </si>
  <si>
    <t>10:41:57</t>
  </si>
  <si>
    <t>10:41:59</t>
  </si>
  <si>
    <t>10:42:00</t>
  </si>
  <si>
    <t>10:42:01</t>
  </si>
  <si>
    <t>10:42:02</t>
  </si>
  <si>
    <t>10:42:04</t>
  </si>
  <si>
    <t>10:42:05</t>
  </si>
  <si>
    <t>10:42:06</t>
  </si>
  <si>
    <t>10:42:07</t>
  </si>
  <si>
    <t>10:42:09</t>
  </si>
  <si>
    <t>10:42:10</t>
  </si>
  <si>
    <t>10:42:11</t>
  </si>
  <si>
    <t>10:42:12</t>
  </si>
  <si>
    <t>10:42:14</t>
  </si>
  <si>
    <t>10:42:15</t>
  </si>
  <si>
    <t>10:42:16</t>
  </si>
  <si>
    <t>10:42:17</t>
  </si>
  <si>
    <t>10:42:19</t>
  </si>
  <si>
    <t>10:42:20</t>
  </si>
  <si>
    <t>10:42:21</t>
  </si>
  <si>
    <t>10:42:22</t>
  </si>
  <si>
    <t>10:42:24</t>
  </si>
  <si>
    <t>10:42:25</t>
  </si>
  <si>
    <t>10:42:26</t>
  </si>
  <si>
    <t>10:42:27</t>
  </si>
  <si>
    <t>10:42:29</t>
  </si>
  <si>
    <t>10:42:30</t>
  </si>
  <si>
    <t>10:42:31</t>
  </si>
  <si>
    <t>10:42:32</t>
  </si>
  <si>
    <t>10:42:34</t>
  </si>
  <si>
    <t>10:42:35</t>
  </si>
  <si>
    <t>10:42:36</t>
  </si>
  <si>
    <t>10:42:37</t>
  </si>
  <si>
    <t>10:42:39</t>
  </si>
  <si>
    <t>10:42:40</t>
  </si>
  <si>
    <t>10:42:41</t>
  </si>
  <si>
    <t>10:42:42</t>
  </si>
  <si>
    <t>10:42:44</t>
  </si>
  <si>
    <t>10:42:45</t>
  </si>
  <si>
    <t>10:42:46</t>
  </si>
  <si>
    <t>10:42:47</t>
  </si>
  <si>
    <t>10:42:49</t>
  </si>
  <si>
    <t>10:42:50</t>
  </si>
  <si>
    <t>10:42:51</t>
  </si>
  <si>
    <t>10:42:52</t>
  </si>
  <si>
    <t>10:42:54</t>
  </si>
  <si>
    <t>10:42:55</t>
  </si>
  <si>
    <t>10:42:56</t>
  </si>
  <si>
    <t>10:42:57</t>
  </si>
  <si>
    <t>10:42:59</t>
  </si>
  <si>
    <t>10:43:00</t>
  </si>
  <si>
    <t>10:43:01</t>
  </si>
  <si>
    <t>10:43:02</t>
  </si>
  <si>
    <t>10:43:04</t>
  </si>
  <si>
    <t>10:43:05</t>
  </si>
  <si>
    <t>10:43:06</t>
  </si>
  <si>
    <t>10:43:07</t>
  </si>
  <si>
    <t>10:43:09</t>
  </si>
  <si>
    <t>10:43:10</t>
  </si>
  <si>
    <t>10:43:11</t>
  </si>
  <si>
    <t>10:43:12</t>
  </si>
  <si>
    <t>10:43:14</t>
  </si>
  <si>
    <t>10:43:15</t>
  </si>
  <si>
    <t>10:43:16</t>
  </si>
  <si>
    <t>10:43:17</t>
  </si>
  <si>
    <t>10:43:19</t>
  </si>
  <si>
    <t>10:43:20</t>
  </si>
  <si>
    <t>10:43:21</t>
  </si>
  <si>
    <t>10:43:22</t>
  </si>
  <si>
    <t>10:43:24</t>
  </si>
  <si>
    <t>10:43:25</t>
  </si>
  <si>
    <t>10:43:26</t>
  </si>
  <si>
    <t>10:43:27</t>
  </si>
  <si>
    <t>10:43:29</t>
  </si>
  <si>
    <t>10:43:30</t>
  </si>
  <si>
    <t>10:43:31</t>
  </si>
  <si>
    <t>10:43:32</t>
  </si>
  <si>
    <t>10:43:34</t>
  </si>
  <si>
    <t>10:43:35</t>
  </si>
  <si>
    <t>10:43:36</t>
  </si>
  <si>
    <t>10:43:37</t>
  </si>
  <si>
    <t>10:43:39</t>
  </si>
  <si>
    <t>10:43:40</t>
  </si>
  <si>
    <t>10:43:41</t>
  </si>
  <si>
    <t>10:43:42</t>
  </si>
  <si>
    <t>10:43:44</t>
  </si>
  <si>
    <t>10:43:45</t>
  </si>
  <si>
    <t>10:43:46</t>
  </si>
  <si>
    <t>[CLEAN] No Hp</t>
  </si>
  <si>
    <t>[CLEAN] PIC Area</t>
  </si>
  <si>
    <t>[CLEAN] Nama</t>
  </si>
  <si>
    <t>COLLECT DATA FITLER1</t>
  </si>
  <si>
    <t>COLLECT DATA FITLER2</t>
  </si>
  <si>
    <t>PK</t>
  </si>
  <si>
    <t>SERI</t>
  </si>
  <si>
    <t>RPA GGI &amp; Makro GGI</t>
  </si>
  <si>
    <t>KONTAK</t>
  </si>
  <si>
    <t>PESAN</t>
  </si>
  <si>
    <t>DONE: \\10.8.0.35\Bersama\IT\RPA IT\RPA - Visual AI\MACRO_RPA - Visial AI 5S\.Source\GCC - Visual AI 5S.xlsx</t>
  </si>
  <si>
    <t>Henry Wargana</t>
  </si>
  <si>
    <t>Project 5S GM1</t>
  </si>
  <si>
    <t>PK2</t>
  </si>
  <si>
    <t>SERI PK2</t>
  </si>
  <si>
    <t>[SUMIF] PK2</t>
  </si>
  <si>
    <t>BOBOT UNTUK PK2 DARI SERI PK1</t>
  </si>
  <si>
    <t>KONTAK ALERT WA2</t>
  </si>
  <si>
    <t>PESAN NOTIFIKASI INTERNAL WA2</t>
  </si>
  <si>
    <t>ISI PESAN UNTUK WA2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</si>
</sst>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0"/>
      <name val="Calibri"/>
      <family val="2"/>
      <scheme val="minor"/>
    </font>
    <font>
      <i/>
      <sz val="8"/>
      <color theme="0" tint="-0.14999847407452621"/>
      <name val="Calibri"/>
      <family val="2"/>
      <scheme val="minor"/>
    </font>
    <font>
      <b/>
      <sz val="9"/>
      <color rgb="FF00B0F0"/>
      <name val="Calibri"/>
      <family val="2"/>
      <scheme val="minor"/>
    </font>
    <font>
      <b/>
      <i/>
      <u/>
      <sz val="9"/>
      <color rgb="FF00B0F0"/>
      <name val="Calibri"/>
      <family val="2"/>
      <scheme val="minor"/>
    </font>
    <font>
      <b/>
      <i/>
      <sz val="8"/>
      <color theme="8" tint="0.59999389629810485"/>
      <name val="Calibri"/>
      <family val="2"/>
      <scheme val="minor"/>
    </font>
    <font>
      <sz val="150"/>
      <color rgb="FFEFFBFF"/>
      <name val="Calibri"/>
      <family val="2"/>
      <scheme val="minor"/>
    </font>
    <font>
      <i/>
      <sz val="8"/>
      <color rgb="FF9A9DA1"/>
      <name val="Calibri"/>
      <family val="2"/>
      <scheme val="minor"/>
    </font>
    <font>
      <i/>
      <sz val="8"/>
      <color theme="8" tint="0.59999389629810485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i/>
      <sz val="9"/>
      <color theme="4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2FC9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rgb="FF96E6E7"/>
      </bottom>
      <diagonal/>
    </border>
    <border>
      <left/>
      <right/>
      <top style="thin">
        <color rgb="FF96E6E7"/>
      </top>
      <bottom/>
      <diagonal/>
    </border>
    <border>
      <left/>
      <right style="thin">
        <color rgb="FF96E6E7"/>
      </right>
      <top/>
      <bottom style="thin">
        <color theme="8"/>
      </bottom>
      <diagonal/>
    </border>
    <border>
      <left style="thin">
        <color rgb="FF96E6E7"/>
      </left>
      <right/>
      <top/>
      <bottom style="thin">
        <color theme="8"/>
      </bottom>
      <diagonal/>
    </border>
    <border>
      <left/>
      <right style="thin">
        <color rgb="FF96E6E7"/>
      </right>
      <top style="thin">
        <color theme="8"/>
      </top>
      <bottom/>
      <diagonal/>
    </border>
    <border>
      <left style="thin">
        <color rgb="FF96E6E7"/>
      </left>
      <right/>
      <top style="thin">
        <color theme="8"/>
      </top>
      <bottom/>
      <diagonal/>
    </border>
    <border>
      <left style="thin">
        <color theme="0"/>
      </left>
      <right/>
      <top/>
      <bottom/>
      <diagonal/>
    </border>
  </borders>
  <cellStyleXfs count="4">
    <xf numFmtId="0" fontId="0" fillId="0" borderId="0"/>
    <xf numFmtId="0" fontId="2" fillId="0" borderId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36">
    <xf numFmtId="0" fontId="0" fillId="0" borderId="0" xfId="0"/>
    <xf numFmtId="0" fontId="2" fillId="0" borderId="0" xfId="1"/>
    <xf numFmtId="0" fontId="5" fillId="0" borderId="0" xfId="1" applyFont="1"/>
    <xf numFmtId="0" fontId="4" fillId="0" borderId="0" xfId="1" applyFont="1"/>
    <xf numFmtId="0" fontId="2" fillId="0" borderId="3" xfId="1" applyBorder="1"/>
    <xf numFmtId="0" fontId="4" fillId="0" borderId="4" xfId="1" applyFont="1" applyBorder="1"/>
    <xf numFmtId="0" fontId="2" fillId="3" borderId="0" xfId="1" applyFill="1"/>
    <xf numFmtId="0" fontId="2" fillId="0" borderId="5" xfId="1" applyBorder="1"/>
    <xf numFmtId="0" fontId="4" fillId="0" borderId="6" xfId="1" applyFont="1" applyBorder="1"/>
    <xf numFmtId="0" fontId="12" fillId="4" borderId="7" xfId="1" applyFont="1" applyFill="1" applyBorder="1" applyAlignment="1">
      <alignment vertical="center"/>
    </xf>
    <xf numFmtId="0" fontId="12" fillId="4" borderId="0" xfId="1" applyFont="1" applyFill="1" applyAlignment="1">
      <alignment vertical="center"/>
    </xf>
    <xf numFmtId="0" fontId="12" fillId="4" borderId="0" xfId="1" applyFont="1" applyFill="1" applyAlignment="1">
      <alignment horizontal="left" vertical="center"/>
    </xf>
    <xf numFmtId="0" fontId="13" fillId="0" borderId="0" xfId="1" applyFont="1" applyAlignment="1">
      <alignment horizontal="left"/>
    </xf>
    <xf numFmtId="0" fontId="15" fillId="0" borderId="0" xfId="2"/>
    <xf numFmtId="0" fontId="3" fillId="5" borderId="0" xfId="0" applyFont="1" applyFill="1"/>
    <xf numFmtId="0" fontId="16" fillId="0" borderId="0" xfId="2" applyFont="1" applyFill="1" applyAlignment="1">
      <alignment horizontal="center"/>
    </xf>
    <xf numFmtId="22" fontId="0" fillId="0" borderId="0" xfId="0" applyNumberFormat="1"/>
    <xf numFmtId="0" fontId="3" fillId="0" borderId="0" xfId="0" applyFont="1"/>
    <xf numFmtId="0" fontId="17" fillId="0" borderId="0" xfId="3" quotePrefix="1"/>
    <xf numFmtId="49" fontId="1" fillId="0" borderId="0" xfId="1" applyNumberFormat="1" applyFont="1"/>
    <xf numFmtId="15" fontId="3" fillId="5" borderId="0" xfId="0" applyNumberFormat="1" applyFont="1" applyFill="1"/>
    <xf numFmtId="15" fontId="0" fillId="0" borderId="0" xfId="0" applyNumberFormat="1"/>
    <xf numFmtId="14" fontId="0" fillId="0" borderId="0" xfId="0" applyNumberFormat="1"/>
    <xf numFmtId="0" fontId="18" fillId="0" borderId="0" xfId="1" applyFont="1"/>
    <xf numFmtId="49" fontId="3" fillId="0" borderId="0" xfId="0" applyNumberFormat="1" applyFont="1"/>
    <xf numFmtId="49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5" fillId="0" borderId="1" xfId="1" applyFont="1" applyBorder="1" applyAlignment="1">
      <alignment horizontal="left"/>
    </xf>
    <xf numFmtId="0" fontId="9" fillId="2" borderId="2" xfId="1" applyFont="1" applyFill="1" applyBorder="1" applyAlignment="1">
      <alignment horizontal="center" vertical="center"/>
    </xf>
    <xf numFmtId="0" fontId="9" fillId="2" borderId="0" xfId="1" applyFont="1" applyFill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0" fontId="2" fillId="0" borderId="0" xfId="1" applyAlignment="1">
      <alignment horizontal="center"/>
    </xf>
    <xf numFmtId="0" fontId="10" fillId="0" borderId="2" xfId="1" applyFont="1" applyBorder="1" applyAlignment="1">
      <alignment horizontal="left"/>
    </xf>
    <xf numFmtId="0" fontId="2" fillId="4" borderId="0" xfId="1" applyFill="1" applyAlignment="1">
      <alignment horizontal="center"/>
    </xf>
  </cellXfs>
  <cellStyles count="4">
    <cellStyle name="Hyperlink" xfId="3" builtinId="8"/>
    <cellStyle name="Hyperlink 2" xfId="2" xr:uid="{18B6CDE6-73A9-4FB6-89A4-525B115740C4}"/>
    <cellStyle name="Normal" xfId="0" builtinId="0"/>
    <cellStyle name="Normal 2" xfId="1" xr:uid="{737702C8-E5C3-4014-A92E-107CF048285A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290857</xdr:colOff>
      <xdr:row>2</xdr:row>
      <xdr:rowOff>9525</xdr:rowOff>
    </xdr:from>
    <xdr:to>
      <xdr:col>2</xdr:col>
      <xdr:colOff>2457449</xdr:colOff>
      <xdr:row>7</xdr:row>
      <xdr:rowOff>9525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757707" y="495300"/>
          <a:ext cx="2166592" cy="800100"/>
          <a:chOff x="2367307" y="415925"/>
          <a:chExt cx="2166592" cy="800100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67307" y="415925"/>
            <a:ext cx="2166592" cy="800100"/>
          </a:xfrm>
          <a:prstGeom prst="rect">
            <a:avLst/>
          </a:prstGeom>
        </xdr:spPr>
      </xdr:pic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6145" name="btn_Execute" hidden="1">
                <a:extLst>
                  <a:ext uri="{63B3BB69-23CF-44E3-9099-C40C66FF867C}">
                    <a14:compatExt spid="_x0000_s6145"/>
                  </a:ext>
                  <a:ext uri="{FF2B5EF4-FFF2-40B4-BE49-F238E27FC236}">
                    <a16:creationId xmlns:a16="http://schemas.microsoft.com/office/drawing/2014/main" id="{00000000-0008-0000-0200-000001180000}"/>
                  </a:ext>
                </a:extLst>
              </xdr:cNvPr>
              <xdr:cNvSpPr/>
            </xdr:nvSpPr>
            <xdr:spPr bwMode="auto">
              <a:xfrm>
                <a:off x="2576579" y="589452"/>
                <a:ext cx="1735733" cy="451166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3</xdr:col>
      <xdr:colOff>46159</xdr:colOff>
      <xdr:row>11</xdr:row>
      <xdr:rowOff>41031</xdr:rowOff>
    </xdr:from>
    <xdr:to>
      <xdr:col>3</xdr:col>
      <xdr:colOff>112419</xdr:colOff>
      <xdr:row>11</xdr:row>
      <xdr:rowOff>181164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4818184" y="1993656"/>
          <a:ext cx="66260" cy="140133"/>
        </a:xfrm>
        <a:prstGeom prst="roundRect">
          <a:avLst/>
        </a:prstGeom>
        <a:solidFill>
          <a:schemeClr val="accent1">
            <a:lumMod val="75000"/>
          </a:schemeClr>
        </a:solidFill>
        <a:scene3d>
          <a:camera prst="orthographicFront"/>
          <a:lightRig rig="threePt" dir="t"/>
        </a:scene3d>
        <a:sp3d>
          <a:bevelT/>
        </a:sp3d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l-GR" sz="800"/>
            <a:t>Ξ</a:t>
          </a:r>
          <a:endParaRPr lang="en-ID" sz="8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2348258</xdr:colOff>
      <xdr:row>2</xdr:row>
      <xdr:rowOff>38100</xdr:rowOff>
    </xdr:from>
    <xdr:to>
      <xdr:col>5</xdr:col>
      <xdr:colOff>1905000</xdr:colOff>
      <xdr:row>7</xdr:row>
      <xdr:rowOff>38100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7320308" y="523875"/>
          <a:ext cx="2204692" cy="800100"/>
          <a:chOff x="4332633" y="447675"/>
          <a:chExt cx="2839692" cy="876300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32633" y="447675"/>
            <a:ext cx="2839692" cy="876300"/>
          </a:xfrm>
          <a:prstGeom prst="rect">
            <a:avLst/>
          </a:prstGeom>
        </xdr:spPr>
      </xdr:pic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6146" name="BTN_Backup" hidden="1">
                <a:extLst>
                  <a:ext uri="{63B3BB69-23CF-44E3-9099-C40C66FF867C}">
                    <a14:compatExt spid="_x0000_s6146"/>
                  </a:ext>
                  <a:ext uri="{FF2B5EF4-FFF2-40B4-BE49-F238E27FC236}">
                    <a16:creationId xmlns:a16="http://schemas.microsoft.com/office/drawing/2014/main" id="{00000000-0008-0000-0200-000002180000}"/>
                  </a:ext>
                </a:extLst>
              </xdr:cNvPr>
              <xdr:cNvSpPr/>
            </xdr:nvSpPr>
            <xdr:spPr bwMode="auto">
              <a:xfrm>
                <a:off x="4606922" y="637728"/>
                <a:ext cx="2274979" cy="49413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  <xdr:twoCellAnchor>
    <xdr:from>
      <xdr:col>2</xdr:col>
      <xdr:colOff>3224557</xdr:colOff>
      <xdr:row>2</xdr:row>
      <xdr:rowOff>53975</xdr:rowOff>
    </xdr:from>
    <xdr:to>
      <xdr:col>4</xdr:col>
      <xdr:colOff>1720849</xdr:colOff>
      <xdr:row>7</xdr:row>
      <xdr:rowOff>53975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4691407" y="539750"/>
          <a:ext cx="2001492" cy="800100"/>
          <a:chOff x="2367307" y="415925"/>
          <a:chExt cx="2166592" cy="80010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67307" y="415925"/>
            <a:ext cx="2166592" cy="800100"/>
          </a:xfrm>
          <a:prstGeom prst="rect">
            <a:avLst/>
          </a:prstGeom>
        </xdr:spPr>
      </xdr:pic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6147" name="CommandButton1" hidden="1">
                <a:extLst>
                  <a:ext uri="{63B3BB69-23CF-44E3-9099-C40C66FF867C}">
                    <a14:compatExt spid="_x0000_s6147"/>
                  </a:ext>
                  <a:ext uri="{FF2B5EF4-FFF2-40B4-BE49-F238E27FC236}">
                    <a16:creationId xmlns:a16="http://schemas.microsoft.com/office/drawing/2014/main" id="{00000000-0008-0000-0200-000003180000}"/>
                  </a:ext>
                </a:extLst>
              </xdr:cNvPr>
              <xdr:cNvSpPr/>
            </xdr:nvSpPr>
            <xdr:spPr bwMode="auto">
              <a:xfrm>
                <a:off x="2576579" y="589452"/>
                <a:ext cx="1735733" cy="451166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DC6C0-D818-4966-95E0-9DE5151521B2}">
  <sheetPr codeName="Sheet16"/>
  <dimension ref="A1:C135"/>
  <sheetViews>
    <sheetView workbookViewId="0"/>
  </sheetViews>
  <sheetFormatPr defaultRowHeight="15"/>
  <cols>
    <col min="1" max="1" width="237" bestFit="1" customWidth="1"/>
    <col min="2" max="2" width="23.28515625" bestFit="1" customWidth="1"/>
    <col min="3" max="3" width="15.85546875" style="21" bestFit="1" customWidth="1"/>
  </cols>
  <sheetData>
    <row r="1" spans="1:3">
      <c r="A1" s="14" t="s">
        <v>17</v>
      </c>
      <c r="B1" s="14" t="s">
        <v>11</v>
      </c>
      <c r="C1" s="20" t="s">
        <v>9</v>
      </c>
    </row>
    <row r="2" spans="1:3">
      <c r="A2" t="s">
        <v>29</v>
      </c>
      <c r="C2" s="22">
        <v>45567.636179513887</v>
      </c>
    </row>
    <row r="3" spans="1:3">
      <c r="A3" t="s">
        <v>31</v>
      </c>
      <c r="C3" s="22">
        <v>45567.636179513887</v>
      </c>
    </row>
    <row r="4" spans="1:3">
      <c r="A4" t="s">
        <v>36</v>
      </c>
      <c r="B4" t="s">
        <v>37</v>
      </c>
      <c r="C4" s="16">
        <v>45568.456909722219</v>
      </c>
    </row>
    <row r="5" spans="1:3">
      <c r="A5" t="s">
        <v>36</v>
      </c>
      <c r="B5" t="s">
        <v>37</v>
      </c>
      <c r="C5" s="16">
        <v>45568.586284722223</v>
      </c>
    </row>
    <row r="6" spans="1:3">
      <c r="A6" t="s">
        <v>36</v>
      </c>
      <c r="B6" t="s">
        <v>37</v>
      </c>
      <c r="C6" s="16">
        <v>45568.588275462964</v>
      </c>
    </row>
    <row r="7" spans="1:3">
      <c r="A7" t="s">
        <v>36</v>
      </c>
      <c r="B7" t="s">
        <v>37</v>
      </c>
      <c r="C7" s="16">
        <v>45568.617025462961</v>
      </c>
    </row>
    <row r="8" spans="1:3">
      <c r="A8" t="s">
        <v>46</v>
      </c>
      <c r="B8" t="s">
        <v>37</v>
      </c>
      <c r="C8" s="16">
        <v>45569.485231481478</v>
      </c>
    </row>
    <row r="9" spans="1:3">
      <c r="A9" t="s">
        <v>46</v>
      </c>
      <c r="B9" t="s">
        <v>37</v>
      </c>
      <c r="C9" s="16">
        <v>45569.67496527778</v>
      </c>
    </row>
    <row r="10" spans="1:3">
      <c r="A10" t="s">
        <v>46</v>
      </c>
      <c r="B10" t="s">
        <v>37</v>
      </c>
      <c r="C10" s="16">
        <v>45569.676666666666</v>
      </c>
    </row>
    <row r="11" spans="1:3">
      <c r="A11" t="s">
        <v>46</v>
      </c>
      <c r="B11" t="s">
        <v>37</v>
      </c>
      <c r="C11" s="16">
        <v>45569.682986111111</v>
      </c>
    </row>
    <row r="12" spans="1:3">
      <c r="A12" t="s">
        <v>46</v>
      </c>
      <c r="B12" t="s">
        <v>37</v>
      </c>
      <c r="C12" s="16">
        <v>45569.683437500003</v>
      </c>
    </row>
    <row r="13" spans="1:3">
      <c r="A13" t="s">
        <v>46</v>
      </c>
      <c r="B13" t="s">
        <v>37</v>
      </c>
      <c r="C13" s="16">
        <v>45569.683576388888</v>
      </c>
    </row>
    <row r="14" spans="1:3">
      <c r="A14" t="s">
        <v>53</v>
      </c>
      <c r="B14" t="s">
        <v>37</v>
      </c>
      <c r="C14" s="16">
        <v>45573.600532407407</v>
      </c>
    </row>
    <row r="15" spans="1:3">
      <c r="A15" t="s">
        <v>54</v>
      </c>
      <c r="B15" t="s">
        <v>37</v>
      </c>
      <c r="C15" s="16">
        <v>45573.600543981483</v>
      </c>
    </row>
    <row r="16" spans="1:3">
      <c r="A16" t="s">
        <v>55</v>
      </c>
      <c r="B16" t="s">
        <v>37</v>
      </c>
      <c r="C16" s="16">
        <v>45573.600543981483</v>
      </c>
    </row>
    <row r="17" spans="1:3">
      <c r="A17" t="s">
        <v>56</v>
      </c>
      <c r="B17" t="s">
        <v>37</v>
      </c>
      <c r="C17" s="16">
        <v>45573.600543981483</v>
      </c>
    </row>
    <row r="18" spans="1:3">
      <c r="A18" t="s">
        <v>57</v>
      </c>
      <c r="B18" t="s">
        <v>37</v>
      </c>
      <c r="C18" s="16">
        <v>45573.600555555553</v>
      </c>
    </row>
    <row r="19" spans="1:3">
      <c r="A19" t="s">
        <v>58</v>
      </c>
      <c r="B19" t="s">
        <v>37</v>
      </c>
      <c r="C19" s="16">
        <v>45573.600555555553</v>
      </c>
    </row>
    <row r="20" spans="1:3">
      <c r="A20" t="s">
        <v>59</v>
      </c>
      <c r="B20" t="s">
        <v>37</v>
      </c>
      <c r="C20" s="16">
        <v>45573.600555555553</v>
      </c>
    </row>
    <row r="21" spans="1:3">
      <c r="A21" t="s">
        <v>60</v>
      </c>
      <c r="B21" t="s">
        <v>37</v>
      </c>
      <c r="C21" s="16">
        <v>45573.600555555553</v>
      </c>
    </row>
    <row r="22" spans="1:3">
      <c r="A22" t="s">
        <v>61</v>
      </c>
      <c r="B22" t="s">
        <v>37</v>
      </c>
      <c r="C22" s="16">
        <v>45573.60056712963</v>
      </c>
    </row>
    <row r="23" spans="1:3">
      <c r="A23" t="s">
        <v>62</v>
      </c>
      <c r="B23" t="s">
        <v>37</v>
      </c>
      <c r="C23" s="16">
        <v>45573.60056712963</v>
      </c>
    </row>
    <row r="24" spans="1:3">
      <c r="A24" t="s">
        <v>63</v>
      </c>
      <c r="B24" t="s">
        <v>37</v>
      </c>
      <c r="C24" s="16">
        <v>45573.60056712963</v>
      </c>
    </row>
    <row r="25" spans="1:3">
      <c r="A25" t="s">
        <v>64</v>
      </c>
      <c r="B25" t="s">
        <v>37</v>
      </c>
      <c r="C25" s="16">
        <v>45573.600578703707</v>
      </c>
    </row>
    <row r="26" spans="1:3">
      <c r="A26" t="s">
        <v>65</v>
      </c>
      <c r="B26" t="s">
        <v>37</v>
      </c>
      <c r="C26" s="16">
        <v>45573.600578703707</v>
      </c>
    </row>
    <row r="27" spans="1:3">
      <c r="A27" t="s">
        <v>66</v>
      </c>
      <c r="B27" t="s">
        <v>37</v>
      </c>
      <c r="C27" s="16">
        <v>45573.600578703707</v>
      </c>
    </row>
    <row r="28" spans="1:3">
      <c r="A28" t="s">
        <v>67</v>
      </c>
      <c r="B28" t="s">
        <v>37</v>
      </c>
      <c r="C28" s="16">
        <v>45573.600578703707</v>
      </c>
    </row>
    <row r="29" spans="1:3">
      <c r="A29" t="s">
        <v>68</v>
      </c>
      <c r="B29" t="s">
        <v>37</v>
      </c>
      <c r="C29" s="16">
        <v>45573.600590277776</v>
      </c>
    </row>
    <row r="30" spans="1:3">
      <c r="A30" t="s">
        <v>69</v>
      </c>
      <c r="B30" t="s">
        <v>37</v>
      </c>
      <c r="C30" s="16">
        <v>45573.600590277776</v>
      </c>
    </row>
    <row r="31" spans="1:3">
      <c r="A31" t="s">
        <v>70</v>
      </c>
      <c r="B31" t="s">
        <v>37</v>
      </c>
      <c r="C31" s="16">
        <v>45573.600590277776</v>
      </c>
    </row>
    <row r="32" spans="1:3">
      <c r="A32" t="s">
        <v>71</v>
      </c>
      <c r="B32" t="s">
        <v>37</v>
      </c>
      <c r="C32" s="16">
        <v>45573.600601851853</v>
      </c>
    </row>
    <row r="33" spans="1:3">
      <c r="A33" t="s">
        <v>72</v>
      </c>
      <c r="B33" t="s">
        <v>37</v>
      </c>
      <c r="C33" s="16">
        <v>45573.600601851853</v>
      </c>
    </row>
    <row r="34" spans="1:3">
      <c r="A34" t="s">
        <v>73</v>
      </c>
      <c r="B34" t="s">
        <v>37</v>
      </c>
      <c r="C34" s="16">
        <v>45573.600601851853</v>
      </c>
    </row>
    <row r="35" spans="1:3">
      <c r="A35" t="s">
        <v>74</v>
      </c>
      <c r="B35" t="s">
        <v>37</v>
      </c>
      <c r="C35" s="16">
        <v>45573.600601851853</v>
      </c>
    </row>
    <row r="36" spans="1:3">
      <c r="A36" t="s">
        <v>75</v>
      </c>
      <c r="B36" t="s">
        <v>37</v>
      </c>
      <c r="C36" s="16">
        <v>45573.600613425922</v>
      </c>
    </row>
    <row r="37" spans="1:3">
      <c r="A37" t="s">
        <v>76</v>
      </c>
      <c r="B37" t="s">
        <v>37</v>
      </c>
      <c r="C37" s="16">
        <v>45573.600613425922</v>
      </c>
    </row>
    <row r="38" spans="1:3">
      <c r="A38" t="s">
        <v>77</v>
      </c>
      <c r="B38" t="s">
        <v>37</v>
      </c>
      <c r="C38" s="16">
        <v>45573.600613425922</v>
      </c>
    </row>
    <row r="39" spans="1:3">
      <c r="A39" t="s">
        <v>53</v>
      </c>
      <c r="B39" t="s">
        <v>37</v>
      </c>
      <c r="C39" s="16">
        <v>45573.601145833331</v>
      </c>
    </row>
    <row r="40" spans="1:3">
      <c r="A40" t="s">
        <v>54</v>
      </c>
      <c r="B40" t="s">
        <v>37</v>
      </c>
      <c r="C40" s="16">
        <v>45573.601145833331</v>
      </c>
    </row>
    <row r="41" spans="1:3">
      <c r="A41" t="s">
        <v>55</v>
      </c>
      <c r="B41" t="s">
        <v>37</v>
      </c>
      <c r="C41" s="16">
        <v>45573.601145833331</v>
      </c>
    </row>
    <row r="42" spans="1:3">
      <c r="A42" t="s">
        <v>56</v>
      </c>
      <c r="B42" t="s">
        <v>37</v>
      </c>
      <c r="C42" s="16">
        <v>45573.601145833331</v>
      </c>
    </row>
    <row r="43" spans="1:3">
      <c r="A43" t="s">
        <v>57</v>
      </c>
      <c r="B43" t="s">
        <v>37</v>
      </c>
      <c r="C43" s="16">
        <v>45573.601145833331</v>
      </c>
    </row>
    <row r="44" spans="1:3">
      <c r="A44" t="s">
        <v>58</v>
      </c>
      <c r="B44" t="s">
        <v>37</v>
      </c>
      <c r="C44" s="16">
        <v>45573.601145833331</v>
      </c>
    </row>
    <row r="45" spans="1:3">
      <c r="A45" t="s">
        <v>59</v>
      </c>
      <c r="B45" t="s">
        <v>37</v>
      </c>
      <c r="C45" s="16">
        <v>45573.601145833331</v>
      </c>
    </row>
    <row r="46" spans="1:3">
      <c r="A46" t="s">
        <v>60</v>
      </c>
      <c r="B46" t="s">
        <v>37</v>
      </c>
      <c r="C46" s="16">
        <v>45573.601145833331</v>
      </c>
    </row>
    <row r="47" spans="1:3">
      <c r="A47" t="s">
        <v>61</v>
      </c>
      <c r="B47" t="s">
        <v>37</v>
      </c>
      <c r="C47" s="16">
        <v>45573.601145833331</v>
      </c>
    </row>
    <row r="48" spans="1:3">
      <c r="A48" t="s">
        <v>62</v>
      </c>
      <c r="B48" t="s">
        <v>37</v>
      </c>
      <c r="C48" s="16">
        <v>45573.601145833331</v>
      </c>
    </row>
    <row r="49" spans="1:3">
      <c r="A49" t="s">
        <v>63</v>
      </c>
      <c r="B49" t="s">
        <v>37</v>
      </c>
      <c r="C49" s="16">
        <v>45573.601145833331</v>
      </c>
    </row>
    <row r="50" spans="1:3">
      <c r="A50" t="s">
        <v>64</v>
      </c>
      <c r="B50" t="s">
        <v>37</v>
      </c>
      <c r="C50" s="16">
        <v>45573.601145833331</v>
      </c>
    </row>
    <row r="51" spans="1:3">
      <c r="A51" t="s">
        <v>65</v>
      </c>
      <c r="B51" t="s">
        <v>37</v>
      </c>
      <c r="C51" s="16">
        <v>45573.601145833331</v>
      </c>
    </row>
    <row r="52" spans="1:3">
      <c r="A52" t="s">
        <v>66</v>
      </c>
      <c r="B52" t="s">
        <v>37</v>
      </c>
      <c r="C52" s="16">
        <v>45573.601145833331</v>
      </c>
    </row>
    <row r="53" spans="1:3">
      <c r="A53" t="s">
        <v>67</v>
      </c>
      <c r="B53" t="s">
        <v>37</v>
      </c>
      <c r="C53" s="16">
        <v>45573.601145833331</v>
      </c>
    </row>
    <row r="54" spans="1:3">
      <c r="A54" t="s">
        <v>68</v>
      </c>
      <c r="B54" t="s">
        <v>37</v>
      </c>
      <c r="C54" s="16">
        <v>45573.601145833331</v>
      </c>
    </row>
    <row r="55" spans="1:3">
      <c r="A55" t="s">
        <v>69</v>
      </c>
      <c r="B55" t="s">
        <v>37</v>
      </c>
      <c r="C55" s="16">
        <v>45573.601145833331</v>
      </c>
    </row>
    <row r="56" spans="1:3">
      <c r="A56" t="s">
        <v>70</v>
      </c>
      <c r="B56" t="s">
        <v>37</v>
      </c>
      <c r="C56" s="16">
        <v>45573.601145833331</v>
      </c>
    </row>
    <row r="57" spans="1:3">
      <c r="A57" t="s">
        <v>71</v>
      </c>
      <c r="B57" t="s">
        <v>37</v>
      </c>
      <c r="C57" s="16">
        <v>45573.601145833331</v>
      </c>
    </row>
    <row r="58" spans="1:3">
      <c r="A58" t="s">
        <v>72</v>
      </c>
      <c r="B58" t="s">
        <v>37</v>
      </c>
      <c r="C58" s="16">
        <v>45573.601145833331</v>
      </c>
    </row>
    <row r="59" spans="1:3">
      <c r="A59" t="s">
        <v>73</v>
      </c>
      <c r="B59" t="s">
        <v>37</v>
      </c>
      <c r="C59" s="16">
        <v>45573.601145833331</v>
      </c>
    </row>
    <row r="60" spans="1:3">
      <c r="A60" t="s">
        <v>74</v>
      </c>
      <c r="B60" t="s">
        <v>37</v>
      </c>
      <c r="C60" s="16">
        <v>45573.601145833331</v>
      </c>
    </row>
    <row r="61" spans="1:3">
      <c r="A61" t="s">
        <v>75</v>
      </c>
      <c r="B61" t="s">
        <v>37</v>
      </c>
      <c r="C61" s="16">
        <v>45573.601145833331</v>
      </c>
    </row>
    <row r="62" spans="1:3">
      <c r="A62" t="s">
        <v>76</v>
      </c>
      <c r="B62" t="s">
        <v>37</v>
      </c>
      <c r="C62" s="16">
        <v>45573.601145833331</v>
      </c>
    </row>
    <row r="63" spans="1:3">
      <c r="A63" t="s">
        <v>77</v>
      </c>
      <c r="B63" t="s">
        <v>37</v>
      </c>
      <c r="C63" s="16">
        <v>45573.601145833331</v>
      </c>
    </row>
    <row r="64" spans="1:3">
      <c r="A64" t="s">
        <v>53</v>
      </c>
      <c r="B64" t="s">
        <v>37</v>
      </c>
      <c r="C64" s="16">
        <v>45573.602025462962</v>
      </c>
    </row>
    <row r="65" spans="1:3">
      <c r="A65" t="s">
        <v>54</v>
      </c>
      <c r="B65" t="s">
        <v>37</v>
      </c>
      <c r="C65" s="16">
        <v>45573.602025462962</v>
      </c>
    </row>
    <row r="66" spans="1:3">
      <c r="A66" t="s">
        <v>55</v>
      </c>
      <c r="B66" t="s">
        <v>37</v>
      </c>
      <c r="C66" s="16">
        <v>45573.602025462962</v>
      </c>
    </row>
    <row r="67" spans="1:3">
      <c r="A67" t="s">
        <v>56</v>
      </c>
      <c r="B67" t="s">
        <v>37</v>
      </c>
      <c r="C67" s="16">
        <v>45573.602025462962</v>
      </c>
    </row>
    <row r="68" spans="1:3">
      <c r="A68" t="s">
        <v>57</v>
      </c>
      <c r="B68" t="s">
        <v>37</v>
      </c>
      <c r="C68" s="16">
        <v>45573.602025462962</v>
      </c>
    </row>
    <row r="69" spans="1:3">
      <c r="A69" t="s">
        <v>58</v>
      </c>
      <c r="B69" t="s">
        <v>37</v>
      </c>
      <c r="C69" s="16">
        <v>45573.602025462962</v>
      </c>
    </row>
    <row r="70" spans="1:3">
      <c r="A70" t="s">
        <v>59</v>
      </c>
      <c r="B70" t="s">
        <v>37</v>
      </c>
      <c r="C70" s="16">
        <v>45573.602025462962</v>
      </c>
    </row>
    <row r="71" spans="1:3">
      <c r="A71" t="s">
        <v>60</v>
      </c>
      <c r="B71" t="s">
        <v>37</v>
      </c>
      <c r="C71" s="16">
        <v>45573.602025462962</v>
      </c>
    </row>
    <row r="72" spans="1:3">
      <c r="A72" t="s">
        <v>61</v>
      </c>
      <c r="B72" t="s">
        <v>37</v>
      </c>
      <c r="C72" s="16">
        <v>45573.602025462962</v>
      </c>
    </row>
    <row r="73" spans="1:3">
      <c r="A73" t="s">
        <v>62</v>
      </c>
      <c r="B73" t="s">
        <v>37</v>
      </c>
      <c r="C73" s="16">
        <v>45573.602025462962</v>
      </c>
    </row>
    <row r="74" spans="1:3">
      <c r="A74" t="s">
        <v>63</v>
      </c>
      <c r="B74" t="s">
        <v>37</v>
      </c>
      <c r="C74" s="16">
        <v>45573.602025462962</v>
      </c>
    </row>
    <row r="75" spans="1:3">
      <c r="A75" t="s">
        <v>64</v>
      </c>
      <c r="B75" t="s">
        <v>37</v>
      </c>
      <c r="C75" s="16">
        <v>45573.602025462962</v>
      </c>
    </row>
    <row r="76" spans="1:3">
      <c r="A76" t="s">
        <v>65</v>
      </c>
      <c r="B76" t="s">
        <v>37</v>
      </c>
      <c r="C76" s="16">
        <v>45573.602025462962</v>
      </c>
    </row>
    <row r="77" spans="1:3">
      <c r="A77" t="s">
        <v>66</v>
      </c>
      <c r="B77" t="s">
        <v>37</v>
      </c>
      <c r="C77" s="16">
        <v>45573.602025462962</v>
      </c>
    </row>
    <row r="78" spans="1:3">
      <c r="A78" t="s">
        <v>67</v>
      </c>
      <c r="B78" t="s">
        <v>37</v>
      </c>
      <c r="C78" s="16">
        <v>45573.602025462962</v>
      </c>
    </row>
    <row r="79" spans="1:3">
      <c r="A79" t="s">
        <v>68</v>
      </c>
      <c r="B79" t="s">
        <v>37</v>
      </c>
      <c r="C79" s="16">
        <v>45573.602025462962</v>
      </c>
    </row>
    <row r="80" spans="1:3">
      <c r="A80" t="s">
        <v>69</v>
      </c>
      <c r="B80" t="s">
        <v>37</v>
      </c>
      <c r="C80" s="16">
        <v>45573.602025462962</v>
      </c>
    </row>
    <row r="81" spans="1:3">
      <c r="A81" t="s">
        <v>70</v>
      </c>
      <c r="B81" t="s">
        <v>37</v>
      </c>
      <c r="C81" s="16">
        <v>45573.602025462962</v>
      </c>
    </row>
    <row r="82" spans="1:3">
      <c r="A82" t="s">
        <v>71</v>
      </c>
      <c r="B82" t="s">
        <v>37</v>
      </c>
      <c r="C82" s="16">
        <v>45573.602025462962</v>
      </c>
    </row>
    <row r="83" spans="1:3">
      <c r="A83" t="s">
        <v>72</v>
      </c>
      <c r="B83" t="s">
        <v>37</v>
      </c>
      <c r="C83" s="16">
        <v>45573.602025462962</v>
      </c>
    </row>
    <row r="84" spans="1:3">
      <c r="A84" t="s">
        <v>73</v>
      </c>
      <c r="B84" t="s">
        <v>37</v>
      </c>
      <c r="C84" s="16">
        <v>45573.602025462962</v>
      </c>
    </row>
    <row r="85" spans="1:3">
      <c r="A85" t="s">
        <v>74</v>
      </c>
      <c r="B85" t="s">
        <v>37</v>
      </c>
      <c r="C85" s="16">
        <v>45573.602025462962</v>
      </c>
    </row>
    <row r="86" spans="1:3">
      <c r="A86" t="s">
        <v>75</v>
      </c>
      <c r="B86" t="s">
        <v>37</v>
      </c>
      <c r="C86" s="16">
        <v>45573.602025462962</v>
      </c>
    </row>
    <row r="87" spans="1:3">
      <c r="A87" t="s">
        <v>76</v>
      </c>
      <c r="B87" t="s">
        <v>37</v>
      </c>
      <c r="C87" s="16">
        <v>45573.602025462962</v>
      </c>
    </row>
    <row r="88" spans="1:3">
      <c r="A88" t="s">
        <v>77</v>
      </c>
      <c r="B88" t="s">
        <v>37</v>
      </c>
      <c r="C88" s="16">
        <v>45573.602025462962</v>
      </c>
    </row>
    <row r="89" spans="1:3">
      <c r="A89" t="s">
        <v>80</v>
      </c>
      <c r="B89" t="s">
        <v>37</v>
      </c>
      <c r="C89" s="16">
        <v>45573.709733796299</v>
      </c>
    </row>
    <row r="90" spans="1:3">
      <c r="A90" t="s">
        <v>81</v>
      </c>
      <c r="B90" t="s">
        <v>37</v>
      </c>
      <c r="C90" s="16">
        <v>45573.709733796299</v>
      </c>
    </row>
    <row r="91" spans="1:3">
      <c r="A91" t="s">
        <v>82</v>
      </c>
      <c r="B91" t="s">
        <v>37</v>
      </c>
      <c r="C91" s="16">
        <v>45573.709745370368</v>
      </c>
    </row>
    <row r="92" spans="1:3">
      <c r="A92" t="s">
        <v>83</v>
      </c>
      <c r="B92" t="s">
        <v>37</v>
      </c>
      <c r="C92" s="16">
        <v>45573.709745370368</v>
      </c>
    </row>
    <row r="93" spans="1:3">
      <c r="A93" t="s">
        <v>84</v>
      </c>
      <c r="B93" t="s">
        <v>37</v>
      </c>
      <c r="C93" s="16">
        <v>45573.709745370368</v>
      </c>
    </row>
    <row r="94" spans="1:3">
      <c r="A94" t="s">
        <v>85</v>
      </c>
      <c r="B94" t="s">
        <v>37</v>
      </c>
      <c r="C94" s="16">
        <v>45573.709745370368</v>
      </c>
    </row>
    <row r="95" spans="1:3">
      <c r="A95" t="s">
        <v>86</v>
      </c>
      <c r="B95" t="s">
        <v>37</v>
      </c>
      <c r="C95" s="16">
        <v>45573.709756944445</v>
      </c>
    </row>
    <row r="96" spans="1:3">
      <c r="A96" t="s">
        <v>87</v>
      </c>
      <c r="B96" t="s">
        <v>37</v>
      </c>
      <c r="C96" s="16">
        <v>45573.709756944445</v>
      </c>
    </row>
    <row r="97" spans="1:3">
      <c r="A97" t="s">
        <v>88</v>
      </c>
      <c r="B97" t="s">
        <v>37</v>
      </c>
      <c r="C97" s="16">
        <v>45573.709756944445</v>
      </c>
    </row>
    <row r="98" spans="1:3">
      <c r="A98" t="s">
        <v>89</v>
      </c>
      <c r="B98" t="s">
        <v>37</v>
      </c>
      <c r="C98" s="16">
        <v>45573.709768518522</v>
      </c>
    </row>
    <row r="99" spans="1:3">
      <c r="A99" t="s">
        <v>90</v>
      </c>
      <c r="B99" t="s">
        <v>37</v>
      </c>
      <c r="C99" s="16">
        <v>45573.709768518522</v>
      </c>
    </row>
    <row r="100" spans="1:3">
      <c r="A100" t="s">
        <v>91</v>
      </c>
      <c r="B100" t="s">
        <v>37</v>
      </c>
      <c r="C100" s="16">
        <v>45573.709768518522</v>
      </c>
    </row>
    <row r="101" spans="1:3">
      <c r="A101" t="s">
        <v>92</v>
      </c>
      <c r="B101" t="s">
        <v>37</v>
      </c>
      <c r="C101" s="16">
        <v>45573.709768518522</v>
      </c>
    </row>
    <row r="102" spans="1:3">
      <c r="A102" t="s">
        <v>93</v>
      </c>
      <c r="B102" t="s">
        <v>37</v>
      </c>
      <c r="C102" s="16">
        <v>45573.709780092591</v>
      </c>
    </row>
    <row r="103" spans="1:3">
      <c r="A103" t="s">
        <v>94</v>
      </c>
      <c r="B103" t="s">
        <v>37</v>
      </c>
      <c r="C103" s="16">
        <v>45573.709780092591</v>
      </c>
    </row>
    <row r="104" spans="1:3">
      <c r="A104" t="s">
        <v>95</v>
      </c>
      <c r="B104" t="s">
        <v>37</v>
      </c>
      <c r="C104" s="16">
        <v>45573.709780092591</v>
      </c>
    </row>
    <row r="105" spans="1:3">
      <c r="A105" t="s">
        <v>96</v>
      </c>
      <c r="B105" t="s">
        <v>37</v>
      </c>
      <c r="C105" s="16">
        <v>45573.709780092591</v>
      </c>
    </row>
    <row r="106" spans="1:3">
      <c r="A106" t="s">
        <v>97</v>
      </c>
      <c r="B106" t="s">
        <v>37</v>
      </c>
      <c r="C106" s="16">
        <v>45573.709791666668</v>
      </c>
    </row>
    <row r="107" spans="1:3">
      <c r="A107" t="s">
        <v>98</v>
      </c>
      <c r="B107" t="s">
        <v>37</v>
      </c>
      <c r="C107" s="16">
        <v>45573.709791666668</v>
      </c>
    </row>
    <row r="108" spans="1:3">
      <c r="A108" t="s">
        <v>99</v>
      </c>
      <c r="B108" t="s">
        <v>37</v>
      </c>
      <c r="C108" s="16">
        <v>45573.709791666668</v>
      </c>
    </row>
    <row r="109" spans="1:3">
      <c r="A109" t="s">
        <v>100</v>
      </c>
      <c r="B109" t="s">
        <v>37</v>
      </c>
      <c r="C109" s="16">
        <v>45573.709803240738</v>
      </c>
    </row>
    <row r="110" spans="1:3">
      <c r="A110" t="s">
        <v>101</v>
      </c>
      <c r="B110" t="s">
        <v>37</v>
      </c>
      <c r="C110" s="16">
        <v>45573.709803240738</v>
      </c>
    </row>
    <row r="111" spans="1:3">
      <c r="A111" t="s">
        <v>102</v>
      </c>
      <c r="B111" t="s">
        <v>37</v>
      </c>
      <c r="C111" s="16">
        <v>45573.709803240738</v>
      </c>
    </row>
    <row r="112" spans="1:3">
      <c r="A112" t="s">
        <v>103</v>
      </c>
      <c r="B112" t="s">
        <v>37</v>
      </c>
      <c r="C112" s="16">
        <v>45573.709803240738</v>
      </c>
    </row>
    <row r="113" spans="1:3">
      <c r="A113" t="s">
        <v>104</v>
      </c>
      <c r="B113" t="s">
        <v>37</v>
      </c>
      <c r="C113" s="16">
        <v>45573.709814814814</v>
      </c>
    </row>
    <row r="114" spans="1:3">
      <c r="A114" t="s">
        <v>94</v>
      </c>
      <c r="B114" t="s">
        <v>37</v>
      </c>
      <c r="C114" s="16">
        <v>45575.428576388891</v>
      </c>
    </row>
    <row r="115" spans="1:3">
      <c r="A115" t="s">
        <v>105</v>
      </c>
      <c r="B115" t="s">
        <v>37</v>
      </c>
      <c r="C115" s="16">
        <v>45575.428576388891</v>
      </c>
    </row>
    <row r="116" spans="1:3">
      <c r="A116" t="s">
        <v>100</v>
      </c>
      <c r="B116" t="s">
        <v>37</v>
      </c>
      <c r="C116" s="16">
        <v>45575.428576388891</v>
      </c>
    </row>
    <row r="117" spans="1:3">
      <c r="A117" t="s">
        <v>89</v>
      </c>
      <c r="B117" t="s">
        <v>37</v>
      </c>
      <c r="C117" s="16">
        <v>45575.428576388891</v>
      </c>
    </row>
    <row r="118" spans="1:3">
      <c r="A118" t="s">
        <v>106</v>
      </c>
      <c r="B118" t="s">
        <v>37</v>
      </c>
      <c r="C118" s="16">
        <v>45575.428576388891</v>
      </c>
    </row>
    <row r="119" spans="1:3">
      <c r="A119" t="s">
        <v>102</v>
      </c>
      <c r="B119" t="s">
        <v>37</v>
      </c>
      <c r="C119" s="16">
        <v>45575.428587962961</v>
      </c>
    </row>
    <row r="120" spans="1:3">
      <c r="A120" t="s">
        <v>107</v>
      </c>
      <c r="B120" t="s">
        <v>37</v>
      </c>
      <c r="C120" s="16">
        <v>45575.428587962961</v>
      </c>
    </row>
    <row r="121" spans="1:3">
      <c r="A121" t="s">
        <v>108</v>
      </c>
      <c r="B121" t="s">
        <v>37</v>
      </c>
      <c r="C121" s="16">
        <v>45575.428587962961</v>
      </c>
    </row>
    <row r="122" spans="1:3">
      <c r="A122" t="s">
        <v>80</v>
      </c>
      <c r="B122" t="s">
        <v>37</v>
      </c>
      <c r="C122" s="16">
        <v>45575.428587962961</v>
      </c>
    </row>
    <row r="123" spans="1:3">
      <c r="A123" t="s">
        <v>109</v>
      </c>
      <c r="B123" t="s">
        <v>37</v>
      </c>
      <c r="C123" s="16">
        <v>45575.428599537037</v>
      </c>
    </row>
    <row r="124" spans="1:3">
      <c r="A124" t="s">
        <v>110</v>
      </c>
      <c r="B124" t="s">
        <v>37</v>
      </c>
      <c r="C124" s="16">
        <v>45575.428599537037</v>
      </c>
    </row>
    <row r="125" spans="1:3">
      <c r="A125" t="s">
        <v>94</v>
      </c>
      <c r="B125" t="s">
        <v>37</v>
      </c>
      <c r="C125" s="16">
        <v>45575.675162037034</v>
      </c>
    </row>
    <row r="126" spans="1:3">
      <c r="A126" t="s">
        <v>105</v>
      </c>
      <c r="B126" t="s">
        <v>37</v>
      </c>
      <c r="C126" s="16">
        <v>45575.675162037034</v>
      </c>
    </row>
    <row r="127" spans="1:3">
      <c r="A127" t="s">
        <v>100</v>
      </c>
      <c r="B127" t="s">
        <v>37</v>
      </c>
      <c r="C127" s="16">
        <v>45575.675162037034</v>
      </c>
    </row>
    <row r="128" spans="1:3">
      <c r="A128" t="s">
        <v>89</v>
      </c>
      <c r="B128" t="s">
        <v>37</v>
      </c>
      <c r="C128" s="16">
        <v>45575.675162037034</v>
      </c>
    </row>
    <row r="129" spans="1:3">
      <c r="A129" t="s">
        <v>106</v>
      </c>
      <c r="B129" t="s">
        <v>37</v>
      </c>
      <c r="C129" s="16">
        <v>45575.675173611111</v>
      </c>
    </row>
    <row r="130" spans="1:3">
      <c r="A130" t="s">
        <v>102</v>
      </c>
      <c r="B130" t="s">
        <v>37</v>
      </c>
      <c r="C130" s="16">
        <v>45575.675173611111</v>
      </c>
    </row>
    <row r="131" spans="1:3">
      <c r="A131" t="s">
        <v>107</v>
      </c>
      <c r="B131" t="s">
        <v>37</v>
      </c>
      <c r="C131" s="16">
        <v>45575.675173611111</v>
      </c>
    </row>
    <row r="132" spans="1:3">
      <c r="A132" t="s">
        <v>108</v>
      </c>
      <c r="B132" t="s">
        <v>37</v>
      </c>
      <c r="C132" s="16">
        <v>45575.675173611111</v>
      </c>
    </row>
    <row r="133" spans="1:3">
      <c r="A133" t="s">
        <v>80</v>
      </c>
      <c r="B133" t="s">
        <v>37</v>
      </c>
      <c r="C133" s="16">
        <v>45575.675173611111</v>
      </c>
    </row>
    <row r="134" spans="1:3">
      <c r="A134" t="s">
        <v>109</v>
      </c>
      <c r="B134" t="s">
        <v>37</v>
      </c>
      <c r="C134" s="16">
        <v>45575.675185185188</v>
      </c>
    </row>
    <row r="135" spans="1:3">
      <c r="A135" t="s">
        <v>110</v>
      </c>
      <c r="B135" t="s">
        <v>37</v>
      </c>
      <c r="C135" s="16">
        <v>45575.675185185188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B8BA3-9502-43D4-A79E-4CD16863E6AD}">
  <sheetPr codeName="Sheet3"/>
  <dimension ref="A1:F2"/>
  <sheetViews>
    <sheetView workbookViewId="0">
      <selection activeCell="J1" sqref="J1"/>
    </sheetView>
  </sheetViews>
  <sheetFormatPr defaultRowHeight="15"/>
  <cols>
    <col min="1" max="1" width="10.42578125" customWidth="1"/>
    <col min="2" max="2" width="13.42578125" bestFit="1" customWidth="1"/>
    <col min="3" max="3" width="18.5703125" customWidth="1"/>
    <col min="4" max="4" width="24" customWidth="1"/>
    <col min="5" max="6" width="10.5703125" bestFit="1" customWidth="1"/>
  </cols>
  <sheetData>
    <row r="1" spans="1:6">
      <c r="A1" s="17" t="s">
        <v>21</v>
      </c>
      <c r="B1" s="17" t="s">
        <v>22</v>
      </c>
      <c r="C1" s="17" t="s">
        <v>16</v>
      </c>
      <c r="D1" s="17" t="s">
        <v>18</v>
      </c>
      <c r="F1" s="17" t="s">
        <v>30</v>
      </c>
    </row>
    <row r="2" spans="1:6">
      <c r="A2" t="s">
        <v>20</v>
      </c>
      <c r="B2" t="s">
        <v>19</v>
      </c>
      <c r="C2" t="str">
        <f>"!!WARNING!!+Visual+AI+5S+DITEMUKAN+TANPA+KONTAK+VIOLATION+"&amp;SUBSTITUTE(HOME!E13," ","+")</f>
        <v>!!WARNING!!+Visual+AI+5S+DITEMUKAN+TANPA+KONTAK+VIOLATION+\\10.8.0.35\bersama\IT\RPA+IT\RPA+-+Visual+AI\MACRO_RPA+-+Visial+AI+5S\.Macro\MACRO_RPA+-+Visial+AI+5S.xlsm</v>
      </c>
      <c r="D2" s="18" t="str">
        <f>"https://web.whatsapp.com/send/?phone="&amp;B2&amp;"&amp;text="&amp;C2&amp;"&amp;type=phone_number&amp;app_absent=0"</f>
        <v>https://web.whatsapp.com/send/?phone=628999007703&amp;text=!!WARNING!!+Visual+AI+5S+DITEMUKAN+TANPA+KONTAK+VIOLATION+\\10.8.0.35\bersama\IT\RPA+IT\RPA+-+Visual+AI\MACRO_RPA+-+Visial+AI+5S\.Macro\MACRO_RPA+-+Visial+AI+5S.xlsm&amp;type=phone_number&amp;app_absent=0</v>
      </c>
      <c r="F2" t="b">
        <f>ISTEXT(VLOOKUP("warning DATA TIDAK VALID",CC1_VisualAI!$AC:$AC,1,FALSE))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27896-A31C-4AB9-9D2D-3BD419D164F6}">
  <sheetPr codeName="sh_Home1111">
    <tabColor rgb="FF00B0F0"/>
  </sheetPr>
  <dimension ref="A1:H29"/>
  <sheetViews>
    <sheetView showGridLines="0" zoomScaleNormal="100" workbookViewId="0">
      <selection activeCell="E12" sqref="E12"/>
    </sheetView>
  </sheetViews>
  <sheetFormatPr defaultColWidth="8.7109375" defaultRowHeight="15"/>
  <cols>
    <col min="1" max="1" width="20.28515625" style="1" customWidth="1"/>
    <col min="2" max="2" width="1.7109375" style="1" customWidth="1"/>
    <col min="3" max="3" width="49.5703125" style="1" customWidth="1"/>
    <col min="4" max="4" width="3" style="1" customWidth="1"/>
    <col min="5" max="5" width="39.7109375" style="1" customWidth="1"/>
    <col min="6" max="6" width="35.85546875" style="1" customWidth="1"/>
    <col min="7" max="7" width="1.7109375" style="1" customWidth="1"/>
    <col min="8" max="8" width="28" style="1" customWidth="1"/>
    <col min="9" max="16384" width="8.7109375" style="1"/>
  </cols>
  <sheetData>
    <row r="1" spans="1:8" ht="12" customHeight="1">
      <c r="C1" s="29" t="s">
        <v>0</v>
      </c>
      <c r="D1" s="29"/>
      <c r="E1" s="29"/>
      <c r="F1" s="29"/>
      <c r="G1" s="2"/>
    </row>
    <row r="2" spans="1:8" ht="26.25" customHeight="1">
      <c r="C2" s="30" t="s">
        <v>1</v>
      </c>
      <c r="D2" s="30"/>
      <c r="E2" s="30"/>
      <c r="F2" s="30"/>
      <c r="G2" s="3" t="s">
        <v>2</v>
      </c>
    </row>
    <row r="3" spans="1:8" ht="12" customHeight="1">
      <c r="C3" s="31"/>
      <c r="D3" s="31"/>
      <c r="E3" s="31"/>
      <c r="F3" s="31"/>
      <c r="G3" s="3"/>
    </row>
    <row r="4" spans="1:8" ht="12" customHeight="1">
      <c r="C4" s="31"/>
      <c r="D4" s="31"/>
      <c r="E4" s="31"/>
      <c r="F4" s="31"/>
      <c r="G4" s="3"/>
    </row>
    <row r="5" spans="1:8" ht="18" customHeight="1">
      <c r="B5" s="4"/>
      <c r="C5" s="31"/>
      <c r="D5" s="31"/>
      <c r="E5" s="31"/>
      <c r="F5" s="31"/>
      <c r="G5" s="5"/>
    </row>
    <row r="6" spans="1:8" ht="3" customHeight="1">
      <c r="A6" s="6"/>
      <c r="C6" s="31"/>
      <c r="D6" s="31"/>
      <c r="E6" s="31"/>
      <c r="F6" s="31"/>
      <c r="H6" s="6"/>
    </row>
    <row r="7" spans="1:8" ht="18" customHeight="1">
      <c r="B7" s="7"/>
      <c r="C7" s="31"/>
      <c r="D7" s="31"/>
      <c r="E7" s="31"/>
      <c r="F7" s="31"/>
      <c r="G7" s="8"/>
    </row>
    <row r="8" spans="1:8" ht="12" customHeight="1">
      <c r="C8" s="31"/>
      <c r="D8" s="31"/>
      <c r="E8" s="31"/>
      <c r="F8" s="31"/>
      <c r="G8" s="3"/>
    </row>
    <row r="9" spans="1:8" ht="6.75" customHeight="1">
      <c r="A9" s="33"/>
      <c r="B9" s="33"/>
      <c r="C9" s="32"/>
      <c r="D9" s="32"/>
      <c r="E9" s="32"/>
      <c r="F9" s="32"/>
      <c r="G9" s="3"/>
    </row>
    <row r="10" spans="1:8" ht="18" customHeight="1">
      <c r="A10" s="33"/>
      <c r="B10" s="33"/>
      <c r="C10" s="34" t="s">
        <v>3</v>
      </c>
      <c r="D10" s="34"/>
      <c r="E10" s="34"/>
      <c r="F10" s="34"/>
      <c r="G10" s="3"/>
    </row>
    <row r="11" spans="1:8" ht="15.75">
      <c r="C11" s="9" t="s">
        <v>4</v>
      </c>
      <c r="D11" s="10" t="s">
        <v>5</v>
      </c>
      <c r="E11" s="10"/>
      <c r="F11" s="11" t="s">
        <v>6</v>
      </c>
      <c r="G11" s="3"/>
    </row>
    <row r="12" spans="1:8">
      <c r="C12" s="12" t="s">
        <v>7</v>
      </c>
      <c r="D12" s="3" t="s">
        <v>2</v>
      </c>
      <c r="E12" t="s">
        <v>12</v>
      </c>
      <c r="F12" s="15" t="s">
        <v>2</v>
      </c>
      <c r="G12" s="3" t="s">
        <v>2</v>
      </c>
    </row>
    <row r="13" spans="1:8">
      <c r="C13" s="12" t="s">
        <v>32</v>
      </c>
      <c r="D13" s="3"/>
      <c r="E13" t="s">
        <v>47</v>
      </c>
      <c r="F13" s="15" t="s">
        <v>2</v>
      </c>
      <c r="G13" s="3"/>
    </row>
    <row r="14" spans="1:8">
      <c r="C14" s="12" t="s">
        <v>26</v>
      </c>
      <c r="D14" s="3"/>
      <c r="E14" t="s">
        <v>25</v>
      </c>
      <c r="F14" s="15" t="s">
        <v>2</v>
      </c>
      <c r="G14" s="3"/>
    </row>
    <row r="15" spans="1:8">
      <c r="C15" s="12"/>
      <c r="D15" s="12"/>
      <c r="E15" s="13"/>
      <c r="F15" s="15"/>
      <c r="G15" s="3"/>
    </row>
    <row r="16" spans="1:8" ht="1.5" customHeight="1">
      <c r="C16" s="35"/>
      <c r="D16" s="35"/>
      <c r="E16" s="35"/>
      <c r="F16" s="35"/>
      <c r="G16" s="3"/>
    </row>
    <row r="17" spans="3:7">
      <c r="G17" s="3"/>
    </row>
    <row r="18" spans="3:7">
      <c r="C18" s="1" t="s">
        <v>8</v>
      </c>
      <c r="G18" s="3"/>
    </row>
    <row r="19" spans="3:7">
      <c r="C19" s="19" t="s">
        <v>24</v>
      </c>
      <c r="G19" s="3"/>
    </row>
    <row r="20" spans="3:7">
      <c r="C20" s="19" t="s">
        <v>23</v>
      </c>
      <c r="G20" s="3"/>
    </row>
    <row r="21" spans="3:7">
      <c r="G21" s="3"/>
    </row>
    <row r="22" spans="3:7">
      <c r="C22" s="23" t="s">
        <v>10</v>
      </c>
      <c r="G22" s="3"/>
    </row>
    <row r="23" spans="3:7">
      <c r="G23" s="3"/>
    </row>
    <row r="24" spans="3:7">
      <c r="G24" s="3"/>
    </row>
    <row r="25" spans="3:7">
      <c r="G25" s="3"/>
    </row>
    <row r="26" spans="3:7">
      <c r="G26" s="3"/>
    </row>
    <row r="27" spans="3:7">
      <c r="G27" s="3"/>
    </row>
    <row r="28" spans="3:7">
      <c r="G28" s="3"/>
    </row>
    <row r="29" spans="3:7">
      <c r="G29" s="3"/>
    </row>
  </sheetData>
  <mergeCells count="5">
    <mergeCell ref="C1:F1"/>
    <mergeCell ref="C2:F9"/>
    <mergeCell ref="A9:B10"/>
    <mergeCell ref="C10:F10"/>
    <mergeCell ref="C16:F16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6147" r:id="rId3" name="CommandButton1">
          <controlPr defaultSize="0" autoLine="0" autoPict="0" r:id="rId4">
            <anchor moveWithCells="1">
              <from>
                <xdr:col>3</xdr:col>
                <xdr:colOff>114300</xdr:colOff>
                <xdr:row>3</xdr:row>
                <xdr:rowOff>76200</xdr:rowOff>
              </from>
              <to>
                <xdr:col>4</xdr:col>
                <xdr:colOff>1514475</xdr:colOff>
                <xdr:row>6</xdr:row>
                <xdr:rowOff>104775</xdr:rowOff>
              </to>
            </anchor>
          </controlPr>
        </control>
      </mc:Choice>
      <mc:Fallback>
        <control shapeId="6147" r:id="rId3" name="CommandButton1"/>
      </mc:Fallback>
    </mc:AlternateContent>
    <mc:AlternateContent xmlns:mc="http://schemas.openxmlformats.org/markup-compatibility/2006">
      <mc:Choice Requires="x14">
        <control shapeId="6146" r:id="rId5" name="BTN_Backup">
          <controlPr defaultSize="0" autoLine="0" autoPict="0" r:id="rId6">
            <anchor moveWithCells="1">
              <from>
                <xdr:col>4</xdr:col>
                <xdr:colOff>2562225</xdr:colOff>
                <xdr:row>3</xdr:row>
                <xdr:rowOff>57150</xdr:rowOff>
              </from>
              <to>
                <xdr:col>5</xdr:col>
                <xdr:colOff>1676400</xdr:colOff>
                <xdr:row>6</xdr:row>
                <xdr:rowOff>95250</xdr:rowOff>
              </to>
            </anchor>
          </controlPr>
        </control>
      </mc:Choice>
      <mc:Fallback>
        <control shapeId="6146" r:id="rId5" name="BTN_Backup"/>
      </mc:Fallback>
    </mc:AlternateContent>
    <mc:AlternateContent xmlns:mc="http://schemas.openxmlformats.org/markup-compatibility/2006">
      <mc:Choice Requires="x14">
        <control shapeId="6145" r:id="rId7" name="btn_Execute">
          <controlPr defaultSize="0" autoLine="0" autoPict="0" r:id="rId8">
            <anchor moveWithCells="1">
              <from>
                <xdr:col>2</xdr:col>
                <xdr:colOff>504825</xdr:colOff>
                <xdr:row>3</xdr:row>
                <xdr:rowOff>28575</xdr:rowOff>
              </from>
              <to>
                <xdr:col>2</xdr:col>
                <xdr:colOff>2238375</xdr:colOff>
                <xdr:row>6</xdr:row>
                <xdr:rowOff>66675</xdr:rowOff>
              </to>
            </anchor>
          </controlPr>
        </control>
      </mc:Choice>
      <mc:Fallback>
        <control shapeId="6145" r:id="rId7" name="btn_Execute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0AFC4-F85A-4AFE-B1E6-8C67D83C983C}">
  <sheetPr codeName="Sheet6"/>
  <dimension ref="A1:N4721"/>
  <sheetViews>
    <sheetView topLeftCell="E1" workbookViewId="0">
      <selection activeCell="M2" sqref="M2:N2"/>
    </sheetView>
  </sheetViews>
  <sheetFormatPr defaultRowHeight="15"/>
  <cols>
    <col min="1" max="1" width="16.28515625" bestFit="1" customWidth="1"/>
    <col min="2" max="2" width="8.140625" bestFit="1" customWidth="1"/>
    <col min="3" max="3" width="8.42578125" bestFit="1" customWidth="1"/>
    <col min="4" max="4" width="14.140625" style="25" bestFit="1" customWidth="1"/>
    <col min="8" max="8" width="45.140625" bestFit="1" customWidth="1"/>
    <col min="11" max="11" width="19.5703125" customWidth="1"/>
    <col min="13" max="13" width="19.140625" customWidth="1"/>
    <col min="14" max="14" width="26.7109375" customWidth="1"/>
  </cols>
  <sheetData>
    <row r="1" spans="1:14">
      <c r="A1" s="17" t="s">
        <v>35</v>
      </c>
      <c r="B1" s="17" t="s">
        <v>13</v>
      </c>
      <c r="C1" s="17" t="s">
        <v>14</v>
      </c>
      <c r="D1" s="24" t="s">
        <v>34</v>
      </c>
      <c r="H1" s="17" t="s">
        <v>38</v>
      </c>
      <c r="K1" s="26" t="s">
        <v>2608</v>
      </c>
      <c r="M1" s="26" t="s">
        <v>2599</v>
      </c>
      <c r="N1" s="26" t="s">
        <v>2609</v>
      </c>
    </row>
    <row r="2" spans="1:14">
      <c r="A2" t="str">
        <f t="shared" ref="A2:A11" si="0">B2&amp;"-"&amp;C2</f>
        <v>AREA 10-Jhonson</v>
      </c>
      <c r="B2" t="s">
        <v>15</v>
      </c>
      <c r="C2" t="s">
        <v>33</v>
      </c>
      <c r="D2" s="25" t="s">
        <v>39</v>
      </c>
      <c r="H2" t="s">
        <v>19</v>
      </c>
      <c r="K2" t="s">
        <v>2602</v>
      </c>
      <c r="M2" t="s">
        <v>2598</v>
      </c>
      <c r="N2" t="str">
        <f>"DONE: " &amp;HOME!$E$12</f>
        <v>DONE: \\10.8.0.35\Bersama\IT\RPA IT\RPA - Visual AI\MACRO_RPA - Visial AI 5S\.Source\GCC - Visual AI 5S.xlsx</v>
      </c>
    </row>
    <row r="3" spans="1:14">
      <c r="A3" t="str">
        <f t="shared" si="0"/>
        <v>AREA 10-Hadi</v>
      </c>
      <c r="B3" t="s">
        <v>15</v>
      </c>
      <c r="C3" t="s">
        <v>20</v>
      </c>
      <c r="D3" s="25" t="s">
        <v>19</v>
      </c>
      <c r="K3" t="s">
        <v>2603</v>
      </c>
    </row>
    <row r="4" spans="1:14">
      <c r="A4" t="str">
        <f t="shared" si="0"/>
        <v>AREA 1-Antos</v>
      </c>
      <c r="B4" t="s">
        <v>40</v>
      </c>
      <c r="C4" t="s">
        <v>42</v>
      </c>
      <c r="D4" t="s">
        <v>43</v>
      </c>
    </row>
    <row r="5" spans="1:14">
      <c r="A5" t="str">
        <f t="shared" si="0"/>
        <v>LINE 2-Rexy</v>
      </c>
      <c r="B5" t="s">
        <v>41</v>
      </c>
      <c r="C5" t="s">
        <v>44</v>
      </c>
      <c r="D5" t="s">
        <v>45</v>
      </c>
    </row>
    <row r="6" spans="1:14">
      <c r="A6" t="str">
        <f t="shared" si="0"/>
        <v>LINE 1-Rexy</v>
      </c>
      <c r="B6" t="s">
        <v>48</v>
      </c>
      <c r="C6" t="s">
        <v>44</v>
      </c>
      <c r="D6" t="s">
        <v>45</v>
      </c>
    </row>
    <row r="7" spans="1:14">
      <c r="A7" t="str">
        <f t="shared" si="0"/>
        <v>LINE 11-Rexy</v>
      </c>
      <c r="B7" t="s">
        <v>49</v>
      </c>
      <c r="C7" t="s">
        <v>44</v>
      </c>
      <c r="D7" t="s">
        <v>45</v>
      </c>
    </row>
    <row r="8" spans="1:14">
      <c r="A8" t="str">
        <f t="shared" si="0"/>
        <v>LINE 6-Rexy</v>
      </c>
      <c r="B8" t="s">
        <v>50</v>
      </c>
      <c r="C8" t="s">
        <v>44</v>
      </c>
      <c r="D8" t="s">
        <v>45</v>
      </c>
    </row>
    <row r="9" spans="1:14">
      <c r="A9" t="str">
        <f t="shared" si="0"/>
        <v>LINE 5-Rexy</v>
      </c>
      <c r="B9" t="s">
        <v>51</v>
      </c>
      <c r="C9" t="s">
        <v>44</v>
      </c>
      <c r="D9" t="s">
        <v>45</v>
      </c>
    </row>
    <row r="10" spans="1:14">
      <c r="A10" t="str">
        <f t="shared" si="0"/>
        <v>LINE 6-Rahman</v>
      </c>
      <c r="B10" t="s">
        <v>50</v>
      </c>
      <c r="C10" t="s">
        <v>78</v>
      </c>
      <c r="D10" t="s">
        <v>79</v>
      </c>
    </row>
    <row r="11" spans="1:14">
      <c r="A11" t="str">
        <f t="shared" si="0"/>
        <v>LINE 14-Rexy</v>
      </c>
      <c r="B11" t="s">
        <v>52</v>
      </c>
      <c r="C11" t="s">
        <v>44</v>
      </c>
      <c r="D11" t="s">
        <v>45</v>
      </c>
    </row>
    <row r="12" spans="1:14">
      <c r="D12"/>
    </row>
    <row r="13" spans="1:14">
      <c r="D13"/>
    </row>
    <row r="14" spans="1:14">
      <c r="D14"/>
    </row>
    <row r="15" spans="1:14">
      <c r="D15"/>
    </row>
    <row r="16" spans="1:14">
      <c r="D16"/>
    </row>
    <row r="17" spans="4:4">
      <c r="D17"/>
    </row>
    <row r="18" spans="4:4">
      <c r="D18"/>
    </row>
    <row r="19" spans="4:4">
      <c r="D19"/>
    </row>
    <row r="20" spans="4:4">
      <c r="D20"/>
    </row>
    <row r="21" spans="4:4">
      <c r="D21"/>
    </row>
    <row r="22" spans="4:4">
      <c r="D22"/>
    </row>
    <row r="23" spans="4:4">
      <c r="D23"/>
    </row>
    <row r="24" spans="4:4">
      <c r="D24"/>
    </row>
    <row r="25" spans="4:4">
      <c r="D25"/>
    </row>
    <row r="26" spans="4:4">
      <c r="D26"/>
    </row>
    <row r="27" spans="4:4">
      <c r="D27"/>
    </row>
    <row r="28" spans="4:4">
      <c r="D28"/>
    </row>
    <row r="29" spans="4:4">
      <c r="D29"/>
    </row>
    <row r="30" spans="4:4">
      <c r="D30"/>
    </row>
    <row r="31" spans="4:4">
      <c r="D31"/>
    </row>
    <row r="32" spans="4:4">
      <c r="D32"/>
    </row>
    <row r="33" spans="4:4">
      <c r="D33"/>
    </row>
    <row r="34" spans="4:4">
      <c r="D34"/>
    </row>
    <row r="35" spans="4:4">
      <c r="D35"/>
    </row>
    <row r="36" spans="4:4">
      <c r="D36"/>
    </row>
    <row r="37" spans="4:4">
      <c r="D37"/>
    </row>
    <row r="38" spans="4:4">
      <c r="D38"/>
    </row>
    <row r="39" spans="4:4">
      <c r="D39"/>
    </row>
    <row r="40" spans="4:4">
      <c r="D40"/>
    </row>
    <row r="41" spans="4:4">
      <c r="D41"/>
    </row>
    <row r="42" spans="4:4">
      <c r="D42"/>
    </row>
    <row r="43" spans="4:4">
      <c r="D43"/>
    </row>
    <row r="44" spans="4:4">
      <c r="D44"/>
    </row>
    <row r="45" spans="4:4">
      <c r="D45"/>
    </row>
    <row r="46" spans="4:4">
      <c r="D46"/>
    </row>
    <row r="47" spans="4:4">
      <c r="D47"/>
    </row>
    <row r="48" spans="4:4">
      <c r="D48"/>
    </row>
    <row r="49" spans="4:4">
      <c r="D49"/>
    </row>
    <row r="50" spans="4:4">
      <c r="D50"/>
    </row>
    <row r="51" spans="4:4">
      <c r="D51"/>
    </row>
    <row r="52" spans="4:4">
      <c r="D52"/>
    </row>
    <row r="53" spans="4:4">
      <c r="D53"/>
    </row>
    <row r="54" spans="4:4">
      <c r="D54"/>
    </row>
    <row r="55" spans="4:4">
      <c r="D55"/>
    </row>
    <row r="56" spans="4:4">
      <c r="D56"/>
    </row>
    <row r="57" spans="4:4">
      <c r="D57"/>
    </row>
    <row r="58" spans="4:4">
      <c r="D58"/>
    </row>
    <row r="59" spans="4:4">
      <c r="D59"/>
    </row>
    <row r="60" spans="4:4">
      <c r="D60"/>
    </row>
    <row r="61" spans="4:4">
      <c r="D61"/>
    </row>
    <row r="62" spans="4:4">
      <c r="D62"/>
    </row>
    <row r="63" spans="4:4">
      <c r="D63"/>
    </row>
    <row r="64" spans="4:4">
      <c r="D64"/>
    </row>
    <row r="65" spans="4:4">
      <c r="D65"/>
    </row>
    <row r="66" spans="4:4">
      <c r="D66"/>
    </row>
    <row r="67" spans="4:4">
      <c r="D67"/>
    </row>
    <row r="68" spans="4:4">
      <c r="D68"/>
    </row>
    <row r="69" spans="4:4">
      <c r="D69"/>
    </row>
    <row r="70" spans="4:4">
      <c r="D70"/>
    </row>
    <row r="71" spans="4:4">
      <c r="D71"/>
    </row>
    <row r="72" spans="4:4">
      <c r="D72"/>
    </row>
    <row r="73" spans="4:4">
      <c r="D73"/>
    </row>
    <row r="74" spans="4:4">
      <c r="D74"/>
    </row>
    <row r="75" spans="4:4">
      <c r="D75"/>
    </row>
    <row r="76" spans="4:4">
      <c r="D76"/>
    </row>
    <row r="77" spans="4:4">
      <c r="D77"/>
    </row>
    <row r="78" spans="4:4">
      <c r="D78"/>
    </row>
    <row r="79" spans="4:4">
      <c r="D79"/>
    </row>
    <row r="80" spans="4:4">
      <c r="D80"/>
    </row>
    <row r="81" spans="4:4">
      <c r="D81"/>
    </row>
    <row r="82" spans="4:4">
      <c r="D82"/>
    </row>
    <row r="83" spans="4:4">
      <c r="D83"/>
    </row>
    <row r="84" spans="4:4">
      <c r="D84"/>
    </row>
    <row r="85" spans="4:4">
      <c r="D85"/>
    </row>
    <row r="86" spans="4:4">
      <c r="D86"/>
    </row>
    <row r="87" spans="4:4">
      <c r="D87"/>
    </row>
    <row r="88" spans="4:4">
      <c r="D88"/>
    </row>
    <row r="89" spans="4:4">
      <c r="D89"/>
    </row>
    <row r="90" spans="4:4">
      <c r="D90"/>
    </row>
    <row r="91" spans="4:4">
      <c r="D91"/>
    </row>
    <row r="92" spans="4:4">
      <c r="D92"/>
    </row>
    <row r="93" spans="4:4">
      <c r="D93"/>
    </row>
    <row r="94" spans="4:4">
      <c r="D94"/>
    </row>
    <row r="95" spans="4:4">
      <c r="D95"/>
    </row>
    <row r="96" spans="4:4">
      <c r="D96"/>
    </row>
    <row r="97" spans="4:4">
      <c r="D97"/>
    </row>
    <row r="98" spans="4:4">
      <c r="D98"/>
    </row>
    <row r="99" spans="4:4">
      <c r="D99"/>
    </row>
    <row r="100" spans="4:4">
      <c r="D100"/>
    </row>
    <row r="101" spans="4:4">
      <c r="D101"/>
    </row>
    <row r="102" spans="4:4">
      <c r="D102"/>
    </row>
    <row r="103" spans="4:4">
      <c r="D103"/>
    </row>
    <row r="104" spans="4:4">
      <c r="D104"/>
    </row>
    <row r="105" spans="4:4">
      <c r="D105"/>
    </row>
    <row r="106" spans="4:4">
      <c r="D106"/>
    </row>
    <row r="107" spans="4:4">
      <c r="D107"/>
    </row>
    <row r="108" spans="4:4">
      <c r="D108"/>
    </row>
    <row r="109" spans="4:4">
      <c r="D109"/>
    </row>
    <row r="110" spans="4:4">
      <c r="D110"/>
    </row>
    <row r="111" spans="4:4">
      <c r="D111"/>
    </row>
    <row r="112" spans="4:4">
      <c r="D112"/>
    </row>
    <row r="113" spans="4:4">
      <c r="D113"/>
    </row>
    <row r="114" spans="4:4">
      <c r="D114"/>
    </row>
    <row r="115" spans="4:4">
      <c r="D115"/>
    </row>
    <row r="116" spans="4:4">
      <c r="D116"/>
    </row>
    <row r="117" spans="4:4">
      <c r="D117"/>
    </row>
    <row r="118" spans="4:4">
      <c r="D118"/>
    </row>
    <row r="119" spans="4:4">
      <c r="D119"/>
    </row>
    <row r="120" spans="4:4">
      <c r="D120"/>
    </row>
    <row r="121" spans="4:4">
      <c r="D121"/>
    </row>
    <row r="122" spans="4:4">
      <c r="D122"/>
    </row>
    <row r="123" spans="4:4">
      <c r="D123"/>
    </row>
    <row r="124" spans="4:4">
      <c r="D124"/>
    </row>
    <row r="125" spans="4:4">
      <c r="D125"/>
    </row>
    <row r="126" spans="4:4">
      <c r="D126"/>
    </row>
    <row r="127" spans="4:4">
      <c r="D127"/>
    </row>
    <row r="128" spans="4:4">
      <c r="D128"/>
    </row>
    <row r="129" spans="4:4">
      <c r="D129"/>
    </row>
    <row r="130" spans="4:4">
      <c r="D130"/>
    </row>
    <row r="131" spans="4:4">
      <c r="D131"/>
    </row>
    <row r="132" spans="4:4">
      <c r="D132"/>
    </row>
    <row r="133" spans="4:4">
      <c r="D133"/>
    </row>
    <row r="134" spans="4:4">
      <c r="D134"/>
    </row>
    <row r="135" spans="4:4">
      <c r="D135"/>
    </row>
    <row r="136" spans="4:4">
      <c r="D136"/>
    </row>
    <row r="137" spans="4:4">
      <c r="D137"/>
    </row>
    <row r="138" spans="4:4">
      <c r="D138"/>
    </row>
    <row r="139" spans="4:4">
      <c r="D139"/>
    </row>
    <row r="140" spans="4:4">
      <c r="D140"/>
    </row>
    <row r="141" spans="4:4">
      <c r="D141"/>
    </row>
    <row r="142" spans="4:4">
      <c r="D142"/>
    </row>
    <row r="143" spans="4:4">
      <c r="D143"/>
    </row>
    <row r="144" spans="4:4">
      <c r="D144"/>
    </row>
    <row r="145" spans="4:4">
      <c r="D145"/>
    </row>
    <row r="146" spans="4:4">
      <c r="D146"/>
    </row>
    <row r="147" spans="4:4">
      <c r="D147"/>
    </row>
    <row r="148" spans="4:4">
      <c r="D148"/>
    </row>
    <row r="149" spans="4:4">
      <c r="D149"/>
    </row>
    <row r="150" spans="4:4">
      <c r="D150"/>
    </row>
    <row r="151" spans="4:4">
      <c r="D151"/>
    </row>
    <row r="152" spans="4:4">
      <c r="D152"/>
    </row>
    <row r="153" spans="4:4">
      <c r="D153"/>
    </row>
    <row r="154" spans="4:4">
      <c r="D154"/>
    </row>
    <row r="155" spans="4:4">
      <c r="D155"/>
    </row>
    <row r="156" spans="4:4">
      <c r="D156"/>
    </row>
    <row r="157" spans="4:4">
      <c r="D157"/>
    </row>
    <row r="158" spans="4:4">
      <c r="D158"/>
    </row>
    <row r="159" spans="4:4">
      <c r="D159"/>
    </row>
    <row r="160" spans="4:4">
      <c r="D160"/>
    </row>
    <row r="161" spans="4:4">
      <c r="D161"/>
    </row>
    <row r="162" spans="4:4">
      <c r="D162"/>
    </row>
    <row r="163" spans="4:4">
      <c r="D163"/>
    </row>
    <row r="164" spans="4:4">
      <c r="D164"/>
    </row>
    <row r="165" spans="4:4">
      <c r="D165"/>
    </row>
    <row r="166" spans="4:4">
      <c r="D166"/>
    </row>
    <row r="167" spans="4:4">
      <c r="D167"/>
    </row>
    <row r="168" spans="4:4">
      <c r="D168"/>
    </row>
    <row r="169" spans="4:4">
      <c r="D169"/>
    </row>
    <row r="170" spans="4:4">
      <c r="D170"/>
    </row>
    <row r="171" spans="4:4">
      <c r="D171"/>
    </row>
    <row r="172" spans="4:4">
      <c r="D172"/>
    </row>
    <row r="173" spans="4:4">
      <c r="D173"/>
    </row>
    <row r="174" spans="4:4">
      <c r="D174"/>
    </row>
    <row r="175" spans="4:4">
      <c r="D175"/>
    </row>
    <row r="176" spans="4:4">
      <c r="D176"/>
    </row>
    <row r="177" spans="4:4">
      <c r="D177"/>
    </row>
    <row r="178" spans="4:4">
      <c r="D178"/>
    </row>
    <row r="179" spans="4:4">
      <c r="D179"/>
    </row>
    <row r="180" spans="4:4">
      <c r="D180"/>
    </row>
    <row r="181" spans="4:4">
      <c r="D181"/>
    </row>
    <row r="182" spans="4:4">
      <c r="D182"/>
    </row>
    <row r="183" spans="4:4">
      <c r="D183"/>
    </row>
    <row r="184" spans="4:4">
      <c r="D184"/>
    </row>
    <row r="185" spans="4:4">
      <c r="D185"/>
    </row>
    <row r="186" spans="4:4">
      <c r="D186"/>
    </row>
    <row r="187" spans="4:4">
      <c r="D187"/>
    </row>
    <row r="188" spans="4:4">
      <c r="D188"/>
    </row>
    <row r="189" spans="4:4">
      <c r="D189"/>
    </row>
    <row r="190" spans="4:4">
      <c r="D190"/>
    </row>
    <row r="191" spans="4:4">
      <c r="D191"/>
    </row>
    <row r="192" spans="4:4">
      <c r="D192"/>
    </row>
    <row r="193" spans="4:4">
      <c r="D193"/>
    </row>
    <row r="194" spans="4:4">
      <c r="D194"/>
    </row>
    <row r="195" spans="4:4">
      <c r="D195"/>
    </row>
    <row r="196" spans="4:4">
      <c r="D196"/>
    </row>
    <row r="197" spans="4:4">
      <c r="D197"/>
    </row>
    <row r="198" spans="4:4">
      <c r="D198"/>
    </row>
    <row r="199" spans="4:4">
      <c r="D199"/>
    </row>
    <row r="200" spans="4:4">
      <c r="D200"/>
    </row>
    <row r="201" spans="4:4">
      <c r="D201"/>
    </row>
    <row r="202" spans="4:4">
      <c r="D202"/>
    </row>
    <row r="203" spans="4:4">
      <c r="D203"/>
    </row>
    <row r="204" spans="4:4">
      <c r="D204"/>
    </row>
    <row r="205" spans="4:4">
      <c r="D205"/>
    </row>
    <row r="206" spans="4:4">
      <c r="D206"/>
    </row>
    <row r="207" spans="4:4">
      <c r="D207"/>
    </row>
    <row r="208" spans="4:4">
      <c r="D208"/>
    </row>
    <row r="209" spans="4:4">
      <c r="D209"/>
    </row>
    <row r="210" spans="4:4">
      <c r="D210"/>
    </row>
    <row r="211" spans="4:4">
      <c r="D211"/>
    </row>
    <row r="212" spans="4:4">
      <c r="D212"/>
    </row>
    <row r="213" spans="4:4">
      <c r="D213"/>
    </row>
    <row r="214" spans="4:4">
      <c r="D214"/>
    </row>
    <row r="215" spans="4:4">
      <c r="D215"/>
    </row>
    <row r="216" spans="4:4">
      <c r="D216"/>
    </row>
    <row r="217" spans="4:4">
      <c r="D217"/>
    </row>
    <row r="218" spans="4:4">
      <c r="D218"/>
    </row>
    <row r="219" spans="4:4">
      <c r="D219"/>
    </row>
    <row r="220" spans="4:4">
      <c r="D220"/>
    </row>
    <row r="221" spans="4:4">
      <c r="D221"/>
    </row>
    <row r="222" spans="4:4">
      <c r="D222"/>
    </row>
    <row r="223" spans="4:4">
      <c r="D223"/>
    </row>
    <row r="224" spans="4:4">
      <c r="D224"/>
    </row>
    <row r="225" spans="4:4">
      <c r="D225"/>
    </row>
    <row r="226" spans="4:4">
      <c r="D226"/>
    </row>
    <row r="227" spans="4:4">
      <c r="D227"/>
    </row>
    <row r="228" spans="4:4">
      <c r="D228"/>
    </row>
    <row r="229" spans="4:4">
      <c r="D229"/>
    </row>
    <row r="230" spans="4:4">
      <c r="D230"/>
    </row>
    <row r="231" spans="4:4">
      <c r="D231"/>
    </row>
    <row r="232" spans="4:4">
      <c r="D232"/>
    </row>
    <row r="233" spans="4:4">
      <c r="D233"/>
    </row>
    <row r="234" spans="4:4">
      <c r="D234"/>
    </row>
    <row r="235" spans="4:4">
      <c r="D235"/>
    </row>
    <row r="236" spans="4:4">
      <c r="D236"/>
    </row>
    <row r="237" spans="4:4">
      <c r="D237"/>
    </row>
    <row r="238" spans="4:4">
      <c r="D238"/>
    </row>
    <row r="239" spans="4:4">
      <c r="D239"/>
    </row>
    <row r="240" spans="4:4">
      <c r="D240"/>
    </row>
    <row r="241" spans="4:4">
      <c r="D241"/>
    </row>
    <row r="242" spans="4:4">
      <c r="D242"/>
    </row>
    <row r="243" spans="4:4">
      <c r="D243"/>
    </row>
    <row r="244" spans="4:4">
      <c r="D244"/>
    </row>
    <row r="245" spans="4:4">
      <c r="D245"/>
    </row>
    <row r="246" spans="4:4">
      <c r="D246"/>
    </row>
    <row r="247" spans="4:4">
      <c r="D247"/>
    </row>
    <row r="248" spans="4:4">
      <c r="D248"/>
    </row>
    <row r="249" spans="4:4">
      <c r="D249"/>
    </row>
    <row r="250" spans="4:4">
      <c r="D250"/>
    </row>
    <row r="251" spans="4:4">
      <c r="D251"/>
    </row>
    <row r="252" spans="4:4">
      <c r="D252"/>
    </row>
    <row r="253" spans="4:4">
      <c r="D253"/>
    </row>
    <row r="254" spans="4:4">
      <c r="D254"/>
    </row>
    <row r="255" spans="4:4">
      <c r="D255"/>
    </row>
    <row r="256" spans="4:4">
      <c r="D256"/>
    </row>
    <row r="257" spans="4:4">
      <c r="D257"/>
    </row>
    <row r="258" spans="4:4">
      <c r="D258"/>
    </row>
    <row r="259" spans="4:4">
      <c r="D259"/>
    </row>
    <row r="260" spans="4:4">
      <c r="D260"/>
    </row>
    <row r="261" spans="4:4">
      <c r="D261"/>
    </row>
    <row r="262" spans="4:4">
      <c r="D262"/>
    </row>
    <row r="263" spans="4:4">
      <c r="D263"/>
    </row>
    <row r="264" spans="4:4">
      <c r="D264"/>
    </row>
    <row r="265" spans="4:4">
      <c r="D265"/>
    </row>
    <row r="266" spans="4:4">
      <c r="D266"/>
    </row>
    <row r="267" spans="4:4">
      <c r="D267"/>
    </row>
    <row r="268" spans="4:4">
      <c r="D268"/>
    </row>
    <row r="269" spans="4:4">
      <c r="D269"/>
    </row>
    <row r="270" spans="4:4">
      <c r="D270"/>
    </row>
    <row r="271" spans="4:4">
      <c r="D271"/>
    </row>
    <row r="272" spans="4:4">
      <c r="D272"/>
    </row>
    <row r="273" spans="4:4">
      <c r="D273"/>
    </row>
    <row r="274" spans="4:4">
      <c r="D274"/>
    </row>
    <row r="275" spans="4:4">
      <c r="D275"/>
    </row>
    <row r="276" spans="4:4">
      <c r="D276"/>
    </row>
    <row r="277" spans="4:4">
      <c r="D277"/>
    </row>
    <row r="278" spans="4:4">
      <c r="D278"/>
    </row>
    <row r="279" spans="4:4">
      <c r="D279"/>
    </row>
    <row r="280" spans="4:4">
      <c r="D280"/>
    </row>
    <row r="281" spans="4:4">
      <c r="D281"/>
    </row>
    <row r="282" spans="4:4">
      <c r="D282"/>
    </row>
    <row r="283" spans="4:4">
      <c r="D283"/>
    </row>
    <row r="284" spans="4:4">
      <c r="D284"/>
    </row>
    <row r="285" spans="4:4">
      <c r="D285"/>
    </row>
    <row r="286" spans="4:4">
      <c r="D286"/>
    </row>
    <row r="287" spans="4:4">
      <c r="D287"/>
    </row>
    <row r="288" spans="4:4">
      <c r="D288"/>
    </row>
    <row r="289" spans="4:4">
      <c r="D289"/>
    </row>
    <row r="290" spans="4:4">
      <c r="D290"/>
    </row>
    <row r="291" spans="4:4">
      <c r="D291"/>
    </row>
    <row r="292" spans="4:4">
      <c r="D292"/>
    </row>
    <row r="293" spans="4:4">
      <c r="D293"/>
    </row>
    <row r="294" spans="4:4">
      <c r="D294"/>
    </row>
    <row r="295" spans="4:4">
      <c r="D295"/>
    </row>
    <row r="296" spans="4:4">
      <c r="D296"/>
    </row>
    <row r="297" spans="4:4">
      <c r="D297"/>
    </row>
    <row r="298" spans="4:4">
      <c r="D298"/>
    </row>
    <row r="299" spans="4:4">
      <c r="D299"/>
    </row>
    <row r="300" spans="4:4">
      <c r="D300"/>
    </row>
    <row r="301" spans="4:4">
      <c r="D301"/>
    </row>
    <row r="302" spans="4:4">
      <c r="D302"/>
    </row>
    <row r="303" spans="4:4">
      <c r="D303"/>
    </row>
    <row r="304" spans="4:4">
      <c r="D304"/>
    </row>
    <row r="305" spans="4:4">
      <c r="D305"/>
    </row>
    <row r="306" spans="4:4">
      <c r="D306"/>
    </row>
    <row r="307" spans="4:4">
      <c r="D307"/>
    </row>
    <row r="308" spans="4:4">
      <c r="D308"/>
    </row>
    <row r="309" spans="4:4">
      <c r="D309"/>
    </row>
    <row r="310" spans="4:4">
      <c r="D310"/>
    </row>
    <row r="311" spans="4:4">
      <c r="D311"/>
    </row>
    <row r="312" spans="4:4">
      <c r="D312"/>
    </row>
    <row r="313" spans="4:4">
      <c r="D313"/>
    </row>
    <row r="314" spans="4:4">
      <c r="D314"/>
    </row>
    <row r="315" spans="4:4">
      <c r="D315"/>
    </row>
    <row r="316" spans="4:4">
      <c r="D316"/>
    </row>
    <row r="317" spans="4:4">
      <c r="D317"/>
    </row>
    <row r="318" spans="4:4">
      <c r="D318"/>
    </row>
    <row r="319" spans="4:4">
      <c r="D319"/>
    </row>
    <row r="320" spans="4:4">
      <c r="D320"/>
    </row>
    <row r="321" spans="4:4">
      <c r="D321"/>
    </row>
    <row r="322" spans="4:4">
      <c r="D322"/>
    </row>
    <row r="323" spans="4:4">
      <c r="D323"/>
    </row>
    <row r="324" spans="4:4">
      <c r="D324"/>
    </row>
    <row r="325" spans="4:4">
      <c r="D325"/>
    </row>
    <row r="326" spans="4:4">
      <c r="D326"/>
    </row>
    <row r="327" spans="4:4">
      <c r="D327"/>
    </row>
    <row r="328" spans="4:4">
      <c r="D328"/>
    </row>
    <row r="329" spans="4:4">
      <c r="D329"/>
    </row>
    <row r="330" spans="4:4">
      <c r="D330"/>
    </row>
    <row r="331" spans="4:4">
      <c r="D331"/>
    </row>
    <row r="332" spans="4:4">
      <c r="D332"/>
    </row>
    <row r="333" spans="4:4">
      <c r="D333"/>
    </row>
    <row r="334" spans="4:4">
      <c r="D334"/>
    </row>
    <row r="335" spans="4:4">
      <c r="D335"/>
    </row>
    <row r="336" spans="4:4">
      <c r="D336"/>
    </row>
    <row r="337" spans="4:4">
      <c r="D337"/>
    </row>
    <row r="338" spans="4:4">
      <c r="D338"/>
    </row>
    <row r="339" spans="4:4">
      <c r="D339"/>
    </row>
    <row r="340" spans="4:4">
      <c r="D340"/>
    </row>
    <row r="341" spans="4:4">
      <c r="D341"/>
    </row>
    <row r="342" spans="4:4">
      <c r="D342"/>
    </row>
    <row r="343" spans="4:4">
      <c r="D343"/>
    </row>
    <row r="344" spans="4:4">
      <c r="D344"/>
    </row>
    <row r="345" spans="4:4">
      <c r="D345"/>
    </row>
    <row r="346" spans="4:4">
      <c r="D346"/>
    </row>
    <row r="347" spans="4:4">
      <c r="D347"/>
    </row>
    <row r="348" spans="4:4">
      <c r="D348"/>
    </row>
    <row r="349" spans="4:4">
      <c r="D349"/>
    </row>
    <row r="350" spans="4:4">
      <c r="D350"/>
    </row>
    <row r="351" spans="4:4">
      <c r="D351"/>
    </row>
    <row r="352" spans="4:4">
      <c r="D352"/>
    </row>
    <row r="353" spans="4:4">
      <c r="D353"/>
    </row>
    <row r="354" spans="4:4">
      <c r="D354"/>
    </row>
    <row r="355" spans="4:4">
      <c r="D355"/>
    </row>
    <row r="356" spans="4:4">
      <c r="D356"/>
    </row>
    <row r="357" spans="4:4">
      <c r="D357"/>
    </row>
    <row r="358" spans="4:4">
      <c r="D358"/>
    </row>
    <row r="359" spans="4:4">
      <c r="D359"/>
    </row>
    <row r="360" spans="4:4">
      <c r="D360"/>
    </row>
    <row r="361" spans="4:4">
      <c r="D361"/>
    </row>
    <row r="362" spans="4:4">
      <c r="D362"/>
    </row>
    <row r="363" spans="4:4">
      <c r="D363"/>
    </row>
    <row r="364" spans="4:4">
      <c r="D364"/>
    </row>
    <row r="365" spans="4:4">
      <c r="D365"/>
    </row>
    <row r="366" spans="4:4">
      <c r="D366"/>
    </row>
    <row r="367" spans="4:4">
      <c r="D367"/>
    </row>
    <row r="368" spans="4:4">
      <c r="D368"/>
    </row>
    <row r="369" spans="4:4">
      <c r="D369"/>
    </row>
    <row r="370" spans="4:4">
      <c r="D370"/>
    </row>
    <row r="371" spans="4:4">
      <c r="D371"/>
    </row>
    <row r="372" spans="4:4">
      <c r="D372"/>
    </row>
    <row r="373" spans="4:4">
      <c r="D373"/>
    </row>
    <row r="374" spans="4:4">
      <c r="D374"/>
    </row>
    <row r="375" spans="4:4">
      <c r="D375"/>
    </row>
    <row r="376" spans="4:4">
      <c r="D376"/>
    </row>
    <row r="377" spans="4:4">
      <c r="D377"/>
    </row>
    <row r="378" spans="4:4">
      <c r="D378"/>
    </row>
    <row r="379" spans="4:4">
      <c r="D379"/>
    </row>
    <row r="380" spans="4:4">
      <c r="D380"/>
    </row>
    <row r="381" spans="4:4">
      <c r="D381"/>
    </row>
    <row r="382" spans="4:4">
      <c r="D382"/>
    </row>
    <row r="383" spans="4:4">
      <c r="D383"/>
    </row>
    <row r="384" spans="4:4">
      <c r="D384"/>
    </row>
    <row r="385" spans="4:4">
      <c r="D385"/>
    </row>
    <row r="386" spans="4:4">
      <c r="D386"/>
    </row>
    <row r="387" spans="4:4">
      <c r="D387"/>
    </row>
    <row r="388" spans="4:4">
      <c r="D388"/>
    </row>
    <row r="389" spans="4:4">
      <c r="D389"/>
    </row>
    <row r="390" spans="4:4">
      <c r="D390"/>
    </row>
    <row r="391" spans="4:4">
      <c r="D391"/>
    </row>
    <row r="392" spans="4:4">
      <c r="D392"/>
    </row>
    <row r="393" spans="4:4">
      <c r="D393"/>
    </row>
    <row r="394" spans="4:4">
      <c r="D394"/>
    </row>
    <row r="395" spans="4:4">
      <c r="D395"/>
    </row>
    <row r="396" spans="4:4">
      <c r="D396"/>
    </row>
    <row r="397" spans="4:4">
      <c r="D397"/>
    </row>
    <row r="398" spans="4:4">
      <c r="D398"/>
    </row>
    <row r="399" spans="4:4">
      <c r="D399"/>
    </row>
    <row r="400" spans="4:4">
      <c r="D400"/>
    </row>
    <row r="401" spans="4:4">
      <c r="D401"/>
    </row>
    <row r="402" spans="4:4">
      <c r="D402"/>
    </row>
    <row r="403" spans="4:4">
      <c r="D403"/>
    </row>
    <row r="404" spans="4:4">
      <c r="D404"/>
    </row>
    <row r="405" spans="4:4">
      <c r="D405"/>
    </row>
    <row r="406" spans="4:4">
      <c r="D406"/>
    </row>
    <row r="407" spans="4:4">
      <c r="D407"/>
    </row>
    <row r="408" spans="4:4">
      <c r="D408"/>
    </row>
    <row r="409" spans="4:4">
      <c r="D409"/>
    </row>
    <row r="410" spans="4:4">
      <c r="D410"/>
    </row>
    <row r="411" spans="4:4">
      <c r="D411"/>
    </row>
    <row r="412" spans="4:4">
      <c r="D412"/>
    </row>
    <row r="413" spans="4:4">
      <c r="D413"/>
    </row>
    <row r="414" spans="4:4">
      <c r="D414"/>
    </row>
    <row r="415" spans="4:4">
      <c r="D415"/>
    </row>
    <row r="416" spans="4:4">
      <c r="D416"/>
    </row>
    <row r="417" spans="4:4">
      <c r="D417"/>
    </row>
    <row r="418" spans="4:4">
      <c r="D418"/>
    </row>
    <row r="419" spans="4:4">
      <c r="D419"/>
    </row>
    <row r="420" spans="4:4">
      <c r="D420"/>
    </row>
    <row r="421" spans="4:4">
      <c r="D421"/>
    </row>
    <row r="422" spans="4:4">
      <c r="D422"/>
    </row>
    <row r="423" spans="4:4">
      <c r="D423"/>
    </row>
    <row r="424" spans="4:4">
      <c r="D424"/>
    </row>
    <row r="425" spans="4:4">
      <c r="D425"/>
    </row>
    <row r="426" spans="4:4">
      <c r="D426"/>
    </row>
    <row r="427" spans="4:4">
      <c r="D427"/>
    </row>
    <row r="428" spans="4:4">
      <c r="D428"/>
    </row>
    <row r="429" spans="4:4">
      <c r="D429"/>
    </row>
    <row r="430" spans="4:4">
      <c r="D430"/>
    </row>
    <row r="431" spans="4:4">
      <c r="D431"/>
    </row>
    <row r="432" spans="4:4">
      <c r="D432"/>
    </row>
    <row r="433" spans="4:4">
      <c r="D433"/>
    </row>
    <row r="434" spans="4:4">
      <c r="D434"/>
    </row>
    <row r="435" spans="4:4">
      <c r="D435"/>
    </row>
    <row r="436" spans="4:4">
      <c r="D436"/>
    </row>
    <row r="437" spans="4:4">
      <c r="D437"/>
    </row>
    <row r="438" spans="4:4">
      <c r="D438"/>
    </row>
    <row r="439" spans="4:4">
      <c r="D439"/>
    </row>
    <row r="440" spans="4:4">
      <c r="D440"/>
    </row>
    <row r="441" spans="4:4">
      <c r="D441"/>
    </row>
    <row r="442" spans="4:4">
      <c r="D442"/>
    </row>
    <row r="443" spans="4:4">
      <c r="D443"/>
    </row>
    <row r="444" spans="4:4">
      <c r="D444"/>
    </row>
    <row r="445" spans="4:4">
      <c r="D445"/>
    </row>
    <row r="446" spans="4:4">
      <c r="D446"/>
    </row>
    <row r="447" spans="4:4">
      <c r="D447"/>
    </row>
    <row r="448" spans="4:4">
      <c r="D448"/>
    </row>
    <row r="449" spans="4:4">
      <c r="D449"/>
    </row>
    <row r="450" spans="4:4">
      <c r="D450"/>
    </row>
    <row r="451" spans="4:4">
      <c r="D451"/>
    </row>
    <row r="452" spans="4:4">
      <c r="D452"/>
    </row>
    <row r="453" spans="4:4">
      <c r="D453"/>
    </row>
    <row r="454" spans="4:4">
      <c r="D454"/>
    </row>
    <row r="455" spans="4:4">
      <c r="D455"/>
    </row>
    <row r="456" spans="4:4">
      <c r="D456"/>
    </row>
    <row r="457" spans="4:4">
      <c r="D457"/>
    </row>
    <row r="458" spans="4:4">
      <c r="D458"/>
    </row>
    <row r="459" spans="4:4">
      <c r="D459"/>
    </row>
    <row r="460" spans="4:4">
      <c r="D460"/>
    </row>
    <row r="461" spans="4:4">
      <c r="D461"/>
    </row>
    <row r="462" spans="4:4">
      <c r="D462"/>
    </row>
    <row r="463" spans="4:4">
      <c r="D463"/>
    </row>
    <row r="464" spans="4:4">
      <c r="D464"/>
    </row>
    <row r="465" spans="4:4">
      <c r="D465"/>
    </row>
    <row r="466" spans="4:4">
      <c r="D466"/>
    </row>
    <row r="467" spans="4:4">
      <c r="D467"/>
    </row>
    <row r="468" spans="4:4">
      <c r="D468"/>
    </row>
    <row r="469" spans="4:4">
      <c r="D469"/>
    </row>
    <row r="470" spans="4:4">
      <c r="D470"/>
    </row>
    <row r="471" spans="4:4">
      <c r="D471"/>
    </row>
    <row r="472" spans="4:4">
      <c r="D472"/>
    </row>
    <row r="473" spans="4:4">
      <c r="D473"/>
    </row>
    <row r="474" spans="4:4">
      <c r="D474"/>
    </row>
    <row r="475" spans="4:4">
      <c r="D475"/>
    </row>
    <row r="476" spans="4:4">
      <c r="D476"/>
    </row>
    <row r="477" spans="4:4">
      <c r="D477"/>
    </row>
    <row r="478" spans="4:4">
      <c r="D478"/>
    </row>
    <row r="479" spans="4:4">
      <c r="D479"/>
    </row>
    <row r="480" spans="4:4">
      <c r="D480"/>
    </row>
    <row r="481" spans="4:4">
      <c r="D481"/>
    </row>
    <row r="482" spans="4:4">
      <c r="D482"/>
    </row>
    <row r="483" spans="4:4">
      <c r="D483"/>
    </row>
    <row r="484" spans="4:4">
      <c r="D484"/>
    </row>
    <row r="485" spans="4:4">
      <c r="D485"/>
    </row>
    <row r="486" spans="4:4">
      <c r="D486"/>
    </row>
    <row r="487" spans="4:4">
      <c r="D487"/>
    </row>
    <row r="488" spans="4:4">
      <c r="D488"/>
    </row>
    <row r="489" spans="4:4">
      <c r="D489"/>
    </row>
    <row r="490" spans="4:4">
      <c r="D490"/>
    </row>
    <row r="491" spans="4:4">
      <c r="D491"/>
    </row>
    <row r="492" spans="4:4">
      <c r="D492"/>
    </row>
    <row r="493" spans="4:4">
      <c r="D493"/>
    </row>
    <row r="494" spans="4:4">
      <c r="D494"/>
    </row>
    <row r="495" spans="4:4">
      <c r="D495"/>
    </row>
    <row r="496" spans="4:4">
      <c r="D496"/>
    </row>
    <row r="497" spans="4:4">
      <c r="D497"/>
    </row>
    <row r="498" spans="4:4">
      <c r="D498"/>
    </row>
    <row r="499" spans="4:4">
      <c r="D499"/>
    </row>
    <row r="500" spans="4:4">
      <c r="D500"/>
    </row>
    <row r="501" spans="4:4">
      <c r="D501"/>
    </row>
    <row r="502" spans="4:4">
      <c r="D502"/>
    </row>
    <row r="503" spans="4:4">
      <c r="D503"/>
    </row>
    <row r="504" spans="4:4">
      <c r="D504"/>
    </row>
    <row r="505" spans="4:4">
      <c r="D505"/>
    </row>
    <row r="506" spans="4:4">
      <c r="D506"/>
    </row>
    <row r="507" spans="4:4">
      <c r="D507"/>
    </row>
    <row r="508" spans="4:4">
      <c r="D508"/>
    </row>
    <row r="509" spans="4:4">
      <c r="D509"/>
    </row>
    <row r="510" spans="4:4">
      <c r="D510"/>
    </row>
    <row r="511" spans="4:4">
      <c r="D511"/>
    </row>
    <row r="512" spans="4:4">
      <c r="D512"/>
    </row>
    <row r="513" spans="4:4">
      <c r="D513"/>
    </row>
    <row r="514" spans="4:4">
      <c r="D514"/>
    </row>
    <row r="515" spans="4:4">
      <c r="D515"/>
    </row>
    <row r="516" spans="4:4">
      <c r="D516"/>
    </row>
    <row r="517" spans="4:4">
      <c r="D517"/>
    </row>
    <row r="518" spans="4:4">
      <c r="D518"/>
    </row>
    <row r="519" spans="4:4">
      <c r="D519"/>
    </row>
    <row r="520" spans="4:4">
      <c r="D520"/>
    </row>
    <row r="521" spans="4:4">
      <c r="D521"/>
    </row>
    <row r="522" spans="4:4">
      <c r="D522"/>
    </row>
    <row r="523" spans="4:4">
      <c r="D523"/>
    </row>
    <row r="524" spans="4:4">
      <c r="D524"/>
    </row>
    <row r="525" spans="4:4">
      <c r="D525"/>
    </row>
    <row r="526" spans="4:4">
      <c r="D526"/>
    </row>
    <row r="527" spans="4:4">
      <c r="D527"/>
    </row>
    <row r="528" spans="4:4">
      <c r="D528"/>
    </row>
    <row r="529" spans="4:4">
      <c r="D529"/>
    </row>
    <row r="530" spans="4:4">
      <c r="D530"/>
    </row>
    <row r="531" spans="4:4">
      <c r="D531"/>
    </row>
    <row r="532" spans="4:4">
      <c r="D532"/>
    </row>
    <row r="533" spans="4:4">
      <c r="D533"/>
    </row>
    <row r="534" spans="4:4">
      <c r="D534"/>
    </row>
    <row r="535" spans="4:4">
      <c r="D535"/>
    </row>
    <row r="536" spans="4:4">
      <c r="D536"/>
    </row>
    <row r="537" spans="4:4">
      <c r="D537"/>
    </row>
    <row r="538" spans="4:4">
      <c r="D538"/>
    </row>
    <row r="539" spans="4:4">
      <c r="D539"/>
    </row>
    <row r="540" spans="4:4">
      <c r="D540"/>
    </row>
    <row r="541" spans="4:4">
      <c r="D541"/>
    </row>
    <row r="542" spans="4:4">
      <c r="D542"/>
    </row>
    <row r="543" spans="4:4">
      <c r="D543"/>
    </row>
    <row r="544" spans="4:4">
      <c r="D544"/>
    </row>
    <row r="545" spans="4:4">
      <c r="D545"/>
    </row>
    <row r="546" spans="4:4">
      <c r="D546"/>
    </row>
    <row r="547" spans="4:4">
      <c r="D547"/>
    </row>
    <row r="548" spans="4:4">
      <c r="D548"/>
    </row>
    <row r="549" spans="4:4">
      <c r="D549"/>
    </row>
    <row r="550" spans="4:4">
      <c r="D550"/>
    </row>
    <row r="551" spans="4:4">
      <c r="D551"/>
    </row>
    <row r="552" spans="4:4">
      <c r="D552"/>
    </row>
    <row r="553" spans="4:4">
      <c r="D553"/>
    </row>
    <row r="554" spans="4:4">
      <c r="D554"/>
    </row>
    <row r="555" spans="4:4">
      <c r="D555"/>
    </row>
    <row r="556" spans="4:4">
      <c r="D556"/>
    </row>
    <row r="557" spans="4:4">
      <c r="D557"/>
    </row>
    <row r="558" spans="4:4">
      <c r="D558"/>
    </row>
    <row r="559" spans="4:4">
      <c r="D559"/>
    </row>
    <row r="560" spans="4:4">
      <c r="D560"/>
    </row>
    <row r="561" spans="4:4">
      <c r="D561"/>
    </row>
    <row r="562" spans="4:4">
      <c r="D562"/>
    </row>
    <row r="563" spans="4:4">
      <c r="D563"/>
    </row>
    <row r="564" spans="4:4">
      <c r="D564"/>
    </row>
    <row r="565" spans="4:4">
      <c r="D565"/>
    </row>
    <row r="566" spans="4:4">
      <c r="D566"/>
    </row>
    <row r="567" spans="4:4">
      <c r="D567"/>
    </row>
    <row r="568" spans="4:4">
      <c r="D568"/>
    </row>
    <row r="569" spans="4:4">
      <c r="D569"/>
    </row>
    <row r="570" spans="4:4">
      <c r="D570"/>
    </row>
    <row r="571" spans="4:4">
      <c r="D571"/>
    </row>
    <row r="572" spans="4:4">
      <c r="D572"/>
    </row>
    <row r="573" spans="4:4">
      <c r="D573"/>
    </row>
    <row r="574" spans="4:4">
      <c r="D574"/>
    </row>
    <row r="575" spans="4:4">
      <c r="D575"/>
    </row>
    <row r="576" spans="4:4">
      <c r="D576"/>
    </row>
    <row r="577" spans="4:4">
      <c r="D577"/>
    </row>
    <row r="578" spans="4:4">
      <c r="D578"/>
    </row>
    <row r="579" spans="4:4">
      <c r="D579"/>
    </row>
    <row r="580" spans="4:4">
      <c r="D580"/>
    </row>
    <row r="581" spans="4:4">
      <c r="D581"/>
    </row>
    <row r="582" spans="4:4">
      <c r="D582"/>
    </row>
    <row r="583" spans="4:4">
      <c r="D583"/>
    </row>
    <row r="584" spans="4:4">
      <c r="D584"/>
    </row>
    <row r="585" spans="4:4">
      <c r="D585"/>
    </row>
    <row r="586" spans="4:4">
      <c r="D586"/>
    </row>
    <row r="587" spans="4:4">
      <c r="D587"/>
    </row>
    <row r="588" spans="4:4">
      <c r="D588"/>
    </row>
    <row r="589" spans="4:4">
      <c r="D589"/>
    </row>
    <row r="590" spans="4:4">
      <c r="D590"/>
    </row>
    <row r="591" spans="4:4">
      <c r="D591"/>
    </row>
    <row r="592" spans="4:4">
      <c r="D592"/>
    </row>
    <row r="593" spans="4:4">
      <c r="D593"/>
    </row>
    <row r="594" spans="4:4">
      <c r="D594"/>
    </row>
    <row r="595" spans="4:4">
      <c r="D595"/>
    </row>
    <row r="596" spans="4:4">
      <c r="D596"/>
    </row>
    <row r="597" spans="4:4">
      <c r="D597"/>
    </row>
    <row r="598" spans="4:4">
      <c r="D598"/>
    </row>
    <row r="599" spans="4:4">
      <c r="D599"/>
    </row>
    <row r="600" spans="4:4">
      <c r="D600"/>
    </row>
    <row r="601" spans="4:4">
      <c r="D601"/>
    </row>
    <row r="602" spans="4:4">
      <c r="D602"/>
    </row>
    <row r="603" spans="4:4">
      <c r="D603"/>
    </row>
    <row r="604" spans="4:4">
      <c r="D604"/>
    </row>
    <row r="605" spans="4:4">
      <c r="D605"/>
    </row>
    <row r="606" spans="4:4">
      <c r="D606"/>
    </row>
    <row r="607" spans="4:4">
      <c r="D607"/>
    </row>
    <row r="608" spans="4:4">
      <c r="D608"/>
    </row>
    <row r="609" spans="4:4">
      <c r="D609"/>
    </row>
    <row r="610" spans="4:4">
      <c r="D610"/>
    </row>
    <row r="611" spans="4:4">
      <c r="D611"/>
    </row>
    <row r="612" spans="4:4">
      <c r="D612"/>
    </row>
    <row r="613" spans="4:4">
      <c r="D613"/>
    </row>
    <row r="614" spans="4:4">
      <c r="D614"/>
    </row>
    <row r="615" spans="4:4">
      <c r="D615"/>
    </row>
    <row r="616" spans="4:4">
      <c r="D616"/>
    </row>
    <row r="617" spans="4:4">
      <c r="D617"/>
    </row>
    <row r="618" spans="4:4">
      <c r="D618"/>
    </row>
    <row r="619" spans="4:4">
      <c r="D619"/>
    </row>
    <row r="620" spans="4:4">
      <c r="D620"/>
    </row>
    <row r="621" spans="4:4">
      <c r="D621"/>
    </row>
    <row r="622" spans="4:4">
      <c r="D622"/>
    </row>
    <row r="623" spans="4:4">
      <c r="D623"/>
    </row>
    <row r="624" spans="4:4">
      <c r="D624"/>
    </row>
    <row r="625" spans="4:4">
      <c r="D625"/>
    </row>
    <row r="626" spans="4:4">
      <c r="D626"/>
    </row>
    <row r="627" spans="4:4">
      <c r="D627"/>
    </row>
    <row r="628" spans="4:4">
      <c r="D628"/>
    </row>
    <row r="629" spans="4:4">
      <c r="D629"/>
    </row>
    <row r="630" spans="4:4">
      <c r="D630"/>
    </row>
    <row r="631" spans="4:4">
      <c r="D631"/>
    </row>
    <row r="632" spans="4:4">
      <c r="D632"/>
    </row>
    <row r="633" spans="4:4">
      <c r="D633"/>
    </row>
    <row r="634" spans="4:4">
      <c r="D634"/>
    </row>
    <row r="635" spans="4:4">
      <c r="D635"/>
    </row>
    <row r="636" spans="4:4">
      <c r="D636"/>
    </row>
    <row r="637" spans="4:4">
      <c r="D637"/>
    </row>
    <row r="638" spans="4:4">
      <c r="D638"/>
    </row>
    <row r="639" spans="4:4">
      <c r="D639"/>
    </row>
    <row r="640" spans="4:4">
      <c r="D640"/>
    </row>
    <row r="641" spans="4:4">
      <c r="D641"/>
    </row>
    <row r="642" spans="4:4">
      <c r="D642"/>
    </row>
    <row r="643" spans="4:4">
      <c r="D643"/>
    </row>
    <row r="644" spans="4:4">
      <c r="D644"/>
    </row>
    <row r="645" spans="4:4">
      <c r="D645"/>
    </row>
    <row r="646" spans="4:4">
      <c r="D646"/>
    </row>
    <row r="647" spans="4:4">
      <c r="D647"/>
    </row>
    <row r="648" spans="4:4">
      <c r="D648"/>
    </row>
    <row r="649" spans="4:4">
      <c r="D649"/>
    </row>
    <row r="650" spans="4:4">
      <c r="D650"/>
    </row>
    <row r="651" spans="4:4">
      <c r="D651"/>
    </row>
    <row r="652" spans="4:4">
      <c r="D652"/>
    </row>
    <row r="653" spans="4:4">
      <c r="D653"/>
    </row>
    <row r="654" spans="4:4">
      <c r="D654"/>
    </row>
    <row r="655" spans="4:4">
      <c r="D655"/>
    </row>
    <row r="656" spans="4:4">
      <c r="D656"/>
    </row>
    <row r="657" spans="4:4">
      <c r="D657"/>
    </row>
    <row r="658" spans="4:4">
      <c r="D658"/>
    </row>
    <row r="659" spans="4:4">
      <c r="D659"/>
    </row>
    <row r="660" spans="4:4">
      <c r="D660"/>
    </row>
    <row r="661" spans="4:4">
      <c r="D661"/>
    </row>
    <row r="662" spans="4:4">
      <c r="D662"/>
    </row>
    <row r="663" spans="4:4">
      <c r="D663"/>
    </row>
    <row r="664" spans="4:4">
      <c r="D664"/>
    </row>
    <row r="665" spans="4:4">
      <c r="D665"/>
    </row>
    <row r="666" spans="4:4">
      <c r="D666"/>
    </row>
    <row r="667" spans="4:4">
      <c r="D667"/>
    </row>
    <row r="668" spans="4:4">
      <c r="D668"/>
    </row>
    <row r="669" spans="4:4">
      <c r="D669"/>
    </row>
    <row r="670" spans="4:4">
      <c r="D670"/>
    </row>
    <row r="671" spans="4:4">
      <c r="D671"/>
    </row>
    <row r="672" spans="4:4">
      <c r="D672"/>
    </row>
    <row r="673" spans="4:4">
      <c r="D673"/>
    </row>
    <row r="674" spans="4:4">
      <c r="D674"/>
    </row>
    <row r="675" spans="4:4">
      <c r="D675"/>
    </row>
    <row r="676" spans="4:4">
      <c r="D676"/>
    </row>
    <row r="677" spans="4:4">
      <c r="D677"/>
    </row>
    <row r="678" spans="4:4">
      <c r="D678"/>
    </row>
    <row r="679" spans="4:4">
      <c r="D679"/>
    </row>
    <row r="680" spans="4:4">
      <c r="D680"/>
    </row>
    <row r="681" spans="4:4">
      <c r="D681"/>
    </row>
    <row r="682" spans="4:4">
      <c r="D682"/>
    </row>
    <row r="683" spans="4:4">
      <c r="D683"/>
    </row>
    <row r="684" spans="4:4">
      <c r="D684"/>
    </row>
    <row r="685" spans="4:4">
      <c r="D685"/>
    </row>
    <row r="686" spans="4:4">
      <c r="D686"/>
    </row>
    <row r="687" spans="4:4">
      <c r="D687"/>
    </row>
    <row r="688" spans="4:4">
      <c r="D688"/>
    </row>
    <row r="689" spans="4:4">
      <c r="D689"/>
    </row>
    <row r="690" spans="4:4">
      <c r="D690"/>
    </row>
    <row r="691" spans="4:4">
      <c r="D691"/>
    </row>
    <row r="692" spans="4:4">
      <c r="D692"/>
    </row>
    <row r="693" spans="4:4">
      <c r="D693"/>
    </row>
    <row r="694" spans="4:4">
      <c r="D694"/>
    </row>
    <row r="695" spans="4:4">
      <c r="D695"/>
    </row>
    <row r="696" spans="4:4">
      <c r="D696"/>
    </row>
    <row r="697" spans="4:4">
      <c r="D697"/>
    </row>
    <row r="698" spans="4:4">
      <c r="D698"/>
    </row>
    <row r="699" spans="4:4">
      <c r="D699"/>
    </row>
    <row r="700" spans="4:4">
      <c r="D700"/>
    </row>
    <row r="701" spans="4:4">
      <c r="D701"/>
    </row>
    <row r="702" spans="4:4">
      <c r="D702"/>
    </row>
    <row r="703" spans="4:4">
      <c r="D703"/>
    </row>
    <row r="704" spans="4:4">
      <c r="D704"/>
    </row>
    <row r="705" spans="4:4">
      <c r="D705"/>
    </row>
    <row r="706" spans="4:4">
      <c r="D706"/>
    </row>
    <row r="707" spans="4:4">
      <c r="D707"/>
    </row>
    <row r="708" spans="4:4">
      <c r="D708"/>
    </row>
    <row r="709" spans="4:4">
      <c r="D709"/>
    </row>
    <row r="710" spans="4:4">
      <c r="D710"/>
    </row>
    <row r="711" spans="4:4">
      <c r="D711"/>
    </row>
    <row r="712" spans="4:4">
      <c r="D712"/>
    </row>
    <row r="713" spans="4:4">
      <c r="D713"/>
    </row>
    <row r="714" spans="4:4">
      <c r="D714"/>
    </row>
    <row r="715" spans="4:4">
      <c r="D715"/>
    </row>
    <row r="716" spans="4:4">
      <c r="D716"/>
    </row>
    <row r="717" spans="4:4">
      <c r="D717"/>
    </row>
    <row r="718" spans="4:4">
      <c r="D718"/>
    </row>
    <row r="719" spans="4:4">
      <c r="D719"/>
    </row>
    <row r="720" spans="4:4">
      <c r="D720"/>
    </row>
    <row r="721" spans="4:4">
      <c r="D721"/>
    </row>
    <row r="722" spans="4:4">
      <c r="D722"/>
    </row>
    <row r="723" spans="4:4">
      <c r="D723"/>
    </row>
    <row r="724" spans="4:4">
      <c r="D724"/>
    </row>
    <row r="725" spans="4:4">
      <c r="D725"/>
    </row>
    <row r="726" spans="4:4">
      <c r="D726"/>
    </row>
    <row r="727" spans="4:4">
      <c r="D727"/>
    </row>
    <row r="728" spans="4:4">
      <c r="D728"/>
    </row>
    <row r="729" spans="4:4">
      <c r="D729"/>
    </row>
    <row r="730" spans="4:4">
      <c r="D730"/>
    </row>
    <row r="731" spans="4:4">
      <c r="D731"/>
    </row>
    <row r="732" spans="4:4">
      <c r="D732"/>
    </row>
    <row r="733" spans="4:4">
      <c r="D733"/>
    </row>
    <row r="734" spans="4:4">
      <c r="D734"/>
    </row>
    <row r="735" spans="4:4">
      <c r="D735"/>
    </row>
    <row r="736" spans="4:4">
      <c r="D736"/>
    </row>
    <row r="737" spans="4:4">
      <c r="D737"/>
    </row>
    <row r="738" spans="4:4">
      <c r="D738"/>
    </row>
    <row r="739" spans="4:4">
      <c r="D739"/>
    </row>
    <row r="740" spans="4:4">
      <c r="D740"/>
    </row>
    <row r="741" spans="4:4">
      <c r="D741"/>
    </row>
    <row r="742" spans="4:4">
      <c r="D742"/>
    </row>
    <row r="743" spans="4:4">
      <c r="D743"/>
    </row>
    <row r="744" spans="4:4">
      <c r="D744"/>
    </row>
    <row r="745" spans="4:4">
      <c r="D745"/>
    </row>
    <row r="746" spans="4:4">
      <c r="D746"/>
    </row>
    <row r="747" spans="4:4">
      <c r="D747"/>
    </row>
    <row r="748" spans="4:4">
      <c r="D748"/>
    </row>
    <row r="749" spans="4:4">
      <c r="D749"/>
    </row>
    <row r="750" spans="4:4">
      <c r="D750"/>
    </row>
    <row r="751" spans="4:4">
      <c r="D751"/>
    </row>
    <row r="752" spans="4:4">
      <c r="D752"/>
    </row>
    <row r="753" spans="4:4">
      <c r="D753"/>
    </row>
    <row r="754" spans="4:4">
      <c r="D754"/>
    </row>
    <row r="755" spans="4:4">
      <c r="D755"/>
    </row>
    <row r="756" spans="4:4">
      <c r="D756"/>
    </row>
    <row r="757" spans="4:4">
      <c r="D757"/>
    </row>
    <row r="758" spans="4:4">
      <c r="D758"/>
    </row>
    <row r="759" spans="4:4">
      <c r="D759"/>
    </row>
    <row r="760" spans="4:4">
      <c r="D760"/>
    </row>
    <row r="761" spans="4:4">
      <c r="D761"/>
    </row>
    <row r="762" spans="4:4">
      <c r="D762"/>
    </row>
    <row r="763" spans="4:4">
      <c r="D763"/>
    </row>
    <row r="764" spans="4:4">
      <c r="D764"/>
    </row>
    <row r="765" spans="4:4">
      <c r="D765"/>
    </row>
    <row r="766" spans="4:4">
      <c r="D766"/>
    </row>
    <row r="767" spans="4:4">
      <c r="D767"/>
    </row>
    <row r="768" spans="4:4">
      <c r="D768"/>
    </row>
    <row r="769" spans="4:4">
      <c r="D769"/>
    </row>
    <row r="770" spans="4:4">
      <c r="D770"/>
    </row>
    <row r="771" spans="4:4">
      <c r="D771"/>
    </row>
    <row r="772" spans="4:4">
      <c r="D772"/>
    </row>
    <row r="773" spans="4:4">
      <c r="D773"/>
    </row>
    <row r="774" spans="4:4">
      <c r="D774"/>
    </row>
    <row r="775" spans="4:4">
      <c r="D775"/>
    </row>
    <row r="776" spans="4:4">
      <c r="D776"/>
    </row>
    <row r="777" spans="4:4">
      <c r="D777"/>
    </row>
    <row r="778" spans="4:4">
      <c r="D778"/>
    </row>
    <row r="779" spans="4:4">
      <c r="D779"/>
    </row>
    <row r="780" spans="4:4">
      <c r="D780"/>
    </row>
    <row r="781" spans="4:4">
      <c r="D781"/>
    </row>
    <row r="782" spans="4:4">
      <c r="D782"/>
    </row>
    <row r="783" spans="4:4">
      <c r="D783"/>
    </row>
    <row r="784" spans="4:4">
      <c r="D784"/>
    </row>
    <row r="785" spans="4:4">
      <c r="D785"/>
    </row>
    <row r="786" spans="4:4">
      <c r="D786"/>
    </row>
    <row r="787" spans="4:4">
      <c r="D787"/>
    </row>
    <row r="788" spans="4:4">
      <c r="D788"/>
    </row>
    <row r="789" spans="4:4">
      <c r="D789"/>
    </row>
    <row r="790" spans="4:4">
      <c r="D790"/>
    </row>
    <row r="791" spans="4:4">
      <c r="D791"/>
    </row>
    <row r="792" spans="4:4">
      <c r="D792"/>
    </row>
    <row r="793" spans="4:4">
      <c r="D793"/>
    </row>
    <row r="794" spans="4:4">
      <c r="D794"/>
    </row>
    <row r="795" spans="4:4">
      <c r="D795"/>
    </row>
    <row r="796" spans="4:4">
      <c r="D796"/>
    </row>
    <row r="797" spans="4:4">
      <c r="D797"/>
    </row>
    <row r="798" spans="4:4">
      <c r="D798"/>
    </row>
    <row r="799" spans="4:4">
      <c r="D799"/>
    </row>
    <row r="800" spans="4:4">
      <c r="D800"/>
    </row>
    <row r="801" spans="4:4">
      <c r="D801"/>
    </row>
    <row r="802" spans="4:4">
      <c r="D802"/>
    </row>
    <row r="803" spans="4:4">
      <c r="D803"/>
    </row>
    <row r="804" spans="4:4">
      <c r="D804"/>
    </row>
    <row r="805" spans="4:4">
      <c r="D805"/>
    </row>
    <row r="806" spans="4:4">
      <c r="D806"/>
    </row>
    <row r="807" spans="4:4">
      <c r="D807"/>
    </row>
    <row r="808" spans="4:4">
      <c r="D808"/>
    </row>
    <row r="809" spans="4:4">
      <c r="D809"/>
    </row>
    <row r="810" spans="4:4">
      <c r="D810"/>
    </row>
    <row r="811" spans="4:4">
      <c r="D811"/>
    </row>
    <row r="812" spans="4:4">
      <c r="D812"/>
    </row>
    <row r="813" spans="4:4">
      <c r="D813"/>
    </row>
    <row r="814" spans="4:4">
      <c r="D814"/>
    </row>
    <row r="815" spans="4:4">
      <c r="D815"/>
    </row>
    <row r="816" spans="4:4">
      <c r="D816"/>
    </row>
    <row r="817" spans="4:4">
      <c r="D817"/>
    </row>
    <row r="818" spans="4:4">
      <c r="D818"/>
    </row>
    <row r="819" spans="4:4">
      <c r="D819"/>
    </row>
    <row r="820" spans="4:4">
      <c r="D820"/>
    </row>
    <row r="821" spans="4:4">
      <c r="D821"/>
    </row>
    <row r="822" spans="4:4">
      <c r="D822"/>
    </row>
    <row r="823" spans="4:4">
      <c r="D823"/>
    </row>
    <row r="824" spans="4:4">
      <c r="D824"/>
    </row>
    <row r="825" spans="4:4">
      <c r="D825"/>
    </row>
    <row r="826" spans="4:4">
      <c r="D826"/>
    </row>
    <row r="827" spans="4:4">
      <c r="D827"/>
    </row>
    <row r="828" spans="4:4">
      <c r="D828"/>
    </row>
    <row r="829" spans="4:4">
      <c r="D829"/>
    </row>
    <row r="830" spans="4:4">
      <c r="D830"/>
    </row>
    <row r="831" spans="4:4">
      <c r="D831"/>
    </row>
    <row r="832" spans="4:4">
      <c r="D832"/>
    </row>
    <row r="833" spans="4:4">
      <c r="D833"/>
    </row>
    <row r="834" spans="4:4">
      <c r="D834"/>
    </row>
    <row r="835" spans="4:4">
      <c r="D835"/>
    </row>
    <row r="836" spans="4:4">
      <c r="D836"/>
    </row>
    <row r="837" spans="4:4">
      <c r="D837"/>
    </row>
    <row r="838" spans="4:4">
      <c r="D838"/>
    </row>
    <row r="839" spans="4:4">
      <c r="D839"/>
    </row>
    <row r="840" spans="4:4">
      <c r="D840"/>
    </row>
    <row r="841" spans="4:4">
      <c r="D841"/>
    </row>
    <row r="842" spans="4:4">
      <c r="D842"/>
    </row>
    <row r="843" spans="4:4">
      <c r="D843"/>
    </row>
    <row r="844" spans="4:4">
      <c r="D844"/>
    </row>
    <row r="845" spans="4:4">
      <c r="D845"/>
    </row>
    <row r="846" spans="4:4">
      <c r="D846"/>
    </row>
    <row r="847" spans="4:4">
      <c r="D847"/>
    </row>
    <row r="848" spans="4:4">
      <c r="D848"/>
    </row>
    <row r="849" spans="4:4">
      <c r="D849"/>
    </row>
    <row r="850" spans="4:4">
      <c r="D850"/>
    </row>
    <row r="851" spans="4:4">
      <c r="D851"/>
    </row>
    <row r="852" spans="4:4">
      <c r="D852"/>
    </row>
    <row r="853" spans="4:4">
      <c r="D853"/>
    </row>
    <row r="854" spans="4:4">
      <c r="D854"/>
    </row>
    <row r="855" spans="4:4">
      <c r="D855"/>
    </row>
    <row r="856" spans="4:4">
      <c r="D856"/>
    </row>
    <row r="857" spans="4:4">
      <c r="D857"/>
    </row>
    <row r="858" spans="4:4">
      <c r="D858"/>
    </row>
    <row r="859" spans="4:4">
      <c r="D859"/>
    </row>
    <row r="860" spans="4:4">
      <c r="D860"/>
    </row>
    <row r="861" spans="4:4">
      <c r="D861"/>
    </row>
    <row r="862" spans="4:4">
      <c r="D862"/>
    </row>
    <row r="863" spans="4:4">
      <c r="D863"/>
    </row>
    <row r="864" spans="4:4">
      <c r="D864"/>
    </row>
    <row r="865" spans="4:4">
      <c r="D865"/>
    </row>
    <row r="866" spans="4:4">
      <c r="D866"/>
    </row>
    <row r="867" spans="4:4">
      <c r="D867"/>
    </row>
    <row r="868" spans="4:4">
      <c r="D868"/>
    </row>
    <row r="869" spans="4:4">
      <c r="D869"/>
    </row>
    <row r="870" spans="4:4">
      <c r="D870"/>
    </row>
    <row r="871" spans="4:4">
      <c r="D871"/>
    </row>
    <row r="872" spans="4:4">
      <c r="D872"/>
    </row>
    <row r="873" spans="4:4">
      <c r="D873"/>
    </row>
    <row r="874" spans="4:4">
      <c r="D874"/>
    </row>
    <row r="875" spans="4:4">
      <c r="D875"/>
    </row>
    <row r="876" spans="4:4">
      <c r="D876"/>
    </row>
    <row r="877" spans="4:4">
      <c r="D877"/>
    </row>
    <row r="878" spans="4:4">
      <c r="D878"/>
    </row>
    <row r="879" spans="4:4">
      <c r="D879"/>
    </row>
    <row r="880" spans="4:4">
      <c r="D880"/>
    </row>
    <row r="881" spans="4:4">
      <c r="D881"/>
    </row>
    <row r="882" spans="4:4">
      <c r="D882"/>
    </row>
    <row r="883" spans="4:4">
      <c r="D883"/>
    </row>
    <row r="884" spans="4:4">
      <c r="D884"/>
    </row>
    <row r="885" spans="4:4">
      <c r="D885"/>
    </row>
    <row r="886" spans="4:4">
      <c r="D886"/>
    </row>
    <row r="887" spans="4:4">
      <c r="D887"/>
    </row>
    <row r="888" spans="4:4">
      <c r="D888"/>
    </row>
    <row r="889" spans="4:4">
      <c r="D889"/>
    </row>
    <row r="890" spans="4:4">
      <c r="D890"/>
    </row>
    <row r="891" spans="4:4">
      <c r="D891"/>
    </row>
    <row r="892" spans="4:4">
      <c r="D892"/>
    </row>
    <row r="893" spans="4:4">
      <c r="D893"/>
    </row>
    <row r="894" spans="4:4">
      <c r="D894"/>
    </row>
    <row r="895" spans="4:4">
      <c r="D895"/>
    </row>
    <row r="896" spans="4:4">
      <c r="D896"/>
    </row>
    <row r="897" spans="4:4">
      <c r="D897"/>
    </row>
    <row r="898" spans="4:4">
      <c r="D898"/>
    </row>
    <row r="899" spans="4:4">
      <c r="D899"/>
    </row>
    <row r="900" spans="4:4">
      <c r="D900"/>
    </row>
    <row r="901" spans="4:4">
      <c r="D901"/>
    </row>
    <row r="902" spans="4:4">
      <c r="D902"/>
    </row>
    <row r="903" spans="4:4">
      <c r="D903"/>
    </row>
    <row r="904" spans="4:4">
      <c r="D904"/>
    </row>
    <row r="905" spans="4:4">
      <c r="D905"/>
    </row>
    <row r="906" spans="4:4">
      <c r="D906"/>
    </row>
    <row r="907" spans="4:4">
      <c r="D907"/>
    </row>
    <row r="908" spans="4:4">
      <c r="D908"/>
    </row>
    <row r="909" spans="4:4">
      <c r="D909"/>
    </row>
    <row r="910" spans="4:4">
      <c r="D910"/>
    </row>
    <row r="911" spans="4:4">
      <c r="D911"/>
    </row>
    <row r="912" spans="4:4">
      <c r="D912"/>
    </row>
    <row r="913" spans="4:4">
      <c r="D913"/>
    </row>
    <row r="914" spans="4:4">
      <c r="D914"/>
    </row>
    <row r="915" spans="4:4">
      <c r="D915"/>
    </row>
    <row r="916" spans="4:4">
      <c r="D916"/>
    </row>
    <row r="917" spans="4:4">
      <c r="D917"/>
    </row>
    <row r="918" spans="4:4">
      <c r="D918"/>
    </row>
    <row r="919" spans="4:4">
      <c r="D919"/>
    </row>
    <row r="920" spans="4:4">
      <c r="D920"/>
    </row>
    <row r="921" spans="4:4">
      <c r="D921"/>
    </row>
    <row r="922" spans="4:4">
      <c r="D922"/>
    </row>
    <row r="923" spans="4:4">
      <c r="D923"/>
    </row>
    <row r="924" spans="4:4">
      <c r="D924"/>
    </row>
    <row r="925" spans="4:4">
      <c r="D925"/>
    </row>
    <row r="926" spans="4:4">
      <c r="D926"/>
    </row>
    <row r="927" spans="4:4">
      <c r="D927"/>
    </row>
    <row r="928" spans="4:4">
      <c r="D928"/>
    </row>
    <row r="929" spans="4:4">
      <c r="D929"/>
    </row>
    <row r="930" spans="4:4">
      <c r="D930"/>
    </row>
    <row r="931" spans="4:4">
      <c r="D931"/>
    </row>
    <row r="932" spans="4:4">
      <c r="D932"/>
    </row>
    <row r="933" spans="4:4">
      <c r="D933"/>
    </row>
    <row r="934" spans="4:4">
      <c r="D934"/>
    </row>
    <row r="935" spans="4:4">
      <c r="D935"/>
    </row>
    <row r="936" spans="4:4">
      <c r="D936"/>
    </row>
    <row r="937" spans="4:4">
      <c r="D937"/>
    </row>
    <row r="938" spans="4:4">
      <c r="D938"/>
    </row>
    <row r="939" spans="4:4">
      <c r="D939"/>
    </row>
    <row r="940" spans="4:4">
      <c r="D940"/>
    </row>
    <row r="941" spans="4:4">
      <c r="D941"/>
    </row>
    <row r="942" spans="4:4">
      <c r="D942"/>
    </row>
    <row r="943" spans="4:4">
      <c r="D943"/>
    </row>
    <row r="944" spans="4:4">
      <c r="D944"/>
    </row>
    <row r="945" spans="4:4">
      <c r="D945"/>
    </row>
    <row r="946" spans="4:4">
      <c r="D946"/>
    </row>
    <row r="947" spans="4:4">
      <c r="D947"/>
    </row>
    <row r="948" spans="4:4">
      <c r="D948"/>
    </row>
    <row r="949" spans="4:4">
      <c r="D949"/>
    </row>
    <row r="950" spans="4:4">
      <c r="D950"/>
    </row>
    <row r="951" spans="4:4">
      <c r="D951"/>
    </row>
    <row r="952" spans="4:4">
      <c r="D952"/>
    </row>
    <row r="953" spans="4:4">
      <c r="D953"/>
    </row>
    <row r="954" spans="4:4">
      <c r="D954"/>
    </row>
    <row r="955" spans="4:4">
      <c r="D955"/>
    </row>
    <row r="956" spans="4:4">
      <c r="D956"/>
    </row>
    <row r="957" spans="4:4">
      <c r="D957"/>
    </row>
    <row r="958" spans="4:4">
      <c r="D958"/>
    </row>
    <row r="959" spans="4:4">
      <c r="D959"/>
    </row>
    <row r="960" spans="4:4">
      <c r="D960"/>
    </row>
    <row r="961" spans="4:4">
      <c r="D961"/>
    </row>
    <row r="962" spans="4:4">
      <c r="D962"/>
    </row>
    <row r="963" spans="4:4">
      <c r="D963"/>
    </row>
    <row r="964" spans="4:4">
      <c r="D964"/>
    </row>
    <row r="965" spans="4:4">
      <c r="D965"/>
    </row>
    <row r="966" spans="4:4">
      <c r="D966"/>
    </row>
    <row r="967" spans="4:4">
      <c r="D967"/>
    </row>
    <row r="968" spans="4:4">
      <c r="D968"/>
    </row>
    <row r="969" spans="4:4">
      <c r="D969"/>
    </row>
    <row r="970" spans="4:4">
      <c r="D970"/>
    </row>
    <row r="971" spans="4:4">
      <c r="D971"/>
    </row>
    <row r="972" spans="4:4">
      <c r="D972"/>
    </row>
    <row r="973" spans="4:4">
      <c r="D973"/>
    </row>
    <row r="974" spans="4:4">
      <c r="D974"/>
    </row>
    <row r="975" spans="4:4">
      <c r="D975"/>
    </row>
    <row r="976" spans="4:4">
      <c r="D976"/>
    </row>
    <row r="977" spans="4:4">
      <c r="D977"/>
    </row>
    <row r="978" spans="4:4">
      <c r="D978"/>
    </row>
    <row r="979" spans="4:4">
      <c r="D979"/>
    </row>
    <row r="980" spans="4:4">
      <c r="D980"/>
    </row>
    <row r="981" spans="4:4">
      <c r="D981"/>
    </row>
    <row r="982" spans="4:4">
      <c r="D982"/>
    </row>
    <row r="983" spans="4:4">
      <c r="D983"/>
    </row>
    <row r="984" spans="4:4">
      <c r="D984"/>
    </row>
    <row r="985" spans="4:4">
      <c r="D985"/>
    </row>
    <row r="986" spans="4:4">
      <c r="D986"/>
    </row>
    <row r="987" spans="4:4">
      <c r="D987"/>
    </row>
    <row r="988" spans="4:4">
      <c r="D988"/>
    </row>
    <row r="989" spans="4:4">
      <c r="D989"/>
    </row>
    <row r="990" spans="4:4">
      <c r="D990"/>
    </row>
    <row r="991" spans="4:4">
      <c r="D991"/>
    </row>
    <row r="992" spans="4:4">
      <c r="D992"/>
    </row>
    <row r="993" spans="4:4">
      <c r="D993"/>
    </row>
    <row r="994" spans="4:4">
      <c r="D994"/>
    </row>
    <row r="995" spans="4:4">
      <c r="D995"/>
    </row>
    <row r="996" spans="4:4">
      <c r="D996"/>
    </row>
    <row r="997" spans="4:4">
      <c r="D997"/>
    </row>
    <row r="998" spans="4:4">
      <c r="D998"/>
    </row>
    <row r="999" spans="4:4">
      <c r="D999"/>
    </row>
    <row r="1000" spans="4:4">
      <c r="D1000"/>
    </row>
    <row r="1001" spans="4:4">
      <c r="D1001"/>
    </row>
    <row r="1002" spans="4:4">
      <c r="D1002"/>
    </row>
    <row r="1003" spans="4:4">
      <c r="D1003"/>
    </row>
    <row r="1004" spans="4:4">
      <c r="D1004"/>
    </row>
    <row r="1005" spans="4:4">
      <c r="D1005"/>
    </row>
    <row r="1006" spans="4:4">
      <c r="D1006"/>
    </row>
    <row r="1007" spans="4:4">
      <c r="D1007"/>
    </row>
    <row r="1008" spans="4:4">
      <c r="D1008"/>
    </row>
    <row r="1009" spans="4:4">
      <c r="D1009"/>
    </row>
    <row r="1010" spans="4:4">
      <c r="D1010"/>
    </row>
    <row r="1011" spans="4:4">
      <c r="D1011"/>
    </row>
    <row r="1012" spans="4:4">
      <c r="D1012"/>
    </row>
    <row r="1013" spans="4:4">
      <c r="D1013"/>
    </row>
    <row r="1014" spans="4:4">
      <c r="D1014"/>
    </row>
    <row r="1015" spans="4:4">
      <c r="D1015"/>
    </row>
    <row r="1016" spans="4:4">
      <c r="D1016"/>
    </row>
    <row r="1017" spans="4:4">
      <c r="D1017"/>
    </row>
    <row r="1018" spans="4:4">
      <c r="D1018"/>
    </row>
    <row r="1019" spans="4:4">
      <c r="D1019"/>
    </row>
    <row r="1020" spans="4:4">
      <c r="D1020"/>
    </row>
    <row r="1021" spans="4:4">
      <c r="D1021"/>
    </row>
    <row r="1022" spans="4:4">
      <c r="D1022"/>
    </row>
    <row r="1023" spans="4:4">
      <c r="D1023"/>
    </row>
    <row r="1024" spans="4:4">
      <c r="D1024"/>
    </row>
    <row r="1025" spans="4:4">
      <c r="D1025"/>
    </row>
    <row r="1026" spans="4:4">
      <c r="D1026"/>
    </row>
    <row r="1027" spans="4:4">
      <c r="D1027"/>
    </row>
    <row r="1028" spans="4:4">
      <c r="D1028"/>
    </row>
    <row r="1029" spans="4:4">
      <c r="D1029"/>
    </row>
    <row r="1030" spans="4:4">
      <c r="D1030"/>
    </row>
    <row r="1031" spans="4:4">
      <c r="D1031"/>
    </row>
    <row r="1032" spans="4:4">
      <c r="D1032"/>
    </row>
    <row r="1033" spans="4:4">
      <c r="D1033"/>
    </row>
    <row r="1034" spans="4:4">
      <c r="D1034"/>
    </row>
    <row r="1035" spans="4:4">
      <c r="D1035"/>
    </row>
    <row r="1036" spans="4:4">
      <c r="D1036"/>
    </row>
    <row r="1037" spans="4:4">
      <c r="D1037"/>
    </row>
    <row r="1038" spans="4:4">
      <c r="D1038"/>
    </row>
    <row r="1039" spans="4:4">
      <c r="D1039"/>
    </row>
    <row r="1040" spans="4:4">
      <c r="D1040"/>
    </row>
    <row r="1041" spans="4:4">
      <c r="D1041"/>
    </row>
    <row r="1042" spans="4:4">
      <c r="D1042"/>
    </row>
    <row r="1043" spans="4:4">
      <c r="D1043"/>
    </row>
    <row r="1044" spans="4:4">
      <c r="D1044"/>
    </row>
    <row r="1045" spans="4:4">
      <c r="D1045"/>
    </row>
    <row r="1046" spans="4:4">
      <c r="D1046"/>
    </row>
    <row r="1047" spans="4:4">
      <c r="D1047"/>
    </row>
    <row r="1048" spans="4:4">
      <c r="D1048"/>
    </row>
    <row r="1049" spans="4:4">
      <c r="D1049"/>
    </row>
    <row r="1050" spans="4:4">
      <c r="D1050"/>
    </row>
    <row r="1051" spans="4:4">
      <c r="D1051"/>
    </row>
    <row r="1052" spans="4:4">
      <c r="D1052"/>
    </row>
    <row r="1053" spans="4:4">
      <c r="D1053"/>
    </row>
    <row r="1054" spans="4:4">
      <c r="D1054"/>
    </row>
    <row r="1055" spans="4:4">
      <c r="D1055"/>
    </row>
    <row r="1056" spans="4:4">
      <c r="D1056"/>
    </row>
    <row r="1057" spans="4:4">
      <c r="D1057"/>
    </row>
    <row r="1058" spans="4:4">
      <c r="D1058"/>
    </row>
    <row r="1059" spans="4:4">
      <c r="D1059"/>
    </row>
    <row r="1060" spans="4:4">
      <c r="D1060"/>
    </row>
    <row r="1061" spans="4:4">
      <c r="D1061"/>
    </row>
    <row r="1062" spans="4:4">
      <c r="D1062"/>
    </row>
    <row r="1063" spans="4:4">
      <c r="D1063"/>
    </row>
    <row r="1064" spans="4:4">
      <c r="D1064"/>
    </row>
    <row r="1065" spans="4:4">
      <c r="D1065"/>
    </row>
    <row r="1066" spans="4:4">
      <c r="D1066"/>
    </row>
    <row r="1067" spans="4:4">
      <c r="D1067"/>
    </row>
    <row r="1068" spans="4:4">
      <c r="D1068"/>
    </row>
    <row r="1069" spans="4:4">
      <c r="D1069"/>
    </row>
    <row r="1070" spans="4:4">
      <c r="D1070"/>
    </row>
    <row r="1071" spans="4:4">
      <c r="D1071"/>
    </row>
    <row r="1072" spans="4:4">
      <c r="D1072"/>
    </row>
    <row r="1073" spans="4:4">
      <c r="D1073"/>
    </row>
    <row r="1074" spans="4:4">
      <c r="D1074"/>
    </row>
    <row r="1075" spans="4:4">
      <c r="D1075"/>
    </row>
    <row r="1076" spans="4:4">
      <c r="D1076"/>
    </row>
    <row r="1077" spans="4:4">
      <c r="D1077"/>
    </row>
    <row r="1078" spans="4:4">
      <c r="D1078"/>
    </row>
    <row r="1079" spans="4:4">
      <c r="D1079"/>
    </row>
    <row r="1080" spans="4:4">
      <c r="D1080"/>
    </row>
    <row r="1081" spans="4:4">
      <c r="D1081"/>
    </row>
    <row r="1082" spans="4:4">
      <c r="D1082"/>
    </row>
    <row r="1083" spans="4:4">
      <c r="D1083"/>
    </row>
    <row r="1084" spans="4:4">
      <c r="D1084"/>
    </row>
    <row r="1085" spans="4:4">
      <c r="D1085"/>
    </row>
    <row r="1086" spans="4:4">
      <c r="D1086"/>
    </row>
    <row r="1087" spans="4:4">
      <c r="D1087"/>
    </row>
    <row r="1088" spans="4:4">
      <c r="D1088"/>
    </row>
    <row r="1089" spans="4:4">
      <c r="D1089"/>
    </row>
    <row r="1090" spans="4:4">
      <c r="D1090"/>
    </row>
    <row r="1091" spans="4:4">
      <c r="D1091"/>
    </row>
    <row r="1092" spans="4:4">
      <c r="D1092"/>
    </row>
    <row r="1093" spans="4:4">
      <c r="D1093"/>
    </row>
    <row r="1094" spans="4:4">
      <c r="D1094"/>
    </row>
    <row r="1095" spans="4:4">
      <c r="D1095"/>
    </row>
    <row r="1096" spans="4:4">
      <c r="D1096"/>
    </row>
    <row r="1097" spans="4:4">
      <c r="D1097"/>
    </row>
    <row r="1098" spans="4:4">
      <c r="D1098"/>
    </row>
    <row r="1099" spans="4:4">
      <c r="D1099"/>
    </row>
    <row r="1100" spans="4:4">
      <c r="D1100"/>
    </row>
    <row r="1101" spans="4:4">
      <c r="D1101"/>
    </row>
    <row r="1102" spans="4:4">
      <c r="D1102"/>
    </row>
    <row r="1103" spans="4:4">
      <c r="D1103"/>
    </row>
    <row r="1104" spans="4:4">
      <c r="D1104"/>
    </row>
    <row r="1105" spans="4:4">
      <c r="D1105"/>
    </row>
    <row r="1106" spans="4:4">
      <c r="D1106"/>
    </row>
    <row r="1107" spans="4:4">
      <c r="D1107"/>
    </row>
    <row r="1108" spans="4:4">
      <c r="D1108"/>
    </row>
    <row r="1109" spans="4:4">
      <c r="D1109"/>
    </row>
    <row r="1110" spans="4:4">
      <c r="D1110"/>
    </row>
    <row r="1111" spans="4:4">
      <c r="D1111"/>
    </row>
    <row r="1112" spans="4:4">
      <c r="D1112"/>
    </row>
    <row r="1113" spans="4:4">
      <c r="D1113"/>
    </row>
    <row r="1114" spans="4:4">
      <c r="D1114"/>
    </row>
    <row r="1115" spans="4:4">
      <c r="D1115"/>
    </row>
    <row r="1116" spans="4:4">
      <c r="D1116"/>
    </row>
    <row r="1117" spans="4:4">
      <c r="D1117"/>
    </row>
    <row r="1118" spans="4:4">
      <c r="D1118"/>
    </row>
    <row r="1119" spans="4:4">
      <c r="D1119"/>
    </row>
    <row r="1120" spans="4:4">
      <c r="D1120"/>
    </row>
    <row r="1121" spans="4:4">
      <c r="D1121"/>
    </row>
    <row r="1122" spans="4:4">
      <c r="D1122"/>
    </row>
    <row r="1123" spans="4:4">
      <c r="D1123"/>
    </row>
    <row r="1124" spans="4:4">
      <c r="D1124"/>
    </row>
    <row r="1125" spans="4:4">
      <c r="D1125"/>
    </row>
    <row r="1126" spans="4:4">
      <c r="D1126"/>
    </row>
    <row r="1127" spans="4:4">
      <c r="D1127"/>
    </row>
    <row r="1128" spans="4:4">
      <c r="D1128"/>
    </row>
    <row r="1129" spans="4:4">
      <c r="D1129"/>
    </row>
    <row r="1130" spans="4:4">
      <c r="D1130"/>
    </row>
    <row r="1131" spans="4:4">
      <c r="D1131"/>
    </row>
    <row r="1132" spans="4:4">
      <c r="D1132"/>
    </row>
    <row r="1133" spans="4:4">
      <c r="D1133"/>
    </row>
    <row r="1134" spans="4:4">
      <c r="D1134"/>
    </row>
    <row r="1135" spans="4:4">
      <c r="D1135"/>
    </row>
    <row r="1136" spans="4:4">
      <c r="D1136"/>
    </row>
    <row r="1137" spans="4:4">
      <c r="D1137"/>
    </row>
    <row r="1138" spans="4:4">
      <c r="D1138"/>
    </row>
    <row r="1139" spans="4:4">
      <c r="D1139"/>
    </row>
    <row r="1140" spans="4:4">
      <c r="D1140"/>
    </row>
    <row r="1141" spans="4:4">
      <c r="D1141"/>
    </row>
    <row r="1142" spans="4:4">
      <c r="D1142"/>
    </row>
    <row r="1143" spans="4:4">
      <c r="D1143"/>
    </row>
    <row r="1144" spans="4:4">
      <c r="D1144"/>
    </row>
    <row r="1145" spans="4:4">
      <c r="D1145"/>
    </row>
    <row r="1146" spans="4:4">
      <c r="D1146"/>
    </row>
    <row r="1147" spans="4:4">
      <c r="D1147"/>
    </row>
    <row r="1148" spans="4:4">
      <c r="D1148"/>
    </row>
    <row r="1149" spans="4:4">
      <c r="D1149"/>
    </row>
    <row r="1150" spans="4:4">
      <c r="D1150"/>
    </row>
    <row r="1151" spans="4:4">
      <c r="D1151"/>
    </row>
    <row r="1152" spans="4:4">
      <c r="D1152"/>
    </row>
    <row r="1153" spans="4:4">
      <c r="D1153"/>
    </row>
    <row r="1154" spans="4:4">
      <c r="D1154"/>
    </row>
    <row r="1155" spans="4:4">
      <c r="D1155"/>
    </row>
    <row r="1156" spans="4:4">
      <c r="D1156"/>
    </row>
    <row r="1157" spans="4:4">
      <c r="D1157"/>
    </row>
    <row r="1158" spans="4:4">
      <c r="D1158"/>
    </row>
    <row r="1159" spans="4:4">
      <c r="D1159"/>
    </row>
    <row r="1160" spans="4:4">
      <c r="D1160"/>
    </row>
    <row r="1161" spans="4:4">
      <c r="D1161"/>
    </row>
    <row r="1162" spans="4:4">
      <c r="D1162"/>
    </row>
    <row r="1163" spans="4:4">
      <c r="D1163"/>
    </row>
    <row r="1164" spans="4:4">
      <c r="D1164"/>
    </row>
    <row r="1165" spans="4:4">
      <c r="D1165"/>
    </row>
    <row r="1166" spans="4:4">
      <c r="D1166"/>
    </row>
    <row r="1167" spans="4:4">
      <c r="D1167"/>
    </row>
    <row r="1168" spans="4:4">
      <c r="D1168"/>
    </row>
    <row r="1169" spans="4:4">
      <c r="D1169"/>
    </row>
    <row r="1170" spans="4:4">
      <c r="D1170"/>
    </row>
    <row r="1171" spans="4:4">
      <c r="D1171"/>
    </row>
    <row r="1172" spans="4:4">
      <c r="D1172"/>
    </row>
    <row r="1173" spans="4:4">
      <c r="D1173"/>
    </row>
    <row r="1174" spans="4:4">
      <c r="D1174"/>
    </row>
    <row r="1175" spans="4:4">
      <c r="D1175"/>
    </row>
    <row r="1176" spans="4:4">
      <c r="D1176"/>
    </row>
    <row r="1177" spans="4:4">
      <c r="D1177"/>
    </row>
    <row r="1178" spans="4:4">
      <c r="D1178"/>
    </row>
    <row r="1179" spans="4:4">
      <c r="D1179"/>
    </row>
    <row r="1180" spans="4:4">
      <c r="D1180"/>
    </row>
    <row r="1181" spans="4:4">
      <c r="D1181"/>
    </row>
    <row r="1182" spans="4:4">
      <c r="D1182"/>
    </row>
    <row r="1183" spans="4:4">
      <c r="D1183"/>
    </row>
    <row r="1184" spans="4:4">
      <c r="D1184"/>
    </row>
    <row r="1185" spans="4:4">
      <c r="D1185"/>
    </row>
    <row r="1186" spans="4:4">
      <c r="D1186"/>
    </row>
    <row r="1187" spans="4:4">
      <c r="D1187"/>
    </row>
    <row r="1188" spans="4:4">
      <c r="D1188"/>
    </row>
    <row r="1189" spans="4:4">
      <c r="D1189"/>
    </row>
    <row r="1190" spans="4:4">
      <c r="D1190"/>
    </row>
    <row r="1191" spans="4:4">
      <c r="D1191"/>
    </row>
    <row r="1192" spans="4:4">
      <c r="D1192"/>
    </row>
    <row r="1193" spans="4:4">
      <c r="D1193"/>
    </row>
    <row r="1194" spans="4:4">
      <c r="D1194"/>
    </row>
    <row r="1195" spans="4:4">
      <c r="D1195"/>
    </row>
    <row r="1196" spans="4:4">
      <c r="D1196"/>
    </row>
    <row r="1197" spans="4:4">
      <c r="D1197"/>
    </row>
    <row r="1198" spans="4:4">
      <c r="D1198"/>
    </row>
    <row r="1199" spans="4:4">
      <c r="D1199"/>
    </row>
    <row r="1200" spans="4:4">
      <c r="D1200"/>
    </row>
    <row r="1201" spans="4:4">
      <c r="D1201"/>
    </row>
    <row r="1202" spans="4:4">
      <c r="D1202"/>
    </row>
    <row r="1203" spans="4:4">
      <c r="D1203"/>
    </row>
    <row r="1204" spans="4:4">
      <c r="D1204"/>
    </row>
    <row r="1205" spans="4:4">
      <c r="D1205"/>
    </row>
    <row r="1206" spans="4:4">
      <c r="D1206"/>
    </row>
    <row r="1207" spans="4:4">
      <c r="D1207"/>
    </row>
    <row r="1208" spans="4:4">
      <c r="D1208"/>
    </row>
    <row r="1209" spans="4:4">
      <c r="D1209"/>
    </row>
    <row r="1210" spans="4:4">
      <c r="D1210"/>
    </row>
    <row r="1211" spans="4:4">
      <c r="D1211"/>
    </row>
    <row r="1212" spans="4:4">
      <c r="D1212"/>
    </row>
    <row r="1213" spans="4:4">
      <c r="D1213"/>
    </row>
    <row r="1214" spans="4:4">
      <c r="D1214"/>
    </row>
    <row r="1215" spans="4:4">
      <c r="D1215"/>
    </row>
    <row r="1216" spans="4:4">
      <c r="D1216"/>
    </row>
    <row r="1217" spans="4:4">
      <c r="D1217"/>
    </row>
    <row r="1218" spans="4:4">
      <c r="D1218"/>
    </row>
    <row r="1219" spans="4:4">
      <c r="D1219"/>
    </row>
    <row r="1220" spans="4:4">
      <c r="D1220"/>
    </row>
    <row r="1221" spans="4:4">
      <c r="D1221"/>
    </row>
    <row r="1222" spans="4:4">
      <c r="D1222"/>
    </row>
    <row r="1223" spans="4:4">
      <c r="D1223"/>
    </row>
    <row r="1224" spans="4:4">
      <c r="D1224"/>
    </row>
    <row r="1225" spans="4:4">
      <c r="D1225"/>
    </row>
    <row r="1226" spans="4:4">
      <c r="D1226"/>
    </row>
    <row r="1227" spans="4:4">
      <c r="D1227"/>
    </row>
    <row r="1228" spans="4:4">
      <c r="D1228"/>
    </row>
    <row r="1229" spans="4:4">
      <c r="D1229"/>
    </row>
    <row r="1230" spans="4:4">
      <c r="D1230"/>
    </row>
    <row r="1231" spans="4:4">
      <c r="D1231"/>
    </row>
    <row r="1232" spans="4:4">
      <c r="D1232"/>
    </row>
    <row r="1233" spans="4:4">
      <c r="D1233"/>
    </row>
    <row r="1234" spans="4:4">
      <c r="D1234"/>
    </row>
    <row r="1235" spans="4:4">
      <c r="D1235"/>
    </row>
    <row r="1236" spans="4:4">
      <c r="D1236"/>
    </row>
    <row r="1237" spans="4:4">
      <c r="D1237"/>
    </row>
    <row r="1238" spans="4:4">
      <c r="D1238"/>
    </row>
    <row r="1239" spans="4:4">
      <c r="D1239"/>
    </row>
    <row r="1240" spans="4:4">
      <c r="D1240"/>
    </row>
    <row r="1241" spans="4:4">
      <c r="D1241"/>
    </row>
    <row r="1242" spans="4:4">
      <c r="D1242"/>
    </row>
    <row r="1243" spans="4:4">
      <c r="D1243"/>
    </row>
    <row r="1244" spans="4:4">
      <c r="D1244"/>
    </row>
    <row r="1245" spans="4:4">
      <c r="D1245"/>
    </row>
    <row r="1246" spans="4:4">
      <c r="D1246"/>
    </row>
    <row r="1247" spans="4:4">
      <c r="D1247"/>
    </row>
    <row r="1248" spans="4:4">
      <c r="D1248"/>
    </row>
    <row r="1249" spans="4:4">
      <c r="D1249"/>
    </row>
    <row r="1250" spans="4:4">
      <c r="D1250"/>
    </row>
    <row r="1251" spans="4:4">
      <c r="D1251"/>
    </row>
    <row r="1252" spans="4:4">
      <c r="D1252"/>
    </row>
    <row r="1253" spans="4:4">
      <c r="D1253"/>
    </row>
    <row r="1254" spans="4:4">
      <c r="D1254"/>
    </row>
    <row r="1255" spans="4:4">
      <c r="D1255"/>
    </row>
    <row r="1256" spans="4:4">
      <c r="D1256"/>
    </row>
    <row r="1257" spans="4:4">
      <c r="D1257"/>
    </row>
    <row r="1258" spans="4:4">
      <c r="D1258"/>
    </row>
    <row r="1259" spans="4:4">
      <c r="D1259"/>
    </row>
    <row r="1260" spans="4:4">
      <c r="D1260"/>
    </row>
    <row r="1261" spans="4:4">
      <c r="D1261"/>
    </row>
    <row r="1262" spans="4:4">
      <c r="D1262"/>
    </row>
    <row r="1263" spans="4:4">
      <c r="D1263"/>
    </row>
    <row r="1264" spans="4:4">
      <c r="D1264"/>
    </row>
    <row r="1265" spans="4:4">
      <c r="D1265"/>
    </row>
    <row r="1266" spans="4:4">
      <c r="D1266"/>
    </row>
    <row r="1267" spans="4:4">
      <c r="D1267"/>
    </row>
    <row r="1268" spans="4:4">
      <c r="D1268"/>
    </row>
    <row r="1269" spans="4:4">
      <c r="D1269"/>
    </row>
    <row r="1270" spans="4:4">
      <c r="D1270"/>
    </row>
    <row r="1271" spans="4:4">
      <c r="D1271"/>
    </row>
    <row r="1272" spans="4:4">
      <c r="D1272"/>
    </row>
    <row r="1273" spans="4:4">
      <c r="D1273"/>
    </row>
    <row r="1274" spans="4:4">
      <c r="D1274"/>
    </row>
    <row r="1275" spans="4:4">
      <c r="D1275"/>
    </row>
    <row r="1276" spans="4:4">
      <c r="D1276"/>
    </row>
    <row r="1277" spans="4:4">
      <c r="D1277"/>
    </row>
    <row r="1278" spans="4:4">
      <c r="D1278"/>
    </row>
    <row r="1279" spans="4:4">
      <c r="D1279"/>
    </row>
    <row r="1280" spans="4:4">
      <c r="D1280"/>
    </row>
    <row r="1281" spans="4:4">
      <c r="D1281"/>
    </row>
    <row r="1282" spans="4:4">
      <c r="D1282"/>
    </row>
    <row r="1283" spans="4:4">
      <c r="D1283"/>
    </row>
    <row r="1284" spans="4:4">
      <c r="D1284"/>
    </row>
    <row r="1285" spans="4:4">
      <c r="D1285"/>
    </row>
    <row r="1286" spans="4:4">
      <c r="D1286"/>
    </row>
    <row r="1287" spans="4:4">
      <c r="D1287"/>
    </row>
    <row r="1288" spans="4:4">
      <c r="D1288"/>
    </row>
    <row r="1289" spans="4:4">
      <c r="D1289"/>
    </row>
    <row r="1290" spans="4:4">
      <c r="D1290"/>
    </row>
    <row r="1291" spans="4:4">
      <c r="D1291"/>
    </row>
    <row r="1292" spans="4:4">
      <c r="D1292"/>
    </row>
    <row r="1293" spans="4:4">
      <c r="D1293"/>
    </row>
    <row r="1294" spans="4:4">
      <c r="D1294"/>
    </row>
    <row r="1295" spans="4:4">
      <c r="D1295"/>
    </row>
    <row r="1296" spans="4:4">
      <c r="D1296"/>
    </row>
    <row r="1297" spans="4:4">
      <c r="D1297"/>
    </row>
    <row r="1298" spans="4:4">
      <c r="D1298"/>
    </row>
    <row r="1299" spans="4:4">
      <c r="D1299"/>
    </row>
    <row r="1300" spans="4:4">
      <c r="D1300"/>
    </row>
    <row r="1301" spans="4:4">
      <c r="D1301"/>
    </row>
    <row r="1302" spans="4:4">
      <c r="D1302"/>
    </row>
    <row r="1303" spans="4:4">
      <c r="D1303"/>
    </row>
    <row r="1304" spans="4:4">
      <c r="D1304"/>
    </row>
    <row r="1305" spans="4:4">
      <c r="D1305"/>
    </row>
    <row r="1306" spans="4:4">
      <c r="D1306"/>
    </row>
    <row r="1307" spans="4:4">
      <c r="D1307"/>
    </row>
    <row r="1308" spans="4:4">
      <c r="D1308"/>
    </row>
    <row r="1309" spans="4:4">
      <c r="D1309"/>
    </row>
    <row r="1310" spans="4:4">
      <c r="D1310"/>
    </row>
    <row r="1311" spans="4:4">
      <c r="D1311"/>
    </row>
    <row r="1312" spans="4:4">
      <c r="D1312"/>
    </row>
    <row r="1313" spans="4:4">
      <c r="D1313"/>
    </row>
    <row r="1314" spans="4:4">
      <c r="D1314"/>
    </row>
    <row r="1315" spans="4:4">
      <c r="D1315"/>
    </row>
    <row r="1316" spans="4:4">
      <c r="D1316"/>
    </row>
    <row r="1317" spans="4:4">
      <c r="D1317"/>
    </row>
    <row r="1318" spans="4:4">
      <c r="D1318"/>
    </row>
    <row r="1319" spans="4:4">
      <c r="D1319"/>
    </row>
    <row r="1320" spans="4:4">
      <c r="D1320"/>
    </row>
    <row r="1321" spans="4:4">
      <c r="D1321"/>
    </row>
    <row r="1322" spans="4:4">
      <c r="D1322"/>
    </row>
    <row r="1323" spans="4:4">
      <c r="D1323"/>
    </row>
    <row r="1324" spans="4:4">
      <c r="D1324"/>
    </row>
    <row r="1325" spans="4:4">
      <c r="D1325"/>
    </row>
    <row r="1326" spans="4:4">
      <c r="D1326"/>
    </row>
    <row r="1327" spans="4:4">
      <c r="D1327"/>
    </row>
    <row r="1328" spans="4:4">
      <c r="D1328"/>
    </row>
    <row r="1329" spans="4:4">
      <c r="D1329"/>
    </row>
    <row r="1330" spans="4:4">
      <c r="D1330"/>
    </row>
    <row r="1331" spans="4:4">
      <c r="D1331"/>
    </row>
    <row r="1332" spans="4:4">
      <c r="D1332"/>
    </row>
    <row r="1333" spans="4:4">
      <c r="D1333"/>
    </row>
    <row r="1334" spans="4:4">
      <c r="D1334"/>
    </row>
    <row r="1335" spans="4:4">
      <c r="D1335"/>
    </row>
    <row r="1336" spans="4:4">
      <c r="D1336"/>
    </row>
    <row r="1337" spans="4:4">
      <c r="D1337"/>
    </row>
    <row r="1338" spans="4:4">
      <c r="D1338"/>
    </row>
    <row r="1339" spans="4:4">
      <c r="D1339"/>
    </row>
    <row r="1340" spans="4:4">
      <c r="D1340"/>
    </row>
    <row r="1341" spans="4:4">
      <c r="D1341"/>
    </row>
    <row r="1342" spans="4:4">
      <c r="D1342"/>
    </row>
    <row r="1343" spans="4:4">
      <c r="D1343"/>
    </row>
    <row r="1344" spans="4:4">
      <c r="D1344"/>
    </row>
    <row r="1345" spans="4:4">
      <c r="D1345"/>
    </row>
    <row r="1346" spans="4:4">
      <c r="D1346"/>
    </row>
    <row r="1347" spans="4:4">
      <c r="D1347"/>
    </row>
    <row r="1348" spans="4:4">
      <c r="D1348"/>
    </row>
    <row r="1349" spans="4:4">
      <c r="D1349"/>
    </row>
    <row r="1350" spans="4:4">
      <c r="D1350"/>
    </row>
    <row r="1351" spans="4:4">
      <c r="D1351"/>
    </row>
    <row r="1352" spans="4:4">
      <c r="D1352"/>
    </row>
    <row r="1353" spans="4:4">
      <c r="D1353"/>
    </row>
    <row r="1354" spans="4:4">
      <c r="D1354"/>
    </row>
    <row r="1355" spans="4:4">
      <c r="D1355"/>
    </row>
    <row r="1356" spans="4:4">
      <c r="D1356"/>
    </row>
    <row r="1357" spans="4:4">
      <c r="D1357"/>
    </row>
    <row r="1358" spans="4:4">
      <c r="D1358"/>
    </row>
    <row r="1359" spans="4:4">
      <c r="D1359"/>
    </row>
    <row r="1360" spans="4:4">
      <c r="D1360"/>
    </row>
    <row r="1361" spans="4:4">
      <c r="D1361"/>
    </row>
    <row r="1362" spans="4:4">
      <c r="D1362"/>
    </row>
    <row r="1363" spans="4:4">
      <c r="D1363"/>
    </row>
    <row r="1364" spans="4:4">
      <c r="D1364"/>
    </row>
    <row r="1365" spans="4:4">
      <c r="D1365"/>
    </row>
    <row r="1366" spans="4:4">
      <c r="D1366"/>
    </row>
    <row r="1367" spans="4:4">
      <c r="D1367"/>
    </row>
    <row r="1368" spans="4:4">
      <c r="D1368"/>
    </row>
    <row r="1369" spans="4:4">
      <c r="D1369"/>
    </row>
    <row r="1370" spans="4:4">
      <c r="D1370"/>
    </row>
    <row r="1371" spans="4:4">
      <c r="D1371"/>
    </row>
    <row r="1372" spans="4:4">
      <c r="D1372"/>
    </row>
    <row r="1373" spans="4:4">
      <c r="D1373"/>
    </row>
    <row r="1374" spans="4:4">
      <c r="D1374"/>
    </row>
    <row r="1375" spans="4:4">
      <c r="D1375"/>
    </row>
    <row r="1376" spans="4:4">
      <c r="D1376"/>
    </row>
    <row r="1377" spans="4:4">
      <c r="D1377"/>
    </row>
    <row r="1378" spans="4:4">
      <c r="D1378"/>
    </row>
    <row r="1379" spans="4:4">
      <c r="D1379"/>
    </row>
    <row r="1380" spans="4:4">
      <c r="D1380"/>
    </row>
    <row r="1381" spans="4:4">
      <c r="D1381"/>
    </row>
    <row r="1382" spans="4:4">
      <c r="D1382"/>
    </row>
    <row r="1383" spans="4:4">
      <c r="D1383"/>
    </row>
    <row r="1384" spans="4:4">
      <c r="D1384"/>
    </row>
    <row r="1385" spans="4:4">
      <c r="D1385"/>
    </row>
    <row r="1386" spans="4:4">
      <c r="D1386"/>
    </row>
    <row r="1387" spans="4:4">
      <c r="D1387"/>
    </row>
    <row r="1388" spans="4:4">
      <c r="D1388"/>
    </row>
    <row r="1389" spans="4:4">
      <c r="D1389"/>
    </row>
    <row r="1390" spans="4:4">
      <c r="D1390"/>
    </row>
    <row r="1391" spans="4:4">
      <c r="D1391"/>
    </row>
    <row r="1392" spans="4:4">
      <c r="D1392"/>
    </row>
    <row r="1393" spans="4:4">
      <c r="D1393"/>
    </row>
    <row r="1394" spans="4:4">
      <c r="D1394"/>
    </row>
    <row r="1395" spans="4:4">
      <c r="D1395"/>
    </row>
    <row r="1396" spans="4:4">
      <c r="D1396"/>
    </row>
    <row r="1397" spans="4:4">
      <c r="D1397"/>
    </row>
    <row r="1398" spans="4:4">
      <c r="D1398"/>
    </row>
    <row r="1399" spans="4:4">
      <c r="D1399"/>
    </row>
    <row r="1400" spans="4:4">
      <c r="D1400"/>
    </row>
    <row r="1401" spans="4:4">
      <c r="D1401"/>
    </row>
    <row r="1402" spans="4:4">
      <c r="D1402"/>
    </row>
    <row r="1403" spans="4:4">
      <c r="D1403"/>
    </row>
    <row r="1404" spans="4:4">
      <c r="D1404"/>
    </row>
    <row r="1405" spans="4:4">
      <c r="D1405"/>
    </row>
    <row r="1406" spans="4:4">
      <c r="D1406"/>
    </row>
    <row r="1407" spans="4:4">
      <c r="D1407"/>
    </row>
    <row r="1408" spans="4:4">
      <c r="D1408"/>
    </row>
    <row r="1409" spans="4:4">
      <c r="D1409"/>
    </row>
    <row r="1410" spans="4:4">
      <c r="D1410"/>
    </row>
    <row r="1411" spans="4:4">
      <c r="D1411"/>
    </row>
    <row r="1412" spans="4:4">
      <c r="D1412"/>
    </row>
    <row r="1413" spans="4:4">
      <c r="D1413"/>
    </row>
    <row r="1414" spans="4:4">
      <c r="D1414"/>
    </row>
    <row r="1415" spans="4:4">
      <c r="D1415"/>
    </row>
    <row r="1416" spans="4:4">
      <c r="D1416"/>
    </row>
    <row r="1417" spans="4:4">
      <c r="D1417"/>
    </row>
    <row r="1418" spans="4:4">
      <c r="D1418"/>
    </row>
    <row r="1419" spans="4:4">
      <c r="D1419"/>
    </row>
    <row r="1420" spans="4:4">
      <c r="D1420"/>
    </row>
    <row r="1421" spans="4:4">
      <c r="D1421"/>
    </row>
    <row r="1422" spans="4:4">
      <c r="D1422"/>
    </row>
    <row r="1423" spans="4:4">
      <c r="D1423"/>
    </row>
    <row r="1424" spans="4:4">
      <c r="D1424"/>
    </row>
    <row r="1425" spans="4:4">
      <c r="D1425"/>
    </row>
    <row r="1426" spans="4:4">
      <c r="D1426"/>
    </row>
    <row r="1427" spans="4:4">
      <c r="D1427"/>
    </row>
    <row r="1428" spans="4:4">
      <c r="D1428"/>
    </row>
    <row r="1429" spans="4:4">
      <c r="D1429"/>
    </row>
    <row r="1430" spans="4:4">
      <c r="D1430"/>
    </row>
    <row r="1431" spans="4:4">
      <c r="D1431"/>
    </row>
    <row r="1432" spans="4:4">
      <c r="D1432"/>
    </row>
    <row r="1433" spans="4:4">
      <c r="D1433"/>
    </row>
    <row r="1434" spans="4:4">
      <c r="D1434"/>
    </row>
    <row r="1435" spans="4:4">
      <c r="D1435"/>
    </row>
    <row r="1436" spans="4:4">
      <c r="D1436"/>
    </row>
    <row r="1437" spans="4:4">
      <c r="D1437"/>
    </row>
    <row r="1438" spans="4:4">
      <c r="D1438"/>
    </row>
    <row r="1439" spans="4:4">
      <c r="D1439"/>
    </row>
    <row r="1440" spans="4:4">
      <c r="D1440"/>
    </row>
    <row r="1441" spans="4:4">
      <c r="D1441"/>
    </row>
    <row r="1442" spans="4:4">
      <c r="D1442"/>
    </row>
    <row r="1443" spans="4:4">
      <c r="D1443"/>
    </row>
    <row r="1444" spans="4:4">
      <c r="D1444"/>
    </row>
    <row r="1445" spans="4:4">
      <c r="D1445"/>
    </row>
    <row r="1446" spans="4:4">
      <c r="D1446"/>
    </row>
    <row r="1447" spans="4:4">
      <c r="D1447"/>
    </row>
    <row r="1448" spans="4:4">
      <c r="D1448"/>
    </row>
    <row r="1449" spans="4:4">
      <c r="D1449"/>
    </row>
    <row r="1450" spans="4:4">
      <c r="D1450"/>
    </row>
    <row r="1451" spans="4:4">
      <c r="D1451"/>
    </row>
    <row r="1452" spans="4:4">
      <c r="D1452"/>
    </row>
    <row r="1453" spans="4:4">
      <c r="D1453"/>
    </row>
    <row r="1454" spans="4:4">
      <c r="D1454"/>
    </row>
    <row r="1455" spans="4:4">
      <c r="D1455"/>
    </row>
    <row r="1456" spans="4:4">
      <c r="D1456"/>
    </row>
    <row r="1457" spans="4:4">
      <c r="D1457"/>
    </row>
    <row r="1458" spans="4:4">
      <c r="D1458"/>
    </row>
    <row r="1459" spans="4:4">
      <c r="D1459"/>
    </row>
    <row r="1460" spans="4:4">
      <c r="D1460"/>
    </row>
    <row r="1461" spans="4:4">
      <c r="D1461"/>
    </row>
    <row r="1462" spans="4:4">
      <c r="D1462"/>
    </row>
    <row r="1463" spans="4:4">
      <c r="D1463"/>
    </row>
    <row r="1464" spans="4:4">
      <c r="D1464"/>
    </row>
    <row r="1465" spans="4:4">
      <c r="D1465"/>
    </row>
    <row r="1466" spans="4:4">
      <c r="D1466"/>
    </row>
    <row r="1467" spans="4:4">
      <c r="D1467"/>
    </row>
    <row r="1468" spans="4:4">
      <c r="D1468"/>
    </row>
    <row r="1469" spans="4:4">
      <c r="D1469"/>
    </row>
    <row r="1470" spans="4:4">
      <c r="D1470"/>
    </row>
    <row r="1471" spans="4:4">
      <c r="D1471"/>
    </row>
    <row r="1472" spans="4:4">
      <c r="D1472"/>
    </row>
    <row r="1473" spans="4:4">
      <c r="D1473"/>
    </row>
    <row r="1474" spans="4:4">
      <c r="D1474"/>
    </row>
    <row r="1475" spans="4:4">
      <c r="D1475"/>
    </row>
    <row r="1476" spans="4:4">
      <c r="D1476"/>
    </row>
    <row r="1477" spans="4:4">
      <c r="D1477"/>
    </row>
    <row r="1478" spans="4:4">
      <c r="D1478"/>
    </row>
    <row r="1479" spans="4:4">
      <c r="D1479"/>
    </row>
    <row r="1480" spans="4:4">
      <c r="D1480"/>
    </row>
    <row r="1481" spans="4:4">
      <c r="D1481"/>
    </row>
    <row r="1482" spans="4:4">
      <c r="D1482"/>
    </row>
    <row r="1483" spans="4:4">
      <c r="D1483"/>
    </row>
    <row r="1484" spans="4:4">
      <c r="D1484"/>
    </row>
    <row r="1485" spans="4:4">
      <c r="D1485"/>
    </row>
    <row r="1486" spans="4:4">
      <c r="D1486"/>
    </row>
    <row r="1487" spans="4:4">
      <c r="D1487"/>
    </row>
    <row r="1488" spans="4:4">
      <c r="D1488"/>
    </row>
    <row r="1489" spans="4:4">
      <c r="D1489"/>
    </row>
    <row r="1490" spans="4:4">
      <c r="D1490"/>
    </row>
    <row r="1491" spans="4:4">
      <c r="D1491"/>
    </row>
    <row r="1492" spans="4:4">
      <c r="D1492"/>
    </row>
    <row r="1493" spans="4:4">
      <c r="D1493"/>
    </row>
    <row r="1494" spans="4:4">
      <c r="D1494"/>
    </row>
    <row r="1495" spans="4:4">
      <c r="D1495"/>
    </row>
    <row r="1496" spans="4:4">
      <c r="D1496"/>
    </row>
    <row r="1497" spans="4:4">
      <c r="D1497"/>
    </row>
    <row r="1498" spans="4:4">
      <c r="D1498"/>
    </row>
    <row r="1499" spans="4:4">
      <c r="D1499"/>
    </row>
    <row r="1500" spans="4:4">
      <c r="D1500"/>
    </row>
    <row r="1501" spans="4:4">
      <c r="D1501"/>
    </row>
    <row r="1502" spans="4:4">
      <c r="D1502"/>
    </row>
    <row r="1503" spans="4:4">
      <c r="D1503"/>
    </row>
    <row r="1504" spans="4:4">
      <c r="D1504"/>
    </row>
    <row r="1505" spans="4:4">
      <c r="D1505"/>
    </row>
    <row r="1506" spans="4:4">
      <c r="D1506"/>
    </row>
    <row r="1507" spans="4:4">
      <c r="D1507"/>
    </row>
    <row r="1508" spans="4:4">
      <c r="D1508"/>
    </row>
    <row r="1509" spans="4:4">
      <c r="D1509"/>
    </row>
    <row r="1510" spans="4:4">
      <c r="D1510"/>
    </row>
    <row r="1511" spans="4:4">
      <c r="D1511"/>
    </row>
    <row r="1512" spans="4:4">
      <c r="D1512"/>
    </row>
    <row r="1513" spans="4:4">
      <c r="D1513"/>
    </row>
    <row r="1514" spans="4:4">
      <c r="D1514"/>
    </row>
    <row r="1515" spans="4:4">
      <c r="D1515"/>
    </row>
    <row r="1516" spans="4:4">
      <c r="D1516"/>
    </row>
    <row r="1517" spans="4:4">
      <c r="D1517"/>
    </row>
    <row r="1518" spans="4:4">
      <c r="D1518"/>
    </row>
    <row r="1519" spans="4:4">
      <c r="D1519"/>
    </row>
    <row r="1520" spans="4:4">
      <c r="D1520"/>
    </row>
    <row r="1521" spans="4:4">
      <c r="D1521"/>
    </row>
    <row r="1522" spans="4:4">
      <c r="D1522"/>
    </row>
    <row r="1523" spans="4:4">
      <c r="D1523"/>
    </row>
    <row r="1524" spans="4:4">
      <c r="D1524"/>
    </row>
    <row r="1525" spans="4:4">
      <c r="D1525"/>
    </row>
    <row r="1526" spans="4:4">
      <c r="D1526"/>
    </row>
    <row r="1527" spans="4:4">
      <c r="D1527"/>
    </row>
    <row r="1528" spans="4:4">
      <c r="D1528"/>
    </row>
    <row r="1529" spans="4:4">
      <c r="D1529"/>
    </row>
    <row r="1530" spans="4:4">
      <c r="D1530"/>
    </row>
    <row r="1531" spans="4:4">
      <c r="D1531"/>
    </row>
    <row r="1532" spans="4:4">
      <c r="D1532"/>
    </row>
    <row r="1533" spans="4:4">
      <c r="D1533"/>
    </row>
    <row r="1534" spans="4:4">
      <c r="D1534"/>
    </row>
    <row r="1535" spans="4:4">
      <c r="D1535"/>
    </row>
    <row r="1536" spans="4:4">
      <c r="D1536"/>
    </row>
    <row r="1537" spans="4:4">
      <c r="D1537"/>
    </row>
    <row r="1538" spans="4:4">
      <c r="D1538"/>
    </row>
    <row r="1539" spans="4:4">
      <c r="D1539"/>
    </row>
    <row r="1540" spans="4:4">
      <c r="D1540"/>
    </row>
    <row r="1541" spans="4:4">
      <c r="D1541"/>
    </row>
    <row r="1542" spans="4:4">
      <c r="D1542"/>
    </row>
    <row r="1543" spans="4:4">
      <c r="D1543"/>
    </row>
    <row r="1544" spans="4:4">
      <c r="D1544"/>
    </row>
    <row r="1545" spans="4:4">
      <c r="D1545"/>
    </row>
    <row r="1546" spans="4:4">
      <c r="D1546"/>
    </row>
    <row r="1547" spans="4:4">
      <c r="D1547"/>
    </row>
    <row r="1548" spans="4:4">
      <c r="D1548"/>
    </row>
    <row r="1549" spans="4:4">
      <c r="D1549"/>
    </row>
    <row r="1550" spans="4:4">
      <c r="D1550"/>
    </row>
    <row r="1551" spans="4:4">
      <c r="D1551"/>
    </row>
    <row r="1552" spans="4:4">
      <c r="D1552"/>
    </row>
    <row r="1553" spans="4:4">
      <c r="D1553"/>
    </row>
    <row r="1554" spans="4:4">
      <c r="D1554"/>
    </row>
    <row r="1555" spans="4:4">
      <c r="D1555"/>
    </row>
    <row r="1556" spans="4:4">
      <c r="D1556"/>
    </row>
    <row r="1557" spans="4:4">
      <c r="D1557"/>
    </row>
    <row r="1558" spans="4:4">
      <c r="D1558"/>
    </row>
    <row r="1559" spans="4:4">
      <c r="D1559"/>
    </row>
    <row r="1560" spans="4:4">
      <c r="D1560"/>
    </row>
    <row r="1561" spans="4:4">
      <c r="D1561"/>
    </row>
    <row r="1562" spans="4:4">
      <c r="D1562"/>
    </row>
    <row r="1563" spans="4:4">
      <c r="D1563"/>
    </row>
    <row r="1564" spans="4:4">
      <c r="D1564"/>
    </row>
    <row r="1565" spans="4:4">
      <c r="D1565"/>
    </row>
    <row r="1566" spans="4:4">
      <c r="D1566"/>
    </row>
    <row r="1567" spans="4:4">
      <c r="D1567"/>
    </row>
    <row r="1568" spans="4:4">
      <c r="D1568"/>
    </row>
    <row r="1569" spans="4:4">
      <c r="D1569"/>
    </row>
    <row r="1570" spans="4:4">
      <c r="D1570"/>
    </row>
    <row r="1571" spans="4:4">
      <c r="D1571"/>
    </row>
    <row r="1572" spans="4:4">
      <c r="D1572"/>
    </row>
    <row r="1573" spans="4:4">
      <c r="D1573"/>
    </row>
    <row r="1574" spans="4:4">
      <c r="D1574"/>
    </row>
    <row r="1575" spans="4:4">
      <c r="D1575"/>
    </row>
    <row r="1576" spans="4:4">
      <c r="D1576"/>
    </row>
    <row r="1577" spans="4:4">
      <c r="D1577"/>
    </row>
    <row r="1578" spans="4:4">
      <c r="D1578"/>
    </row>
    <row r="1579" spans="4:4">
      <c r="D1579"/>
    </row>
    <row r="1580" spans="4:4">
      <c r="D1580"/>
    </row>
    <row r="1581" spans="4:4">
      <c r="D1581"/>
    </row>
    <row r="1582" spans="4:4">
      <c r="D1582"/>
    </row>
    <row r="1583" spans="4:4">
      <c r="D1583"/>
    </row>
    <row r="1584" spans="4:4">
      <c r="D1584"/>
    </row>
    <row r="1585" spans="4:4">
      <c r="D1585"/>
    </row>
    <row r="1586" spans="4:4">
      <c r="D1586"/>
    </row>
    <row r="1587" spans="4:4">
      <c r="D1587"/>
    </row>
    <row r="1588" spans="4:4">
      <c r="D1588"/>
    </row>
    <row r="1589" spans="4:4">
      <c r="D1589"/>
    </row>
    <row r="1590" spans="4:4">
      <c r="D1590"/>
    </row>
    <row r="1591" spans="4:4">
      <c r="D1591"/>
    </row>
    <row r="1592" spans="4:4">
      <c r="D1592"/>
    </row>
    <row r="1593" spans="4:4">
      <c r="D1593"/>
    </row>
    <row r="1594" spans="4:4">
      <c r="D1594"/>
    </row>
    <row r="1595" spans="4:4">
      <c r="D1595"/>
    </row>
    <row r="1596" spans="4:4">
      <c r="D1596"/>
    </row>
    <row r="1597" spans="4:4">
      <c r="D1597"/>
    </row>
    <row r="1598" spans="4:4">
      <c r="D1598"/>
    </row>
    <row r="1599" spans="4:4">
      <c r="D1599"/>
    </row>
    <row r="1600" spans="4:4">
      <c r="D1600"/>
    </row>
    <row r="1601" spans="4:4">
      <c r="D1601"/>
    </row>
    <row r="1602" spans="4:4">
      <c r="D1602"/>
    </row>
    <row r="1603" spans="4:4">
      <c r="D1603"/>
    </row>
    <row r="1604" spans="4:4">
      <c r="D1604"/>
    </row>
    <row r="1605" spans="4:4">
      <c r="D1605"/>
    </row>
    <row r="1606" spans="4:4">
      <c r="D1606"/>
    </row>
    <row r="1607" spans="4:4">
      <c r="D1607"/>
    </row>
    <row r="1608" spans="4:4">
      <c r="D1608"/>
    </row>
    <row r="1609" spans="4:4">
      <c r="D1609"/>
    </row>
    <row r="1610" spans="4:4">
      <c r="D1610"/>
    </row>
    <row r="1611" spans="4:4">
      <c r="D1611"/>
    </row>
    <row r="1612" spans="4:4">
      <c r="D1612"/>
    </row>
    <row r="1613" spans="4:4">
      <c r="D1613"/>
    </row>
    <row r="1614" spans="4:4">
      <c r="D1614"/>
    </row>
    <row r="1615" spans="4:4">
      <c r="D1615"/>
    </row>
    <row r="1616" spans="4:4">
      <c r="D1616"/>
    </row>
    <row r="1617" spans="4:4">
      <c r="D1617"/>
    </row>
    <row r="1618" spans="4:4">
      <c r="D1618"/>
    </row>
    <row r="1619" spans="4:4">
      <c r="D1619"/>
    </row>
    <row r="1620" spans="4:4">
      <c r="D1620"/>
    </row>
    <row r="1621" spans="4:4">
      <c r="D1621"/>
    </row>
    <row r="1622" spans="4:4">
      <c r="D1622"/>
    </row>
    <row r="1623" spans="4:4">
      <c r="D1623"/>
    </row>
    <row r="1624" spans="4:4">
      <c r="D1624"/>
    </row>
    <row r="1625" spans="4:4">
      <c r="D1625"/>
    </row>
    <row r="1626" spans="4:4">
      <c r="D1626"/>
    </row>
    <row r="1627" spans="4:4">
      <c r="D1627"/>
    </row>
    <row r="1628" spans="4:4">
      <c r="D1628"/>
    </row>
    <row r="1629" spans="4:4">
      <c r="D1629"/>
    </row>
    <row r="1630" spans="4:4">
      <c r="D1630"/>
    </row>
    <row r="1631" spans="4:4">
      <c r="D1631"/>
    </row>
    <row r="1632" spans="4:4">
      <c r="D1632"/>
    </row>
    <row r="1633" spans="4:4">
      <c r="D1633"/>
    </row>
    <row r="1634" spans="4:4">
      <c r="D1634"/>
    </row>
    <row r="1635" spans="4:4">
      <c r="D1635"/>
    </row>
    <row r="1636" spans="4:4">
      <c r="D1636"/>
    </row>
    <row r="1637" spans="4:4">
      <c r="D1637"/>
    </row>
    <row r="1638" spans="4:4">
      <c r="D1638"/>
    </row>
    <row r="1639" spans="4:4">
      <c r="D1639"/>
    </row>
    <row r="1640" spans="4:4">
      <c r="D1640"/>
    </row>
    <row r="1641" spans="4:4">
      <c r="D1641"/>
    </row>
    <row r="1642" spans="4:4">
      <c r="D1642"/>
    </row>
    <row r="1643" spans="4:4">
      <c r="D1643"/>
    </row>
    <row r="1644" spans="4:4">
      <c r="D1644"/>
    </row>
    <row r="1645" spans="4:4">
      <c r="D1645"/>
    </row>
    <row r="1646" spans="4:4">
      <c r="D1646"/>
    </row>
    <row r="1647" spans="4:4">
      <c r="D1647"/>
    </row>
    <row r="1648" spans="4:4">
      <c r="D1648"/>
    </row>
    <row r="1649" spans="4:4">
      <c r="D1649"/>
    </row>
    <row r="1650" spans="4:4">
      <c r="D1650"/>
    </row>
    <row r="1651" spans="4:4">
      <c r="D1651"/>
    </row>
    <row r="1652" spans="4:4">
      <c r="D1652"/>
    </row>
    <row r="1653" spans="4:4">
      <c r="D1653"/>
    </row>
    <row r="1654" spans="4:4">
      <c r="D1654"/>
    </row>
    <row r="1655" spans="4:4">
      <c r="D1655"/>
    </row>
    <row r="1656" spans="4:4">
      <c r="D1656"/>
    </row>
    <row r="1657" spans="4:4">
      <c r="D1657"/>
    </row>
    <row r="1658" spans="4:4">
      <c r="D1658"/>
    </row>
    <row r="1659" spans="4:4">
      <c r="D1659"/>
    </row>
    <row r="1660" spans="4:4">
      <c r="D1660"/>
    </row>
    <row r="1661" spans="4:4">
      <c r="D1661"/>
    </row>
    <row r="1662" spans="4:4">
      <c r="D1662"/>
    </row>
    <row r="1663" spans="4:4">
      <c r="D1663"/>
    </row>
    <row r="1664" spans="4:4">
      <c r="D1664"/>
    </row>
    <row r="1665" spans="4:4">
      <c r="D1665"/>
    </row>
    <row r="1666" spans="4:4">
      <c r="D1666"/>
    </row>
    <row r="1667" spans="4:4">
      <c r="D1667"/>
    </row>
    <row r="1668" spans="4:4">
      <c r="D1668"/>
    </row>
    <row r="1669" spans="4:4">
      <c r="D1669"/>
    </row>
    <row r="1670" spans="4:4">
      <c r="D1670"/>
    </row>
    <row r="1671" spans="4:4">
      <c r="D1671"/>
    </row>
    <row r="1672" spans="4:4">
      <c r="D1672"/>
    </row>
    <row r="1673" spans="4:4">
      <c r="D1673"/>
    </row>
    <row r="1674" spans="4:4">
      <c r="D1674"/>
    </row>
    <row r="1675" spans="4:4">
      <c r="D1675"/>
    </row>
    <row r="1676" spans="4:4">
      <c r="D1676"/>
    </row>
    <row r="1677" spans="4:4">
      <c r="D1677"/>
    </row>
    <row r="1678" spans="4:4">
      <c r="D1678"/>
    </row>
    <row r="1679" spans="4:4">
      <c r="D1679"/>
    </row>
    <row r="1680" spans="4:4">
      <c r="D1680"/>
    </row>
    <row r="1681" spans="4:4">
      <c r="D1681"/>
    </row>
    <row r="1682" spans="4:4">
      <c r="D1682"/>
    </row>
    <row r="1683" spans="4:4">
      <c r="D1683"/>
    </row>
    <row r="1684" spans="4:4">
      <c r="D1684"/>
    </row>
    <row r="1685" spans="4:4">
      <c r="D1685"/>
    </row>
    <row r="1686" spans="4:4">
      <c r="D1686"/>
    </row>
    <row r="1687" spans="4:4">
      <c r="D1687"/>
    </row>
    <row r="1688" spans="4:4">
      <c r="D1688"/>
    </row>
    <row r="1689" spans="4:4">
      <c r="D1689"/>
    </row>
    <row r="1690" spans="4:4">
      <c r="D1690"/>
    </row>
    <row r="1691" spans="4:4">
      <c r="D1691"/>
    </row>
    <row r="1692" spans="4:4">
      <c r="D1692"/>
    </row>
    <row r="1693" spans="4:4">
      <c r="D1693"/>
    </row>
    <row r="1694" spans="4:4">
      <c r="D1694"/>
    </row>
    <row r="1695" spans="4:4">
      <c r="D1695"/>
    </row>
    <row r="1696" spans="4:4">
      <c r="D1696"/>
    </row>
    <row r="1697" spans="4:4">
      <c r="D1697"/>
    </row>
    <row r="1698" spans="4:4">
      <c r="D1698"/>
    </row>
    <row r="1699" spans="4:4">
      <c r="D1699"/>
    </row>
    <row r="1700" spans="4:4">
      <c r="D1700"/>
    </row>
    <row r="1701" spans="4:4">
      <c r="D1701"/>
    </row>
    <row r="1702" spans="4:4">
      <c r="D1702"/>
    </row>
    <row r="1703" spans="4:4">
      <c r="D1703"/>
    </row>
    <row r="1704" spans="4:4">
      <c r="D1704"/>
    </row>
    <row r="1705" spans="4:4">
      <c r="D1705"/>
    </row>
    <row r="1706" spans="4:4">
      <c r="D1706"/>
    </row>
    <row r="1707" spans="4:4">
      <c r="D1707"/>
    </row>
    <row r="1708" spans="4:4">
      <c r="D1708"/>
    </row>
    <row r="1709" spans="4:4">
      <c r="D1709"/>
    </row>
    <row r="1710" spans="4:4">
      <c r="D1710"/>
    </row>
    <row r="1711" spans="4:4">
      <c r="D1711"/>
    </row>
    <row r="1712" spans="4:4">
      <c r="D1712"/>
    </row>
    <row r="1713" spans="4:4">
      <c r="D1713"/>
    </row>
    <row r="1714" spans="4:4">
      <c r="D1714"/>
    </row>
    <row r="1715" spans="4:4">
      <c r="D1715"/>
    </row>
    <row r="1716" spans="4:4">
      <c r="D1716"/>
    </row>
    <row r="1717" spans="4:4">
      <c r="D1717"/>
    </row>
    <row r="1718" spans="4:4">
      <c r="D1718"/>
    </row>
    <row r="1719" spans="4:4">
      <c r="D1719"/>
    </row>
    <row r="1720" spans="4:4">
      <c r="D1720"/>
    </row>
    <row r="1721" spans="4:4">
      <c r="D1721"/>
    </row>
    <row r="1722" spans="4:4">
      <c r="D1722"/>
    </row>
    <row r="1723" spans="4:4">
      <c r="D1723"/>
    </row>
    <row r="1724" spans="4:4">
      <c r="D1724"/>
    </row>
    <row r="1725" spans="4:4">
      <c r="D1725"/>
    </row>
    <row r="1726" spans="4:4">
      <c r="D1726"/>
    </row>
    <row r="1727" spans="4:4">
      <c r="D1727"/>
    </row>
    <row r="1728" spans="4:4">
      <c r="D1728"/>
    </row>
    <row r="1729" spans="4:4">
      <c r="D1729"/>
    </row>
    <row r="1730" spans="4:4">
      <c r="D1730"/>
    </row>
    <row r="1731" spans="4:4">
      <c r="D1731"/>
    </row>
    <row r="1732" spans="4:4">
      <c r="D1732"/>
    </row>
    <row r="1733" spans="4:4">
      <c r="D1733"/>
    </row>
    <row r="1734" spans="4:4">
      <c r="D1734"/>
    </row>
    <row r="1735" spans="4:4">
      <c r="D1735"/>
    </row>
    <row r="1736" spans="4:4">
      <c r="D1736"/>
    </row>
    <row r="1737" spans="4:4">
      <c r="D1737"/>
    </row>
    <row r="1738" spans="4:4">
      <c r="D1738"/>
    </row>
    <row r="1739" spans="4:4">
      <c r="D1739"/>
    </row>
    <row r="1740" spans="4:4">
      <c r="D1740"/>
    </row>
    <row r="1741" spans="4:4">
      <c r="D1741"/>
    </row>
    <row r="1742" spans="4:4">
      <c r="D1742"/>
    </row>
    <row r="1743" spans="4:4">
      <c r="D1743"/>
    </row>
    <row r="1744" spans="4:4">
      <c r="D1744"/>
    </row>
    <row r="1745" spans="4:4">
      <c r="D1745"/>
    </row>
    <row r="1746" spans="4:4">
      <c r="D1746"/>
    </row>
    <row r="1747" spans="4:4">
      <c r="D1747"/>
    </row>
    <row r="1748" spans="4:4">
      <c r="D1748"/>
    </row>
    <row r="1749" spans="4:4">
      <c r="D1749"/>
    </row>
    <row r="1750" spans="4:4">
      <c r="D1750"/>
    </row>
    <row r="1751" spans="4:4">
      <c r="D1751"/>
    </row>
    <row r="1752" spans="4:4">
      <c r="D1752"/>
    </row>
    <row r="1753" spans="4:4">
      <c r="D1753"/>
    </row>
    <row r="1754" spans="4:4">
      <c r="D1754"/>
    </row>
    <row r="1755" spans="4:4">
      <c r="D1755"/>
    </row>
    <row r="1756" spans="4:4">
      <c r="D1756"/>
    </row>
    <row r="1757" spans="4:4">
      <c r="D1757"/>
    </row>
    <row r="1758" spans="4:4">
      <c r="D1758"/>
    </row>
    <row r="1759" spans="4:4">
      <c r="D1759"/>
    </row>
    <row r="1760" spans="4:4">
      <c r="D1760"/>
    </row>
    <row r="1761" spans="4:4">
      <c r="D1761"/>
    </row>
    <row r="1762" spans="4:4">
      <c r="D1762"/>
    </row>
    <row r="1763" spans="4:4">
      <c r="D1763"/>
    </row>
    <row r="1764" spans="4:4">
      <c r="D1764"/>
    </row>
    <row r="1765" spans="4:4">
      <c r="D1765"/>
    </row>
    <row r="1766" spans="4:4">
      <c r="D1766"/>
    </row>
    <row r="1767" spans="4:4">
      <c r="D1767"/>
    </row>
    <row r="1768" spans="4:4">
      <c r="D1768"/>
    </row>
    <row r="1769" spans="4:4">
      <c r="D1769"/>
    </row>
    <row r="1770" spans="4:4">
      <c r="D1770"/>
    </row>
    <row r="1771" spans="4:4">
      <c r="D1771"/>
    </row>
    <row r="1772" spans="4:4">
      <c r="D1772"/>
    </row>
    <row r="1773" spans="4:4">
      <c r="D1773"/>
    </row>
    <row r="1774" spans="4:4">
      <c r="D1774"/>
    </row>
    <row r="1775" spans="4:4">
      <c r="D1775"/>
    </row>
    <row r="1776" spans="4:4">
      <c r="D1776"/>
    </row>
    <row r="1777" spans="4:4">
      <c r="D1777"/>
    </row>
    <row r="1778" spans="4:4">
      <c r="D1778"/>
    </row>
    <row r="1779" spans="4:4">
      <c r="D1779"/>
    </row>
    <row r="1780" spans="4:4">
      <c r="D1780"/>
    </row>
    <row r="1781" spans="4:4">
      <c r="D1781"/>
    </row>
    <row r="1782" spans="4:4">
      <c r="D1782"/>
    </row>
    <row r="1783" spans="4:4">
      <c r="D1783"/>
    </row>
    <row r="1784" spans="4:4">
      <c r="D1784"/>
    </row>
    <row r="1785" spans="4:4">
      <c r="D1785"/>
    </row>
    <row r="1786" spans="4:4">
      <c r="D1786"/>
    </row>
    <row r="1787" spans="4:4">
      <c r="D1787"/>
    </row>
    <row r="1788" spans="4:4">
      <c r="D1788"/>
    </row>
    <row r="1789" spans="4:4">
      <c r="D1789"/>
    </row>
    <row r="1790" spans="4:4">
      <c r="D1790"/>
    </row>
    <row r="1791" spans="4:4">
      <c r="D1791"/>
    </row>
    <row r="1792" spans="4:4">
      <c r="D1792"/>
    </row>
    <row r="1793" spans="4:4">
      <c r="D1793"/>
    </row>
    <row r="1794" spans="4:4">
      <c r="D1794"/>
    </row>
    <row r="1795" spans="4:4">
      <c r="D1795"/>
    </row>
    <row r="1796" spans="4:4">
      <c r="D1796"/>
    </row>
    <row r="1797" spans="4:4">
      <c r="D1797"/>
    </row>
    <row r="1798" spans="4:4">
      <c r="D1798"/>
    </row>
    <row r="1799" spans="4:4">
      <c r="D1799"/>
    </row>
    <row r="1800" spans="4:4">
      <c r="D1800"/>
    </row>
    <row r="1801" spans="4:4">
      <c r="D1801"/>
    </row>
    <row r="1802" spans="4:4">
      <c r="D1802"/>
    </row>
    <row r="1803" spans="4:4">
      <c r="D1803"/>
    </row>
    <row r="1804" spans="4:4">
      <c r="D1804"/>
    </row>
    <row r="1805" spans="4:4">
      <c r="D1805"/>
    </row>
    <row r="1806" spans="4:4">
      <c r="D1806"/>
    </row>
    <row r="1807" spans="4:4">
      <c r="D1807"/>
    </row>
    <row r="1808" spans="4:4">
      <c r="D1808"/>
    </row>
    <row r="1809" spans="4:4">
      <c r="D1809"/>
    </row>
    <row r="1810" spans="4:4">
      <c r="D1810"/>
    </row>
    <row r="1811" spans="4:4">
      <c r="D1811"/>
    </row>
    <row r="1812" spans="4:4">
      <c r="D1812"/>
    </row>
    <row r="1813" spans="4:4">
      <c r="D1813"/>
    </row>
    <row r="1814" spans="4:4">
      <c r="D1814"/>
    </row>
    <row r="1815" spans="4:4">
      <c r="D1815"/>
    </row>
    <row r="1816" spans="4:4">
      <c r="D1816"/>
    </row>
    <row r="1817" spans="4:4">
      <c r="D1817"/>
    </row>
    <row r="1818" spans="4:4">
      <c r="D1818"/>
    </row>
    <row r="1819" spans="4:4">
      <c r="D1819"/>
    </row>
    <row r="1820" spans="4:4">
      <c r="D1820"/>
    </row>
    <row r="1821" spans="4:4">
      <c r="D1821"/>
    </row>
    <row r="1822" spans="4:4">
      <c r="D1822"/>
    </row>
    <row r="1823" spans="4:4">
      <c r="D1823"/>
    </row>
    <row r="1824" spans="4:4">
      <c r="D1824"/>
    </row>
    <row r="1825" spans="4:4">
      <c r="D1825"/>
    </row>
    <row r="1826" spans="4:4">
      <c r="D1826"/>
    </row>
    <row r="1827" spans="4:4">
      <c r="D1827"/>
    </row>
    <row r="1828" spans="4:4">
      <c r="D1828"/>
    </row>
    <row r="1829" spans="4:4">
      <c r="D1829"/>
    </row>
    <row r="1830" spans="4:4">
      <c r="D1830"/>
    </row>
    <row r="1831" spans="4:4">
      <c r="D1831"/>
    </row>
    <row r="1832" spans="4:4">
      <c r="D1832"/>
    </row>
    <row r="1833" spans="4:4">
      <c r="D1833"/>
    </row>
    <row r="1834" spans="4:4">
      <c r="D1834"/>
    </row>
    <row r="1835" spans="4:4">
      <c r="D1835"/>
    </row>
    <row r="1836" spans="4:4">
      <c r="D1836"/>
    </row>
    <row r="1837" spans="4:4">
      <c r="D1837"/>
    </row>
    <row r="1838" spans="4:4">
      <c r="D1838"/>
    </row>
    <row r="1839" spans="4:4">
      <c r="D1839"/>
    </row>
    <row r="1840" spans="4:4">
      <c r="D1840"/>
    </row>
    <row r="1841" spans="4:4">
      <c r="D1841"/>
    </row>
    <row r="1842" spans="4:4">
      <c r="D1842"/>
    </row>
    <row r="1843" spans="4:4">
      <c r="D1843"/>
    </row>
    <row r="1844" spans="4:4">
      <c r="D1844"/>
    </row>
    <row r="1845" spans="4:4">
      <c r="D1845"/>
    </row>
    <row r="1846" spans="4:4">
      <c r="D1846"/>
    </row>
    <row r="1847" spans="4:4">
      <c r="D1847"/>
    </row>
    <row r="1848" spans="4:4">
      <c r="D1848"/>
    </row>
    <row r="1849" spans="4:4">
      <c r="D1849"/>
    </row>
    <row r="1850" spans="4:4">
      <c r="D1850"/>
    </row>
    <row r="1851" spans="4:4">
      <c r="D1851"/>
    </row>
    <row r="1852" spans="4:4">
      <c r="D1852"/>
    </row>
    <row r="1853" spans="4:4">
      <c r="D1853"/>
    </row>
    <row r="1854" spans="4:4">
      <c r="D1854"/>
    </row>
    <row r="1855" spans="4:4">
      <c r="D1855"/>
    </row>
    <row r="1856" spans="4:4">
      <c r="D1856"/>
    </row>
    <row r="1857" spans="4:4">
      <c r="D1857"/>
    </row>
    <row r="1858" spans="4:4">
      <c r="D1858"/>
    </row>
    <row r="1859" spans="4:4">
      <c r="D1859"/>
    </row>
    <row r="1860" spans="4:4">
      <c r="D1860"/>
    </row>
    <row r="1861" spans="4:4">
      <c r="D1861"/>
    </row>
    <row r="1862" spans="4:4">
      <c r="D1862"/>
    </row>
    <row r="1863" spans="4:4">
      <c r="D1863"/>
    </row>
    <row r="1864" spans="4:4">
      <c r="D1864"/>
    </row>
    <row r="1865" spans="4:4">
      <c r="D1865"/>
    </row>
    <row r="1866" spans="4:4">
      <c r="D1866"/>
    </row>
    <row r="1867" spans="4:4">
      <c r="D1867"/>
    </row>
    <row r="1868" spans="4:4">
      <c r="D1868"/>
    </row>
    <row r="1869" spans="4:4">
      <c r="D1869"/>
    </row>
    <row r="1870" spans="4:4">
      <c r="D1870"/>
    </row>
    <row r="1871" spans="4:4">
      <c r="D1871"/>
    </row>
    <row r="1872" spans="4:4">
      <c r="D1872"/>
    </row>
    <row r="1873" spans="4:4">
      <c r="D1873"/>
    </row>
    <row r="1874" spans="4:4">
      <c r="D1874"/>
    </row>
    <row r="1875" spans="4:4">
      <c r="D1875"/>
    </row>
    <row r="1876" spans="4:4">
      <c r="D1876"/>
    </row>
    <row r="1877" spans="4:4">
      <c r="D1877"/>
    </row>
    <row r="1878" spans="4:4">
      <c r="D1878"/>
    </row>
    <row r="1879" spans="4:4">
      <c r="D1879"/>
    </row>
    <row r="1880" spans="4:4">
      <c r="D1880"/>
    </row>
    <row r="1881" spans="4:4">
      <c r="D1881"/>
    </row>
    <row r="1882" spans="4:4">
      <c r="D1882"/>
    </row>
    <row r="1883" spans="4:4">
      <c r="D1883"/>
    </row>
    <row r="1884" spans="4:4">
      <c r="D1884"/>
    </row>
    <row r="1885" spans="4:4">
      <c r="D1885"/>
    </row>
    <row r="1886" spans="4:4">
      <c r="D1886"/>
    </row>
    <row r="1887" spans="4:4">
      <c r="D1887"/>
    </row>
    <row r="1888" spans="4:4">
      <c r="D1888"/>
    </row>
    <row r="1889" spans="4:4">
      <c r="D1889"/>
    </row>
    <row r="1890" spans="4:4">
      <c r="D1890"/>
    </row>
    <row r="1891" spans="4:4">
      <c r="D1891"/>
    </row>
    <row r="1892" spans="4:4">
      <c r="D1892"/>
    </row>
    <row r="1893" spans="4:4">
      <c r="D1893"/>
    </row>
    <row r="1894" spans="4:4">
      <c r="D1894"/>
    </row>
    <row r="1895" spans="4:4">
      <c r="D1895"/>
    </row>
    <row r="1896" spans="4:4">
      <c r="D1896"/>
    </row>
    <row r="1897" spans="4:4">
      <c r="D1897"/>
    </row>
    <row r="1898" spans="4:4">
      <c r="D1898"/>
    </row>
    <row r="1899" spans="4:4">
      <c r="D1899"/>
    </row>
    <row r="1900" spans="4:4">
      <c r="D1900"/>
    </row>
    <row r="1901" spans="4:4">
      <c r="D1901"/>
    </row>
    <row r="1902" spans="4:4">
      <c r="D1902"/>
    </row>
    <row r="1903" spans="4:4">
      <c r="D1903"/>
    </row>
    <row r="1904" spans="4:4">
      <c r="D1904"/>
    </row>
    <row r="1905" spans="4:4">
      <c r="D1905"/>
    </row>
    <row r="1906" spans="4:4">
      <c r="D1906"/>
    </row>
    <row r="1907" spans="4:4">
      <c r="D1907"/>
    </row>
    <row r="1908" spans="4:4">
      <c r="D1908"/>
    </row>
    <row r="1909" spans="4:4">
      <c r="D1909"/>
    </row>
    <row r="1910" spans="4:4">
      <c r="D1910"/>
    </row>
    <row r="1911" spans="4:4">
      <c r="D1911"/>
    </row>
    <row r="1912" spans="4:4">
      <c r="D1912"/>
    </row>
    <row r="1913" spans="4:4">
      <c r="D1913"/>
    </row>
    <row r="1914" spans="4:4">
      <c r="D1914"/>
    </row>
    <row r="1915" spans="4:4">
      <c r="D1915"/>
    </row>
    <row r="1916" spans="4:4">
      <c r="D1916"/>
    </row>
    <row r="1917" spans="4:4">
      <c r="D1917"/>
    </row>
    <row r="1918" spans="4:4">
      <c r="D1918"/>
    </row>
    <row r="1919" spans="4:4">
      <c r="D1919"/>
    </row>
    <row r="1920" spans="4:4">
      <c r="D1920"/>
    </row>
    <row r="1921" spans="4:4">
      <c r="D1921"/>
    </row>
    <row r="1922" spans="4:4">
      <c r="D1922"/>
    </row>
    <row r="1923" spans="4:4">
      <c r="D1923"/>
    </row>
    <row r="1924" spans="4:4">
      <c r="D1924"/>
    </row>
    <row r="1925" spans="4:4">
      <c r="D1925"/>
    </row>
    <row r="1926" spans="4:4">
      <c r="D1926"/>
    </row>
    <row r="1927" spans="4:4">
      <c r="D1927"/>
    </row>
    <row r="1928" spans="4:4">
      <c r="D1928"/>
    </row>
    <row r="1929" spans="4:4">
      <c r="D1929"/>
    </row>
    <row r="1930" spans="4:4">
      <c r="D1930"/>
    </row>
    <row r="1931" spans="4:4">
      <c r="D1931"/>
    </row>
    <row r="1932" spans="4:4">
      <c r="D1932"/>
    </row>
    <row r="1933" spans="4:4">
      <c r="D1933"/>
    </row>
    <row r="1934" spans="4:4">
      <c r="D1934"/>
    </row>
    <row r="1935" spans="4:4">
      <c r="D1935"/>
    </row>
    <row r="1936" spans="4:4">
      <c r="D1936"/>
    </row>
    <row r="1937" spans="4:4">
      <c r="D1937"/>
    </row>
    <row r="1938" spans="4:4">
      <c r="D1938"/>
    </row>
    <row r="1939" spans="4:4">
      <c r="D1939"/>
    </row>
    <row r="1940" spans="4:4">
      <c r="D1940"/>
    </row>
    <row r="1941" spans="4:4">
      <c r="D1941"/>
    </row>
    <row r="1942" spans="4:4">
      <c r="D1942"/>
    </row>
    <row r="1943" spans="4:4">
      <c r="D1943"/>
    </row>
    <row r="1944" spans="4:4">
      <c r="D1944"/>
    </row>
    <row r="1945" spans="4:4">
      <c r="D1945"/>
    </row>
    <row r="1946" spans="4:4">
      <c r="D1946"/>
    </row>
    <row r="1947" spans="4:4">
      <c r="D1947"/>
    </row>
    <row r="1948" spans="4:4">
      <c r="D1948"/>
    </row>
    <row r="1949" spans="4:4">
      <c r="D1949"/>
    </row>
    <row r="1950" spans="4:4">
      <c r="D1950"/>
    </row>
    <row r="1951" spans="4:4">
      <c r="D1951"/>
    </row>
    <row r="1952" spans="4:4">
      <c r="D1952"/>
    </row>
    <row r="1953" spans="4:4">
      <c r="D1953"/>
    </row>
    <row r="1954" spans="4:4">
      <c r="D1954"/>
    </row>
    <row r="1955" spans="4:4">
      <c r="D1955"/>
    </row>
    <row r="1956" spans="4:4">
      <c r="D1956"/>
    </row>
    <row r="1957" spans="4:4">
      <c r="D1957"/>
    </row>
    <row r="1958" spans="4:4">
      <c r="D1958"/>
    </row>
    <row r="1959" spans="4:4">
      <c r="D1959"/>
    </row>
    <row r="1960" spans="4:4">
      <c r="D1960"/>
    </row>
    <row r="1961" spans="4:4">
      <c r="D1961"/>
    </row>
    <row r="1962" spans="4:4">
      <c r="D1962"/>
    </row>
    <row r="1963" spans="4:4">
      <c r="D1963"/>
    </row>
    <row r="1964" spans="4:4">
      <c r="D1964"/>
    </row>
    <row r="1965" spans="4:4">
      <c r="D1965"/>
    </row>
    <row r="1966" spans="4:4">
      <c r="D1966"/>
    </row>
    <row r="1967" spans="4:4">
      <c r="D1967"/>
    </row>
    <row r="1968" spans="4:4">
      <c r="D1968"/>
    </row>
    <row r="1969" spans="4:4">
      <c r="D1969"/>
    </row>
    <row r="1970" spans="4:4">
      <c r="D1970"/>
    </row>
    <row r="1971" spans="4:4">
      <c r="D1971"/>
    </row>
    <row r="1972" spans="4:4">
      <c r="D1972"/>
    </row>
    <row r="1973" spans="4:4">
      <c r="D1973"/>
    </row>
    <row r="1974" spans="4:4">
      <c r="D1974"/>
    </row>
    <row r="1975" spans="4:4">
      <c r="D1975"/>
    </row>
    <row r="1976" spans="4:4">
      <c r="D1976"/>
    </row>
    <row r="1977" spans="4:4">
      <c r="D1977"/>
    </row>
    <row r="1978" spans="4:4">
      <c r="D1978"/>
    </row>
    <row r="1979" spans="4:4">
      <c r="D1979"/>
    </row>
    <row r="1980" spans="4:4">
      <c r="D1980"/>
    </row>
    <row r="1981" spans="4:4">
      <c r="D1981"/>
    </row>
    <row r="1982" spans="4:4">
      <c r="D1982"/>
    </row>
    <row r="1983" spans="4:4">
      <c r="D1983"/>
    </row>
    <row r="1984" spans="4:4">
      <c r="D1984"/>
    </row>
    <row r="1985" spans="4:4">
      <c r="D1985"/>
    </row>
    <row r="1986" spans="4:4">
      <c r="D1986"/>
    </row>
    <row r="1987" spans="4:4">
      <c r="D1987"/>
    </row>
    <row r="1988" spans="4:4">
      <c r="D1988"/>
    </row>
    <row r="1989" spans="4:4">
      <c r="D1989"/>
    </row>
    <row r="1990" spans="4:4">
      <c r="D1990"/>
    </row>
    <row r="1991" spans="4:4">
      <c r="D1991"/>
    </row>
    <row r="1992" spans="4:4">
      <c r="D1992"/>
    </row>
    <row r="1993" spans="4:4">
      <c r="D1993"/>
    </row>
    <row r="1994" spans="4:4">
      <c r="D1994"/>
    </row>
    <row r="1995" spans="4:4">
      <c r="D1995"/>
    </row>
    <row r="1996" spans="4:4">
      <c r="D1996"/>
    </row>
    <row r="1997" spans="4:4">
      <c r="D1997"/>
    </row>
    <row r="1998" spans="4:4">
      <c r="D1998"/>
    </row>
    <row r="1999" spans="4:4">
      <c r="D1999"/>
    </row>
    <row r="2000" spans="4:4">
      <c r="D2000"/>
    </row>
    <row r="2001" spans="4:4">
      <c r="D2001"/>
    </row>
    <row r="2002" spans="4:4">
      <c r="D2002"/>
    </row>
    <row r="2003" spans="4:4">
      <c r="D2003"/>
    </row>
    <row r="2004" spans="4:4">
      <c r="D2004"/>
    </row>
    <row r="2005" spans="4:4">
      <c r="D2005"/>
    </row>
    <row r="2006" spans="4:4">
      <c r="D2006"/>
    </row>
    <row r="2007" spans="4:4">
      <c r="D2007"/>
    </row>
    <row r="2008" spans="4:4">
      <c r="D2008"/>
    </row>
    <row r="2009" spans="4:4">
      <c r="D2009"/>
    </row>
    <row r="2010" spans="4:4">
      <c r="D2010"/>
    </row>
    <row r="2011" spans="4:4">
      <c r="D2011"/>
    </row>
    <row r="2012" spans="4:4">
      <c r="D2012"/>
    </row>
    <row r="2013" spans="4:4">
      <c r="D2013"/>
    </row>
    <row r="2014" spans="4:4">
      <c r="D2014"/>
    </row>
    <row r="2015" spans="4:4">
      <c r="D2015"/>
    </row>
    <row r="2016" spans="4:4">
      <c r="D2016"/>
    </row>
    <row r="2017" spans="4:4">
      <c r="D2017"/>
    </row>
    <row r="2018" spans="4:4">
      <c r="D2018"/>
    </row>
    <row r="2019" spans="4:4">
      <c r="D2019"/>
    </row>
    <row r="2020" spans="4:4">
      <c r="D2020"/>
    </row>
    <row r="2021" spans="4:4">
      <c r="D2021"/>
    </row>
    <row r="2022" spans="4:4">
      <c r="D2022"/>
    </row>
    <row r="2023" spans="4:4">
      <c r="D2023"/>
    </row>
    <row r="2024" spans="4:4">
      <c r="D2024"/>
    </row>
    <row r="2025" spans="4:4">
      <c r="D2025"/>
    </row>
    <row r="2026" spans="4:4">
      <c r="D2026"/>
    </row>
    <row r="2027" spans="4:4">
      <c r="D2027"/>
    </row>
    <row r="2028" spans="4:4">
      <c r="D2028"/>
    </row>
    <row r="2029" spans="4:4">
      <c r="D2029"/>
    </row>
    <row r="2030" spans="4:4">
      <c r="D2030"/>
    </row>
    <row r="2031" spans="4:4">
      <c r="D2031"/>
    </row>
    <row r="2032" spans="4:4">
      <c r="D2032"/>
    </row>
    <row r="2033" spans="4:4">
      <c r="D2033"/>
    </row>
    <row r="2034" spans="4:4">
      <c r="D2034"/>
    </row>
    <row r="2035" spans="4:4">
      <c r="D2035"/>
    </row>
    <row r="2036" spans="4:4">
      <c r="D2036"/>
    </row>
    <row r="2037" spans="4:4">
      <c r="D2037"/>
    </row>
    <row r="2038" spans="4:4">
      <c r="D2038"/>
    </row>
    <row r="2039" spans="4:4">
      <c r="D2039"/>
    </row>
    <row r="2040" spans="4:4">
      <c r="D2040"/>
    </row>
    <row r="2041" spans="4:4">
      <c r="D2041"/>
    </row>
    <row r="2042" spans="4:4">
      <c r="D2042"/>
    </row>
    <row r="2043" spans="4:4">
      <c r="D2043"/>
    </row>
    <row r="2044" spans="4:4">
      <c r="D2044"/>
    </row>
    <row r="2045" spans="4:4">
      <c r="D2045"/>
    </row>
    <row r="2046" spans="4:4">
      <c r="D2046"/>
    </row>
    <row r="2047" spans="4:4">
      <c r="D2047"/>
    </row>
    <row r="2048" spans="4:4">
      <c r="D2048"/>
    </row>
    <row r="2049" spans="4:4">
      <c r="D2049"/>
    </row>
    <row r="2050" spans="4:4">
      <c r="D2050"/>
    </row>
    <row r="2051" spans="4:4">
      <c r="D2051"/>
    </row>
    <row r="2052" spans="4:4">
      <c r="D2052"/>
    </row>
    <row r="2053" spans="4:4">
      <c r="D2053"/>
    </row>
    <row r="2054" spans="4:4">
      <c r="D2054"/>
    </row>
    <row r="2055" spans="4:4">
      <c r="D2055"/>
    </row>
    <row r="2056" spans="4:4">
      <c r="D2056"/>
    </row>
    <row r="2057" spans="4:4">
      <c r="D2057"/>
    </row>
    <row r="2058" spans="4:4">
      <c r="D2058"/>
    </row>
    <row r="2059" spans="4:4">
      <c r="D2059"/>
    </row>
    <row r="2060" spans="4:4">
      <c r="D2060"/>
    </row>
    <row r="2061" spans="4:4">
      <c r="D2061"/>
    </row>
    <row r="2062" spans="4:4">
      <c r="D2062"/>
    </row>
    <row r="2063" spans="4:4">
      <c r="D2063"/>
    </row>
    <row r="2064" spans="4:4">
      <c r="D2064"/>
    </row>
    <row r="2065" spans="4:4">
      <c r="D2065"/>
    </row>
    <row r="2066" spans="4:4">
      <c r="D2066"/>
    </row>
    <row r="2067" spans="4:4">
      <c r="D2067"/>
    </row>
    <row r="2068" spans="4:4">
      <c r="D2068"/>
    </row>
    <row r="2069" spans="4:4">
      <c r="D2069"/>
    </row>
    <row r="2070" spans="4:4">
      <c r="D2070"/>
    </row>
    <row r="2071" spans="4:4">
      <c r="D2071"/>
    </row>
    <row r="2072" spans="4:4">
      <c r="D2072"/>
    </row>
    <row r="2073" spans="4:4">
      <c r="D2073"/>
    </row>
    <row r="2074" spans="4:4">
      <c r="D2074"/>
    </row>
    <row r="2075" spans="4:4">
      <c r="D2075"/>
    </row>
    <row r="2076" spans="4:4">
      <c r="D2076"/>
    </row>
    <row r="2077" spans="4:4">
      <c r="D2077"/>
    </row>
    <row r="2078" spans="4:4">
      <c r="D2078"/>
    </row>
    <row r="2079" spans="4:4">
      <c r="D2079"/>
    </row>
    <row r="2080" spans="4:4">
      <c r="D2080"/>
    </row>
    <row r="2081" spans="4:4">
      <c r="D2081"/>
    </row>
    <row r="2082" spans="4:4">
      <c r="D2082"/>
    </row>
    <row r="2083" spans="4:4">
      <c r="D2083"/>
    </row>
    <row r="2084" spans="4:4">
      <c r="D2084"/>
    </row>
    <row r="2085" spans="4:4">
      <c r="D2085"/>
    </row>
    <row r="2086" spans="4:4">
      <c r="D2086"/>
    </row>
    <row r="2087" spans="4:4">
      <c r="D2087"/>
    </row>
    <row r="2088" spans="4:4">
      <c r="D2088"/>
    </row>
    <row r="2089" spans="4:4">
      <c r="D2089"/>
    </row>
    <row r="2090" spans="4:4">
      <c r="D2090"/>
    </row>
    <row r="2091" spans="4:4">
      <c r="D2091"/>
    </row>
    <row r="2092" spans="4:4">
      <c r="D2092"/>
    </row>
    <row r="2093" spans="4:4">
      <c r="D2093"/>
    </row>
    <row r="2094" spans="4:4">
      <c r="D2094"/>
    </row>
    <row r="2095" spans="4:4">
      <c r="D2095"/>
    </row>
    <row r="2096" spans="4:4">
      <c r="D2096"/>
    </row>
    <row r="2097" spans="4:4">
      <c r="D2097"/>
    </row>
    <row r="2098" spans="4:4">
      <c r="D2098"/>
    </row>
    <row r="2099" spans="4:4">
      <c r="D2099"/>
    </row>
    <row r="2100" spans="4:4">
      <c r="D2100"/>
    </row>
    <row r="2101" spans="4:4">
      <c r="D2101"/>
    </row>
    <row r="2102" spans="4:4">
      <c r="D2102"/>
    </row>
    <row r="2103" spans="4:4">
      <c r="D2103"/>
    </row>
    <row r="2104" spans="4:4">
      <c r="D2104"/>
    </row>
    <row r="2105" spans="4:4">
      <c r="D2105"/>
    </row>
    <row r="2106" spans="4:4">
      <c r="D2106"/>
    </row>
    <row r="2107" spans="4:4">
      <c r="D2107"/>
    </row>
    <row r="2108" spans="4:4">
      <c r="D2108"/>
    </row>
    <row r="2109" spans="4:4">
      <c r="D2109"/>
    </row>
    <row r="2110" spans="4:4">
      <c r="D2110"/>
    </row>
    <row r="2111" spans="4:4">
      <c r="D2111"/>
    </row>
    <row r="2112" spans="4:4">
      <c r="D2112"/>
    </row>
    <row r="2113" spans="4:4">
      <c r="D2113"/>
    </row>
    <row r="2114" spans="4:4">
      <c r="D2114"/>
    </row>
    <row r="2115" spans="4:4">
      <c r="D2115"/>
    </row>
    <row r="2116" spans="4:4">
      <c r="D2116"/>
    </row>
    <row r="2117" spans="4:4">
      <c r="D2117"/>
    </row>
    <row r="2118" spans="4:4">
      <c r="D2118"/>
    </row>
    <row r="2119" spans="4:4">
      <c r="D2119"/>
    </row>
    <row r="2120" spans="4:4">
      <c r="D2120"/>
    </row>
    <row r="2121" spans="4:4">
      <c r="D2121"/>
    </row>
    <row r="2122" spans="4:4">
      <c r="D2122"/>
    </row>
    <row r="2123" spans="4:4">
      <c r="D2123"/>
    </row>
    <row r="2124" spans="4:4">
      <c r="D2124"/>
    </row>
    <row r="2125" spans="4:4">
      <c r="D2125"/>
    </row>
    <row r="2126" spans="4:4">
      <c r="D2126"/>
    </row>
    <row r="2127" spans="4:4">
      <c r="D2127"/>
    </row>
    <row r="2128" spans="4:4">
      <c r="D2128"/>
    </row>
    <row r="2129" spans="4:4">
      <c r="D2129"/>
    </row>
    <row r="2130" spans="4:4">
      <c r="D2130"/>
    </row>
    <row r="2131" spans="4:4">
      <c r="D2131"/>
    </row>
    <row r="2132" spans="4:4">
      <c r="D2132"/>
    </row>
    <row r="2133" spans="4:4">
      <c r="D2133"/>
    </row>
    <row r="2134" spans="4:4">
      <c r="D2134"/>
    </row>
    <row r="2135" spans="4:4">
      <c r="D2135"/>
    </row>
    <row r="2136" spans="4:4">
      <c r="D2136"/>
    </row>
    <row r="2137" spans="4:4">
      <c r="D2137"/>
    </row>
    <row r="2138" spans="4:4">
      <c r="D2138"/>
    </row>
    <row r="2139" spans="4:4">
      <c r="D2139"/>
    </row>
    <row r="2140" spans="4:4">
      <c r="D2140"/>
    </row>
    <row r="2141" spans="4:4">
      <c r="D2141"/>
    </row>
    <row r="2142" spans="4:4">
      <c r="D2142"/>
    </row>
    <row r="2143" spans="4:4">
      <c r="D2143"/>
    </row>
    <row r="2144" spans="4:4">
      <c r="D2144"/>
    </row>
    <row r="2145" spans="4:4">
      <c r="D2145"/>
    </row>
    <row r="2146" spans="4:4">
      <c r="D2146"/>
    </row>
    <row r="2147" spans="4:4">
      <c r="D2147"/>
    </row>
    <row r="2148" spans="4:4">
      <c r="D2148"/>
    </row>
    <row r="2149" spans="4:4">
      <c r="D2149"/>
    </row>
    <row r="2150" spans="4:4">
      <c r="D2150"/>
    </row>
    <row r="2151" spans="4:4">
      <c r="D2151"/>
    </row>
    <row r="2152" spans="4:4">
      <c r="D2152"/>
    </row>
    <row r="2153" spans="4:4">
      <c r="D2153"/>
    </row>
    <row r="2154" spans="4:4">
      <c r="D2154"/>
    </row>
    <row r="2155" spans="4:4">
      <c r="D2155"/>
    </row>
    <row r="2156" spans="4:4">
      <c r="D2156"/>
    </row>
    <row r="2157" spans="4:4">
      <c r="D2157"/>
    </row>
    <row r="2158" spans="4:4">
      <c r="D2158"/>
    </row>
    <row r="2159" spans="4:4">
      <c r="D2159"/>
    </row>
    <row r="2160" spans="4:4">
      <c r="D2160"/>
    </row>
    <row r="2161" spans="4:4">
      <c r="D2161"/>
    </row>
    <row r="2162" spans="4:4">
      <c r="D2162"/>
    </row>
    <row r="2163" spans="4:4">
      <c r="D2163"/>
    </row>
    <row r="2164" spans="4:4">
      <c r="D2164"/>
    </row>
    <row r="2165" spans="4:4">
      <c r="D2165"/>
    </row>
    <row r="2166" spans="4:4">
      <c r="D2166"/>
    </row>
    <row r="2167" spans="4:4">
      <c r="D2167"/>
    </row>
    <row r="2168" spans="4:4">
      <c r="D2168"/>
    </row>
    <row r="2169" spans="4:4">
      <c r="D2169"/>
    </row>
    <row r="2170" spans="4:4">
      <c r="D2170"/>
    </row>
    <row r="2171" spans="4:4">
      <c r="D2171"/>
    </row>
    <row r="2172" spans="4:4">
      <c r="D2172"/>
    </row>
    <row r="2173" spans="4:4">
      <c r="D2173"/>
    </row>
    <row r="2174" spans="4:4">
      <c r="D2174"/>
    </row>
    <row r="2175" spans="4:4">
      <c r="D2175"/>
    </row>
    <row r="2176" spans="4:4">
      <c r="D2176"/>
    </row>
    <row r="2177" spans="4:4">
      <c r="D2177"/>
    </row>
    <row r="2178" spans="4:4">
      <c r="D2178"/>
    </row>
    <row r="2179" spans="4:4">
      <c r="D2179"/>
    </row>
    <row r="2180" spans="4:4">
      <c r="D2180"/>
    </row>
    <row r="2181" spans="4:4">
      <c r="D2181"/>
    </row>
    <row r="2182" spans="4:4">
      <c r="D2182"/>
    </row>
    <row r="2183" spans="4:4">
      <c r="D2183"/>
    </row>
    <row r="2184" spans="4:4">
      <c r="D2184"/>
    </row>
    <row r="2185" spans="4:4">
      <c r="D2185"/>
    </row>
    <row r="2186" spans="4:4">
      <c r="D2186"/>
    </row>
    <row r="2187" spans="4:4">
      <c r="D2187"/>
    </row>
    <row r="2188" spans="4:4">
      <c r="D2188"/>
    </row>
    <row r="2189" spans="4:4">
      <c r="D2189"/>
    </row>
    <row r="2190" spans="4:4">
      <c r="D2190"/>
    </row>
    <row r="2191" spans="4:4">
      <c r="D2191"/>
    </row>
    <row r="2192" spans="4:4">
      <c r="D2192"/>
    </row>
    <row r="2193" spans="4:4">
      <c r="D2193"/>
    </row>
    <row r="2194" spans="4:4">
      <c r="D2194"/>
    </row>
    <row r="2195" spans="4:4">
      <c r="D2195"/>
    </row>
    <row r="2196" spans="4:4">
      <c r="D2196"/>
    </row>
    <row r="2197" spans="4:4">
      <c r="D2197"/>
    </row>
    <row r="2198" spans="4:4">
      <c r="D2198"/>
    </row>
    <row r="2199" spans="4:4">
      <c r="D2199"/>
    </row>
    <row r="2200" spans="4:4">
      <c r="D2200"/>
    </row>
    <row r="2201" spans="4:4">
      <c r="D2201"/>
    </row>
    <row r="2202" spans="4:4">
      <c r="D2202"/>
    </row>
    <row r="2203" spans="4:4">
      <c r="D2203"/>
    </row>
    <row r="2204" spans="4:4">
      <c r="D2204"/>
    </row>
    <row r="2205" spans="4:4">
      <c r="D2205"/>
    </row>
    <row r="2206" spans="4:4">
      <c r="D2206"/>
    </row>
    <row r="2207" spans="4:4">
      <c r="D2207"/>
    </row>
    <row r="2208" spans="4:4">
      <c r="D2208"/>
    </row>
    <row r="2209" spans="4:4">
      <c r="D2209"/>
    </row>
    <row r="2210" spans="4:4">
      <c r="D2210"/>
    </row>
    <row r="2211" spans="4:4">
      <c r="D2211"/>
    </row>
    <row r="2212" spans="4:4">
      <c r="D2212"/>
    </row>
    <row r="2213" spans="4:4">
      <c r="D2213"/>
    </row>
    <row r="2214" spans="4:4">
      <c r="D2214"/>
    </row>
    <row r="2215" spans="4:4">
      <c r="D2215"/>
    </row>
    <row r="2216" spans="4:4">
      <c r="D2216"/>
    </row>
    <row r="2217" spans="4:4">
      <c r="D2217"/>
    </row>
    <row r="2218" spans="4:4">
      <c r="D2218"/>
    </row>
    <row r="2219" spans="4:4">
      <c r="D2219"/>
    </row>
    <row r="2220" spans="4:4">
      <c r="D2220"/>
    </row>
    <row r="2221" spans="4:4">
      <c r="D2221"/>
    </row>
    <row r="2222" spans="4:4">
      <c r="D2222"/>
    </row>
    <row r="2223" spans="4:4">
      <c r="D2223"/>
    </row>
    <row r="2224" spans="4:4">
      <c r="D2224"/>
    </row>
    <row r="2225" spans="4:4">
      <c r="D2225"/>
    </row>
    <row r="2226" spans="4:4">
      <c r="D2226"/>
    </row>
    <row r="2227" spans="4:4">
      <c r="D2227"/>
    </row>
    <row r="2228" spans="4:4">
      <c r="D2228"/>
    </row>
    <row r="2229" spans="4:4">
      <c r="D2229"/>
    </row>
    <row r="2230" spans="4:4">
      <c r="D2230"/>
    </row>
    <row r="2231" spans="4:4">
      <c r="D2231"/>
    </row>
    <row r="2232" spans="4:4">
      <c r="D2232"/>
    </row>
    <row r="2233" spans="4:4">
      <c r="D2233"/>
    </row>
    <row r="2234" spans="4:4">
      <c r="D2234"/>
    </row>
    <row r="2235" spans="4:4">
      <c r="D2235"/>
    </row>
    <row r="2236" spans="4:4">
      <c r="D2236"/>
    </row>
    <row r="2237" spans="4:4">
      <c r="D2237"/>
    </row>
    <row r="2238" spans="4:4">
      <c r="D2238"/>
    </row>
    <row r="2239" spans="4:4">
      <c r="D2239"/>
    </row>
    <row r="2240" spans="4:4">
      <c r="D2240"/>
    </row>
    <row r="2241" spans="4:4">
      <c r="D2241"/>
    </row>
    <row r="2242" spans="4:4">
      <c r="D2242"/>
    </row>
    <row r="2243" spans="4:4">
      <c r="D2243"/>
    </row>
    <row r="2244" spans="4:4">
      <c r="D2244"/>
    </row>
    <row r="2245" spans="4:4">
      <c r="D2245"/>
    </row>
    <row r="2246" spans="4:4">
      <c r="D2246"/>
    </row>
    <row r="2247" spans="4:4">
      <c r="D2247"/>
    </row>
    <row r="2248" spans="4:4">
      <c r="D2248"/>
    </row>
    <row r="2249" spans="4:4">
      <c r="D2249"/>
    </row>
    <row r="2250" spans="4:4">
      <c r="D2250"/>
    </row>
    <row r="2251" spans="4:4">
      <c r="D2251"/>
    </row>
    <row r="2252" spans="4:4">
      <c r="D2252"/>
    </row>
    <row r="2253" spans="4:4">
      <c r="D2253"/>
    </row>
    <row r="2254" spans="4:4">
      <c r="D2254"/>
    </row>
    <row r="2255" spans="4:4">
      <c r="D2255"/>
    </row>
    <row r="2256" spans="4:4">
      <c r="D2256"/>
    </row>
    <row r="2257" spans="4:4">
      <c r="D2257"/>
    </row>
    <row r="2258" spans="4:4">
      <c r="D2258"/>
    </row>
    <row r="2259" spans="4:4">
      <c r="D2259"/>
    </row>
    <row r="2260" spans="4:4">
      <c r="D2260"/>
    </row>
    <row r="2261" spans="4:4">
      <c r="D2261"/>
    </row>
    <row r="2262" spans="4:4">
      <c r="D2262"/>
    </row>
    <row r="2263" spans="4:4">
      <c r="D2263"/>
    </row>
    <row r="2264" spans="4:4">
      <c r="D2264"/>
    </row>
    <row r="2265" spans="4:4">
      <c r="D2265"/>
    </row>
    <row r="2266" spans="4:4">
      <c r="D2266"/>
    </row>
    <row r="2267" spans="4:4">
      <c r="D2267"/>
    </row>
    <row r="2268" spans="4:4">
      <c r="D2268"/>
    </row>
    <row r="2269" spans="4:4">
      <c r="D2269"/>
    </row>
    <row r="2270" spans="4:4">
      <c r="D2270"/>
    </row>
    <row r="2271" spans="4:4">
      <c r="D2271"/>
    </row>
    <row r="2272" spans="4:4">
      <c r="D2272"/>
    </row>
    <row r="2273" spans="4:4">
      <c r="D2273"/>
    </row>
    <row r="2274" spans="4:4">
      <c r="D2274"/>
    </row>
    <row r="2275" spans="4:4">
      <c r="D2275"/>
    </row>
    <row r="2276" spans="4:4">
      <c r="D2276"/>
    </row>
    <row r="2277" spans="4:4">
      <c r="D2277"/>
    </row>
    <row r="2278" spans="4:4">
      <c r="D2278"/>
    </row>
    <row r="2279" spans="4:4">
      <c r="D2279"/>
    </row>
    <row r="2280" spans="4:4">
      <c r="D2280"/>
    </row>
    <row r="2281" spans="4:4">
      <c r="D2281"/>
    </row>
    <row r="2282" spans="4:4">
      <c r="D2282"/>
    </row>
    <row r="2283" spans="4:4">
      <c r="D2283"/>
    </row>
    <row r="2284" spans="4:4">
      <c r="D2284"/>
    </row>
    <row r="2285" spans="4:4">
      <c r="D2285"/>
    </row>
    <row r="2286" spans="4:4">
      <c r="D2286"/>
    </row>
    <row r="2287" spans="4:4">
      <c r="D2287"/>
    </row>
    <row r="2288" spans="4:4">
      <c r="D2288"/>
    </row>
    <row r="2289" spans="4:4">
      <c r="D2289"/>
    </row>
    <row r="2290" spans="4:4">
      <c r="D2290"/>
    </row>
    <row r="2291" spans="4:4">
      <c r="D2291"/>
    </row>
    <row r="2292" spans="4:4">
      <c r="D2292"/>
    </row>
    <row r="2293" spans="4:4">
      <c r="D2293"/>
    </row>
    <row r="2294" spans="4:4">
      <c r="D2294"/>
    </row>
    <row r="2295" spans="4:4">
      <c r="D2295"/>
    </row>
    <row r="2296" spans="4:4">
      <c r="D2296"/>
    </row>
    <row r="2297" spans="4:4">
      <c r="D2297"/>
    </row>
    <row r="2298" spans="4:4">
      <c r="D2298"/>
    </row>
    <row r="2299" spans="4:4">
      <c r="D2299"/>
    </row>
    <row r="2300" spans="4:4">
      <c r="D2300"/>
    </row>
    <row r="2301" spans="4:4">
      <c r="D2301"/>
    </row>
    <row r="2302" spans="4:4">
      <c r="D2302"/>
    </row>
    <row r="2303" spans="4:4">
      <c r="D2303"/>
    </row>
    <row r="2304" spans="4:4">
      <c r="D2304"/>
    </row>
    <row r="2305" spans="4:4">
      <c r="D2305"/>
    </row>
    <row r="2306" spans="4:4">
      <c r="D2306"/>
    </row>
    <row r="2307" spans="4:4">
      <c r="D2307"/>
    </row>
    <row r="2308" spans="4:4">
      <c r="D2308"/>
    </row>
    <row r="2309" spans="4:4">
      <c r="D2309"/>
    </row>
    <row r="2310" spans="4:4">
      <c r="D2310"/>
    </row>
    <row r="2311" spans="4:4">
      <c r="D2311"/>
    </row>
    <row r="2312" spans="4:4">
      <c r="D2312"/>
    </row>
    <row r="2313" spans="4:4">
      <c r="D2313"/>
    </row>
    <row r="2314" spans="4:4">
      <c r="D2314"/>
    </row>
    <row r="2315" spans="4:4">
      <c r="D2315"/>
    </row>
    <row r="2316" spans="4:4">
      <c r="D2316"/>
    </row>
    <row r="2317" spans="4:4">
      <c r="D2317"/>
    </row>
    <row r="2318" spans="4:4">
      <c r="D2318"/>
    </row>
    <row r="2319" spans="4:4">
      <c r="D2319"/>
    </row>
    <row r="2320" spans="4:4">
      <c r="D2320"/>
    </row>
    <row r="2321" spans="4:4">
      <c r="D2321"/>
    </row>
    <row r="2322" spans="4:4">
      <c r="D2322"/>
    </row>
    <row r="2323" spans="4:4">
      <c r="D2323"/>
    </row>
    <row r="2324" spans="4:4">
      <c r="D2324"/>
    </row>
    <row r="2325" spans="4:4">
      <c r="D2325"/>
    </row>
    <row r="2326" spans="4:4">
      <c r="D2326"/>
    </row>
    <row r="2327" spans="4:4">
      <c r="D2327"/>
    </row>
    <row r="2328" spans="4:4">
      <c r="D2328"/>
    </row>
    <row r="2329" spans="4:4">
      <c r="D2329"/>
    </row>
    <row r="2330" spans="4:4">
      <c r="D2330"/>
    </row>
    <row r="2331" spans="4:4">
      <c r="D2331"/>
    </row>
    <row r="2332" spans="4:4">
      <c r="D2332"/>
    </row>
    <row r="2333" spans="4:4">
      <c r="D2333"/>
    </row>
    <row r="2334" spans="4:4">
      <c r="D2334"/>
    </row>
    <row r="2335" spans="4:4">
      <c r="D2335"/>
    </row>
    <row r="2336" spans="4:4">
      <c r="D2336"/>
    </row>
    <row r="2337" spans="4:4">
      <c r="D2337"/>
    </row>
    <row r="2338" spans="4:4">
      <c r="D2338"/>
    </row>
    <row r="2339" spans="4:4">
      <c r="D2339"/>
    </row>
    <row r="2340" spans="4:4">
      <c r="D2340"/>
    </row>
    <row r="2341" spans="4:4">
      <c r="D2341"/>
    </row>
    <row r="2342" spans="4:4">
      <c r="D2342"/>
    </row>
    <row r="2343" spans="4:4">
      <c r="D2343"/>
    </row>
    <row r="2344" spans="4:4">
      <c r="D2344"/>
    </row>
    <row r="2345" spans="4:4">
      <c r="D2345"/>
    </row>
    <row r="2346" spans="4:4">
      <c r="D2346"/>
    </row>
    <row r="2347" spans="4:4">
      <c r="D2347"/>
    </row>
    <row r="2348" spans="4:4">
      <c r="D2348"/>
    </row>
    <row r="2349" spans="4:4">
      <c r="D2349"/>
    </row>
    <row r="2350" spans="4:4">
      <c r="D2350"/>
    </row>
    <row r="2351" spans="4:4">
      <c r="D2351"/>
    </row>
    <row r="2352" spans="4:4">
      <c r="D2352"/>
    </row>
    <row r="2353" spans="4:4">
      <c r="D2353"/>
    </row>
    <row r="2354" spans="4:4">
      <c r="D2354"/>
    </row>
    <row r="2355" spans="4:4">
      <c r="D2355"/>
    </row>
    <row r="2356" spans="4:4">
      <c r="D2356"/>
    </row>
    <row r="2357" spans="4:4">
      <c r="D2357"/>
    </row>
    <row r="2358" spans="4:4">
      <c r="D2358"/>
    </row>
    <row r="2359" spans="4:4">
      <c r="D2359"/>
    </row>
    <row r="2360" spans="4:4">
      <c r="D2360"/>
    </row>
    <row r="2361" spans="4:4">
      <c r="D2361"/>
    </row>
    <row r="2362" spans="4:4">
      <c r="D2362"/>
    </row>
    <row r="2363" spans="4:4">
      <c r="D2363"/>
    </row>
    <row r="2364" spans="4:4">
      <c r="D2364"/>
    </row>
    <row r="2365" spans="4:4">
      <c r="D2365"/>
    </row>
    <row r="2366" spans="4:4">
      <c r="D2366"/>
    </row>
    <row r="2367" spans="4:4">
      <c r="D2367"/>
    </row>
    <row r="2368" spans="4:4">
      <c r="D2368"/>
    </row>
    <row r="2369" spans="4:4">
      <c r="D2369"/>
    </row>
    <row r="2370" spans="4:4">
      <c r="D2370"/>
    </row>
    <row r="2371" spans="4:4">
      <c r="D2371"/>
    </row>
    <row r="2372" spans="4:4">
      <c r="D2372"/>
    </row>
    <row r="2373" spans="4:4">
      <c r="D2373"/>
    </row>
    <row r="2374" spans="4:4">
      <c r="D2374"/>
    </row>
    <row r="2375" spans="4:4">
      <c r="D2375"/>
    </row>
    <row r="2376" spans="4:4">
      <c r="D2376"/>
    </row>
    <row r="2377" spans="4:4">
      <c r="D2377"/>
    </row>
    <row r="2378" spans="4:4">
      <c r="D2378"/>
    </row>
    <row r="2379" spans="4:4">
      <c r="D2379"/>
    </row>
    <row r="2380" spans="4:4">
      <c r="D2380"/>
    </row>
    <row r="2381" spans="4:4">
      <c r="D2381"/>
    </row>
    <row r="2382" spans="4:4">
      <c r="D2382"/>
    </row>
    <row r="2383" spans="4:4">
      <c r="D2383"/>
    </row>
    <row r="2384" spans="4:4">
      <c r="D2384"/>
    </row>
    <row r="2385" spans="4:4">
      <c r="D2385"/>
    </row>
    <row r="2386" spans="4:4">
      <c r="D2386"/>
    </row>
    <row r="2387" spans="4:4">
      <c r="D2387"/>
    </row>
    <row r="2388" spans="4:4">
      <c r="D2388"/>
    </row>
    <row r="2389" spans="4:4">
      <c r="D2389"/>
    </row>
    <row r="2390" spans="4:4">
      <c r="D2390"/>
    </row>
    <row r="2391" spans="4:4">
      <c r="D2391"/>
    </row>
    <row r="2392" spans="4:4">
      <c r="D2392"/>
    </row>
    <row r="2393" spans="4:4">
      <c r="D2393"/>
    </row>
    <row r="2394" spans="4:4">
      <c r="D2394"/>
    </row>
    <row r="2395" spans="4:4">
      <c r="D2395"/>
    </row>
    <row r="2396" spans="4:4">
      <c r="D2396"/>
    </row>
    <row r="2397" spans="4:4">
      <c r="D2397"/>
    </row>
    <row r="2398" spans="4:4">
      <c r="D2398"/>
    </row>
    <row r="2399" spans="4:4">
      <c r="D2399"/>
    </row>
    <row r="2400" spans="4:4">
      <c r="D2400"/>
    </row>
    <row r="2401" spans="4:4">
      <c r="D2401"/>
    </row>
    <row r="2402" spans="4:4">
      <c r="D2402"/>
    </row>
    <row r="2403" spans="4:4">
      <c r="D2403"/>
    </row>
    <row r="2404" spans="4:4">
      <c r="D2404"/>
    </row>
    <row r="2405" spans="4:4">
      <c r="D2405"/>
    </row>
    <row r="2406" spans="4:4">
      <c r="D2406"/>
    </row>
    <row r="2407" spans="4:4">
      <c r="D2407"/>
    </row>
    <row r="2408" spans="4:4">
      <c r="D2408"/>
    </row>
    <row r="2409" spans="4:4">
      <c r="D2409"/>
    </row>
    <row r="2410" spans="4:4">
      <c r="D2410"/>
    </row>
    <row r="2411" spans="4:4">
      <c r="D2411"/>
    </row>
    <row r="2412" spans="4:4">
      <c r="D2412"/>
    </row>
    <row r="2413" spans="4:4">
      <c r="D2413"/>
    </row>
    <row r="2414" spans="4:4">
      <c r="D2414"/>
    </row>
    <row r="2415" spans="4:4">
      <c r="D2415"/>
    </row>
    <row r="2416" spans="4:4">
      <c r="D2416"/>
    </row>
    <row r="2417" spans="4:4">
      <c r="D2417"/>
    </row>
    <row r="2418" spans="4:4">
      <c r="D2418"/>
    </row>
    <row r="2419" spans="4:4">
      <c r="D2419"/>
    </row>
    <row r="2420" spans="4:4">
      <c r="D2420"/>
    </row>
    <row r="2421" spans="4:4">
      <c r="D2421"/>
    </row>
    <row r="2422" spans="4:4">
      <c r="D2422"/>
    </row>
    <row r="2423" spans="4:4">
      <c r="D2423"/>
    </row>
    <row r="2424" spans="4:4">
      <c r="D2424"/>
    </row>
    <row r="2425" spans="4:4">
      <c r="D2425"/>
    </row>
    <row r="2426" spans="4:4">
      <c r="D2426"/>
    </row>
    <row r="2427" spans="4:4">
      <c r="D2427"/>
    </row>
    <row r="2428" spans="4:4">
      <c r="D2428"/>
    </row>
    <row r="2429" spans="4:4">
      <c r="D2429"/>
    </row>
    <row r="2430" spans="4:4">
      <c r="D2430"/>
    </row>
    <row r="2431" spans="4:4">
      <c r="D2431"/>
    </row>
    <row r="2432" spans="4:4">
      <c r="D2432"/>
    </row>
    <row r="2433" spans="4:4">
      <c r="D2433"/>
    </row>
    <row r="2434" spans="4:4">
      <c r="D2434"/>
    </row>
    <row r="2435" spans="4:4">
      <c r="D2435"/>
    </row>
    <row r="2436" spans="4:4">
      <c r="D2436"/>
    </row>
    <row r="2437" spans="4:4">
      <c r="D2437"/>
    </row>
    <row r="2438" spans="4:4">
      <c r="D2438"/>
    </row>
    <row r="2439" spans="4:4">
      <c r="D2439"/>
    </row>
    <row r="2440" spans="4:4">
      <c r="D2440"/>
    </row>
    <row r="2441" spans="4:4">
      <c r="D2441"/>
    </row>
    <row r="2442" spans="4:4">
      <c r="D2442"/>
    </row>
    <row r="2443" spans="4:4">
      <c r="D2443"/>
    </row>
    <row r="2444" spans="4:4">
      <c r="D2444"/>
    </row>
    <row r="2445" spans="4:4">
      <c r="D2445"/>
    </row>
    <row r="2446" spans="4:4">
      <c r="D2446"/>
    </row>
    <row r="2447" spans="4:4">
      <c r="D2447"/>
    </row>
    <row r="2448" spans="4:4">
      <c r="D2448"/>
    </row>
    <row r="2449" spans="4:4">
      <c r="D2449"/>
    </row>
    <row r="2450" spans="4:4">
      <c r="D2450"/>
    </row>
    <row r="2451" spans="4:4">
      <c r="D2451"/>
    </row>
    <row r="2452" spans="4:4">
      <c r="D2452"/>
    </row>
    <row r="2453" spans="4:4">
      <c r="D2453"/>
    </row>
    <row r="2454" spans="4:4">
      <c r="D2454"/>
    </row>
    <row r="2455" spans="4:4">
      <c r="D2455"/>
    </row>
    <row r="2456" spans="4:4">
      <c r="D2456"/>
    </row>
    <row r="2457" spans="4:4">
      <c r="D2457"/>
    </row>
    <row r="2458" spans="4:4">
      <c r="D2458"/>
    </row>
    <row r="2459" spans="4:4">
      <c r="D2459"/>
    </row>
    <row r="2460" spans="4:4">
      <c r="D2460"/>
    </row>
    <row r="2461" spans="4:4">
      <c r="D2461"/>
    </row>
    <row r="2462" spans="4:4">
      <c r="D2462"/>
    </row>
    <row r="2463" spans="4:4">
      <c r="D2463"/>
    </row>
    <row r="2464" spans="4:4">
      <c r="D2464"/>
    </row>
    <row r="2465" spans="4:4">
      <c r="D2465"/>
    </row>
    <row r="2466" spans="4:4">
      <c r="D2466"/>
    </row>
    <row r="2467" spans="4:4">
      <c r="D2467"/>
    </row>
    <row r="2468" spans="4:4">
      <c r="D2468"/>
    </row>
    <row r="2469" spans="4:4">
      <c r="D2469"/>
    </row>
    <row r="2470" spans="4:4">
      <c r="D2470"/>
    </row>
    <row r="2471" spans="4:4">
      <c r="D2471"/>
    </row>
    <row r="2472" spans="4:4">
      <c r="D2472"/>
    </row>
    <row r="2473" spans="4:4">
      <c r="D2473"/>
    </row>
    <row r="2474" spans="4:4">
      <c r="D2474"/>
    </row>
    <row r="2475" spans="4:4">
      <c r="D2475"/>
    </row>
    <row r="2476" spans="4:4">
      <c r="D2476"/>
    </row>
    <row r="2477" spans="4:4">
      <c r="D2477"/>
    </row>
    <row r="2478" spans="4:4">
      <c r="D2478"/>
    </row>
    <row r="2479" spans="4:4">
      <c r="D2479"/>
    </row>
    <row r="2480" spans="4:4">
      <c r="D2480"/>
    </row>
    <row r="2481" spans="4:4">
      <c r="D2481"/>
    </row>
    <row r="2482" spans="4:4">
      <c r="D2482"/>
    </row>
    <row r="2483" spans="4:4">
      <c r="D2483"/>
    </row>
    <row r="2484" spans="4:4">
      <c r="D2484"/>
    </row>
    <row r="2485" spans="4:4">
      <c r="D2485"/>
    </row>
    <row r="2486" spans="4:4">
      <c r="D2486"/>
    </row>
    <row r="2487" spans="4:4">
      <c r="D2487"/>
    </row>
    <row r="2488" spans="4:4">
      <c r="D2488"/>
    </row>
    <row r="2489" spans="4:4">
      <c r="D2489"/>
    </row>
    <row r="2490" spans="4:4">
      <c r="D2490"/>
    </row>
    <row r="2491" spans="4:4">
      <c r="D2491"/>
    </row>
    <row r="2492" spans="4:4">
      <c r="D2492"/>
    </row>
    <row r="2493" spans="4:4">
      <c r="D2493"/>
    </row>
    <row r="2494" spans="4:4">
      <c r="D2494"/>
    </row>
    <row r="2495" spans="4:4">
      <c r="D2495"/>
    </row>
    <row r="2496" spans="4:4">
      <c r="D2496"/>
    </row>
    <row r="2497" spans="4:4">
      <c r="D2497"/>
    </row>
    <row r="2498" spans="4:4">
      <c r="D2498"/>
    </row>
    <row r="2499" spans="4:4">
      <c r="D2499"/>
    </row>
    <row r="2500" spans="4:4">
      <c r="D2500"/>
    </row>
    <row r="2501" spans="4:4">
      <c r="D2501"/>
    </row>
    <row r="2502" spans="4:4">
      <c r="D2502"/>
    </row>
    <row r="2503" spans="4:4">
      <c r="D2503"/>
    </row>
    <row r="2504" spans="4:4">
      <c r="D2504"/>
    </row>
    <row r="2505" spans="4:4">
      <c r="D2505"/>
    </row>
    <row r="2506" spans="4:4">
      <c r="D2506"/>
    </row>
    <row r="2507" spans="4:4">
      <c r="D2507"/>
    </row>
    <row r="2508" spans="4:4">
      <c r="D2508"/>
    </row>
    <row r="2509" spans="4:4">
      <c r="D2509"/>
    </row>
    <row r="2510" spans="4:4">
      <c r="D2510"/>
    </row>
    <row r="2511" spans="4:4">
      <c r="D2511"/>
    </row>
    <row r="2512" spans="4:4">
      <c r="D2512"/>
    </row>
    <row r="2513" spans="4:4">
      <c r="D2513"/>
    </row>
    <row r="2514" spans="4:4">
      <c r="D2514"/>
    </row>
    <row r="2515" spans="4:4">
      <c r="D2515"/>
    </row>
    <row r="2516" spans="4:4">
      <c r="D2516"/>
    </row>
    <row r="2517" spans="4:4">
      <c r="D2517"/>
    </row>
    <row r="2518" spans="4:4">
      <c r="D2518"/>
    </row>
    <row r="2519" spans="4:4">
      <c r="D2519"/>
    </row>
    <row r="2520" spans="4:4">
      <c r="D2520"/>
    </row>
    <row r="2521" spans="4:4">
      <c r="D2521"/>
    </row>
    <row r="2522" spans="4:4">
      <c r="D2522"/>
    </row>
    <row r="2523" spans="4:4">
      <c r="D2523"/>
    </row>
    <row r="2524" spans="4:4">
      <c r="D2524"/>
    </row>
    <row r="2525" spans="4:4">
      <c r="D2525"/>
    </row>
    <row r="2526" spans="4:4">
      <c r="D2526"/>
    </row>
    <row r="2527" spans="4:4">
      <c r="D2527"/>
    </row>
    <row r="2528" spans="4:4">
      <c r="D2528"/>
    </row>
    <row r="2529" spans="4:4">
      <c r="D2529"/>
    </row>
    <row r="2530" spans="4:4">
      <c r="D2530"/>
    </row>
    <row r="2531" spans="4:4">
      <c r="D2531"/>
    </row>
    <row r="2532" spans="4:4">
      <c r="D2532"/>
    </row>
    <row r="2533" spans="4:4">
      <c r="D2533"/>
    </row>
    <row r="2534" spans="4:4">
      <c r="D2534"/>
    </row>
    <row r="2535" spans="4:4">
      <c r="D2535"/>
    </row>
    <row r="2536" spans="4:4">
      <c r="D2536"/>
    </row>
    <row r="2537" spans="4:4">
      <c r="D2537"/>
    </row>
    <row r="2538" spans="4:4">
      <c r="D2538"/>
    </row>
    <row r="2539" spans="4:4">
      <c r="D2539"/>
    </row>
    <row r="2540" spans="4:4">
      <c r="D2540"/>
    </row>
    <row r="2541" spans="4:4">
      <c r="D2541"/>
    </row>
    <row r="2542" spans="4:4">
      <c r="D2542"/>
    </row>
    <row r="2543" spans="4:4">
      <c r="D2543"/>
    </row>
    <row r="2544" spans="4:4">
      <c r="D2544"/>
    </row>
    <row r="2545" spans="4:4">
      <c r="D2545"/>
    </row>
    <row r="2546" spans="4:4">
      <c r="D2546"/>
    </row>
    <row r="2547" spans="4:4">
      <c r="D2547"/>
    </row>
    <row r="2548" spans="4:4">
      <c r="D2548"/>
    </row>
    <row r="2549" spans="4:4">
      <c r="D2549"/>
    </row>
    <row r="2550" spans="4:4">
      <c r="D2550"/>
    </row>
    <row r="2551" spans="4:4">
      <c r="D2551"/>
    </row>
    <row r="2552" spans="4:4">
      <c r="D2552"/>
    </row>
    <row r="2553" spans="4:4">
      <c r="D2553"/>
    </row>
    <row r="2554" spans="4:4">
      <c r="D2554"/>
    </row>
    <row r="2555" spans="4:4">
      <c r="D2555"/>
    </row>
    <row r="2556" spans="4:4">
      <c r="D2556"/>
    </row>
    <row r="2557" spans="4:4">
      <c r="D2557"/>
    </row>
    <row r="2558" spans="4:4">
      <c r="D2558"/>
    </row>
    <row r="2559" spans="4:4">
      <c r="D2559"/>
    </row>
    <row r="2560" spans="4:4">
      <c r="D2560"/>
    </row>
    <row r="2561" spans="4:4">
      <c r="D2561"/>
    </row>
    <row r="2562" spans="4:4">
      <c r="D2562"/>
    </row>
    <row r="2563" spans="4:4">
      <c r="D2563"/>
    </row>
    <row r="2564" spans="4:4">
      <c r="D2564"/>
    </row>
    <row r="2565" spans="4:4">
      <c r="D2565"/>
    </row>
    <row r="2566" spans="4:4">
      <c r="D2566"/>
    </row>
    <row r="2567" spans="4:4">
      <c r="D2567"/>
    </row>
    <row r="2568" spans="4:4">
      <c r="D2568"/>
    </row>
    <row r="2569" spans="4:4">
      <c r="D2569"/>
    </row>
    <row r="2570" spans="4:4">
      <c r="D2570"/>
    </row>
    <row r="2571" spans="4:4">
      <c r="D2571"/>
    </row>
    <row r="2572" spans="4:4">
      <c r="D2572"/>
    </row>
    <row r="2573" spans="4:4">
      <c r="D2573"/>
    </row>
    <row r="2574" spans="4:4">
      <c r="D2574"/>
    </row>
    <row r="2575" spans="4:4">
      <c r="D2575"/>
    </row>
    <row r="2576" spans="4:4">
      <c r="D2576"/>
    </row>
    <row r="2577" spans="4:4">
      <c r="D2577"/>
    </row>
    <row r="2578" spans="4:4">
      <c r="D2578"/>
    </row>
    <row r="2579" spans="4:4">
      <c r="D2579"/>
    </row>
    <row r="2580" spans="4:4">
      <c r="D2580"/>
    </row>
    <row r="2581" spans="4:4">
      <c r="D2581"/>
    </row>
    <row r="2582" spans="4:4">
      <c r="D2582"/>
    </row>
    <row r="2583" spans="4:4">
      <c r="D2583"/>
    </row>
    <row r="2584" spans="4:4">
      <c r="D2584"/>
    </row>
    <row r="2585" spans="4:4">
      <c r="D2585"/>
    </row>
    <row r="2586" spans="4:4">
      <c r="D2586"/>
    </row>
    <row r="2587" spans="4:4">
      <c r="D2587"/>
    </row>
    <row r="2588" spans="4:4">
      <c r="D2588"/>
    </row>
    <row r="2589" spans="4:4">
      <c r="D2589"/>
    </row>
    <row r="2590" spans="4:4">
      <c r="D2590"/>
    </row>
    <row r="2591" spans="4:4">
      <c r="D2591"/>
    </row>
    <row r="2592" spans="4:4">
      <c r="D2592"/>
    </row>
    <row r="2593" spans="4:4">
      <c r="D2593"/>
    </row>
    <row r="2594" spans="4:4">
      <c r="D2594"/>
    </row>
    <row r="2595" spans="4:4">
      <c r="D2595"/>
    </row>
    <row r="2596" spans="4:4">
      <c r="D2596"/>
    </row>
    <row r="2597" spans="4:4">
      <c r="D2597"/>
    </row>
    <row r="2598" spans="4:4">
      <c r="D2598"/>
    </row>
    <row r="2599" spans="4:4">
      <c r="D2599"/>
    </row>
    <row r="2600" spans="4:4">
      <c r="D2600"/>
    </row>
    <row r="2601" spans="4:4">
      <c r="D2601"/>
    </row>
    <row r="2602" spans="4:4">
      <c r="D2602"/>
    </row>
    <row r="2603" spans="4:4">
      <c r="D2603"/>
    </row>
    <row r="2604" spans="4:4">
      <c r="D2604"/>
    </row>
    <row r="2605" spans="4:4">
      <c r="D2605"/>
    </row>
    <row r="2606" spans="4:4">
      <c r="D2606"/>
    </row>
    <row r="2607" spans="4:4">
      <c r="D2607"/>
    </row>
    <row r="2608" spans="4:4">
      <c r="D2608"/>
    </row>
    <row r="2609" spans="4:4">
      <c r="D2609"/>
    </row>
    <row r="2610" spans="4:4">
      <c r="D2610"/>
    </row>
    <row r="2611" spans="4:4">
      <c r="D2611"/>
    </row>
    <row r="2612" spans="4:4">
      <c r="D2612"/>
    </row>
    <row r="2613" spans="4:4">
      <c r="D2613"/>
    </row>
    <row r="2614" spans="4:4">
      <c r="D2614"/>
    </row>
    <row r="2615" spans="4:4">
      <c r="D2615"/>
    </row>
    <row r="2616" spans="4:4">
      <c r="D2616"/>
    </row>
    <row r="2617" spans="4:4">
      <c r="D2617"/>
    </row>
    <row r="2618" spans="4:4">
      <c r="D2618"/>
    </row>
    <row r="2619" spans="4:4">
      <c r="D2619"/>
    </row>
    <row r="2620" spans="4:4">
      <c r="D2620"/>
    </row>
    <row r="2621" spans="4:4">
      <c r="D2621"/>
    </row>
    <row r="2622" spans="4:4">
      <c r="D2622"/>
    </row>
    <row r="2623" spans="4:4">
      <c r="D2623"/>
    </row>
    <row r="2624" spans="4:4">
      <c r="D2624"/>
    </row>
    <row r="2625" spans="4:4">
      <c r="D2625"/>
    </row>
    <row r="2626" spans="4:4">
      <c r="D2626"/>
    </row>
    <row r="2627" spans="4:4">
      <c r="D2627"/>
    </row>
    <row r="2628" spans="4:4">
      <c r="D2628"/>
    </row>
    <row r="2629" spans="4:4">
      <c r="D2629"/>
    </row>
    <row r="2630" spans="4:4">
      <c r="D2630"/>
    </row>
    <row r="2631" spans="4:4">
      <c r="D2631"/>
    </row>
    <row r="2632" spans="4:4">
      <c r="D2632"/>
    </row>
    <row r="2633" spans="4:4">
      <c r="D2633"/>
    </row>
    <row r="2634" spans="4:4">
      <c r="D2634"/>
    </row>
    <row r="2635" spans="4:4">
      <c r="D2635"/>
    </row>
    <row r="2636" spans="4:4">
      <c r="D2636"/>
    </row>
    <row r="2637" spans="4:4">
      <c r="D2637"/>
    </row>
    <row r="2638" spans="4:4">
      <c r="D2638"/>
    </row>
    <row r="2639" spans="4:4">
      <c r="D2639"/>
    </row>
    <row r="2640" spans="4:4">
      <c r="D2640"/>
    </row>
    <row r="2641" spans="4:4">
      <c r="D2641"/>
    </row>
    <row r="2642" spans="4:4">
      <c r="D2642"/>
    </row>
    <row r="2643" spans="4:4">
      <c r="D2643"/>
    </row>
    <row r="2644" spans="4:4">
      <c r="D2644"/>
    </row>
    <row r="2645" spans="4:4">
      <c r="D2645"/>
    </row>
    <row r="2646" spans="4:4">
      <c r="D2646"/>
    </row>
    <row r="2647" spans="4:4">
      <c r="D2647"/>
    </row>
    <row r="2648" spans="4:4">
      <c r="D2648"/>
    </row>
    <row r="2649" spans="4:4">
      <c r="D2649"/>
    </row>
    <row r="2650" spans="4:4">
      <c r="D2650"/>
    </row>
    <row r="2651" spans="4:4">
      <c r="D2651"/>
    </row>
    <row r="2652" spans="4:4">
      <c r="D2652"/>
    </row>
    <row r="2653" spans="4:4">
      <c r="D2653"/>
    </row>
    <row r="2654" spans="4:4">
      <c r="D2654"/>
    </row>
    <row r="2655" spans="4:4">
      <c r="D2655"/>
    </row>
    <row r="2656" spans="4:4">
      <c r="D2656"/>
    </row>
    <row r="2657" spans="4:4">
      <c r="D2657"/>
    </row>
    <row r="2658" spans="4:4">
      <c r="D2658"/>
    </row>
    <row r="2659" spans="4:4">
      <c r="D2659"/>
    </row>
    <row r="2660" spans="4:4">
      <c r="D2660"/>
    </row>
    <row r="2661" spans="4:4">
      <c r="D2661"/>
    </row>
    <row r="2662" spans="4:4">
      <c r="D2662"/>
    </row>
    <row r="2663" spans="4:4">
      <c r="D2663"/>
    </row>
    <row r="2664" spans="4:4">
      <c r="D2664"/>
    </row>
    <row r="2665" spans="4:4">
      <c r="D2665"/>
    </row>
    <row r="2666" spans="4:4">
      <c r="D2666"/>
    </row>
    <row r="2667" spans="4:4">
      <c r="D2667"/>
    </row>
    <row r="2668" spans="4:4">
      <c r="D2668"/>
    </row>
    <row r="2669" spans="4:4">
      <c r="D2669"/>
    </row>
    <row r="2670" spans="4:4">
      <c r="D2670"/>
    </row>
    <row r="2671" spans="4:4">
      <c r="D2671"/>
    </row>
    <row r="2672" spans="4:4">
      <c r="D2672"/>
    </row>
    <row r="2673" spans="4:4">
      <c r="D2673"/>
    </row>
    <row r="2674" spans="4:4">
      <c r="D2674"/>
    </row>
    <row r="2675" spans="4:4">
      <c r="D2675"/>
    </row>
    <row r="2676" spans="4:4">
      <c r="D2676"/>
    </row>
    <row r="2677" spans="4:4">
      <c r="D2677"/>
    </row>
    <row r="2678" spans="4:4">
      <c r="D2678"/>
    </row>
    <row r="2679" spans="4:4">
      <c r="D2679"/>
    </row>
    <row r="2680" spans="4:4">
      <c r="D2680"/>
    </row>
    <row r="2681" spans="4:4">
      <c r="D2681"/>
    </row>
    <row r="2682" spans="4:4">
      <c r="D2682"/>
    </row>
    <row r="2683" spans="4:4">
      <c r="D2683"/>
    </row>
    <row r="2684" spans="4:4">
      <c r="D2684"/>
    </row>
    <row r="2685" spans="4:4">
      <c r="D2685"/>
    </row>
    <row r="2686" spans="4:4">
      <c r="D2686"/>
    </row>
    <row r="2687" spans="4:4">
      <c r="D2687"/>
    </row>
    <row r="2688" spans="4:4">
      <c r="D2688"/>
    </row>
    <row r="2689" spans="4:4">
      <c r="D2689"/>
    </row>
    <row r="2690" spans="4:4">
      <c r="D2690"/>
    </row>
    <row r="2691" spans="4:4">
      <c r="D2691"/>
    </row>
    <row r="2692" spans="4:4">
      <c r="D2692"/>
    </row>
    <row r="2693" spans="4:4">
      <c r="D2693"/>
    </row>
    <row r="2694" spans="4:4">
      <c r="D2694"/>
    </row>
    <row r="2695" spans="4:4">
      <c r="D2695"/>
    </row>
    <row r="2696" spans="4:4">
      <c r="D2696"/>
    </row>
    <row r="2697" spans="4:4">
      <c r="D2697"/>
    </row>
    <row r="2698" spans="4:4">
      <c r="D2698"/>
    </row>
    <row r="2699" spans="4:4">
      <c r="D2699"/>
    </row>
    <row r="2700" spans="4:4">
      <c r="D2700"/>
    </row>
    <row r="2701" spans="4:4">
      <c r="D2701"/>
    </row>
    <row r="2702" spans="4:4">
      <c r="D2702"/>
    </row>
    <row r="2703" spans="4:4">
      <c r="D2703"/>
    </row>
    <row r="2704" spans="4:4">
      <c r="D2704"/>
    </row>
    <row r="2705" spans="4:4">
      <c r="D2705"/>
    </row>
    <row r="2706" spans="4:4">
      <c r="D2706"/>
    </row>
    <row r="2707" spans="4:4">
      <c r="D2707"/>
    </row>
    <row r="2708" spans="4:4">
      <c r="D2708"/>
    </row>
    <row r="2709" spans="4:4">
      <c r="D2709"/>
    </row>
    <row r="2710" spans="4:4">
      <c r="D2710"/>
    </row>
    <row r="2711" spans="4:4">
      <c r="D2711"/>
    </row>
    <row r="2712" spans="4:4">
      <c r="D2712"/>
    </row>
    <row r="2713" spans="4:4">
      <c r="D2713"/>
    </row>
    <row r="2714" spans="4:4">
      <c r="D2714"/>
    </row>
    <row r="2715" spans="4:4">
      <c r="D2715"/>
    </row>
    <row r="2716" spans="4:4">
      <c r="D2716"/>
    </row>
    <row r="2717" spans="4:4">
      <c r="D2717"/>
    </row>
    <row r="2718" spans="4:4">
      <c r="D2718"/>
    </row>
    <row r="2719" spans="4:4">
      <c r="D2719"/>
    </row>
    <row r="2720" spans="4:4">
      <c r="D2720"/>
    </row>
    <row r="2721" spans="4:4">
      <c r="D2721"/>
    </row>
    <row r="2722" spans="4:4">
      <c r="D2722"/>
    </row>
    <row r="2723" spans="4:4">
      <c r="D2723"/>
    </row>
    <row r="2724" spans="4:4">
      <c r="D2724"/>
    </row>
    <row r="2725" spans="4:4">
      <c r="D2725"/>
    </row>
    <row r="2726" spans="4:4">
      <c r="D2726"/>
    </row>
    <row r="2727" spans="4:4">
      <c r="D2727"/>
    </row>
    <row r="2728" spans="4:4">
      <c r="D2728"/>
    </row>
    <row r="2729" spans="4:4">
      <c r="D2729"/>
    </row>
    <row r="2730" spans="4:4">
      <c r="D2730"/>
    </row>
    <row r="2731" spans="4:4">
      <c r="D2731"/>
    </row>
    <row r="2732" spans="4:4">
      <c r="D2732"/>
    </row>
    <row r="2733" spans="4:4">
      <c r="D2733"/>
    </row>
    <row r="2734" spans="4:4">
      <c r="D2734"/>
    </row>
    <row r="2735" spans="4:4">
      <c r="D2735"/>
    </row>
    <row r="2736" spans="4:4">
      <c r="D2736"/>
    </row>
    <row r="2737" spans="4:4">
      <c r="D2737"/>
    </row>
    <row r="2738" spans="4:4">
      <c r="D2738"/>
    </row>
    <row r="2739" spans="4:4">
      <c r="D2739"/>
    </row>
    <row r="2740" spans="4:4">
      <c r="D2740"/>
    </row>
    <row r="2741" spans="4:4">
      <c r="D2741"/>
    </row>
    <row r="2742" spans="4:4">
      <c r="D2742"/>
    </row>
    <row r="2743" spans="4:4">
      <c r="D2743"/>
    </row>
    <row r="2744" spans="4:4">
      <c r="D2744"/>
    </row>
    <row r="2745" spans="4:4">
      <c r="D2745"/>
    </row>
    <row r="2746" spans="4:4">
      <c r="D2746"/>
    </row>
    <row r="2747" spans="4:4">
      <c r="D2747"/>
    </row>
    <row r="2748" spans="4:4">
      <c r="D2748"/>
    </row>
    <row r="2749" spans="4:4">
      <c r="D2749"/>
    </row>
    <row r="2750" spans="4:4">
      <c r="D2750"/>
    </row>
    <row r="2751" spans="4:4">
      <c r="D2751"/>
    </row>
    <row r="2752" spans="4:4">
      <c r="D2752"/>
    </row>
    <row r="2753" spans="4:4">
      <c r="D2753"/>
    </row>
    <row r="2754" spans="4:4">
      <c r="D2754"/>
    </row>
    <row r="2755" spans="4:4">
      <c r="D2755"/>
    </row>
    <row r="2756" spans="4:4">
      <c r="D2756"/>
    </row>
    <row r="2757" spans="4:4">
      <c r="D2757"/>
    </row>
    <row r="2758" spans="4:4">
      <c r="D2758"/>
    </row>
    <row r="2759" spans="4:4">
      <c r="D2759"/>
    </row>
    <row r="2760" spans="4:4">
      <c r="D2760"/>
    </row>
    <row r="2761" spans="4:4">
      <c r="D2761"/>
    </row>
    <row r="2762" spans="4:4">
      <c r="D2762"/>
    </row>
    <row r="2763" spans="4:4">
      <c r="D2763"/>
    </row>
    <row r="2764" spans="4:4">
      <c r="D2764"/>
    </row>
    <row r="2765" spans="4:4">
      <c r="D2765"/>
    </row>
    <row r="2766" spans="4:4">
      <c r="D2766"/>
    </row>
    <row r="2767" spans="4:4">
      <c r="D2767"/>
    </row>
    <row r="2768" spans="4:4">
      <c r="D2768"/>
    </row>
    <row r="2769" spans="4:4">
      <c r="D2769"/>
    </row>
    <row r="2770" spans="4:4">
      <c r="D2770"/>
    </row>
    <row r="2771" spans="4:4">
      <c r="D2771"/>
    </row>
    <row r="2772" spans="4:4">
      <c r="D2772"/>
    </row>
    <row r="2773" spans="4:4">
      <c r="D2773"/>
    </row>
    <row r="2774" spans="4:4">
      <c r="D2774"/>
    </row>
    <row r="2775" spans="4:4">
      <c r="D2775"/>
    </row>
    <row r="2776" spans="4:4">
      <c r="D2776"/>
    </row>
    <row r="2777" spans="4:4">
      <c r="D2777"/>
    </row>
    <row r="2778" spans="4:4">
      <c r="D2778"/>
    </row>
    <row r="2779" spans="4:4">
      <c r="D2779"/>
    </row>
    <row r="2780" spans="4:4">
      <c r="D2780"/>
    </row>
    <row r="2781" spans="4:4">
      <c r="D2781"/>
    </row>
    <row r="2782" spans="4:4">
      <c r="D2782"/>
    </row>
    <row r="2783" spans="4:4">
      <c r="D2783"/>
    </row>
    <row r="2784" spans="4:4">
      <c r="D2784"/>
    </row>
    <row r="2785" spans="4:4">
      <c r="D2785"/>
    </row>
    <row r="2786" spans="4:4">
      <c r="D2786"/>
    </row>
    <row r="2787" spans="4:4">
      <c r="D2787"/>
    </row>
    <row r="2788" spans="4:4">
      <c r="D2788"/>
    </row>
    <row r="2789" spans="4:4">
      <c r="D2789"/>
    </row>
    <row r="2790" spans="4:4">
      <c r="D2790"/>
    </row>
    <row r="2791" spans="4:4">
      <c r="D2791"/>
    </row>
    <row r="2792" spans="4:4">
      <c r="D2792"/>
    </row>
    <row r="2793" spans="4:4">
      <c r="D2793"/>
    </row>
    <row r="2794" spans="4:4">
      <c r="D2794"/>
    </row>
    <row r="2795" spans="4:4">
      <c r="D2795"/>
    </row>
    <row r="2796" spans="4:4">
      <c r="D2796"/>
    </row>
    <row r="2797" spans="4:4">
      <c r="D2797"/>
    </row>
    <row r="2798" spans="4:4">
      <c r="D2798"/>
    </row>
    <row r="2799" spans="4:4">
      <c r="D2799"/>
    </row>
    <row r="2800" spans="4:4">
      <c r="D2800"/>
    </row>
    <row r="2801" spans="4:4">
      <c r="D2801"/>
    </row>
    <row r="2802" spans="4:4">
      <c r="D2802"/>
    </row>
    <row r="2803" spans="4:4">
      <c r="D2803"/>
    </row>
    <row r="2804" spans="4:4">
      <c r="D2804"/>
    </row>
    <row r="2805" spans="4:4">
      <c r="D2805"/>
    </row>
    <row r="2806" spans="4:4">
      <c r="D2806"/>
    </row>
    <row r="2807" spans="4:4">
      <c r="D2807"/>
    </row>
    <row r="2808" spans="4:4">
      <c r="D2808"/>
    </row>
    <row r="2809" spans="4:4">
      <c r="D2809"/>
    </row>
    <row r="2810" spans="4:4">
      <c r="D2810"/>
    </row>
    <row r="2811" spans="4:4">
      <c r="D2811"/>
    </row>
    <row r="2812" spans="4:4">
      <c r="D2812"/>
    </row>
    <row r="2813" spans="4:4">
      <c r="D2813"/>
    </row>
    <row r="2814" spans="4:4">
      <c r="D2814"/>
    </row>
    <row r="2815" spans="4:4">
      <c r="D2815"/>
    </row>
    <row r="2816" spans="4:4">
      <c r="D2816"/>
    </row>
    <row r="2817" spans="4:4">
      <c r="D2817"/>
    </row>
    <row r="2818" spans="4:4">
      <c r="D2818"/>
    </row>
    <row r="2819" spans="4:4">
      <c r="D2819"/>
    </row>
    <row r="2820" spans="4:4">
      <c r="D2820"/>
    </row>
    <row r="2821" spans="4:4">
      <c r="D2821"/>
    </row>
    <row r="2822" spans="4:4">
      <c r="D2822"/>
    </row>
    <row r="2823" spans="4:4">
      <c r="D2823"/>
    </row>
    <row r="2824" spans="4:4">
      <c r="D2824"/>
    </row>
    <row r="2825" spans="4:4">
      <c r="D2825"/>
    </row>
    <row r="2826" spans="4:4">
      <c r="D2826"/>
    </row>
    <row r="2827" spans="4:4">
      <c r="D2827"/>
    </row>
    <row r="2828" spans="4:4">
      <c r="D2828"/>
    </row>
    <row r="2829" spans="4:4">
      <c r="D2829"/>
    </row>
    <row r="2830" spans="4:4">
      <c r="D2830"/>
    </row>
    <row r="2831" spans="4:4">
      <c r="D2831"/>
    </row>
    <row r="2832" spans="4:4">
      <c r="D2832"/>
    </row>
    <row r="2833" spans="4:4">
      <c r="D2833"/>
    </row>
    <row r="2834" spans="4:4">
      <c r="D2834"/>
    </row>
    <row r="2835" spans="4:4">
      <c r="D2835"/>
    </row>
    <row r="2836" spans="4:4">
      <c r="D2836"/>
    </row>
    <row r="2837" spans="4:4">
      <c r="D2837"/>
    </row>
    <row r="2838" spans="4:4">
      <c r="D2838"/>
    </row>
    <row r="2839" spans="4:4">
      <c r="D2839"/>
    </row>
    <row r="2840" spans="4:4">
      <c r="D2840"/>
    </row>
    <row r="2841" spans="4:4">
      <c r="D2841"/>
    </row>
    <row r="2842" spans="4:4">
      <c r="D2842"/>
    </row>
    <row r="2843" spans="4:4">
      <c r="D2843"/>
    </row>
    <row r="2844" spans="4:4">
      <c r="D2844"/>
    </row>
    <row r="2845" spans="4:4">
      <c r="D2845"/>
    </row>
    <row r="2846" spans="4:4">
      <c r="D2846"/>
    </row>
    <row r="2847" spans="4:4">
      <c r="D2847"/>
    </row>
    <row r="2848" spans="4:4">
      <c r="D2848"/>
    </row>
    <row r="2849" spans="4:4">
      <c r="D2849"/>
    </row>
    <row r="2850" spans="4:4">
      <c r="D2850"/>
    </row>
    <row r="2851" spans="4:4">
      <c r="D2851"/>
    </row>
    <row r="2852" spans="4:4">
      <c r="D2852"/>
    </row>
    <row r="2853" spans="4:4">
      <c r="D2853"/>
    </row>
    <row r="2854" spans="4:4">
      <c r="D2854"/>
    </row>
    <row r="2855" spans="4:4">
      <c r="D2855"/>
    </row>
    <row r="2856" spans="4:4">
      <c r="D2856"/>
    </row>
    <row r="2857" spans="4:4">
      <c r="D2857"/>
    </row>
    <row r="2858" spans="4:4">
      <c r="D2858"/>
    </row>
    <row r="2859" spans="4:4">
      <c r="D2859"/>
    </row>
    <row r="2860" spans="4:4">
      <c r="D2860"/>
    </row>
    <row r="2861" spans="4:4">
      <c r="D2861"/>
    </row>
    <row r="2862" spans="4:4">
      <c r="D2862"/>
    </row>
    <row r="2863" spans="4:4">
      <c r="D2863"/>
    </row>
    <row r="2864" spans="4:4">
      <c r="D2864"/>
    </row>
    <row r="2865" spans="4:4">
      <c r="D2865"/>
    </row>
    <row r="2866" spans="4:4">
      <c r="D2866"/>
    </row>
    <row r="2867" spans="4:4">
      <c r="D2867"/>
    </row>
    <row r="2868" spans="4:4">
      <c r="D2868"/>
    </row>
    <row r="2869" spans="4:4">
      <c r="D2869"/>
    </row>
    <row r="2870" spans="4:4">
      <c r="D2870"/>
    </row>
    <row r="2871" spans="4:4">
      <c r="D2871"/>
    </row>
    <row r="2872" spans="4:4">
      <c r="D2872"/>
    </row>
    <row r="2873" spans="4:4">
      <c r="D2873"/>
    </row>
    <row r="2874" spans="4:4">
      <c r="D2874"/>
    </row>
    <row r="2875" spans="4:4">
      <c r="D2875"/>
    </row>
    <row r="2876" spans="4:4">
      <c r="D2876"/>
    </row>
    <row r="2877" spans="4:4">
      <c r="D2877"/>
    </row>
    <row r="2878" spans="4:4">
      <c r="D2878"/>
    </row>
    <row r="2879" spans="4:4">
      <c r="D2879"/>
    </row>
    <row r="2880" spans="4:4">
      <c r="D2880"/>
    </row>
    <row r="2881" spans="4:4">
      <c r="D2881"/>
    </row>
    <row r="2882" spans="4:4">
      <c r="D2882"/>
    </row>
    <row r="2883" spans="4:4">
      <c r="D2883"/>
    </row>
    <row r="2884" spans="4:4">
      <c r="D2884"/>
    </row>
    <row r="2885" spans="4:4">
      <c r="D2885"/>
    </row>
    <row r="2886" spans="4:4">
      <c r="D2886"/>
    </row>
    <row r="2887" spans="4:4">
      <c r="D2887"/>
    </row>
    <row r="2888" spans="4:4">
      <c r="D2888"/>
    </row>
    <row r="2889" spans="4:4">
      <c r="D2889"/>
    </row>
    <row r="2890" spans="4:4">
      <c r="D2890"/>
    </row>
    <row r="2891" spans="4:4">
      <c r="D2891"/>
    </row>
    <row r="2892" spans="4:4">
      <c r="D2892"/>
    </row>
    <row r="2893" spans="4:4">
      <c r="D2893"/>
    </row>
    <row r="2894" spans="4:4">
      <c r="D2894"/>
    </row>
    <row r="2895" spans="4:4">
      <c r="D2895"/>
    </row>
    <row r="2896" spans="4:4">
      <c r="D2896"/>
    </row>
    <row r="2897" spans="4:4">
      <c r="D2897"/>
    </row>
    <row r="2898" spans="4:4">
      <c r="D2898"/>
    </row>
    <row r="2899" spans="4:4">
      <c r="D2899"/>
    </row>
    <row r="2900" spans="4:4">
      <c r="D2900"/>
    </row>
    <row r="2901" spans="4:4">
      <c r="D2901"/>
    </row>
    <row r="2902" spans="4:4">
      <c r="D2902"/>
    </row>
    <row r="2903" spans="4:4">
      <c r="D2903"/>
    </row>
    <row r="2904" spans="4:4">
      <c r="D2904"/>
    </row>
    <row r="2905" spans="4:4">
      <c r="D2905"/>
    </row>
    <row r="2906" spans="4:4">
      <c r="D2906"/>
    </row>
    <row r="2907" spans="4:4">
      <c r="D2907"/>
    </row>
    <row r="2908" spans="4:4">
      <c r="D2908"/>
    </row>
    <row r="2909" spans="4:4">
      <c r="D2909"/>
    </row>
    <row r="2910" spans="4:4">
      <c r="D2910"/>
    </row>
    <row r="2911" spans="4:4">
      <c r="D2911"/>
    </row>
    <row r="2912" spans="4:4">
      <c r="D2912"/>
    </row>
    <row r="2913" spans="4:4">
      <c r="D2913"/>
    </row>
    <row r="2914" spans="4:4">
      <c r="D2914"/>
    </row>
    <row r="2915" spans="4:4">
      <c r="D2915"/>
    </row>
    <row r="2916" spans="4:4">
      <c r="D2916"/>
    </row>
    <row r="2917" spans="4:4">
      <c r="D2917"/>
    </row>
    <row r="2918" spans="4:4">
      <c r="D2918"/>
    </row>
    <row r="2919" spans="4:4">
      <c r="D2919"/>
    </row>
    <row r="2920" spans="4:4">
      <c r="D2920"/>
    </row>
    <row r="2921" spans="4:4">
      <c r="D2921"/>
    </row>
    <row r="2922" spans="4:4">
      <c r="D2922"/>
    </row>
    <row r="2923" spans="4:4">
      <c r="D2923"/>
    </row>
    <row r="2924" spans="4:4">
      <c r="D2924"/>
    </row>
    <row r="2925" spans="4:4">
      <c r="D2925"/>
    </row>
    <row r="2926" spans="4:4">
      <c r="D2926"/>
    </row>
    <row r="2927" spans="4:4">
      <c r="D2927"/>
    </row>
    <row r="2928" spans="4:4">
      <c r="D2928"/>
    </row>
    <row r="2929" spans="4:4">
      <c r="D2929"/>
    </row>
    <row r="2930" spans="4:4">
      <c r="D2930"/>
    </row>
    <row r="2931" spans="4:4">
      <c r="D2931"/>
    </row>
    <row r="2932" spans="4:4">
      <c r="D2932"/>
    </row>
    <row r="2933" spans="4:4">
      <c r="D2933"/>
    </row>
    <row r="2934" spans="4:4">
      <c r="D2934"/>
    </row>
    <row r="2935" spans="4:4">
      <c r="D2935"/>
    </row>
    <row r="2936" spans="4:4">
      <c r="D2936"/>
    </row>
    <row r="2937" spans="4:4">
      <c r="D2937"/>
    </row>
    <row r="2938" spans="4:4">
      <c r="D2938"/>
    </row>
    <row r="2939" spans="4:4">
      <c r="D2939"/>
    </row>
    <row r="2940" spans="4:4">
      <c r="D2940"/>
    </row>
    <row r="2941" spans="4:4">
      <c r="D2941"/>
    </row>
    <row r="2942" spans="4:4">
      <c r="D2942"/>
    </row>
    <row r="2943" spans="4:4">
      <c r="D2943"/>
    </row>
    <row r="2944" spans="4:4">
      <c r="D2944"/>
    </row>
    <row r="2945" spans="4:4">
      <c r="D2945"/>
    </row>
    <row r="2946" spans="4:4">
      <c r="D2946"/>
    </row>
    <row r="2947" spans="4:4">
      <c r="D2947"/>
    </row>
    <row r="2948" spans="4:4">
      <c r="D2948"/>
    </row>
    <row r="2949" spans="4:4">
      <c r="D2949"/>
    </row>
    <row r="2950" spans="4:4">
      <c r="D2950"/>
    </row>
    <row r="2951" spans="4:4">
      <c r="D2951"/>
    </row>
    <row r="2952" spans="4:4">
      <c r="D2952"/>
    </row>
    <row r="2953" spans="4:4">
      <c r="D2953"/>
    </row>
    <row r="2954" spans="4:4">
      <c r="D2954"/>
    </row>
    <row r="2955" spans="4:4">
      <c r="D2955"/>
    </row>
    <row r="2956" spans="4:4">
      <c r="D2956"/>
    </row>
    <row r="2957" spans="4:4">
      <c r="D2957"/>
    </row>
    <row r="2958" spans="4:4">
      <c r="D2958"/>
    </row>
    <row r="2959" spans="4:4">
      <c r="D2959"/>
    </row>
    <row r="2960" spans="4:4">
      <c r="D2960"/>
    </row>
    <row r="2961" spans="4:4">
      <c r="D2961"/>
    </row>
    <row r="2962" spans="4:4">
      <c r="D2962"/>
    </row>
    <row r="2963" spans="4:4">
      <c r="D2963"/>
    </row>
    <row r="2964" spans="4:4">
      <c r="D2964"/>
    </row>
    <row r="2965" spans="4:4">
      <c r="D2965"/>
    </row>
    <row r="2966" spans="4:4">
      <c r="D2966"/>
    </row>
    <row r="2967" spans="4:4">
      <c r="D2967"/>
    </row>
    <row r="2968" spans="4:4">
      <c r="D2968"/>
    </row>
    <row r="2969" spans="4:4">
      <c r="D2969"/>
    </row>
    <row r="2970" spans="4:4">
      <c r="D2970"/>
    </row>
    <row r="2971" spans="4:4">
      <c r="D2971"/>
    </row>
    <row r="2972" spans="4:4">
      <c r="D2972"/>
    </row>
    <row r="2973" spans="4:4">
      <c r="D2973"/>
    </row>
    <row r="2974" spans="4:4">
      <c r="D2974"/>
    </row>
    <row r="2975" spans="4:4">
      <c r="D2975"/>
    </row>
    <row r="2976" spans="4:4">
      <c r="D2976"/>
    </row>
    <row r="2977" spans="4:4">
      <c r="D2977"/>
    </row>
    <row r="2978" spans="4:4">
      <c r="D2978"/>
    </row>
    <row r="2979" spans="4:4">
      <c r="D2979"/>
    </row>
    <row r="2980" spans="4:4">
      <c r="D2980"/>
    </row>
    <row r="2981" spans="4:4">
      <c r="D2981"/>
    </row>
    <row r="2982" spans="4:4">
      <c r="D2982"/>
    </row>
    <row r="2983" spans="4:4">
      <c r="D2983"/>
    </row>
    <row r="2984" spans="4:4">
      <c r="D2984"/>
    </row>
    <row r="2985" spans="4:4">
      <c r="D2985"/>
    </row>
    <row r="2986" spans="4:4">
      <c r="D2986"/>
    </row>
    <row r="2987" spans="4:4">
      <c r="D2987"/>
    </row>
    <row r="2988" spans="4:4">
      <c r="D2988"/>
    </row>
    <row r="2989" spans="4:4">
      <c r="D2989"/>
    </row>
    <row r="2990" spans="4:4">
      <c r="D2990"/>
    </row>
    <row r="2991" spans="4:4">
      <c r="D2991"/>
    </row>
    <row r="2992" spans="4:4">
      <c r="D2992"/>
    </row>
    <row r="2993" spans="4:4">
      <c r="D2993"/>
    </row>
    <row r="2994" spans="4:4">
      <c r="D2994"/>
    </row>
    <row r="2995" spans="4:4">
      <c r="D2995"/>
    </row>
    <row r="2996" spans="4:4">
      <c r="D2996"/>
    </row>
    <row r="2997" spans="4:4">
      <c r="D2997"/>
    </row>
    <row r="2998" spans="4:4">
      <c r="D2998"/>
    </row>
    <row r="2999" spans="4:4">
      <c r="D2999"/>
    </row>
    <row r="3000" spans="4:4">
      <c r="D3000"/>
    </row>
    <row r="3001" spans="4:4">
      <c r="D3001"/>
    </row>
    <row r="3002" spans="4:4">
      <c r="D3002"/>
    </row>
    <row r="3003" spans="4:4">
      <c r="D3003"/>
    </row>
    <row r="3004" spans="4:4">
      <c r="D3004"/>
    </row>
    <row r="3005" spans="4:4">
      <c r="D3005"/>
    </row>
    <row r="3006" spans="4:4">
      <c r="D3006"/>
    </row>
    <row r="3007" spans="4:4">
      <c r="D3007"/>
    </row>
    <row r="3008" spans="4:4">
      <c r="D3008"/>
    </row>
    <row r="3009" spans="4:4">
      <c r="D3009"/>
    </row>
    <row r="3010" spans="4:4">
      <c r="D3010"/>
    </row>
    <row r="3011" spans="4:4">
      <c r="D3011"/>
    </row>
    <row r="3012" spans="4:4">
      <c r="D3012"/>
    </row>
    <row r="3013" spans="4:4">
      <c r="D3013"/>
    </row>
    <row r="3014" spans="4:4">
      <c r="D3014"/>
    </row>
    <row r="3015" spans="4:4">
      <c r="D3015"/>
    </row>
    <row r="3016" spans="4:4">
      <c r="D3016"/>
    </row>
    <row r="3017" spans="4:4">
      <c r="D3017"/>
    </row>
    <row r="3018" spans="4:4">
      <c r="D3018"/>
    </row>
    <row r="3019" spans="4:4">
      <c r="D3019"/>
    </row>
    <row r="3020" spans="4:4">
      <c r="D3020"/>
    </row>
    <row r="3021" spans="4:4">
      <c r="D3021"/>
    </row>
    <row r="3022" spans="4:4">
      <c r="D3022"/>
    </row>
    <row r="3023" spans="4:4">
      <c r="D3023"/>
    </row>
    <row r="3024" spans="4:4">
      <c r="D3024"/>
    </row>
    <row r="3025" spans="4:4">
      <c r="D3025"/>
    </row>
    <row r="3026" spans="4:4">
      <c r="D3026"/>
    </row>
    <row r="3027" spans="4:4">
      <c r="D3027"/>
    </row>
    <row r="3028" spans="4:4">
      <c r="D3028"/>
    </row>
    <row r="3029" spans="4:4">
      <c r="D3029"/>
    </row>
    <row r="3030" spans="4:4">
      <c r="D3030"/>
    </row>
    <row r="3031" spans="4:4">
      <c r="D3031"/>
    </row>
    <row r="3032" spans="4:4">
      <c r="D3032"/>
    </row>
    <row r="3033" spans="4:4">
      <c r="D3033"/>
    </row>
    <row r="3034" spans="4:4">
      <c r="D3034"/>
    </row>
    <row r="3035" spans="4:4">
      <c r="D3035"/>
    </row>
    <row r="3036" spans="4:4">
      <c r="D3036"/>
    </row>
    <row r="3037" spans="4:4">
      <c r="D3037"/>
    </row>
    <row r="3038" spans="4:4">
      <c r="D3038"/>
    </row>
    <row r="3039" spans="4:4">
      <c r="D3039"/>
    </row>
    <row r="3040" spans="4:4">
      <c r="D3040"/>
    </row>
    <row r="3041" spans="4:4">
      <c r="D3041"/>
    </row>
    <row r="3042" spans="4:4">
      <c r="D3042"/>
    </row>
    <row r="3043" spans="4:4">
      <c r="D3043"/>
    </row>
    <row r="3044" spans="4:4">
      <c r="D3044"/>
    </row>
    <row r="3045" spans="4:4">
      <c r="D3045"/>
    </row>
    <row r="3046" spans="4:4">
      <c r="D3046"/>
    </row>
    <row r="3047" spans="4:4">
      <c r="D3047"/>
    </row>
    <row r="3048" spans="4:4">
      <c r="D3048"/>
    </row>
    <row r="3049" spans="4:4">
      <c r="D3049"/>
    </row>
    <row r="3050" spans="4:4">
      <c r="D3050"/>
    </row>
    <row r="3051" spans="4:4">
      <c r="D3051"/>
    </row>
    <row r="3052" spans="4:4">
      <c r="D3052"/>
    </row>
    <row r="3053" spans="4:4">
      <c r="D3053"/>
    </row>
    <row r="3054" spans="4:4">
      <c r="D3054"/>
    </row>
    <row r="3055" spans="4:4">
      <c r="D3055"/>
    </row>
    <row r="3056" spans="4:4">
      <c r="D3056"/>
    </row>
    <row r="3057" spans="4:4">
      <c r="D3057"/>
    </row>
    <row r="3058" spans="4:4">
      <c r="D3058"/>
    </row>
    <row r="3059" spans="4:4">
      <c r="D3059"/>
    </row>
    <row r="3060" spans="4:4">
      <c r="D3060"/>
    </row>
    <row r="3061" spans="4:4">
      <c r="D3061"/>
    </row>
    <row r="3062" spans="4:4">
      <c r="D3062"/>
    </row>
    <row r="3063" spans="4:4">
      <c r="D3063"/>
    </row>
    <row r="3064" spans="4:4">
      <c r="D3064"/>
    </row>
    <row r="3065" spans="4:4">
      <c r="D3065"/>
    </row>
    <row r="3066" spans="4:4">
      <c r="D3066"/>
    </row>
    <row r="3067" spans="4:4">
      <c r="D3067"/>
    </row>
    <row r="3068" spans="4:4">
      <c r="D3068"/>
    </row>
    <row r="3069" spans="4:4">
      <c r="D3069"/>
    </row>
    <row r="3070" spans="4:4">
      <c r="D3070"/>
    </row>
    <row r="3071" spans="4:4">
      <c r="D3071"/>
    </row>
    <row r="3072" spans="4:4">
      <c r="D3072"/>
    </row>
    <row r="3073" spans="4:4">
      <c r="D3073"/>
    </row>
    <row r="3074" spans="4:4">
      <c r="D3074"/>
    </row>
    <row r="3075" spans="4:4">
      <c r="D3075"/>
    </row>
    <row r="3076" spans="4:4">
      <c r="D3076"/>
    </row>
    <row r="3077" spans="4:4">
      <c r="D3077"/>
    </row>
    <row r="3078" spans="4:4">
      <c r="D3078"/>
    </row>
    <row r="3079" spans="4:4">
      <c r="D3079"/>
    </row>
    <row r="3080" spans="4:4">
      <c r="D3080"/>
    </row>
    <row r="3081" spans="4:4">
      <c r="D3081"/>
    </row>
    <row r="3082" spans="4:4">
      <c r="D3082"/>
    </row>
    <row r="3083" spans="4:4">
      <c r="D3083"/>
    </row>
    <row r="3084" spans="4:4">
      <c r="D3084"/>
    </row>
    <row r="3085" spans="4:4">
      <c r="D3085"/>
    </row>
    <row r="3086" spans="4:4">
      <c r="D3086"/>
    </row>
    <row r="3087" spans="4:4">
      <c r="D3087"/>
    </row>
    <row r="3088" spans="4:4">
      <c r="D3088"/>
    </row>
    <row r="3089" spans="4:4">
      <c r="D3089"/>
    </row>
    <row r="3090" spans="4:4">
      <c r="D3090"/>
    </row>
    <row r="3091" spans="4:4">
      <c r="D3091"/>
    </row>
    <row r="3092" spans="4:4">
      <c r="D3092"/>
    </row>
    <row r="3093" spans="4:4">
      <c r="D3093"/>
    </row>
    <row r="3094" spans="4:4">
      <c r="D3094"/>
    </row>
    <row r="3095" spans="4:4">
      <c r="D3095"/>
    </row>
    <row r="3096" spans="4:4">
      <c r="D3096"/>
    </row>
    <row r="3097" spans="4:4">
      <c r="D3097"/>
    </row>
    <row r="3098" spans="4:4">
      <c r="D3098"/>
    </row>
    <row r="3099" spans="4:4">
      <c r="D3099"/>
    </row>
    <row r="3100" spans="4:4">
      <c r="D3100"/>
    </row>
    <row r="3101" spans="4:4">
      <c r="D3101"/>
    </row>
    <row r="3102" spans="4:4">
      <c r="D3102"/>
    </row>
    <row r="3103" spans="4:4">
      <c r="D3103"/>
    </row>
    <row r="3104" spans="4:4">
      <c r="D3104"/>
    </row>
    <row r="3105" spans="4:4">
      <c r="D3105"/>
    </row>
    <row r="3106" spans="4:4">
      <c r="D3106"/>
    </row>
    <row r="3107" spans="4:4">
      <c r="D3107"/>
    </row>
    <row r="3108" spans="4:4">
      <c r="D3108"/>
    </row>
    <row r="3109" spans="4:4">
      <c r="D3109"/>
    </row>
    <row r="3110" spans="4:4">
      <c r="D3110"/>
    </row>
    <row r="3111" spans="4:4">
      <c r="D3111"/>
    </row>
    <row r="3112" spans="4:4">
      <c r="D3112"/>
    </row>
    <row r="3113" spans="4:4">
      <c r="D3113"/>
    </row>
    <row r="3114" spans="4:4">
      <c r="D3114"/>
    </row>
    <row r="3115" spans="4:4">
      <c r="D3115"/>
    </row>
    <row r="3116" spans="4:4">
      <c r="D3116"/>
    </row>
    <row r="3117" spans="4:4">
      <c r="D3117"/>
    </row>
    <row r="3118" spans="4:4">
      <c r="D3118"/>
    </row>
    <row r="3119" spans="4:4">
      <c r="D3119"/>
    </row>
    <row r="3120" spans="4:4">
      <c r="D3120"/>
    </row>
    <row r="3121" spans="4:4">
      <c r="D3121"/>
    </row>
    <row r="3122" spans="4:4">
      <c r="D3122"/>
    </row>
    <row r="3123" spans="4:4">
      <c r="D3123"/>
    </row>
    <row r="3124" spans="4:4">
      <c r="D3124"/>
    </row>
    <row r="3125" spans="4:4">
      <c r="D3125"/>
    </row>
    <row r="3126" spans="4:4">
      <c r="D3126"/>
    </row>
    <row r="3127" spans="4:4">
      <c r="D3127"/>
    </row>
    <row r="3128" spans="4:4">
      <c r="D3128"/>
    </row>
    <row r="3129" spans="4:4">
      <c r="D3129"/>
    </row>
    <row r="3130" spans="4:4">
      <c r="D3130"/>
    </row>
    <row r="3131" spans="4:4">
      <c r="D3131"/>
    </row>
    <row r="3132" spans="4:4">
      <c r="D3132"/>
    </row>
    <row r="3133" spans="4:4">
      <c r="D3133"/>
    </row>
    <row r="3134" spans="4:4">
      <c r="D3134"/>
    </row>
    <row r="3135" spans="4:4">
      <c r="D3135"/>
    </row>
    <row r="3136" spans="4:4">
      <c r="D3136"/>
    </row>
    <row r="3137" spans="4:4">
      <c r="D3137"/>
    </row>
    <row r="3138" spans="4:4">
      <c r="D3138"/>
    </row>
    <row r="3139" spans="4:4">
      <c r="D3139"/>
    </row>
    <row r="3140" spans="4:4">
      <c r="D3140"/>
    </row>
    <row r="3141" spans="4:4">
      <c r="D3141"/>
    </row>
    <row r="3142" spans="4:4">
      <c r="D3142"/>
    </row>
    <row r="3143" spans="4:4">
      <c r="D3143"/>
    </row>
    <row r="3144" spans="4:4">
      <c r="D3144"/>
    </row>
    <row r="3145" spans="4:4">
      <c r="D3145"/>
    </row>
    <row r="3146" spans="4:4">
      <c r="D3146"/>
    </row>
    <row r="3147" spans="4:4">
      <c r="D3147"/>
    </row>
    <row r="3148" spans="4:4">
      <c r="D3148"/>
    </row>
    <row r="3149" spans="4:4">
      <c r="D3149"/>
    </row>
    <row r="3150" spans="4:4">
      <c r="D3150"/>
    </row>
    <row r="3151" spans="4:4">
      <c r="D3151"/>
    </row>
    <row r="3152" spans="4:4">
      <c r="D3152"/>
    </row>
    <row r="3153" spans="4:4">
      <c r="D3153"/>
    </row>
    <row r="3154" spans="4:4">
      <c r="D3154"/>
    </row>
    <row r="3155" spans="4:4">
      <c r="D3155"/>
    </row>
    <row r="3156" spans="4:4">
      <c r="D3156"/>
    </row>
    <row r="3157" spans="4:4">
      <c r="D3157"/>
    </row>
    <row r="3158" spans="4:4">
      <c r="D3158"/>
    </row>
    <row r="3159" spans="4:4">
      <c r="D3159"/>
    </row>
    <row r="3160" spans="4:4">
      <c r="D3160"/>
    </row>
    <row r="3161" spans="4:4">
      <c r="D3161"/>
    </row>
    <row r="3162" spans="4:4">
      <c r="D3162"/>
    </row>
    <row r="3163" spans="4:4">
      <c r="D3163"/>
    </row>
    <row r="3164" spans="4:4">
      <c r="D3164"/>
    </row>
    <row r="3165" spans="4:4">
      <c r="D3165"/>
    </row>
    <row r="3166" spans="4:4">
      <c r="D3166"/>
    </row>
    <row r="3167" spans="4:4">
      <c r="D3167"/>
    </row>
    <row r="3168" spans="4:4">
      <c r="D3168"/>
    </row>
    <row r="3169" spans="4:4">
      <c r="D3169"/>
    </row>
    <row r="3170" spans="4:4">
      <c r="D3170"/>
    </row>
    <row r="3171" spans="4:4">
      <c r="D3171"/>
    </row>
    <row r="3172" spans="4:4">
      <c r="D3172"/>
    </row>
    <row r="3173" spans="4:4">
      <c r="D3173"/>
    </row>
    <row r="3174" spans="4:4">
      <c r="D3174"/>
    </row>
    <row r="3175" spans="4:4">
      <c r="D3175"/>
    </row>
    <row r="3176" spans="4:4">
      <c r="D3176"/>
    </row>
    <row r="3177" spans="4:4">
      <c r="D3177"/>
    </row>
    <row r="3178" spans="4:4">
      <c r="D3178"/>
    </row>
    <row r="3179" spans="4:4">
      <c r="D3179"/>
    </row>
    <row r="3180" spans="4:4">
      <c r="D3180"/>
    </row>
    <row r="3181" spans="4:4">
      <c r="D3181"/>
    </row>
    <row r="3182" spans="4:4">
      <c r="D3182"/>
    </row>
    <row r="3183" spans="4:4">
      <c r="D3183"/>
    </row>
    <row r="3184" spans="4:4">
      <c r="D3184"/>
    </row>
    <row r="3185" spans="4:4">
      <c r="D3185"/>
    </row>
    <row r="3186" spans="4:4">
      <c r="D3186"/>
    </row>
    <row r="3187" spans="4:4">
      <c r="D3187"/>
    </row>
    <row r="3188" spans="4:4">
      <c r="D3188"/>
    </row>
    <row r="3189" spans="4:4">
      <c r="D3189"/>
    </row>
    <row r="3190" spans="4:4">
      <c r="D3190"/>
    </row>
    <row r="3191" spans="4:4">
      <c r="D3191"/>
    </row>
    <row r="3192" spans="4:4">
      <c r="D3192"/>
    </row>
    <row r="3193" spans="4:4">
      <c r="D3193"/>
    </row>
    <row r="3194" spans="4:4">
      <c r="D3194"/>
    </row>
    <row r="3195" spans="4:4">
      <c r="D3195"/>
    </row>
    <row r="3196" spans="4:4">
      <c r="D3196"/>
    </row>
    <row r="3197" spans="4:4">
      <c r="D3197"/>
    </row>
    <row r="3198" spans="4:4">
      <c r="D3198"/>
    </row>
    <row r="3199" spans="4:4">
      <c r="D3199"/>
    </row>
    <row r="3200" spans="4:4">
      <c r="D3200"/>
    </row>
    <row r="3201" spans="4:4">
      <c r="D3201"/>
    </row>
    <row r="3202" spans="4:4">
      <c r="D3202"/>
    </row>
    <row r="3203" spans="4:4">
      <c r="D3203"/>
    </row>
    <row r="3204" spans="4:4">
      <c r="D3204"/>
    </row>
    <row r="3205" spans="4:4">
      <c r="D3205"/>
    </row>
    <row r="3206" spans="4:4">
      <c r="D3206"/>
    </row>
    <row r="3207" spans="4:4">
      <c r="D3207"/>
    </row>
    <row r="3208" spans="4:4">
      <c r="D3208"/>
    </row>
    <row r="3209" spans="4:4">
      <c r="D3209"/>
    </row>
    <row r="3210" spans="4:4">
      <c r="D3210"/>
    </row>
    <row r="3211" spans="4:4">
      <c r="D3211"/>
    </row>
    <row r="3212" spans="4:4">
      <c r="D3212"/>
    </row>
    <row r="3213" spans="4:4">
      <c r="D3213"/>
    </row>
    <row r="3214" spans="4:4">
      <c r="D3214"/>
    </row>
    <row r="3215" spans="4:4">
      <c r="D3215"/>
    </row>
    <row r="3216" spans="4:4">
      <c r="D3216"/>
    </row>
    <row r="3217" spans="4:4">
      <c r="D3217"/>
    </row>
    <row r="3218" spans="4:4">
      <c r="D3218"/>
    </row>
    <row r="3219" spans="4:4">
      <c r="D3219"/>
    </row>
    <row r="3220" spans="4:4">
      <c r="D3220"/>
    </row>
    <row r="3221" spans="4:4">
      <c r="D3221"/>
    </row>
    <row r="3222" spans="4:4">
      <c r="D3222"/>
    </row>
    <row r="3223" spans="4:4">
      <c r="D3223"/>
    </row>
    <row r="3224" spans="4:4">
      <c r="D3224"/>
    </row>
    <row r="3225" spans="4:4">
      <c r="D3225"/>
    </row>
    <row r="3226" spans="4:4">
      <c r="D3226"/>
    </row>
    <row r="3227" spans="4:4">
      <c r="D3227"/>
    </row>
    <row r="3228" spans="4:4">
      <c r="D3228"/>
    </row>
    <row r="3229" spans="4:4">
      <c r="D3229"/>
    </row>
    <row r="3230" spans="4:4">
      <c r="D3230"/>
    </row>
    <row r="3231" spans="4:4">
      <c r="D3231"/>
    </row>
    <row r="3232" spans="4:4">
      <c r="D3232"/>
    </row>
    <row r="3233" spans="4:4">
      <c r="D3233"/>
    </row>
    <row r="3234" spans="4:4">
      <c r="D3234"/>
    </row>
    <row r="3235" spans="4:4">
      <c r="D3235"/>
    </row>
    <row r="3236" spans="4:4">
      <c r="D3236"/>
    </row>
    <row r="3237" spans="4:4">
      <c r="D3237"/>
    </row>
    <row r="3238" spans="4:4">
      <c r="D3238"/>
    </row>
    <row r="3239" spans="4:4">
      <c r="D3239"/>
    </row>
    <row r="3240" spans="4:4">
      <c r="D3240"/>
    </row>
    <row r="3241" spans="4:4">
      <c r="D3241"/>
    </row>
    <row r="3242" spans="4:4">
      <c r="D3242"/>
    </row>
    <row r="3243" spans="4:4">
      <c r="D3243"/>
    </row>
    <row r="3244" spans="4:4">
      <c r="D3244"/>
    </row>
    <row r="3245" spans="4:4">
      <c r="D3245"/>
    </row>
    <row r="3246" spans="4:4">
      <c r="D3246"/>
    </row>
    <row r="3247" spans="4:4">
      <c r="D3247"/>
    </row>
    <row r="3248" spans="4:4">
      <c r="D3248"/>
    </row>
    <row r="3249" spans="4:4">
      <c r="D3249"/>
    </row>
    <row r="3250" spans="4:4">
      <c r="D3250"/>
    </row>
    <row r="3251" spans="4:4">
      <c r="D3251"/>
    </row>
    <row r="3252" spans="4:4">
      <c r="D3252"/>
    </row>
    <row r="3253" spans="4:4">
      <c r="D3253"/>
    </row>
    <row r="3254" spans="4:4">
      <c r="D3254"/>
    </row>
    <row r="3255" spans="4:4">
      <c r="D3255"/>
    </row>
    <row r="3256" spans="4:4">
      <c r="D3256"/>
    </row>
    <row r="3257" spans="4:4">
      <c r="D3257"/>
    </row>
    <row r="3258" spans="4:4">
      <c r="D3258"/>
    </row>
    <row r="3259" spans="4:4">
      <c r="D3259"/>
    </row>
    <row r="3260" spans="4:4">
      <c r="D3260"/>
    </row>
    <row r="3261" spans="4:4">
      <c r="D3261"/>
    </row>
    <row r="3262" spans="4:4">
      <c r="D3262"/>
    </row>
    <row r="3263" spans="4:4">
      <c r="D3263"/>
    </row>
    <row r="3264" spans="4:4">
      <c r="D3264"/>
    </row>
    <row r="3265" spans="4:4">
      <c r="D3265"/>
    </row>
    <row r="3266" spans="4:4">
      <c r="D3266"/>
    </row>
    <row r="3267" spans="4:4">
      <c r="D3267"/>
    </row>
    <row r="3268" spans="4:4">
      <c r="D3268"/>
    </row>
    <row r="3269" spans="4:4">
      <c r="D3269"/>
    </row>
    <row r="3270" spans="4:4">
      <c r="D3270"/>
    </row>
    <row r="3271" spans="4:4">
      <c r="D3271"/>
    </row>
    <row r="3272" spans="4:4">
      <c r="D3272"/>
    </row>
    <row r="3273" spans="4:4">
      <c r="D3273"/>
    </row>
    <row r="3274" spans="4:4">
      <c r="D3274"/>
    </row>
    <row r="3275" spans="4:4">
      <c r="D3275"/>
    </row>
    <row r="3276" spans="4:4">
      <c r="D3276"/>
    </row>
    <row r="3277" spans="4:4">
      <c r="D3277"/>
    </row>
    <row r="3278" spans="4:4">
      <c r="D3278"/>
    </row>
    <row r="3279" spans="4:4">
      <c r="D3279"/>
    </row>
    <row r="3280" spans="4:4">
      <c r="D3280"/>
    </row>
    <row r="3281" spans="4:4">
      <c r="D3281"/>
    </row>
    <row r="3282" spans="4:4">
      <c r="D3282"/>
    </row>
    <row r="3283" spans="4:4">
      <c r="D3283"/>
    </row>
    <row r="3284" spans="4:4">
      <c r="D3284"/>
    </row>
    <row r="3285" spans="4:4">
      <c r="D3285"/>
    </row>
    <row r="3286" spans="4:4">
      <c r="D3286"/>
    </row>
    <row r="3287" spans="4:4">
      <c r="D3287"/>
    </row>
    <row r="3288" spans="4:4">
      <c r="D3288"/>
    </row>
    <row r="3289" spans="4:4">
      <c r="D3289"/>
    </row>
    <row r="3290" spans="4:4">
      <c r="D3290"/>
    </row>
    <row r="3291" spans="4:4">
      <c r="D3291"/>
    </row>
    <row r="3292" spans="4:4">
      <c r="D3292"/>
    </row>
    <row r="3293" spans="4:4">
      <c r="D3293"/>
    </row>
    <row r="3294" spans="4:4">
      <c r="D3294"/>
    </row>
    <row r="3295" spans="4:4">
      <c r="D3295"/>
    </row>
    <row r="3296" spans="4:4">
      <c r="D3296"/>
    </row>
    <row r="3297" spans="4:4">
      <c r="D3297"/>
    </row>
    <row r="3298" spans="4:4">
      <c r="D3298"/>
    </row>
    <row r="3299" spans="4:4">
      <c r="D3299"/>
    </row>
    <row r="3300" spans="4:4">
      <c r="D3300"/>
    </row>
    <row r="3301" spans="4:4">
      <c r="D3301"/>
    </row>
    <row r="3302" spans="4:4">
      <c r="D3302"/>
    </row>
    <row r="3303" spans="4:4">
      <c r="D3303"/>
    </row>
    <row r="3304" spans="4:4">
      <c r="D3304"/>
    </row>
    <row r="3305" spans="4:4">
      <c r="D3305"/>
    </row>
    <row r="3306" spans="4:4">
      <c r="D3306"/>
    </row>
    <row r="3307" spans="4:4">
      <c r="D3307"/>
    </row>
    <row r="3308" spans="4:4">
      <c r="D3308"/>
    </row>
    <row r="3309" spans="4:4">
      <c r="D3309"/>
    </row>
    <row r="3310" spans="4:4">
      <c r="D3310"/>
    </row>
    <row r="3311" spans="4:4">
      <c r="D3311"/>
    </row>
    <row r="3312" spans="4:4">
      <c r="D3312"/>
    </row>
    <row r="3313" spans="4:4">
      <c r="D3313"/>
    </row>
    <row r="3314" spans="4:4">
      <c r="D3314"/>
    </row>
    <row r="3315" spans="4:4">
      <c r="D3315"/>
    </row>
    <row r="3316" spans="4:4">
      <c r="D3316"/>
    </row>
    <row r="3317" spans="4:4">
      <c r="D3317"/>
    </row>
    <row r="3318" spans="4:4">
      <c r="D3318"/>
    </row>
    <row r="3319" spans="4:4">
      <c r="D3319"/>
    </row>
    <row r="3320" spans="4:4">
      <c r="D3320"/>
    </row>
    <row r="3321" spans="4:4">
      <c r="D3321"/>
    </row>
    <row r="3322" spans="4:4">
      <c r="D3322"/>
    </row>
    <row r="3323" spans="4:4">
      <c r="D3323"/>
    </row>
    <row r="3324" spans="4:4">
      <c r="D3324"/>
    </row>
    <row r="3325" spans="4:4">
      <c r="D3325"/>
    </row>
    <row r="3326" spans="4:4">
      <c r="D3326"/>
    </row>
    <row r="3327" spans="4:4">
      <c r="D3327"/>
    </row>
    <row r="3328" spans="4:4">
      <c r="D3328"/>
    </row>
    <row r="3329" spans="4:4">
      <c r="D3329"/>
    </row>
    <row r="3330" spans="4:4">
      <c r="D3330"/>
    </row>
    <row r="3331" spans="4:4">
      <c r="D3331"/>
    </row>
    <row r="3332" spans="4:4">
      <c r="D3332"/>
    </row>
    <row r="3333" spans="4:4">
      <c r="D3333"/>
    </row>
    <row r="3334" spans="4:4">
      <c r="D3334"/>
    </row>
    <row r="3335" spans="4:4">
      <c r="D3335"/>
    </row>
    <row r="3336" spans="4:4">
      <c r="D3336"/>
    </row>
    <row r="3337" spans="4:4">
      <c r="D3337"/>
    </row>
    <row r="3338" spans="4:4">
      <c r="D3338"/>
    </row>
    <row r="3339" spans="4:4">
      <c r="D3339"/>
    </row>
    <row r="3340" spans="4:4">
      <c r="D3340"/>
    </row>
    <row r="3341" spans="4:4">
      <c r="D3341"/>
    </row>
    <row r="3342" spans="4:4">
      <c r="D3342"/>
    </row>
    <row r="3343" spans="4:4">
      <c r="D3343"/>
    </row>
    <row r="3344" spans="4:4">
      <c r="D3344"/>
    </row>
    <row r="3345" spans="4:4">
      <c r="D3345"/>
    </row>
    <row r="3346" spans="4:4">
      <c r="D3346"/>
    </row>
    <row r="3347" spans="4:4">
      <c r="D3347"/>
    </row>
    <row r="3348" spans="4:4">
      <c r="D3348"/>
    </row>
    <row r="3349" spans="4:4">
      <c r="D3349"/>
    </row>
    <row r="3350" spans="4:4">
      <c r="D3350"/>
    </row>
    <row r="3351" spans="4:4">
      <c r="D3351"/>
    </row>
    <row r="3352" spans="4:4">
      <c r="D3352"/>
    </row>
    <row r="3353" spans="4:4">
      <c r="D3353"/>
    </row>
    <row r="3354" spans="4:4">
      <c r="D3354"/>
    </row>
    <row r="3355" spans="4:4">
      <c r="D3355"/>
    </row>
    <row r="3356" spans="4:4">
      <c r="D3356"/>
    </row>
    <row r="3357" spans="4:4">
      <c r="D3357"/>
    </row>
    <row r="3358" spans="4:4">
      <c r="D3358"/>
    </row>
    <row r="3359" spans="4:4">
      <c r="D3359"/>
    </row>
    <row r="3360" spans="4:4">
      <c r="D3360"/>
    </row>
    <row r="3361" spans="4:4">
      <c r="D3361"/>
    </row>
    <row r="3362" spans="4:4">
      <c r="D3362"/>
    </row>
    <row r="3363" spans="4:4">
      <c r="D3363"/>
    </row>
    <row r="3364" spans="4:4">
      <c r="D3364"/>
    </row>
    <row r="3365" spans="4:4">
      <c r="D3365"/>
    </row>
    <row r="3366" spans="4:4">
      <c r="D3366"/>
    </row>
    <row r="3367" spans="4:4">
      <c r="D3367"/>
    </row>
    <row r="3368" spans="4:4">
      <c r="D3368"/>
    </row>
    <row r="3369" spans="4:4">
      <c r="D3369"/>
    </row>
    <row r="3370" spans="4:4">
      <c r="D3370"/>
    </row>
    <row r="3371" spans="4:4">
      <c r="D3371"/>
    </row>
    <row r="3372" spans="4:4">
      <c r="D3372"/>
    </row>
    <row r="3373" spans="4:4">
      <c r="D3373"/>
    </row>
    <row r="3374" spans="4:4">
      <c r="D3374"/>
    </row>
    <row r="3375" spans="4:4">
      <c r="D3375"/>
    </row>
    <row r="3376" spans="4:4">
      <c r="D3376"/>
    </row>
    <row r="3377" spans="4:4">
      <c r="D3377"/>
    </row>
    <row r="3378" spans="4:4">
      <c r="D3378"/>
    </row>
    <row r="3379" spans="4:4">
      <c r="D3379"/>
    </row>
    <row r="3380" spans="4:4">
      <c r="D3380"/>
    </row>
    <row r="3381" spans="4:4">
      <c r="D3381"/>
    </row>
    <row r="3382" spans="4:4">
      <c r="D3382"/>
    </row>
    <row r="3383" spans="4:4">
      <c r="D3383"/>
    </row>
    <row r="3384" spans="4:4">
      <c r="D3384"/>
    </row>
    <row r="3385" spans="4:4">
      <c r="D3385"/>
    </row>
    <row r="3386" spans="4:4">
      <c r="D3386"/>
    </row>
    <row r="3387" spans="4:4">
      <c r="D3387"/>
    </row>
    <row r="3388" spans="4:4">
      <c r="D3388"/>
    </row>
    <row r="3389" spans="4:4">
      <c r="D3389"/>
    </row>
    <row r="3390" spans="4:4">
      <c r="D3390"/>
    </row>
    <row r="3391" spans="4:4">
      <c r="D3391"/>
    </row>
    <row r="3392" spans="4:4">
      <c r="D3392"/>
    </row>
    <row r="3393" spans="4:4">
      <c r="D3393"/>
    </row>
    <row r="3394" spans="4:4">
      <c r="D3394"/>
    </row>
    <row r="3395" spans="4:4">
      <c r="D3395"/>
    </row>
    <row r="3396" spans="4:4">
      <c r="D3396"/>
    </row>
    <row r="3397" spans="4:4">
      <c r="D3397"/>
    </row>
    <row r="3398" spans="4:4">
      <c r="D3398"/>
    </row>
    <row r="3399" spans="4:4">
      <c r="D3399"/>
    </row>
    <row r="3400" spans="4:4">
      <c r="D3400"/>
    </row>
    <row r="3401" spans="4:4">
      <c r="D3401"/>
    </row>
    <row r="3402" spans="4:4">
      <c r="D3402"/>
    </row>
    <row r="3403" spans="4:4">
      <c r="D3403"/>
    </row>
    <row r="3404" spans="4:4">
      <c r="D3404"/>
    </row>
    <row r="3405" spans="4:4">
      <c r="D3405"/>
    </row>
    <row r="3406" spans="4:4">
      <c r="D3406"/>
    </row>
    <row r="3407" spans="4:4">
      <c r="D3407"/>
    </row>
    <row r="3408" spans="4:4">
      <c r="D3408"/>
    </row>
    <row r="3409" spans="4:4">
      <c r="D3409"/>
    </row>
    <row r="3410" spans="4:4">
      <c r="D3410"/>
    </row>
    <row r="3411" spans="4:4">
      <c r="D3411"/>
    </row>
    <row r="3412" spans="4:4">
      <c r="D3412"/>
    </row>
    <row r="3413" spans="4:4">
      <c r="D3413"/>
    </row>
    <row r="3414" spans="4:4">
      <c r="D3414"/>
    </row>
    <row r="3415" spans="4:4">
      <c r="D3415"/>
    </row>
    <row r="3416" spans="4:4">
      <c r="D3416"/>
    </row>
    <row r="3417" spans="4:4">
      <c r="D3417"/>
    </row>
    <row r="3418" spans="4:4">
      <c r="D3418"/>
    </row>
    <row r="3419" spans="4:4">
      <c r="D3419"/>
    </row>
    <row r="3420" spans="4:4">
      <c r="D3420"/>
    </row>
    <row r="3421" spans="4:4">
      <c r="D3421"/>
    </row>
    <row r="3422" spans="4:4">
      <c r="D3422"/>
    </row>
    <row r="3423" spans="4:4">
      <c r="D3423"/>
    </row>
    <row r="3424" spans="4:4">
      <c r="D3424"/>
    </row>
    <row r="3425" spans="4:4">
      <c r="D3425"/>
    </row>
    <row r="3426" spans="4:4">
      <c r="D3426"/>
    </row>
    <row r="3427" spans="4:4">
      <c r="D3427"/>
    </row>
    <row r="3428" spans="4:4">
      <c r="D3428"/>
    </row>
    <row r="3429" spans="4:4">
      <c r="D3429"/>
    </row>
    <row r="3430" spans="4:4">
      <c r="D3430"/>
    </row>
    <row r="3431" spans="4:4">
      <c r="D3431"/>
    </row>
    <row r="3432" spans="4:4">
      <c r="D3432"/>
    </row>
    <row r="3433" spans="4:4">
      <c r="D3433"/>
    </row>
    <row r="3434" spans="4:4">
      <c r="D3434"/>
    </row>
    <row r="3435" spans="4:4">
      <c r="D3435"/>
    </row>
    <row r="3436" spans="4:4">
      <c r="D3436"/>
    </row>
    <row r="3437" spans="4:4">
      <c r="D3437"/>
    </row>
    <row r="3438" spans="4:4">
      <c r="D3438"/>
    </row>
    <row r="3439" spans="4:4">
      <c r="D3439"/>
    </row>
    <row r="3440" spans="4:4">
      <c r="D3440"/>
    </row>
    <row r="3441" spans="4:4">
      <c r="D3441"/>
    </row>
    <row r="3442" spans="4:4">
      <c r="D3442"/>
    </row>
    <row r="3443" spans="4:4">
      <c r="D3443"/>
    </row>
    <row r="3444" spans="4:4">
      <c r="D3444"/>
    </row>
    <row r="3445" spans="4:4">
      <c r="D3445"/>
    </row>
    <row r="3446" spans="4:4">
      <c r="D3446"/>
    </row>
    <row r="3447" spans="4:4">
      <c r="D3447"/>
    </row>
    <row r="3448" spans="4:4">
      <c r="D3448"/>
    </row>
    <row r="3449" spans="4:4">
      <c r="D3449"/>
    </row>
    <row r="3450" spans="4:4">
      <c r="D3450"/>
    </row>
    <row r="3451" spans="4:4">
      <c r="D3451"/>
    </row>
    <row r="3452" spans="4:4">
      <c r="D3452"/>
    </row>
    <row r="3453" spans="4:4">
      <c r="D3453"/>
    </row>
    <row r="3454" spans="4:4">
      <c r="D3454"/>
    </row>
    <row r="3455" spans="4:4">
      <c r="D3455"/>
    </row>
    <row r="3456" spans="4:4">
      <c r="D3456"/>
    </row>
    <row r="3457" spans="4:4">
      <c r="D3457"/>
    </row>
    <row r="3458" spans="4:4">
      <c r="D3458"/>
    </row>
    <row r="3459" spans="4:4">
      <c r="D3459"/>
    </row>
    <row r="3460" spans="4:4">
      <c r="D3460"/>
    </row>
    <row r="3461" spans="4:4">
      <c r="D3461"/>
    </row>
    <row r="3462" spans="4:4">
      <c r="D3462"/>
    </row>
    <row r="3463" spans="4:4">
      <c r="D3463"/>
    </row>
    <row r="3464" spans="4:4">
      <c r="D3464"/>
    </row>
    <row r="3465" spans="4:4">
      <c r="D3465"/>
    </row>
    <row r="3466" spans="4:4">
      <c r="D3466"/>
    </row>
    <row r="3467" spans="4:4">
      <c r="D3467"/>
    </row>
    <row r="3468" spans="4:4">
      <c r="D3468"/>
    </row>
    <row r="3469" spans="4:4">
      <c r="D3469"/>
    </row>
    <row r="3470" spans="4:4">
      <c r="D3470"/>
    </row>
    <row r="3471" spans="4:4">
      <c r="D3471"/>
    </row>
    <row r="3472" spans="4:4">
      <c r="D3472"/>
    </row>
    <row r="3473" spans="4:4">
      <c r="D3473"/>
    </row>
    <row r="3474" spans="4:4">
      <c r="D3474"/>
    </row>
    <row r="3475" spans="4:4">
      <c r="D3475"/>
    </row>
    <row r="3476" spans="4:4">
      <c r="D3476"/>
    </row>
    <row r="3477" spans="4:4">
      <c r="D3477"/>
    </row>
    <row r="3478" spans="4:4">
      <c r="D3478"/>
    </row>
    <row r="3479" spans="4:4">
      <c r="D3479"/>
    </row>
    <row r="3480" spans="4:4">
      <c r="D3480"/>
    </row>
    <row r="3481" spans="4:4">
      <c r="D3481"/>
    </row>
    <row r="3482" spans="4:4">
      <c r="D3482"/>
    </row>
    <row r="3483" spans="4:4">
      <c r="D3483"/>
    </row>
    <row r="3484" spans="4:4">
      <c r="D3484"/>
    </row>
    <row r="3485" spans="4:4">
      <c r="D3485"/>
    </row>
    <row r="3486" spans="4:4">
      <c r="D3486"/>
    </row>
    <row r="3487" spans="4:4">
      <c r="D3487"/>
    </row>
    <row r="3488" spans="4:4">
      <c r="D3488"/>
    </row>
    <row r="3489" spans="4:4">
      <c r="D3489"/>
    </row>
    <row r="3490" spans="4:4">
      <c r="D3490"/>
    </row>
    <row r="3491" spans="4:4">
      <c r="D3491"/>
    </row>
    <row r="3492" spans="4:4">
      <c r="D3492"/>
    </row>
    <row r="3493" spans="4:4">
      <c r="D3493"/>
    </row>
    <row r="3494" spans="4:4">
      <c r="D3494"/>
    </row>
    <row r="3495" spans="4:4">
      <c r="D3495"/>
    </row>
    <row r="3496" spans="4:4">
      <c r="D3496"/>
    </row>
    <row r="3497" spans="4:4">
      <c r="D3497"/>
    </row>
    <row r="3498" spans="4:4">
      <c r="D3498"/>
    </row>
    <row r="3499" spans="4:4">
      <c r="D3499"/>
    </row>
    <row r="3500" spans="4:4">
      <c r="D3500"/>
    </row>
    <row r="3501" spans="4:4">
      <c r="D3501"/>
    </row>
    <row r="3502" spans="4:4">
      <c r="D3502"/>
    </row>
    <row r="3503" spans="4:4">
      <c r="D3503"/>
    </row>
    <row r="3504" spans="4:4">
      <c r="D3504"/>
    </row>
    <row r="3505" spans="4:4">
      <c r="D3505"/>
    </row>
    <row r="3506" spans="4:4">
      <c r="D3506"/>
    </row>
    <row r="3507" spans="4:4">
      <c r="D3507"/>
    </row>
    <row r="3508" spans="4:4">
      <c r="D3508"/>
    </row>
    <row r="3509" spans="4:4">
      <c r="D3509"/>
    </row>
    <row r="3510" spans="4:4">
      <c r="D3510"/>
    </row>
    <row r="3511" spans="4:4">
      <c r="D3511"/>
    </row>
    <row r="3512" spans="4:4">
      <c r="D3512"/>
    </row>
    <row r="3513" spans="4:4">
      <c r="D3513"/>
    </row>
    <row r="3514" spans="4:4">
      <c r="D3514"/>
    </row>
    <row r="3515" spans="4:4">
      <c r="D3515"/>
    </row>
    <row r="3516" spans="4:4">
      <c r="D3516"/>
    </row>
    <row r="3517" spans="4:4">
      <c r="D3517"/>
    </row>
    <row r="3518" spans="4:4">
      <c r="D3518"/>
    </row>
    <row r="3519" spans="4:4">
      <c r="D3519"/>
    </row>
    <row r="3520" spans="4:4">
      <c r="D3520"/>
    </row>
    <row r="3521" spans="4:4">
      <c r="D3521"/>
    </row>
    <row r="3522" spans="4:4">
      <c r="D3522"/>
    </row>
    <row r="3523" spans="4:4">
      <c r="D3523"/>
    </row>
    <row r="3524" spans="4:4">
      <c r="D3524"/>
    </row>
    <row r="3525" spans="4:4">
      <c r="D3525"/>
    </row>
    <row r="3526" spans="4:4">
      <c r="D3526"/>
    </row>
    <row r="3527" spans="4:4">
      <c r="D3527"/>
    </row>
    <row r="3528" spans="4:4">
      <c r="D3528"/>
    </row>
    <row r="3529" spans="4:4">
      <c r="D3529"/>
    </row>
    <row r="3530" spans="4:4">
      <c r="D3530"/>
    </row>
    <row r="3531" spans="4:4">
      <c r="D3531"/>
    </row>
    <row r="3532" spans="4:4">
      <c r="D3532"/>
    </row>
    <row r="3533" spans="4:4">
      <c r="D3533"/>
    </row>
    <row r="3534" spans="4:4">
      <c r="D3534"/>
    </row>
    <row r="3535" spans="4:4">
      <c r="D3535"/>
    </row>
    <row r="3536" spans="4:4">
      <c r="D3536"/>
    </row>
    <row r="3537" spans="4:4">
      <c r="D3537"/>
    </row>
    <row r="3538" spans="4:4">
      <c r="D3538"/>
    </row>
    <row r="3539" spans="4:4">
      <c r="D3539"/>
    </row>
    <row r="3540" spans="4:4">
      <c r="D3540"/>
    </row>
    <row r="3541" spans="4:4">
      <c r="D3541"/>
    </row>
    <row r="3542" spans="4:4">
      <c r="D3542"/>
    </row>
    <row r="3543" spans="4:4">
      <c r="D3543"/>
    </row>
    <row r="3544" spans="4:4">
      <c r="D3544"/>
    </row>
    <row r="3545" spans="4:4">
      <c r="D3545"/>
    </row>
    <row r="3546" spans="4:4">
      <c r="D3546"/>
    </row>
    <row r="3547" spans="4:4">
      <c r="D3547"/>
    </row>
    <row r="3548" spans="4:4">
      <c r="D3548"/>
    </row>
    <row r="3549" spans="4:4">
      <c r="D3549"/>
    </row>
    <row r="3550" spans="4:4">
      <c r="D3550"/>
    </row>
    <row r="3551" spans="4:4">
      <c r="D3551"/>
    </row>
    <row r="3552" spans="4:4">
      <c r="D3552"/>
    </row>
    <row r="3553" spans="4:4">
      <c r="D3553"/>
    </row>
    <row r="3554" spans="4:4">
      <c r="D3554"/>
    </row>
    <row r="3555" spans="4:4">
      <c r="D3555"/>
    </row>
    <row r="3556" spans="4:4">
      <c r="D3556"/>
    </row>
    <row r="3557" spans="4:4">
      <c r="D3557"/>
    </row>
    <row r="3558" spans="4:4">
      <c r="D3558"/>
    </row>
    <row r="3559" spans="4:4">
      <c r="D3559"/>
    </row>
    <row r="3560" spans="4:4">
      <c r="D3560"/>
    </row>
    <row r="3561" spans="4:4">
      <c r="D3561"/>
    </row>
    <row r="3562" spans="4:4">
      <c r="D3562"/>
    </row>
    <row r="3563" spans="4:4">
      <c r="D3563"/>
    </row>
    <row r="3564" spans="4:4">
      <c r="D3564"/>
    </row>
    <row r="3565" spans="4:4">
      <c r="D3565"/>
    </row>
    <row r="3566" spans="4:4">
      <c r="D3566"/>
    </row>
    <row r="3567" spans="4:4">
      <c r="D3567"/>
    </row>
    <row r="3568" spans="4:4">
      <c r="D3568"/>
    </row>
    <row r="3569" spans="4:4">
      <c r="D3569"/>
    </row>
    <row r="3570" spans="4:4">
      <c r="D3570"/>
    </row>
    <row r="3571" spans="4:4">
      <c r="D3571"/>
    </row>
    <row r="3572" spans="4:4">
      <c r="D3572"/>
    </row>
    <row r="3573" spans="4:4">
      <c r="D3573"/>
    </row>
    <row r="3574" spans="4:4">
      <c r="D3574"/>
    </row>
    <row r="3575" spans="4:4">
      <c r="D3575"/>
    </row>
    <row r="3576" spans="4:4">
      <c r="D3576"/>
    </row>
    <row r="3577" spans="4:4">
      <c r="D3577"/>
    </row>
    <row r="3578" spans="4:4">
      <c r="D3578"/>
    </row>
    <row r="3579" spans="4:4">
      <c r="D3579"/>
    </row>
    <row r="3580" spans="4:4">
      <c r="D3580"/>
    </row>
    <row r="3581" spans="4:4">
      <c r="D3581"/>
    </row>
    <row r="3582" spans="4:4">
      <c r="D3582"/>
    </row>
    <row r="3583" spans="4:4">
      <c r="D3583"/>
    </row>
    <row r="3584" spans="4:4">
      <c r="D3584"/>
    </row>
    <row r="3585" spans="4:4">
      <c r="D3585"/>
    </row>
    <row r="3586" spans="4:4">
      <c r="D3586"/>
    </row>
    <row r="3587" spans="4:4">
      <c r="D3587"/>
    </row>
    <row r="3588" spans="4:4">
      <c r="D3588"/>
    </row>
    <row r="3589" spans="4:4">
      <c r="D3589"/>
    </row>
    <row r="3590" spans="4:4">
      <c r="D3590"/>
    </row>
    <row r="3591" spans="4:4">
      <c r="D3591"/>
    </row>
    <row r="3592" spans="4:4">
      <c r="D3592"/>
    </row>
    <row r="3593" spans="4:4">
      <c r="D3593"/>
    </row>
    <row r="3594" spans="4:4">
      <c r="D3594"/>
    </row>
    <row r="3595" spans="4:4">
      <c r="D3595"/>
    </row>
    <row r="3596" spans="4:4">
      <c r="D3596"/>
    </row>
    <row r="3597" spans="4:4">
      <c r="D3597"/>
    </row>
    <row r="3598" spans="4:4">
      <c r="D3598"/>
    </row>
    <row r="3599" spans="4:4">
      <c r="D3599"/>
    </row>
    <row r="3600" spans="4:4">
      <c r="D3600"/>
    </row>
    <row r="3601" spans="4:4">
      <c r="D3601"/>
    </row>
    <row r="3602" spans="4:4">
      <c r="D3602"/>
    </row>
    <row r="3603" spans="4:4">
      <c r="D3603"/>
    </row>
    <row r="3604" spans="4:4">
      <c r="D3604"/>
    </row>
    <row r="3605" spans="4:4">
      <c r="D3605"/>
    </row>
    <row r="3606" spans="4:4">
      <c r="D3606"/>
    </row>
    <row r="3607" spans="4:4">
      <c r="D3607"/>
    </row>
    <row r="3608" spans="4:4">
      <c r="D3608"/>
    </row>
    <row r="3609" spans="4:4">
      <c r="D3609"/>
    </row>
    <row r="3610" spans="4:4">
      <c r="D3610"/>
    </row>
    <row r="3611" spans="4:4">
      <c r="D3611"/>
    </row>
    <row r="3612" spans="4:4">
      <c r="D3612"/>
    </row>
    <row r="3613" spans="4:4">
      <c r="D3613"/>
    </row>
    <row r="3614" spans="4:4">
      <c r="D3614"/>
    </row>
    <row r="3615" spans="4:4">
      <c r="D3615"/>
    </row>
    <row r="3616" spans="4:4">
      <c r="D3616"/>
    </row>
    <row r="3617" spans="4:4">
      <c r="D3617"/>
    </row>
    <row r="3618" spans="4:4">
      <c r="D3618"/>
    </row>
    <row r="3619" spans="4:4">
      <c r="D3619"/>
    </row>
    <row r="3620" spans="4:4">
      <c r="D3620"/>
    </row>
    <row r="3621" spans="4:4">
      <c r="D3621"/>
    </row>
    <row r="3622" spans="4:4">
      <c r="D3622"/>
    </row>
    <row r="3623" spans="4:4">
      <c r="D3623"/>
    </row>
    <row r="3624" spans="4:4">
      <c r="D3624"/>
    </row>
    <row r="3625" spans="4:4">
      <c r="D3625"/>
    </row>
    <row r="3626" spans="4:4">
      <c r="D3626"/>
    </row>
    <row r="3627" spans="4:4">
      <c r="D3627"/>
    </row>
    <row r="3628" spans="4:4">
      <c r="D3628"/>
    </row>
    <row r="3629" spans="4:4">
      <c r="D3629"/>
    </row>
    <row r="3630" spans="4:4">
      <c r="D3630"/>
    </row>
    <row r="3631" spans="4:4">
      <c r="D3631"/>
    </row>
    <row r="3632" spans="4:4">
      <c r="D3632"/>
    </row>
    <row r="3633" spans="4:4">
      <c r="D3633"/>
    </row>
    <row r="3634" spans="4:4">
      <c r="D3634"/>
    </row>
    <row r="3635" spans="4:4">
      <c r="D3635"/>
    </row>
    <row r="3636" spans="4:4">
      <c r="D3636"/>
    </row>
    <row r="3637" spans="4:4">
      <c r="D3637"/>
    </row>
    <row r="3638" spans="4:4">
      <c r="D3638"/>
    </row>
    <row r="3639" spans="4:4">
      <c r="D3639"/>
    </row>
    <row r="3640" spans="4:4">
      <c r="D3640"/>
    </row>
    <row r="3641" spans="4:4">
      <c r="D3641"/>
    </row>
    <row r="3642" spans="4:4">
      <c r="D3642"/>
    </row>
    <row r="3643" spans="4:4">
      <c r="D3643"/>
    </row>
    <row r="3644" spans="4:4">
      <c r="D3644"/>
    </row>
    <row r="3645" spans="4:4">
      <c r="D3645"/>
    </row>
    <row r="3646" spans="4:4">
      <c r="D3646"/>
    </row>
    <row r="3647" spans="4:4">
      <c r="D3647"/>
    </row>
    <row r="3648" spans="4:4">
      <c r="D3648"/>
    </row>
    <row r="3649" spans="4:4">
      <c r="D3649"/>
    </row>
    <row r="3650" spans="4:4">
      <c r="D3650"/>
    </row>
    <row r="3651" spans="4:4">
      <c r="D3651"/>
    </row>
    <row r="3652" spans="4:4">
      <c r="D3652"/>
    </row>
    <row r="3653" spans="4:4">
      <c r="D3653"/>
    </row>
    <row r="3654" spans="4:4">
      <c r="D3654"/>
    </row>
    <row r="3655" spans="4:4">
      <c r="D3655"/>
    </row>
    <row r="3656" spans="4:4">
      <c r="D3656"/>
    </row>
    <row r="3657" spans="4:4">
      <c r="D3657"/>
    </row>
    <row r="3658" spans="4:4">
      <c r="D3658"/>
    </row>
    <row r="3659" spans="4:4">
      <c r="D3659"/>
    </row>
    <row r="3660" spans="4:4">
      <c r="D3660"/>
    </row>
    <row r="3661" spans="4:4">
      <c r="D3661"/>
    </row>
    <row r="3662" spans="4:4">
      <c r="D3662"/>
    </row>
    <row r="3663" spans="4:4">
      <c r="D3663"/>
    </row>
    <row r="3664" spans="4:4">
      <c r="D3664"/>
    </row>
    <row r="3665" spans="4:4">
      <c r="D3665"/>
    </row>
    <row r="3666" spans="4:4">
      <c r="D3666"/>
    </row>
    <row r="3667" spans="4:4">
      <c r="D3667"/>
    </row>
    <row r="3668" spans="4:4">
      <c r="D3668"/>
    </row>
    <row r="3669" spans="4:4">
      <c r="D3669"/>
    </row>
    <row r="3670" spans="4:4">
      <c r="D3670"/>
    </row>
    <row r="3671" spans="4:4">
      <c r="D3671"/>
    </row>
    <row r="3672" spans="4:4">
      <c r="D3672"/>
    </row>
    <row r="3673" spans="4:4">
      <c r="D3673"/>
    </row>
    <row r="3674" spans="4:4">
      <c r="D3674"/>
    </row>
    <row r="3675" spans="4:4">
      <c r="D3675"/>
    </row>
    <row r="3676" spans="4:4">
      <c r="D3676"/>
    </row>
    <row r="3677" spans="4:4">
      <c r="D3677"/>
    </row>
    <row r="3678" spans="4:4">
      <c r="D3678"/>
    </row>
    <row r="3679" spans="4:4">
      <c r="D3679"/>
    </row>
    <row r="3680" spans="4:4">
      <c r="D3680"/>
    </row>
    <row r="3681" spans="4:4">
      <c r="D3681"/>
    </row>
    <row r="3682" spans="4:4">
      <c r="D3682"/>
    </row>
    <row r="3683" spans="4:4">
      <c r="D3683"/>
    </row>
    <row r="3684" spans="4:4">
      <c r="D3684"/>
    </row>
    <row r="3685" spans="4:4">
      <c r="D3685"/>
    </row>
    <row r="3686" spans="4:4">
      <c r="D3686"/>
    </row>
    <row r="3687" spans="4:4">
      <c r="D3687"/>
    </row>
    <row r="3688" spans="4:4">
      <c r="D3688"/>
    </row>
    <row r="3689" spans="4:4">
      <c r="D3689"/>
    </row>
    <row r="3690" spans="4:4">
      <c r="D3690"/>
    </row>
    <row r="3691" spans="4:4">
      <c r="D3691"/>
    </row>
    <row r="3692" spans="4:4">
      <c r="D3692"/>
    </row>
    <row r="3693" spans="4:4">
      <c r="D3693"/>
    </row>
    <row r="3694" spans="4:4">
      <c r="D3694"/>
    </row>
    <row r="3695" spans="4:4">
      <c r="D3695"/>
    </row>
    <row r="3696" spans="4:4">
      <c r="D3696"/>
    </row>
    <row r="3697" spans="4:4">
      <c r="D3697"/>
    </row>
    <row r="3698" spans="4:4">
      <c r="D3698"/>
    </row>
    <row r="3699" spans="4:4">
      <c r="D3699"/>
    </row>
    <row r="3700" spans="4:4">
      <c r="D3700"/>
    </row>
    <row r="3701" spans="4:4">
      <c r="D3701"/>
    </row>
    <row r="3702" spans="4:4">
      <c r="D3702"/>
    </row>
    <row r="3703" spans="4:4">
      <c r="D3703"/>
    </row>
    <row r="3704" spans="4:4">
      <c r="D3704"/>
    </row>
    <row r="3705" spans="4:4">
      <c r="D3705"/>
    </row>
    <row r="3706" spans="4:4">
      <c r="D3706"/>
    </row>
    <row r="3707" spans="4:4">
      <c r="D3707"/>
    </row>
    <row r="3708" spans="4:4">
      <c r="D3708"/>
    </row>
    <row r="3709" spans="4:4">
      <c r="D3709"/>
    </row>
    <row r="3710" spans="4:4">
      <c r="D3710"/>
    </row>
    <row r="3711" spans="4:4">
      <c r="D3711"/>
    </row>
    <row r="3712" spans="4:4">
      <c r="D3712"/>
    </row>
    <row r="3713" spans="4:4">
      <c r="D3713"/>
    </row>
    <row r="3714" spans="4:4">
      <c r="D3714"/>
    </row>
    <row r="3715" spans="4:4">
      <c r="D3715"/>
    </row>
    <row r="3716" spans="4:4">
      <c r="D3716"/>
    </row>
    <row r="3717" spans="4:4">
      <c r="D3717"/>
    </row>
    <row r="3718" spans="4:4">
      <c r="D3718"/>
    </row>
    <row r="3719" spans="4:4">
      <c r="D3719"/>
    </row>
    <row r="3720" spans="4:4">
      <c r="D3720"/>
    </row>
    <row r="3721" spans="4:4">
      <c r="D3721"/>
    </row>
    <row r="3722" spans="4:4">
      <c r="D3722"/>
    </row>
    <row r="3723" spans="4:4">
      <c r="D3723"/>
    </row>
    <row r="3724" spans="4:4">
      <c r="D3724"/>
    </row>
    <row r="3725" spans="4:4">
      <c r="D3725"/>
    </row>
    <row r="3726" spans="4:4">
      <c r="D3726"/>
    </row>
    <row r="3727" spans="4:4">
      <c r="D3727"/>
    </row>
    <row r="3728" spans="4:4">
      <c r="D3728"/>
    </row>
    <row r="3729" spans="4:4">
      <c r="D3729"/>
    </row>
    <row r="3730" spans="4:4">
      <c r="D3730"/>
    </row>
    <row r="3731" spans="4:4">
      <c r="D3731"/>
    </row>
    <row r="3732" spans="4:4">
      <c r="D3732"/>
    </row>
    <row r="3733" spans="4:4">
      <c r="D3733"/>
    </row>
    <row r="3734" spans="4:4">
      <c r="D3734"/>
    </row>
    <row r="3735" spans="4:4">
      <c r="D3735"/>
    </row>
    <row r="3736" spans="4:4">
      <c r="D3736"/>
    </row>
    <row r="3737" spans="4:4">
      <c r="D3737"/>
    </row>
    <row r="3738" spans="4:4">
      <c r="D3738"/>
    </row>
    <row r="3739" spans="4:4">
      <c r="D3739"/>
    </row>
    <row r="3740" spans="4:4">
      <c r="D3740"/>
    </row>
    <row r="3741" spans="4:4">
      <c r="D3741"/>
    </row>
    <row r="3742" spans="4:4">
      <c r="D3742"/>
    </row>
    <row r="3743" spans="4:4">
      <c r="D3743"/>
    </row>
    <row r="3744" spans="4:4">
      <c r="D3744"/>
    </row>
    <row r="3745" spans="4:4">
      <c r="D3745"/>
    </row>
    <row r="3746" spans="4:4">
      <c r="D3746"/>
    </row>
    <row r="3747" spans="4:4">
      <c r="D3747"/>
    </row>
    <row r="3748" spans="4:4">
      <c r="D3748"/>
    </row>
    <row r="3749" spans="4:4">
      <c r="D3749"/>
    </row>
    <row r="3750" spans="4:4">
      <c r="D3750"/>
    </row>
    <row r="3751" spans="4:4">
      <c r="D3751"/>
    </row>
    <row r="3752" spans="4:4">
      <c r="D3752"/>
    </row>
    <row r="3753" spans="4:4">
      <c r="D3753"/>
    </row>
    <row r="3754" spans="4:4">
      <c r="D3754"/>
    </row>
    <row r="3755" spans="4:4">
      <c r="D3755"/>
    </row>
    <row r="3756" spans="4:4">
      <c r="D3756"/>
    </row>
    <row r="3757" spans="4:4">
      <c r="D3757"/>
    </row>
    <row r="3758" spans="4:4">
      <c r="D3758"/>
    </row>
    <row r="3759" spans="4:4">
      <c r="D3759"/>
    </row>
    <row r="3760" spans="4:4">
      <c r="D3760"/>
    </row>
    <row r="3761" spans="4:4">
      <c r="D3761"/>
    </row>
    <row r="3762" spans="4:4">
      <c r="D3762"/>
    </row>
    <row r="3763" spans="4:4">
      <c r="D3763"/>
    </row>
    <row r="3764" spans="4:4">
      <c r="D3764"/>
    </row>
    <row r="3765" spans="4:4">
      <c r="D3765"/>
    </row>
    <row r="3766" spans="4:4">
      <c r="D3766"/>
    </row>
    <row r="3767" spans="4:4">
      <c r="D3767"/>
    </row>
    <row r="3768" spans="4:4">
      <c r="D3768"/>
    </row>
    <row r="3769" spans="4:4">
      <c r="D3769"/>
    </row>
    <row r="3770" spans="4:4">
      <c r="D3770"/>
    </row>
    <row r="3771" spans="4:4">
      <c r="D3771"/>
    </row>
    <row r="3772" spans="4:4">
      <c r="D3772"/>
    </row>
    <row r="3773" spans="4:4">
      <c r="D3773"/>
    </row>
    <row r="3774" spans="4:4">
      <c r="D3774"/>
    </row>
    <row r="3775" spans="4:4">
      <c r="D3775"/>
    </row>
    <row r="3776" spans="4:4">
      <c r="D3776"/>
    </row>
    <row r="3777" spans="4:4">
      <c r="D3777"/>
    </row>
    <row r="3778" spans="4:4">
      <c r="D3778"/>
    </row>
    <row r="3779" spans="4:4">
      <c r="D3779"/>
    </row>
    <row r="3780" spans="4:4">
      <c r="D3780"/>
    </row>
    <row r="3781" spans="4:4">
      <c r="D3781"/>
    </row>
    <row r="3782" spans="4:4">
      <c r="D3782"/>
    </row>
    <row r="3783" spans="4:4">
      <c r="D3783"/>
    </row>
    <row r="3784" spans="4:4">
      <c r="D3784"/>
    </row>
    <row r="3785" spans="4:4">
      <c r="D3785"/>
    </row>
    <row r="3786" spans="4:4">
      <c r="D3786"/>
    </row>
    <row r="3787" spans="4:4">
      <c r="D3787"/>
    </row>
    <row r="3788" spans="4:4">
      <c r="D3788"/>
    </row>
    <row r="3789" spans="4:4">
      <c r="D3789"/>
    </row>
    <row r="3790" spans="4:4">
      <c r="D3790"/>
    </row>
    <row r="3791" spans="4:4">
      <c r="D3791"/>
    </row>
    <row r="3792" spans="4:4">
      <c r="D3792"/>
    </row>
    <row r="3793" spans="4:4">
      <c r="D3793"/>
    </row>
    <row r="3794" spans="4:4">
      <c r="D3794"/>
    </row>
    <row r="3795" spans="4:4">
      <c r="D3795"/>
    </row>
    <row r="3796" spans="4:4">
      <c r="D3796"/>
    </row>
    <row r="3797" spans="4:4">
      <c r="D3797"/>
    </row>
    <row r="3798" spans="4:4">
      <c r="D3798"/>
    </row>
    <row r="3799" spans="4:4">
      <c r="D3799"/>
    </row>
    <row r="3800" spans="4:4">
      <c r="D3800"/>
    </row>
    <row r="3801" spans="4:4">
      <c r="D3801"/>
    </row>
    <row r="3802" spans="4:4">
      <c r="D3802"/>
    </row>
    <row r="3803" spans="4:4">
      <c r="D3803"/>
    </row>
    <row r="3804" spans="4:4">
      <c r="D3804"/>
    </row>
    <row r="3805" spans="4:4">
      <c r="D3805"/>
    </row>
    <row r="3806" spans="4:4">
      <c r="D3806"/>
    </row>
    <row r="3807" spans="4:4">
      <c r="D3807"/>
    </row>
    <row r="3808" spans="4:4">
      <c r="D3808"/>
    </row>
    <row r="3809" spans="4:4">
      <c r="D3809"/>
    </row>
    <row r="3810" spans="4:4">
      <c r="D3810"/>
    </row>
    <row r="3811" spans="4:4">
      <c r="D3811"/>
    </row>
    <row r="3812" spans="4:4">
      <c r="D3812"/>
    </row>
    <row r="3813" spans="4:4">
      <c r="D3813"/>
    </row>
    <row r="3814" spans="4:4">
      <c r="D3814"/>
    </row>
    <row r="3815" spans="4:4">
      <c r="D3815"/>
    </row>
    <row r="3816" spans="4:4">
      <c r="D3816"/>
    </row>
    <row r="3817" spans="4:4">
      <c r="D3817"/>
    </row>
    <row r="3818" spans="4:4">
      <c r="D3818"/>
    </row>
    <row r="3819" spans="4:4">
      <c r="D3819"/>
    </row>
    <row r="3820" spans="4:4">
      <c r="D3820"/>
    </row>
    <row r="3821" spans="4:4">
      <c r="D3821"/>
    </row>
    <row r="3822" spans="4:4">
      <c r="D3822"/>
    </row>
    <row r="3823" spans="4:4">
      <c r="D3823"/>
    </row>
    <row r="3824" spans="4:4">
      <c r="D3824"/>
    </row>
    <row r="3825" spans="4:4">
      <c r="D3825"/>
    </row>
    <row r="3826" spans="4:4">
      <c r="D3826"/>
    </row>
    <row r="3827" spans="4:4">
      <c r="D3827"/>
    </row>
    <row r="3828" spans="4:4">
      <c r="D3828"/>
    </row>
    <row r="3829" spans="4:4">
      <c r="D3829"/>
    </row>
    <row r="3830" spans="4:4">
      <c r="D3830"/>
    </row>
    <row r="3831" spans="4:4">
      <c r="D3831"/>
    </row>
    <row r="3832" spans="4:4">
      <c r="D3832"/>
    </row>
    <row r="3833" spans="4:4">
      <c r="D3833"/>
    </row>
    <row r="3834" spans="4:4">
      <c r="D3834"/>
    </row>
    <row r="3835" spans="4:4">
      <c r="D3835"/>
    </row>
    <row r="3836" spans="4:4">
      <c r="D3836"/>
    </row>
    <row r="3837" spans="4:4">
      <c r="D3837"/>
    </row>
    <row r="3838" spans="4:4">
      <c r="D3838"/>
    </row>
    <row r="3839" spans="4:4">
      <c r="D3839"/>
    </row>
    <row r="3840" spans="4:4">
      <c r="D3840"/>
    </row>
    <row r="3841" spans="4:4">
      <c r="D3841"/>
    </row>
    <row r="3842" spans="4:4">
      <c r="D3842"/>
    </row>
    <row r="3843" spans="4:4">
      <c r="D3843"/>
    </row>
    <row r="3844" spans="4:4">
      <c r="D3844"/>
    </row>
    <row r="3845" spans="4:4">
      <c r="D3845"/>
    </row>
    <row r="3846" spans="4:4">
      <c r="D3846"/>
    </row>
    <row r="3847" spans="4:4">
      <c r="D3847"/>
    </row>
    <row r="3848" spans="4:4">
      <c r="D3848"/>
    </row>
    <row r="3849" spans="4:4">
      <c r="D3849"/>
    </row>
    <row r="3850" spans="4:4">
      <c r="D3850"/>
    </row>
    <row r="3851" spans="4:4">
      <c r="D3851"/>
    </row>
    <row r="3852" spans="4:4">
      <c r="D3852"/>
    </row>
    <row r="3853" spans="4:4">
      <c r="D3853"/>
    </row>
    <row r="3854" spans="4:4">
      <c r="D3854"/>
    </row>
    <row r="3855" spans="4:4">
      <c r="D3855"/>
    </row>
    <row r="3856" spans="4:4">
      <c r="D3856"/>
    </row>
    <row r="3857" spans="4:4">
      <c r="D3857"/>
    </row>
    <row r="3858" spans="4:4">
      <c r="D3858"/>
    </row>
    <row r="3859" spans="4:4">
      <c r="D3859"/>
    </row>
    <row r="3860" spans="4:4">
      <c r="D3860"/>
    </row>
    <row r="3861" spans="4:4">
      <c r="D3861"/>
    </row>
    <row r="3862" spans="4:4">
      <c r="D3862"/>
    </row>
    <row r="3863" spans="4:4">
      <c r="D3863"/>
    </row>
    <row r="3864" spans="4:4">
      <c r="D3864"/>
    </row>
    <row r="3865" spans="4:4">
      <c r="D3865"/>
    </row>
    <row r="3866" spans="4:4">
      <c r="D3866"/>
    </row>
    <row r="3867" spans="4:4">
      <c r="D3867"/>
    </row>
    <row r="3868" spans="4:4">
      <c r="D3868"/>
    </row>
    <row r="3869" spans="4:4">
      <c r="D3869"/>
    </row>
    <row r="3870" spans="4:4">
      <c r="D3870"/>
    </row>
    <row r="3871" spans="4:4">
      <c r="D3871"/>
    </row>
    <row r="3872" spans="4:4">
      <c r="D3872"/>
    </row>
    <row r="3873" spans="4:4">
      <c r="D3873"/>
    </row>
    <row r="3874" spans="4:4">
      <c r="D3874"/>
    </row>
    <row r="3875" spans="4:4">
      <c r="D3875"/>
    </row>
    <row r="3876" spans="4:4">
      <c r="D3876"/>
    </row>
    <row r="3877" spans="4:4">
      <c r="D3877"/>
    </row>
    <row r="3878" spans="4:4">
      <c r="D3878"/>
    </row>
    <row r="3879" spans="4:4">
      <c r="D3879"/>
    </row>
    <row r="3880" spans="4:4">
      <c r="D3880"/>
    </row>
    <row r="3881" spans="4:4">
      <c r="D3881"/>
    </row>
    <row r="3882" spans="4:4">
      <c r="D3882"/>
    </row>
    <row r="3883" spans="4:4">
      <c r="D3883"/>
    </row>
    <row r="3884" spans="4:4">
      <c r="D3884"/>
    </row>
    <row r="3885" spans="4:4">
      <c r="D3885"/>
    </row>
    <row r="3886" spans="4:4">
      <c r="D3886"/>
    </row>
    <row r="3887" spans="4:4">
      <c r="D3887"/>
    </row>
    <row r="3888" spans="4:4">
      <c r="D3888"/>
    </row>
    <row r="3889" spans="4:4">
      <c r="D3889"/>
    </row>
    <row r="3890" spans="4:4">
      <c r="D3890"/>
    </row>
    <row r="3891" spans="4:4">
      <c r="D3891"/>
    </row>
    <row r="3892" spans="4:4">
      <c r="D3892"/>
    </row>
    <row r="3893" spans="4:4">
      <c r="D3893"/>
    </row>
    <row r="3894" spans="4:4">
      <c r="D3894"/>
    </row>
    <row r="3895" spans="4:4">
      <c r="D3895"/>
    </row>
    <row r="3896" spans="4:4">
      <c r="D3896"/>
    </row>
    <row r="3897" spans="4:4">
      <c r="D3897"/>
    </row>
    <row r="3898" spans="4:4">
      <c r="D3898"/>
    </row>
    <row r="3899" spans="4:4">
      <c r="D3899"/>
    </row>
    <row r="3900" spans="4:4">
      <c r="D3900"/>
    </row>
    <row r="3901" spans="4:4">
      <c r="D3901"/>
    </row>
    <row r="3902" spans="4:4">
      <c r="D3902"/>
    </row>
    <row r="3903" spans="4:4">
      <c r="D3903"/>
    </row>
    <row r="3904" spans="4:4">
      <c r="D3904"/>
    </row>
    <row r="3905" spans="4:4">
      <c r="D3905"/>
    </row>
    <row r="3906" spans="4:4">
      <c r="D3906"/>
    </row>
    <row r="3907" spans="4:4">
      <c r="D3907"/>
    </row>
    <row r="3908" spans="4:4">
      <c r="D3908"/>
    </row>
    <row r="3909" spans="4:4">
      <c r="D3909"/>
    </row>
    <row r="3910" spans="4:4">
      <c r="D3910"/>
    </row>
    <row r="3911" spans="4:4">
      <c r="D3911"/>
    </row>
    <row r="3912" spans="4:4">
      <c r="D3912"/>
    </row>
    <row r="3913" spans="4:4">
      <c r="D3913"/>
    </row>
    <row r="3914" spans="4:4">
      <c r="D3914"/>
    </row>
    <row r="3915" spans="4:4">
      <c r="D3915"/>
    </row>
    <row r="3916" spans="4:4">
      <c r="D3916"/>
    </row>
    <row r="3917" spans="4:4">
      <c r="D3917"/>
    </row>
    <row r="3918" spans="4:4">
      <c r="D3918"/>
    </row>
    <row r="3919" spans="4:4">
      <c r="D3919"/>
    </row>
    <row r="3920" spans="4:4">
      <c r="D3920"/>
    </row>
    <row r="3921" spans="4:4">
      <c r="D3921"/>
    </row>
    <row r="3922" spans="4:4">
      <c r="D3922"/>
    </row>
    <row r="3923" spans="4:4">
      <c r="D3923"/>
    </row>
    <row r="3924" spans="4:4">
      <c r="D3924"/>
    </row>
    <row r="3925" spans="4:4">
      <c r="D3925"/>
    </row>
    <row r="3926" spans="4:4">
      <c r="D3926"/>
    </row>
    <row r="3927" spans="4:4">
      <c r="D3927"/>
    </row>
    <row r="3928" spans="4:4">
      <c r="D3928"/>
    </row>
    <row r="3929" spans="4:4">
      <c r="D3929"/>
    </row>
    <row r="3930" spans="4:4">
      <c r="D3930"/>
    </row>
    <row r="3931" spans="4:4">
      <c r="D3931"/>
    </row>
    <row r="3932" spans="4:4">
      <c r="D3932"/>
    </row>
    <row r="3933" spans="4:4">
      <c r="D3933"/>
    </row>
    <row r="3934" spans="4:4">
      <c r="D3934"/>
    </row>
    <row r="3935" spans="4:4">
      <c r="D3935"/>
    </row>
    <row r="3936" spans="4:4">
      <c r="D3936"/>
    </row>
    <row r="3937" spans="4:4">
      <c r="D3937"/>
    </row>
    <row r="3938" spans="4:4">
      <c r="D3938"/>
    </row>
    <row r="3939" spans="4:4">
      <c r="D3939"/>
    </row>
    <row r="3940" spans="4:4">
      <c r="D3940"/>
    </row>
    <row r="3941" spans="4:4">
      <c r="D3941"/>
    </row>
    <row r="3942" spans="4:4">
      <c r="D3942"/>
    </row>
    <row r="3943" spans="4:4">
      <c r="D3943"/>
    </row>
    <row r="3944" spans="4:4">
      <c r="D3944"/>
    </row>
    <row r="3945" spans="4:4">
      <c r="D3945"/>
    </row>
    <row r="3946" spans="4:4">
      <c r="D3946"/>
    </row>
    <row r="3947" spans="4:4">
      <c r="D3947"/>
    </row>
    <row r="3948" spans="4:4">
      <c r="D3948"/>
    </row>
    <row r="3949" spans="4:4">
      <c r="D3949"/>
    </row>
    <row r="3950" spans="4:4">
      <c r="D3950"/>
    </row>
    <row r="3951" spans="4:4">
      <c r="D3951"/>
    </row>
    <row r="3952" spans="4:4">
      <c r="D3952"/>
    </row>
    <row r="3953" spans="4:4">
      <c r="D3953"/>
    </row>
    <row r="3954" spans="4:4">
      <c r="D3954"/>
    </row>
    <row r="3955" spans="4:4">
      <c r="D3955"/>
    </row>
    <row r="3956" spans="4:4">
      <c r="D3956"/>
    </row>
    <row r="3957" spans="4:4">
      <c r="D3957"/>
    </row>
    <row r="3958" spans="4:4">
      <c r="D3958"/>
    </row>
    <row r="3959" spans="4:4">
      <c r="D3959"/>
    </row>
    <row r="3960" spans="4:4">
      <c r="D3960"/>
    </row>
    <row r="3961" spans="4:4">
      <c r="D3961"/>
    </row>
    <row r="3962" spans="4:4">
      <c r="D3962"/>
    </row>
    <row r="3963" spans="4:4">
      <c r="D3963"/>
    </row>
    <row r="3964" spans="4:4">
      <c r="D3964"/>
    </row>
    <row r="3965" spans="4:4">
      <c r="D3965"/>
    </row>
    <row r="3966" spans="4:4">
      <c r="D3966"/>
    </row>
    <row r="3967" spans="4:4">
      <c r="D3967"/>
    </row>
    <row r="3968" spans="4:4">
      <c r="D3968"/>
    </row>
    <row r="3969" spans="4:4">
      <c r="D3969"/>
    </row>
    <row r="3970" spans="4:4">
      <c r="D3970"/>
    </row>
    <row r="3971" spans="4:4">
      <c r="D3971"/>
    </row>
    <row r="3972" spans="4:4">
      <c r="D3972"/>
    </row>
    <row r="3973" spans="4:4">
      <c r="D3973"/>
    </row>
    <row r="3974" spans="4:4">
      <c r="D3974"/>
    </row>
    <row r="3975" spans="4:4">
      <c r="D3975"/>
    </row>
    <row r="3976" spans="4:4">
      <c r="D3976"/>
    </row>
    <row r="3977" spans="4:4">
      <c r="D3977"/>
    </row>
    <row r="3978" spans="4:4">
      <c r="D3978"/>
    </row>
    <row r="3979" spans="4:4">
      <c r="D3979"/>
    </row>
    <row r="3980" spans="4:4">
      <c r="D3980"/>
    </row>
    <row r="3981" spans="4:4">
      <c r="D3981"/>
    </row>
    <row r="3982" spans="4:4">
      <c r="D3982"/>
    </row>
    <row r="3983" spans="4:4">
      <c r="D3983"/>
    </row>
    <row r="3984" spans="4:4">
      <c r="D3984"/>
    </row>
    <row r="3985" spans="4:4">
      <c r="D3985"/>
    </row>
    <row r="3986" spans="4:4">
      <c r="D3986"/>
    </row>
    <row r="3987" spans="4:4">
      <c r="D3987"/>
    </row>
    <row r="3988" spans="4:4">
      <c r="D3988"/>
    </row>
    <row r="3989" spans="4:4">
      <c r="D3989"/>
    </row>
    <row r="3990" spans="4:4">
      <c r="D3990"/>
    </row>
    <row r="3991" spans="4:4">
      <c r="D3991"/>
    </row>
    <row r="3992" spans="4:4">
      <c r="D3992"/>
    </row>
    <row r="3993" spans="4:4">
      <c r="D3993"/>
    </row>
    <row r="3994" spans="4:4">
      <c r="D3994"/>
    </row>
    <row r="3995" spans="4:4">
      <c r="D3995"/>
    </row>
    <row r="3996" spans="4:4">
      <c r="D3996"/>
    </row>
    <row r="3997" spans="4:4">
      <c r="D3997"/>
    </row>
    <row r="3998" spans="4:4">
      <c r="D3998"/>
    </row>
    <row r="3999" spans="4:4">
      <c r="D3999"/>
    </row>
    <row r="4000" spans="4:4">
      <c r="D4000"/>
    </row>
    <row r="4001" spans="4:4">
      <c r="D4001"/>
    </row>
    <row r="4002" spans="4:4">
      <c r="D4002"/>
    </row>
    <row r="4003" spans="4:4">
      <c r="D4003"/>
    </row>
    <row r="4004" spans="4:4">
      <c r="D4004"/>
    </row>
    <row r="4005" spans="4:4">
      <c r="D4005"/>
    </row>
    <row r="4006" spans="4:4">
      <c r="D4006"/>
    </row>
    <row r="4007" spans="4:4">
      <c r="D4007"/>
    </row>
    <row r="4008" spans="4:4">
      <c r="D4008"/>
    </row>
    <row r="4009" spans="4:4">
      <c r="D4009"/>
    </row>
    <row r="4010" spans="4:4">
      <c r="D4010"/>
    </row>
    <row r="4011" spans="4:4">
      <c r="D4011"/>
    </row>
    <row r="4012" spans="4:4">
      <c r="D4012"/>
    </row>
    <row r="4013" spans="4:4">
      <c r="D4013"/>
    </row>
    <row r="4014" spans="4:4">
      <c r="D4014"/>
    </row>
    <row r="4015" spans="4:4">
      <c r="D4015"/>
    </row>
    <row r="4016" spans="4:4">
      <c r="D4016"/>
    </row>
    <row r="4017" spans="4:4">
      <c r="D4017"/>
    </row>
    <row r="4018" spans="4:4">
      <c r="D4018"/>
    </row>
    <row r="4019" spans="4:4">
      <c r="D4019"/>
    </row>
    <row r="4020" spans="4:4">
      <c r="D4020"/>
    </row>
    <row r="4021" spans="4:4">
      <c r="D4021"/>
    </row>
    <row r="4022" spans="4:4">
      <c r="D4022"/>
    </row>
    <row r="4023" spans="4:4">
      <c r="D4023"/>
    </row>
    <row r="4024" spans="4:4">
      <c r="D4024"/>
    </row>
    <row r="4025" spans="4:4">
      <c r="D4025"/>
    </row>
    <row r="4026" spans="4:4">
      <c r="D4026"/>
    </row>
    <row r="4027" spans="4:4">
      <c r="D4027"/>
    </row>
    <row r="4028" spans="4:4">
      <c r="D4028"/>
    </row>
    <row r="4029" spans="4:4">
      <c r="D4029"/>
    </row>
    <row r="4030" spans="4:4">
      <c r="D4030"/>
    </row>
    <row r="4031" spans="4:4">
      <c r="D4031"/>
    </row>
    <row r="4032" spans="4:4">
      <c r="D4032"/>
    </row>
    <row r="4033" spans="4:4">
      <c r="D4033"/>
    </row>
    <row r="4034" spans="4:4">
      <c r="D4034"/>
    </row>
    <row r="4035" spans="4:4">
      <c r="D4035"/>
    </row>
    <row r="4036" spans="4:4">
      <c r="D4036"/>
    </row>
    <row r="4037" spans="4:4">
      <c r="D4037"/>
    </row>
    <row r="4038" spans="4:4">
      <c r="D4038"/>
    </row>
    <row r="4039" spans="4:4">
      <c r="D4039"/>
    </row>
    <row r="4040" spans="4:4">
      <c r="D4040"/>
    </row>
    <row r="4041" spans="4:4">
      <c r="D4041"/>
    </row>
    <row r="4042" spans="4:4">
      <c r="D4042"/>
    </row>
    <row r="4043" spans="4:4">
      <c r="D4043"/>
    </row>
    <row r="4044" spans="4:4">
      <c r="D4044"/>
    </row>
    <row r="4045" spans="4:4">
      <c r="D4045"/>
    </row>
    <row r="4046" spans="4:4">
      <c r="D4046"/>
    </row>
    <row r="4047" spans="4:4">
      <c r="D4047"/>
    </row>
    <row r="4048" spans="4:4">
      <c r="D4048"/>
    </row>
    <row r="4049" spans="4:4">
      <c r="D4049"/>
    </row>
    <row r="4050" spans="4:4">
      <c r="D4050"/>
    </row>
    <row r="4051" spans="4:4">
      <c r="D4051"/>
    </row>
    <row r="4052" spans="4:4">
      <c r="D4052"/>
    </row>
    <row r="4053" spans="4:4">
      <c r="D4053"/>
    </row>
    <row r="4054" spans="4:4">
      <c r="D4054"/>
    </row>
    <row r="4055" spans="4:4">
      <c r="D4055"/>
    </row>
    <row r="4056" spans="4:4">
      <c r="D4056"/>
    </row>
    <row r="4057" spans="4:4">
      <c r="D4057"/>
    </row>
    <row r="4058" spans="4:4">
      <c r="D4058"/>
    </row>
    <row r="4059" spans="4:4">
      <c r="D4059"/>
    </row>
    <row r="4060" spans="4:4">
      <c r="D4060"/>
    </row>
    <row r="4061" spans="4:4">
      <c r="D4061"/>
    </row>
    <row r="4062" spans="4:4">
      <c r="D4062"/>
    </row>
    <row r="4063" spans="4:4">
      <c r="D4063"/>
    </row>
    <row r="4064" spans="4:4">
      <c r="D4064"/>
    </row>
    <row r="4065" spans="4:4">
      <c r="D4065"/>
    </row>
    <row r="4066" spans="4:4">
      <c r="D4066"/>
    </row>
    <row r="4067" spans="4:4">
      <c r="D4067"/>
    </row>
    <row r="4068" spans="4:4">
      <c r="D4068"/>
    </row>
    <row r="4069" spans="4:4">
      <c r="D4069"/>
    </row>
    <row r="4070" spans="4:4">
      <c r="D4070"/>
    </row>
    <row r="4071" spans="4:4">
      <c r="D4071"/>
    </row>
    <row r="4072" spans="4:4">
      <c r="D4072"/>
    </row>
    <row r="4073" spans="4:4">
      <c r="D4073"/>
    </row>
    <row r="4074" spans="4:4">
      <c r="D4074"/>
    </row>
    <row r="4075" spans="4:4">
      <c r="D4075"/>
    </row>
    <row r="4076" spans="4:4">
      <c r="D4076"/>
    </row>
    <row r="4077" spans="4:4">
      <c r="D4077"/>
    </row>
    <row r="4078" spans="4:4">
      <c r="D4078"/>
    </row>
    <row r="4079" spans="4:4">
      <c r="D4079"/>
    </row>
    <row r="4080" spans="4:4">
      <c r="D4080"/>
    </row>
    <row r="4081" spans="4:4">
      <c r="D4081"/>
    </row>
    <row r="4082" spans="4:4">
      <c r="D4082"/>
    </row>
    <row r="4083" spans="4:4">
      <c r="D4083"/>
    </row>
    <row r="4084" spans="4:4">
      <c r="D4084"/>
    </row>
    <row r="4085" spans="4:4">
      <c r="D4085"/>
    </row>
    <row r="4086" spans="4:4">
      <c r="D4086"/>
    </row>
    <row r="4087" spans="4:4">
      <c r="D4087"/>
    </row>
    <row r="4088" spans="4:4">
      <c r="D4088"/>
    </row>
    <row r="4089" spans="4:4">
      <c r="D4089"/>
    </row>
    <row r="4090" spans="4:4">
      <c r="D4090"/>
    </row>
    <row r="4091" spans="4:4">
      <c r="D4091"/>
    </row>
    <row r="4092" spans="4:4">
      <c r="D4092"/>
    </row>
    <row r="4093" spans="4:4">
      <c r="D4093"/>
    </row>
    <row r="4094" spans="4:4">
      <c r="D4094"/>
    </row>
    <row r="4095" spans="4:4">
      <c r="D4095"/>
    </row>
    <row r="4096" spans="4:4">
      <c r="D4096"/>
    </row>
    <row r="4097" spans="4:4">
      <c r="D4097"/>
    </row>
    <row r="4098" spans="4:4">
      <c r="D4098"/>
    </row>
    <row r="4099" spans="4:4">
      <c r="D4099"/>
    </row>
    <row r="4100" spans="4:4">
      <c r="D4100"/>
    </row>
    <row r="4101" spans="4:4">
      <c r="D4101"/>
    </row>
    <row r="4102" spans="4:4">
      <c r="D4102"/>
    </row>
    <row r="4103" spans="4:4">
      <c r="D4103"/>
    </row>
    <row r="4104" spans="4:4">
      <c r="D4104"/>
    </row>
    <row r="4105" spans="4:4">
      <c r="D4105"/>
    </row>
    <row r="4106" spans="4:4">
      <c r="D4106"/>
    </row>
    <row r="4107" spans="4:4">
      <c r="D4107"/>
    </row>
    <row r="4108" spans="4:4">
      <c r="D4108"/>
    </row>
    <row r="4109" spans="4:4">
      <c r="D4109"/>
    </row>
    <row r="4110" spans="4:4">
      <c r="D4110"/>
    </row>
    <row r="4111" spans="4:4">
      <c r="D4111"/>
    </row>
    <row r="4112" spans="4:4">
      <c r="D4112"/>
    </row>
    <row r="4113" spans="4:4">
      <c r="D4113"/>
    </row>
    <row r="4114" spans="4:4">
      <c r="D4114"/>
    </row>
    <row r="4115" spans="4:4">
      <c r="D4115"/>
    </row>
    <row r="4116" spans="4:4">
      <c r="D4116"/>
    </row>
    <row r="4117" spans="4:4">
      <c r="D4117"/>
    </row>
    <row r="4118" spans="4:4">
      <c r="D4118"/>
    </row>
    <row r="4119" spans="4:4">
      <c r="D4119"/>
    </row>
    <row r="4120" spans="4:4">
      <c r="D4120"/>
    </row>
    <row r="4121" spans="4:4">
      <c r="D4121"/>
    </row>
    <row r="4122" spans="4:4">
      <c r="D4122"/>
    </row>
    <row r="4123" spans="4:4">
      <c r="D4123"/>
    </row>
    <row r="4124" spans="4:4">
      <c r="D4124"/>
    </row>
    <row r="4125" spans="4:4">
      <c r="D4125"/>
    </row>
    <row r="4126" spans="4:4">
      <c r="D4126"/>
    </row>
    <row r="4127" spans="4:4">
      <c r="D4127"/>
    </row>
    <row r="4128" spans="4:4">
      <c r="D4128"/>
    </row>
    <row r="4129" spans="4:4">
      <c r="D4129"/>
    </row>
    <row r="4130" spans="4:4">
      <c r="D4130"/>
    </row>
    <row r="4131" spans="4:4">
      <c r="D4131"/>
    </row>
    <row r="4132" spans="4:4">
      <c r="D4132"/>
    </row>
    <row r="4133" spans="4:4">
      <c r="D4133"/>
    </row>
    <row r="4134" spans="4:4">
      <c r="D4134"/>
    </row>
    <row r="4135" spans="4:4">
      <c r="D4135"/>
    </row>
    <row r="4136" spans="4:4">
      <c r="D4136"/>
    </row>
    <row r="4137" spans="4:4">
      <c r="D4137"/>
    </row>
    <row r="4138" spans="4:4">
      <c r="D4138"/>
    </row>
    <row r="4139" spans="4:4">
      <c r="D4139"/>
    </row>
    <row r="4140" spans="4:4">
      <c r="D4140"/>
    </row>
    <row r="4141" spans="4:4">
      <c r="D4141"/>
    </row>
    <row r="4142" spans="4:4">
      <c r="D4142"/>
    </row>
    <row r="4143" spans="4:4">
      <c r="D4143"/>
    </row>
    <row r="4144" spans="4:4">
      <c r="D4144"/>
    </row>
    <row r="4145" spans="4:4">
      <c r="D4145"/>
    </row>
    <row r="4146" spans="4:4">
      <c r="D4146"/>
    </row>
    <row r="4147" spans="4:4">
      <c r="D4147"/>
    </row>
    <row r="4148" spans="4:4">
      <c r="D4148"/>
    </row>
    <row r="4149" spans="4:4">
      <c r="D4149"/>
    </row>
    <row r="4150" spans="4:4">
      <c r="D4150"/>
    </row>
    <row r="4151" spans="4:4">
      <c r="D4151"/>
    </row>
    <row r="4152" spans="4:4">
      <c r="D4152"/>
    </row>
    <row r="4153" spans="4:4">
      <c r="D4153"/>
    </row>
    <row r="4154" spans="4:4">
      <c r="D4154"/>
    </row>
    <row r="4155" spans="4:4">
      <c r="D4155"/>
    </row>
    <row r="4156" spans="4:4">
      <c r="D4156"/>
    </row>
    <row r="4157" spans="4:4">
      <c r="D4157"/>
    </row>
    <row r="4158" spans="4:4">
      <c r="D4158"/>
    </row>
    <row r="4159" spans="4:4">
      <c r="D4159"/>
    </row>
    <row r="4160" spans="4:4">
      <c r="D4160"/>
    </row>
    <row r="4161" spans="4:4">
      <c r="D4161"/>
    </row>
    <row r="4162" spans="4:4">
      <c r="D4162"/>
    </row>
    <row r="4163" spans="4:4">
      <c r="D4163"/>
    </row>
    <row r="4164" spans="4:4">
      <c r="D4164"/>
    </row>
    <row r="4165" spans="4:4">
      <c r="D4165"/>
    </row>
    <row r="4166" spans="4:4">
      <c r="D4166"/>
    </row>
    <row r="4167" spans="4:4">
      <c r="D4167"/>
    </row>
    <row r="4168" spans="4:4">
      <c r="D4168"/>
    </row>
    <row r="4169" spans="4:4">
      <c r="D4169"/>
    </row>
    <row r="4170" spans="4:4">
      <c r="D4170"/>
    </row>
    <row r="4171" spans="4:4">
      <c r="D4171"/>
    </row>
    <row r="4172" spans="4:4">
      <c r="D4172"/>
    </row>
    <row r="4173" spans="4:4">
      <c r="D4173"/>
    </row>
    <row r="4174" spans="4:4">
      <c r="D4174"/>
    </row>
    <row r="4175" spans="4:4">
      <c r="D4175"/>
    </row>
    <row r="4176" spans="4:4">
      <c r="D4176"/>
    </row>
    <row r="4177" spans="4:4">
      <c r="D4177"/>
    </row>
    <row r="4178" spans="4:4">
      <c r="D4178"/>
    </row>
    <row r="4179" spans="4:4">
      <c r="D4179"/>
    </row>
    <row r="4180" spans="4:4">
      <c r="D4180"/>
    </row>
    <row r="4181" spans="4:4">
      <c r="D4181"/>
    </row>
    <row r="4182" spans="4:4">
      <c r="D4182"/>
    </row>
    <row r="4183" spans="4:4">
      <c r="D4183"/>
    </row>
    <row r="4184" spans="4:4">
      <c r="D4184"/>
    </row>
    <row r="4185" spans="4:4">
      <c r="D4185"/>
    </row>
    <row r="4186" spans="4:4">
      <c r="D4186"/>
    </row>
    <row r="4187" spans="4:4">
      <c r="D4187"/>
    </row>
    <row r="4188" spans="4:4">
      <c r="D4188"/>
    </row>
    <row r="4189" spans="4:4">
      <c r="D4189"/>
    </row>
    <row r="4190" spans="4:4">
      <c r="D4190"/>
    </row>
    <row r="4191" spans="4:4">
      <c r="D4191"/>
    </row>
    <row r="4192" spans="4:4">
      <c r="D4192"/>
    </row>
    <row r="4193" spans="4:4">
      <c r="D4193"/>
    </row>
    <row r="4194" spans="4:4">
      <c r="D4194"/>
    </row>
    <row r="4195" spans="4:4">
      <c r="D4195"/>
    </row>
    <row r="4196" spans="4:4">
      <c r="D4196"/>
    </row>
    <row r="4197" spans="4:4">
      <c r="D4197"/>
    </row>
    <row r="4198" spans="4:4">
      <c r="D4198"/>
    </row>
    <row r="4199" spans="4:4">
      <c r="D4199"/>
    </row>
    <row r="4200" spans="4:4">
      <c r="D4200"/>
    </row>
    <row r="4201" spans="4:4">
      <c r="D4201"/>
    </row>
    <row r="4202" spans="4:4">
      <c r="D4202"/>
    </row>
    <row r="4203" spans="4:4">
      <c r="D4203"/>
    </row>
    <row r="4204" spans="4:4">
      <c r="D4204"/>
    </row>
    <row r="4205" spans="4:4">
      <c r="D4205"/>
    </row>
    <row r="4206" spans="4:4">
      <c r="D4206"/>
    </row>
    <row r="4207" spans="4:4">
      <c r="D4207"/>
    </row>
    <row r="4208" spans="4:4">
      <c r="D4208"/>
    </row>
    <row r="4209" spans="4:4">
      <c r="D4209"/>
    </row>
    <row r="4210" spans="4:4">
      <c r="D4210"/>
    </row>
    <row r="4211" spans="4:4">
      <c r="D4211"/>
    </row>
    <row r="4212" spans="4:4">
      <c r="D4212"/>
    </row>
    <row r="4213" spans="4:4">
      <c r="D4213"/>
    </row>
    <row r="4214" spans="4:4">
      <c r="D4214"/>
    </row>
    <row r="4215" spans="4:4">
      <c r="D4215"/>
    </row>
    <row r="4216" spans="4:4">
      <c r="D4216"/>
    </row>
    <row r="4217" spans="4:4">
      <c r="D4217"/>
    </row>
    <row r="4218" spans="4:4">
      <c r="D4218"/>
    </row>
    <row r="4219" spans="4:4">
      <c r="D4219"/>
    </row>
    <row r="4220" spans="4:4">
      <c r="D4220"/>
    </row>
    <row r="4221" spans="4:4">
      <c r="D4221"/>
    </row>
    <row r="4222" spans="4:4">
      <c r="D4222"/>
    </row>
    <row r="4223" spans="4:4">
      <c r="D4223"/>
    </row>
    <row r="4224" spans="4:4">
      <c r="D4224"/>
    </row>
    <row r="4225" spans="4:4">
      <c r="D4225"/>
    </row>
    <row r="4226" spans="4:4">
      <c r="D4226"/>
    </row>
    <row r="4227" spans="4:4">
      <c r="D4227"/>
    </row>
    <row r="4228" spans="4:4">
      <c r="D4228"/>
    </row>
    <row r="4229" spans="4:4">
      <c r="D4229"/>
    </row>
    <row r="4230" spans="4:4">
      <c r="D4230"/>
    </row>
    <row r="4231" spans="4:4">
      <c r="D4231"/>
    </row>
    <row r="4232" spans="4:4">
      <c r="D4232"/>
    </row>
    <row r="4233" spans="4:4">
      <c r="D4233"/>
    </row>
    <row r="4234" spans="4:4">
      <c r="D4234"/>
    </row>
    <row r="4235" spans="4:4">
      <c r="D4235"/>
    </row>
    <row r="4236" spans="4:4">
      <c r="D4236"/>
    </row>
    <row r="4237" spans="4:4">
      <c r="D4237"/>
    </row>
    <row r="4238" spans="4:4">
      <c r="D4238"/>
    </row>
    <row r="4239" spans="4:4">
      <c r="D4239"/>
    </row>
    <row r="4240" spans="4:4">
      <c r="D4240"/>
    </row>
    <row r="4241" spans="4:4">
      <c r="D4241"/>
    </row>
    <row r="4242" spans="4:4">
      <c r="D4242"/>
    </row>
    <row r="4243" spans="4:4">
      <c r="D4243"/>
    </row>
    <row r="4244" spans="4:4">
      <c r="D4244"/>
    </row>
    <row r="4245" spans="4:4">
      <c r="D4245"/>
    </row>
    <row r="4246" spans="4:4">
      <c r="D4246"/>
    </row>
    <row r="4247" spans="4:4">
      <c r="D4247"/>
    </row>
    <row r="4248" spans="4:4">
      <c r="D4248"/>
    </row>
    <row r="4249" spans="4:4">
      <c r="D4249"/>
    </row>
    <row r="4250" spans="4:4">
      <c r="D4250"/>
    </row>
    <row r="4251" spans="4:4">
      <c r="D4251"/>
    </row>
    <row r="4252" spans="4:4">
      <c r="D4252"/>
    </row>
    <row r="4253" spans="4:4">
      <c r="D4253"/>
    </row>
    <row r="4254" spans="4:4">
      <c r="D4254"/>
    </row>
    <row r="4255" spans="4:4">
      <c r="D4255"/>
    </row>
    <row r="4256" spans="4:4">
      <c r="D4256"/>
    </row>
    <row r="4257" spans="4:4">
      <c r="D4257"/>
    </row>
    <row r="4258" spans="4:4">
      <c r="D4258"/>
    </row>
    <row r="4259" spans="4:4">
      <c r="D4259"/>
    </row>
    <row r="4260" spans="4:4">
      <c r="D4260"/>
    </row>
    <row r="4261" spans="4:4">
      <c r="D4261"/>
    </row>
    <row r="4262" spans="4:4">
      <c r="D4262"/>
    </row>
    <row r="4263" spans="4:4">
      <c r="D4263"/>
    </row>
    <row r="4264" spans="4:4">
      <c r="D4264"/>
    </row>
    <row r="4265" spans="4:4">
      <c r="D4265"/>
    </row>
    <row r="4266" spans="4:4">
      <c r="D4266"/>
    </row>
    <row r="4267" spans="4:4">
      <c r="D4267"/>
    </row>
    <row r="4268" spans="4:4">
      <c r="D4268"/>
    </row>
    <row r="4269" spans="4:4">
      <c r="D4269"/>
    </row>
    <row r="4270" spans="4:4">
      <c r="D4270"/>
    </row>
    <row r="4271" spans="4:4">
      <c r="D4271"/>
    </row>
    <row r="4272" spans="4:4">
      <c r="D4272"/>
    </row>
    <row r="4273" spans="4:4">
      <c r="D4273"/>
    </row>
    <row r="4274" spans="4:4">
      <c r="D4274"/>
    </row>
    <row r="4275" spans="4:4">
      <c r="D4275"/>
    </row>
    <row r="4276" spans="4:4">
      <c r="D4276"/>
    </row>
    <row r="4277" spans="4:4">
      <c r="D4277"/>
    </row>
    <row r="4278" spans="4:4">
      <c r="D4278"/>
    </row>
    <row r="4279" spans="4:4">
      <c r="D4279"/>
    </row>
    <row r="4280" spans="4:4">
      <c r="D4280"/>
    </row>
    <row r="4281" spans="4:4">
      <c r="D4281"/>
    </row>
    <row r="4282" spans="4:4">
      <c r="D4282"/>
    </row>
    <row r="4283" spans="4:4">
      <c r="D4283"/>
    </row>
    <row r="4284" spans="4:4">
      <c r="D4284"/>
    </row>
    <row r="4285" spans="4:4">
      <c r="D4285"/>
    </row>
    <row r="4286" spans="4:4">
      <c r="D4286"/>
    </row>
    <row r="4287" spans="4:4">
      <c r="D4287"/>
    </row>
    <row r="4288" spans="4:4">
      <c r="D4288"/>
    </row>
    <row r="4289" spans="4:4">
      <c r="D4289"/>
    </row>
    <row r="4290" spans="4:4">
      <c r="D4290"/>
    </row>
    <row r="4291" spans="4:4">
      <c r="D4291"/>
    </row>
    <row r="4292" spans="4:4">
      <c r="D4292"/>
    </row>
    <row r="4293" spans="4:4">
      <c r="D4293"/>
    </row>
    <row r="4294" spans="4:4">
      <c r="D4294"/>
    </row>
    <row r="4295" spans="4:4">
      <c r="D4295"/>
    </row>
    <row r="4296" spans="4:4">
      <c r="D4296"/>
    </row>
    <row r="4297" spans="4:4">
      <c r="D4297"/>
    </row>
    <row r="4298" spans="4:4">
      <c r="D4298"/>
    </row>
    <row r="4299" spans="4:4">
      <c r="D4299"/>
    </row>
    <row r="4300" spans="4:4">
      <c r="D4300"/>
    </row>
    <row r="4301" spans="4:4">
      <c r="D4301"/>
    </row>
    <row r="4302" spans="4:4">
      <c r="D4302"/>
    </row>
    <row r="4303" spans="4:4">
      <c r="D4303"/>
    </row>
    <row r="4304" spans="4:4">
      <c r="D4304"/>
    </row>
    <row r="4305" spans="4:4">
      <c r="D4305"/>
    </row>
    <row r="4306" spans="4:4">
      <c r="D4306"/>
    </row>
    <row r="4307" spans="4:4">
      <c r="D4307"/>
    </row>
    <row r="4308" spans="4:4">
      <c r="D4308"/>
    </row>
    <row r="4309" spans="4:4">
      <c r="D4309"/>
    </row>
    <row r="4310" spans="4:4">
      <c r="D4310"/>
    </row>
    <row r="4311" spans="4:4">
      <c r="D4311"/>
    </row>
    <row r="4312" spans="4:4">
      <c r="D4312"/>
    </row>
    <row r="4313" spans="4:4">
      <c r="D4313"/>
    </row>
    <row r="4314" spans="4:4">
      <c r="D4314"/>
    </row>
    <row r="4315" spans="4:4">
      <c r="D4315"/>
    </row>
    <row r="4316" spans="4:4">
      <c r="D4316"/>
    </row>
    <row r="4317" spans="4:4">
      <c r="D4317"/>
    </row>
    <row r="4318" spans="4:4">
      <c r="D4318"/>
    </row>
    <row r="4319" spans="4:4">
      <c r="D4319"/>
    </row>
    <row r="4320" spans="4:4">
      <c r="D4320"/>
    </row>
    <row r="4321" spans="4:4">
      <c r="D4321"/>
    </row>
    <row r="4322" spans="4:4">
      <c r="D4322"/>
    </row>
    <row r="4323" spans="4:4">
      <c r="D4323"/>
    </row>
    <row r="4324" spans="4:4">
      <c r="D4324"/>
    </row>
    <row r="4325" spans="4:4">
      <c r="D4325"/>
    </row>
    <row r="4326" spans="4:4">
      <c r="D4326"/>
    </row>
    <row r="4327" spans="4:4">
      <c r="D4327"/>
    </row>
    <row r="4328" spans="4:4">
      <c r="D4328"/>
    </row>
    <row r="4329" spans="4:4">
      <c r="D4329"/>
    </row>
    <row r="4330" spans="4:4">
      <c r="D4330"/>
    </row>
    <row r="4331" spans="4:4">
      <c r="D4331"/>
    </row>
    <row r="4332" spans="4:4">
      <c r="D4332"/>
    </row>
    <row r="4333" spans="4:4">
      <c r="D4333"/>
    </row>
    <row r="4334" spans="4:4">
      <c r="D4334"/>
    </row>
    <row r="4335" spans="4:4">
      <c r="D4335"/>
    </row>
    <row r="4336" spans="4:4">
      <c r="D4336"/>
    </row>
    <row r="4337" spans="4:4">
      <c r="D4337"/>
    </row>
    <row r="4338" spans="4:4">
      <c r="D4338"/>
    </row>
    <row r="4339" spans="4:4">
      <c r="D4339"/>
    </row>
    <row r="4340" spans="4:4">
      <c r="D4340"/>
    </row>
    <row r="4341" spans="4:4">
      <c r="D4341"/>
    </row>
    <row r="4342" spans="4:4">
      <c r="D4342"/>
    </row>
    <row r="4343" spans="4:4">
      <c r="D4343"/>
    </row>
    <row r="4344" spans="4:4">
      <c r="D4344"/>
    </row>
    <row r="4345" spans="4:4">
      <c r="D4345"/>
    </row>
    <row r="4346" spans="4:4">
      <c r="D4346"/>
    </row>
    <row r="4347" spans="4:4">
      <c r="D4347"/>
    </row>
    <row r="4348" spans="4:4">
      <c r="D4348"/>
    </row>
    <row r="4349" spans="4:4">
      <c r="D4349"/>
    </row>
    <row r="4350" spans="4:4">
      <c r="D4350"/>
    </row>
    <row r="4351" spans="4:4">
      <c r="D4351"/>
    </row>
    <row r="4352" spans="4:4">
      <c r="D4352"/>
    </row>
    <row r="4353" spans="4:4">
      <c r="D4353"/>
    </row>
    <row r="4354" spans="4:4">
      <c r="D4354"/>
    </row>
    <row r="4355" spans="4:4">
      <c r="D4355"/>
    </row>
    <row r="4356" spans="4:4">
      <c r="D4356"/>
    </row>
    <row r="4357" spans="4:4">
      <c r="D4357"/>
    </row>
    <row r="4358" spans="4:4">
      <c r="D4358"/>
    </row>
    <row r="4359" spans="4:4">
      <c r="D4359"/>
    </row>
    <row r="4360" spans="4:4">
      <c r="D4360"/>
    </row>
    <row r="4361" spans="4:4">
      <c r="D4361"/>
    </row>
    <row r="4362" spans="4:4">
      <c r="D4362"/>
    </row>
    <row r="4363" spans="4:4">
      <c r="D4363"/>
    </row>
    <row r="4364" spans="4:4">
      <c r="D4364"/>
    </row>
    <row r="4365" spans="4:4">
      <c r="D4365"/>
    </row>
    <row r="4366" spans="4:4">
      <c r="D4366"/>
    </row>
    <row r="4367" spans="4:4">
      <c r="D4367"/>
    </row>
    <row r="4368" spans="4:4">
      <c r="D4368"/>
    </row>
    <row r="4369" spans="4:4">
      <c r="D4369"/>
    </row>
    <row r="4370" spans="4:4">
      <c r="D4370"/>
    </row>
    <row r="4371" spans="4:4">
      <c r="D4371"/>
    </row>
    <row r="4372" spans="4:4">
      <c r="D4372"/>
    </row>
    <row r="4373" spans="4:4">
      <c r="D4373"/>
    </row>
    <row r="4374" spans="4:4">
      <c r="D4374"/>
    </row>
    <row r="4375" spans="4:4">
      <c r="D4375"/>
    </row>
    <row r="4376" spans="4:4">
      <c r="D4376"/>
    </row>
    <row r="4377" spans="4:4">
      <c r="D4377"/>
    </row>
    <row r="4378" spans="4:4">
      <c r="D4378"/>
    </row>
    <row r="4379" spans="4:4">
      <c r="D4379"/>
    </row>
    <row r="4380" spans="4:4">
      <c r="D4380"/>
    </row>
    <row r="4381" spans="4:4">
      <c r="D4381"/>
    </row>
    <row r="4382" spans="4:4">
      <c r="D4382"/>
    </row>
    <row r="4383" spans="4:4">
      <c r="D4383"/>
    </row>
    <row r="4384" spans="4:4">
      <c r="D4384"/>
    </row>
    <row r="4385" spans="4:4">
      <c r="D4385"/>
    </row>
    <row r="4386" spans="4:4">
      <c r="D4386"/>
    </row>
    <row r="4387" spans="4:4">
      <c r="D4387"/>
    </row>
    <row r="4388" spans="4:4">
      <c r="D4388"/>
    </row>
    <row r="4389" spans="4:4">
      <c r="D4389"/>
    </row>
    <row r="4390" spans="4:4">
      <c r="D4390"/>
    </row>
    <row r="4391" spans="4:4">
      <c r="D4391"/>
    </row>
    <row r="4392" spans="4:4">
      <c r="D4392"/>
    </row>
    <row r="4393" spans="4:4">
      <c r="D4393"/>
    </row>
    <row r="4394" spans="4:4">
      <c r="D4394"/>
    </row>
    <row r="4395" spans="4:4">
      <c r="D4395"/>
    </row>
    <row r="4396" spans="4:4">
      <c r="D4396"/>
    </row>
    <row r="4397" spans="4:4">
      <c r="D4397"/>
    </row>
    <row r="4398" spans="4:4">
      <c r="D4398"/>
    </row>
    <row r="4399" spans="4:4">
      <c r="D4399"/>
    </row>
    <row r="4400" spans="4:4">
      <c r="D4400"/>
    </row>
    <row r="4401" spans="4:4">
      <c r="D4401"/>
    </row>
    <row r="4402" spans="4:4">
      <c r="D4402"/>
    </row>
    <row r="4403" spans="4:4">
      <c r="D4403"/>
    </row>
    <row r="4404" spans="4:4">
      <c r="D4404"/>
    </row>
    <row r="4405" spans="4:4">
      <c r="D4405"/>
    </row>
    <row r="4406" spans="4:4">
      <c r="D4406"/>
    </row>
    <row r="4407" spans="4:4">
      <c r="D4407"/>
    </row>
    <row r="4408" spans="4:4">
      <c r="D4408"/>
    </row>
    <row r="4409" spans="4:4">
      <c r="D4409"/>
    </row>
    <row r="4410" spans="4:4">
      <c r="D4410"/>
    </row>
    <row r="4411" spans="4:4">
      <c r="D4411"/>
    </row>
    <row r="4412" spans="4:4">
      <c r="D4412"/>
    </row>
    <row r="4413" spans="4:4">
      <c r="D4413"/>
    </row>
    <row r="4414" spans="4:4">
      <c r="D4414"/>
    </row>
    <row r="4415" spans="4:4">
      <c r="D4415"/>
    </row>
    <row r="4416" spans="4:4">
      <c r="D4416"/>
    </row>
    <row r="4417" spans="4:4">
      <c r="D4417"/>
    </row>
    <row r="4418" spans="4:4">
      <c r="D4418"/>
    </row>
    <row r="4419" spans="4:4">
      <c r="D4419"/>
    </row>
    <row r="4420" spans="4:4">
      <c r="D4420"/>
    </row>
    <row r="4421" spans="4:4">
      <c r="D4421"/>
    </row>
    <row r="4422" spans="4:4">
      <c r="D4422"/>
    </row>
    <row r="4423" spans="4:4">
      <c r="D4423"/>
    </row>
    <row r="4424" spans="4:4">
      <c r="D4424"/>
    </row>
    <row r="4425" spans="4:4">
      <c r="D4425"/>
    </row>
    <row r="4426" spans="4:4">
      <c r="D4426"/>
    </row>
    <row r="4427" spans="4:4">
      <c r="D4427"/>
    </row>
    <row r="4428" spans="4:4">
      <c r="D4428"/>
    </row>
    <row r="4429" spans="4:4">
      <c r="D4429"/>
    </row>
    <row r="4430" spans="4:4">
      <c r="D4430"/>
    </row>
    <row r="4431" spans="4:4">
      <c r="D4431"/>
    </row>
    <row r="4432" spans="4:4">
      <c r="D4432"/>
    </row>
    <row r="4433" spans="4:4">
      <c r="D4433"/>
    </row>
    <row r="4434" spans="4:4">
      <c r="D4434"/>
    </row>
    <row r="4435" spans="4:4">
      <c r="D4435"/>
    </row>
    <row r="4436" spans="4:4">
      <c r="D4436"/>
    </row>
    <row r="4437" spans="4:4">
      <c r="D4437"/>
    </row>
    <row r="4438" spans="4:4">
      <c r="D4438"/>
    </row>
    <row r="4439" spans="4:4">
      <c r="D4439"/>
    </row>
    <row r="4440" spans="4:4">
      <c r="D4440"/>
    </row>
    <row r="4441" spans="4:4">
      <c r="D4441"/>
    </row>
    <row r="4442" spans="4:4">
      <c r="D4442"/>
    </row>
    <row r="4443" spans="4:4">
      <c r="D4443"/>
    </row>
    <row r="4444" spans="4:4">
      <c r="D4444"/>
    </row>
    <row r="4445" spans="4:4">
      <c r="D4445"/>
    </row>
    <row r="4446" spans="4:4">
      <c r="D4446"/>
    </row>
    <row r="4447" spans="4:4">
      <c r="D4447"/>
    </row>
    <row r="4448" spans="4:4">
      <c r="D4448"/>
    </row>
    <row r="4449" spans="4:4">
      <c r="D4449"/>
    </row>
    <row r="4450" spans="4:4">
      <c r="D4450"/>
    </row>
    <row r="4451" spans="4:4">
      <c r="D4451"/>
    </row>
    <row r="4452" spans="4:4">
      <c r="D4452"/>
    </row>
    <row r="4453" spans="4:4">
      <c r="D4453"/>
    </row>
    <row r="4454" spans="4:4">
      <c r="D4454"/>
    </row>
    <row r="4455" spans="4:4">
      <c r="D4455"/>
    </row>
    <row r="4456" spans="4:4">
      <c r="D4456"/>
    </row>
    <row r="4457" spans="4:4">
      <c r="D4457"/>
    </row>
    <row r="4458" spans="4:4">
      <c r="D4458"/>
    </row>
    <row r="4459" spans="4:4">
      <c r="D4459"/>
    </row>
    <row r="4460" spans="4:4">
      <c r="D4460"/>
    </row>
    <row r="4461" spans="4:4">
      <c r="D4461"/>
    </row>
    <row r="4462" spans="4:4">
      <c r="D4462"/>
    </row>
    <row r="4463" spans="4:4">
      <c r="D4463"/>
    </row>
    <row r="4464" spans="4:4">
      <c r="D4464"/>
    </row>
    <row r="4465" spans="4:4">
      <c r="D4465"/>
    </row>
    <row r="4466" spans="4:4">
      <c r="D4466"/>
    </row>
    <row r="4467" spans="4:4">
      <c r="D4467"/>
    </row>
    <row r="4468" spans="4:4">
      <c r="D4468"/>
    </row>
    <row r="4469" spans="4:4">
      <c r="D4469"/>
    </row>
    <row r="4470" spans="4:4">
      <c r="D4470"/>
    </row>
    <row r="4471" spans="4:4">
      <c r="D4471"/>
    </row>
    <row r="4472" spans="4:4">
      <c r="D4472"/>
    </row>
    <row r="4473" spans="4:4">
      <c r="D4473"/>
    </row>
    <row r="4474" spans="4:4">
      <c r="D4474"/>
    </row>
    <row r="4475" spans="4:4">
      <c r="D4475"/>
    </row>
    <row r="4476" spans="4:4">
      <c r="D4476"/>
    </row>
    <row r="4477" spans="4:4">
      <c r="D4477"/>
    </row>
    <row r="4478" spans="4:4">
      <c r="D4478"/>
    </row>
    <row r="4479" spans="4:4">
      <c r="D4479"/>
    </row>
    <row r="4480" spans="4:4">
      <c r="D4480"/>
    </row>
    <row r="4481" spans="4:4">
      <c r="D4481"/>
    </row>
    <row r="4482" spans="4:4">
      <c r="D4482"/>
    </row>
    <row r="4483" spans="4:4">
      <c r="D4483"/>
    </row>
    <row r="4484" spans="4:4">
      <c r="D4484"/>
    </row>
    <row r="4485" spans="4:4">
      <c r="D4485"/>
    </row>
    <row r="4486" spans="4:4">
      <c r="D4486"/>
    </row>
    <row r="4487" spans="4:4">
      <c r="D4487"/>
    </row>
    <row r="4488" spans="4:4">
      <c r="D4488"/>
    </row>
    <row r="4489" spans="4:4">
      <c r="D4489"/>
    </row>
    <row r="4490" spans="4:4">
      <c r="D4490"/>
    </row>
    <row r="4491" spans="4:4">
      <c r="D4491"/>
    </row>
    <row r="4492" spans="4:4">
      <c r="D4492"/>
    </row>
    <row r="4493" spans="4:4">
      <c r="D4493"/>
    </row>
    <row r="4494" spans="4:4">
      <c r="D4494"/>
    </row>
    <row r="4495" spans="4:4">
      <c r="D4495"/>
    </row>
    <row r="4496" spans="4:4">
      <c r="D4496"/>
    </row>
    <row r="4497" spans="4:4">
      <c r="D4497"/>
    </row>
    <row r="4498" spans="4:4">
      <c r="D4498"/>
    </row>
    <row r="4499" spans="4:4">
      <c r="D4499"/>
    </row>
    <row r="4500" spans="4:4">
      <c r="D4500"/>
    </row>
    <row r="4501" spans="4:4">
      <c r="D4501"/>
    </row>
    <row r="4502" spans="4:4">
      <c r="D4502"/>
    </row>
    <row r="4503" spans="4:4">
      <c r="D4503"/>
    </row>
    <row r="4504" spans="4:4">
      <c r="D4504"/>
    </row>
    <row r="4505" spans="4:4">
      <c r="D4505"/>
    </row>
    <row r="4506" spans="4:4">
      <c r="D4506"/>
    </row>
    <row r="4507" spans="4:4">
      <c r="D4507"/>
    </row>
    <row r="4508" spans="4:4">
      <c r="D4508"/>
    </row>
    <row r="4509" spans="4:4">
      <c r="D4509"/>
    </row>
    <row r="4510" spans="4:4">
      <c r="D4510"/>
    </row>
    <row r="4511" spans="4:4">
      <c r="D4511"/>
    </row>
    <row r="4512" spans="4:4">
      <c r="D4512"/>
    </row>
    <row r="4513" spans="4:4">
      <c r="D4513"/>
    </row>
    <row r="4514" spans="4:4">
      <c r="D4514"/>
    </row>
    <row r="4515" spans="4:4">
      <c r="D4515"/>
    </row>
    <row r="4516" spans="4:4">
      <c r="D4516"/>
    </row>
    <row r="4517" spans="4:4">
      <c r="D4517"/>
    </row>
    <row r="4518" spans="4:4">
      <c r="D4518"/>
    </row>
    <row r="4519" spans="4:4">
      <c r="D4519"/>
    </row>
    <row r="4520" spans="4:4">
      <c r="D4520"/>
    </row>
    <row r="4521" spans="4:4">
      <c r="D4521"/>
    </row>
    <row r="4522" spans="4:4">
      <c r="D4522"/>
    </row>
    <row r="4523" spans="4:4">
      <c r="D4523"/>
    </row>
    <row r="4524" spans="4:4">
      <c r="D4524"/>
    </row>
    <row r="4525" spans="4:4">
      <c r="D4525"/>
    </row>
    <row r="4526" spans="4:4">
      <c r="D4526"/>
    </row>
    <row r="4527" spans="4:4">
      <c r="D4527"/>
    </row>
    <row r="4528" spans="4:4">
      <c r="D4528"/>
    </row>
    <row r="4529" spans="4:4">
      <c r="D4529"/>
    </row>
    <row r="4530" spans="4:4">
      <c r="D4530"/>
    </row>
    <row r="4531" spans="4:4">
      <c r="D4531"/>
    </row>
    <row r="4532" spans="4:4">
      <c r="D4532"/>
    </row>
    <row r="4533" spans="4:4">
      <c r="D4533"/>
    </row>
    <row r="4534" spans="4:4">
      <c r="D4534"/>
    </row>
    <row r="4535" spans="4:4">
      <c r="D4535"/>
    </row>
    <row r="4536" spans="4:4">
      <c r="D4536"/>
    </row>
    <row r="4537" spans="4:4">
      <c r="D4537"/>
    </row>
    <row r="4538" spans="4:4">
      <c r="D4538"/>
    </row>
    <row r="4539" spans="4:4">
      <c r="D4539"/>
    </row>
    <row r="4540" spans="4:4">
      <c r="D4540"/>
    </row>
    <row r="4541" spans="4:4">
      <c r="D4541"/>
    </row>
    <row r="4542" spans="4:4">
      <c r="D4542"/>
    </row>
    <row r="4543" spans="4:4">
      <c r="D4543"/>
    </row>
    <row r="4544" spans="4:4">
      <c r="D4544"/>
    </row>
    <row r="4545" spans="4:4">
      <c r="D4545"/>
    </row>
    <row r="4546" spans="4:4">
      <c r="D4546"/>
    </row>
    <row r="4547" spans="4:4">
      <c r="D4547"/>
    </row>
    <row r="4548" spans="4:4">
      <c r="D4548"/>
    </row>
    <row r="4549" spans="4:4">
      <c r="D4549"/>
    </row>
    <row r="4550" spans="4:4">
      <c r="D4550"/>
    </row>
    <row r="4551" spans="4:4">
      <c r="D4551"/>
    </row>
    <row r="4552" spans="4:4">
      <c r="D4552"/>
    </row>
    <row r="4553" spans="4:4">
      <c r="D4553"/>
    </row>
    <row r="4554" spans="4:4">
      <c r="D4554"/>
    </row>
    <row r="4555" spans="4:4">
      <c r="D4555"/>
    </row>
    <row r="4556" spans="4:4">
      <c r="D4556"/>
    </row>
    <row r="4557" spans="4:4">
      <c r="D4557"/>
    </row>
    <row r="4558" spans="4:4">
      <c r="D4558"/>
    </row>
    <row r="4559" spans="4:4">
      <c r="D4559"/>
    </row>
    <row r="4560" spans="4:4">
      <c r="D4560"/>
    </row>
    <row r="4561" spans="4:4">
      <c r="D4561"/>
    </row>
    <row r="4562" spans="4:4">
      <c r="D4562"/>
    </row>
    <row r="4563" spans="4:4">
      <c r="D4563"/>
    </row>
    <row r="4564" spans="4:4">
      <c r="D4564"/>
    </row>
    <row r="4565" spans="4:4">
      <c r="D4565"/>
    </row>
    <row r="4566" spans="4:4">
      <c r="D4566"/>
    </row>
    <row r="4567" spans="4:4">
      <c r="D4567"/>
    </row>
    <row r="4568" spans="4:4">
      <c r="D4568"/>
    </row>
    <row r="4569" spans="4:4">
      <c r="D4569"/>
    </row>
    <row r="4570" spans="4:4">
      <c r="D4570"/>
    </row>
    <row r="4571" spans="4:4">
      <c r="D4571"/>
    </row>
    <row r="4572" spans="4:4">
      <c r="D4572"/>
    </row>
    <row r="4573" spans="4:4">
      <c r="D4573"/>
    </row>
    <row r="4574" spans="4:4">
      <c r="D4574"/>
    </row>
    <row r="4575" spans="4:4">
      <c r="D4575"/>
    </row>
    <row r="4576" spans="4:4">
      <c r="D4576"/>
    </row>
    <row r="4577" spans="4:4">
      <c r="D4577"/>
    </row>
    <row r="4578" spans="4:4">
      <c r="D4578"/>
    </row>
    <row r="4579" spans="4:4">
      <c r="D4579"/>
    </row>
    <row r="4580" spans="4:4">
      <c r="D4580"/>
    </row>
    <row r="4581" spans="4:4">
      <c r="D4581"/>
    </row>
    <row r="4582" spans="4:4">
      <c r="D4582"/>
    </row>
    <row r="4583" spans="4:4">
      <c r="D4583"/>
    </row>
    <row r="4584" spans="4:4">
      <c r="D4584"/>
    </row>
    <row r="4585" spans="4:4">
      <c r="D4585"/>
    </row>
    <row r="4586" spans="4:4">
      <c r="D4586"/>
    </row>
    <row r="4587" spans="4:4">
      <c r="D4587"/>
    </row>
    <row r="4588" spans="4:4">
      <c r="D4588"/>
    </row>
    <row r="4589" spans="4:4">
      <c r="D4589"/>
    </row>
    <row r="4590" spans="4:4">
      <c r="D4590"/>
    </row>
    <row r="4591" spans="4:4">
      <c r="D4591"/>
    </row>
    <row r="4592" spans="4:4">
      <c r="D4592"/>
    </row>
    <row r="4593" spans="4:4">
      <c r="D4593"/>
    </row>
    <row r="4594" spans="4:4">
      <c r="D4594"/>
    </row>
    <row r="4595" spans="4:4">
      <c r="D4595"/>
    </row>
    <row r="4596" spans="4:4">
      <c r="D4596"/>
    </row>
    <row r="4597" spans="4:4">
      <c r="D4597"/>
    </row>
    <row r="4598" spans="4:4">
      <c r="D4598"/>
    </row>
    <row r="4599" spans="4:4">
      <c r="D4599"/>
    </row>
    <row r="4600" spans="4:4">
      <c r="D4600"/>
    </row>
    <row r="4601" spans="4:4">
      <c r="D4601"/>
    </row>
    <row r="4602" spans="4:4">
      <c r="D4602"/>
    </row>
    <row r="4603" spans="4:4">
      <c r="D4603"/>
    </row>
    <row r="4604" spans="4:4">
      <c r="D4604"/>
    </row>
    <row r="4605" spans="4:4">
      <c r="D4605"/>
    </row>
    <row r="4606" spans="4:4">
      <c r="D4606"/>
    </row>
    <row r="4607" spans="4:4">
      <c r="D4607"/>
    </row>
    <row r="4608" spans="4:4">
      <c r="D4608"/>
    </row>
    <row r="4609" spans="4:4">
      <c r="D4609"/>
    </row>
    <row r="4610" spans="4:4">
      <c r="D4610"/>
    </row>
    <row r="4611" spans="4:4">
      <c r="D4611"/>
    </row>
    <row r="4612" spans="4:4">
      <c r="D4612"/>
    </row>
    <row r="4613" spans="4:4">
      <c r="D4613"/>
    </row>
    <row r="4614" spans="4:4">
      <c r="D4614"/>
    </row>
    <row r="4615" spans="4:4">
      <c r="D4615"/>
    </row>
    <row r="4616" spans="4:4">
      <c r="D4616"/>
    </row>
    <row r="4617" spans="4:4">
      <c r="D4617"/>
    </row>
    <row r="4618" spans="4:4">
      <c r="D4618"/>
    </row>
    <row r="4619" spans="4:4">
      <c r="D4619"/>
    </row>
    <row r="4620" spans="4:4">
      <c r="D4620"/>
    </row>
    <row r="4621" spans="4:4">
      <c r="D4621"/>
    </row>
    <row r="4622" spans="4:4">
      <c r="D4622"/>
    </row>
    <row r="4623" spans="4:4">
      <c r="D4623"/>
    </row>
    <row r="4624" spans="4:4">
      <c r="D4624"/>
    </row>
    <row r="4625" spans="4:4">
      <c r="D4625"/>
    </row>
    <row r="4626" spans="4:4">
      <c r="D4626"/>
    </row>
    <row r="4627" spans="4:4">
      <c r="D4627"/>
    </row>
    <row r="4628" spans="4:4">
      <c r="D4628"/>
    </row>
    <row r="4629" spans="4:4">
      <c r="D4629"/>
    </row>
    <row r="4630" spans="4:4">
      <c r="D4630"/>
    </row>
    <row r="4631" spans="4:4">
      <c r="D4631"/>
    </row>
    <row r="4632" spans="4:4">
      <c r="D4632"/>
    </row>
    <row r="4633" spans="4:4">
      <c r="D4633"/>
    </row>
    <row r="4634" spans="4:4">
      <c r="D4634"/>
    </row>
    <row r="4635" spans="4:4">
      <c r="D4635"/>
    </row>
    <row r="4636" spans="4:4">
      <c r="D4636"/>
    </row>
    <row r="4637" spans="4:4">
      <c r="D4637"/>
    </row>
    <row r="4638" spans="4:4">
      <c r="D4638"/>
    </row>
    <row r="4639" spans="4:4">
      <c r="D4639"/>
    </row>
    <row r="4640" spans="4:4">
      <c r="D4640"/>
    </row>
    <row r="4641" spans="4:4">
      <c r="D4641"/>
    </row>
    <row r="4642" spans="4:4">
      <c r="D4642"/>
    </row>
    <row r="4643" spans="4:4">
      <c r="D4643"/>
    </row>
    <row r="4644" spans="4:4">
      <c r="D4644"/>
    </row>
    <row r="4645" spans="4:4">
      <c r="D4645"/>
    </row>
    <row r="4646" spans="4:4">
      <c r="D4646"/>
    </row>
    <row r="4647" spans="4:4">
      <c r="D4647"/>
    </row>
    <row r="4648" spans="4:4">
      <c r="D4648"/>
    </row>
    <row r="4649" spans="4:4">
      <c r="D4649"/>
    </row>
    <row r="4650" spans="4:4">
      <c r="D4650"/>
    </row>
    <row r="4651" spans="4:4">
      <c r="D4651"/>
    </row>
    <row r="4652" spans="4:4">
      <c r="D4652"/>
    </row>
    <row r="4653" spans="4:4">
      <c r="D4653"/>
    </row>
    <row r="4654" spans="4:4">
      <c r="D4654"/>
    </row>
    <row r="4655" spans="4:4">
      <c r="D4655"/>
    </row>
    <row r="4656" spans="4:4">
      <c r="D4656"/>
    </row>
    <row r="4657" spans="4:4">
      <c r="D4657"/>
    </row>
    <row r="4658" spans="4:4">
      <c r="D4658"/>
    </row>
    <row r="4659" spans="4:4">
      <c r="D4659"/>
    </row>
    <row r="4660" spans="4:4">
      <c r="D4660"/>
    </row>
    <row r="4661" spans="4:4">
      <c r="D4661"/>
    </row>
    <row r="4662" spans="4:4">
      <c r="D4662"/>
    </row>
    <row r="4663" spans="4:4">
      <c r="D4663"/>
    </row>
    <row r="4664" spans="4:4">
      <c r="D4664"/>
    </row>
    <row r="4665" spans="4:4">
      <c r="D4665"/>
    </row>
    <row r="4666" spans="4:4">
      <c r="D4666"/>
    </row>
    <row r="4667" spans="4:4">
      <c r="D4667"/>
    </row>
    <row r="4668" spans="4:4">
      <c r="D4668"/>
    </row>
    <row r="4669" spans="4:4">
      <c r="D4669"/>
    </row>
    <row r="4670" spans="4:4">
      <c r="D4670"/>
    </row>
    <row r="4671" spans="4:4">
      <c r="D4671"/>
    </row>
    <row r="4672" spans="4:4">
      <c r="D4672"/>
    </row>
    <row r="4673" spans="4:4">
      <c r="D4673"/>
    </row>
    <row r="4674" spans="4:4">
      <c r="D4674"/>
    </row>
    <row r="4675" spans="4:4">
      <c r="D4675"/>
    </row>
    <row r="4676" spans="4:4">
      <c r="D4676"/>
    </row>
    <row r="4677" spans="4:4">
      <c r="D4677"/>
    </row>
    <row r="4678" spans="4:4">
      <c r="D4678"/>
    </row>
    <row r="4679" spans="4:4">
      <c r="D4679"/>
    </row>
    <row r="4680" spans="4:4">
      <c r="D4680"/>
    </row>
    <row r="4681" spans="4:4">
      <c r="D4681"/>
    </row>
    <row r="4682" spans="4:4">
      <c r="D4682"/>
    </row>
    <row r="4683" spans="4:4">
      <c r="D4683"/>
    </row>
    <row r="4684" spans="4:4">
      <c r="D4684"/>
    </row>
    <row r="4685" spans="4:4">
      <c r="D4685"/>
    </row>
    <row r="4686" spans="4:4">
      <c r="D4686"/>
    </row>
    <row r="4687" spans="4:4">
      <c r="D4687"/>
    </row>
    <row r="4688" spans="4:4">
      <c r="D4688"/>
    </row>
    <row r="4689" spans="4:4">
      <c r="D4689"/>
    </row>
    <row r="4690" spans="4:4">
      <c r="D4690"/>
    </row>
    <row r="4691" spans="4:4">
      <c r="D4691"/>
    </row>
    <row r="4692" spans="4:4">
      <c r="D4692"/>
    </row>
    <row r="4693" spans="4:4">
      <c r="D4693"/>
    </row>
    <row r="4694" spans="4:4">
      <c r="D4694"/>
    </row>
    <row r="4695" spans="4:4">
      <c r="D4695"/>
    </row>
    <row r="4696" spans="4:4">
      <c r="D4696"/>
    </row>
    <row r="4697" spans="4:4">
      <c r="D4697"/>
    </row>
    <row r="4698" spans="4:4">
      <c r="D4698"/>
    </row>
    <row r="4699" spans="4:4">
      <c r="D4699"/>
    </row>
    <row r="4700" spans="4:4">
      <c r="D4700"/>
    </row>
    <row r="4701" spans="4:4">
      <c r="D4701"/>
    </row>
    <row r="4702" spans="4:4">
      <c r="D4702"/>
    </row>
    <row r="4703" spans="4:4">
      <c r="D4703"/>
    </row>
    <row r="4704" spans="4:4">
      <c r="D4704"/>
    </row>
    <row r="4705" spans="4:4">
      <c r="D4705"/>
    </row>
    <row r="4706" spans="4:4">
      <c r="D4706"/>
    </row>
    <row r="4707" spans="4:4">
      <c r="D4707"/>
    </row>
    <row r="4708" spans="4:4">
      <c r="D4708"/>
    </row>
    <row r="4709" spans="4:4">
      <c r="D4709"/>
    </row>
    <row r="4710" spans="4:4">
      <c r="D4710"/>
    </row>
    <row r="4711" spans="4:4">
      <c r="D4711"/>
    </row>
    <row r="4712" spans="4:4">
      <c r="D4712"/>
    </row>
    <row r="4713" spans="4:4">
      <c r="D4713"/>
    </row>
    <row r="4714" spans="4:4">
      <c r="D4714"/>
    </row>
    <row r="4715" spans="4:4">
      <c r="D4715"/>
    </row>
    <row r="4716" spans="4:4">
      <c r="D4716"/>
    </row>
    <row r="4717" spans="4:4">
      <c r="D4717"/>
    </row>
    <row r="4718" spans="4:4">
      <c r="D4718"/>
    </row>
    <row r="4719" spans="4:4">
      <c r="D4719"/>
    </row>
    <row r="4720" spans="4:4">
      <c r="D4720"/>
    </row>
    <row r="4721" spans="4:4">
      <c r="D47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7AAF5-3B2A-4678-ADD6-3561BC2856B9}">
  <sheetPr codeName="Sheet1"/>
  <dimension ref="A1:B2"/>
  <sheetViews>
    <sheetView workbookViewId="0">
      <selection activeCell="A2" sqref="A2"/>
    </sheetView>
  </sheetViews>
  <sheetFormatPr defaultRowHeight="15"/>
  <cols>
    <col min="1" max="1" width="42.85546875" bestFit="1" customWidth="1"/>
    <col min="2" max="2" width="95.140625" bestFit="1" customWidth="1"/>
  </cols>
  <sheetData>
    <row r="1" spans="1:2">
      <c r="A1" t="s">
        <v>27</v>
      </c>
      <c r="B1" t="s">
        <v>28</v>
      </c>
    </row>
    <row r="2" spans="1:2">
      <c r="A2" t="s">
        <v>25</v>
      </c>
      <c r="B2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E8208-C92F-416C-B5E3-E37EC27D0584}">
  <sheetPr codeName="Sheet2"/>
  <dimension ref="A1:AN5516"/>
  <sheetViews>
    <sheetView tabSelected="1" topLeftCell="V1" workbookViewId="0">
      <selection activeCell="AA2" sqref="AA2"/>
    </sheetView>
  </sheetViews>
  <sheetFormatPr defaultRowHeight="15"/>
  <cols>
    <col min="1" max="2" width="11.42578125" bestFit="1" customWidth="1"/>
    <col min="3" max="3" width="8.140625" bestFit="1" customWidth="1"/>
    <col min="4" max="4" width="7.7109375" bestFit="1" customWidth="1"/>
    <col min="5" max="5" width="11.7109375" bestFit="1" customWidth="1"/>
    <col min="6" max="6" width="12" bestFit="1" customWidth="1"/>
    <col min="7" max="7" width="15.85546875" customWidth="1"/>
    <col min="8" max="8" width="19.28515625" bestFit="1" customWidth="1"/>
    <col min="9" max="9" width="8.85546875" bestFit="1" customWidth="1"/>
    <col min="10" max="10" width="20.85546875" bestFit="1" customWidth="1"/>
    <col min="11" max="11" width="108.140625" bestFit="1" customWidth="1"/>
    <col min="26" max="26" width="14.140625" bestFit="1" customWidth="1"/>
    <col min="27" max="27" width="19.28515625" bestFit="1" customWidth="1"/>
    <col min="28" max="28" width="13.85546875" bestFit="1" customWidth="1"/>
    <col min="29" max="29" width="14.140625" bestFit="1" customWidth="1"/>
    <col min="30" max="30" width="69.42578125" bestFit="1" customWidth="1"/>
    <col min="31" max="31" width="163.42578125" bestFit="1" customWidth="1"/>
    <col min="32" max="32" width="21" bestFit="1" customWidth="1"/>
    <col min="33" max="33" width="22.85546875" customWidth="1"/>
    <col min="34" max="34" width="20.42578125" bestFit="1" customWidth="1"/>
    <col min="35" max="35" width="8.42578125" customWidth="1"/>
    <col min="36" max="36" width="23.5703125" customWidth="1"/>
    <col min="37" max="37" width="11.5703125" customWidth="1"/>
    <col min="38" max="38" width="31.5703125" bestFit="1" customWidth="1"/>
    <col min="39" max="39" width="15.140625" customWidth="1"/>
    <col min="40" max="40" width="42.5703125" customWidth="1"/>
  </cols>
  <sheetData>
    <row r="1" spans="1:40">
      <c r="A1" t="s">
        <v>111</v>
      </c>
      <c r="B1" t="s">
        <v>112</v>
      </c>
      <c r="C1" t="s">
        <v>113</v>
      </c>
      <c r="D1" t="s">
        <v>13</v>
      </c>
      <c r="E1" t="s">
        <v>114</v>
      </c>
      <c r="F1" t="s">
        <v>115</v>
      </c>
      <c r="G1" t="s">
        <v>116</v>
      </c>
      <c r="H1" t="s">
        <v>14</v>
      </c>
      <c r="I1" t="s">
        <v>117</v>
      </c>
      <c r="J1" t="s">
        <v>118</v>
      </c>
      <c r="K1" t="s">
        <v>119</v>
      </c>
      <c r="Z1" t="s">
        <v>2591</v>
      </c>
      <c r="AA1" t="s">
        <v>2592</v>
      </c>
      <c r="AB1" t="s">
        <v>2593</v>
      </c>
      <c r="AC1" t="s">
        <v>2591</v>
      </c>
      <c r="AD1" t="s">
        <v>16</v>
      </c>
      <c r="AE1" t="s">
        <v>18</v>
      </c>
      <c r="AF1" t="s">
        <v>2594</v>
      </c>
      <c r="AG1" t="s">
        <v>2595</v>
      </c>
      <c r="AH1" t="s">
        <v>2596</v>
      </c>
      <c r="AI1" s="28" t="s">
        <v>2597</v>
      </c>
      <c r="AJ1" s="27" t="s">
        <v>2604</v>
      </c>
      <c r="AK1" s="27" t="s">
        <v>2605</v>
      </c>
      <c r="AL1" s="27" t="s">
        <v>2607</v>
      </c>
      <c r="AM1" s="27" t="s">
        <v>2606</v>
      </c>
      <c r="AN1" s="27" t="s">
        <v>2610</v>
      </c>
    </row>
    <row r="2" spans="1:40">
      <c r="A2" t="s">
        <v>120</v>
      </c>
      <c r="B2" t="s">
        <v>121</v>
      </c>
      <c r="C2" t="s">
        <v>122</v>
      </c>
      <c r="D2" t="s">
        <v>123</v>
      </c>
      <c r="E2">
        <v>1</v>
      </c>
      <c r="G2" t="s">
        <v>124</v>
      </c>
      <c r="I2" t="s">
        <v>125</v>
      </c>
      <c r="K2" t="s">
        <v>126</v>
      </c>
      <c r="Z2" t="str">
        <f>IFERROR(MID(AA2,FIND("-",H2,1)+1,20),_xlfn.IFNA(VLOOKUP(F2&amp;"-"&amp;AA2,Ref_Kontak!$A:$E,4,FALSE),Ref_Kontak!$H$2))</f>
        <v>628999007703</v>
      </c>
      <c r="AA2" t="str">
        <f>CLEAN(SUBSTITUTE(H2," ",""))</f>
        <v/>
      </c>
      <c r="AB2" t="str">
        <f t="shared" ref="AB2:AB65" si="0">IFERROR(LEFT(AA2,FIND("-",H2,1)-1),CLEAN(SUBSTITUTE(SUBSTITUTE(H2," ",""),"-","")))</f>
        <v/>
      </c>
      <c r="AC2" t="str">
        <f t="shared" ref="AC2:AC65" si="1">IF(LEFT(Z2,1)="0","62"&amp; MID(Z2,2,999),Z2)</f>
        <v>628999007703</v>
      </c>
      <c r="AD2" t="str">
        <f>"Halo+"&amp;AB2&amp;","&amp;"+Visual+AI+5S+mendeteksi+Violation%3A+"&amp;SUBSTITUTE(AH2," ","+")</f>
        <v>Halo+,+Visual+AI+5S+mendeteksi+Violation%3A+GUDANGEXP1-LINE+3</v>
      </c>
      <c r="AE2" t="str">
        <f t="shared" ref="AE2:AE65" si="2">"https://web.whatsapp.com/send/?phone="&amp;AC2&amp;"&amp;text="&amp;AD2&amp;"&amp;type=phone_number&amp;app_absent=0"</f>
        <v>https://web.whatsapp.com/send/?phone=628999007703&amp;text=Halo+,+Visual+AI+5S+mendeteksi+Violation%3A+GUDANGEXP1-LINE+3&amp;type=phone_number&amp;app_absent=0</v>
      </c>
      <c r="AF2" t="b">
        <f>IF(ISNA(VLOOKUP(D2&amp;"-"&amp;AB2, Ref_Kontak!$A:$E, 4, FALSE)), FALSE, TRUE)</f>
        <v>0</v>
      </c>
      <c r="AG2" t="str">
        <f>_xlfn.IFNA(VLOOKUP(Z2,Ref_Kontak!H:H,1,FALSE),"FALSE")</f>
        <v>628999007703</v>
      </c>
      <c r="AH2" t="str">
        <f t="shared" ref="AH2:AH65" si="3">G2&amp;"-"&amp;D2</f>
        <v>GUDANGEXP1-LINE 3</v>
      </c>
      <c r="AI2">
        <f>IF(I2="violation",COUNTIF($AH$1:AH2,AH2),0)</f>
        <v>1</v>
      </c>
      <c r="AJ2" t="str">
        <f>I2&amp;"-"&amp;G2</f>
        <v>violation-GUDANGEXP1</v>
      </c>
      <c r="AK2">
        <f>IF(I2="violation",COUNTIF($AJ$1:AJ2,AJ2),FALSE)</f>
        <v>1</v>
      </c>
      <c r="AL2">
        <f>IF(AI2=1,1,0)</f>
        <v>1</v>
      </c>
      <c r="AM2">
        <f>SUMIF($AJ$2:$AJ$5516,AJ2,$AL$2:$AL$5516)</f>
        <v>8</v>
      </c>
      <c r="AN2" t="str">
        <f>"ALERT! " &amp;AM2&amp; " Violation founded @"&amp;G2</f>
        <v>ALERT! 8 Violation founded @GUDANGEXP1</v>
      </c>
    </row>
    <row r="3" spans="1:40">
      <c r="A3" t="s">
        <v>120</v>
      </c>
      <c r="B3" t="s">
        <v>121</v>
      </c>
      <c r="C3" t="s">
        <v>127</v>
      </c>
      <c r="D3" t="s">
        <v>123</v>
      </c>
      <c r="E3">
        <v>1</v>
      </c>
      <c r="G3" t="s">
        <v>124</v>
      </c>
      <c r="I3" t="s">
        <v>125</v>
      </c>
      <c r="Z3" t="str">
        <f>IFERROR(MID(AA3,FIND("-",H3,1)+1,20),_xlfn.IFNA(VLOOKUP(F3&amp;"-"&amp;AA3,Ref_Kontak!$A:$E,4,FALSE),Ref_Kontak!$H$2))</f>
        <v>628999007703</v>
      </c>
      <c r="AA3" t="str">
        <f t="shared" ref="AA2:AA65" si="4">CLEAN(SUBSTITUTE(H3," ",""))</f>
        <v/>
      </c>
      <c r="AB3" t="str">
        <f t="shared" si="0"/>
        <v/>
      </c>
      <c r="AC3" t="str">
        <f t="shared" si="1"/>
        <v>628999007703</v>
      </c>
      <c r="AD3" t="str">
        <f t="shared" ref="AD2:AD65" si="5">"Halo+"&amp;AB3&amp;","&amp;"+Visual+AI+5S+mendeteksi+Violation%3A+"&amp;SUBSTITUTE(AH3," ","+")</f>
        <v>Halo+,+Visual+AI+5S+mendeteksi+Violation%3A+GUDANGEXP1-LINE+3</v>
      </c>
      <c r="AE3" t="str">
        <f t="shared" si="2"/>
        <v>https://web.whatsapp.com/send/?phone=628999007703&amp;text=Halo+,+Visual+AI+5S+mendeteksi+Violation%3A+GUDANGEXP1-LINE+3&amp;type=phone_number&amp;app_absent=0</v>
      </c>
      <c r="AF3" t="b">
        <f>IF(ISNA(VLOOKUP(D3&amp;"-"&amp;AB3, Ref_Kontak!$A:$E, 4, FALSE)), FALSE, TRUE)</f>
        <v>0</v>
      </c>
      <c r="AG3" t="str">
        <f>_xlfn.IFNA(VLOOKUP(Z3,Ref_Kontak!H:H,1,FALSE),"FALSE")</f>
        <v>628999007703</v>
      </c>
      <c r="AH3" t="str">
        <f t="shared" si="3"/>
        <v>GUDANGEXP1-LINE 3</v>
      </c>
      <c r="AI3">
        <f>IF(I3="violation",COUNTIF($AH$1:AH3,AH3),0)</f>
        <v>2</v>
      </c>
      <c r="AJ3" t="str">
        <f t="shared" ref="AJ3:AJ66" si="6">I3&amp;"-"&amp;G3</f>
        <v>violation-GUDANGEXP1</v>
      </c>
      <c r="AK3">
        <f>IF(I3="violation",COUNTIF($AJ$1:AJ3,AJ3),FALSE)</f>
        <v>2</v>
      </c>
      <c r="AL3">
        <f t="shared" ref="AL3:AL66" si="7">IF(AI3=1,1,0)</f>
        <v>0</v>
      </c>
      <c r="AM3">
        <f t="shared" ref="AM3:AM66" si="8">SUMIF($AJ$2:$AJ$5516,AJ3,$AL$2:$AL$5516)</f>
        <v>8</v>
      </c>
      <c r="AN3" t="str">
        <f t="shared" ref="AN3:AN66" si="9">"ALERT! " &amp;AM3&amp; " Violation founded @"&amp;G3</f>
        <v>ALERT! 8 Violation founded @GUDANGEXP1</v>
      </c>
    </row>
    <row r="4" spans="1:40">
      <c r="A4" t="s">
        <v>120</v>
      </c>
      <c r="B4" t="s">
        <v>121</v>
      </c>
      <c r="C4" t="s">
        <v>128</v>
      </c>
      <c r="D4" t="s">
        <v>129</v>
      </c>
      <c r="E4">
        <v>1</v>
      </c>
      <c r="G4" t="s">
        <v>130</v>
      </c>
      <c r="I4" t="s">
        <v>125</v>
      </c>
      <c r="K4" t="s">
        <v>131</v>
      </c>
      <c r="Z4" t="str">
        <f>IFERROR(MID(AA4,FIND("-",H4,1)+1,20),_xlfn.IFNA(VLOOKUP(F4&amp;"-"&amp;AA4,Ref_Kontak!$A:$E,4,FALSE),Ref_Kontak!$H$2))</f>
        <v>628999007703</v>
      </c>
      <c r="AA4" t="str">
        <f t="shared" si="4"/>
        <v/>
      </c>
      <c r="AB4" t="str">
        <f t="shared" si="0"/>
        <v/>
      </c>
      <c r="AC4" t="str">
        <f t="shared" si="1"/>
        <v>628999007703</v>
      </c>
      <c r="AD4" t="str">
        <f t="shared" si="5"/>
        <v>Halo+,+Visual+AI+5S+mendeteksi+Violation%3A+METALDET1-LINE+8</v>
      </c>
      <c r="AE4" t="str">
        <f t="shared" si="2"/>
        <v>https://web.whatsapp.com/send/?phone=628999007703&amp;text=Halo+,+Visual+AI+5S+mendeteksi+Violation%3A+METALDET1-LINE+8&amp;type=phone_number&amp;app_absent=0</v>
      </c>
      <c r="AF4" t="b">
        <f>IF(ISNA(VLOOKUP(D4&amp;"-"&amp;AB4, Ref_Kontak!$A:$E, 4, FALSE)), FALSE, TRUE)</f>
        <v>0</v>
      </c>
      <c r="AG4" t="str">
        <f>_xlfn.IFNA(VLOOKUP(Z4,Ref_Kontak!H:H,1,FALSE),"FALSE")</f>
        <v>628999007703</v>
      </c>
      <c r="AH4" t="str">
        <f t="shared" si="3"/>
        <v>METALDET1-LINE 8</v>
      </c>
      <c r="AI4">
        <f>IF(I4="violation",COUNTIF($AH$1:AH4,AH4),0)</f>
        <v>1</v>
      </c>
      <c r="AJ4" t="str">
        <f t="shared" si="6"/>
        <v>violation-METALDET1</v>
      </c>
      <c r="AK4">
        <f>IF(I4="violation",COUNTIF($AJ$1:AJ4,AJ4),FALSE)</f>
        <v>1</v>
      </c>
      <c r="AL4">
        <f t="shared" si="7"/>
        <v>1</v>
      </c>
      <c r="AM4">
        <f t="shared" si="8"/>
        <v>3</v>
      </c>
      <c r="AN4" t="str">
        <f t="shared" si="9"/>
        <v>ALERT! 3 Violation founded @METALDET1</v>
      </c>
    </row>
    <row r="5" spans="1:40">
      <c r="A5" t="s">
        <v>120</v>
      </c>
      <c r="B5" t="s">
        <v>121</v>
      </c>
      <c r="C5" t="s">
        <v>132</v>
      </c>
      <c r="D5" t="s">
        <v>129</v>
      </c>
      <c r="E5">
        <v>1</v>
      </c>
      <c r="G5" t="s">
        <v>130</v>
      </c>
      <c r="I5" t="s">
        <v>125</v>
      </c>
      <c r="Z5" t="str">
        <f>IFERROR(MID(AA5,FIND("-",H5,1)+1,20),_xlfn.IFNA(VLOOKUP(F5&amp;"-"&amp;AA5,Ref_Kontak!$A:$E,4,FALSE),Ref_Kontak!$H$2))</f>
        <v>628999007703</v>
      </c>
      <c r="AA5" t="str">
        <f t="shared" si="4"/>
        <v/>
      </c>
      <c r="AB5" t="str">
        <f t="shared" si="0"/>
        <v/>
      </c>
      <c r="AC5" t="str">
        <f t="shared" si="1"/>
        <v>628999007703</v>
      </c>
      <c r="AD5" t="str">
        <f t="shared" si="5"/>
        <v>Halo+,+Visual+AI+5S+mendeteksi+Violation%3A+METALDET1-LINE+8</v>
      </c>
      <c r="AE5" t="str">
        <f t="shared" si="2"/>
        <v>https://web.whatsapp.com/send/?phone=628999007703&amp;text=Halo+,+Visual+AI+5S+mendeteksi+Violation%3A+METALDET1-LINE+8&amp;type=phone_number&amp;app_absent=0</v>
      </c>
      <c r="AF5" t="b">
        <f>IF(ISNA(VLOOKUP(D5&amp;"-"&amp;AB5, Ref_Kontak!$A:$E, 4, FALSE)), FALSE, TRUE)</f>
        <v>0</v>
      </c>
      <c r="AG5" t="str">
        <f>_xlfn.IFNA(VLOOKUP(Z5,Ref_Kontak!H:H,1,FALSE),"FALSE")</f>
        <v>628999007703</v>
      </c>
      <c r="AH5" t="str">
        <f t="shared" si="3"/>
        <v>METALDET1-LINE 8</v>
      </c>
      <c r="AI5">
        <f>IF(I5="violation",COUNTIF($AH$1:AH5,AH5),0)</f>
        <v>2</v>
      </c>
      <c r="AJ5" t="str">
        <f t="shared" si="6"/>
        <v>violation-METALDET1</v>
      </c>
      <c r="AK5">
        <f>IF(I5="violation",COUNTIF($AJ$1:AJ5,AJ5),FALSE)</f>
        <v>2</v>
      </c>
      <c r="AL5">
        <f t="shared" si="7"/>
        <v>0</v>
      </c>
      <c r="AM5">
        <f t="shared" si="8"/>
        <v>3</v>
      </c>
      <c r="AN5" t="str">
        <f t="shared" si="9"/>
        <v>ALERT! 3 Violation founded @METALDET1</v>
      </c>
    </row>
    <row r="6" spans="1:40">
      <c r="A6" t="s">
        <v>120</v>
      </c>
      <c r="B6" t="s">
        <v>121</v>
      </c>
      <c r="C6" t="s">
        <v>133</v>
      </c>
      <c r="D6" t="s">
        <v>129</v>
      </c>
      <c r="E6">
        <v>1</v>
      </c>
      <c r="G6" t="s">
        <v>130</v>
      </c>
      <c r="Z6" t="str">
        <f>IFERROR(MID(AA6,FIND("-",H6,1)+1,20),_xlfn.IFNA(VLOOKUP(F6&amp;"-"&amp;AA6,Ref_Kontak!$A:$E,4,FALSE),Ref_Kontak!$H$2))</f>
        <v>628999007703</v>
      </c>
      <c r="AA6" t="str">
        <f t="shared" si="4"/>
        <v/>
      </c>
      <c r="AB6" t="str">
        <f t="shared" si="0"/>
        <v/>
      </c>
      <c r="AC6" t="str">
        <f t="shared" si="1"/>
        <v>628999007703</v>
      </c>
      <c r="AD6" t="str">
        <f t="shared" si="5"/>
        <v>Halo+,+Visual+AI+5S+mendeteksi+Violation%3A+METALDET1-LINE+8</v>
      </c>
      <c r="AE6" t="str">
        <f t="shared" si="2"/>
        <v>https://web.whatsapp.com/send/?phone=628999007703&amp;text=Halo+,+Visual+AI+5S+mendeteksi+Violation%3A+METALDET1-LINE+8&amp;type=phone_number&amp;app_absent=0</v>
      </c>
      <c r="AF6" t="b">
        <f>IF(ISNA(VLOOKUP(D6&amp;"-"&amp;AB6, Ref_Kontak!$A:$E, 4, FALSE)), FALSE, TRUE)</f>
        <v>0</v>
      </c>
      <c r="AG6" t="str">
        <f>_xlfn.IFNA(VLOOKUP(Z6,Ref_Kontak!H:H,1,FALSE),"FALSE")</f>
        <v>628999007703</v>
      </c>
      <c r="AH6" t="str">
        <f t="shared" si="3"/>
        <v>METALDET1-LINE 8</v>
      </c>
      <c r="AI6">
        <f>IF(I6="violation",COUNTIF($AH$1:AH6,AH6),0)</f>
        <v>0</v>
      </c>
      <c r="AJ6" t="str">
        <f>I6&amp;"-"&amp;G6</f>
        <v>-METALDET1</v>
      </c>
      <c r="AK6" t="b">
        <f>IF(I6="violation",COUNTIF($AJ$1:AJ6,AJ6),FALSE)</f>
        <v>0</v>
      </c>
      <c r="AL6">
        <f t="shared" si="7"/>
        <v>0</v>
      </c>
      <c r="AM6">
        <f t="shared" si="8"/>
        <v>0</v>
      </c>
      <c r="AN6" t="str">
        <f t="shared" si="9"/>
        <v>ALERT! 0 Violation founded @METALDET1</v>
      </c>
    </row>
    <row r="7" spans="1:40">
      <c r="A7" t="s">
        <v>120</v>
      </c>
      <c r="B7" t="s">
        <v>121</v>
      </c>
      <c r="C7" t="s">
        <v>134</v>
      </c>
      <c r="D7" t="s">
        <v>129</v>
      </c>
      <c r="E7">
        <v>1</v>
      </c>
      <c r="G7" t="s">
        <v>130</v>
      </c>
      <c r="I7" t="s">
        <v>125</v>
      </c>
      <c r="Z7" t="str">
        <f>IFERROR(MID(AA7,FIND("-",H7,1)+1,20),_xlfn.IFNA(VLOOKUP(F7&amp;"-"&amp;AA7,Ref_Kontak!$A:$E,4,FALSE),Ref_Kontak!$H$2))</f>
        <v>628999007703</v>
      </c>
      <c r="AA7" t="str">
        <f t="shared" si="4"/>
        <v/>
      </c>
      <c r="AB7" t="str">
        <f t="shared" si="0"/>
        <v/>
      </c>
      <c r="AC7" t="str">
        <f t="shared" si="1"/>
        <v>628999007703</v>
      </c>
      <c r="AD7" t="str">
        <f t="shared" si="5"/>
        <v>Halo+,+Visual+AI+5S+mendeteksi+Violation%3A+METALDET1-LINE+8</v>
      </c>
      <c r="AE7" t="str">
        <f t="shared" si="2"/>
        <v>https://web.whatsapp.com/send/?phone=628999007703&amp;text=Halo+,+Visual+AI+5S+mendeteksi+Violation%3A+METALDET1-LINE+8&amp;type=phone_number&amp;app_absent=0</v>
      </c>
      <c r="AF7" t="b">
        <f>IF(ISNA(VLOOKUP(D7&amp;"-"&amp;AB7, Ref_Kontak!$A:$E, 4, FALSE)), FALSE, TRUE)</f>
        <v>0</v>
      </c>
      <c r="AG7" t="str">
        <f>_xlfn.IFNA(VLOOKUP(Z7,Ref_Kontak!H:H,1,FALSE),"FALSE")</f>
        <v>628999007703</v>
      </c>
      <c r="AH7" t="str">
        <f t="shared" si="3"/>
        <v>METALDET1-LINE 8</v>
      </c>
      <c r="AI7">
        <f>IF(I7="violation",COUNTIF($AH$1:AH7,AH7),0)</f>
        <v>4</v>
      </c>
      <c r="AJ7" t="str">
        <f t="shared" si="6"/>
        <v>violation-METALDET1</v>
      </c>
      <c r="AK7">
        <f>IF(I7="violation",COUNTIF($AJ$1:AJ7,AJ7),FALSE)</f>
        <v>3</v>
      </c>
      <c r="AL7">
        <f t="shared" si="7"/>
        <v>0</v>
      </c>
      <c r="AM7">
        <f t="shared" si="8"/>
        <v>3</v>
      </c>
      <c r="AN7" t="str">
        <f t="shared" si="9"/>
        <v>ALERT! 3 Violation founded @METALDET1</v>
      </c>
    </row>
    <row r="8" spans="1:40">
      <c r="A8" t="s">
        <v>120</v>
      </c>
      <c r="B8" t="s">
        <v>121</v>
      </c>
      <c r="C8" t="s">
        <v>135</v>
      </c>
      <c r="D8" t="s">
        <v>129</v>
      </c>
      <c r="E8">
        <v>1</v>
      </c>
      <c r="G8" t="s">
        <v>130</v>
      </c>
      <c r="I8" t="s">
        <v>125</v>
      </c>
      <c r="Z8" t="str">
        <f>IFERROR(MID(AA8,FIND("-",H8,1)+1,20),_xlfn.IFNA(VLOOKUP(F8&amp;"-"&amp;AA8,Ref_Kontak!$A:$E,4,FALSE),Ref_Kontak!$H$2))</f>
        <v>628999007703</v>
      </c>
      <c r="AA8" t="str">
        <f t="shared" si="4"/>
        <v/>
      </c>
      <c r="AB8" t="str">
        <f t="shared" si="0"/>
        <v/>
      </c>
      <c r="AC8" t="str">
        <f t="shared" si="1"/>
        <v>628999007703</v>
      </c>
      <c r="AD8" t="str">
        <f t="shared" si="5"/>
        <v>Halo+,+Visual+AI+5S+mendeteksi+Violation%3A+METALDET1-LINE+8</v>
      </c>
      <c r="AE8" t="str">
        <f t="shared" si="2"/>
        <v>https://web.whatsapp.com/send/?phone=628999007703&amp;text=Halo+,+Visual+AI+5S+mendeteksi+Violation%3A+METALDET1-LINE+8&amp;type=phone_number&amp;app_absent=0</v>
      </c>
      <c r="AF8" t="b">
        <f>IF(ISNA(VLOOKUP(D8&amp;"-"&amp;AB8, Ref_Kontak!$A:$E, 4, FALSE)), FALSE, TRUE)</f>
        <v>0</v>
      </c>
      <c r="AG8" t="str">
        <f>_xlfn.IFNA(VLOOKUP(Z8,Ref_Kontak!H:H,1,FALSE),"FALSE")</f>
        <v>628999007703</v>
      </c>
      <c r="AH8" t="str">
        <f t="shared" si="3"/>
        <v>METALDET1-LINE 8</v>
      </c>
      <c r="AI8">
        <f>IF(I8="violation",COUNTIF($AH$1:AH8,AH8),0)</f>
        <v>5</v>
      </c>
      <c r="AJ8" t="str">
        <f t="shared" si="6"/>
        <v>violation-METALDET1</v>
      </c>
      <c r="AK8">
        <f>IF(I8="violation",COUNTIF($AJ$1:AJ8,AJ8),FALSE)</f>
        <v>4</v>
      </c>
      <c r="AL8">
        <f t="shared" si="7"/>
        <v>0</v>
      </c>
      <c r="AM8">
        <f t="shared" si="8"/>
        <v>3</v>
      </c>
      <c r="AN8" t="str">
        <f t="shared" si="9"/>
        <v>ALERT! 3 Violation founded @METALDET1</v>
      </c>
    </row>
    <row r="9" spans="1:40">
      <c r="A9" t="s">
        <v>120</v>
      </c>
      <c r="B9" t="s">
        <v>121</v>
      </c>
      <c r="C9" t="s">
        <v>136</v>
      </c>
      <c r="D9" t="s">
        <v>129</v>
      </c>
      <c r="E9">
        <v>1</v>
      </c>
      <c r="G9" t="s">
        <v>130</v>
      </c>
      <c r="I9" t="s">
        <v>125</v>
      </c>
      <c r="Z9" t="str">
        <f>IFERROR(MID(AA9,FIND("-",H9,1)+1,20),_xlfn.IFNA(VLOOKUP(F9&amp;"-"&amp;AA9,Ref_Kontak!$A:$E,4,FALSE),Ref_Kontak!$H$2))</f>
        <v>628999007703</v>
      </c>
      <c r="AA9" t="str">
        <f t="shared" si="4"/>
        <v/>
      </c>
      <c r="AB9" t="str">
        <f t="shared" si="0"/>
        <v/>
      </c>
      <c r="AC9" t="str">
        <f t="shared" si="1"/>
        <v>628999007703</v>
      </c>
      <c r="AD9" t="str">
        <f t="shared" si="5"/>
        <v>Halo+,+Visual+AI+5S+mendeteksi+Violation%3A+METALDET1-LINE+8</v>
      </c>
      <c r="AE9" t="str">
        <f t="shared" si="2"/>
        <v>https://web.whatsapp.com/send/?phone=628999007703&amp;text=Halo+,+Visual+AI+5S+mendeteksi+Violation%3A+METALDET1-LINE+8&amp;type=phone_number&amp;app_absent=0</v>
      </c>
      <c r="AF9" t="b">
        <f>IF(ISNA(VLOOKUP(D9&amp;"-"&amp;AB9, Ref_Kontak!$A:$E, 4, FALSE)), FALSE, TRUE)</f>
        <v>0</v>
      </c>
      <c r="AG9" t="str">
        <f>_xlfn.IFNA(VLOOKUP(Z9,Ref_Kontak!H:H,1,FALSE),"FALSE")</f>
        <v>628999007703</v>
      </c>
      <c r="AH9" t="str">
        <f t="shared" si="3"/>
        <v>METALDET1-LINE 8</v>
      </c>
      <c r="AI9">
        <f>IF(I9="violation",COUNTIF($AH$1:AH9,AH9),0)</f>
        <v>6</v>
      </c>
      <c r="AJ9" t="str">
        <f t="shared" si="6"/>
        <v>violation-METALDET1</v>
      </c>
      <c r="AK9">
        <f>IF(I9="violation",COUNTIF($AJ$1:AJ9,AJ9),FALSE)</f>
        <v>5</v>
      </c>
      <c r="AL9">
        <f t="shared" si="7"/>
        <v>0</v>
      </c>
      <c r="AM9">
        <f t="shared" si="8"/>
        <v>3</v>
      </c>
      <c r="AN9" t="str">
        <f t="shared" si="9"/>
        <v>ALERT! 3 Violation founded @METALDET1</v>
      </c>
    </row>
    <row r="10" spans="1:40">
      <c r="A10" t="s">
        <v>120</v>
      </c>
      <c r="B10" t="s">
        <v>121</v>
      </c>
      <c r="C10" t="s">
        <v>137</v>
      </c>
      <c r="D10" t="s">
        <v>129</v>
      </c>
      <c r="E10">
        <v>1</v>
      </c>
      <c r="G10" t="s">
        <v>130</v>
      </c>
      <c r="I10" t="s">
        <v>125</v>
      </c>
      <c r="Z10" t="str">
        <f>IFERROR(MID(AA10,FIND("-",H10,1)+1,20),_xlfn.IFNA(VLOOKUP(F10&amp;"-"&amp;AA10,Ref_Kontak!$A:$E,4,FALSE),Ref_Kontak!$H$2))</f>
        <v>628999007703</v>
      </c>
      <c r="AA10" t="str">
        <f t="shared" si="4"/>
        <v/>
      </c>
      <c r="AB10" t="str">
        <f t="shared" si="0"/>
        <v/>
      </c>
      <c r="AC10" t="str">
        <f t="shared" si="1"/>
        <v>628999007703</v>
      </c>
      <c r="AD10" t="str">
        <f t="shared" si="5"/>
        <v>Halo+,+Visual+AI+5S+mendeteksi+Violation%3A+METALDET1-LINE+8</v>
      </c>
      <c r="AE10" t="str">
        <f t="shared" si="2"/>
        <v>https://web.whatsapp.com/send/?phone=628999007703&amp;text=Halo+,+Visual+AI+5S+mendeteksi+Violation%3A+METALDET1-LINE+8&amp;type=phone_number&amp;app_absent=0</v>
      </c>
      <c r="AF10" t="b">
        <f>IF(ISNA(VLOOKUP(D10&amp;"-"&amp;AB10, Ref_Kontak!$A:$E, 4, FALSE)), FALSE, TRUE)</f>
        <v>0</v>
      </c>
      <c r="AG10" t="str">
        <f>_xlfn.IFNA(VLOOKUP(Z10,Ref_Kontak!H:H,1,FALSE),"FALSE")</f>
        <v>628999007703</v>
      </c>
      <c r="AH10" t="str">
        <f t="shared" si="3"/>
        <v>METALDET1-LINE 8</v>
      </c>
      <c r="AI10">
        <f>IF(I10="violation",COUNTIF($AH$1:AH10,AH10),0)</f>
        <v>7</v>
      </c>
      <c r="AJ10" t="str">
        <f t="shared" si="6"/>
        <v>violation-METALDET1</v>
      </c>
      <c r="AK10">
        <f>IF(I10="violation",COUNTIF($AJ$1:AJ10,AJ10),FALSE)</f>
        <v>6</v>
      </c>
      <c r="AL10">
        <f t="shared" si="7"/>
        <v>0</v>
      </c>
      <c r="AM10">
        <f t="shared" si="8"/>
        <v>3</v>
      </c>
      <c r="AN10" t="str">
        <f t="shared" si="9"/>
        <v>ALERT! 3 Violation founded @METALDET1</v>
      </c>
    </row>
    <row r="11" spans="1:40">
      <c r="A11" t="s">
        <v>120</v>
      </c>
      <c r="B11" t="s">
        <v>121</v>
      </c>
      <c r="C11" t="s">
        <v>138</v>
      </c>
      <c r="D11" t="s">
        <v>129</v>
      </c>
      <c r="E11">
        <v>1</v>
      </c>
      <c r="G11" t="s">
        <v>130</v>
      </c>
      <c r="I11" t="s">
        <v>125</v>
      </c>
      <c r="Z11" t="str">
        <f>IFERROR(MID(AA11,FIND("-",H11,1)+1,20),_xlfn.IFNA(VLOOKUP(F11&amp;"-"&amp;AA11,Ref_Kontak!$A:$E,4,FALSE),Ref_Kontak!$H$2))</f>
        <v>628999007703</v>
      </c>
      <c r="AA11" t="str">
        <f t="shared" si="4"/>
        <v/>
      </c>
      <c r="AB11" t="str">
        <f t="shared" si="0"/>
        <v/>
      </c>
      <c r="AC11" t="str">
        <f t="shared" si="1"/>
        <v>628999007703</v>
      </c>
      <c r="AD11" t="str">
        <f t="shared" si="5"/>
        <v>Halo+,+Visual+AI+5S+mendeteksi+Violation%3A+METALDET1-LINE+8</v>
      </c>
      <c r="AE11" t="str">
        <f t="shared" si="2"/>
        <v>https://web.whatsapp.com/send/?phone=628999007703&amp;text=Halo+,+Visual+AI+5S+mendeteksi+Violation%3A+METALDET1-LINE+8&amp;type=phone_number&amp;app_absent=0</v>
      </c>
      <c r="AF11" t="b">
        <f>IF(ISNA(VLOOKUP(D11&amp;"-"&amp;AB11, Ref_Kontak!$A:$E, 4, FALSE)), FALSE, TRUE)</f>
        <v>0</v>
      </c>
      <c r="AG11" t="str">
        <f>_xlfn.IFNA(VLOOKUP(Z11,Ref_Kontak!H:H,1,FALSE),"FALSE")</f>
        <v>628999007703</v>
      </c>
      <c r="AH11" t="str">
        <f t="shared" si="3"/>
        <v>METALDET1-LINE 8</v>
      </c>
      <c r="AI11">
        <f>IF(I11="violation",COUNTIF($AH$1:AH11,AH11),0)</f>
        <v>8</v>
      </c>
      <c r="AJ11" t="str">
        <f t="shared" si="6"/>
        <v>violation-METALDET1</v>
      </c>
      <c r="AK11">
        <f>IF(I11="violation",COUNTIF($AJ$1:AJ11,AJ11),FALSE)</f>
        <v>7</v>
      </c>
      <c r="AL11">
        <f t="shared" si="7"/>
        <v>0</v>
      </c>
      <c r="AM11">
        <f t="shared" si="8"/>
        <v>3</v>
      </c>
      <c r="AN11" t="str">
        <f t="shared" si="9"/>
        <v>ALERT! 3 Violation founded @METALDET1</v>
      </c>
    </row>
    <row r="12" spans="1:40">
      <c r="A12" t="s">
        <v>120</v>
      </c>
      <c r="B12" t="s">
        <v>121</v>
      </c>
      <c r="C12" t="s">
        <v>139</v>
      </c>
      <c r="D12" t="s">
        <v>129</v>
      </c>
      <c r="E12">
        <v>1</v>
      </c>
      <c r="G12" t="s">
        <v>130</v>
      </c>
      <c r="I12" t="s">
        <v>125</v>
      </c>
      <c r="Z12" t="str">
        <f>IFERROR(MID(AA12,FIND("-",H12,1)+1,20),_xlfn.IFNA(VLOOKUP(F12&amp;"-"&amp;AA12,Ref_Kontak!$A:$E,4,FALSE),Ref_Kontak!$H$2))</f>
        <v>628999007703</v>
      </c>
      <c r="AA12" t="str">
        <f t="shared" si="4"/>
        <v/>
      </c>
      <c r="AB12" t="str">
        <f t="shared" si="0"/>
        <v/>
      </c>
      <c r="AC12" t="str">
        <f t="shared" si="1"/>
        <v>628999007703</v>
      </c>
      <c r="AD12" t="str">
        <f t="shared" si="5"/>
        <v>Halo+,+Visual+AI+5S+mendeteksi+Violation%3A+METALDET1-LINE+8</v>
      </c>
      <c r="AE12" t="str">
        <f t="shared" si="2"/>
        <v>https://web.whatsapp.com/send/?phone=628999007703&amp;text=Halo+,+Visual+AI+5S+mendeteksi+Violation%3A+METALDET1-LINE+8&amp;type=phone_number&amp;app_absent=0</v>
      </c>
      <c r="AF12" t="b">
        <f>IF(ISNA(VLOOKUP(D12&amp;"-"&amp;AB12, Ref_Kontak!$A:$E, 4, FALSE)), FALSE, TRUE)</f>
        <v>0</v>
      </c>
      <c r="AG12" t="str">
        <f>_xlfn.IFNA(VLOOKUP(Z12,Ref_Kontak!H:H,1,FALSE),"FALSE")</f>
        <v>628999007703</v>
      </c>
      <c r="AH12" t="str">
        <f t="shared" si="3"/>
        <v>METALDET1-LINE 8</v>
      </c>
      <c r="AI12">
        <f>IF(I12="violation",COUNTIF($AH$1:AH12,AH12),0)</f>
        <v>9</v>
      </c>
      <c r="AJ12" t="str">
        <f t="shared" si="6"/>
        <v>violation-METALDET1</v>
      </c>
      <c r="AK12">
        <f>IF(I12="violation",COUNTIF($AJ$1:AJ12,AJ12),FALSE)</f>
        <v>8</v>
      </c>
      <c r="AL12">
        <f t="shared" si="7"/>
        <v>0</v>
      </c>
      <c r="AM12">
        <f t="shared" si="8"/>
        <v>3</v>
      </c>
      <c r="AN12" t="str">
        <f t="shared" si="9"/>
        <v>ALERT! 3 Violation founded @METALDET1</v>
      </c>
    </row>
    <row r="13" spans="1:40">
      <c r="A13" t="s">
        <v>120</v>
      </c>
      <c r="B13" t="s">
        <v>121</v>
      </c>
      <c r="C13" t="s">
        <v>140</v>
      </c>
      <c r="D13" t="s">
        <v>129</v>
      </c>
      <c r="E13">
        <v>1</v>
      </c>
      <c r="G13" t="s">
        <v>130</v>
      </c>
      <c r="I13" t="s">
        <v>125</v>
      </c>
      <c r="Z13" t="str">
        <f>IFERROR(MID(AA13,FIND("-",H13,1)+1,20),_xlfn.IFNA(VLOOKUP(F13&amp;"-"&amp;AA13,Ref_Kontak!$A:$E,4,FALSE),Ref_Kontak!$H$2))</f>
        <v>628999007703</v>
      </c>
      <c r="AA13" t="str">
        <f t="shared" si="4"/>
        <v/>
      </c>
      <c r="AB13" t="str">
        <f t="shared" si="0"/>
        <v/>
      </c>
      <c r="AC13" t="str">
        <f t="shared" si="1"/>
        <v>628999007703</v>
      </c>
      <c r="AD13" t="str">
        <f t="shared" si="5"/>
        <v>Halo+,+Visual+AI+5S+mendeteksi+Violation%3A+METALDET1-LINE+8</v>
      </c>
      <c r="AE13" t="str">
        <f t="shared" si="2"/>
        <v>https://web.whatsapp.com/send/?phone=628999007703&amp;text=Halo+,+Visual+AI+5S+mendeteksi+Violation%3A+METALDET1-LINE+8&amp;type=phone_number&amp;app_absent=0</v>
      </c>
      <c r="AF13" t="b">
        <f>IF(ISNA(VLOOKUP(D13&amp;"-"&amp;AB13, Ref_Kontak!$A:$E, 4, FALSE)), FALSE, TRUE)</f>
        <v>0</v>
      </c>
      <c r="AG13" t="str">
        <f>_xlfn.IFNA(VLOOKUP(Z13,Ref_Kontak!H:H,1,FALSE),"FALSE")</f>
        <v>628999007703</v>
      </c>
      <c r="AH13" t="str">
        <f t="shared" si="3"/>
        <v>METALDET1-LINE 8</v>
      </c>
      <c r="AI13">
        <f>IF(I13="violation",COUNTIF($AH$1:AH13,AH13),0)</f>
        <v>10</v>
      </c>
      <c r="AJ13" t="str">
        <f t="shared" si="6"/>
        <v>violation-METALDET1</v>
      </c>
      <c r="AK13">
        <f>IF(I13="violation",COUNTIF($AJ$1:AJ13,AJ13),FALSE)</f>
        <v>9</v>
      </c>
      <c r="AL13">
        <f t="shared" si="7"/>
        <v>0</v>
      </c>
      <c r="AM13">
        <f t="shared" si="8"/>
        <v>3</v>
      </c>
      <c r="AN13" t="str">
        <f t="shared" si="9"/>
        <v>ALERT! 3 Violation founded @METALDET1</v>
      </c>
    </row>
    <row r="14" spans="1:40">
      <c r="A14" t="s">
        <v>120</v>
      </c>
      <c r="B14" t="s">
        <v>121</v>
      </c>
      <c r="C14" t="s">
        <v>141</v>
      </c>
      <c r="D14" t="s">
        <v>129</v>
      </c>
      <c r="E14">
        <v>1</v>
      </c>
      <c r="G14" t="s">
        <v>130</v>
      </c>
      <c r="I14" t="s">
        <v>125</v>
      </c>
      <c r="Z14" t="str">
        <f>IFERROR(MID(AA14,FIND("-",H14,1)+1,20),_xlfn.IFNA(VLOOKUP(F14&amp;"-"&amp;AA14,Ref_Kontak!$A:$E,4,FALSE),Ref_Kontak!$H$2))</f>
        <v>628999007703</v>
      </c>
      <c r="AA14" t="str">
        <f t="shared" si="4"/>
        <v/>
      </c>
      <c r="AB14" t="str">
        <f t="shared" si="0"/>
        <v/>
      </c>
      <c r="AC14" t="str">
        <f t="shared" si="1"/>
        <v>628999007703</v>
      </c>
      <c r="AD14" t="str">
        <f t="shared" si="5"/>
        <v>Halo+,+Visual+AI+5S+mendeteksi+Violation%3A+METALDET1-LINE+8</v>
      </c>
      <c r="AE14" t="str">
        <f t="shared" si="2"/>
        <v>https://web.whatsapp.com/send/?phone=628999007703&amp;text=Halo+,+Visual+AI+5S+mendeteksi+Violation%3A+METALDET1-LINE+8&amp;type=phone_number&amp;app_absent=0</v>
      </c>
      <c r="AF14" t="b">
        <f>IF(ISNA(VLOOKUP(D14&amp;"-"&amp;AB14, Ref_Kontak!$A:$E, 4, FALSE)), FALSE, TRUE)</f>
        <v>0</v>
      </c>
      <c r="AG14" t="str">
        <f>_xlfn.IFNA(VLOOKUP(Z14,Ref_Kontak!H:H,1,FALSE),"FALSE")</f>
        <v>628999007703</v>
      </c>
      <c r="AH14" t="str">
        <f t="shared" si="3"/>
        <v>METALDET1-LINE 8</v>
      </c>
      <c r="AI14">
        <f>IF(I14="violation",COUNTIF($AH$1:AH14,AH14),0)</f>
        <v>11</v>
      </c>
      <c r="AJ14" t="str">
        <f t="shared" si="6"/>
        <v>violation-METALDET1</v>
      </c>
      <c r="AK14">
        <f>IF(I14="violation",COUNTIF($AJ$1:AJ14,AJ14),FALSE)</f>
        <v>10</v>
      </c>
      <c r="AL14">
        <f t="shared" si="7"/>
        <v>0</v>
      </c>
      <c r="AM14">
        <f t="shared" si="8"/>
        <v>3</v>
      </c>
      <c r="AN14" t="str">
        <f t="shared" si="9"/>
        <v>ALERT! 3 Violation founded @METALDET1</v>
      </c>
    </row>
    <row r="15" spans="1:40">
      <c r="A15" t="s">
        <v>120</v>
      </c>
      <c r="B15" t="s">
        <v>121</v>
      </c>
      <c r="C15" t="s">
        <v>142</v>
      </c>
      <c r="D15" t="s">
        <v>129</v>
      </c>
      <c r="E15">
        <v>1</v>
      </c>
      <c r="G15" t="s">
        <v>130</v>
      </c>
      <c r="I15" t="s">
        <v>125</v>
      </c>
      <c r="Z15" t="str">
        <f>IFERROR(MID(AA15,FIND("-",H15,1)+1,20),_xlfn.IFNA(VLOOKUP(F15&amp;"-"&amp;AA15,Ref_Kontak!$A:$E,4,FALSE),Ref_Kontak!$H$2))</f>
        <v>628999007703</v>
      </c>
      <c r="AA15" t="str">
        <f t="shared" si="4"/>
        <v/>
      </c>
      <c r="AB15" t="str">
        <f t="shared" si="0"/>
        <v/>
      </c>
      <c r="AC15" t="str">
        <f t="shared" si="1"/>
        <v>628999007703</v>
      </c>
      <c r="AD15" t="str">
        <f t="shared" si="5"/>
        <v>Halo+,+Visual+AI+5S+mendeteksi+Violation%3A+METALDET1-LINE+8</v>
      </c>
      <c r="AE15" t="str">
        <f t="shared" si="2"/>
        <v>https://web.whatsapp.com/send/?phone=628999007703&amp;text=Halo+,+Visual+AI+5S+mendeteksi+Violation%3A+METALDET1-LINE+8&amp;type=phone_number&amp;app_absent=0</v>
      </c>
      <c r="AF15" t="b">
        <f>IF(ISNA(VLOOKUP(D15&amp;"-"&amp;AB15, Ref_Kontak!$A:$E, 4, FALSE)), FALSE, TRUE)</f>
        <v>0</v>
      </c>
      <c r="AG15" t="str">
        <f>_xlfn.IFNA(VLOOKUP(Z15,Ref_Kontak!H:H,1,FALSE),"FALSE")</f>
        <v>628999007703</v>
      </c>
      <c r="AH15" t="str">
        <f t="shared" si="3"/>
        <v>METALDET1-LINE 8</v>
      </c>
      <c r="AI15">
        <f>IF(I15="violation",COUNTIF($AH$1:AH15,AH15),0)</f>
        <v>12</v>
      </c>
      <c r="AJ15" t="str">
        <f t="shared" si="6"/>
        <v>violation-METALDET1</v>
      </c>
      <c r="AK15">
        <f>IF(I15="violation",COUNTIF($AJ$1:AJ15,AJ15),FALSE)</f>
        <v>11</v>
      </c>
      <c r="AL15">
        <f t="shared" si="7"/>
        <v>0</v>
      </c>
      <c r="AM15">
        <f t="shared" si="8"/>
        <v>3</v>
      </c>
      <c r="AN15" t="str">
        <f t="shared" si="9"/>
        <v>ALERT! 3 Violation founded @METALDET1</v>
      </c>
    </row>
    <row r="16" spans="1:40">
      <c r="A16" t="s">
        <v>120</v>
      </c>
      <c r="B16" t="s">
        <v>121</v>
      </c>
      <c r="C16" t="s">
        <v>143</v>
      </c>
      <c r="D16" t="s">
        <v>129</v>
      </c>
      <c r="E16">
        <v>1</v>
      </c>
      <c r="G16" t="s">
        <v>130</v>
      </c>
      <c r="I16" t="s">
        <v>125</v>
      </c>
      <c r="Z16" t="str">
        <f>IFERROR(MID(AA16,FIND("-",H16,1)+1,20),_xlfn.IFNA(VLOOKUP(F16&amp;"-"&amp;AA16,Ref_Kontak!$A:$E,4,FALSE),Ref_Kontak!$H$2))</f>
        <v>628999007703</v>
      </c>
      <c r="AA16" t="str">
        <f t="shared" si="4"/>
        <v/>
      </c>
      <c r="AB16" t="str">
        <f t="shared" si="0"/>
        <v/>
      </c>
      <c r="AC16" t="str">
        <f t="shared" si="1"/>
        <v>628999007703</v>
      </c>
      <c r="AD16" t="str">
        <f t="shared" si="5"/>
        <v>Halo+,+Visual+AI+5S+mendeteksi+Violation%3A+METALDET1-LINE+8</v>
      </c>
      <c r="AE16" t="str">
        <f t="shared" si="2"/>
        <v>https://web.whatsapp.com/send/?phone=628999007703&amp;text=Halo+,+Visual+AI+5S+mendeteksi+Violation%3A+METALDET1-LINE+8&amp;type=phone_number&amp;app_absent=0</v>
      </c>
      <c r="AF16" t="b">
        <f>IF(ISNA(VLOOKUP(D16&amp;"-"&amp;AB16, Ref_Kontak!$A:$E, 4, FALSE)), FALSE, TRUE)</f>
        <v>0</v>
      </c>
      <c r="AG16" t="str">
        <f>_xlfn.IFNA(VLOOKUP(Z16,Ref_Kontak!H:H,1,FALSE),"FALSE")</f>
        <v>628999007703</v>
      </c>
      <c r="AH16" t="str">
        <f t="shared" si="3"/>
        <v>METALDET1-LINE 8</v>
      </c>
      <c r="AI16">
        <f>IF(I16="violation",COUNTIF($AH$1:AH16,AH16),0)</f>
        <v>13</v>
      </c>
      <c r="AJ16" t="str">
        <f t="shared" si="6"/>
        <v>violation-METALDET1</v>
      </c>
      <c r="AK16">
        <f>IF(I16="violation",COUNTIF($AJ$1:AJ16,AJ16),FALSE)</f>
        <v>12</v>
      </c>
      <c r="AL16">
        <f t="shared" si="7"/>
        <v>0</v>
      </c>
      <c r="AM16">
        <f t="shared" si="8"/>
        <v>3</v>
      </c>
      <c r="AN16" t="str">
        <f t="shared" si="9"/>
        <v>ALERT! 3 Violation founded @METALDET1</v>
      </c>
    </row>
    <row r="17" spans="1:40">
      <c r="A17" t="s">
        <v>120</v>
      </c>
      <c r="B17" t="s">
        <v>121</v>
      </c>
      <c r="C17" t="s">
        <v>144</v>
      </c>
      <c r="D17" t="s">
        <v>129</v>
      </c>
      <c r="E17">
        <v>1</v>
      </c>
      <c r="G17" t="s">
        <v>130</v>
      </c>
      <c r="I17" t="s">
        <v>125</v>
      </c>
      <c r="Z17" t="str">
        <f>IFERROR(MID(AA17,FIND("-",H17,1)+1,20),_xlfn.IFNA(VLOOKUP(F17&amp;"-"&amp;AA17,Ref_Kontak!$A:$E,4,FALSE),Ref_Kontak!$H$2))</f>
        <v>628999007703</v>
      </c>
      <c r="AA17" t="str">
        <f t="shared" si="4"/>
        <v/>
      </c>
      <c r="AB17" t="str">
        <f t="shared" si="0"/>
        <v/>
      </c>
      <c r="AC17" t="str">
        <f t="shared" si="1"/>
        <v>628999007703</v>
      </c>
      <c r="AD17" t="str">
        <f t="shared" si="5"/>
        <v>Halo+,+Visual+AI+5S+mendeteksi+Violation%3A+METALDET1-LINE+8</v>
      </c>
      <c r="AE17" t="str">
        <f t="shared" si="2"/>
        <v>https://web.whatsapp.com/send/?phone=628999007703&amp;text=Halo+,+Visual+AI+5S+mendeteksi+Violation%3A+METALDET1-LINE+8&amp;type=phone_number&amp;app_absent=0</v>
      </c>
      <c r="AF17" t="b">
        <f>IF(ISNA(VLOOKUP(D17&amp;"-"&amp;AB17, Ref_Kontak!$A:$E, 4, FALSE)), FALSE, TRUE)</f>
        <v>0</v>
      </c>
      <c r="AG17" t="str">
        <f>_xlfn.IFNA(VLOOKUP(Z17,Ref_Kontak!H:H,1,FALSE),"FALSE")</f>
        <v>628999007703</v>
      </c>
      <c r="AH17" t="str">
        <f t="shared" si="3"/>
        <v>METALDET1-LINE 8</v>
      </c>
      <c r="AI17">
        <f>IF(I17="violation",COUNTIF($AH$1:AH17,AH17),0)</f>
        <v>14</v>
      </c>
      <c r="AJ17" t="str">
        <f t="shared" si="6"/>
        <v>violation-METALDET1</v>
      </c>
      <c r="AK17">
        <f>IF(I17="violation",COUNTIF($AJ$1:AJ17,AJ17),FALSE)</f>
        <v>13</v>
      </c>
      <c r="AL17">
        <f t="shared" si="7"/>
        <v>0</v>
      </c>
      <c r="AM17">
        <f t="shared" si="8"/>
        <v>3</v>
      </c>
      <c r="AN17" t="str">
        <f t="shared" si="9"/>
        <v>ALERT! 3 Violation founded @METALDET1</v>
      </c>
    </row>
    <row r="18" spans="1:40">
      <c r="A18" t="s">
        <v>120</v>
      </c>
      <c r="B18" t="s">
        <v>121</v>
      </c>
      <c r="C18" t="s">
        <v>145</v>
      </c>
      <c r="D18" t="s">
        <v>129</v>
      </c>
      <c r="E18">
        <v>1</v>
      </c>
      <c r="G18" t="s">
        <v>130</v>
      </c>
      <c r="I18" t="s">
        <v>125</v>
      </c>
      <c r="Z18" t="str">
        <f>IFERROR(MID(AA18,FIND("-",H18,1)+1,20),_xlfn.IFNA(VLOOKUP(F18&amp;"-"&amp;AA18,Ref_Kontak!$A:$E,4,FALSE),Ref_Kontak!$H$2))</f>
        <v>628999007703</v>
      </c>
      <c r="AA18" t="str">
        <f t="shared" si="4"/>
        <v/>
      </c>
      <c r="AB18" t="str">
        <f t="shared" si="0"/>
        <v/>
      </c>
      <c r="AC18" t="str">
        <f t="shared" si="1"/>
        <v>628999007703</v>
      </c>
      <c r="AD18" t="str">
        <f t="shared" si="5"/>
        <v>Halo+,+Visual+AI+5S+mendeteksi+Violation%3A+METALDET1-LINE+8</v>
      </c>
      <c r="AE18" t="str">
        <f t="shared" si="2"/>
        <v>https://web.whatsapp.com/send/?phone=628999007703&amp;text=Halo+,+Visual+AI+5S+mendeteksi+Violation%3A+METALDET1-LINE+8&amp;type=phone_number&amp;app_absent=0</v>
      </c>
      <c r="AF18" t="b">
        <f>IF(ISNA(VLOOKUP(D18&amp;"-"&amp;AB18, Ref_Kontak!$A:$E, 4, FALSE)), FALSE, TRUE)</f>
        <v>0</v>
      </c>
      <c r="AG18" t="str">
        <f>_xlfn.IFNA(VLOOKUP(Z18,Ref_Kontak!H:H,1,FALSE),"FALSE")</f>
        <v>628999007703</v>
      </c>
      <c r="AH18" t="str">
        <f t="shared" si="3"/>
        <v>METALDET1-LINE 8</v>
      </c>
      <c r="AI18">
        <f>IF(I18="violation",COUNTIF($AH$1:AH18,AH18),0)</f>
        <v>15</v>
      </c>
      <c r="AJ18" t="str">
        <f t="shared" si="6"/>
        <v>violation-METALDET1</v>
      </c>
      <c r="AK18">
        <f>IF(I18="violation",COUNTIF($AJ$1:AJ18,AJ18),FALSE)</f>
        <v>14</v>
      </c>
      <c r="AL18">
        <f t="shared" si="7"/>
        <v>0</v>
      </c>
      <c r="AM18">
        <f t="shared" si="8"/>
        <v>3</v>
      </c>
      <c r="AN18" t="str">
        <f t="shared" si="9"/>
        <v>ALERT! 3 Violation founded @METALDET1</v>
      </c>
    </row>
    <row r="19" spans="1:40">
      <c r="A19" t="s">
        <v>120</v>
      </c>
      <c r="B19" t="s">
        <v>121</v>
      </c>
      <c r="C19" t="s">
        <v>146</v>
      </c>
      <c r="D19" t="s">
        <v>129</v>
      </c>
      <c r="E19">
        <v>1</v>
      </c>
      <c r="G19" t="s">
        <v>130</v>
      </c>
      <c r="I19" t="s">
        <v>125</v>
      </c>
      <c r="Z19" t="str">
        <f>IFERROR(MID(AA19,FIND("-",H19,1)+1,20),_xlfn.IFNA(VLOOKUP(F19&amp;"-"&amp;AA19,Ref_Kontak!$A:$E,4,FALSE),Ref_Kontak!$H$2))</f>
        <v>628999007703</v>
      </c>
      <c r="AA19" t="str">
        <f t="shared" si="4"/>
        <v/>
      </c>
      <c r="AB19" t="str">
        <f t="shared" si="0"/>
        <v/>
      </c>
      <c r="AC19" t="str">
        <f t="shared" si="1"/>
        <v>628999007703</v>
      </c>
      <c r="AD19" t="str">
        <f t="shared" si="5"/>
        <v>Halo+,+Visual+AI+5S+mendeteksi+Violation%3A+METALDET1-LINE+8</v>
      </c>
      <c r="AE19" t="str">
        <f t="shared" si="2"/>
        <v>https://web.whatsapp.com/send/?phone=628999007703&amp;text=Halo+,+Visual+AI+5S+mendeteksi+Violation%3A+METALDET1-LINE+8&amp;type=phone_number&amp;app_absent=0</v>
      </c>
      <c r="AF19" t="b">
        <f>IF(ISNA(VLOOKUP(D19&amp;"-"&amp;AB19, Ref_Kontak!$A:$E, 4, FALSE)), FALSE, TRUE)</f>
        <v>0</v>
      </c>
      <c r="AG19" t="str">
        <f>_xlfn.IFNA(VLOOKUP(Z19,Ref_Kontak!H:H,1,FALSE),"FALSE")</f>
        <v>628999007703</v>
      </c>
      <c r="AH19" t="str">
        <f t="shared" si="3"/>
        <v>METALDET1-LINE 8</v>
      </c>
      <c r="AI19">
        <f>IF(I19="violation",COUNTIF($AH$1:AH19,AH19),0)</f>
        <v>16</v>
      </c>
      <c r="AJ19" t="str">
        <f t="shared" si="6"/>
        <v>violation-METALDET1</v>
      </c>
      <c r="AK19">
        <f>IF(I19="violation",COUNTIF($AJ$1:AJ19,AJ19),FALSE)</f>
        <v>15</v>
      </c>
      <c r="AL19">
        <f t="shared" si="7"/>
        <v>0</v>
      </c>
      <c r="AM19">
        <f t="shared" si="8"/>
        <v>3</v>
      </c>
      <c r="AN19" t="str">
        <f t="shared" si="9"/>
        <v>ALERT! 3 Violation founded @METALDET1</v>
      </c>
    </row>
    <row r="20" spans="1:40">
      <c r="A20" t="s">
        <v>120</v>
      </c>
      <c r="B20" t="s">
        <v>121</v>
      </c>
      <c r="C20" t="s">
        <v>147</v>
      </c>
      <c r="D20" t="s">
        <v>129</v>
      </c>
      <c r="E20">
        <v>1</v>
      </c>
      <c r="G20" t="s">
        <v>130</v>
      </c>
      <c r="I20" t="s">
        <v>125</v>
      </c>
      <c r="Z20" t="str">
        <f>IFERROR(MID(AA20,FIND("-",H20,1)+1,20),_xlfn.IFNA(VLOOKUP(F20&amp;"-"&amp;AA20,Ref_Kontak!$A:$E,4,FALSE),Ref_Kontak!$H$2))</f>
        <v>628999007703</v>
      </c>
      <c r="AA20" t="str">
        <f t="shared" si="4"/>
        <v/>
      </c>
      <c r="AB20" t="str">
        <f t="shared" si="0"/>
        <v/>
      </c>
      <c r="AC20" t="str">
        <f t="shared" si="1"/>
        <v>628999007703</v>
      </c>
      <c r="AD20" t="str">
        <f t="shared" si="5"/>
        <v>Halo+,+Visual+AI+5S+mendeteksi+Violation%3A+METALDET1-LINE+8</v>
      </c>
      <c r="AE20" t="str">
        <f t="shared" si="2"/>
        <v>https://web.whatsapp.com/send/?phone=628999007703&amp;text=Halo+,+Visual+AI+5S+mendeteksi+Violation%3A+METALDET1-LINE+8&amp;type=phone_number&amp;app_absent=0</v>
      </c>
      <c r="AF20" t="b">
        <f>IF(ISNA(VLOOKUP(D20&amp;"-"&amp;AB20, Ref_Kontak!$A:$E, 4, FALSE)), FALSE, TRUE)</f>
        <v>0</v>
      </c>
      <c r="AG20" t="str">
        <f>_xlfn.IFNA(VLOOKUP(Z20,Ref_Kontak!H:H,1,FALSE),"FALSE")</f>
        <v>628999007703</v>
      </c>
      <c r="AH20" t="str">
        <f t="shared" si="3"/>
        <v>METALDET1-LINE 8</v>
      </c>
      <c r="AI20">
        <f>IF(I20="violation",COUNTIF($AH$1:AH20,AH20),0)</f>
        <v>17</v>
      </c>
      <c r="AJ20" t="str">
        <f t="shared" si="6"/>
        <v>violation-METALDET1</v>
      </c>
      <c r="AK20">
        <f>IF(I20="violation",COUNTIF($AJ$1:AJ20,AJ20),FALSE)</f>
        <v>16</v>
      </c>
      <c r="AL20">
        <f t="shared" si="7"/>
        <v>0</v>
      </c>
      <c r="AM20">
        <f t="shared" si="8"/>
        <v>3</v>
      </c>
      <c r="AN20" t="str">
        <f t="shared" si="9"/>
        <v>ALERT! 3 Violation founded @METALDET1</v>
      </c>
    </row>
    <row r="21" spans="1:40">
      <c r="A21" t="s">
        <v>120</v>
      </c>
      <c r="B21" t="s">
        <v>121</v>
      </c>
      <c r="C21" t="s">
        <v>148</v>
      </c>
      <c r="D21" t="s">
        <v>129</v>
      </c>
      <c r="E21">
        <v>1</v>
      </c>
      <c r="G21" t="s">
        <v>130</v>
      </c>
      <c r="I21" t="s">
        <v>125</v>
      </c>
      <c r="Z21" t="str">
        <f>IFERROR(MID(AA21,FIND("-",H21,1)+1,20),_xlfn.IFNA(VLOOKUP(F21&amp;"-"&amp;AA21,Ref_Kontak!$A:$E,4,FALSE),Ref_Kontak!$H$2))</f>
        <v>628999007703</v>
      </c>
      <c r="AA21" t="str">
        <f t="shared" si="4"/>
        <v/>
      </c>
      <c r="AB21" t="str">
        <f t="shared" si="0"/>
        <v/>
      </c>
      <c r="AC21" t="str">
        <f t="shared" si="1"/>
        <v>628999007703</v>
      </c>
      <c r="AD21" t="str">
        <f t="shared" si="5"/>
        <v>Halo+,+Visual+AI+5S+mendeteksi+Violation%3A+METALDET1-LINE+8</v>
      </c>
      <c r="AE21" t="str">
        <f t="shared" si="2"/>
        <v>https://web.whatsapp.com/send/?phone=628999007703&amp;text=Halo+,+Visual+AI+5S+mendeteksi+Violation%3A+METALDET1-LINE+8&amp;type=phone_number&amp;app_absent=0</v>
      </c>
      <c r="AF21" t="b">
        <f>IF(ISNA(VLOOKUP(D21&amp;"-"&amp;AB21, Ref_Kontak!$A:$E, 4, FALSE)), FALSE, TRUE)</f>
        <v>0</v>
      </c>
      <c r="AG21" t="str">
        <f>_xlfn.IFNA(VLOOKUP(Z21,Ref_Kontak!H:H,1,FALSE),"FALSE")</f>
        <v>628999007703</v>
      </c>
      <c r="AH21" t="str">
        <f t="shared" si="3"/>
        <v>METALDET1-LINE 8</v>
      </c>
      <c r="AI21">
        <f>IF(I21="violation",COUNTIF($AH$1:AH21,AH21),0)</f>
        <v>18</v>
      </c>
      <c r="AJ21" t="str">
        <f t="shared" si="6"/>
        <v>violation-METALDET1</v>
      </c>
      <c r="AK21">
        <f>IF(I21="violation",COUNTIF($AJ$1:AJ21,AJ21),FALSE)</f>
        <v>17</v>
      </c>
      <c r="AL21">
        <f t="shared" si="7"/>
        <v>0</v>
      </c>
      <c r="AM21">
        <f t="shared" si="8"/>
        <v>3</v>
      </c>
      <c r="AN21" t="str">
        <f t="shared" si="9"/>
        <v>ALERT! 3 Violation founded @METALDET1</v>
      </c>
    </row>
    <row r="22" spans="1:40">
      <c r="A22" t="s">
        <v>120</v>
      </c>
      <c r="B22" t="s">
        <v>121</v>
      </c>
      <c r="C22" t="s">
        <v>149</v>
      </c>
      <c r="D22" t="s">
        <v>129</v>
      </c>
      <c r="E22">
        <v>1</v>
      </c>
      <c r="G22" t="s">
        <v>130</v>
      </c>
      <c r="I22" t="s">
        <v>125</v>
      </c>
      <c r="Z22" t="str">
        <f>IFERROR(MID(AA22,FIND("-",H22,1)+1,20),_xlfn.IFNA(VLOOKUP(F22&amp;"-"&amp;AA22,Ref_Kontak!$A:$E,4,FALSE),Ref_Kontak!$H$2))</f>
        <v>628999007703</v>
      </c>
      <c r="AA22" t="str">
        <f t="shared" si="4"/>
        <v/>
      </c>
      <c r="AB22" t="str">
        <f t="shared" si="0"/>
        <v/>
      </c>
      <c r="AC22" t="str">
        <f t="shared" si="1"/>
        <v>628999007703</v>
      </c>
      <c r="AD22" t="str">
        <f t="shared" si="5"/>
        <v>Halo+,+Visual+AI+5S+mendeteksi+Violation%3A+METALDET1-LINE+8</v>
      </c>
      <c r="AE22" t="str">
        <f t="shared" si="2"/>
        <v>https://web.whatsapp.com/send/?phone=628999007703&amp;text=Halo+,+Visual+AI+5S+mendeteksi+Violation%3A+METALDET1-LINE+8&amp;type=phone_number&amp;app_absent=0</v>
      </c>
      <c r="AF22" t="b">
        <f>IF(ISNA(VLOOKUP(D22&amp;"-"&amp;AB22, Ref_Kontak!$A:$E, 4, FALSE)), FALSE, TRUE)</f>
        <v>0</v>
      </c>
      <c r="AG22" t="str">
        <f>_xlfn.IFNA(VLOOKUP(Z22,Ref_Kontak!H:H,1,FALSE),"FALSE")</f>
        <v>628999007703</v>
      </c>
      <c r="AH22" t="str">
        <f t="shared" si="3"/>
        <v>METALDET1-LINE 8</v>
      </c>
      <c r="AI22">
        <f>IF(I22="violation",COUNTIF($AH$1:AH22,AH22),0)</f>
        <v>19</v>
      </c>
      <c r="AJ22" t="str">
        <f t="shared" si="6"/>
        <v>violation-METALDET1</v>
      </c>
      <c r="AK22">
        <f>IF(I22="violation",COUNTIF($AJ$1:AJ22,AJ22),FALSE)</f>
        <v>18</v>
      </c>
      <c r="AL22">
        <f t="shared" si="7"/>
        <v>0</v>
      </c>
      <c r="AM22">
        <f t="shared" si="8"/>
        <v>3</v>
      </c>
      <c r="AN22" t="str">
        <f t="shared" si="9"/>
        <v>ALERT! 3 Violation founded @METALDET1</v>
      </c>
    </row>
    <row r="23" spans="1:40">
      <c r="A23" t="s">
        <v>120</v>
      </c>
      <c r="B23" t="s">
        <v>121</v>
      </c>
      <c r="C23" t="s">
        <v>150</v>
      </c>
      <c r="D23" t="s">
        <v>129</v>
      </c>
      <c r="E23">
        <v>1</v>
      </c>
      <c r="G23" t="s">
        <v>130</v>
      </c>
      <c r="I23" t="s">
        <v>125</v>
      </c>
      <c r="Z23" t="str">
        <f>IFERROR(MID(AA23,FIND("-",H23,1)+1,20),_xlfn.IFNA(VLOOKUP(F23&amp;"-"&amp;AA23,Ref_Kontak!$A:$E,4,FALSE),Ref_Kontak!$H$2))</f>
        <v>628999007703</v>
      </c>
      <c r="AA23" t="str">
        <f t="shared" si="4"/>
        <v/>
      </c>
      <c r="AB23" t="str">
        <f t="shared" si="0"/>
        <v/>
      </c>
      <c r="AC23" t="str">
        <f t="shared" si="1"/>
        <v>628999007703</v>
      </c>
      <c r="AD23" t="str">
        <f t="shared" si="5"/>
        <v>Halo+,+Visual+AI+5S+mendeteksi+Violation%3A+METALDET1-LINE+8</v>
      </c>
      <c r="AE23" t="str">
        <f t="shared" si="2"/>
        <v>https://web.whatsapp.com/send/?phone=628999007703&amp;text=Halo+,+Visual+AI+5S+mendeteksi+Violation%3A+METALDET1-LINE+8&amp;type=phone_number&amp;app_absent=0</v>
      </c>
      <c r="AF23" t="b">
        <f>IF(ISNA(VLOOKUP(D23&amp;"-"&amp;AB23, Ref_Kontak!$A:$E, 4, FALSE)), FALSE, TRUE)</f>
        <v>0</v>
      </c>
      <c r="AG23" t="str">
        <f>_xlfn.IFNA(VLOOKUP(Z23,Ref_Kontak!H:H,1,FALSE),"FALSE")</f>
        <v>628999007703</v>
      </c>
      <c r="AH23" t="str">
        <f t="shared" si="3"/>
        <v>METALDET1-LINE 8</v>
      </c>
      <c r="AI23">
        <f>IF(I23="violation",COUNTIF($AH$1:AH23,AH23),0)</f>
        <v>20</v>
      </c>
      <c r="AJ23" t="str">
        <f t="shared" si="6"/>
        <v>violation-METALDET1</v>
      </c>
      <c r="AK23">
        <f>IF(I23="violation",COUNTIF($AJ$1:AJ23,AJ23),FALSE)</f>
        <v>19</v>
      </c>
      <c r="AL23">
        <f t="shared" si="7"/>
        <v>0</v>
      </c>
      <c r="AM23">
        <f t="shared" si="8"/>
        <v>3</v>
      </c>
      <c r="AN23" t="str">
        <f t="shared" si="9"/>
        <v>ALERT! 3 Violation founded @METALDET1</v>
      </c>
    </row>
    <row r="24" spans="1:40">
      <c r="A24" t="s">
        <v>120</v>
      </c>
      <c r="B24" t="s">
        <v>121</v>
      </c>
      <c r="C24" t="s">
        <v>151</v>
      </c>
      <c r="D24" t="s">
        <v>129</v>
      </c>
      <c r="E24">
        <v>1</v>
      </c>
      <c r="G24" t="s">
        <v>130</v>
      </c>
      <c r="I24" t="s">
        <v>125</v>
      </c>
      <c r="Z24" t="str">
        <f>IFERROR(MID(AA24,FIND("-",H24,1)+1,20),_xlfn.IFNA(VLOOKUP(F24&amp;"-"&amp;AA24,Ref_Kontak!$A:$E,4,FALSE),Ref_Kontak!$H$2))</f>
        <v>628999007703</v>
      </c>
      <c r="AA24" t="str">
        <f t="shared" si="4"/>
        <v/>
      </c>
      <c r="AB24" t="str">
        <f t="shared" si="0"/>
        <v/>
      </c>
      <c r="AC24" t="str">
        <f t="shared" si="1"/>
        <v>628999007703</v>
      </c>
      <c r="AD24" t="str">
        <f t="shared" si="5"/>
        <v>Halo+,+Visual+AI+5S+mendeteksi+Violation%3A+METALDET1-LINE+8</v>
      </c>
      <c r="AE24" t="str">
        <f t="shared" si="2"/>
        <v>https://web.whatsapp.com/send/?phone=628999007703&amp;text=Halo+,+Visual+AI+5S+mendeteksi+Violation%3A+METALDET1-LINE+8&amp;type=phone_number&amp;app_absent=0</v>
      </c>
      <c r="AF24" t="b">
        <f>IF(ISNA(VLOOKUP(D24&amp;"-"&amp;AB24, Ref_Kontak!$A:$E, 4, FALSE)), FALSE, TRUE)</f>
        <v>0</v>
      </c>
      <c r="AG24" t="str">
        <f>_xlfn.IFNA(VLOOKUP(Z24,Ref_Kontak!H:H,1,FALSE),"FALSE")</f>
        <v>628999007703</v>
      </c>
      <c r="AH24" t="str">
        <f t="shared" si="3"/>
        <v>METALDET1-LINE 8</v>
      </c>
      <c r="AI24">
        <f>IF(I24="violation",COUNTIF($AH$1:AH24,AH24),0)</f>
        <v>21</v>
      </c>
      <c r="AJ24" t="str">
        <f t="shared" si="6"/>
        <v>violation-METALDET1</v>
      </c>
      <c r="AK24">
        <f>IF(I24="violation",COUNTIF($AJ$1:AJ24,AJ24),FALSE)</f>
        <v>20</v>
      </c>
      <c r="AL24">
        <f t="shared" si="7"/>
        <v>0</v>
      </c>
      <c r="AM24">
        <f t="shared" si="8"/>
        <v>3</v>
      </c>
      <c r="AN24" t="str">
        <f t="shared" si="9"/>
        <v>ALERT! 3 Violation founded @METALDET1</v>
      </c>
    </row>
    <row r="25" spans="1:40">
      <c r="A25" t="s">
        <v>120</v>
      </c>
      <c r="B25" t="s">
        <v>121</v>
      </c>
      <c r="C25" t="s">
        <v>152</v>
      </c>
      <c r="D25" t="s">
        <v>129</v>
      </c>
      <c r="E25">
        <v>1</v>
      </c>
      <c r="G25" t="s">
        <v>130</v>
      </c>
      <c r="I25" t="s">
        <v>125</v>
      </c>
      <c r="Z25" t="str">
        <f>IFERROR(MID(AA25,FIND("-",H25,1)+1,20),_xlfn.IFNA(VLOOKUP(F25&amp;"-"&amp;AA25,Ref_Kontak!$A:$E,4,FALSE),Ref_Kontak!$H$2))</f>
        <v>628999007703</v>
      </c>
      <c r="AA25" t="str">
        <f t="shared" si="4"/>
        <v/>
      </c>
      <c r="AB25" t="str">
        <f t="shared" si="0"/>
        <v/>
      </c>
      <c r="AC25" t="str">
        <f t="shared" si="1"/>
        <v>628999007703</v>
      </c>
      <c r="AD25" t="str">
        <f t="shared" si="5"/>
        <v>Halo+,+Visual+AI+5S+mendeteksi+Violation%3A+METALDET1-LINE+8</v>
      </c>
      <c r="AE25" t="str">
        <f t="shared" si="2"/>
        <v>https://web.whatsapp.com/send/?phone=628999007703&amp;text=Halo+,+Visual+AI+5S+mendeteksi+Violation%3A+METALDET1-LINE+8&amp;type=phone_number&amp;app_absent=0</v>
      </c>
      <c r="AF25" t="b">
        <f>IF(ISNA(VLOOKUP(D25&amp;"-"&amp;AB25, Ref_Kontak!$A:$E, 4, FALSE)), FALSE, TRUE)</f>
        <v>0</v>
      </c>
      <c r="AG25" t="str">
        <f>_xlfn.IFNA(VLOOKUP(Z25,Ref_Kontak!H:H,1,FALSE),"FALSE")</f>
        <v>628999007703</v>
      </c>
      <c r="AH25" t="str">
        <f t="shared" si="3"/>
        <v>METALDET1-LINE 8</v>
      </c>
      <c r="AI25">
        <f>IF(I25="violation",COUNTIF($AH$1:AH25,AH25),0)</f>
        <v>22</v>
      </c>
      <c r="AJ25" t="str">
        <f t="shared" si="6"/>
        <v>violation-METALDET1</v>
      </c>
      <c r="AK25">
        <f>IF(I25="violation",COUNTIF($AJ$1:AJ25,AJ25),FALSE)</f>
        <v>21</v>
      </c>
      <c r="AL25">
        <f t="shared" si="7"/>
        <v>0</v>
      </c>
      <c r="AM25">
        <f t="shared" si="8"/>
        <v>3</v>
      </c>
      <c r="AN25" t="str">
        <f t="shared" si="9"/>
        <v>ALERT! 3 Violation founded @METALDET1</v>
      </c>
    </row>
    <row r="26" spans="1:40">
      <c r="A26" t="s">
        <v>120</v>
      </c>
      <c r="B26" t="s">
        <v>121</v>
      </c>
      <c r="C26" t="s">
        <v>153</v>
      </c>
      <c r="D26" t="s">
        <v>129</v>
      </c>
      <c r="E26">
        <v>1</v>
      </c>
      <c r="G26" t="s">
        <v>130</v>
      </c>
      <c r="I26" t="s">
        <v>125</v>
      </c>
      <c r="Z26" t="str">
        <f>IFERROR(MID(AA26,FIND("-",H26,1)+1,20),_xlfn.IFNA(VLOOKUP(F26&amp;"-"&amp;AA26,Ref_Kontak!$A:$E,4,FALSE),Ref_Kontak!$H$2))</f>
        <v>628999007703</v>
      </c>
      <c r="AA26" t="str">
        <f t="shared" si="4"/>
        <v/>
      </c>
      <c r="AB26" t="str">
        <f t="shared" si="0"/>
        <v/>
      </c>
      <c r="AC26" t="str">
        <f t="shared" si="1"/>
        <v>628999007703</v>
      </c>
      <c r="AD26" t="str">
        <f t="shared" si="5"/>
        <v>Halo+,+Visual+AI+5S+mendeteksi+Violation%3A+METALDET1-LINE+8</v>
      </c>
      <c r="AE26" t="str">
        <f t="shared" si="2"/>
        <v>https://web.whatsapp.com/send/?phone=628999007703&amp;text=Halo+,+Visual+AI+5S+mendeteksi+Violation%3A+METALDET1-LINE+8&amp;type=phone_number&amp;app_absent=0</v>
      </c>
      <c r="AF26" t="b">
        <f>IF(ISNA(VLOOKUP(D26&amp;"-"&amp;AB26, Ref_Kontak!$A:$E, 4, FALSE)), FALSE, TRUE)</f>
        <v>0</v>
      </c>
      <c r="AG26" t="str">
        <f>_xlfn.IFNA(VLOOKUP(Z26,Ref_Kontak!H:H,1,FALSE),"FALSE")</f>
        <v>628999007703</v>
      </c>
      <c r="AH26" t="str">
        <f t="shared" si="3"/>
        <v>METALDET1-LINE 8</v>
      </c>
      <c r="AI26">
        <f>IF(I26="violation",COUNTIF($AH$1:AH26,AH26),0)</f>
        <v>23</v>
      </c>
      <c r="AJ26" t="str">
        <f t="shared" si="6"/>
        <v>violation-METALDET1</v>
      </c>
      <c r="AK26">
        <f>IF(I26="violation",COUNTIF($AJ$1:AJ26,AJ26),FALSE)</f>
        <v>22</v>
      </c>
      <c r="AL26">
        <f t="shared" si="7"/>
        <v>0</v>
      </c>
      <c r="AM26">
        <f t="shared" si="8"/>
        <v>3</v>
      </c>
      <c r="AN26" t="str">
        <f t="shared" si="9"/>
        <v>ALERT! 3 Violation founded @METALDET1</v>
      </c>
    </row>
    <row r="27" spans="1:40">
      <c r="A27" t="s">
        <v>120</v>
      </c>
      <c r="B27" t="s">
        <v>121</v>
      </c>
      <c r="C27" t="s">
        <v>154</v>
      </c>
      <c r="D27" t="s">
        <v>129</v>
      </c>
      <c r="E27">
        <v>1</v>
      </c>
      <c r="G27" t="s">
        <v>130</v>
      </c>
      <c r="I27" t="s">
        <v>125</v>
      </c>
      <c r="Z27" t="str">
        <f>IFERROR(MID(AA27,FIND("-",H27,1)+1,20),_xlfn.IFNA(VLOOKUP(F27&amp;"-"&amp;AA27,Ref_Kontak!$A:$E,4,FALSE),Ref_Kontak!$H$2))</f>
        <v>628999007703</v>
      </c>
      <c r="AA27" t="str">
        <f t="shared" si="4"/>
        <v/>
      </c>
      <c r="AB27" t="str">
        <f t="shared" si="0"/>
        <v/>
      </c>
      <c r="AC27" t="str">
        <f t="shared" si="1"/>
        <v>628999007703</v>
      </c>
      <c r="AD27" t="str">
        <f t="shared" si="5"/>
        <v>Halo+,+Visual+AI+5S+mendeteksi+Violation%3A+METALDET1-LINE+8</v>
      </c>
      <c r="AE27" t="str">
        <f t="shared" si="2"/>
        <v>https://web.whatsapp.com/send/?phone=628999007703&amp;text=Halo+,+Visual+AI+5S+mendeteksi+Violation%3A+METALDET1-LINE+8&amp;type=phone_number&amp;app_absent=0</v>
      </c>
      <c r="AF27" t="b">
        <f>IF(ISNA(VLOOKUP(D27&amp;"-"&amp;AB27, Ref_Kontak!$A:$E, 4, FALSE)), FALSE, TRUE)</f>
        <v>0</v>
      </c>
      <c r="AG27" t="str">
        <f>_xlfn.IFNA(VLOOKUP(Z27,Ref_Kontak!H:H,1,FALSE),"FALSE")</f>
        <v>628999007703</v>
      </c>
      <c r="AH27" t="str">
        <f t="shared" si="3"/>
        <v>METALDET1-LINE 8</v>
      </c>
      <c r="AI27">
        <f>IF(I27="violation",COUNTIF($AH$1:AH27,AH27),0)</f>
        <v>24</v>
      </c>
      <c r="AJ27" t="str">
        <f t="shared" si="6"/>
        <v>violation-METALDET1</v>
      </c>
      <c r="AK27">
        <f>IF(I27="violation",COUNTIF($AJ$1:AJ27,AJ27),FALSE)</f>
        <v>23</v>
      </c>
      <c r="AL27">
        <f t="shared" si="7"/>
        <v>0</v>
      </c>
      <c r="AM27">
        <f t="shared" si="8"/>
        <v>3</v>
      </c>
      <c r="AN27" t="str">
        <f t="shared" si="9"/>
        <v>ALERT! 3 Violation founded @METALDET1</v>
      </c>
    </row>
    <row r="28" spans="1:40">
      <c r="A28" t="s">
        <v>120</v>
      </c>
      <c r="B28" t="s">
        <v>121</v>
      </c>
      <c r="C28" t="s">
        <v>155</v>
      </c>
      <c r="D28" t="s">
        <v>129</v>
      </c>
      <c r="E28">
        <v>1</v>
      </c>
      <c r="G28" t="s">
        <v>130</v>
      </c>
      <c r="I28" t="s">
        <v>125</v>
      </c>
      <c r="Z28" t="str">
        <f>IFERROR(MID(AA28,FIND("-",H28,1)+1,20),_xlfn.IFNA(VLOOKUP(F28&amp;"-"&amp;AA28,Ref_Kontak!$A:$E,4,FALSE),Ref_Kontak!$H$2))</f>
        <v>628999007703</v>
      </c>
      <c r="AA28" t="str">
        <f t="shared" si="4"/>
        <v/>
      </c>
      <c r="AB28" t="str">
        <f t="shared" si="0"/>
        <v/>
      </c>
      <c r="AC28" t="str">
        <f t="shared" si="1"/>
        <v>628999007703</v>
      </c>
      <c r="AD28" t="str">
        <f t="shared" si="5"/>
        <v>Halo+,+Visual+AI+5S+mendeteksi+Violation%3A+METALDET1-LINE+8</v>
      </c>
      <c r="AE28" t="str">
        <f t="shared" si="2"/>
        <v>https://web.whatsapp.com/send/?phone=628999007703&amp;text=Halo+,+Visual+AI+5S+mendeteksi+Violation%3A+METALDET1-LINE+8&amp;type=phone_number&amp;app_absent=0</v>
      </c>
      <c r="AF28" t="b">
        <f>IF(ISNA(VLOOKUP(D28&amp;"-"&amp;AB28, Ref_Kontak!$A:$E, 4, FALSE)), FALSE, TRUE)</f>
        <v>0</v>
      </c>
      <c r="AG28" t="str">
        <f>_xlfn.IFNA(VLOOKUP(Z28,Ref_Kontak!H:H,1,FALSE),"FALSE")</f>
        <v>628999007703</v>
      </c>
      <c r="AH28" t="str">
        <f t="shared" si="3"/>
        <v>METALDET1-LINE 8</v>
      </c>
      <c r="AI28">
        <f>IF(I28="violation",COUNTIF($AH$1:AH28,AH28),0)</f>
        <v>25</v>
      </c>
      <c r="AJ28" t="str">
        <f t="shared" si="6"/>
        <v>violation-METALDET1</v>
      </c>
      <c r="AK28">
        <f>IF(I28="violation",COUNTIF($AJ$1:AJ28,AJ28),FALSE)</f>
        <v>24</v>
      </c>
      <c r="AL28">
        <f t="shared" si="7"/>
        <v>0</v>
      </c>
      <c r="AM28">
        <f t="shared" si="8"/>
        <v>3</v>
      </c>
      <c r="AN28" t="str">
        <f t="shared" si="9"/>
        <v>ALERT! 3 Violation founded @METALDET1</v>
      </c>
    </row>
    <row r="29" spans="1:40">
      <c r="A29" t="s">
        <v>120</v>
      </c>
      <c r="B29" t="s">
        <v>121</v>
      </c>
      <c r="C29" t="s">
        <v>156</v>
      </c>
      <c r="D29" t="s">
        <v>129</v>
      </c>
      <c r="E29">
        <v>1</v>
      </c>
      <c r="G29" t="s">
        <v>130</v>
      </c>
      <c r="I29" t="s">
        <v>125</v>
      </c>
      <c r="Z29" t="str">
        <f>IFERROR(MID(AA29,FIND("-",H29,1)+1,20),_xlfn.IFNA(VLOOKUP(F29&amp;"-"&amp;AA29,Ref_Kontak!$A:$E,4,FALSE),Ref_Kontak!$H$2))</f>
        <v>628999007703</v>
      </c>
      <c r="AA29" t="str">
        <f t="shared" si="4"/>
        <v/>
      </c>
      <c r="AB29" t="str">
        <f t="shared" si="0"/>
        <v/>
      </c>
      <c r="AC29" t="str">
        <f t="shared" si="1"/>
        <v>628999007703</v>
      </c>
      <c r="AD29" t="str">
        <f t="shared" si="5"/>
        <v>Halo+,+Visual+AI+5S+mendeteksi+Violation%3A+METALDET1-LINE+8</v>
      </c>
      <c r="AE29" t="str">
        <f t="shared" si="2"/>
        <v>https://web.whatsapp.com/send/?phone=628999007703&amp;text=Halo+,+Visual+AI+5S+mendeteksi+Violation%3A+METALDET1-LINE+8&amp;type=phone_number&amp;app_absent=0</v>
      </c>
      <c r="AF29" t="b">
        <f>IF(ISNA(VLOOKUP(D29&amp;"-"&amp;AB29, Ref_Kontak!$A:$E, 4, FALSE)), FALSE, TRUE)</f>
        <v>0</v>
      </c>
      <c r="AG29" t="str">
        <f>_xlfn.IFNA(VLOOKUP(Z29,Ref_Kontak!H:H,1,FALSE),"FALSE")</f>
        <v>628999007703</v>
      </c>
      <c r="AH29" t="str">
        <f t="shared" si="3"/>
        <v>METALDET1-LINE 8</v>
      </c>
      <c r="AI29">
        <f>IF(I29="violation",COUNTIF($AH$1:AH29,AH29),0)</f>
        <v>26</v>
      </c>
      <c r="AJ29" t="str">
        <f t="shared" si="6"/>
        <v>violation-METALDET1</v>
      </c>
      <c r="AK29">
        <f>IF(I29="violation",COUNTIF($AJ$1:AJ29,AJ29),FALSE)</f>
        <v>25</v>
      </c>
      <c r="AL29">
        <f t="shared" si="7"/>
        <v>0</v>
      </c>
      <c r="AM29">
        <f t="shared" si="8"/>
        <v>3</v>
      </c>
      <c r="AN29" t="str">
        <f t="shared" si="9"/>
        <v>ALERT! 3 Violation founded @METALDET1</v>
      </c>
    </row>
    <row r="30" spans="1:40">
      <c r="A30" t="s">
        <v>120</v>
      </c>
      <c r="B30" t="s">
        <v>121</v>
      </c>
      <c r="C30" t="s">
        <v>157</v>
      </c>
      <c r="D30" t="s">
        <v>129</v>
      </c>
      <c r="E30">
        <v>1</v>
      </c>
      <c r="G30" t="s">
        <v>130</v>
      </c>
      <c r="I30" t="s">
        <v>125</v>
      </c>
      <c r="Z30" t="str">
        <f>IFERROR(MID(AA30,FIND("-",H30,1)+1,20),_xlfn.IFNA(VLOOKUP(F30&amp;"-"&amp;AA30,Ref_Kontak!$A:$E,4,FALSE),Ref_Kontak!$H$2))</f>
        <v>628999007703</v>
      </c>
      <c r="AA30" t="str">
        <f t="shared" si="4"/>
        <v/>
      </c>
      <c r="AB30" t="str">
        <f t="shared" si="0"/>
        <v/>
      </c>
      <c r="AC30" t="str">
        <f t="shared" si="1"/>
        <v>628999007703</v>
      </c>
      <c r="AD30" t="str">
        <f t="shared" si="5"/>
        <v>Halo+,+Visual+AI+5S+mendeteksi+Violation%3A+METALDET1-LINE+8</v>
      </c>
      <c r="AE30" t="str">
        <f t="shared" si="2"/>
        <v>https://web.whatsapp.com/send/?phone=628999007703&amp;text=Halo+,+Visual+AI+5S+mendeteksi+Violation%3A+METALDET1-LINE+8&amp;type=phone_number&amp;app_absent=0</v>
      </c>
      <c r="AF30" t="b">
        <f>IF(ISNA(VLOOKUP(D30&amp;"-"&amp;AB30, Ref_Kontak!$A:$E, 4, FALSE)), FALSE, TRUE)</f>
        <v>0</v>
      </c>
      <c r="AG30" t="str">
        <f>_xlfn.IFNA(VLOOKUP(Z30,Ref_Kontak!H:H,1,FALSE),"FALSE")</f>
        <v>628999007703</v>
      </c>
      <c r="AH30" t="str">
        <f t="shared" si="3"/>
        <v>METALDET1-LINE 8</v>
      </c>
      <c r="AI30">
        <f>IF(I30="violation",COUNTIF($AH$1:AH30,AH30),0)</f>
        <v>27</v>
      </c>
      <c r="AJ30" t="str">
        <f t="shared" si="6"/>
        <v>violation-METALDET1</v>
      </c>
      <c r="AK30">
        <f>IF(I30="violation",COUNTIF($AJ$1:AJ30,AJ30),FALSE)</f>
        <v>26</v>
      </c>
      <c r="AL30">
        <f t="shared" si="7"/>
        <v>0</v>
      </c>
      <c r="AM30">
        <f t="shared" si="8"/>
        <v>3</v>
      </c>
      <c r="AN30" t="str">
        <f t="shared" si="9"/>
        <v>ALERT! 3 Violation founded @METALDET1</v>
      </c>
    </row>
    <row r="31" spans="1:40">
      <c r="A31" t="s">
        <v>120</v>
      </c>
      <c r="B31" t="s">
        <v>121</v>
      </c>
      <c r="C31" t="s">
        <v>158</v>
      </c>
      <c r="D31" t="s">
        <v>129</v>
      </c>
      <c r="E31">
        <v>1</v>
      </c>
      <c r="G31" t="s">
        <v>130</v>
      </c>
      <c r="I31" t="s">
        <v>125</v>
      </c>
      <c r="Z31" t="str">
        <f>IFERROR(MID(AA31,FIND("-",H31,1)+1,20),_xlfn.IFNA(VLOOKUP(F31&amp;"-"&amp;AA31,Ref_Kontak!$A:$E,4,FALSE),Ref_Kontak!$H$2))</f>
        <v>628999007703</v>
      </c>
      <c r="AA31" t="str">
        <f t="shared" si="4"/>
        <v/>
      </c>
      <c r="AB31" t="str">
        <f t="shared" si="0"/>
        <v/>
      </c>
      <c r="AC31" t="str">
        <f t="shared" si="1"/>
        <v>628999007703</v>
      </c>
      <c r="AD31" t="str">
        <f t="shared" si="5"/>
        <v>Halo+,+Visual+AI+5S+mendeteksi+Violation%3A+METALDET1-LINE+8</v>
      </c>
      <c r="AE31" t="str">
        <f t="shared" si="2"/>
        <v>https://web.whatsapp.com/send/?phone=628999007703&amp;text=Halo+,+Visual+AI+5S+mendeteksi+Violation%3A+METALDET1-LINE+8&amp;type=phone_number&amp;app_absent=0</v>
      </c>
      <c r="AF31" t="b">
        <f>IF(ISNA(VLOOKUP(D31&amp;"-"&amp;AB31, Ref_Kontak!$A:$E, 4, FALSE)), FALSE, TRUE)</f>
        <v>0</v>
      </c>
      <c r="AG31" t="str">
        <f>_xlfn.IFNA(VLOOKUP(Z31,Ref_Kontak!H:H,1,FALSE),"FALSE")</f>
        <v>628999007703</v>
      </c>
      <c r="AH31" t="str">
        <f t="shared" si="3"/>
        <v>METALDET1-LINE 8</v>
      </c>
      <c r="AI31">
        <f>IF(I31="violation",COUNTIF($AH$1:AH31,AH31),0)</f>
        <v>28</v>
      </c>
      <c r="AJ31" t="str">
        <f t="shared" si="6"/>
        <v>violation-METALDET1</v>
      </c>
      <c r="AK31">
        <f>IF(I31="violation",COUNTIF($AJ$1:AJ31,AJ31),FALSE)</f>
        <v>27</v>
      </c>
      <c r="AL31">
        <f t="shared" si="7"/>
        <v>0</v>
      </c>
      <c r="AM31">
        <f t="shared" si="8"/>
        <v>3</v>
      </c>
      <c r="AN31" t="str">
        <f t="shared" si="9"/>
        <v>ALERT! 3 Violation founded @METALDET1</v>
      </c>
    </row>
    <row r="32" spans="1:40">
      <c r="A32" t="s">
        <v>120</v>
      </c>
      <c r="B32" t="s">
        <v>121</v>
      </c>
      <c r="C32" t="s">
        <v>158</v>
      </c>
      <c r="D32" t="s">
        <v>129</v>
      </c>
      <c r="E32">
        <v>1</v>
      </c>
      <c r="G32" t="s">
        <v>130</v>
      </c>
      <c r="I32" t="s">
        <v>125</v>
      </c>
      <c r="Z32" t="str">
        <f>IFERROR(MID(AA32,FIND("-",H32,1)+1,20),_xlfn.IFNA(VLOOKUP(F32&amp;"-"&amp;AA32,Ref_Kontak!$A:$E,4,FALSE),Ref_Kontak!$H$2))</f>
        <v>628999007703</v>
      </c>
      <c r="AA32" t="str">
        <f t="shared" si="4"/>
        <v/>
      </c>
      <c r="AB32" t="str">
        <f t="shared" si="0"/>
        <v/>
      </c>
      <c r="AC32" t="str">
        <f t="shared" si="1"/>
        <v>628999007703</v>
      </c>
      <c r="AD32" t="str">
        <f t="shared" si="5"/>
        <v>Halo+,+Visual+AI+5S+mendeteksi+Violation%3A+METALDET1-LINE+8</v>
      </c>
      <c r="AE32" t="str">
        <f t="shared" si="2"/>
        <v>https://web.whatsapp.com/send/?phone=628999007703&amp;text=Halo+,+Visual+AI+5S+mendeteksi+Violation%3A+METALDET1-LINE+8&amp;type=phone_number&amp;app_absent=0</v>
      </c>
      <c r="AF32" t="b">
        <f>IF(ISNA(VLOOKUP(D32&amp;"-"&amp;AB32, Ref_Kontak!$A:$E, 4, FALSE)), FALSE, TRUE)</f>
        <v>0</v>
      </c>
      <c r="AG32" t="str">
        <f>_xlfn.IFNA(VLOOKUP(Z32,Ref_Kontak!H:H,1,FALSE),"FALSE")</f>
        <v>628999007703</v>
      </c>
      <c r="AH32" t="str">
        <f t="shared" si="3"/>
        <v>METALDET1-LINE 8</v>
      </c>
      <c r="AI32">
        <f>IF(I32="violation",COUNTIF($AH$1:AH32,AH32),0)</f>
        <v>29</v>
      </c>
      <c r="AJ32" t="str">
        <f t="shared" si="6"/>
        <v>violation-METALDET1</v>
      </c>
      <c r="AK32">
        <f>IF(I32="violation",COUNTIF($AJ$1:AJ32,AJ32),FALSE)</f>
        <v>28</v>
      </c>
      <c r="AL32">
        <f t="shared" si="7"/>
        <v>0</v>
      </c>
      <c r="AM32">
        <f t="shared" si="8"/>
        <v>3</v>
      </c>
      <c r="AN32" t="str">
        <f t="shared" si="9"/>
        <v>ALERT! 3 Violation founded @METALDET1</v>
      </c>
    </row>
    <row r="33" spans="1:40">
      <c r="A33" t="s">
        <v>120</v>
      </c>
      <c r="B33" t="s">
        <v>121</v>
      </c>
      <c r="C33" t="s">
        <v>159</v>
      </c>
      <c r="D33" t="s">
        <v>129</v>
      </c>
      <c r="E33">
        <v>1</v>
      </c>
      <c r="G33" t="s">
        <v>130</v>
      </c>
      <c r="I33" t="s">
        <v>125</v>
      </c>
      <c r="Z33" t="str">
        <f>IFERROR(MID(AA33,FIND("-",H33,1)+1,20),_xlfn.IFNA(VLOOKUP(F33&amp;"-"&amp;AA33,Ref_Kontak!$A:$E,4,FALSE),Ref_Kontak!$H$2))</f>
        <v>628999007703</v>
      </c>
      <c r="AA33" t="str">
        <f t="shared" si="4"/>
        <v/>
      </c>
      <c r="AB33" t="str">
        <f t="shared" si="0"/>
        <v/>
      </c>
      <c r="AC33" t="str">
        <f t="shared" si="1"/>
        <v>628999007703</v>
      </c>
      <c r="AD33" t="str">
        <f t="shared" si="5"/>
        <v>Halo+,+Visual+AI+5S+mendeteksi+Violation%3A+METALDET1-LINE+8</v>
      </c>
      <c r="AE33" t="str">
        <f t="shared" si="2"/>
        <v>https://web.whatsapp.com/send/?phone=628999007703&amp;text=Halo+,+Visual+AI+5S+mendeteksi+Violation%3A+METALDET1-LINE+8&amp;type=phone_number&amp;app_absent=0</v>
      </c>
      <c r="AF33" t="b">
        <f>IF(ISNA(VLOOKUP(D33&amp;"-"&amp;AB33, Ref_Kontak!$A:$E, 4, FALSE)), FALSE, TRUE)</f>
        <v>0</v>
      </c>
      <c r="AG33" t="str">
        <f>_xlfn.IFNA(VLOOKUP(Z33,Ref_Kontak!H:H,1,FALSE),"FALSE")</f>
        <v>628999007703</v>
      </c>
      <c r="AH33" t="str">
        <f t="shared" si="3"/>
        <v>METALDET1-LINE 8</v>
      </c>
      <c r="AI33">
        <f>IF(I33="violation",COUNTIF($AH$1:AH33,AH33),0)</f>
        <v>30</v>
      </c>
      <c r="AJ33" t="str">
        <f t="shared" si="6"/>
        <v>violation-METALDET1</v>
      </c>
      <c r="AK33">
        <f>IF(I33="violation",COUNTIF($AJ$1:AJ33,AJ33),FALSE)</f>
        <v>29</v>
      </c>
      <c r="AL33">
        <f t="shared" si="7"/>
        <v>0</v>
      </c>
      <c r="AM33">
        <f t="shared" si="8"/>
        <v>3</v>
      </c>
      <c r="AN33" t="str">
        <f t="shared" si="9"/>
        <v>ALERT! 3 Violation founded @METALDET1</v>
      </c>
    </row>
    <row r="34" spans="1:40">
      <c r="A34" t="s">
        <v>120</v>
      </c>
      <c r="B34" t="s">
        <v>121</v>
      </c>
      <c r="C34" t="s">
        <v>160</v>
      </c>
      <c r="D34" t="s">
        <v>129</v>
      </c>
      <c r="E34">
        <v>1</v>
      </c>
      <c r="G34" t="s">
        <v>130</v>
      </c>
      <c r="I34" t="s">
        <v>125</v>
      </c>
      <c r="Z34" t="str">
        <f>IFERROR(MID(AA34,FIND("-",H34,1)+1,20),_xlfn.IFNA(VLOOKUP(F34&amp;"-"&amp;AA34,Ref_Kontak!$A:$E,4,FALSE),Ref_Kontak!$H$2))</f>
        <v>628999007703</v>
      </c>
      <c r="AA34" t="str">
        <f t="shared" si="4"/>
        <v/>
      </c>
      <c r="AB34" t="str">
        <f t="shared" si="0"/>
        <v/>
      </c>
      <c r="AC34" t="str">
        <f t="shared" si="1"/>
        <v>628999007703</v>
      </c>
      <c r="AD34" t="str">
        <f t="shared" si="5"/>
        <v>Halo+,+Visual+AI+5S+mendeteksi+Violation%3A+METALDET1-LINE+8</v>
      </c>
      <c r="AE34" t="str">
        <f t="shared" si="2"/>
        <v>https://web.whatsapp.com/send/?phone=628999007703&amp;text=Halo+,+Visual+AI+5S+mendeteksi+Violation%3A+METALDET1-LINE+8&amp;type=phone_number&amp;app_absent=0</v>
      </c>
      <c r="AF34" t="b">
        <f>IF(ISNA(VLOOKUP(D34&amp;"-"&amp;AB34, Ref_Kontak!$A:$E, 4, FALSE)), FALSE, TRUE)</f>
        <v>0</v>
      </c>
      <c r="AG34" t="str">
        <f>_xlfn.IFNA(VLOOKUP(Z34,Ref_Kontak!H:H,1,FALSE),"FALSE")</f>
        <v>628999007703</v>
      </c>
      <c r="AH34" t="str">
        <f t="shared" si="3"/>
        <v>METALDET1-LINE 8</v>
      </c>
      <c r="AI34">
        <f>IF(I34="violation",COUNTIF($AH$1:AH34,AH34),0)</f>
        <v>31</v>
      </c>
      <c r="AJ34" t="str">
        <f t="shared" si="6"/>
        <v>violation-METALDET1</v>
      </c>
      <c r="AK34">
        <f>IF(I34="violation",COUNTIF($AJ$1:AJ34,AJ34),FALSE)</f>
        <v>30</v>
      </c>
      <c r="AL34">
        <f t="shared" si="7"/>
        <v>0</v>
      </c>
      <c r="AM34">
        <f t="shared" si="8"/>
        <v>3</v>
      </c>
      <c r="AN34" t="str">
        <f t="shared" si="9"/>
        <v>ALERT! 3 Violation founded @METALDET1</v>
      </c>
    </row>
    <row r="35" spans="1:40">
      <c r="A35" t="s">
        <v>120</v>
      </c>
      <c r="B35" t="s">
        <v>121</v>
      </c>
      <c r="C35" t="s">
        <v>161</v>
      </c>
      <c r="D35" t="s">
        <v>129</v>
      </c>
      <c r="E35">
        <v>1</v>
      </c>
      <c r="G35" t="s">
        <v>130</v>
      </c>
      <c r="I35" t="s">
        <v>125</v>
      </c>
      <c r="Z35" t="str">
        <f>IFERROR(MID(AA35,FIND("-",H35,1)+1,20),_xlfn.IFNA(VLOOKUP(F35&amp;"-"&amp;AA35,Ref_Kontak!$A:$E,4,FALSE),Ref_Kontak!$H$2))</f>
        <v>628999007703</v>
      </c>
      <c r="AA35" t="str">
        <f t="shared" si="4"/>
        <v/>
      </c>
      <c r="AB35" t="str">
        <f t="shared" si="0"/>
        <v/>
      </c>
      <c r="AC35" t="str">
        <f t="shared" si="1"/>
        <v>628999007703</v>
      </c>
      <c r="AD35" t="str">
        <f t="shared" si="5"/>
        <v>Halo+,+Visual+AI+5S+mendeteksi+Violation%3A+METALDET1-LINE+8</v>
      </c>
      <c r="AE35" t="str">
        <f t="shared" si="2"/>
        <v>https://web.whatsapp.com/send/?phone=628999007703&amp;text=Halo+,+Visual+AI+5S+mendeteksi+Violation%3A+METALDET1-LINE+8&amp;type=phone_number&amp;app_absent=0</v>
      </c>
      <c r="AF35" t="b">
        <f>IF(ISNA(VLOOKUP(D35&amp;"-"&amp;AB35, Ref_Kontak!$A:$E, 4, FALSE)), FALSE, TRUE)</f>
        <v>0</v>
      </c>
      <c r="AG35" t="str">
        <f>_xlfn.IFNA(VLOOKUP(Z35,Ref_Kontak!H:H,1,FALSE),"FALSE")</f>
        <v>628999007703</v>
      </c>
      <c r="AH35" t="str">
        <f t="shared" si="3"/>
        <v>METALDET1-LINE 8</v>
      </c>
      <c r="AI35">
        <f>IF(I35="violation",COUNTIF($AH$1:AH35,AH35),0)</f>
        <v>32</v>
      </c>
      <c r="AJ35" t="str">
        <f t="shared" si="6"/>
        <v>violation-METALDET1</v>
      </c>
      <c r="AK35">
        <f>IF(I35="violation",COUNTIF($AJ$1:AJ35,AJ35),FALSE)</f>
        <v>31</v>
      </c>
      <c r="AL35">
        <f t="shared" si="7"/>
        <v>0</v>
      </c>
      <c r="AM35">
        <f t="shared" si="8"/>
        <v>3</v>
      </c>
      <c r="AN35" t="str">
        <f t="shared" si="9"/>
        <v>ALERT! 3 Violation founded @METALDET1</v>
      </c>
    </row>
    <row r="36" spans="1:40">
      <c r="A36" t="s">
        <v>120</v>
      </c>
      <c r="B36" t="s">
        <v>121</v>
      </c>
      <c r="C36" t="s">
        <v>162</v>
      </c>
      <c r="D36" t="s">
        <v>129</v>
      </c>
      <c r="E36">
        <v>1</v>
      </c>
      <c r="G36" t="s">
        <v>130</v>
      </c>
      <c r="I36" t="s">
        <v>125</v>
      </c>
      <c r="Z36" t="str">
        <f>IFERROR(MID(AA36,FIND("-",H36,1)+1,20),_xlfn.IFNA(VLOOKUP(F36&amp;"-"&amp;AA36,Ref_Kontak!$A:$E,4,FALSE),Ref_Kontak!$H$2))</f>
        <v>628999007703</v>
      </c>
      <c r="AA36" t="str">
        <f t="shared" si="4"/>
        <v/>
      </c>
      <c r="AB36" t="str">
        <f t="shared" si="0"/>
        <v/>
      </c>
      <c r="AC36" t="str">
        <f t="shared" si="1"/>
        <v>628999007703</v>
      </c>
      <c r="AD36" t="str">
        <f t="shared" si="5"/>
        <v>Halo+,+Visual+AI+5S+mendeteksi+Violation%3A+METALDET1-LINE+8</v>
      </c>
      <c r="AE36" t="str">
        <f t="shared" si="2"/>
        <v>https://web.whatsapp.com/send/?phone=628999007703&amp;text=Halo+,+Visual+AI+5S+mendeteksi+Violation%3A+METALDET1-LINE+8&amp;type=phone_number&amp;app_absent=0</v>
      </c>
      <c r="AF36" t="b">
        <f>IF(ISNA(VLOOKUP(D36&amp;"-"&amp;AB36, Ref_Kontak!$A:$E, 4, FALSE)), FALSE, TRUE)</f>
        <v>0</v>
      </c>
      <c r="AG36" t="str">
        <f>_xlfn.IFNA(VLOOKUP(Z36,Ref_Kontak!H:H,1,FALSE),"FALSE")</f>
        <v>628999007703</v>
      </c>
      <c r="AH36" t="str">
        <f t="shared" si="3"/>
        <v>METALDET1-LINE 8</v>
      </c>
      <c r="AI36">
        <f>IF(I36="violation",COUNTIF($AH$1:AH36,AH36),0)</f>
        <v>33</v>
      </c>
      <c r="AJ36" t="str">
        <f t="shared" si="6"/>
        <v>violation-METALDET1</v>
      </c>
      <c r="AK36">
        <f>IF(I36="violation",COUNTIF($AJ$1:AJ36,AJ36),FALSE)</f>
        <v>32</v>
      </c>
      <c r="AL36">
        <f t="shared" si="7"/>
        <v>0</v>
      </c>
      <c r="AM36">
        <f t="shared" si="8"/>
        <v>3</v>
      </c>
      <c r="AN36" t="str">
        <f t="shared" si="9"/>
        <v>ALERT! 3 Violation founded @METALDET1</v>
      </c>
    </row>
    <row r="37" spans="1:40">
      <c r="A37" t="s">
        <v>120</v>
      </c>
      <c r="B37" t="s">
        <v>121</v>
      </c>
      <c r="C37" t="s">
        <v>163</v>
      </c>
      <c r="D37" t="s">
        <v>129</v>
      </c>
      <c r="E37">
        <v>1</v>
      </c>
      <c r="G37" t="s">
        <v>130</v>
      </c>
      <c r="I37" t="s">
        <v>125</v>
      </c>
      <c r="Z37" t="str">
        <f>IFERROR(MID(AA37,FIND("-",H37,1)+1,20),_xlfn.IFNA(VLOOKUP(F37&amp;"-"&amp;AA37,Ref_Kontak!$A:$E,4,FALSE),Ref_Kontak!$H$2))</f>
        <v>628999007703</v>
      </c>
      <c r="AA37" t="str">
        <f t="shared" si="4"/>
        <v/>
      </c>
      <c r="AB37" t="str">
        <f t="shared" si="0"/>
        <v/>
      </c>
      <c r="AC37" t="str">
        <f t="shared" si="1"/>
        <v>628999007703</v>
      </c>
      <c r="AD37" t="str">
        <f t="shared" si="5"/>
        <v>Halo+,+Visual+AI+5S+mendeteksi+Violation%3A+METALDET1-LINE+8</v>
      </c>
      <c r="AE37" t="str">
        <f t="shared" si="2"/>
        <v>https://web.whatsapp.com/send/?phone=628999007703&amp;text=Halo+,+Visual+AI+5S+mendeteksi+Violation%3A+METALDET1-LINE+8&amp;type=phone_number&amp;app_absent=0</v>
      </c>
      <c r="AF37" t="b">
        <f>IF(ISNA(VLOOKUP(D37&amp;"-"&amp;AB37, Ref_Kontak!$A:$E, 4, FALSE)), FALSE, TRUE)</f>
        <v>0</v>
      </c>
      <c r="AG37" t="str">
        <f>_xlfn.IFNA(VLOOKUP(Z37,Ref_Kontak!H:H,1,FALSE),"FALSE")</f>
        <v>628999007703</v>
      </c>
      <c r="AH37" t="str">
        <f t="shared" si="3"/>
        <v>METALDET1-LINE 8</v>
      </c>
      <c r="AI37">
        <f>IF(I37="violation",COUNTIF($AH$1:AH37,AH37),0)</f>
        <v>34</v>
      </c>
      <c r="AJ37" t="str">
        <f t="shared" si="6"/>
        <v>violation-METALDET1</v>
      </c>
      <c r="AK37">
        <f>IF(I37="violation",COUNTIF($AJ$1:AJ37,AJ37),FALSE)</f>
        <v>33</v>
      </c>
      <c r="AL37">
        <f t="shared" si="7"/>
        <v>0</v>
      </c>
      <c r="AM37">
        <f t="shared" si="8"/>
        <v>3</v>
      </c>
      <c r="AN37" t="str">
        <f t="shared" si="9"/>
        <v>ALERT! 3 Violation founded @METALDET1</v>
      </c>
    </row>
    <row r="38" spans="1:40">
      <c r="A38" t="s">
        <v>120</v>
      </c>
      <c r="B38" t="s">
        <v>121</v>
      </c>
      <c r="C38" t="s">
        <v>164</v>
      </c>
      <c r="D38" t="s">
        <v>129</v>
      </c>
      <c r="E38">
        <v>1</v>
      </c>
      <c r="G38" t="s">
        <v>130</v>
      </c>
      <c r="I38" t="s">
        <v>125</v>
      </c>
      <c r="Z38" t="str">
        <f>IFERROR(MID(AA38,FIND("-",H38,1)+1,20),_xlfn.IFNA(VLOOKUP(F38&amp;"-"&amp;AA38,Ref_Kontak!$A:$E,4,FALSE),Ref_Kontak!$H$2))</f>
        <v>628999007703</v>
      </c>
      <c r="AA38" t="str">
        <f t="shared" si="4"/>
        <v/>
      </c>
      <c r="AB38" t="str">
        <f t="shared" si="0"/>
        <v/>
      </c>
      <c r="AC38" t="str">
        <f t="shared" si="1"/>
        <v>628999007703</v>
      </c>
      <c r="AD38" t="str">
        <f t="shared" si="5"/>
        <v>Halo+,+Visual+AI+5S+mendeteksi+Violation%3A+METALDET1-LINE+8</v>
      </c>
      <c r="AE38" t="str">
        <f t="shared" si="2"/>
        <v>https://web.whatsapp.com/send/?phone=628999007703&amp;text=Halo+,+Visual+AI+5S+mendeteksi+Violation%3A+METALDET1-LINE+8&amp;type=phone_number&amp;app_absent=0</v>
      </c>
      <c r="AF38" t="b">
        <f>IF(ISNA(VLOOKUP(D38&amp;"-"&amp;AB38, Ref_Kontak!$A:$E, 4, FALSE)), FALSE, TRUE)</f>
        <v>0</v>
      </c>
      <c r="AG38" t="str">
        <f>_xlfn.IFNA(VLOOKUP(Z38,Ref_Kontak!H:H,1,FALSE),"FALSE")</f>
        <v>628999007703</v>
      </c>
      <c r="AH38" t="str">
        <f t="shared" si="3"/>
        <v>METALDET1-LINE 8</v>
      </c>
      <c r="AI38">
        <f>IF(I38="violation",COUNTIF($AH$1:AH38,AH38),0)</f>
        <v>35</v>
      </c>
      <c r="AJ38" t="str">
        <f t="shared" si="6"/>
        <v>violation-METALDET1</v>
      </c>
      <c r="AK38">
        <f>IF(I38="violation",COUNTIF($AJ$1:AJ38,AJ38),FALSE)</f>
        <v>34</v>
      </c>
      <c r="AL38">
        <f t="shared" si="7"/>
        <v>0</v>
      </c>
      <c r="AM38">
        <f t="shared" si="8"/>
        <v>3</v>
      </c>
      <c r="AN38" t="str">
        <f t="shared" si="9"/>
        <v>ALERT! 3 Violation founded @METALDET1</v>
      </c>
    </row>
    <row r="39" spans="1:40">
      <c r="A39" t="s">
        <v>120</v>
      </c>
      <c r="B39" t="s">
        <v>121</v>
      </c>
      <c r="C39" t="s">
        <v>165</v>
      </c>
      <c r="D39" t="s">
        <v>129</v>
      </c>
      <c r="E39">
        <v>1</v>
      </c>
      <c r="G39" t="s">
        <v>130</v>
      </c>
      <c r="I39" t="s">
        <v>125</v>
      </c>
      <c r="Z39" t="str">
        <f>IFERROR(MID(AA39,FIND("-",H39,1)+1,20),_xlfn.IFNA(VLOOKUP(F39&amp;"-"&amp;AA39,Ref_Kontak!$A:$E,4,FALSE),Ref_Kontak!$H$2))</f>
        <v>628999007703</v>
      </c>
      <c r="AA39" t="str">
        <f t="shared" si="4"/>
        <v/>
      </c>
      <c r="AB39" t="str">
        <f t="shared" si="0"/>
        <v/>
      </c>
      <c r="AC39" t="str">
        <f t="shared" si="1"/>
        <v>628999007703</v>
      </c>
      <c r="AD39" t="str">
        <f t="shared" si="5"/>
        <v>Halo+,+Visual+AI+5S+mendeteksi+Violation%3A+METALDET1-LINE+8</v>
      </c>
      <c r="AE39" t="str">
        <f t="shared" si="2"/>
        <v>https://web.whatsapp.com/send/?phone=628999007703&amp;text=Halo+,+Visual+AI+5S+mendeteksi+Violation%3A+METALDET1-LINE+8&amp;type=phone_number&amp;app_absent=0</v>
      </c>
      <c r="AF39" t="b">
        <f>IF(ISNA(VLOOKUP(D39&amp;"-"&amp;AB39, Ref_Kontak!$A:$E, 4, FALSE)), FALSE, TRUE)</f>
        <v>0</v>
      </c>
      <c r="AG39" t="str">
        <f>_xlfn.IFNA(VLOOKUP(Z39,Ref_Kontak!H:H,1,FALSE),"FALSE")</f>
        <v>628999007703</v>
      </c>
      <c r="AH39" t="str">
        <f t="shared" si="3"/>
        <v>METALDET1-LINE 8</v>
      </c>
      <c r="AI39">
        <f>IF(I39="violation",COUNTIF($AH$1:AH39,AH39),0)</f>
        <v>36</v>
      </c>
      <c r="AJ39" t="str">
        <f t="shared" si="6"/>
        <v>violation-METALDET1</v>
      </c>
      <c r="AK39">
        <f>IF(I39="violation",COUNTIF($AJ$1:AJ39,AJ39),FALSE)</f>
        <v>35</v>
      </c>
      <c r="AL39">
        <f t="shared" si="7"/>
        <v>0</v>
      </c>
      <c r="AM39">
        <f t="shared" si="8"/>
        <v>3</v>
      </c>
      <c r="AN39" t="str">
        <f t="shared" si="9"/>
        <v>ALERT! 3 Violation founded @METALDET1</v>
      </c>
    </row>
    <row r="40" spans="1:40">
      <c r="A40" t="s">
        <v>120</v>
      </c>
      <c r="B40" t="s">
        <v>121</v>
      </c>
      <c r="C40" t="s">
        <v>166</v>
      </c>
      <c r="D40" t="s">
        <v>129</v>
      </c>
      <c r="E40">
        <v>1</v>
      </c>
      <c r="G40" t="s">
        <v>130</v>
      </c>
      <c r="I40" t="s">
        <v>125</v>
      </c>
      <c r="Z40" t="str">
        <f>IFERROR(MID(AA40,FIND("-",H40,1)+1,20),_xlfn.IFNA(VLOOKUP(F40&amp;"-"&amp;AA40,Ref_Kontak!$A:$E,4,FALSE),Ref_Kontak!$H$2))</f>
        <v>628999007703</v>
      </c>
      <c r="AA40" t="str">
        <f t="shared" si="4"/>
        <v/>
      </c>
      <c r="AB40" t="str">
        <f t="shared" si="0"/>
        <v/>
      </c>
      <c r="AC40" t="str">
        <f t="shared" si="1"/>
        <v>628999007703</v>
      </c>
      <c r="AD40" t="str">
        <f t="shared" si="5"/>
        <v>Halo+,+Visual+AI+5S+mendeteksi+Violation%3A+METALDET1-LINE+8</v>
      </c>
      <c r="AE40" t="str">
        <f t="shared" si="2"/>
        <v>https://web.whatsapp.com/send/?phone=628999007703&amp;text=Halo+,+Visual+AI+5S+mendeteksi+Violation%3A+METALDET1-LINE+8&amp;type=phone_number&amp;app_absent=0</v>
      </c>
      <c r="AF40" t="b">
        <f>IF(ISNA(VLOOKUP(D40&amp;"-"&amp;AB40, Ref_Kontak!$A:$E, 4, FALSE)), FALSE, TRUE)</f>
        <v>0</v>
      </c>
      <c r="AG40" t="str">
        <f>_xlfn.IFNA(VLOOKUP(Z40,Ref_Kontak!H:H,1,FALSE),"FALSE")</f>
        <v>628999007703</v>
      </c>
      <c r="AH40" t="str">
        <f t="shared" si="3"/>
        <v>METALDET1-LINE 8</v>
      </c>
      <c r="AI40">
        <f>IF(I40="violation",COUNTIF($AH$1:AH40,AH40),0)</f>
        <v>37</v>
      </c>
      <c r="AJ40" t="str">
        <f t="shared" si="6"/>
        <v>violation-METALDET1</v>
      </c>
      <c r="AK40">
        <f>IF(I40="violation",COUNTIF($AJ$1:AJ40,AJ40),FALSE)</f>
        <v>36</v>
      </c>
      <c r="AL40">
        <f t="shared" si="7"/>
        <v>0</v>
      </c>
      <c r="AM40">
        <f t="shared" si="8"/>
        <v>3</v>
      </c>
      <c r="AN40" t="str">
        <f t="shared" si="9"/>
        <v>ALERT! 3 Violation founded @METALDET1</v>
      </c>
    </row>
    <row r="41" spans="1:40">
      <c r="A41" t="s">
        <v>120</v>
      </c>
      <c r="B41" t="s">
        <v>121</v>
      </c>
      <c r="C41" t="s">
        <v>167</v>
      </c>
      <c r="D41" t="s">
        <v>129</v>
      </c>
      <c r="E41">
        <v>1</v>
      </c>
      <c r="G41" t="s">
        <v>130</v>
      </c>
      <c r="I41" t="s">
        <v>125</v>
      </c>
      <c r="Z41" t="str">
        <f>IFERROR(MID(AA41,FIND("-",H41,1)+1,20),_xlfn.IFNA(VLOOKUP(F41&amp;"-"&amp;AA41,Ref_Kontak!$A:$E,4,FALSE),Ref_Kontak!$H$2))</f>
        <v>628999007703</v>
      </c>
      <c r="AA41" t="str">
        <f t="shared" si="4"/>
        <v/>
      </c>
      <c r="AB41" t="str">
        <f t="shared" si="0"/>
        <v/>
      </c>
      <c r="AC41" t="str">
        <f t="shared" si="1"/>
        <v>628999007703</v>
      </c>
      <c r="AD41" t="str">
        <f t="shared" si="5"/>
        <v>Halo+,+Visual+AI+5S+mendeteksi+Violation%3A+METALDET1-LINE+8</v>
      </c>
      <c r="AE41" t="str">
        <f t="shared" si="2"/>
        <v>https://web.whatsapp.com/send/?phone=628999007703&amp;text=Halo+,+Visual+AI+5S+mendeteksi+Violation%3A+METALDET1-LINE+8&amp;type=phone_number&amp;app_absent=0</v>
      </c>
      <c r="AF41" t="b">
        <f>IF(ISNA(VLOOKUP(D41&amp;"-"&amp;AB41, Ref_Kontak!$A:$E, 4, FALSE)), FALSE, TRUE)</f>
        <v>0</v>
      </c>
      <c r="AG41" t="str">
        <f>_xlfn.IFNA(VLOOKUP(Z41,Ref_Kontak!H:H,1,FALSE),"FALSE")</f>
        <v>628999007703</v>
      </c>
      <c r="AH41" t="str">
        <f t="shared" si="3"/>
        <v>METALDET1-LINE 8</v>
      </c>
      <c r="AI41">
        <f>IF(I41="violation",COUNTIF($AH$1:AH41,AH41),0)</f>
        <v>38</v>
      </c>
      <c r="AJ41" t="str">
        <f t="shared" si="6"/>
        <v>violation-METALDET1</v>
      </c>
      <c r="AK41">
        <f>IF(I41="violation",COUNTIF($AJ$1:AJ41,AJ41),FALSE)</f>
        <v>37</v>
      </c>
      <c r="AL41">
        <f t="shared" si="7"/>
        <v>0</v>
      </c>
      <c r="AM41">
        <f t="shared" si="8"/>
        <v>3</v>
      </c>
      <c r="AN41" t="str">
        <f t="shared" si="9"/>
        <v>ALERT! 3 Violation founded @METALDET1</v>
      </c>
    </row>
    <row r="42" spans="1:40">
      <c r="A42" t="s">
        <v>120</v>
      </c>
      <c r="B42" t="s">
        <v>121</v>
      </c>
      <c r="C42" t="s">
        <v>168</v>
      </c>
      <c r="D42" t="s">
        <v>129</v>
      </c>
      <c r="E42">
        <v>1</v>
      </c>
      <c r="G42" t="s">
        <v>130</v>
      </c>
      <c r="I42" t="s">
        <v>125</v>
      </c>
      <c r="Z42" t="str">
        <f>IFERROR(MID(AA42,FIND("-",H42,1)+1,20),_xlfn.IFNA(VLOOKUP(F42&amp;"-"&amp;AA42,Ref_Kontak!$A:$E,4,FALSE),Ref_Kontak!$H$2))</f>
        <v>628999007703</v>
      </c>
      <c r="AA42" t="str">
        <f t="shared" si="4"/>
        <v/>
      </c>
      <c r="AB42" t="str">
        <f t="shared" si="0"/>
        <v/>
      </c>
      <c r="AC42" t="str">
        <f t="shared" si="1"/>
        <v>628999007703</v>
      </c>
      <c r="AD42" t="str">
        <f t="shared" si="5"/>
        <v>Halo+,+Visual+AI+5S+mendeteksi+Violation%3A+METALDET1-LINE+8</v>
      </c>
      <c r="AE42" t="str">
        <f t="shared" si="2"/>
        <v>https://web.whatsapp.com/send/?phone=628999007703&amp;text=Halo+,+Visual+AI+5S+mendeteksi+Violation%3A+METALDET1-LINE+8&amp;type=phone_number&amp;app_absent=0</v>
      </c>
      <c r="AF42" t="b">
        <f>IF(ISNA(VLOOKUP(D42&amp;"-"&amp;AB42, Ref_Kontak!$A:$E, 4, FALSE)), FALSE, TRUE)</f>
        <v>0</v>
      </c>
      <c r="AG42" t="str">
        <f>_xlfn.IFNA(VLOOKUP(Z42,Ref_Kontak!H:H,1,FALSE),"FALSE")</f>
        <v>628999007703</v>
      </c>
      <c r="AH42" t="str">
        <f t="shared" si="3"/>
        <v>METALDET1-LINE 8</v>
      </c>
      <c r="AI42">
        <f>IF(I42="violation",COUNTIF($AH$1:AH42,AH42),0)</f>
        <v>39</v>
      </c>
      <c r="AJ42" t="str">
        <f t="shared" si="6"/>
        <v>violation-METALDET1</v>
      </c>
      <c r="AK42">
        <f>IF(I42="violation",COUNTIF($AJ$1:AJ42,AJ42),FALSE)</f>
        <v>38</v>
      </c>
      <c r="AL42">
        <f t="shared" si="7"/>
        <v>0</v>
      </c>
      <c r="AM42">
        <f t="shared" si="8"/>
        <v>3</v>
      </c>
      <c r="AN42" t="str">
        <f t="shared" si="9"/>
        <v>ALERT! 3 Violation founded @METALDET1</v>
      </c>
    </row>
    <row r="43" spans="1:40">
      <c r="A43" t="s">
        <v>120</v>
      </c>
      <c r="B43" t="s">
        <v>121</v>
      </c>
      <c r="C43" t="s">
        <v>169</v>
      </c>
      <c r="D43" t="s">
        <v>129</v>
      </c>
      <c r="E43">
        <v>1</v>
      </c>
      <c r="G43" t="s">
        <v>130</v>
      </c>
      <c r="I43" t="s">
        <v>125</v>
      </c>
      <c r="Z43" t="str">
        <f>IFERROR(MID(AA43,FIND("-",H43,1)+1,20),_xlfn.IFNA(VLOOKUP(F43&amp;"-"&amp;AA43,Ref_Kontak!$A:$E,4,FALSE),Ref_Kontak!$H$2))</f>
        <v>628999007703</v>
      </c>
      <c r="AA43" t="str">
        <f t="shared" si="4"/>
        <v/>
      </c>
      <c r="AB43" t="str">
        <f t="shared" si="0"/>
        <v/>
      </c>
      <c r="AC43" t="str">
        <f t="shared" si="1"/>
        <v>628999007703</v>
      </c>
      <c r="AD43" t="str">
        <f t="shared" si="5"/>
        <v>Halo+,+Visual+AI+5S+mendeteksi+Violation%3A+METALDET1-LINE+8</v>
      </c>
      <c r="AE43" t="str">
        <f t="shared" si="2"/>
        <v>https://web.whatsapp.com/send/?phone=628999007703&amp;text=Halo+,+Visual+AI+5S+mendeteksi+Violation%3A+METALDET1-LINE+8&amp;type=phone_number&amp;app_absent=0</v>
      </c>
      <c r="AF43" t="b">
        <f>IF(ISNA(VLOOKUP(D43&amp;"-"&amp;AB43, Ref_Kontak!$A:$E, 4, FALSE)), FALSE, TRUE)</f>
        <v>0</v>
      </c>
      <c r="AG43" t="str">
        <f>_xlfn.IFNA(VLOOKUP(Z43,Ref_Kontak!H:H,1,FALSE),"FALSE")</f>
        <v>628999007703</v>
      </c>
      <c r="AH43" t="str">
        <f t="shared" si="3"/>
        <v>METALDET1-LINE 8</v>
      </c>
      <c r="AI43">
        <f>IF(I43="violation",COUNTIF($AH$1:AH43,AH43),0)</f>
        <v>40</v>
      </c>
      <c r="AJ43" t="str">
        <f t="shared" si="6"/>
        <v>violation-METALDET1</v>
      </c>
      <c r="AK43">
        <f>IF(I43="violation",COUNTIF($AJ$1:AJ43,AJ43),FALSE)</f>
        <v>39</v>
      </c>
      <c r="AL43">
        <f t="shared" si="7"/>
        <v>0</v>
      </c>
      <c r="AM43">
        <f t="shared" si="8"/>
        <v>3</v>
      </c>
      <c r="AN43" t="str">
        <f t="shared" si="9"/>
        <v>ALERT! 3 Violation founded @METALDET1</v>
      </c>
    </row>
    <row r="44" spans="1:40">
      <c r="A44" t="s">
        <v>120</v>
      </c>
      <c r="B44" t="s">
        <v>121</v>
      </c>
      <c r="C44" t="s">
        <v>170</v>
      </c>
      <c r="D44" t="s">
        <v>129</v>
      </c>
      <c r="E44">
        <v>1</v>
      </c>
      <c r="G44" t="s">
        <v>130</v>
      </c>
      <c r="I44" t="s">
        <v>125</v>
      </c>
      <c r="Z44" t="str">
        <f>IFERROR(MID(AA44,FIND("-",H44,1)+1,20),_xlfn.IFNA(VLOOKUP(F44&amp;"-"&amp;AA44,Ref_Kontak!$A:$E,4,FALSE),Ref_Kontak!$H$2))</f>
        <v>628999007703</v>
      </c>
      <c r="AA44" t="str">
        <f t="shared" si="4"/>
        <v/>
      </c>
      <c r="AB44" t="str">
        <f t="shared" si="0"/>
        <v/>
      </c>
      <c r="AC44" t="str">
        <f t="shared" si="1"/>
        <v>628999007703</v>
      </c>
      <c r="AD44" t="str">
        <f t="shared" si="5"/>
        <v>Halo+,+Visual+AI+5S+mendeteksi+Violation%3A+METALDET1-LINE+8</v>
      </c>
      <c r="AE44" t="str">
        <f t="shared" si="2"/>
        <v>https://web.whatsapp.com/send/?phone=628999007703&amp;text=Halo+,+Visual+AI+5S+mendeteksi+Violation%3A+METALDET1-LINE+8&amp;type=phone_number&amp;app_absent=0</v>
      </c>
      <c r="AF44" t="b">
        <f>IF(ISNA(VLOOKUP(D44&amp;"-"&amp;AB44, Ref_Kontak!$A:$E, 4, FALSE)), FALSE, TRUE)</f>
        <v>0</v>
      </c>
      <c r="AG44" t="str">
        <f>_xlfn.IFNA(VLOOKUP(Z44,Ref_Kontak!H:H,1,FALSE),"FALSE")</f>
        <v>628999007703</v>
      </c>
      <c r="AH44" t="str">
        <f t="shared" si="3"/>
        <v>METALDET1-LINE 8</v>
      </c>
      <c r="AI44">
        <f>IF(I44="violation",COUNTIF($AH$1:AH44,AH44),0)</f>
        <v>41</v>
      </c>
      <c r="AJ44" t="str">
        <f t="shared" si="6"/>
        <v>violation-METALDET1</v>
      </c>
      <c r="AK44">
        <f>IF(I44="violation",COUNTIF($AJ$1:AJ44,AJ44),FALSE)</f>
        <v>40</v>
      </c>
      <c r="AL44">
        <f t="shared" si="7"/>
        <v>0</v>
      </c>
      <c r="AM44">
        <f t="shared" si="8"/>
        <v>3</v>
      </c>
      <c r="AN44" t="str">
        <f t="shared" si="9"/>
        <v>ALERT! 3 Violation founded @METALDET1</v>
      </c>
    </row>
    <row r="45" spans="1:40">
      <c r="A45" t="s">
        <v>120</v>
      </c>
      <c r="B45" t="s">
        <v>121</v>
      </c>
      <c r="C45" t="s">
        <v>171</v>
      </c>
      <c r="D45" t="s">
        <v>129</v>
      </c>
      <c r="E45">
        <v>1</v>
      </c>
      <c r="G45" t="s">
        <v>130</v>
      </c>
      <c r="I45" t="s">
        <v>125</v>
      </c>
      <c r="Z45" t="str">
        <f>IFERROR(MID(AA45,FIND("-",H45,1)+1,20),_xlfn.IFNA(VLOOKUP(F45&amp;"-"&amp;AA45,Ref_Kontak!$A:$E,4,FALSE),Ref_Kontak!$H$2))</f>
        <v>628999007703</v>
      </c>
      <c r="AA45" t="str">
        <f t="shared" si="4"/>
        <v/>
      </c>
      <c r="AB45" t="str">
        <f t="shared" si="0"/>
        <v/>
      </c>
      <c r="AC45" t="str">
        <f t="shared" si="1"/>
        <v>628999007703</v>
      </c>
      <c r="AD45" t="str">
        <f t="shared" si="5"/>
        <v>Halo+,+Visual+AI+5S+mendeteksi+Violation%3A+METALDET1-LINE+8</v>
      </c>
      <c r="AE45" t="str">
        <f t="shared" si="2"/>
        <v>https://web.whatsapp.com/send/?phone=628999007703&amp;text=Halo+,+Visual+AI+5S+mendeteksi+Violation%3A+METALDET1-LINE+8&amp;type=phone_number&amp;app_absent=0</v>
      </c>
      <c r="AF45" t="b">
        <f>IF(ISNA(VLOOKUP(D45&amp;"-"&amp;AB45, Ref_Kontak!$A:$E, 4, FALSE)), FALSE, TRUE)</f>
        <v>0</v>
      </c>
      <c r="AG45" t="str">
        <f>_xlfn.IFNA(VLOOKUP(Z45,Ref_Kontak!H:H,1,FALSE),"FALSE")</f>
        <v>628999007703</v>
      </c>
      <c r="AH45" t="str">
        <f t="shared" si="3"/>
        <v>METALDET1-LINE 8</v>
      </c>
      <c r="AI45">
        <f>IF(I45="violation",COUNTIF($AH$1:AH45,AH45),0)</f>
        <v>42</v>
      </c>
      <c r="AJ45" t="str">
        <f t="shared" si="6"/>
        <v>violation-METALDET1</v>
      </c>
      <c r="AK45">
        <f>IF(I45="violation",COUNTIF($AJ$1:AJ45,AJ45),FALSE)</f>
        <v>41</v>
      </c>
      <c r="AL45">
        <f t="shared" si="7"/>
        <v>0</v>
      </c>
      <c r="AM45">
        <f t="shared" si="8"/>
        <v>3</v>
      </c>
      <c r="AN45" t="str">
        <f t="shared" si="9"/>
        <v>ALERT! 3 Violation founded @METALDET1</v>
      </c>
    </row>
    <row r="46" spans="1:40">
      <c r="A46" t="s">
        <v>120</v>
      </c>
      <c r="B46" t="s">
        <v>121</v>
      </c>
      <c r="C46" t="s">
        <v>172</v>
      </c>
      <c r="D46" t="s">
        <v>129</v>
      </c>
      <c r="E46">
        <v>1</v>
      </c>
      <c r="G46" t="s">
        <v>130</v>
      </c>
      <c r="I46" t="s">
        <v>125</v>
      </c>
      <c r="Z46" t="str">
        <f>IFERROR(MID(AA46,FIND("-",H46,1)+1,20),_xlfn.IFNA(VLOOKUP(F46&amp;"-"&amp;AA46,Ref_Kontak!$A:$E,4,FALSE),Ref_Kontak!$H$2))</f>
        <v>628999007703</v>
      </c>
      <c r="AA46" t="str">
        <f t="shared" si="4"/>
        <v/>
      </c>
      <c r="AB46" t="str">
        <f t="shared" si="0"/>
        <v/>
      </c>
      <c r="AC46" t="str">
        <f t="shared" si="1"/>
        <v>628999007703</v>
      </c>
      <c r="AD46" t="str">
        <f t="shared" si="5"/>
        <v>Halo+,+Visual+AI+5S+mendeteksi+Violation%3A+METALDET1-LINE+8</v>
      </c>
      <c r="AE46" t="str">
        <f t="shared" si="2"/>
        <v>https://web.whatsapp.com/send/?phone=628999007703&amp;text=Halo+,+Visual+AI+5S+mendeteksi+Violation%3A+METALDET1-LINE+8&amp;type=phone_number&amp;app_absent=0</v>
      </c>
      <c r="AF46" t="b">
        <f>IF(ISNA(VLOOKUP(D46&amp;"-"&amp;AB46, Ref_Kontak!$A:$E, 4, FALSE)), FALSE, TRUE)</f>
        <v>0</v>
      </c>
      <c r="AG46" t="str">
        <f>_xlfn.IFNA(VLOOKUP(Z46,Ref_Kontak!H:H,1,FALSE),"FALSE")</f>
        <v>628999007703</v>
      </c>
      <c r="AH46" t="str">
        <f t="shared" si="3"/>
        <v>METALDET1-LINE 8</v>
      </c>
      <c r="AI46">
        <f>IF(I46="violation",COUNTIF($AH$1:AH46,AH46),0)</f>
        <v>43</v>
      </c>
      <c r="AJ46" t="str">
        <f t="shared" si="6"/>
        <v>violation-METALDET1</v>
      </c>
      <c r="AK46">
        <f>IF(I46="violation",COUNTIF($AJ$1:AJ46,AJ46),FALSE)</f>
        <v>42</v>
      </c>
      <c r="AL46">
        <f t="shared" si="7"/>
        <v>0</v>
      </c>
      <c r="AM46">
        <f t="shared" si="8"/>
        <v>3</v>
      </c>
      <c r="AN46" t="str">
        <f t="shared" si="9"/>
        <v>ALERT! 3 Violation founded @METALDET1</v>
      </c>
    </row>
    <row r="47" spans="1:40">
      <c r="A47" t="s">
        <v>120</v>
      </c>
      <c r="B47" t="s">
        <v>121</v>
      </c>
      <c r="C47" t="s">
        <v>173</v>
      </c>
      <c r="D47" t="s">
        <v>129</v>
      </c>
      <c r="E47">
        <v>1</v>
      </c>
      <c r="G47" t="s">
        <v>130</v>
      </c>
      <c r="I47" t="s">
        <v>125</v>
      </c>
      <c r="Z47" t="str">
        <f>IFERROR(MID(AA47,FIND("-",H47,1)+1,20),_xlfn.IFNA(VLOOKUP(F47&amp;"-"&amp;AA47,Ref_Kontak!$A:$E,4,FALSE),Ref_Kontak!$H$2))</f>
        <v>628999007703</v>
      </c>
      <c r="AA47" t="str">
        <f t="shared" si="4"/>
        <v/>
      </c>
      <c r="AB47" t="str">
        <f t="shared" si="0"/>
        <v/>
      </c>
      <c r="AC47" t="str">
        <f t="shared" si="1"/>
        <v>628999007703</v>
      </c>
      <c r="AD47" t="str">
        <f t="shared" si="5"/>
        <v>Halo+,+Visual+AI+5S+mendeteksi+Violation%3A+METALDET1-LINE+8</v>
      </c>
      <c r="AE47" t="str">
        <f t="shared" si="2"/>
        <v>https://web.whatsapp.com/send/?phone=628999007703&amp;text=Halo+,+Visual+AI+5S+mendeteksi+Violation%3A+METALDET1-LINE+8&amp;type=phone_number&amp;app_absent=0</v>
      </c>
      <c r="AF47" t="b">
        <f>IF(ISNA(VLOOKUP(D47&amp;"-"&amp;AB47, Ref_Kontak!$A:$E, 4, FALSE)), FALSE, TRUE)</f>
        <v>0</v>
      </c>
      <c r="AG47" t="str">
        <f>_xlfn.IFNA(VLOOKUP(Z47,Ref_Kontak!H:H,1,FALSE),"FALSE")</f>
        <v>628999007703</v>
      </c>
      <c r="AH47" t="str">
        <f t="shared" si="3"/>
        <v>METALDET1-LINE 8</v>
      </c>
      <c r="AI47">
        <f>IF(I47="violation",COUNTIF($AH$1:AH47,AH47),0)</f>
        <v>44</v>
      </c>
      <c r="AJ47" t="str">
        <f t="shared" si="6"/>
        <v>violation-METALDET1</v>
      </c>
      <c r="AK47">
        <f>IF(I47="violation",COUNTIF($AJ$1:AJ47,AJ47),FALSE)</f>
        <v>43</v>
      </c>
      <c r="AL47">
        <f t="shared" si="7"/>
        <v>0</v>
      </c>
      <c r="AM47">
        <f t="shared" si="8"/>
        <v>3</v>
      </c>
      <c r="AN47" t="str">
        <f t="shared" si="9"/>
        <v>ALERT! 3 Violation founded @METALDET1</v>
      </c>
    </row>
    <row r="48" spans="1:40">
      <c r="A48" t="s">
        <v>120</v>
      </c>
      <c r="B48" t="s">
        <v>121</v>
      </c>
      <c r="C48" t="s">
        <v>174</v>
      </c>
      <c r="D48" t="s">
        <v>129</v>
      </c>
      <c r="E48">
        <v>1</v>
      </c>
      <c r="G48" t="s">
        <v>130</v>
      </c>
      <c r="I48" t="s">
        <v>125</v>
      </c>
      <c r="Z48" t="str">
        <f>IFERROR(MID(AA48,FIND("-",H48,1)+1,20),_xlfn.IFNA(VLOOKUP(F48&amp;"-"&amp;AA48,Ref_Kontak!$A:$E,4,FALSE),Ref_Kontak!$H$2))</f>
        <v>628999007703</v>
      </c>
      <c r="AA48" t="str">
        <f t="shared" si="4"/>
        <v/>
      </c>
      <c r="AB48" t="str">
        <f t="shared" si="0"/>
        <v/>
      </c>
      <c r="AC48" t="str">
        <f t="shared" si="1"/>
        <v>628999007703</v>
      </c>
      <c r="AD48" t="str">
        <f t="shared" si="5"/>
        <v>Halo+,+Visual+AI+5S+mendeteksi+Violation%3A+METALDET1-LINE+8</v>
      </c>
      <c r="AE48" t="str">
        <f t="shared" si="2"/>
        <v>https://web.whatsapp.com/send/?phone=628999007703&amp;text=Halo+,+Visual+AI+5S+mendeteksi+Violation%3A+METALDET1-LINE+8&amp;type=phone_number&amp;app_absent=0</v>
      </c>
      <c r="AF48" t="b">
        <f>IF(ISNA(VLOOKUP(D48&amp;"-"&amp;AB48, Ref_Kontak!$A:$E, 4, FALSE)), FALSE, TRUE)</f>
        <v>0</v>
      </c>
      <c r="AG48" t="str">
        <f>_xlfn.IFNA(VLOOKUP(Z48,Ref_Kontak!H:H,1,FALSE),"FALSE")</f>
        <v>628999007703</v>
      </c>
      <c r="AH48" t="str">
        <f t="shared" si="3"/>
        <v>METALDET1-LINE 8</v>
      </c>
      <c r="AI48">
        <f>IF(I48="violation",COUNTIF($AH$1:AH48,AH48),0)</f>
        <v>45</v>
      </c>
      <c r="AJ48" t="str">
        <f t="shared" si="6"/>
        <v>violation-METALDET1</v>
      </c>
      <c r="AK48">
        <f>IF(I48="violation",COUNTIF($AJ$1:AJ48,AJ48),FALSE)</f>
        <v>44</v>
      </c>
      <c r="AL48">
        <f t="shared" si="7"/>
        <v>0</v>
      </c>
      <c r="AM48">
        <f t="shared" si="8"/>
        <v>3</v>
      </c>
      <c r="AN48" t="str">
        <f t="shared" si="9"/>
        <v>ALERT! 3 Violation founded @METALDET1</v>
      </c>
    </row>
    <row r="49" spans="1:40">
      <c r="A49" t="s">
        <v>120</v>
      </c>
      <c r="B49" t="s">
        <v>121</v>
      </c>
      <c r="C49" t="s">
        <v>175</v>
      </c>
      <c r="D49" t="s">
        <v>129</v>
      </c>
      <c r="E49">
        <v>1</v>
      </c>
      <c r="G49" t="s">
        <v>130</v>
      </c>
      <c r="I49" t="s">
        <v>125</v>
      </c>
      <c r="Z49" t="str">
        <f>IFERROR(MID(AA49,FIND("-",H49,1)+1,20),_xlfn.IFNA(VLOOKUP(F49&amp;"-"&amp;AA49,Ref_Kontak!$A:$E,4,FALSE),Ref_Kontak!$H$2))</f>
        <v>628999007703</v>
      </c>
      <c r="AA49" t="str">
        <f t="shared" si="4"/>
        <v/>
      </c>
      <c r="AB49" t="str">
        <f t="shared" si="0"/>
        <v/>
      </c>
      <c r="AC49" t="str">
        <f t="shared" si="1"/>
        <v>628999007703</v>
      </c>
      <c r="AD49" t="str">
        <f t="shared" si="5"/>
        <v>Halo+,+Visual+AI+5S+mendeteksi+Violation%3A+METALDET1-LINE+8</v>
      </c>
      <c r="AE49" t="str">
        <f t="shared" si="2"/>
        <v>https://web.whatsapp.com/send/?phone=628999007703&amp;text=Halo+,+Visual+AI+5S+mendeteksi+Violation%3A+METALDET1-LINE+8&amp;type=phone_number&amp;app_absent=0</v>
      </c>
      <c r="AF49" t="b">
        <f>IF(ISNA(VLOOKUP(D49&amp;"-"&amp;AB49, Ref_Kontak!$A:$E, 4, FALSE)), FALSE, TRUE)</f>
        <v>0</v>
      </c>
      <c r="AG49" t="str">
        <f>_xlfn.IFNA(VLOOKUP(Z49,Ref_Kontak!H:H,1,FALSE),"FALSE")</f>
        <v>628999007703</v>
      </c>
      <c r="AH49" t="str">
        <f t="shared" si="3"/>
        <v>METALDET1-LINE 8</v>
      </c>
      <c r="AI49">
        <f>IF(I49="violation",COUNTIF($AH$1:AH49,AH49),0)</f>
        <v>46</v>
      </c>
      <c r="AJ49" t="str">
        <f t="shared" si="6"/>
        <v>violation-METALDET1</v>
      </c>
      <c r="AK49">
        <f>IF(I49="violation",COUNTIF($AJ$1:AJ49,AJ49),FALSE)</f>
        <v>45</v>
      </c>
      <c r="AL49">
        <f t="shared" si="7"/>
        <v>0</v>
      </c>
      <c r="AM49">
        <f t="shared" si="8"/>
        <v>3</v>
      </c>
      <c r="AN49" t="str">
        <f t="shared" si="9"/>
        <v>ALERT! 3 Violation founded @METALDET1</v>
      </c>
    </row>
    <row r="50" spans="1:40">
      <c r="A50" t="s">
        <v>120</v>
      </c>
      <c r="B50" t="s">
        <v>121</v>
      </c>
      <c r="C50" t="s">
        <v>176</v>
      </c>
      <c r="D50" t="s">
        <v>129</v>
      </c>
      <c r="E50">
        <v>1</v>
      </c>
      <c r="G50" t="s">
        <v>130</v>
      </c>
      <c r="I50" t="s">
        <v>125</v>
      </c>
      <c r="Z50" t="str">
        <f>IFERROR(MID(AA50,FIND("-",H50,1)+1,20),_xlfn.IFNA(VLOOKUP(F50&amp;"-"&amp;AA50,Ref_Kontak!$A:$E,4,FALSE),Ref_Kontak!$H$2))</f>
        <v>628999007703</v>
      </c>
      <c r="AA50" t="str">
        <f t="shared" si="4"/>
        <v/>
      </c>
      <c r="AB50" t="str">
        <f t="shared" si="0"/>
        <v/>
      </c>
      <c r="AC50" t="str">
        <f t="shared" si="1"/>
        <v>628999007703</v>
      </c>
      <c r="AD50" t="str">
        <f t="shared" si="5"/>
        <v>Halo+,+Visual+AI+5S+mendeteksi+Violation%3A+METALDET1-LINE+8</v>
      </c>
      <c r="AE50" t="str">
        <f t="shared" si="2"/>
        <v>https://web.whatsapp.com/send/?phone=628999007703&amp;text=Halo+,+Visual+AI+5S+mendeteksi+Violation%3A+METALDET1-LINE+8&amp;type=phone_number&amp;app_absent=0</v>
      </c>
      <c r="AF50" t="b">
        <f>IF(ISNA(VLOOKUP(D50&amp;"-"&amp;AB50, Ref_Kontak!$A:$E, 4, FALSE)), FALSE, TRUE)</f>
        <v>0</v>
      </c>
      <c r="AG50" t="str">
        <f>_xlfn.IFNA(VLOOKUP(Z50,Ref_Kontak!H:H,1,FALSE),"FALSE")</f>
        <v>628999007703</v>
      </c>
      <c r="AH50" t="str">
        <f t="shared" si="3"/>
        <v>METALDET1-LINE 8</v>
      </c>
      <c r="AI50">
        <f>IF(I50="violation",COUNTIF($AH$1:AH50,AH50),0)</f>
        <v>47</v>
      </c>
      <c r="AJ50" t="str">
        <f t="shared" si="6"/>
        <v>violation-METALDET1</v>
      </c>
      <c r="AK50">
        <f>IF(I50="violation",COUNTIF($AJ$1:AJ50,AJ50),FALSE)</f>
        <v>46</v>
      </c>
      <c r="AL50">
        <f t="shared" si="7"/>
        <v>0</v>
      </c>
      <c r="AM50">
        <f t="shared" si="8"/>
        <v>3</v>
      </c>
      <c r="AN50" t="str">
        <f t="shared" si="9"/>
        <v>ALERT! 3 Violation founded @METALDET1</v>
      </c>
    </row>
    <row r="51" spans="1:40">
      <c r="A51" t="s">
        <v>120</v>
      </c>
      <c r="B51" t="s">
        <v>121</v>
      </c>
      <c r="C51" t="s">
        <v>177</v>
      </c>
      <c r="D51" t="s">
        <v>129</v>
      </c>
      <c r="E51">
        <v>1</v>
      </c>
      <c r="G51" t="s">
        <v>130</v>
      </c>
      <c r="I51" t="s">
        <v>125</v>
      </c>
      <c r="Z51" t="str">
        <f>IFERROR(MID(AA51,FIND("-",H51,1)+1,20),_xlfn.IFNA(VLOOKUP(F51&amp;"-"&amp;AA51,Ref_Kontak!$A:$E,4,FALSE),Ref_Kontak!$H$2))</f>
        <v>628999007703</v>
      </c>
      <c r="AA51" t="str">
        <f t="shared" si="4"/>
        <v/>
      </c>
      <c r="AB51" t="str">
        <f t="shared" si="0"/>
        <v/>
      </c>
      <c r="AC51" t="str">
        <f t="shared" si="1"/>
        <v>628999007703</v>
      </c>
      <c r="AD51" t="str">
        <f t="shared" si="5"/>
        <v>Halo+,+Visual+AI+5S+mendeteksi+Violation%3A+METALDET1-LINE+8</v>
      </c>
      <c r="AE51" t="str">
        <f t="shared" si="2"/>
        <v>https://web.whatsapp.com/send/?phone=628999007703&amp;text=Halo+,+Visual+AI+5S+mendeteksi+Violation%3A+METALDET1-LINE+8&amp;type=phone_number&amp;app_absent=0</v>
      </c>
      <c r="AF51" t="b">
        <f>IF(ISNA(VLOOKUP(D51&amp;"-"&amp;AB51, Ref_Kontak!$A:$E, 4, FALSE)), FALSE, TRUE)</f>
        <v>0</v>
      </c>
      <c r="AG51" t="str">
        <f>_xlfn.IFNA(VLOOKUP(Z51,Ref_Kontak!H:H,1,FALSE),"FALSE")</f>
        <v>628999007703</v>
      </c>
      <c r="AH51" t="str">
        <f t="shared" si="3"/>
        <v>METALDET1-LINE 8</v>
      </c>
      <c r="AI51">
        <f>IF(I51="violation",COUNTIF($AH$1:AH51,AH51),0)</f>
        <v>48</v>
      </c>
      <c r="AJ51" t="str">
        <f t="shared" si="6"/>
        <v>violation-METALDET1</v>
      </c>
      <c r="AK51">
        <f>IF(I51="violation",COUNTIF($AJ$1:AJ51,AJ51),FALSE)</f>
        <v>47</v>
      </c>
      <c r="AL51">
        <f t="shared" si="7"/>
        <v>0</v>
      </c>
      <c r="AM51">
        <f t="shared" si="8"/>
        <v>3</v>
      </c>
      <c r="AN51" t="str">
        <f t="shared" si="9"/>
        <v>ALERT! 3 Violation founded @METALDET1</v>
      </c>
    </row>
    <row r="52" spans="1:40">
      <c r="A52" t="s">
        <v>120</v>
      </c>
      <c r="B52" t="s">
        <v>121</v>
      </c>
      <c r="C52" t="s">
        <v>178</v>
      </c>
      <c r="D52" t="s">
        <v>129</v>
      </c>
      <c r="E52">
        <v>1</v>
      </c>
      <c r="G52" t="s">
        <v>130</v>
      </c>
      <c r="I52" t="s">
        <v>125</v>
      </c>
      <c r="Z52" t="str">
        <f>IFERROR(MID(AA52,FIND("-",H52,1)+1,20),_xlfn.IFNA(VLOOKUP(F52&amp;"-"&amp;AA52,Ref_Kontak!$A:$E,4,FALSE),Ref_Kontak!$H$2))</f>
        <v>628999007703</v>
      </c>
      <c r="AA52" t="str">
        <f t="shared" si="4"/>
        <v/>
      </c>
      <c r="AB52" t="str">
        <f t="shared" si="0"/>
        <v/>
      </c>
      <c r="AC52" t="str">
        <f t="shared" si="1"/>
        <v>628999007703</v>
      </c>
      <c r="AD52" t="str">
        <f t="shared" si="5"/>
        <v>Halo+,+Visual+AI+5S+mendeteksi+Violation%3A+METALDET1-LINE+8</v>
      </c>
      <c r="AE52" t="str">
        <f t="shared" si="2"/>
        <v>https://web.whatsapp.com/send/?phone=628999007703&amp;text=Halo+,+Visual+AI+5S+mendeteksi+Violation%3A+METALDET1-LINE+8&amp;type=phone_number&amp;app_absent=0</v>
      </c>
      <c r="AF52" t="b">
        <f>IF(ISNA(VLOOKUP(D52&amp;"-"&amp;AB52, Ref_Kontak!$A:$E, 4, FALSE)), FALSE, TRUE)</f>
        <v>0</v>
      </c>
      <c r="AG52" t="str">
        <f>_xlfn.IFNA(VLOOKUP(Z52,Ref_Kontak!H:H,1,FALSE),"FALSE")</f>
        <v>628999007703</v>
      </c>
      <c r="AH52" t="str">
        <f t="shared" si="3"/>
        <v>METALDET1-LINE 8</v>
      </c>
      <c r="AI52">
        <f>IF(I52="violation",COUNTIF($AH$1:AH52,AH52),0)</f>
        <v>49</v>
      </c>
      <c r="AJ52" t="str">
        <f t="shared" si="6"/>
        <v>violation-METALDET1</v>
      </c>
      <c r="AK52">
        <f>IF(I52="violation",COUNTIF($AJ$1:AJ52,AJ52),FALSE)</f>
        <v>48</v>
      </c>
      <c r="AL52">
        <f t="shared" si="7"/>
        <v>0</v>
      </c>
      <c r="AM52">
        <f t="shared" si="8"/>
        <v>3</v>
      </c>
      <c r="AN52" t="str">
        <f t="shared" si="9"/>
        <v>ALERT! 3 Violation founded @METALDET1</v>
      </c>
    </row>
    <row r="53" spans="1:40">
      <c r="A53" t="s">
        <v>120</v>
      </c>
      <c r="B53" t="s">
        <v>121</v>
      </c>
      <c r="C53" t="s">
        <v>179</v>
      </c>
      <c r="D53" t="s">
        <v>129</v>
      </c>
      <c r="E53">
        <v>1</v>
      </c>
      <c r="G53" t="s">
        <v>130</v>
      </c>
      <c r="I53" t="s">
        <v>125</v>
      </c>
      <c r="Z53" t="str">
        <f>IFERROR(MID(AA53,FIND("-",H53,1)+1,20),_xlfn.IFNA(VLOOKUP(F53&amp;"-"&amp;AA53,Ref_Kontak!$A:$E,4,FALSE),Ref_Kontak!$H$2))</f>
        <v>628999007703</v>
      </c>
      <c r="AA53" t="str">
        <f t="shared" si="4"/>
        <v/>
      </c>
      <c r="AB53" t="str">
        <f t="shared" si="0"/>
        <v/>
      </c>
      <c r="AC53" t="str">
        <f t="shared" si="1"/>
        <v>628999007703</v>
      </c>
      <c r="AD53" t="str">
        <f t="shared" si="5"/>
        <v>Halo+,+Visual+AI+5S+mendeteksi+Violation%3A+METALDET1-LINE+8</v>
      </c>
      <c r="AE53" t="str">
        <f t="shared" si="2"/>
        <v>https://web.whatsapp.com/send/?phone=628999007703&amp;text=Halo+,+Visual+AI+5S+mendeteksi+Violation%3A+METALDET1-LINE+8&amp;type=phone_number&amp;app_absent=0</v>
      </c>
      <c r="AF53" t="b">
        <f>IF(ISNA(VLOOKUP(D53&amp;"-"&amp;AB53, Ref_Kontak!$A:$E, 4, FALSE)), FALSE, TRUE)</f>
        <v>0</v>
      </c>
      <c r="AG53" t="str">
        <f>_xlfn.IFNA(VLOOKUP(Z53,Ref_Kontak!H:H,1,FALSE),"FALSE")</f>
        <v>628999007703</v>
      </c>
      <c r="AH53" t="str">
        <f t="shared" si="3"/>
        <v>METALDET1-LINE 8</v>
      </c>
      <c r="AI53">
        <f>IF(I53="violation",COUNTIF($AH$1:AH53,AH53),0)</f>
        <v>50</v>
      </c>
      <c r="AJ53" t="str">
        <f t="shared" si="6"/>
        <v>violation-METALDET1</v>
      </c>
      <c r="AK53">
        <f>IF(I53="violation",COUNTIF($AJ$1:AJ53,AJ53),FALSE)</f>
        <v>49</v>
      </c>
      <c r="AL53">
        <f t="shared" si="7"/>
        <v>0</v>
      </c>
      <c r="AM53">
        <f t="shared" si="8"/>
        <v>3</v>
      </c>
      <c r="AN53" t="str">
        <f t="shared" si="9"/>
        <v>ALERT! 3 Violation founded @METALDET1</v>
      </c>
    </row>
    <row r="54" spans="1:40">
      <c r="A54" t="s">
        <v>120</v>
      </c>
      <c r="B54" t="s">
        <v>121</v>
      </c>
      <c r="C54" t="s">
        <v>180</v>
      </c>
      <c r="D54" t="s">
        <v>129</v>
      </c>
      <c r="E54">
        <v>1</v>
      </c>
      <c r="G54" t="s">
        <v>130</v>
      </c>
      <c r="I54" t="s">
        <v>125</v>
      </c>
      <c r="Z54" t="str">
        <f>IFERROR(MID(AA54,FIND("-",H54,1)+1,20),_xlfn.IFNA(VLOOKUP(F54&amp;"-"&amp;AA54,Ref_Kontak!$A:$E,4,FALSE),Ref_Kontak!$H$2))</f>
        <v>628999007703</v>
      </c>
      <c r="AA54" t="str">
        <f t="shared" si="4"/>
        <v/>
      </c>
      <c r="AB54" t="str">
        <f t="shared" si="0"/>
        <v/>
      </c>
      <c r="AC54" t="str">
        <f t="shared" si="1"/>
        <v>628999007703</v>
      </c>
      <c r="AD54" t="str">
        <f t="shared" si="5"/>
        <v>Halo+,+Visual+AI+5S+mendeteksi+Violation%3A+METALDET1-LINE+8</v>
      </c>
      <c r="AE54" t="str">
        <f t="shared" si="2"/>
        <v>https://web.whatsapp.com/send/?phone=628999007703&amp;text=Halo+,+Visual+AI+5S+mendeteksi+Violation%3A+METALDET1-LINE+8&amp;type=phone_number&amp;app_absent=0</v>
      </c>
      <c r="AF54" t="b">
        <f>IF(ISNA(VLOOKUP(D54&amp;"-"&amp;AB54, Ref_Kontak!$A:$E, 4, FALSE)), FALSE, TRUE)</f>
        <v>0</v>
      </c>
      <c r="AG54" t="str">
        <f>_xlfn.IFNA(VLOOKUP(Z54,Ref_Kontak!H:H,1,FALSE),"FALSE")</f>
        <v>628999007703</v>
      </c>
      <c r="AH54" t="str">
        <f t="shared" si="3"/>
        <v>METALDET1-LINE 8</v>
      </c>
      <c r="AI54">
        <f>IF(I54="violation",COUNTIF($AH$1:AH54,AH54),0)</f>
        <v>51</v>
      </c>
      <c r="AJ54" t="str">
        <f t="shared" si="6"/>
        <v>violation-METALDET1</v>
      </c>
      <c r="AK54">
        <f>IF(I54="violation",COUNTIF($AJ$1:AJ54,AJ54),FALSE)</f>
        <v>50</v>
      </c>
      <c r="AL54">
        <f t="shared" si="7"/>
        <v>0</v>
      </c>
      <c r="AM54">
        <f t="shared" si="8"/>
        <v>3</v>
      </c>
      <c r="AN54" t="str">
        <f t="shared" si="9"/>
        <v>ALERT! 3 Violation founded @METALDET1</v>
      </c>
    </row>
    <row r="55" spans="1:40">
      <c r="A55" t="s">
        <v>120</v>
      </c>
      <c r="B55" t="s">
        <v>121</v>
      </c>
      <c r="C55" t="s">
        <v>181</v>
      </c>
      <c r="D55" t="s">
        <v>129</v>
      </c>
      <c r="E55">
        <v>1</v>
      </c>
      <c r="G55" t="s">
        <v>130</v>
      </c>
      <c r="I55" t="s">
        <v>125</v>
      </c>
      <c r="Z55" t="str">
        <f>IFERROR(MID(AA55,FIND("-",H55,1)+1,20),_xlfn.IFNA(VLOOKUP(F55&amp;"-"&amp;AA55,Ref_Kontak!$A:$E,4,FALSE),Ref_Kontak!$H$2))</f>
        <v>628999007703</v>
      </c>
      <c r="AA55" t="str">
        <f t="shared" si="4"/>
        <v/>
      </c>
      <c r="AB55" t="str">
        <f t="shared" si="0"/>
        <v/>
      </c>
      <c r="AC55" t="str">
        <f t="shared" si="1"/>
        <v>628999007703</v>
      </c>
      <c r="AD55" t="str">
        <f t="shared" si="5"/>
        <v>Halo+,+Visual+AI+5S+mendeteksi+Violation%3A+METALDET1-LINE+8</v>
      </c>
      <c r="AE55" t="str">
        <f t="shared" si="2"/>
        <v>https://web.whatsapp.com/send/?phone=628999007703&amp;text=Halo+,+Visual+AI+5S+mendeteksi+Violation%3A+METALDET1-LINE+8&amp;type=phone_number&amp;app_absent=0</v>
      </c>
      <c r="AF55" t="b">
        <f>IF(ISNA(VLOOKUP(D55&amp;"-"&amp;AB55, Ref_Kontak!$A:$E, 4, FALSE)), FALSE, TRUE)</f>
        <v>0</v>
      </c>
      <c r="AG55" t="str">
        <f>_xlfn.IFNA(VLOOKUP(Z55,Ref_Kontak!H:H,1,FALSE),"FALSE")</f>
        <v>628999007703</v>
      </c>
      <c r="AH55" t="str">
        <f t="shared" si="3"/>
        <v>METALDET1-LINE 8</v>
      </c>
      <c r="AI55">
        <f>IF(I55="violation",COUNTIF($AH$1:AH55,AH55),0)</f>
        <v>52</v>
      </c>
      <c r="AJ55" t="str">
        <f t="shared" si="6"/>
        <v>violation-METALDET1</v>
      </c>
      <c r="AK55">
        <f>IF(I55="violation",COUNTIF($AJ$1:AJ55,AJ55),FALSE)</f>
        <v>51</v>
      </c>
      <c r="AL55">
        <f t="shared" si="7"/>
        <v>0</v>
      </c>
      <c r="AM55">
        <f t="shared" si="8"/>
        <v>3</v>
      </c>
      <c r="AN55" t="str">
        <f t="shared" si="9"/>
        <v>ALERT! 3 Violation founded @METALDET1</v>
      </c>
    </row>
    <row r="56" spans="1:40">
      <c r="A56" t="s">
        <v>120</v>
      </c>
      <c r="B56" t="s">
        <v>121</v>
      </c>
      <c r="C56" t="s">
        <v>182</v>
      </c>
      <c r="D56" t="s">
        <v>129</v>
      </c>
      <c r="E56">
        <v>1</v>
      </c>
      <c r="G56" t="s">
        <v>130</v>
      </c>
      <c r="I56" t="s">
        <v>125</v>
      </c>
      <c r="Z56" t="str">
        <f>IFERROR(MID(AA56,FIND("-",H56,1)+1,20),_xlfn.IFNA(VLOOKUP(F56&amp;"-"&amp;AA56,Ref_Kontak!$A:$E,4,FALSE),Ref_Kontak!$H$2))</f>
        <v>628999007703</v>
      </c>
      <c r="AA56" t="str">
        <f t="shared" si="4"/>
        <v/>
      </c>
      <c r="AB56" t="str">
        <f t="shared" si="0"/>
        <v/>
      </c>
      <c r="AC56" t="str">
        <f t="shared" si="1"/>
        <v>628999007703</v>
      </c>
      <c r="AD56" t="str">
        <f t="shared" si="5"/>
        <v>Halo+,+Visual+AI+5S+mendeteksi+Violation%3A+METALDET1-LINE+8</v>
      </c>
      <c r="AE56" t="str">
        <f t="shared" si="2"/>
        <v>https://web.whatsapp.com/send/?phone=628999007703&amp;text=Halo+,+Visual+AI+5S+mendeteksi+Violation%3A+METALDET1-LINE+8&amp;type=phone_number&amp;app_absent=0</v>
      </c>
      <c r="AF56" t="b">
        <f>IF(ISNA(VLOOKUP(D56&amp;"-"&amp;AB56, Ref_Kontak!$A:$E, 4, FALSE)), FALSE, TRUE)</f>
        <v>0</v>
      </c>
      <c r="AG56" t="str">
        <f>_xlfn.IFNA(VLOOKUP(Z56,Ref_Kontak!H:H,1,FALSE),"FALSE")</f>
        <v>628999007703</v>
      </c>
      <c r="AH56" t="str">
        <f t="shared" si="3"/>
        <v>METALDET1-LINE 8</v>
      </c>
      <c r="AI56">
        <f>IF(I56="violation",COUNTIF($AH$1:AH56,AH56),0)</f>
        <v>53</v>
      </c>
      <c r="AJ56" t="str">
        <f t="shared" si="6"/>
        <v>violation-METALDET1</v>
      </c>
      <c r="AK56">
        <f>IF(I56="violation",COUNTIF($AJ$1:AJ56,AJ56),FALSE)</f>
        <v>52</v>
      </c>
      <c r="AL56">
        <f t="shared" si="7"/>
        <v>0</v>
      </c>
      <c r="AM56">
        <f t="shared" si="8"/>
        <v>3</v>
      </c>
      <c r="AN56" t="str">
        <f t="shared" si="9"/>
        <v>ALERT! 3 Violation founded @METALDET1</v>
      </c>
    </row>
    <row r="57" spans="1:40">
      <c r="A57" t="s">
        <v>120</v>
      </c>
      <c r="B57" t="s">
        <v>121</v>
      </c>
      <c r="C57" t="s">
        <v>183</v>
      </c>
      <c r="D57" t="s">
        <v>129</v>
      </c>
      <c r="E57">
        <v>1</v>
      </c>
      <c r="G57" t="s">
        <v>130</v>
      </c>
      <c r="I57" t="s">
        <v>125</v>
      </c>
      <c r="Z57" t="str">
        <f>IFERROR(MID(AA57,FIND("-",H57,1)+1,20),_xlfn.IFNA(VLOOKUP(F57&amp;"-"&amp;AA57,Ref_Kontak!$A:$E,4,FALSE),Ref_Kontak!$H$2))</f>
        <v>628999007703</v>
      </c>
      <c r="AA57" t="str">
        <f t="shared" si="4"/>
        <v/>
      </c>
      <c r="AB57" t="str">
        <f t="shared" si="0"/>
        <v/>
      </c>
      <c r="AC57" t="str">
        <f t="shared" si="1"/>
        <v>628999007703</v>
      </c>
      <c r="AD57" t="str">
        <f t="shared" si="5"/>
        <v>Halo+,+Visual+AI+5S+mendeteksi+Violation%3A+METALDET1-LINE+8</v>
      </c>
      <c r="AE57" t="str">
        <f t="shared" si="2"/>
        <v>https://web.whatsapp.com/send/?phone=628999007703&amp;text=Halo+,+Visual+AI+5S+mendeteksi+Violation%3A+METALDET1-LINE+8&amp;type=phone_number&amp;app_absent=0</v>
      </c>
      <c r="AF57" t="b">
        <f>IF(ISNA(VLOOKUP(D57&amp;"-"&amp;AB57, Ref_Kontak!$A:$E, 4, FALSE)), FALSE, TRUE)</f>
        <v>0</v>
      </c>
      <c r="AG57" t="str">
        <f>_xlfn.IFNA(VLOOKUP(Z57,Ref_Kontak!H:H,1,FALSE),"FALSE")</f>
        <v>628999007703</v>
      </c>
      <c r="AH57" t="str">
        <f t="shared" si="3"/>
        <v>METALDET1-LINE 8</v>
      </c>
      <c r="AI57">
        <f>IF(I57="violation",COUNTIF($AH$1:AH57,AH57),0)</f>
        <v>54</v>
      </c>
      <c r="AJ57" t="str">
        <f t="shared" si="6"/>
        <v>violation-METALDET1</v>
      </c>
      <c r="AK57">
        <f>IF(I57="violation",COUNTIF($AJ$1:AJ57,AJ57),FALSE)</f>
        <v>53</v>
      </c>
      <c r="AL57">
        <f t="shared" si="7"/>
        <v>0</v>
      </c>
      <c r="AM57">
        <f t="shared" si="8"/>
        <v>3</v>
      </c>
      <c r="AN57" t="str">
        <f t="shared" si="9"/>
        <v>ALERT! 3 Violation founded @METALDET1</v>
      </c>
    </row>
    <row r="58" spans="1:40">
      <c r="A58" t="s">
        <v>120</v>
      </c>
      <c r="B58" t="s">
        <v>121</v>
      </c>
      <c r="C58" t="s">
        <v>184</v>
      </c>
      <c r="D58" t="s">
        <v>129</v>
      </c>
      <c r="E58">
        <v>1</v>
      </c>
      <c r="G58" t="s">
        <v>130</v>
      </c>
      <c r="I58" t="s">
        <v>125</v>
      </c>
      <c r="Z58" t="str">
        <f>IFERROR(MID(AA58,FIND("-",H58,1)+1,20),_xlfn.IFNA(VLOOKUP(F58&amp;"-"&amp;AA58,Ref_Kontak!$A:$E,4,FALSE),Ref_Kontak!$H$2))</f>
        <v>628999007703</v>
      </c>
      <c r="AA58" t="str">
        <f t="shared" si="4"/>
        <v/>
      </c>
      <c r="AB58" t="str">
        <f t="shared" si="0"/>
        <v/>
      </c>
      <c r="AC58" t="str">
        <f t="shared" si="1"/>
        <v>628999007703</v>
      </c>
      <c r="AD58" t="str">
        <f t="shared" si="5"/>
        <v>Halo+,+Visual+AI+5S+mendeteksi+Violation%3A+METALDET1-LINE+8</v>
      </c>
      <c r="AE58" t="str">
        <f t="shared" si="2"/>
        <v>https://web.whatsapp.com/send/?phone=628999007703&amp;text=Halo+,+Visual+AI+5S+mendeteksi+Violation%3A+METALDET1-LINE+8&amp;type=phone_number&amp;app_absent=0</v>
      </c>
      <c r="AF58" t="b">
        <f>IF(ISNA(VLOOKUP(D58&amp;"-"&amp;AB58, Ref_Kontak!$A:$E, 4, FALSE)), FALSE, TRUE)</f>
        <v>0</v>
      </c>
      <c r="AG58" t="str">
        <f>_xlfn.IFNA(VLOOKUP(Z58,Ref_Kontak!H:H,1,FALSE),"FALSE")</f>
        <v>628999007703</v>
      </c>
      <c r="AH58" t="str">
        <f t="shared" si="3"/>
        <v>METALDET1-LINE 8</v>
      </c>
      <c r="AI58">
        <f>IF(I58="violation",COUNTIF($AH$1:AH58,AH58),0)</f>
        <v>55</v>
      </c>
      <c r="AJ58" t="str">
        <f t="shared" si="6"/>
        <v>violation-METALDET1</v>
      </c>
      <c r="AK58">
        <f>IF(I58="violation",COUNTIF($AJ$1:AJ58,AJ58),FALSE)</f>
        <v>54</v>
      </c>
      <c r="AL58">
        <f t="shared" si="7"/>
        <v>0</v>
      </c>
      <c r="AM58">
        <f t="shared" si="8"/>
        <v>3</v>
      </c>
      <c r="AN58" t="str">
        <f t="shared" si="9"/>
        <v>ALERT! 3 Violation founded @METALDET1</v>
      </c>
    </row>
    <row r="59" spans="1:40">
      <c r="A59" t="s">
        <v>120</v>
      </c>
      <c r="B59" t="s">
        <v>121</v>
      </c>
      <c r="C59" t="s">
        <v>185</v>
      </c>
      <c r="D59" t="s">
        <v>129</v>
      </c>
      <c r="E59">
        <v>1</v>
      </c>
      <c r="G59" t="s">
        <v>130</v>
      </c>
      <c r="I59" t="s">
        <v>125</v>
      </c>
      <c r="Z59" t="str">
        <f>IFERROR(MID(AA59,FIND("-",H59,1)+1,20),_xlfn.IFNA(VLOOKUP(F59&amp;"-"&amp;AA59,Ref_Kontak!$A:$E,4,FALSE),Ref_Kontak!$H$2))</f>
        <v>628999007703</v>
      </c>
      <c r="AA59" t="str">
        <f t="shared" si="4"/>
        <v/>
      </c>
      <c r="AB59" t="str">
        <f t="shared" si="0"/>
        <v/>
      </c>
      <c r="AC59" t="str">
        <f t="shared" si="1"/>
        <v>628999007703</v>
      </c>
      <c r="AD59" t="str">
        <f t="shared" si="5"/>
        <v>Halo+,+Visual+AI+5S+mendeteksi+Violation%3A+METALDET1-LINE+8</v>
      </c>
      <c r="AE59" t="str">
        <f t="shared" si="2"/>
        <v>https://web.whatsapp.com/send/?phone=628999007703&amp;text=Halo+,+Visual+AI+5S+mendeteksi+Violation%3A+METALDET1-LINE+8&amp;type=phone_number&amp;app_absent=0</v>
      </c>
      <c r="AF59" t="b">
        <f>IF(ISNA(VLOOKUP(D59&amp;"-"&amp;AB59, Ref_Kontak!$A:$E, 4, FALSE)), FALSE, TRUE)</f>
        <v>0</v>
      </c>
      <c r="AG59" t="str">
        <f>_xlfn.IFNA(VLOOKUP(Z59,Ref_Kontak!H:H,1,FALSE),"FALSE")</f>
        <v>628999007703</v>
      </c>
      <c r="AH59" t="str">
        <f t="shared" si="3"/>
        <v>METALDET1-LINE 8</v>
      </c>
      <c r="AI59">
        <f>IF(I59="violation",COUNTIF($AH$1:AH59,AH59),0)</f>
        <v>56</v>
      </c>
      <c r="AJ59" t="str">
        <f t="shared" si="6"/>
        <v>violation-METALDET1</v>
      </c>
      <c r="AK59">
        <f>IF(I59="violation",COUNTIF($AJ$1:AJ59,AJ59),FALSE)</f>
        <v>55</v>
      </c>
      <c r="AL59">
        <f t="shared" si="7"/>
        <v>0</v>
      </c>
      <c r="AM59">
        <f t="shared" si="8"/>
        <v>3</v>
      </c>
      <c r="AN59" t="str">
        <f t="shared" si="9"/>
        <v>ALERT! 3 Violation founded @METALDET1</v>
      </c>
    </row>
    <row r="60" spans="1:40">
      <c r="A60" t="s">
        <v>120</v>
      </c>
      <c r="B60" t="s">
        <v>121</v>
      </c>
      <c r="C60" t="s">
        <v>186</v>
      </c>
      <c r="D60" t="s">
        <v>129</v>
      </c>
      <c r="E60">
        <v>1</v>
      </c>
      <c r="G60" t="s">
        <v>130</v>
      </c>
      <c r="I60" t="s">
        <v>125</v>
      </c>
      <c r="Z60" t="str">
        <f>IFERROR(MID(AA60,FIND("-",H60,1)+1,20),_xlfn.IFNA(VLOOKUP(F60&amp;"-"&amp;AA60,Ref_Kontak!$A:$E,4,FALSE),Ref_Kontak!$H$2))</f>
        <v>628999007703</v>
      </c>
      <c r="AA60" t="str">
        <f t="shared" si="4"/>
        <v/>
      </c>
      <c r="AB60" t="str">
        <f t="shared" si="0"/>
        <v/>
      </c>
      <c r="AC60" t="str">
        <f t="shared" si="1"/>
        <v>628999007703</v>
      </c>
      <c r="AD60" t="str">
        <f t="shared" si="5"/>
        <v>Halo+,+Visual+AI+5S+mendeteksi+Violation%3A+METALDET1-LINE+8</v>
      </c>
      <c r="AE60" t="str">
        <f t="shared" si="2"/>
        <v>https://web.whatsapp.com/send/?phone=628999007703&amp;text=Halo+,+Visual+AI+5S+mendeteksi+Violation%3A+METALDET1-LINE+8&amp;type=phone_number&amp;app_absent=0</v>
      </c>
      <c r="AF60" t="b">
        <f>IF(ISNA(VLOOKUP(D60&amp;"-"&amp;AB60, Ref_Kontak!$A:$E, 4, FALSE)), FALSE, TRUE)</f>
        <v>0</v>
      </c>
      <c r="AG60" t="str">
        <f>_xlfn.IFNA(VLOOKUP(Z60,Ref_Kontak!H:H,1,FALSE),"FALSE")</f>
        <v>628999007703</v>
      </c>
      <c r="AH60" t="str">
        <f t="shared" si="3"/>
        <v>METALDET1-LINE 8</v>
      </c>
      <c r="AI60">
        <f>IF(I60="violation",COUNTIF($AH$1:AH60,AH60),0)</f>
        <v>57</v>
      </c>
      <c r="AJ60" t="str">
        <f t="shared" si="6"/>
        <v>violation-METALDET1</v>
      </c>
      <c r="AK60">
        <f>IF(I60="violation",COUNTIF($AJ$1:AJ60,AJ60),FALSE)</f>
        <v>56</v>
      </c>
      <c r="AL60">
        <f t="shared" si="7"/>
        <v>0</v>
      </c>
      <c r="AM60">
        <f t="shared" si="8"/>
        <v>3</v>
      </c>
      <c r="AN60" t="str">
        <f t="shared" si="9"/>
        <v>ALERT! 3 Violation founded @METALDET1</v>
      </c>
    </row>
    <row r="61" spans="1:40">
      <c r="A61" t="s">
        <v>120</v>
      </c>
      <c r="B61" t="s">
        <v>121</v>
      </c>
      <c r="C61" t="s">
        <v>187</v>
      </c>
      <c r="D61" t="s">
        <v>129</v>
      </c>
      <c r="E61">
        <v>1</v>
      </c>
      <c r="G61" t="s">
        <v>130</v>
      </c>
      <c r="I61" t="s">
        <v>125</v>
      </c>
      <c r="Z61" t="str">
        <f>IFERROR(MID(AA61,FIND("-",H61,1)+1,20),_xlfn.IFNA(VLOOKUP(F61&amp;"-"&amp;AA61,Ref_Kontak!$A:$E,4,FALSE),Ref_Kontak!$H$2))</f>
        <v>628999007703</v>
      </c>
      <c r="AA61" t="str">
        <f t="shared" si="4"/>
        <v/>
      </c>
      <c r="AB61" t="str">
        <f t="shared" si="0"/>
        <v/>
      </c>
      <c r="AC61" t="str">
        <f t="shared" si="1"/>
        <v>628999007703</v>
      </c>
      <c r="AD61" t="str">
        <f t="shared" si="5"/>
        <v>Halo+,+Visual+AI+5S+mendeteksi+Violation%3A+METALDET1-LINE+8</v>
      </c>
      <c r="AE61" t="str">
        <f t="shared" si="2"/>
        <v>https://web.whatsapp.com/send/?phone=628999007703&amp;text=Halo+,+Visual+AI+5S+mendeteksi+Violation%3A+METALDET1-LINE+8&amp;type=phone_number&amp;app_absent=0</v>
      </c>
      <c r="AF61" t="b">
        <f>IF(ISNA(VLOOKUP(D61&amp;"-"&amp;AB61, Ref_Kontak!$A:$E, 4, FALSE)), FALSE, TRUE)</f>
        <v>0</v>
      </c>
      <c r="AG61" t="str">
        <f>_xlfn.IFNA(VLOOKUP(Z61,Ref_Kontak!H:H,1,FALSE),"FALSE")</f>
        <v>628999007703</v>
      </c>
      <c r="AH61" t="str">
        <f t="shared" si="3"/>
        <v>METALDET1-LINE 8</v>
      </c>
      <c r="AI61">
        <f>IF(I61="violation",COUNTIF($AH$1:AH61,AH61),0)</f>
        <v>58</v>
      </c>
      <c r="AJ61" t="str">
        <f t="shared" si="6"/>
        <v>violation-METALDET1</v>
      </c>
      <c r="AK61">
        <f>IF(I61="violation",COUNTIF($AJ$1:AJ61,AJ61),FALSE)</f>
        <v>57</v>
      </c>
      <c r="AL61">
        <f t="shared" si="7"/>
        <v>0</v>
      </c>
      <c r="AM61">
        <f t="shared" si="8"/>
        <v>3</v>
      </c>
      <c r="AN61" t="str">
        <f t="shared" si="9"/>
        <v>ALERT! 3 Violation founded @METALDET1</v>
      </c>
    </row>
    <row r="62" spans="1:40">
      <c r="A62" t="s">
        <v>120</v>
      </c>
      <c r="B62" t="s">
        <v>121</v>
      </c>
      <c r="C62" t="s">
        <v>188</v>
      </c>
      <c r="D62" t="s">
        <v>129</v>
      </c>
      <c r="E62">
        <v>1</v>
      </c>
      <c r="G62" t="s">
        <v>130</v>
      </c>
      <c r="I62" t="s">
        <v>125</v>
      </c>
      <c r="Z62" t="str">
        <f>IFERROR(MID(AA62,FIND("-",H62,1)+1,20),_xlfn.IFNA(VLOOKUP(F62&amp;"-"&amp;AA62,Ref_Kontak!$A:$E,4,FALSE),Ref_Kontak!$H$2))</f>
        <v>628999007703</v>
      </c>
      <c r="AA62" t="str">
        <f t="shared" si="4"/>
        <v/>
      </c>
      <c r="AB62" t="str">
        <f t="shared" si="0"/>
        <v/>
      </c>
      <c r="AC62" t="str">
        <f t="shared" si="1"/>
        <v>628999007703</v>
      </c>
      <c r="AD62" t="str">
        <f t="shared" si="5"/>
        <v>Halo+,+Visual+AI+5S+mendeteksi+Violation%3A+METALDET1-LINE+8</v>
      </c>
      <c r="AE62" t="str">
        <f t="shared" si="2"/>
        <v>https://web.whatsapp.com/send/?phone=628999007703&amp;text=Halo+,+Visual+AI+5S+mendeteksi+Violation%3A+METALDET1-LINE+8&amp;type=phone_number&amp;app_absent=0</v>
      </c>
      <c r="AF62" t="b">
        <f>IF(ISNA(VLOOKUP(D62&amp;"-"&amp;AB62, Ref_Kontak!$A:$E, 4, FALSE)), FALSE, TRUE)</f>
        <v>0</v>
      </c>
      <c r="AG62" t="str">
        <f>_xlfn.IFNA(VLOOKUP(Z62,Ref_Kontak!H:H,1,FALSE),"FALSE")</f>
        <v>628999007703</v>
      </c>
      <c r="AH62" t="str">
        <f t="shared" si="3"/>
        <v>METALDET1-LINE 8</v>
      </c>
      <c r="AI62">
        <f>IF(I62="violation",COUNTIF($AH$1:AH62,AH62),0)</f>
        <v>59</v>
      </c>
      <c r="AJ62" t="str">
        <f t="shared" si="6"/>
        <v>violation-METALDET1</v>
      </c>
      <c r="AK62">
        <f>IF(I62="violation",COUNTIF($AJ$1:AJ62,AJ62),FALSE)</f>
        <v>58</v>
      </c>
      <c r="AL62">
        <f t="shared" si="7"/>
        <v>0</v>
      </c>
      <c r="AM62">
        <f t="shared" si="8"/>
        <v>3</v>
      </c>
      <c r="AN62" t="str">
        <f t="shared" si="9"/>
        <v>ALERT! 3 Violation founded @METALDET1</v>
      </c>
    </row>
    <row r="63" spans="1:40">
      <c r="A63" t="s">
        <v>120</v>
      </c>
      <c r="B63" t="s">
        <v>121</v>
      </c>
      <c r="C63" t="s">
        <v>189</v>
      </c>
      <c r="D63" t="s">
        <v>129</v>
      </c>
      <c r="E63">
        <v>1</v>
      </c>
      <c r="G63" t="s">
        <v>130</v>
      </c>
      <c r="I63" t="s">
        <v>125</v>
      </c>
      <c r="Z63" t="str">
        <f>IFERROR(MID(AA63,FIND("-",H63,1)+1,20),_xlfn.IFNA(VLOOKUP(F63&amp;"-"&amp;AA63,Ref_Kontak!$A:$E,4,FALSE),Ref_Kontak!$H$2))</f>
        <v>628999007703</v>
      </c>
      <c r="AA63" t="str">
        <f t="shared" si="4"/>
        <v/>
      </c>
      <c r="AB63" t="str">
        <f t="shared" si="0"/>
        <v/>
      </c>
      <c r="AC63" t="str">
        <f t="shared" si="1"/>
        <v>628999007703</v>
      </c>
      <c r="AD63" t="str">
        <f t="shared" si="5"/>
        <v>Halo+,+Visual+AI+5S+mendeteksi+Violation%3A+METALDET1-LINE+8</v>
      </c>
      <c r="AE63" t="str">
        <f t="shared" si="2"/>
        <v>https://web.whatsapp.com/send/?phone=628999007703&amp;text=Halo+,+Visual+AI+5S+mendeteksi+Violation%3A+METALDET1-LINE+8&amp;type=phone_number&amp;app_absent=0</v>
      </c>
      <c r="AF63" t="b">
        <f>IF(ISNA(VLOOKUP(D63&amp;"-"&amp;AB63, Ref_Kontak!$A:$E, 4, FALSE)), FALSE, TRUE)</f>
        <v>0</v>
      </c>
      <c r="AG63" t="str">
        <f>_xlfn.IFNA(VLOOKUP(Z63,Ref_Kontak!H:H,1,FALSE),"FALSE")</f>
        <v>628999007703</v>
      </c>
      <c r="AH63" t="str">
        <f t="shared" si="3"/>
        <v>METALDET1-LINE 8</v>
      </c>
      <c r="AI63">
        <f>IF(I63="violation",COUNTIF($AH$1:AH63,AH63),0)</f>
        <v>60</v>
      </c>
      <c r="AJ63" t="str">
        <f t="shared" si="6"/>
        <v>violation-METALDET1</v>
      </c>
      <c r="AK63">
        <f>IF(I63="violation",COUNTIF($AJ$1:AJ63,AJ63),FALSE)</f>
        <v>59</v>
      </c>
      <c r="AL63">
        <f t="shared" si="7"/>
        <v>0</v>
      </c>
      <c r="AM63">
        <f t="shared" si="8"/>
        <v>3</v>
      </c>
      <c r="AN63" t="str">
        <f t="shared" si="9"/>
        <v>ALERT! 3 Violation founded @METALDET1</v>
      </c>
    </row>
    <row r="64" spans="1:40">
      <c r="A64" t="s">
        <v>120</v>
      </c>
      <c r="B64" t="s">
        <v>121</v>
      </c>
      <c r="C64" t="s">
        <v>190</v>
      </c>
      <c r="D64" t="s">
        <v>129</v>
      </c>
      <c r="E64">
        <v>1</v>
      </c>
      <c r="G64" t="s">
        <v>130</v>
      </c>
      <c r="I64" t="s">
        <v>125</v>
      </c>
      <c r="Z64" t="str">
        <f>IFERROR(MID(AA64,FIND("-",H64,1)+1,20),_xlfn.IFNA(VLOOKUP(F64&amp;"-"&amp;AA64,Ref_Kontak!$A:$E,4,FALSE),Ref_Kontak!$H$2))</f>
        <v>628999007703</v>
      </c>
      <c r="AA64" t="str">
        <f t="shared" si="4"/>
        <v/>
      </c>
      <c r="AB64" t="str">
        <f t="shared" si="0"/>
        <v/>
      </c>
      <c r="AC64" t="str">
        <f t="shared" si="1"/>
        <v>628999007703</v>
      </c>
      <c r="AD64" t="str">
        <f t="shared" si="5"/>
        <v>Halo+,+Visual+AI+5S+mendeteksi+Violation%3A+METALDET1-LINE+8</v>
      </c>
      <c r="AE64" t="str">
        <f t="shared" si="2"/>
        <v>https://web.whatsapp.com/send/?phone=628999007703&amp;text=Halo+,+Visual+AI+5S+mendeteksi+Violation%3A+METALDET1-LINE+8&amp;type=phone_number&amp;app_absent=0</v>
      </c>
      <c r="AF64" t="b">
        <f>IF(ISNA(VLOOKUP(D64&amp;"-"&amp;AB64, Ref_Kontak!$A:$E, 4, FALSE)), FALSE, TRUE)</f>
        <v>0</v>
      </c>
      <c r="AG64" t="str">
        <f>_xlfn.IFNA(VLOOKUP(Z64,Ref_Kontak!H:H,1,FALSE),"FALSE")</f>
        <v>628999007703</v>
      </c>
      <c r="AH64" t="str">
        <f t="shared" si="3"/>
        <v>METALDET1-LINE 8</v>
      </c>
      <c r="AI64">
        <f>IF(I64="violation",COUNTIF($AH$1:AH64,AH64),0)</f>
        <v>61</v>
      </c>
      <c r="AJ64" t="str">
        <f t="shared" si="6"/>
        <v>violation-METALDET1</v>
      </c>
      <c r="AK64">
        <f>IF(I64="violation",COUNTIF($AJ$1:AJ64,AJ64),FALSE)</f>
        <v>60</v>
      </c>
      <c r="AL64">
        <f t="shared" si="7"/>
        <v>0</v>
      </c>
      <c r="AM64">
        <f t="shared" si="8"/>
        <v>3</v>
      </c>
      <c r="AN64" t="str">
        <f t="shared" si="9"/>
        <v>ALERT! 3 Violation founded @METALDET1</v>
      </c>
    </row>
    <row r="65" spans="1:40">
      <c r="A65" t="s">
        <v>120</v>
      </c>
      <c r="B65" t="s">
        <v>121</v>
      </c>
      <c r="C65" t="s">
        <v>191</v>
      </c>
      <c r="D65" t="s">
        <v>129</v>
      </c>
      <c r="E65">
        <v>1</v>
      </c>
      <c r="G65" t="s">
        <v>130</v>
      </c>
      <c r="I65" t="s">
        <v>125</v>
      </c>
      <c r="Z65" t="str">
        <f>IFERROR(MID(AA65,FIND("-",H65,1)+1,20),_xlfn.IFNA(VLOOKUP(F65&amp;"-"&amp;AA65,Ref_Kontak!$A:$E,4,FALSE),Ref_Kontak!$H$2))</f>
        <v>628999007703</v>
      </c>
      <c r="AA65" t="str">
        <f t="shared" si="4"/>
        <v/>
      </c>
      <c r="AB65" t="str">
        <f t="shared" si="0"/>
        <v/>
      </c>
      <c r="AC65" t="str">
        <f t="shared" si="1"/>
        <v>628999007703</v>
      </c>
      <c r="AD65" t="str">
        <f t="shared" si="5"/>
        <v>Halo+,+Visual+AI+5S+mendeteksi+Violation%3A+METALDET1-LINE+8</v>
      </c>
      <c r="AE65" t="str">
        <f t="shared" si="2"/>
        <v>https://web.whatsapp.com/send/?phone=628999007703&amp;text=Halo+,+Visual+AI+5S+mendeteksi+Violation%3A+METALDET1-LINE+8&amp;type=phone_number&amp;app_absent=0</v>
      </c>
      <c r="AF65" t="b">
        <f>IF(ISNA(VLOOKUP(D65&amp;"-"&amp;AB65, Ref_Kontak!$A:$E, 4, FALSE)), FALSE, TRUE)</f>
        <v>0</v>
      </c>
      <c r="AG65" t="str">
        <f>_xlfn.IFNA(VLOOKUP(Z65,Ref_Kontak!H:H,1,FALSE),"FALSE")</f>
        <v>628999007703</v>
      </c>
      <c r="AH65" t="str">
        <f t="shared" si="3"/>
        <v>METALDET1-LINE 8</v>
      </c>
      <c r="AI65">
        <f>IF(I65="violation",COUNTIF($AH$1:AH65,AH65),0)</f>
        <v>62</v>
      </c>
      <c r="AJ65" t="str">
        <f t="shared" si="6"/>
        <v>violation-METALDET1</v>
      </c>
      <c r="AK65">
        <f>IF(I65="violation",COUNTIF($AJ$1:AJ65,AJ65),FALSE)</f>
        <v>61</v>
      </c>
      <c r="AL65">
        <f t="shared" si="7"/>
        <v>0</v>
      </c>
      <c r="AM65">
        <f t="shared" si="8"/>
        <v>3</v>
      </c>
      <c r="AN65" t="str">
        <f t="shared" si="9"/>
        <v>ALERT! 3 Violation founded @METALDET1</v>
      </c>
    </row>
    <row r="66" spans="1:40">
      <c r="A66" t="s">
        <v>120</v>
      </c>
      <c r="B66" t="s">
        <v>121</v>
      </c>
      <c r="C66" t="s">
        <v>192</v>
      </c>
      <c r="D66" t="s">
        <v>129</v>
      </c>
      <c r="E66">
        <v>1</v>
      </c>
      <c r="G66" t="s">
        <v>130</v>
      </c>
      <c r="I66" t="s">
        <v>125</v>
      </c>
      <c r="Z66" t="str">
        <f>IFERROR(MID(AA66,FIND("-",H66,1)+1,20),_xlfn.IFNA(VLOOKUP(F66&amp;"-"&amp;AA66,Ref_Kontak!$A:$E,4,FALSE),Ref_Kontak!$H$2))</f>
        <v>628999007703</v>
      </c>
      <c r="AA66" t="str">
        <f t="shared" ref="AA66:AA129" si="10">CLEAN(SUBSTITUTE(H66," ",""))</f>
        <v/>
      </c>
      <c r="AB66" t="str">
        <f t="shared" ref="AB66:AB129" si="11">IFERROR(LEFT(AA66,FIND("-",H66,1)-1),CLEAN(SUBSTITUTE(SUBSTITUTE(H66," ",""),"-","")))</f>
        <v/>
      </c>
      <c r="AC66" t="str">
        <f t="shared" ref="AC66:AC129" si="12">IF(LEFT(Z66,1)="0","62"&amp; MID(Z66,2,999),Z66)</f>
        <v>628999007703</v>
      </c>
      <c r="AD66" t="str">
        <f t="shared" ref="AD66:AD129" si="13">"Halo+"&amp;AB66&amp;","&amp;"+Visual+AI+5S+mendeteksi+Violation%3A+"&amp;SUBSTITUTE(AH66," ","+")</f>
        <v>Halo+,+Visual+AI+5S+mendeteksi+Violation%3A+METALDET1-LINE+8</v>
      </c>
      <c r="AE66" t="str">
        <f t="shared" ref="AE66:AE129" si="14">"https://web.whatsapp.com/send/?phone="&amp;AC66&amp;"&amp;text="&amp;AD66&amp;"&amp;type=phone_number&amp;app_absent=0"</f>
        <v>https://web.whatsapp.com/send/?phone=628999007703&amp;text=Halo+,+Visual+AI+5S+mendeteksi+Violation%3A+METALDET1-LINE+8&amp;type=phone_number&amp;app_absent=0</v>
      </c>
      <c r="AF66" t="b">
        <f>IF(ISNA(VLOOKUP(D66&amp;"-"&amp;AB66, Ref_Kontak!$A:$E, 4, FALSE)), FALSE, TRUE)</f>
        <v>0</v>
      </c>
      <c r="AG66" t="str">
        <f>_xlfn.IFNA(VLOOKUP(Z66,Ref_Kontak!H:H,1,FALSE),"FALSE")</f>
        <v>628999007703</v>
      </c>
      <c r="AH66" t="str">
        <f t="shared" ref="AH66:AH129" si="15">G66&amp;"-"&amp;D66</f>
        <v>METALDET1-LINE 8</v>
      </c>
      <c r="AI66">
        <f>IF(I66="violation",COUNTIF($AH$1:AH66,AH66),0)</f>
        <v>63</v>
      </c>
      <c r="AJ66" t="str">
        <f t="shared" si="6"/>
        <v>violation-METALDET1</v>
      </c>
      <c r="AK66">
        <f>IF(I66="violation",COUNTIF($AJ$1:AJ66,AJ66),FALSE)</f>
        <v>62</v>
      </c>
      <c r="AL66">
        <f t="shared" si="7"/>
        <v>0</v>
      </c>
      <c r="AM66">
        <f t="shared" si="8"/>
        <v>3</v>
      </c>
      <c r="AN66" t="str">
        <f t="shared" si="9"/>
        <v>ALERT! 3 Violation founded @METALDET1</v>
      </c>
    </row>
    <row r="67" spans="1:40">
      <c r="A67" t="s">
        <v>120</v>
      </c>
      <c r="B67" t="s">
        <v>121</v>
      </c>
      <c r="C67" t="s">
        <v>193</v>
      </c>
      <c r="D67" t="s">
        <v>129</v>
      </c>
      <c r="E67">
        <v>1</v>
      </c>
      <c r="G67" t="s">
        <v>130</v>
      </c>
      <c r="I67" t="s">
        <v>125</v>
      </c>
      <c r="Z67" t="str">
        <f>IFERROR(MID(AA67,FIND("-",H67,1)+1,20),_xlfn.IFNA(VLOOKUP(F67&amp;"-"&amp;AA67,Ref_Kontak!$A:$E,4,FALSE),Ref_Kontak!$H$2))</f>
        <v>628999007703</v>
      </c>
      <c r="AA67" t="str">
        <f t="shared" si="10"/>
        <v/>
      </c>
      <c r="AB67" t="str">
        <f t="shared" si="11"/>
        <v/>
      </c>
      <c r="AC67" t="str">
        <f t="shared" si="12"/>
        <v>628999007703</v>
      </c>
      <c r="AD67" t="str">
        <f t="shared" si="13"/>
        <v>Halo+,+Visual+AI+5S+mendeteksi+Violation%3A+METALDET1-LINE+8</v>
      </c>
      <c r="AE67" t="str">
        <f t="shared" si="14"/>
        <v>https://web.whatsapp.com/send/?phone=628999007703&amp;text=Halo+,+Visual+AI+5S+mendeteksi+Violation%3A+METALDET1-LINE+8&amp;type=phone_number&amp;app_absent=0</v>
      </c>
      <c r="AF67" t="b">
        <f>IF(ISNA(VLOOKUP(D67&amp;"-"&amp;AB67, Ref_Kontak!$A:$E, 4, FALSE)), FALSE, TRUE)</f>
        <v>0</v>
      </c>
      <c r="AG67" t="str">
        <f>_xlfn.IFNA(VLOOKUP(Z67,Ref_Kontak!H:H,1,FALSE),"FALSE")</f>
        <v>628999007703</v>
      </c>
      <c r="AH67" t="str">
        <f t="shared" si="15"/>
        <v>METALDET1-LINE 8</v>
      </c>
      <c r="AI67">
        <f>IF(I67="violation",COUNTIF($AH$1:AH67,AH67),0)</f>
        <v>64</v>
      </c>
      <c r="AJ67" t="str">
        <f t="shared" ref="AJ67:AJ130" si="16">I67&amp;"-"&amp;G67</f>
        <v>violation-METALDET1</v>
      </c>
      <c r="AK67">
        <f>IF(I67="violation",COUNTIF($AJ$1:AJ67,AJ67),FALSE)</f>
        <v>63</v>
      </c>
      <c r="AL67">
        <f t="shared" ref="AL67:AL130" si="17">IF(AI67=1,1,0)</f>
        <v>0</v>
      </c>
      <c r="AM67">
        <f t="shared" ref="AM67:AM130" si="18">SUMIF($AJ$2:$AJ$5516,AJ67,$AL$2:$AL$5516)</f>
        <v>3</v>
      </c>
      <c r="AN67" t="str">
        <f t="shared" ref="AN67:AN130" si="19">"ALERT! " &amp;AM67&amp; " Violation founded @"&amp;G67</f>
        <v>ALERT! 3 Violation founded @METALDET1</v>
      </c>
    </row>
    <row r="68" spans="1:40">
      <c r="A68" t="s">
        <v>120</v>
      </c>
      <c r="B68" t="s">
        <v>121</v>
      </c>
      <c r="C68" t="s">
        <v>194</v>
      </c>
      <c r="D68" t="s">
        <v>129</v>
      </c>
      <c r="E68">
        <v>1</v>
      </c>
      <c r="G68" t="s">
        <v>130</v>
      </c>
      <c r="I68" t="s">
        <v>125</v>
      </c>
      <c r="Z68" t="str">
        <f>IFERROR(MID(AA68,FIND("-",H68,1)+1,20),_xlfn.IFNA(VLOOKUP(F68&amp;"-"&amp;AA68,Ref_Kontak!$A:$E,4,FALSE),Ref_Kontak!$H$2))</f>
        <v>628999007703</v>
      </c>
      <c r="AA68" t="str">
        <f t="shared" si="10"/>
        <v/>
      </c>
      <c r="AB68" t="str">
        <f t="shared" si="11"/>
        <v/>
      </c>
      <c r="AC68" t="str">
        <f t="shared" si="12"/>
        <v>628999007703</v>
      </c>
      <c r="AD68" t="str">
        <f t="shared" si="13"/>
        <v>Halo+,+Visual+AI+5S+mendeteksi+Violation%3A+METALDET1-LINE+8</v>
      </c>
      <c r="AE68" t="str">
        <f t="shared" si="14"/>
        <v>https://web.whatsapp.com/send/?phone=628999007703&amp;text=Halo+,+Visual+AI+5S+mendeteksi+Violation%3A+METALDET1-LINE+8&amp;type=phone_number&amp;app_absent=0</v>
      </c>
      <c r="AF68" t="b">
        <f>IF(ISNA(VLOOKUP(D68&amp;"-"&amp;AB68, Ref_Kontak!$A:$E, 4, FALSE)), FALSE, TRUE)</f>
        <v>0</v>
      </c>
      <c r="AG68" t="str">
        <f>_xlfn.IFNA(VLOOKUP(Z68,Ref_Kontak!H:H,1,FALSE),"FALSE")</f>
        <v>628999007703</v>
      </c>
      <c r="AH68" t="str">
        <f t="shared" si="15"/>
        <v>METALDET1-LINE 8</v>
      </c>
      <c r="AI68">
        <f>IF(I68="violation",COUNTIF($AH$1:AH68,AH68),0)</f>
        <v>65</v>
      </c>
      <c r="AJ68" t="str">
        <f t="shared" si="16"/>
        <v>violation-METALDET1</v>
      </c>
      <c r="AK68">
        <f>IF(I68="violation",COUNTIF($AJ$1:AJ68,AJ68),FALSE)</f>
        <v>64</v>
      </c>
      <c r="AL68">
        <f t="shared" si="17"/>
        <v>0</v>
      </c>
      <c r="AM68">
        <f t="shared" si="18"/>
        <v>3</v>
      </c>
      <c r="AN68" t="str">
        <f t="shared" si="19"/>
        <v>ALERT! 3 Violation founded @METALDET1</v>
      </c>
    </row>
    <row r="69" spans="1:40">
      <c r="A69" t="s">
        <v>120</v>
      </c>
      <c r="B69" t="s">
        <v>121</v>
      </c>
      <c r="C69" t="s">
        <v>195</v>
      </c>
      <c r="D69" t="s">
        <v>129</v>
      </c>
      <c r="E69">
        <v>1</v>
      </c>
      <c r="G69" t="s">
        <v>130</v>
      </c>
      <c r="I69" t="s">
        <v>125</v>
      </c>
      <c r="Z69" t="str">
        <f>IFERROR(MID(AA69,FIND("-",H69,1)+1,20),_xlfn.IFNA(VLOOKUP(F69&amp;"-"&amp;AA69,Ref_Kontak!$A:$E,4,FALSE),Ref_Kontak!$H$2))</f>
        <v>628999007703</v>
      </c>
      <c r="AA69" t="str">
        <f t="shared" si="10"/>
        <v/>
      </c>
      <c r="AB69" t="str">
        <f t="shared" si="11"/>
        <v/>
      </c>
      <c r="AC69" t="str">
        <f t="shared" si="12"/>
        <v>628999007703</v>
      </c>
      <c r="AD69" t="str">
        <f t="shared" si="13"/>
        <v>Halo+,+Visual+AI+5S+mendeteksi+Violation%3A+METALDET1-LINE+8</v>
      </c>
      <c r="AE69" t="str">
        <f t="shared" si="14"/>
        <v>https://web.whatsapp.com/send/?phone=628999007703&amp;text=Halo+,+Visual+AI+5S+mendeteksi+Violation%3A+METALDET1-LINE+8&amp;type=phone_number&amp;app_absent=0</v>
      </c>
      <c r="AF69" t="b">
        <f>IF(ISNA(VLOOKUP(D69&amp;"-"&amp;AB69, Ref_Kontak!$A:$E, 4, FALSE)), FALSE, TRUE)</f>
        <v>0</v>
      </c>
      <c r="AG69" t="str">
        <f>_xlfn.IFNA(VLOOKUP(Z69,Ref_Kontak!H:H,1,FALSE),"FALSE")</f>
        <v>628999007703</v>
      </c>
      <c r="AH69" t="str">
        <f t="shared" si="15"/>
        <v>METALDET1-LINE 8</v>
      </c>
      <c r="AI69">
        <f>IF(I69="violation",COUNTIF($AH$1:AH69,AH69),0)</f>
        <v>66</v>
      </c>
      <c r="AJ69" t="str">
        <f t="shared" si="16"/>
        <v>violation-METALDET1</v>
      </c>
      <c r="AK69">
        <f>IF(I69="violation",COUNTIF($AJ$1:AJ69,AJ69),FALSE)</f>
        <v>65</v>
      </c>
      <c r="AL69">
        <f t="shared" si="17"/>
        <v>0</v>
      </c>
      <c r="AM69">
        <f t="shared" si="18"/>
        <v>3</v>
      </c>
      <c r="AN69" t="str">
        <f t="shared" si="19"/>
        <v>ALERT! 3 Violation founded @METALDET1</v>
      </c>
    </row>
    <row r="70" spans="1:40">
      <c r="A70" t="s">
        <v>120</v>
      </c>
      <c r="B70" t="s">
        <v>121</v>
      </c>
      <c r="C70" t="s">
        <v>196</v>
      </c>
      <c r="D70" t="s">
        <v>129</v>
      </c>
      <c r="E70">
        <v>1</v>
      </c>
      <c r="G70" t="s">
        <v>130</v>
      </c>
      <c r="I70" t="s">
        <v>125</v>
      </c>
      <c r="Z70" t="str">
        <f>IFERROR(MID(AA70,FIND("-",H70,1)+1,20),_xlfn.IFNA(VLOOKUP(F70&amp;"-"&amp;AA70,Ref_Kontak!$A:$E,4,FALSE),Ref_Kontak!$H$2))</f>
        <v>628999007703</v>
      </c>
      <c r="AA70" t="str">
        <f t="shared" si="10"/>
        <v/>
      </c>
      <c r="AB70" t="str">
        <f t="shared" si="11"/>
        <v/>
      </c>
      <c r="AC70" t="str">
        <f t="shared" si="12"/>
        <v>628999007703</v>
      </c>
      <c r="AD70" t="str">
        <f t="shared" si="13"/>
        <v>Halo+,+Visual+AI+5S+mendeteksi+Violation%3A+METALDET1-LINE+8</v>
      </c>
      <c r="AE70" t="str">
        <f t="shared" si="14"/>
        <v>https://web.whatsapp.com/send/?phone=628999007703&amp;text=Halo+,+Visual+AI+5S+mendeteksi+Violation%3A+METALDET1-LINE+8&amp;type=phone_number&amp;app_absent=0</v>
      </c>
      <c r="AF70" t="b">
        <f>IF(ISNA(VLOOKUP(D70&amp;"-"&amp;AB70, Ref_Kontak!$A:$E, 4, FALSE)), FALSE, TRUE)</f>
        <v>0</v>
      </c>
      <c r="AG70" t="str">
        <f>_xlfn.IFNA(VLOOKUP(Z70,Ref_Kontak!H:H,1,FALSE),"FALSE")</f>
        <v>628999007703</v>
      </c>
      <c r="AH70" t="str">
        <f t="shared" si="15"/>
        <v>METALDET1-LINE 8</v>
      </c>
      <c r="AI70">
        <f>IF(I70="violation",COUNTIF($AH$1:AH70,AH70),0)</f>
        <v>67</v>
      </c>
      <c r="AJ70" t="str">
        <f t="shared" si="16"/>
        <v>violation-METALDET1</v>
      </c>
      <c r="AK70">
        <f>IF(I70="violation",COUNTIF($AJ$1:AJ70,AJ70),FALSE)</f>
        <v>66</v>
      </c>
      <c r="AL70">
        <f t="shared" si="17"/>
        <v>0</v>
      </c>
      <c r="AM70">
        <f t="shared" si="18"/>
        <v>3</v>
      </c>
      <c r="AN70" t="str">
        <f t="shared" si="19"/>
        <v>ALERT! 3 Violation founded @METALDET1</v>
      </c>
    </row>
    <row r="71" spans="1:40">
      <c r="A71" t="s">
        <v>120</v>
      </c>
      <c r="B71" t="s">
        <v>121</v>
      </c>
      <c r="C71" t="s">
        <v>197</v>
      </c>
      <c r="D71" t="s">
        <v>129</v>
      </c>
      <c r="E71">
        <v>1</v>
      </c>
      <c r="G71" t="s">
        <v>130</v>
      </c>
      <c r="I71" t="s">
        <v>125</v>
      </c>
      <c r="Z71" t="str">
        <f>IFERROR(MID(AA71,FIND("-",H71,1)+1,20),_xlfn.IFNA(VLOOKUP(F71&amp;"-"&amp;AA71,Ref_Kontak!$A:$E,4,FALSE),Ref_Kontak!$H$2))</f>
        <v>628999007703</v>
      </c>
      <c r="AA71" t="str">
        <f t="shared" si="10"/>
        <v/>
      </c>
      <c r="AB71" t="str">
        <f t="shared" si="11"/>
        <v/>
      </c>
      <c r="AC71" t="str">
        <f t="shared" si="12"/>
        <v>628999007703</v>
      </c>
      <c r="AD71" t="str">
        <f t="shared" si="13"/>
        <v>Halo+,+Visual+AI+5S+mendeteksi+Violation%3A+METALDET1-LINE+8</v>
      </c>
      <c r="AE71" t="str">
        <f t="shared" si="14"/>
        <v>https://web.whatsapp.com/send/?phone=628999007703&amp;text=Halo+,+Visual+AI+5S+mendeteksi+Violation%3A+METALDET1-LINE+8&amp;type=phone_number&amp;app_absent=0</v>
      </c>
      <c r="AF71" t="b">
        <f>IF(ISNA(VLOOKUP(D71&amp;"-"&amp;AB71, Ref_Kontak!$A:$E, 4, FALSE)), FALSE, TRUE)</f>
        <v>0</v>
      </c>
      <c r="AG71" t="str">
        <f>_xlfn.IFNA(VLOOKUP(Z71,Ref_Kontak!H:H,1,FALSE),"FALSE")</f>
        <v>628999007703</v>
      </c>
      <c r="AH71" t="str">
        <f t="shared" si="15"/>
        <v>METALDET1-LINE 8</v>
      </c>
      <c r="AI71">
        <f>IF(I71="violation",COUNTIF($AH$1:AH71,AH71),0)</f>
        <v>68</v>
      </c>
      <c r="AJ71" t="str">
        <f t="shared" si="16"/>
        <v>violation-METALDET1</v>
      </c>
      <c r="AK71">
        <f>IF(I71="violation",COUNTIF($AJ$1:AJ71,AJ71),FALSE)</f>
        <v>67</v>
      </c>
      <c r="AL71">
        <f t="shared" si="17"/>
        <v>0</v>
      </c>
      <c r="AM71">
        <f t="shared" si="18"/>
        <v>3</v>
      </c>
      <c r="AN71" t="str">
        <f t="shared" si="19"/>
        <v>ALERT! 3 Violation founded @METALDET1</v>
      </c>
    </row>
    <row r="72" spans="1:40">
      <c r="A72" t="s">
        <v>120</v>
      </c>
      <c r="B72" t="s">
        <v>121</v>
      </c>
      <c r="C72" t="s">
        <v>198</v>
      </c>
      <c r="D72" t="s">
        <v>129</v>
      </c>
      <c r="E72">
        <v>1</v>
      </c>
      <c r="G72" t="s">
        <v>130</v>
      </c>
      <c r="I72" t="s">
        <v>125</v>
      </c>
      <c r="Z72" t="str">
        <f>IFERROR(MID(AA72,FIND("-",H72,1)+1,20),_xlfn.IFNA(VLOOKUP(F72&amp;"-"&amp;AA72,Ref_Kontak!$A:$E,4,FALSE),Ref_Kontak!$H$2))</f>
        <v>628999007703</v>
      </c>
      <c r="AA72" t="str">
        <f t="shared" si="10"/>
        <v/>
      </c>
      <c r="AB72" t="str">
        <f t="shared" si="11"/>
        <v/>
      </c>
      <c r="AC72" t="str">
        <f t="shared" si="12"/>
        <v>628999007703</v>
      </c>
      <c r="AD72" t="str">
        <f t="shared" si="13"/>
        <v>Halo+,+Visual+AI+5S+mendeteksi+Violation%3A+METALDET1-LINE+8</v>
      </c>
      <c r="AE72" t="str">
        <f t="shared" si="14"/>
        <v>https://web.whatsapp.com/send/?phone=628999007703&amp;text=Halo+,+Visual+AI+5S+mendeteksi+Violation%3A+METALDET1-LINE+8&amp;type=phone_number&amp;app_absent=0</v>
      </c>
      <c r="AF72" t="b">
        <f>IF(ISNA(VLOOKUP(D72&amp;"-"&amp;AB72, Ref_Kontak!$A:$E, 4, FALSE)), FALSE, TRUE)</f>
        <v>0</v>
      </c>
      <c r="AG72" t="str">
        <f>_xlfn.IFNA(VLOOKUP(Z72,Ref_Kontak!H:H,1,FALSE),"FALSE")</f>
        <v>628999007703</v>
      </c>
      <c r="AH72" t="str">
        <f t="shared" si="15"/>
        <v>METALDET1-LINE 8</v>
      </c>
      <c r="AI72">
        <f>IF(I72="violation",COUNTIF($AH$1:AH72,AH72),0)</f>
        <v>69</v>
      </c>
      <c r="AJ72" t="str">
        <f t="shared" si="16"/>
        <v>violation-METALDET1</v>
      </c>
      <c r="AK72">
        <f>IF(I72="violation",COUNTIF($AJ$1:AJ72,AJ72),FALSE)</f>
        <v>68</v>
      </c>
      <c r="AL72">
        <f t="shared" si="17"/>
        <v>0</v>
      </c>
      <c r="AM72">
        <f t="shared" si="18"/>
        <v>3</v>
      </c>
      <c r="AN72" t="str">
        <f t="shared" si="19"/>
        <v>ALERT! 3 Violation founded @METALDET1</v>
      </c>
    </row>
    <row r="73" spans="1:40">
      <c r="A73" t="s">
        <v>120</v>
      </c>
      <c r="B73" t="s">
        <v>121</v>
      </c>
      <c r="C73" t="s">
        <v>199</v>
      </c>
      <c r="D73" t="s">
        <v>129</v>
      </c>
      <c r="E73">
        <v>1</v>
      </c>
      <c r="G73" t="s">
        <v>130</v>
      </c>
      <c r="I73" t="s">
        <v>125</v>
      </c>
      <c r="Z73" t="str">
        <f>IFERROR(MID(AA73,FIND("-",H73,1)+1,20),_xlfn.IFNA(VLOOKUP(F73&amp;"-"&amp;AA73,Ref_Kontak!$A:$E,4,FALSE),Ref_Kontak!$H$2))</f>
        <v>628999007703</v>
      </c>
      <c r="AA73" t="str">
        <f t="shared" si="10"/>
        <v/>
      </c>
      <c r="AB73" t="str">
        <f t="shared" si="11"/>
        <v/>
      </c>
      <c r="AC73" t="str">
        <f t="shared" si="12"/>
        <v>628999007703</v>
      </c>
      <c r="AD73" t="str">
        <f t="shared" si="13"/>
        <v>Halo+,+Visual+AI+5S+mendeteksi+Violation%3A+METALDET1-LINE+8</v>
      </c>
      <c r="AE73" t="str">
        <f t="shared" si="14"/>
        <v>https://web.whatsapp.com/send/?phone=628999007703&amp;text=Halo+,+Visual+AI+5S+mendeteksi+Violation%3A+METALDET1-LINE+8&amp;type=phone_number&amp;app_absent=0</v>
      </c>
      <c r="AF73" t="b">
        <f>IF(ISNA(VLOOKUP(D73&amp;"-"&amp;AB73, Ref_Kontak!$A:$E, 4, FALSE)), FALSE, TRUE)</f>
        <v>0</v>
      </c>
      <c r="AG73" t="str">
        <f>_xlfn.IFNA(VLOOKUP(Z73,Ref_Kontak!H:H,1,FALSE),"FALSE")</f>
        <v>628999007703</v>
      </c>
      <c r="AH73" t="str">
        <f t="shared" si="15"/>
        <v>METALDET1-LINE 8</v>
      </c>
      <c r="AI73">
        <f>IF(I73="violation",COUNTIF($AH$1:AH73,AH73),0)</f>
        <v>70</v>
      </c>
      <c r="AJ73" t="str">
        <f t="shared" si="16"/>
        <v>violation-METALDET1</v>
      </c>
      <c r="AK73">
        <f>IF(I73="violation",COUNTIF($AJ$1:AJ73,AJ73),FALSE)</f>
        <v>69</v>
      </c>
      <c r="AL73">
        <f t="shared" si="17"/>
        <v>0</v>
      </c>
      <c r="AM73">
        <f t="shared" si="18"/>
        <v>3</v>
      </c>
      <c r="AN73" t="str">
        <f t="shared" si="19"/>
        <v>ALERT! 3 Violation founded @METALDET1</v>
      </c>
    </row>
    <row r="74" spans="1:40">
      <c r="A74" t="s">
        <v>120</v>
      </c>
      <c r="B74" t="s">
        <v>121</v>
      </c>
      <c r="C74" t="s">
        <v>200</v>
      </c>
      <c r="D74" t="s">
        <v>129</v>
      </c>
      <c r="E74">
        <v>1</v>
      </c>
      <c r="G74" t="s">
        <v>130</v>
      </c>
      <c r="I74" t="s">
        <v>125</v>
      </c>
      <c r="Z74" t="str">
        <f>IFERROR(MID(AA74,FIND("-",H74,1)+1,20),_xlfn.IFNA(VLOOKUP(F74&amp;"-"&amp;AA74,Ref_Kontak!$A:$E,4,FALSE),Ref_Kontak!$H$2))</f>
        <v>628999007703</v>
      </c>
      <c r="AA74" t="str">
        <f t="shared" si="10"/>
        <v/>
      </c>
      <c r="AB74" t="str">
        <f t="shared" si="11"/>
        <v/>
      </c>
      <c r="AC74" t="str">
        <f t="shared" si="12"/>
        <v>628999007703</v>
      </c>
      <c r="AD74" t="str">
        <f t="shared" si="13"/>
        <v>Halo+,+Visual+AI+5S+mendeteksi+Violation%3A+METALDET1-LINE+8</v>
      </c>
      <c r="AE74" t="str">
        <f t="shared" si="14"/>
        <v>https://web.whatsapp.com/send/?phone=628999007703&amp;text=Halo+,+Visual+AI+5S+mendeteksi+Violation%3A+METALDET1-LINE+8&amp;type=phone_number&amp;app_absent=0</v>
      </c>
      <c r="AF74" t="b">
        <f>IF(ISNA(VLOOKUP(D74&amp;"-"&amp;AB74, Ref_Kontak!$A:$E, 4, FALSE)), FALSE, TRUE)</f>
        <v>0</v>
      </c>
      <c r="AG74" t="str">
        <f>_xlfn.IFNA(VLOOKUP(Z74,Ref_Kontak!H:H,1,FALSE),"FALSE")</f>
        <v>628999007703</v>
      </c>
      <c r="AH74" t="str">
        <f t="shared" si="15"/>
        <v>METALDET1-LINE 8</v>
      </c>
      <c r="AI74">
        <f>IF(I74="violation",COUNTIF($AH$1:AH74,AH74),0)</f>
        <v>71</v>
      </c>
      <c r="AJ74" t="str">
        <f t="shared" si="16"/>
        <v>violation-METALDET1</v>
      </c>
      <c r="AK74">
        <f>IF(I74="violation",COUNTIF($AJ$1:AJ74,AJ74),FALSE)</f>
        <v>70</v>
      </c>
      <c r="AL74">
        <f t="shared" si="17"/>
        <v>0</v>
      </c>
      <c r="AM74">
        <f t="shared" si="18"/>
        <v>3</v>
      </c>
      <c r="AN74" t="str">
        <f t="shared" si="19"/>
        <v>ALERT! 3 Violation founded @METALDET1</v>
      </c>
    </row>
    <row r="75" spans="1:40">
      <c r="A75" t="s">
        <v>120</v>
      </c>
      <c r="B75" t="s">
        <v>121</v>
      </c>
      <c r="C75" t="s">
        <v>201</v>
      </c>
      <c r="D75" t="s">
        <v>129</v>
      </c>
      <c r="E75">
        <v>1</v>
      </c>
      <c r="G75" t="s">
        <v>130</v>
      </c>
      <c r="I75" t="s">
        <v>125</v>
      </c>
      <c r="Z75" t="str">
        <f>IFERROR(MID(AA75,FIND("-",H75,1)+1,20),_xlfn.IFNA(VLOOKUP(F75&amp;"-"&amp;AA75,Ref_Kontak!$A:$E,4,FALSE),Ref_Kontak!$H$2))</f>
        <v>628999007703</v>
      </c>
      <c r="AA75" t="str">
        <f t="shared" si="10"/>
        <v/>
      </c>
      <c r="AB75" t="str">
        <f t="shared" si="11"/>
        <v/>
      </c>
      <c r="AC75" t="str">
        <f t="shared" si="12"/>
        <v>628999007703</v>
      </c>
      <c r="AD75" t="str">
        <f t="shared" si="13"/>
        <v>Halo+,+Visual+AI+5S+mendeteksi+Violation%3A+METALDET1-LINE+8</v>
      </c>
      <c r="AE75" t="str">
        <f t="shared" si="14"/>
        <v>https://web.whatsapp.com/send/?phone=628999007703&amp;text=Halo+,+Visual+AI+5S+mendeteksi+Violation%3A+METALDET1-LINE+8&amp;type=phone_number&amp;app_absent=0</v>
      </c>
      <c r="AF75" t="b">
        <f>IF(ISNA(VLOOKUP(D75&amp;"-"&amp;AB75, Ref_Kontak!$A:$E, 4, FALSE)), FALSE, TRUE)</f>
        <v>0</v>
      </c>
      <c r="AG75" t="str">
        <f>_xlfn.IFNA(VLOOKUP(Z75,Ref_Kontak!H:H,1,FALSE),"FALSE")</f>
        <v>628999007703</v>
      </c>
      <c r="AH75" t="str">
        <f t="shared" si="15"/>
        <v>METALDET1-LINE 8</v>
      </c>
      <c r="AI75">
        <f>IF(I75="violation",COUNTIF($AH$1:AH75,AH75),0)</f>
        <v>72</v>
      </c>
      <c r="AJ75" t="str">
        <f t="shared" si="16"/>
        <v>violation-METALDET1</v>
      </c>
      <c r="AK75">
        <f>IF(I75="violation",COUNTIF($AJ$1:AJ75,AJ75),FALSE)</f>
        <v>71</v>
      </c>
      <c r="AL75">
        <f t="shared" si="17"/>
        <v>0</v>
      </c>
      <c r="AM75">
        <f t="shared" si="18"/>
        <v>3</v>
      </c>
      <c r="AN75" t="str">
        <f t="shared" si="19"/>
        <v>ALERT! 3 Violation founded @METALDET1</v>
      </c>
    </row>
    <row r="76" spans="1:40">
      <c r="A76" t="s">
        <v>120</v>
      </c>
      <c r="B76" t="s">
        <v>121</v>
      </c>
      <c r="C76" t="s">
        <v>202</v>
      </c>
      <c r="D76" t="s">
        <v>129</v>
      </c>
      <c r="E76">
        <v>1</v>
      </c>
      <c r="G76" t="s">
        <v>130</v>
      </c>
      <c r="I76" t="s">
        <v>125</v>
      </c>
      <c r="Z76" t="str">
        <f>IFERROR(MID(AA76,FIND("-",H76,1)+1,20),_xlfn.IFNA(VLOOKUP(F76&amp;"-"&amp;AA76,Ref_Kontak!$A:$E,4,FALSE),Ref_Kontak!$H$2))</f>
        <v>628999007703</v>
      </c>
      <c r="AA76" t="str">
        <f t="shared" si="10"/>
        <v/>
      </c>
      <c r="AB76" t="str">
        <f t="shared" si="11"/>
        <v/>
      </c>
      <c r="AC76" t="str">
        <f t="shared" si="12"/>
        <v>628999007703</v>
      </c>
      <c r="AD76" t="str">
        <f t="shared" si="13"/>
        <v>Halo+,+Visual+AI+5S+mendeteksi+Violation%3A+METALDET1-LINE+8</v>
      </c>
      <c r="AE76" t="str">
        <f t="shared" si="14"/>
        <v>https://web.whatsapp.com/send/?phone=628999007703&amp;text=Halo+,+Visual+AI+5S+mendeteksi+Violation%3A+METALDET1-LINE+8&amp;type=phone_number&amp;app_absent=0</v>
      </c>
      <c r="AF76" t="b">
        <f>IF(ISNA(VLOOKUP(D76&amp;"-"&amp;AB76, Ref_Kontak!$A:$E, 4, FALSE)), FALSE, TRUE)</f>
        <v>0</v>
      </c>
      <c r="AG76" t="str">
        <f>_xlfn.IFNA(VLOOKUP(Z76,Ref_Kontak!H:H,1,FALSE),"FALSE")</f>
        <v>628999007703</v>
      </c>
      <c r="AH76" t="str">
        <f t="shared" si="15"/>
        <v>METALDET1-LINE 8</v>
      </c>
      <c r="AI76">
        <f>IF(I76="violation",COUNTIF($AH$1:AH76,AH76),0)</f>
        <v>73</v>
      </c>
      <c r="AJ76" t="str">
        <f t="shared" si="16"/>
        <v>violation-METALDET1</v>
      </c>
      <c r="AK76">
        <f>IF(I76="violation",COUNTIF($AJ$1:AJ76,AJ76),FALSE)</f>
        <v>72</v>
      </c>
      <c r="AL76">
        <f t="shared" si="17"/>
        <v>0</v>
      </c>
      <c r="AM76">
        <f t="shared" si="18"/>
        <v>3</v>
      </c>
      <c r="AN76" t="str">
        <f t="shared" si="19"/>
        <v>ALERT! 3 Violation founded @METALDET1</v>
      </c>
    </row>
    <row r="77" spans="1:40">
      <c r="A77" t="s">
        <v>120</v>
      </c>
      <c r="B77" t="s">
        <v>121</v>
      </c>
      <c r="C77" t="s">
        <v>203</v>
      </c>
      <c r="D77" t="s">
        <v>129</v>
      </c>
      <c r="E77">
        <v>1</v>
      </c>
      <c r="G77" t="s">
        <v>130</v>
      </c>
      <c r="I77" t="s">
        <v>125</v>
      </c>
      <c r="Z77" t="str">
        <f>IFERROR(MID(AA77,FIND("-",H77,1)+1,20),_xlfn.IFNA(VLOOKUP(F77&amp;"-"&amp;AA77,Ref_Kontak!$A:$E,4,FALSE),Ref_Kontak!$H$2))</f>
        <v>628999007703</v>
      </c>
      <c r="AA77" t="str">
        <f t="shared" si="10"/>
        <v/>
      </c>
      <c r="AB77" t="str">
        <f t="shared" si="11"/>
        <v/>
      </c>
      <c r="AC77" t="str">
        <f t="shared" si="12"/>
        <v>628999007703</v>
      </c>
      <c r="AD77" t="str">
        <f t="shared" si="13"/>
        <v>Halo+,+Visual+AI+5S+mendeteksi+Violation%3A+METALDET1-LINE+8</v>
      </c>
      <c r="AE77" t="str">
        <f t="shared" si="14"/>
        <v>https://web.whatsapp.com/send/?phone=628999007703&amp;text=Halo+,+Visual+AI+5S+mendeteksi+Violation%3A+METALDET1-LINE+8&amp;type=phone_number&amp;app_absent=0</v>
      </c>
      <c r="AF77" t="b">
        <f>IF(ISNA(VLOOKUP(D77&amp;"-"&amp;AB77, Ref_Kontak!$A:$E, 4, FALSE)), FALSE, TRUE)</f>
        <v>0</v>
      </c>
      <c r="AG77" t="str">
        <f>_xlfn.IFNA(VLOOKUP(Z77,Ref_Kontak!H:H,1,FALSE),"FALSE")</f>
        <v>628999007703</v>
      </c>
      <c r="AH77" t="str">
        <f t="shared" si="15"/>
        <v>METALDET1-LINE 8</v>
      </c>
      <c r="AI77">
        <f>IF(I77="violation",COUNTIF($AH$1:AH77,AH77),0)</f>
        <v>74</v>
      </c>
      <c r="AJ77" t="str">
        <f t="shared" si="16"/>
        <v>violation-METALDET1</v>
      </c>
      <c r="AK77">
        <f>IF(I77="violation",COUNTIF($AJ$1:AJ77,AJ77),FALSE)</f>
        <v>73</v>
      </c>
      <c r="AL77">
        <f t="shared" si="17"/>
        <v>0</v>
      </c>
      <c r="AM77">
        <f t="shared" si="18"/>
        <v>3</v>
      </c>
      <c r="AN77" t="str">
        <f t="shared" si="19"/>
        <v>ALERT! 3 Violation founded @METALDET1</v>
      </c>
    </row>
    <row r="78" spans="1:40">
      <c r="A78" t="s">
        <v>120</v>
      </c>
      <c r="B78" t="s">
        <v>121</v>
      </c>
      <c r="C78" t="s">
        <v>204</v>
      </c>
      <c r="D78" t="s">
        <v>129</v>
      </c>
      <c r="E78">
        <v>1</v>
      </c>
      <c r="G78" t="s">
        <v>130</v>
      </c>
      <c r="I78" t="s">
        <v>125</v>
      </c>
      <c r="Z78" t="str">
        <f>IFERROR(MID(AA78,FIND("-",H78,1)+1,20),_xlfn.IFNA(VLOOKUP(F78&amp;"-"&amp;AA78,Ref_Kontak!$A:$E,4,FALSE),Ref_Kontak!$H$2))</f>
        <v>628999007703</v>
      </c>
      <c r="AA78" t="str">
        <f t="shared" si="10"/>
        <v/>
      </c>
      <c r="AB78" t="str">
        <f t="shared" si="11"/>
        <v/>
      </c>
      <c r="AC78" t="str">
        <f t="shared" si="12"/>
        <v>628999007703</v>
      </c>
      <c r="AD78" t="str">
        <f t="shared" si="13"/>
        <v>Halo+,+Visual+AI+5S+mendeteksi+Violation%3A+METALDET1-LINE+8</v>
      </c>
      <c r="AE78" t="str">
        <f t="shared" si="14"/>
        <v>https://web.whatsapp.com/send/?phone=628999007703&amp;text=Halo+,+Visual+AI+5S+mendeteksi+Violation%3A+METALDET1-LINE+8&amp;type=phone_number&amp;app_absent=0</v>
      </c>
      <c r="AF78" t="b">
        <f>IF(ISNA(VLOOKUP(D78&amp;"-"&amp;AB78, Ref_Kontak!$A:$E, 4, FALSE)), FALSE, TRUE)</f>
        <v>0</v>
      </c>
      <c r="AG78" t="str">
        <f>_xlfn.IFNA(VLOOKUP(Z78,Ref_Kontak!H:H,1,FALSE),"FALSE")</f>
        <v>628999007703</v>
      </c>
      <c r="AH78" t="str">
        <f t="shared" si="15"/>
        <v>METALDET1-LINE 8</v>
      </c>
      <c r="AI78">
        <f>IF(I78="violation",COUNTIF($AH$1:AH78,AH78),0)</f>
        <v>75</v>
      </c>
      <c r="AJ78" t="str">
        <f t="shared" si="16"/>
        <v>violation-METALDET1</v>
      </c>
      <c r="AK78">
        <f>IF(I78="violation",COUNTIF($AJ$1:AJ78,AJ78),FALSE)</f>
        <v>74</v>
      </c>
      <c r="AL78">
        <f t="shared" si="17"/>
        <v>0</v>
      </c>
      <c r="AM78">
        <f t="shared" si="18"/>
        <v>3</v>
      </c>
      <c r="AN78" t="str">
        <f t="shared" si="19"/>
        <v>ALERT! 3 Violation founded @METALDET1</v>
      </c>
    </row>
    <row r="79" spans="1:40">
      <c r="A79" t="s">
        <v>120</v>
      </c>
      <c r="B79" t="s">
        <v>121</v>
      </c>
      <c r="C79" t="s">
        <v>205</v>
      </c>
      <c r="D79" t="s">
        <v>129</v>
      </c>
      <c r="E79">
        <v>1</v>
      </c>
      <c r="G79" t="s">
        <v>130</v>
      </c>
      <c r="I79" t="s">
        <v>125</v>
      </c>
      <c r="Z79" t="str">
        <f>IFERROR(MID(AA79,FIND("-",H79,1)+1,20),_xlfn.IFNA(VLOOKUP(F79&amp;"-"&amp;AA79,Ref_Kontak!$A:$E,4,FALSE),Ref_Kontak!$H$2))</f>
        <v>628999007703</v>
      </c>
      <c r="AA79" t="str">
        <f t="shared" si="10"/>
        <v/>
      </c>
      <c r="AB79" t="str">
        <f t="shared" si="11"/>
        <v/>
      </c>
      <c r="AC79" t="str">
        <f t="shared" si="12"/>
        <v>628999007703</v>
      </c>
      <c r="AD79" t="str">
        <f t="shared" si="13"/>
        <v>Halo+,+Visual+AI+5S+mendeteksi+Violation%3A+METALDET1-LINE+8</v>
      </c>
      <c r="AE79" t="str">
        <f t="shared" si="14"/>
        <v>https://web.whatsapp.com/send/?phone=628999007703&amp;text=Halo+,+Visual+AI+5S+mendeteksi+Violation%3A+METALDET1-LINE+8&amp;type=phone_number&amp;app_absent=0</v>
      </c>
      <c r="AF79" t="b">
        <f>IF(ISNA(VLOOKUP(D79&amp;"-"&amp;AB79, Ref_Kontak!$A:$E, 4, FALSE)), FALSE, TRUE)</f>
        <v>0</v>
      </c>
      <c r="AG79" t="str">
        <f>_xlfn.IFNA(VLOOKUP(Z79,Ref_Kontak!H:H,1,FALSE),"FALSE")</f>
        <v>628999007703</v>
      </c>
      <c r="AH79" t="str">
        <f t="shared" si="15"/>
        <v>METALDET1-LINE 8</v>
      </c>
      <c r="AI79">
        <f>IF(I79="violation",COUNTIF($AH$1:AH79,AH79),0)</f>
        <v>76</v>
      </c>
      <c r="AJ79" t="str">
        <f t="shared" si="16"/>
        <v>violation-METALDET1</v>
      </c>
      <c r="AK79">
        <f>IF(I79="violation",COUNTIF($AJ$1:AJ79,AJ79),FALSE)</f>
        <v>75</v>
      </c>
      <c r="AL79">
        <f t="shared" si="17"/>
        <v>0</v>
      </c>
      <c r="AM79">
        <f t="shared" si="18"/>
        <v>3</v>
      </c>
      <c r="AN79" t="str">
        <f t="shared" si="19"/>
        <v>ALERT! 3 Violation founded @METALDET1</v>
      </c>
    </row>
    <row r="80" spans="1:40">
      <c r="A80" t="s">
        <v>120</v>
      </c>
      <c r="B80" t="s">
        <v>121</v>
      </c>
      <c r="C80" t="s">
        <v>206</v>
      </c>
      <c r="D80" t="s">
        <v>129</v>
      </c>
      <c r="E80">
        <v>1</v>
      </c>
      <c r="G80" t="s">
        <v>130</v>
      </c>
      <c r="I80" t="s">
        <v>125</v>
      </c>
      <c r="Z80" t="str">
        <f>IFERROR(MID(AA80,FIND("-",H80,1)+1,20),_xlfn.IFNA(VLOOKUP(F80&amp;"-"&amp;AA80,Ref_Kontak!$A:$E,4,FALSE),Ref_Kontak!$H$2))</f>
        <v>628999007703</v>
      </c>
      <c r="AA80" t="str">
        <f t="shared" si="10"/>
        <v/>
      </c>
      <c r="AB80" t="str">
        <f t="shared" si="11"/>
        <v/>
      </c>
      <c r="AC80" t="str">
        <f t="shared" si="12"/>
        <v>628999007703</v>
      </c>
      <c r="AD80" t="str">
        <f t="shared" si="13"/>
        <v>Halo+,+Visual+AI+5S+mendeteksi+Violation%3A+METALDET1-LINE+8</v>
      </c>
      <c r="AE80" t="str">
        <f t="shared" si="14"/>
        <v>https://web.whatsapp.com/send/?phone=628999007703&amp;text=Halo+,+Visual+AI+5S+mendeteksi+Violation%3A+METALDET1-LINE+8&amp;type=phone_number&amp;app_absent=0</v>
      </c>
      <c r="AF80" t="b">
        <f>IF(ISNA(VLOOKUP(D80&amp;"-"&amp;AB80, Ref_Kontak!$A:$E, 4, FALSE)), FALSE, TRUE)</f>
        <v>0</v>
      </c>
      <c r="AG80" t="str">
        <f>_xlfn.IFNA(VLOOKUP(Z80,Ref_Kontak!H:H,1,FALSE),"FALSE")</f>
        <v>628999007703</v>
      </c>
      <c r="AH80" t="str">
        <f t="shared" si="15"/>
        <v>METALDET1-LINE 8</v>
      </c>
      <c r="AI80">
        <f>IF(I80="violation",COUNTIF($AH$1:AH80,AH80),0)</f>
        <v>77</v>
      </c>
      <c r="AJ80" t="str">
        <f t="shared" si="16"/>
        <v>violation-METALDET1</v>
      </c>
      <c r="AK80">
        <f>IF(I80="violation",COUNTIF($AJ$1:AJ80,AJ80),FALSE)</f>
        <v>76</v>
      </c>
      <c r="AL80">
        <f t="shared" si="17"/>
        <v>0</v>
      </c>
      <c r="AM80">
        <f t="shared" si="18"/>
        <v>3</v>
      </c>
      <c r="AN80" t="str">
        <f t="shared" si="19"/>
        <v>ALERT! 3 Violation founded @METALDET1</v>
      </c>
    </row>
    <row r="81" spans="1:40">
      <c r="A81" t="s">
        <v>120</v>
      </c>
      <c r="B81" t="s">
        <v>121</v>
      </c>
      <c r="C81" t="s">
        <v>207</v>
      </c>
      <c r="D81" t="s">
        <v>129</v>
      </c>
      <c r="E81">
        <v>1</v>
      </c>
      <c r="G81" t="s">
        <v>130</v>
      </c>
      <c r="I81" t="s">
        <v>125</v>
      </c>
      <c r="Z81" t="str">
        <f>IFERROR(MID(AA81,FIND("-",H81,1)+1,20),_xlfn.IFNA(VLOOKUP(F81&amp;"-"&amp;AA81,Ref_Kontak!$A:$E,4,FALSE),Ref_Kontak!$H$2))</f>
        <v>628999007703</v>
      </c>
      <c r="AA81" t="str">
        <f t="shared" si="10"/>
        <v/>
      </c>
      <c r="AB81" t="str">
        <f t="shared" si="11"/>
        <v/>
      </c>
      <c r="AC81" t="str">
        <f t="shared" si="12"/>
        <v>628999007703</v>
      </c>
      <c r="AD81" t="str">
        <f t="shared" si="13"/>
        <v>Halo+,+Visual+AI+5S+mendeteksi+Violation%3A+METALDET1-LINE+8</v>
      </c>
      <c r="AE81" t="str">
        <f t="shared" si="14"/>
        <v>https://web.whatsapp.com/send/?phone=628999007703&amp;text=Halo+,+Visual+AI+5S+mendeteksi+Violation%3A+METALDET1-LINE+8&amp;type=phone_number&amp;app_absent=0</v>
      </c>
      <c r="AF81" t="b">
        <f>IF(ISNA(VLOOKUP(D81&amp;"-"&amp;AB81, Ref_Kontak!$A:$E, 4, FALSE)), FALSE, TRUE)</f>
        <v>0</v>
      </c>
      <c r="AG81" t="str">
        <f>_xlfn.IFNA(VLOOKUP(Z81,Ref_Kontak!H:H,1,FALSE),"FALSE")</f>
        <v>628999007703</v>
      </c>
      <c r="AH81" t="str">
        <f t="shared" si="15"/>
        <v>METALDET1-LINE 8</v>
      </c>
      <c r="AI81">
        <f>IF(I81="violation",COUNTIF($AH$1:AH81,AH81),0)</f>
        <v>78</v>
      </c>
      <c r="AJ81" t="str">
        <f t="shared" si="16"/>
        <v>violation-METALDET1</v>
      </c>
      <c r="AK81">
        <f>IF(I81="violation",COUNTIF($AJ$1:AJ81,AJ81),FALSE)</f>
        <v>77</v>
      </c>
      <c r="AL81">
        <f t="shared" si="17"/>
        <v>0</v>
      </c>
      <c r="AM81">
        <f t="shared" si="18"/>
        <v>3</v>
      </c>
      <c r="AN81" t="str">
        <f t="shared" si="19"/>
        <v>ALERT! 3 Violation founded @METALDET1</v>
      </c>
    </row>
    <row r="82" spans="1:40">
      <c r="A82" t="s">
        <v>120</v>
      </c>
      <c r="B82" t="s">
        <v>121</v>
      </c>
      <c r="C82" t="s">
        <v>208</v>
      </c>
      <c r="D82" t="s">
        <v>129</v>
      </c>
      <c r="E82">
        <v>1</v>
      </c>
      <c r="G82" t="s">
        <v>130</v>
      </c>
      <c r="I82" t="s">
        <v>125</v>
      </c>
      <c r="Z82" t="str">
        <f>IFERROR(MID(AA82,FIND("-",H82,1)+1,20),_xlfn.IFNA(VLOOKUP(F82&amp;"-"&amp;AA82,Ref_Kontak!$A:$E,4,FALSE),Ref_Kontak!$H$2))</f>
        <v>628999007703</v>
      </c>
      <c r="AA82" t="str">
        <f t="shared" si="10"/>
        <v/>
      </c>
      <c r="AB82" t="str">
        <f t="shared" si="11"/>
        <v/>
      </c>
      <c r="AC82" t="str">
        <f t="shared" si="12"/>
        <v>628999007703</v>
      </c>
      <c r="AD82" t="str">
        <f t="shared" si="13"/>
        <v>Halo+,+Visual+AI+5S+mendeteksi+Violation%3A+METALDET1-LINE+8</v>
      </c>
      <c r="AE82" t="str">
        <f t="shared" si="14"/>
        <v>https://web.whatsapp.com/send/?phone=628999007703&amp;text=Halo+,+Visual+AI+5S+mendeteksi+Violation%3A+METALDET1-LINE+8&amp;type=phone_number&amp;app_absent=0</v>
      </c>
      <c r="AF82" t="b">
        <f>IF(ISNA(VLOOKUP(D82&amp;"-"&amp;AB82, Ref_Kontak!$A:$E, 4, FALSE)), FALSE, TRUE)</f>
        <v>0</v>
      </c>
      <c r="AG82" t="str">
        <f>_xlfn.IFNA(VLOOKUP(Z82,Ref_Kontak!H:H,1,FALSE),"FALSE")</f>
        <v>628999007703</v>
      </c>
      <c r="AH82" t="str">
        <f t="shared" si="15"/>
        <v>METALDET1-LINE 8</v>
      </c>
      <c r="AI82">
        <f>IF(I82="violation",COUNTIF($AH$1:AH82,AH82),0)</f>
        <v>79</v>
      </c>
      <c r="AJ82" t="str">
        <f t="shared" si="16"/>
        <v>violation-METALDET1</v>
      </c>
      <c r="AK82">
        <f>IF(I82="violation",COUNTIF($AJ$1:AJ82,AJ82),FALSE)</f>
        <v>78</v>
      </c>
      <c r="AL82">
        <f t="shared" si="17"/>
        <v>0</v>
      </c>
      <c r="AM82">
        <f t="shared" si="18"/>
        <v>3</v>
      </c>
      <c r="AN82" t="str">
        <f t="shared" si="19"/>
        <v>ALERT! 3 Violation founded @METALDET1</v>
      </c>
    </row>
    <row r="83" spans="1:40">
      <c r="A83" t="s">
        <v>120</v>
      </c>
      <c r="B83" t="s">
        <v>121</v>
      </c>
      <c r="C83" t="s">
        <v>209</v>
      </c>
      <c r="D83" t="s">
        <v>129</v>
      </c>
      <c r="E83">
        <v>1</v>
      </c>
      <c r="G83" t="s">
        <v>130</v>
      </c>
      <c r="I83" t="s">
        <v>125</v>
      </c>
      <c r="Z83" t="str">
        <f>IFERROR(MID(AA83,FIND("-",H83,1)+1,20),_xlfn.IFNA(VLOOKUP(F83&amp;"-"&amp;AA83,Ref_Kontak!$A:$E,4,FALSE),Ref_Kontak!$H$2))</f>
        <v>628999007703</v>
      </c>
      <c r="AA83" t="str">
        <f t="shared" si="10"/>
        <v/>
      </c>
      <c r="AB83" t="str">
        <f t="shared" si="11"/>
        <v/>
      </c>
      <c r="AC83" t="str">
        <f t="shared" si="12"/>
        <v>628999007703</v>
      </c>
      <c r="AD83" t="str">
        <f t="shared" si="13"/>
        <v>Halo+,+Visual+AI+5S+mendeteksi+Violation%3A+METALDET1-LINE+8</v>
      </c>
      <c r="AE83" t="str">
        <f t="shared" si="14"/>
        <v>https://web.whatsapp.com/send/?phone=628999007703&amp;text=Halo+,+Visual+AI+5S+mendeteksi+Violation%3A+METALDET1-LINE+8&amp;type=phone_number&amp;app_absent=0</v>
      </c>
      <c r="AF83" t="b">
        <f>IF(ISNA(VLOOKUP(D83&amp;"-"&amp;AB83, Ref_Kontak!$A:$E, 4, FALSE)), FALSE, TRUE)</f>
        <v>0</v>
      </c>
      <c r="AG83" t="str">
        <f>_xlfn.IFNA(VLOOKUP(Z83,Ref_Kontak!H:H,1,FALSE),"FALSE")</f>
        <v>628999007703</v>
      </c>
      <c r="AH83" t="str">
        <f t="shared" si="15"/>
        <v>METALDET1-LINE 8</v>
      </c>
      <c r="AI83">
        <f>IF(I83="violation",COUNTIF($AH$1:AH83,AH83),0)</f>
        <v>80</v>
      </c>
      <c r="AJ83" t="str">
        <f t="shared" si="16"/>
        <v>violation-METALDET1</v>
      </c>
      <c r="AK83">
        <f>IF(I83="violation",COUNTIF($AJ$1:AJ83,AJ83),FALSE)</f>
        <v>79</v>
      </c>
      <c r="AL83">
        <f t="shared" si="17"/>
        <v>0</v>
      </c>
      <c r="AM83">
        <f t="shared" si="18"/>
        <v>3</v>
      </c>
      <c r="AN83" t="str">
        <f t="shared" si="19"/>
        <v>ALERT! 3 Violation founded @METALDET1</v>
      </c>
    </row>
    <row r="84" spans="1:40">
      <c r="A84" t="s">
        <v>120</v>
      </c>
      <c r="B84" t="s">
        <v>121</v>
      </c>
      <c r="C84" t="s">
        <v>210</v>
      </c>
      <c r="D84" t="s">
        <v>129</v>
      </c>
      <c r="E84">
        <v>1</v>
      </c>
      <c r="G84" t="s">
        <v>130</v>
      </c>
      <c r="I84" t="s">
        <v>125</v>
      </c>
      <c r="Z84" t="str">
        <f>IFERROR(MID(AA84,FIND("-",H84,1)+1,20),_xlfn.IFNA(VLOOKUP(F84&amp;"-"&amp;AA84,Ref_Kontak!$A:$E,4,FALSE),Ref_Kontak!$H$2))</f>
        <v>628999007703</v>
      </c>
      <c r="AA84" t="str">
        <f t="shared" si="10"/>
        <v/>
      </c>
      <c r="AB84" t="str">
        <f t="shared" si="11"/>
        <v/>
      </c>
      <c r="AC84" t="str">
        <f t="shared" si="12"/>
        <v>628999007703</v>
      </c>
      <c r="AD84" t="str">
        <f t="shared" si="13"/>
        <v>Halo+,+Visual+AI+5S+mendeteksi+Violation%3A+METALDET1-LINE+8</v>
      </c>
      <c r="AE84" t="str">
        <f t="shared" si="14"/>
        <v>https://web.whatsapp.com/send/?phone=628999007703&amp;text=Halo+,+Visual+AI+5S+mendeteksi+Violation%3A+METALDET1-LINE+8&amp;type=phone_number&amp;app_absent=0</v>
      </c>
      <c r="AF84" t="b">
        <f>IF(ISNA(VLOOKUP(D84&amp;"-"&amp;AB84, Ref_Kontak!$A:$E, 4, FALSE)), FALSE, TRUE)</f>
        <v>0</v>
      </c>
      <c r="AG84" t="str">
        <f>_xlfn.IFNA(VLOOKUP(Z84,Ref_Kontak!H:H,1,FALSE),"FALSE")</f>
        <v>628999007703</v>
      </c>
      <c r="AH84" t="str">
        <f t="shared" si="15"/>
        <v>METALDET1-LINE 8</v>
      </c>
      <c r="AI84">
        <f>IF(I84="violation",COUNTIF($AH$1:AH84,AH84),0)</f>
        <v>81</v>
      </c>
      <c r="AJ84" t="str">
        <f t="shared" si="16"/>
        <v>violation-METALDET1</v>
      </c>
      <c r="AK84">
        <f>IF(I84="violation",COUNTIF($AJ$1:AJ84,AJ84),FALSE)</f>
        <v>80</v>
      </c>
      <c r="AL84">
        <f t="shared" si="17"/>
        <v>0</v>
      </c>
      <c r="AM84">
        <f t="shared" si="18"/>
        <v>3</v>
      </c>
      <c r="AN84" t="str">
        <f t="shared" si="19"/>
        <v>ALERT! 3 Violation founded @METALDET1</v>
      </c>
    </row>
    <row r="85" spans="1:40">
      <c r="A85" t="s">
        <v>120</v>
      </c>
      <c r="B85" t="s">
        <v>121</v>
      </c>
      <c r="C85" t="s">
        <v>211</v>
      </c>
      <c r="D85" t="s">
        <v>129</v>
      </c>
      <c r="E85">
        <v>1</v>
      </c>
      <c r="G85" t="s">
        <v>130</v>
      </c>
      <c r="I85" t="s">
        <v>125</v>
      </c>
      <c r="Z85" t="str">
        <f>IFERROR(MID(AA85,FIND("-",H85,1)+1,20),_xlfn.IFNA(VLOOKUP(F85&amp;"-"&amp;AA85,Ref_Kontak!$A:$E,4,FALSE),Ref_Kontak!$H$2))</f>
        <v>628999007703</v>
      </c>
      <c r="AA85" t="str">
        <f t="shared" si="10"/>
        <v/>
      </c>
      <c r="AB85" t="str">
        <f t="shared" si="11"/>
        <v/>
      </c>
      <c r="AC85" t="str">
        <f t="shared" si="12"/>
        <v>628999007703</v>
      </c>
      <c r="AD85" t="str">
        <f t="shared" si="13"/>
        <v>Halo+,+Visual+AI+5S+mendeteksi+Violation%3A+METALDET1-LINE+8</v>
      </c>
      <c r="AE85" t="str">
        <f t="shared" si="14"/>
        <v>https://web.whatsapp.com/send/?phone=628999007703&amp;text=Halo+,+Visual+AI+5S+mendeteksi+Violation%3A+METALDET1-LINE+8&amp;type=phone_number&amp;app_absent=0</v>
      </c>
      <c r="AF85" t="b">
        <f>IF(ISNA(VLOOKUP(D85&amp;"-"&amp;AB85, Ref_Kontak!$A:$E, 4, FALSE)), FALSE, TRUE)</f>
        <v>0</v>
      </c>
      <c r="AG85" t="str">
        <f>_xlfn.IFNA(VLOOKUP(Z85,Ref_Kontak!H:H,1,FALSE),"FALSE")</f>
        <v>628999007703</v>
      </c>
      <c r="AH85" t="str">
        <f t="shared" si="15"/>
        <v>METALDET1-LINE 8</v>
      </c>
      <c r="AI85">
        <f>IF(I85="violation",COUNTIF($AH$1:AH85,AH85),0)</f>
        <v>82</v>
      </c>
      <c r="AJ85" t="str">
        <f t="shared" si="16"/>
        <v>violation-METALDET1</v>
      </c>
      <c r="AK85">
        <f>IF(I85="violation",COUNTIF($AJ$1:AJ85,AJ85),FALSE)</f>
        <v>81</v>
      </c>
      <c r="AL85">
        <f t="shared" si="17"/>
        <v>0</v>
      </c>
      <c r="AM85">
        <f t="shared" si="18"/>
        <v>3</v>
      </c>
      <c r="AN85" t="str">
        <f t="shared" si="19"/>
        <v>ALERT! 3 Violation founded @METALDET1</v>
      </c>
    </row>
    <row r="86" spans="1:40">
      <c r="A86" t="s">
        <v>120</v>
      </c>
      <c r="B86" t="s">
        <v>121</v>
      </c>
      <c r="C86" t="s">
        <v>212</v>
      </c>
      <c r="D86" t="s">
        <v>129</v>
      </c>
      <c r="E86">
        <v>1</v>
      </c>
      <c r="G86" t="s">
        <v>130</v>
      </c>
      <c r="I86" t="s">
        <v>125</v>
      </c>
      <c r="Z86" t="str">
        <f>IFERROR(MID(AA86,FIND("-",H86,1)+1,20),_xlfn.IFNA(VLOOKUP(F86&amp;"-"&amp;AA86,Ref_Kontak!$A:$E,4,FALSE),Ref_Kontak!$H$2))</f>
        <v>628999007703</v>
      </c>
      <c r="AA86" t="str">
        <f t="shared" si="10"/>
        <v/>
      </c>
      <c r="AB86" t="str">
        <f t="shared" si="11"/>
        <v/>
      </c>
      <c r="AC86" t="str">
        <f t="shared" si="12"/>
        <v>628999007703</v>
      </c>
      <c r="AD86" t="str">
        <f t="shared" si="13"/>
        <v>Halo+,+Visual+AI+5S+mendeteksi+Violation%3A+METALDET1-LINE+8</v>
      </c>
      <c r="AE86" t="str">
        <f t="shared" si="14"/>
        <v>https://web.whatsapp.com/send/?phone=628999007703&amp;text=Halo+,+Visual+AI+5S+mendeteksi+Violation%3A+METALDET1-LINE+8&amp;type=phone_number&amp;app_absent=0</v>
      </c>
      <c r="AF86" t="b">
        <f>IF(ISNA(VLOOKUP(D86&amp;"-"&amp;AB86, Ref_Kontak!$A:$E, 4, FALSE)), FALSE, TRUE)</f>
        <v>0</v>
      </c>
      <c r="AG86" t="str">
        <f>_xlfn.IFNA(VLOOKUP(Z86,Ref_Kontak!H:H,1,FALSE),"FALSE")</f>
        <v>628999007703</v>
      </c>
      <c r="AH86" t="str">
        <f t="shared" si="15"/>
        <v>METALDET1-LINE 8</v>
      </c>
      <c r="AI86">
        <f>IF(I86="violation",COUNTIF($AH$1:AH86,AH86),0)</f>
        <v>83</v>
      </c>
      <c r="AJ86" t="str">
        <f t="shared" si="16"/>
        <v>violation-METALDET1</v>
      </c>
      <c r="AK86">
        <f>IF(I86="violation",COUNTIF($AJ$1:AJ86,AJ86),FALSE)</f>
        <v>82</v>
      </c>
      <c r="AL86">
        <f t="shared" si="17"/>
        <v>0</v>
      </c>
      <c r="AM86">
        <f t="shared" si="18"/>
        <v>3</v>
      </c>
      <c r="AN86" t="str">
        <f t="shared" si="19"/>
        <v>ALERT! 3 Violation founded @METALDET1</v>
      </c>
    </row>
    <row r="87" spans="1:40">
      <c r="A87" t="s">
        <v>120</v>
      </c>
      <c r="B87" t="s">
        <v>121</v>
      </c>
      <c r="C87" t="s">
        <v>213</v>
      </c>
      <c r="D87" t="s">
        <v>129</v>
      </c>
      <c r="E87">
        <v>1</v>
      </c>
      <c r="G87" t="s">
        <v>130</v>
      </c>
      <c r="I87" t="s">
        <v>125</v>
      </c>
      <c r="Z87" t="str">
        <f>IFERROR(MID(AA87,FIND("-",H87,1)+1,20),_xlfn.IFNA(VLOOKUP(F87&amp;"-"&amp;AA87,Ref_Kontak!$A:$E,4,FALSE),Ref_Kontak!$H$2))</f>
        <v>628999007703</v>
      </c>
      <c r="AA87" t="str">
        <f t="shared" si="10"/>
        <v/>
      </c>
      <c r="AB87" t="str">
        <f t="shared" si="11"/>
        <v/>
      </c>
      <c r="AC87" t="str">
        <f t="shared" si="12"/>
        <v>628999007703</v>
      </c>
      <c r="AD87" t="str">
        <f t="shared" si="13"/>
        <v>Halo+,+Visual+AI+5S+mendeteksi+Violation%3A+METALDET1-LINE+8</v>
      </c>
      <c r="AE87" t="str">
        <f t="shared" si="14"/>
        <v>https://web.whatsapp.com/send/?phone=628999007703&amp;text=Halo+,+Visual+AI+5S+mendeteksi+Violation%3A+METALDET1-LINE+8&amp;type=phone_number&amp;app_absent=0</v>
      </c>
      <c r="AF87" t="b">
        <f>IF(ISNA(VLOOKUP(D87&amp;"-"&amp;AB87, Ref_Kontak!$A:$E, 4, FALSE)), FALSE, TRUE)</f>
        <v>0</v>
      </c>
      <c r="AG87" t="str">
        <f>_xlfn.IFNA(VLOOKUP(Z87,Ref_Kontak!H:H,1,FALSE),"FALSE")</f>
        <v>628999007703</v>
      </c>
      <c r="AH87" t="str">
        <f t="shared" si="15"/>
        <v>METALDET1-LINE 8</v>
      </c>
      <c r="AI87">
        <f>IF(I87="violation",COUNTIF($AH$1:AH87,AH87),0)</f>
        <v>84</v>
      </c>
      <c r="AJ87" t="str">
        <f t="shared" si="16"/>
        <v>violation-METALDET1</v>
      </c>
      <c r="AK87">
        <f>IF(I87="violation",COUNTIF($AJ$1:AJ87,AJ87),FALSE)</f>
        <v>83</v>
      </c>
      <c r="AL87">
        <f t="shared" si="17"/>
        <v>0</v>
      </c>
      <c r="AM87">
        <f t="shared" si="18"/>
        <v>3</v>
      </c>
      <c r="AN87" t="str">
        <f t="shared" si="19"/>
        <v>ALERT! 3 Violation founded @METALDET1</v>
      </c>
    </row>
    <row r="88" spans="1:40">
      <c r="A88" t="s">
        <v>120</v>
      </c>
      <c r="B88" t="s">
        <v>121</v>
      </c>
      <c r="C88" t="s">
        <v>214</v>
      </c>
      <c r="D88" t="s">
        <v>129</v>
      </c>
      <c r="E88">
        <v>1</v>
      </c>
      <c r="G88" t="s">
        <v>130</v>
      </c>
      <c r="I88" t="s">
        <v>125</v>
      </c>
      <c r="Z88" t="str">
        <f>IFERROR(MID(AA88,FIND("-",H88,1)+1,20),_xlfn.IFNA(VLOOKUP(F88&amp;"-"&amp;AA88,Ref_Kontak!$A:$E,4,FALSE),Ref_Kontak!$H$2))</f>
        <v>628999007703</v>
      </c>
      <c r="AA88" t="str">
        <f t="shared" si="10"/>
        <v/>
      </c>
      <c r="AB88" t="str">
        <f t="shared" si="11"/>
        <v/>
      </c>
      <c r="AC88" t="str">
        <f t="shared" si="12"/>
        <v>628999007703</v>
      </c>
      <c r="AD88" t="str">
        <f t="shared" si="13"/>
        <v>Halo+,+Visual+AI+5S+mendeteksi+Violation%3A+METALDET1-LINE+8</v>
      </c>
      <c r="AE88" t="str">
        <f t="shared" si="14"/>
        <v>https://web.whatsapp.com/send/?phone=628999007703&amp;text=Halo+,+Visual+AI+5S+mendeteksi+Violation%3A+METALDET1-LINE+8&amp;type=phone_number&amp;app_absent=0</v>
      </c>
      <c r="AF88" t="b">
        <f>IF(ISNA(VLOOKUP(D88&amp;"-"&amp;AB88, Ref_Kontak!$A:$E, 4, FALSE)), FALSE, TRUE)</f>
        <v>0</v>
      </c>
      <c r="AG88" t="str">
        <f>_xlfn.IFNA(VLOOKUP(Z88,Ref_Kontak!H:H,1,FALSE),"FALSE")</f>
        <v>628999007703</v>
      </c>
      <c r="AH88" t="str">
        <f t="shared" si="15"/>
        <v>METALDET1-LINE 8</v>
      </c>
      <c r="AI88">
        <f>IF(I88="violation",COUNTIF($AH$1:AH88,AH88),0)</f>
        <v>85</v>
      </c>
      <c r="AJ88" t="str">
        <f t="shared" si="16"/>
        <v>violation-METALDET1</v>
      </c>
      <c r="AK88">
        <f>IF(I88="violation",COUNTIF($AJ$1:AJ88,AJ88),FALSE)</f>
        <v>84</v>
      </c>
      <c r="AL88">
        <f t="shared" si="17"/>
        <v>0</v>
      </c>
      <c r="AM88">
        <f t="shared" si="18"/>
        <v>3</v>
      </c>
      <c r="AN88" t="str">
        <f t="shared" si="19"/>
        <v>ALERT! 3 Violation founded @METALDET1</v>
      </c>
    </row>
    <row r="89" spans="1:40">
      <c r="A89" t="s">
        <v>120</v>
      </c>
      <c r="B89" t="s">
        <v>121</v>
      </c>
      <c r="C89" t="s">
        <v>215</v>
      </c>
      <c r="D89" t="s">
        <v>129</v>
      </c>
      <c r="E89">
        <v>1</v>
      </c>
      <c r="G89" t="s">
        <v>130</v>
      </c>
      <c r="I89" t="s">
        <v>125</v>
      </c>
      <c r="Z89" t="str">
        <f>IFERROR(MID(AA89,FIND("-",H89,1)+1,20),_xlfn.IFNA(VLOOKUP(F89&amp;"-"&amp;AA89,Ref_Kontak!$A:$E,4,FALSE),Ref_Kontak!$H$2))</f>
        <v>628999007703</v>
      </c>
      <c r="AA89" t="str">
        <f t="shared" si="10"/>
        <v/>
      </c>
      <c r="AB89" t="str">
        <f t="shared" si="11"/>
        <v/>
      </c>
      <c r="AC89" t="str">
        <f t="shared" si="12"/>
        <v>628999007703</v>
      </c>
      <c r="AD89" t="str">
        <f t="shared" si="13"/>
        <v>Halo+,+Visual+AI+5S+mendeteksi+Violation%3A+METALDET1-LINE+8</v>
      </c>
      <c r="AE89" t="str">
        <f t="shared" si="14"/>
        <v>https://web.whatsapp.com/send/?phone=628999007703&amp;text=Halo+,+Visual+AI+5S+mendeteksi+Violation%3A+METALDET1-LINE+8&amp;type=phone_number&amp;app_absent=0</v>
      </c>
      <c r="AF89" t="b">
        <f>IF(ISNA(VLOOKUP(D89&amp;"-"&amp;AB89, Ref_Kontak!$A:$E, 4, FALSE)), FALSE, TRUE)</f>
        <v>0</v>
      </c>
      <c r="AG89" t="str">
        <f>_xlfn.IFNA(VLOOKUP(Z89,Ref_Kontak!H:H,1,FALSE),"FALSE")</f>
        <v>628999007703</v>
      </c>
      <c r="AH89" t="str">
        <f t="shared" si="15"/>
        <v>METALDET1-LINE 8</v>
      </c>
      <c r="AI89">
        <f>IF(I89="violation",COUNTIF($AH$1:AH89,AH89),0)</f>
        <v>86</v>
      </c>
      <c r="AJ89" t="str">
        <f t="shared" si="16"/>
        <v>violation-METALDET1</v>
      </c>
      <c r="AK89">
        <f>IF(I89="violation",COUNTIF($AJ$1:AJ89,AJ89),FALSE)</f>
        <v>85</v>
      </c>
      <c r="AL89">
        <f t="shared" si="17"/>
        <v>0</v>
      </c>
      <c r="AM89">
        <f t="shared" si="18"/>
        <v>3</v>
      </c>
      <c r="AN89" t="str">
        <f t="shared" si="19"/>
        <v>ALERT! 3 Violation founded @METALDET1</v>
      </c>
    </row>
    <row r="90" spans="1:40">
      <c r="A90" t="s">
        <v>120</v>
      </c>
      <c r="B90" t="s">
        <v>121</v>
      </c>
      <c r="C90" t="s">
        <v>216</v>
      </c>
      <c r="D90" t="s">
        <v>129</v>
      </c>
      <c r="E90">
        <v>1</v>
      </c>
      <c r="G90" t="s">
        <v>130</v>
      </c>
      <c r="I90" t="s">
        <v>125</v>
      </c>
      <c r="Z90" t="str">
        <f>IFERROR(MID(AA90,FIND("-",H90,1)+1,20),_xlfn.IFNA(VLOOKUP(F90&amp;"-"&amp;AA90,Ref_Kontak!$A:$E,4,FALSE),Ref_Kontak!$H$2))</f>
        <v>628999007703</v>
      </c>
      <c r="AA90" t="str">
        <f t="shared" si="10"/>
        <v/>
      </c>
      <c r="AB90" t="str">
        <f t="shared" si="11"/>
        <v/>
      </c>
      <c r="AC90" t="str">
        <f t="shared" si="12"/>
        <v>628999007703</v>
      </c>
      <c r="AD90" t="str">
        <f t="shared" si="13"/>
        <v>Halo+,+Visual+AI+5S+mendeteksi+Violation%3A+METALDET1-LINE+8</v>
      </c>
      <c r="AE90" t="str">
        <f t="shared" si="14"/>
        <v>https://web.whatsapp.com/send/?phone=628999007703&amp;text=Halo+,+Visual+AI+5S+mendeteksi+Violation%3A+METALDET1-LINE+8&amp;type=phone_number&amp;app_absent=0</v>
      </c>
      <c r="AF90" t="b">
        <f>IF(ISNA(VLOOKUP(D90&amp;"-"&amp;AB90, Ref_Kontak!$A:$E, 4, FALSE)), FALSE, TRUE)</f>
        <v>0</v>
      </c>
      <c r="AG90" t="str">
        <f>_xlfn.IFNA(VLOOKUP(Z90,Ref_Kontak!H:H,1,FALSE),"FALSE")</f>
        <v>628999007703</v>
      </c>
      <c r="AH90" t="str">
        <f t="shared" si="15"/>
        <v>METALDET1-LINE 8</v>
      </c>
      <c r="AI90">
        <f>IF(I90="violation",COUNTIF($AH$1:AH90,AH90),0)</f>
        <v>87</v>
      </c>
      <c r="AJ90" t="str">
        <f t="shared" si="16"/>
        <v>violation-METALDET1</v>
      </c>
      <c r="AK90">
        <f>IF(I90="violation",COUNTIF($AJ$1:AJ90,AJ90),FALSE)</f>
        <v>86</v>
      </c>
      <c r="AL90">
        <f t="shared" si="17"/>
        <v>0</v>
      </c>
      <c r="AM90">
        <f t="shared" si="18"/>
        <v>3</v>
      </c>
      <c r="AN90" t="str">
        <f t="shared" si="19"/>
        <v>ALERT! 3 Violation founded @METALDET1</v>
      </c>
    </row>
    <row r="91" spans="1:40">
      <c r="A91" t="s">
        <v>120</v>
      </c>
      <c r="B91" t="s">
        <v>121</v>
      </c>
      <c r="C91" t="s">
        <v>217</v>
      </c>
      <c r="D91" t="s">
        <v>129</v>
      </c>
      <c r="E91">
        <v>1</v>
      </c>
      <c r="G91" t="s">
        <v>130</v>
      </c>
      <c r="I91" t="s">
        <v>125</v>
      </c>
      <c r="Z91" t="str">
        <f>IFERROR(MID(AA91,FIND("-",H91,1)+1,20),_xlfn.IFNA(VLOOKUP(F91&amp;"-"&amp;AA91,Ref_Kontak!$A:$E,4,FALSE),Ref_Kontak!$H$2))</f>
        <v>628999007703</v>
      </c>
      <c r="AA91" t="str">
        <f t="shared" si="10"/>
        <v/>
      </c>
      <c r="AB91" t="str">
        <f t="shared" si="11"/>
        <v/>
      </c>
      <c r="AC91" t="str">
        <f t="shared" si="12"/>
        <v>628999007703</v>
      </c>
      <c r="AD91" t="str">
        <f t="shared" si="13"/>
        <v>Halo+,+Visual+AI+5S+mendeteksi+Violation%3A+METALDET1-LINE+8</v>
      </c>
      <c r="AE91" t="str">
        <f t="shared" si="14"/>
        <v>https://web.whatsapp.com/send/?phone=628999007703&amp;text=Halo+,+Visual+AI+5S+mendeteksi+Violation%3A+METALDET1-LINE+8&amp;type=phone_number&amp;app_absent=0</v>
      </c>
      <c r="AF91" t="b">
        <f>IF(ISNA(VLOOKUP(D91&amp;"-"&amp;AB91, Ref_Kontak!$A:$E, 4, FALSE)), FALSE, TRUE)</f>
        <v>0</v>
      </c>
      <c r="AG91" t="str">
        <f>_xlfn.IFNA(VLOOKUP(Z91,Ref_Kontak!H:H,1,FALSE),"FALSE")</f>
        <v>628999007703</v>
      </c>
      <c r="AH91" t="str">
        <f t="shared" si="15"/>
        <v>METALDET1-LINE 8</v>
      </c>
      <c r="AI91">
        <f>IF(I91="violation",COUNTIF($AH$1:AH91,AH91),0)</f>
        <v>88</v>
      </c>
      <c r="AJ91" t="str">
        <f t="shared" si="16"/>
        <v>violation-METALDET1</v>
      </c>
      <c r="AK91">
        <f>IF(I91="violation",COUNTIF($AJ$1:AJ91,AJ91),FALSE)</f>
        <v>87</v>
      </c>
      <c r="AL91">
        <f t="shared" si="17"/>
        <v>0</v>
      </c>
      <c r="AM91">
        <f t="shared" si="18"/>
        <v>3</v>
      </c>
      <c r="AN91" t="str">
        <f t="shared" si="19"/>
        <v>ALERT! 3 Violation founded @METALDET1</v>
      </c>
    </row>
    <row r="92" spans="1:40">
      <c r="A92" t="s">
        <v>120</v>
      </c>
      <c r="B92" t="s">
        <v>121</v>
      </c>
      <c r="C92" t="s">
        <v>218</v>
      </c>
      <c r="D92" t="s">
        <v>129</v>
      </c>
      <c r="E92">
        <v>1</v>
      </c>
      <c r="G92" t="s">
        <v>130</v>
      </c>
      <c r="I92" t="s">
        <v>125</v>
      </c>
      <c r="Z92" t="str">
        <f>IFERROR(MID(AA92,FIND("-",H92,1)+1,20),_xlfn.IFNA(VLOOKUP(F92&amp;"-"&amp;AA92,Ref_Kontak!$A:$E,4,FALSE),Ref_Kontak!$H$2))</f>
        <v>628999007703</v>
      </c>
      <c r="AA92" t="str">
        <f t="shared" si="10"/>
        <v/>
      </c>
      <c r="AB92" t="str">
        <f t="shared" si="11"/>
        <v/>
      </c>
      <c r="AC92" t="str">
        <f t="shared" si="12"/>
        <v>628999007703</v>
      </c>
      <c r="AD92" t="str">
        <f t="shared" si="13"/>
        <v>Halo+,+Visual+AI+5S+mendeteksi+Violation%3A+METALDET1-LINE+8</v>
      </c>
      <c r="AE92" t="str">
        <f t="shared" si="14"/>
        <v>https://web.whatsapp.com/send/?phone=628999007703&amp;text=Halo+,+Visual+AI+5S+mendeteksi+Violation%3A+METALDET1-LINE+8&amp;type=phone_number&amp;app_absent=0</v>
      </c>
      <c r="AF92" t="b">
        <f>IF(ISNA(VLOOKUP(D92&amp;"-"&amp;AB92, Ref_Kontak!$A:$E, 4, FALSE)), FALSE, TRUE)</f>
        <v>0</v>
      </c>
      <c r="AG92" t="str">
        <f>_xlfn.IFNA(VLOOKUP(Z92,Ref_Kontak!H:H,1,FALSE),"FALSE")</f>
        <v>628999007703</v>
      </c>
      <c r="AH92" t="str">
        <f t="shared" si="15"/>
        <v>METALDET1-LINE 8</v>
      </c>
      <c r="AI92">
        <f>IF(I92="violation",COUNTIF($AH$1:AH92,AH92),0)</f>
        <v>89</v>
      </c>
      <c r="AJ92" t="str">
        <f t="shared" si="16"/>
        <v>violation-METALDET1</v>
      </c>
      <c r="AK92">
        <f>IF(I92="violation",COUNTIF($AJ$1:AJ92,AJ92),FALSE)</f>
        <v>88</v>
      </c>
      <c r="AL92">
        <f t="shared" si="17"/>
        <v>0</v>
      </c>
      <c r="AM92">
        <f t="shared" si="18"/>
        <v>3</v>
      </c>
      <c r="AN92" t="str">
        <f t="shared" si="19"/>
        <v>ALERT! 3 Violation founded @METALDET1</v>
      </c>
    </row>
    <row r="93" spans="1:40">
      <c r="A93" t="s">
        <v>120</v>
      </c>
      <c r="B93" t="s">
        <v>121</v>
      </c>
      <c r="C93" t="s">
        <v>219</v>
      </c>
      <c r="D93" t="s">
        <v>129</v>
      </c>
      <c r="E93">
        <v>1</v>
      </c>
      <c r="G93" t="s">
        <v>130</v>
      </c>
      <c r="I93" t="s">
        <v>125</v>
      </c>
      <c r="Z93" t="str">
        <f>IFERROR(MID(AA93,FIND("-",H93,1)+1,20),_xlfn.IFNA(VLOOKUP(F93&amp;"-"&amp;AA93,Ref_Kontak!$A:$E,4,FALSE),Ref_Kontak!$H$2))</f>
        <v>628999007703</v>
      </c>
      <c r="AA93" t="str">
        <f t="shared" si="10"/>
        <v/>
      </c>
      <c r="AB93" t="str">
        <f t="shared" si="11"/>
        <v/>
      </c>
      <c r="AC93" t="str">
        <f t="shared" si="12"/>
        <v>628999007703</v>
      </c>
      <c r="AD93" t="str">
        <f t="shared" si="13"/>
        <v>Halo+,+Visual+AI+5S+mendeteksi+Violation%3A+METALDET1-LINE+8</v>
      </c>
      <c r="AE93" t="str">
        <f t="shared" si="14"/>
        <v>https://web.whatsapp.com/send/?phone=628999007703&amp;text=Halo+,+Visual+AI+5S+mendeteksi+Violation%3A+METALDET1-LINE+8&amp;type=phone_number&amp;app_absent=0</v>
      </c>
      <c r="AF93" t="b">
        <f>IF(ISNA(VLOOKUP(D93&amp;"-"&amp;AB93, Ref_Kontak!$A:$E, 4, FALSE)), FALSE, TRUE)</f>
        <v>0</v>
      </c>
      <c r="AG93" t="str">
        <f>_xlfn.IFNA(VLOOKUP(Z93,Ref_Kontak!H:H,1,FALSE),"FALSE")</f>
        <v>628999007703</v>
      </c>
      <c r="AH93" t="str">
        <f t="shared" si="15"/>
        <v>METALDET1-LINE 8</v>
      </c>
      <c r="AI93">
        <f>IF(I93="violation",COUNTIF($AH$1:AH93,AH93),0)</f>
        <v>90</v>
      </c>
      <c r="AJ93" t="str">
        <f t="shared" si="16"/>
        <v>violation-METALDET1</v>
      </c>
      <c r="AK93">
        <f>IF(I93="violation",COUNTIF($AJ$1:AJ93,AJ93),FALSE)</f>
        <v>89</v>
      </c>
      <c r="AL93">
        <f t="shared" si="17"/>
        <v>0</v>
      </c>
      <c r="AM93">
        <f t="shared" si="18"/>
        <v>3</v>
      </c>
      <c r="AN93" t="str">
        <f t="shared" si="19"/>
        <v>ALERT! 3 Violation founded @METALDET1</v>
      </c>
    </row>
    <row r="94" spans="1:40">
      <c r="A94" t="s">
        <v>120</v>
      </c>
      <c r="B94" t="s">
        <v>121</v>
      </c>
      <c r="C94" t="s">
        <v>220</v>
      </c>
      <c r="D94" t="s">
        <v>129</v>
      </c>
      <c r="E94">
        <v>1</v>
      </c>
      <c r="G94" t="s">
        <v>130</v>
      </c>
      <c r="I94" t="s">
        <v>125</v>
      </c>
      <c r="Z94" t="str">
        <f>IFERROR(MID(AA94,FIND("-",H94,1)+1,20),_xlfn.IFNA(VLOOKUP(F94&amp;"-"&amp;AA94,Ref_Kontak!$A:$E,4,FALSE),Ref_Kontak!$H$2))</f>
        <v>628999007703</v>
      </c>
      <c r="AA94" t="str">
        <f t="shared" si="10"/>
        <v/>
      </c>
      <c r="AB94" t="str">
        <f t="shared" si="11"/>
        <v/>
      </c>
      <c r="AC94" t="str">
        <f t="shared" si="12"/>
        <v>628999007703</v>
      </c>
      <c r="AD94" t="str">
        <f t="shared" si="13"/>
        <v>Halo+,+Visual+AI+5S+mendeteksi+Violation%3A+METALDET1-LINE+8</v>
      </c>
      <c r="AE94" t="str">
        <f t="shared" si="14"/>
        <v>https://web.whatsapp.com/send/?phone=628999007703&amp;text=Halo+,+Visual+AI+5S+mendeteksi+Violation%3A+METALDET1-LINE+8&amp;type=phone_number&amp;app_absent=0</v>
      </c>
      <c r="AF94" t="b">
        <f>IF(ISNA(VLOOKUP(D94&amp;"-"&amp;AB94, Ref_Kontak!$A:$E, 4, FALSE)), FALSE, TRUE)</f>
        <v>0</v>
      </c>
      <c r="AG94" t="str">
        <f>_xlfn.IFNA(VLOOKUP(Z94,Ref_Kontak!H:H,1,FALSE),"FALSE")</f>
        <v>628999007703</v>
      </c>
      <c r="AH94" t="str">
        <f t="shared" si="15"/>
        <v>METALDET1-LINE 8</v>
      </c>
      <c r="AI94">
        <f>IF(I94="violation",COUNTIF($AH$1:AH94,AH94),0)</f>
        <v>91</v>
      </c>
      <c r="AJ94" t="str">
        <f t="shared" si="16"/>
        <v>violation-METALDET1</v>
      </c>
      <c r="AK94">
        <f>IF(I94="violation",COUNTIF($AJ$1:AJ94,AJ94),FALSE)</f>
        <v>90</v>
      </c>
      <c r="AL94">
        <f t="shared" si="17"/>
        <v>0</v>
      </c>
      <c r="AM94">
        <f t="shared" si="18"/>
        <v>3</v>
      </c>
      <c r="AN94" t="str">
        <f t="shared" si="19"/>
        <v>ALERT! 3 Violation founded @METALDET1</v>
      </c>
    </row>
    <row r="95" spans="1:40">
      <c r="A95" t="s">
        <v>120</v>
      </c>
      <c r="B95" t="s">
        <v>121</v>
      </c>
      <c r="C95" t="s">
        <v>221</v>
      </c>
      <c r="D95" t="s">
        <v>129</v>
      </c>
      <c r="E95">
        <v>1</v>
      </c>
      <c r="G95" t="s">
        <v>130</v>
      </c>
      <c r="I95" t="s">
        <v>125</v>
      </c>
      <c r="Z95" t="str">
        <f>IFERROR(MID(AA95,FIND("-",H95,1)+1,20),_xlfn.IFNA(VLOOKUP(F95&amp;"-"&amp;AA95,Ref_Kontak!$A:$E,4,FALSE),Ref_Kontak!$H$2))</f>
        <v>628999007703</v>
      </c>
      <c r="AA95" t="str">
        <f t="shared" si="10"/>
        <v/>
      </c>
      <c r="AB95" t="str">
        <f t="shared" si="11"/>
        <v/>
      </c>
      <c r="AC95" t="str">
        <f t="shared" si="12"/>
        <v>628999007703</v>
      </c>
      <c r="AD95" t="str">
        <f t="shared" si="13"/>
        <v>Halo+,+Visual+AI+5S+mendeteksi+Violation%3A+METALDET1-LINE+8</v>
      </c>
      <c r="AE95" t="str">
        <f t="shared" si="14"/>
        <v>https://web.whatsapp.com/send/?phone=628999007703&amp;text=Halo+,+Visual+AI+5S+mendeteksi+Violation%3A+METALDET1-LINE+8&amp;type=phone_number&amp;app_absent=0</v>
      </c>
      <c r="AF95" t="b">
        <f>IF(ISNA(VLOOKUP(D95&amp;"-"&amp;AB95, Ref_Kontak!$A:$E, 4, FALSE)), FALSE, TRUE)</f>
        <v>0</v>
      </c>
      <c r="AG95" t="str">
        <f>_xlfn.IFNA(VLOOKUP(Z95,Ref_Kontak!H:H,1,FALSE),"FALSE")</f>
        <v>628999007703</v>
      </c>
      <c r="AH95" t="str">
        <f t="shared" si="15"/>
        <v>METALDET1-LINE 8</v>
      </c>
      <c r="AI95">
        <f>IF(I95="violation",COUNTIF($AH$1:AH95,AH95),0)</f>
        <v>92</v>
      </c>
      <c r="AJ95" t="str">
        <f t="shared" si="16"/>
        <v>violation-METALDET1</v>
      </c>
      <c r="AK95">
        <f>IF(I95="violation",COUNTIF($AJ$1:AJ95,AJ95),FALSE)</f>
        <v>91</v>
      </c>
      <c r="AL95">
        <f t="shared" si="17"/>
        <v>0</v>
      </c>
      <c r="AM95">
        <f t="shared" si="18"/>
        <v>3</v>
      </c>
      <c r="AN95" t="str">
        <f t="shared" si="19"/>
        <v>ALERT! 3 Violation founded @METALDET1</v>
      </c>
    </row>
    <row r="96" spans="1:40">
      <c r="A96" t="s">
        <v>120</v>
      </c>
      <c r="B96" t="s">
        <v>121</v>
      </c>
      <c r="C96" t="s">
        <v>222</v>
      </c>
      <c r="D96" t="s">
        <v>129</v>
      </c>
      <c r="E96">
        <v>1</v>
      </c>
      <c r="G96" t="s">
        <v>130</v>
      </c>
      <c r="I96" t="s">
        <v>125</v>
      </c>
      <c r="Z96" t="str">
        <f>IFERROR(MID(AA96,FIND("-",H96,1)+1,20),_xlfn.IFNA(VLOOKUP(F96&amp;"-"&amp;AA96,Ref_Kontak!$A:$E,4,FALSE),Ref_Kontak!$H$2))</f>
        <v>628999007703</v>
      </c>
      <c r="AA96" t="str">
        <f t="shared" si="10"/>
        <v/>
      </c>
      <c r="AB96" t="str">
        <f t="shared" si="11"/>
        <v/>
      </c>
      <c r="AC96" t="str">
        <f t="shared" si="12"/>
        <v>628999007703</v>
      </c>
      <c r="AD96" t="str">
        <f t="shared" si="13"/>
        <v>Halo+,+Visual+AI+5S+mendeteksi+Violation%3A+METALDET1-LINE+8</v>
      </c>
      <c r="AE96" t="str">
        <f t="shared" si="14"/>
        <v>https://web.whatsapp.com/send/?phone=628999007703&amp;text=Halo+,+Visual+AI+5S+mendeteksi+Violation%3A+METALDET1-LINE+8&amp;type=phone_number&amp;app_absent=0</v>
      </c>
      <c r="AF96" t="b">
        <f>IF(ISNA(VLOOKUP(D96&amp;"-"&amp;AB96, Ref_Kontak!$A:$E, 4, FALSE)), FALSE, TRUE)</f>
        <v>0</v>
      </c>
      <c r="AG96" t="str">
        <f>_xlfn.IFNA(VLOOKUP(Z96,Ref_Kontak!H:H,1,FALSE),"FALSE")</f>
        <v>628999007703</v>
      </c>
      <c r="AH96" t="str">
        <f t="shared" si="15"/>
        <v>METALDET1-LINE 8</v>
      </c>
      <c r="AI96">
        <f>IF(I96="violation",COUNTIF($AH$1:AH96,AH96),0)</f>
        <v>93</v>
      </c>
      <c r="AJ96" t="str">
        <f t="shared" si="16"/>
        <v>violation-METALDET1</v>
      </c>
      <c r="AK96">
        <f>IF(I96="violation",COUNTIF($AJ$1:AJ96,AJ96),FALSE)</f>
        <v>92</v>
      </c>
      <c r="AL96">
        <f t="shared" si="17"/>
        <v>0</v>
      </c>
      <c r="AM96">
        <f t="shared" si="18"/>
        <v>3</v>
      </c>
      <c r="AN96" t="str">
        <f t="shared" si="19"/>
        <v>ALERT! 3 Violation founded @METALDET1</v>
      </c>
    </row>
    <row r="97" spans="1:40">
      <c r="A97" t="s">
        <v>120</v>
      </c>
      <c r="B97" t="s">
        <v>121</v>
      </c>
      <c r="C97" t="s">
        <v>223</v>
      </c>
      <c r="D97" t="s">
        <v>129</v>
      </c>
      <c r="E97">
        <v>1</v>
      </c>
      <c r="G97" t="s">
        <v>130</v>
      </c>
      <c r="I97" t="s">
        <v>125</v>
      </c>
      <c r="Z97" t="str">
        <f>IFERROR(MID(AA97,FIND("-",H97,1)+1,20),_xlfn.IFNA(VLOOKUP(F97&amp;"-"&amp;AA97,Ref_Kontak!$A:$E,4,FALSE),Ref_Kontak!$H$2))</f>
        <v>628999007703</v>
      </c>
      <c r="AA97" t="str">
        <f t="shared" si="10"/>
        <v/>
      </c>
      <c r="AB97" t="str">
        <f t="shared" si="11"/>
        <v/>
      </c>
      <c r="AC97" t="str">
        <f t="shared" si="12"/>
        <v>628999007703</v>
      </c>
      <c r="AD97" t="str">
        <f t="shared" si="13"/>
        <v>Halo+,+Visual+AI+5S+mendeteksi+Violation%3A+METALDET1-LINE+8</v>
      </c>
      <c r="AE97" t="str">
        <f t="shared" si="14"/>
        <v>https://web.whatsapp.com/send/?phone=628999007703&amp;text=Halo+,+Visual+AI+5S+mendeteksi+Violation%3A+METALDET1-LINE+8&amp;type=phone_number&amp;app_absent=0</v>
      </c>
      <c r="AF97" t="b">
        <f>IF(ISNA(VLOOKUP(D97&amp;"-"&amp;AB97, Ref_Kontak!$A:$E, 4, FALSE)), FALSE, TRUE)</f>
        <v>0</v>
      </c>
      <c r="AG97" t="str">
        <f>_xlfn.IFNA(VLOOKUP(Z97,Ref_Kontak!H:H,1,FALSE),"FALSE")</f>
        <v>628999007703</v>
      </c>
      <c r="AH97" t="str">
        <f t="shared" si="15"/>
        <v>METALDET1-LINE 8</v>
      </c>
      <c r="AI97">
        <f>IF(I97="violation",COUNTIF($AH$1:AH97,AH97),0)</f>
        <v>94</v>
      </c>
      <c r="AJ97" t="str">
        <f t="shared" si="16"/>
        <v>violation-METALDET1</v>
      </c>
      <c r="AK97">
        <f>IF(I97="violation",COUNTIF($AJ$1:AJ97,AJ97),FALSE)</f>
        <v>93</v>
      </c>
      <c r="AL97">
        <f t="shared" si="17"/>
        <v>0</v>
      </c>
      <c r="AM97">
        <f t="shared" si="18"/>
        <v>3</v>
      </c>
      <c r="AN97" t="str">
        <f t="shared" si="19"/>
        <v>ALERT! 3 Violation founded @METALDET1</v>
      </c>
    </row>
    <row r="98" spans="1:40">
      <c r="A98" t="s">
        <v>120</v>
      </c>
      <c r="B98" t="s">
        <v>121</v>
      </c>
      <c r="C98" t="s">
        <v>224</v>
      </c>
      <c r="D98" t="s">
        <v>129</v>
      </c>
      <c r="E98">
        <v>1</v>
      </c>
      <c r="G98" t="s">
        <v>130</v>
      </c>
      <c r="I98" t="s">
        <v>125</v>
      </c>
      <c r="Z98" t="str">
        <f>IFERROR(MID(AA98,FIND("-",H98,1)+1,20),_xlfn.IFNA(VLOOKUP(F98&amp;"-"&amp;AA98,Ref_Kontak!$A:$E,4,FALSE),Ref_Kontak!$H$2))</f>
        <v>628999007703</v>
      </c>
      <c r="AA98" t="str">
        <f t="shared" si="10"/>
        <v/>
      </c>
      <c r="AB98" t="str">
        <f t="shared" si="11"/>
        <v/>
      </c>
      <c r="AC98" t="str">
        <f t="shared" si="12"/>
        <v>628999007703</v>
      </c>
      <c r="AD98" t="str">
        <f t="shared" si="13"/>
        <v>Halo+,+Visual+AI+5S+mendeteksi+Violation%3A+METALDET1-LINE+8</v>
      </c>
      <c r="AE98" t="str">
        <f t="shared" si="14"/>
        <v>https://web.whatsapp.com/send/?phone=628999007703&amp;text=Halo+,+Visual+AI+5S+mendeteksi+Violation%3A+METALDET1-LINE+8&amp;type=phone_number&amp;app_absent=0</v>
      </c>
      <c r="AF98" t="b">
        <f>IF(ISNA(VLOOKUP(D98&amp;"-"&amp;AB98, Ref_Kontak!$A:$E, 4, FALSE)), FALSE, TRUE)</f>
        <v>0</v>
      </c>
      <c r="AG98" t="str">
        <f>_xlfn.IFNA(VLOOKUP(Z98,Ref_Kontak!H:H,1,FALSE),"FALSE")</f>
        <v>628999007703</v>
      </c>
      <c r="AH98" t="str">
        <f t="shared" si="15"/>
        <v>METALDET1-LINE 8</v>
      </c>
      <c r="AI98">
        <f>IF(I98="violation",COUNTIF($AH$1:AH98,AH98),0)</f>
        <v>95</v>
      </c>
      <c r="AJ98" t="str">
        <f t="shared" si="16"/>
        <v>violation-METALDET1</v>
      </c>
      <c r="AK98">
        <f>IF(I98="violation",COUNTIF($AJ$1:AJ98,AJ98),FALSE)</f>
        <v>94</v>
      </c>
      <c r="AL98">
        <f t="shared" si="17"/>
        <v>0</v>
      </c>
      <c r="AM98">
        <f t="shared" si="18"/>
        <v>3</v>
      </c>
      <c r="AN98" t="str">
        <f t="shared" si="19"/>
        <v>ALERT! 3 Violation founded @METALDET1</v>
      </c>
    </row>
    <row r="99" spans="1:40">
      <c r="A99" t="s">
        <v>120</v>
      </c>
      <c r="B99" t="s">
        <v>121</v>
      </c>
      <c r="C99" t="s">
        <v>225</v>
      </c>
      <c r="D99" t="s">
        <v>129</v>
      </c>
      <c r="E99">
        <v>1</v>
      </c>
      <c r="G99" t="s">
        <v>130</v>
      </c>
      <c r="I99" t="s">
        <v>125</v>
      </c>
      <c r="Z99" t="str">
        <f>IFERROR(MID(AA99,FIND("-",H99,1)+1,20),_xlfn.IFNA(VLOOKUP(F99&amp;"-"&amp;AA99,Ref_Kontak!$A:$E,4,FALSE),Ref_Kontak!$H$2))</f>
        <v>628999007703</v>
      </c>
      <c r="AA99" t="str">
        <f t="shared" si="10"/>
        <v/>
      </c>
      <c r="AB99" t="str">
        <f t="shared" si="11"/>
        <v/>
      </c>
      <c r="AC99" t="str">
        <f t="shared" si="12"/>
        <v>628999007703</v>
      </c>
      <c r="AD99" t="str">
        <f t="shared" si="13"/>
        <v>Halo+,+Visual+AI+5S+mendeteksi+Violation%3A+METALDET1-LINE+8</v>
      </c>
      <c r="AE99" t="str">
        <f t="shared" si="14"/>
        <v>https://web.whatsapp.com/send/?phone=628999007703&amp;text=Halo+,+Visual+AI+5S+mendeteksi+Violation%3A+METALDET1-LINE+8&amp;type=phone_number&amp;app_absent=0</v>
      </c>
      <c r="AF99" t="b">
        <f>IF(ISNA(VLOOKUP(D99&amp;"-"&amp;AB99, Ref_Kontak!$A:$E, 4, FALSE)), FALSE, TRUE)</f>
        <v>0</v>
      </c>
      <c r="AG99" t="str">
        <f>_xlfn.IFNA(VLOOKUP(Z99,Ref_Kontak!H:H,1,FALSE),"FALSE")</f>
        <v>628999007703</v>
      </c>
      <c r="AH99" t="str">
        <f t="shared" si="15"/>
        <v>METALDET1-LINE 8</v>
      </c>
      <c r="AI99">
        <f>IF(I99="violation",COUNTIF($AH$1:AH99,AH99),0)</f>
        <v>96</v>
      </c>
      <c r="AJ99" t="str">
        <f t="shared" si="16"/>
        <v>violation-METALDET1</v>
      </c>
      <c r="AK99">
        <f>IF(I99="violation",COUNTIF($AJ$1:AJ99,AJ99),FALSE)</f>
        <v>95</v>
      </c>
      <c r="AL99">
        <f t="shared" si="17"/>
        <v>0</v>
      </c>
      <c r="AM99">
        <f t="shared" si="18"/>
        <v>3</v>
      </c>
      <c r="AN99" t="str">
        <f t="shared" si="19"/>
        <v>ALERT! 3 Violation founded @METALDET1</v>
      </c>
    </row>
    <row r="100" spans="1:40">
      <c r="A100" t="s">
        <v>120</v>
      </c>
      <c r="B100" t="s">
        <v>121</v>
      </c>
      <c r="C100" t="s">
        <v>226</v>
      </c>
      <c r="D100" t="s">
        <v>129</v>
      </c>
      <c r="E100">
        <v>1</v>
      </c>
      <c r="G100" t="s">
        <v>130</v>
      </c>
      <c r="I100" t="s">
        <v>125</v>
      </c>
      <c r="Z100" t="str">
        <f>IFERROR(MID(AA100,FIND("-",H100,1)+1,20),_xlfn.IFNA(VLOOKUP(F100&amp;"-"&amp;AA100,Ref_Kontak!$A:$E,4,FALSE),Ref_Kontak!$H$2))</f>
        <v>628999007703</v>
      </c>
      <c r="AA100" t="str">
        <f t="shared" si="10"/>
        <v/>
      </c>
      <c r="AB100" t="str">
        <f t="shared" si="11"/>
        <v/>
      </c>
      <c r="AC100" t="str">
        <f t="shared" si="12"/>
        <v>628999007703</v>
      </c>
      <c r="AD100" t="str">
        <f t="shared" si="13"/>
        <v>Halo+,+Visual+AI+5S+mendeteksi+Violation%3A+METALDET1-LINE+8</v>
      </c>
      <c r="AE100" t="str">
        <f t="shared" si="14"/>
        <v>https://web.whatsapp.com/send/?phone=628999007703&amp;text=Halo+,+Visual+AI+5S+mendeteksi+Violation%3A+METALDET1-LINE+8&amp;type=phone_number&amp;app_absent=0</v>
      </c>
      <c r="AF100" t="b">
        <f>IF(ISNA(VLOOKUP(D100&amp;"-"&amp;AB100, Ref_Kontak!$A:$E, 4, FALSE)), FALSE, TRUE)</f>
        <v>0</v>
      </c>
      <c r="AG100" t="str">
        <f>_xlfn.IFNA(VLOOKUP(Z100,Ref_Kontak!H:H,1,FALSE),"FALSE")</f>
        <v>628999007703</v>
      </c>
      <c r="AH100" t="str">
        <f t="shared" si="15"/>
        <v>METALDET1-LINE 8</v>
      </c>
      <c r="AI100">
        <f>IF(I100="violation",COUNTIF($AH$1:AH100,AH100),0)</f>
        <v>97</v>
      </c>
      <c r="AJ100" t="str">
        <f t="shared" si="16"/>
        <v>violation-METALDET1</v>
      </c>
      <c r="AK100">
        <f>IF(I100="violation",COUNTIF($AJ$1:AJ100,AJ100),FALSE)</f>
        <v>96</v>
      </c>
      <c r="AL100">
        <f t="shared" si="17"/>
        <v>0</v>
      </c>
      <c r="AM100">
        <f t="shared" si="18"/>
        <v>3</v>
      </c>
      <c r="AN100" t="str">
        <f t="shared" si="19"/>
        <v>ALERT! 3 Violation founded @METALDET1</v>
      </c>
    </row>
    <row r="101" spans="1:40">
      <c r="A101" t="s">
        <v>120</v>
      </c>
      <c r="B101" t="s">
        <v>121</v>
      </c>
      <c r="C101" t="s">
        <v>227</v>
      </c>
      <c r="D101" t="s">
        <v>129</v>
      </c>
      <c r="E101">
        <v>1</v>
      </c>
      <c r="G101" t="s">
        <v>130</v>
      </c>
      <c r="I101" t="s">
        <v>125</v>
      </c>
      <c r="Z101" t="str">
        <f>IFERROR(MID(AA101,FIND("-",H101,1)+1,20),_xlfn.IFNA(VLOOKUP(F101&amp;"-"&amp;AA101,Ref_Kontak!$A:$E,4,FALSE),Ref_Kontak!$H$2))</f>
        <v>628999007703</v>
      </c>
      <c r="AA101" t="str">
        <f t="shared" si="10"/>
        <v/>
      </c>
      <c r="AB101" t="str">
        <f t="shared" si="11"/>
        <v/>
      </c>
      <c r="AC101" t="str">
        <f t="shared" si="12"/>
        <v>628999007703</v>
      </c>
      <c r="AD101" t="str">
        <f t="shared" si="13"/>
        <v>Halo+,+Visual+AI+5S+mendeteksi+Violation%3A+METALDET1-LINE+8</v>
      </c>
      <c r="AE101" t="str">
        <f t="shared" si="14"/>
        <v>https://web.whatsapp.com/send/?phone=628999007703&amp;text=Halo+,+Visual+AI+5S+mendeteksi+Violation%3A+METALDET1-LINE+8&amp;type=phone_number&amp;app_absent=0</v>
      </c>
      <c r="AF101" t="b">
        <f>IF(ISNA(VLOOKUP(D101&amp;"-"&amp;AB101, Ref_Kontak!$A:$E, 4, FALSE)), FALSE, TRUE)</f>
        <v>0</v>
      </c>
      <c r="AG101" t="str">
        <f>_xlfn.IFNA(VLOOKUP(Z101,Ref_Kontak!H:H,1,FALSE),"FALSE")</f>
        <v>628999007703</v>
      </c>
      <c r="AH101" t="str">
        <f t="shared" si="15"/>
        <v>METALDET1-LINE 8</v>
      </c>
      <c r="AI101">
        <f>IF(I101="violation",COUNTIF($AH$1:AH101,AH101),0)</f>
        <v>98</v>
      </c>
      <c r="AJ101" t="str">
        <f t="shared" si="16"/>
        <v>violation-METALDET1</v>
      </c>
      <c r="AK101">
        <f>IF(I101="violation",COUNTIF($AJ$1:AJ101,AJ101),FALSE)</f>
        <v>97</v>
      </c>
      <c r="AL101">
        <f t="shared" si="17"/>
        <v>0</v>
      </c>
      <c r="AM101">
        <f t="shared" si="18"/>
        <v>3</v>
      </c>
      <c r="AN101" t="str">
        <f t="shared" si="19"/>
        <v>ALERT! 3 Violation founded @METALDET1</v>
      </c>
    </row>
    <row r="102" spans="1:40">
      <c r="A102" t="s">
        <v>120</v>
      </c>
      <c r="B102" t="s">
        <v>121</v>
      </c>
      <c r="C102" t="s">
        <v>228</v>
      </c>
      <c r="D102" t="s">
        <v>129</v>
      </c>
      <c r="E102">
        <v>1</v>
      </c>
      <c r="G102" t="s">
        <v>130</v>
      </c>
      <c r="I102" t="s">
        <v>125</v>
      </c>
      <c r="Z102" t="str">
        <f>IFERROR(MID(AA102,FIND("-",H102,1)+1,20),_xlfn.IFNA(VLOOKUP(F102&amp;"-"&amp;AA102,Ref_Kontak!$A:$E,4,FALSE),Ref_Kontak!$H$2))</f>
        <v>628999007703</v>
      </c>
      <c r="AA102" t="str">
        <f t="shared" si="10"/>
        <v/>
      </c>
      <c r="AB102" t="str">
        <f t="shared" si="11"/>
        <v/>
      </c>
      <c r="AC102" t="str">
        <f t="shared" si="12"/>
        <v>628999007703</v>
      </c>
      <c r="AD102" t="str">
        <f t="shared" si="13"/>
        <v>Halo+,+Visual+AI+5S+mendeteksi+Violation%3A+METALDET1-LINE+8</v>
      </c>
      <c r="AE102" t="str">
        <f t="shared" si="14"/>
        <v>https://web.whatsapp.com/send/?phone=628999007703&amp;text=Halo+,+Visual+AI+5S+mendeteksi+Violation%3A+METALDET1-LINE+8&amp;type=phone_number&amp;app_absent=0</v>
      </c>
      <c r="AF102" t="b">
        <f>IF(ISNA(VLOOKUP(D102&amp;"-"&amp;AB102, Ref_Kontak!$A:$E, 4, FALSE)), FALSE, TRUE)</f>
        <v>0</v>
      </c>
      <c r="AG102" t="str">
        <f>_xlfn.IFNA(VLOOKUP(Z102,Ref_Kontak!H:H,1,FALSE),"FALSE")</f>
        <v>628999007703</v>
      </c>
      <c r="AH102" t="str">
        <f t="shared" si="15"/>
        <v>METALDET1-LINE 8</v>
      </c>
      <c r="AI102">
        <f>IF(I102="violation",COUNTIF($AH$1:AH102,AH102),0)</f>
        <v>99</v>
      </c>
      <c r="AJ102" t="str">
        <f t="shared" si="16"/>
        <v>violation-METALDET1</v>
      </c>
      <c r="AK102">
        <f>IF(I102="violation",COUNTIF($AJ$1:AJ102,AJ102),FALSE)</f>
        <v>98</v>
      </c>
      <c r="AL102">
        <f t="shared" si="17"/>
        <v>0</v>
      </c>
      <c r="AM102">
        <f t="shared" si="18"/>
        <v>3</v>
      </c>
      <c r="AN102" t="str">
        <f t="shared" si="19"/>
        <v>ALERT! 3 Violation founded @METALDET1</v>
      </c>
    </row>
    <row r="103" spans="1:40">
      <c r="A103" t="s">
        <v>120</v>
      </c>
      <c r="B103" t="s">
        <v>121</v>
      </c>
      <c r="C103" t="s">
        <v>229</v>
      </c>
      <c r="D103" t="s">
        <v>129</v>
      </c>
      <c r="E103">
        <v>1</v>
      </c>
      <c r="G103" t="s">
        <v>130</v>
      </c>
      <c r="I103" t="s">
        <v>125</v>
      </c>
      <c r="Z103" t="str">
        <f>IFERROR(MID(AA103,FIND("-",H103,1)+1,20),_xlfn.IFNA(VLOOKUP(F103&amp;"-"&amp;AA103,Ref_Kontak!$A:$E,4,FALSE),Ref_Kontak!$H$2))</f>
        <v>628999007703</v>
      </c>
      <c r="AA103" t="str">
        <f t="shared" si="10"/>
        <v/>
      </c>
      <c r="AB103" t="str">
        <f t="shared" si="11"/>
        <v/>
      </c>
      <c r="AC103" t="str">
        <f t="shared" si="12"/>
        <v>628999007703</v>
      </c>
      <c r="AD103" t="str">
        <f t="shared" si="13"/>
        <v>Halo+,+Visual+AI+5S+mendeteksi+Violation%3A+METALDET1-LINE+8</v>
      </c>
      <c r="AE103" t="str">
        <f t="shared" si="14"/>
        <v>https://web.whatsapp.com/send/?phone=628999007703&amp;text=Halo+,+Visual+AI+5S+mendeteksi+Violation%3A+METALDET1-LINE+8&amp;type=phone_number&amp;app_absent=0</v>
      </c>
      <c r="AF103" t="b">
        <f>IF(ISNA(VLOOKUP(D103&amp;"-"&amp;AB103, Ref_Kontak!$A:$E, 4, FALSE)), FALSE, TRUE)</f>
        <v>0</v>
      </c>
      <c r="AG103" t="str">
        <f>_xlfn.IFNA(VLOOKUP(Z103,Ref_Kontak!H:H,1,FALSE),"FALSE")</f>
        <v>628999007703</v>
      </c>
      <c r="AH103" t="str">
        <f t="shared" si="15"/>
        <v>METALDET1-LINE 8</v>
      </c>
      <c r="AI103">
        <f>IF(I103="violation",COUNTIF($AH$1:AH103,AH103),0)</f>
        <v>100</v>
      </c>
      <c r="AJ103" t="str">
        <f t="shared" si="16"/>
        <v>violation-METALDET1</v>
      </c>
      <c r="AK103">
        <f>IF(I103="violation",COUNTIF($AJ$1:AJ103,AJ103),FALSE)</f>
        <v>99</v>
      </c>
      <c r="AL103">
        <f t="shared" si="17"/>
        <v>0</v>
      </c>
      <c r="AM103">
        <f t="shared" si="18"/>
        <v>3</v>
      </c>
      <c r="AN103" t="str">
        <f t="shared" si="19"/>
        <v>ALERT! 3 Violation founded @METALDET1</v>
      </c>
    </row>
    <row r="104" spans="1:40">
      <c r="A104" t="s">
        <v>120</v>
      </c>
      <c r="B104" t="s">
        <v>121</v>
      </c>
      <c r="C104" t="s">
        <v>230</v>
      </c>
      <c r="D104" t="s">
        <v>129</v>
      </c>
      <c r="E104">
        <v>1</v>
      </c>
      <c r="G104" t="s">
        <v>130</v>
      </c>
      <c r="I104" t="s">
        <v>125</v>
      </c>
      <c r="Z104" t="str">
        <f>IFERROR(MID(AA104,FIND("-",H104,1)+1,20),_xlfn.IFNA(VLOOKUP(F104&amp;"-"&amp;AA104,Ref_Kontak!$A:$E,4,FALSE),Ref_Kontak!$H$2))</f>
        <v>628999007703</v>
      </c>
      <c r="AA104" t="str">
        <f t="shared" si="10"/>
        <v/>
      </c>
      <c r="AB104" t="str">
        <f t="shared" si="11"/>
        <v/>
      </c>
      <c r="AC104" t="str">
        <f t="shared" si="12"/>
        <v>628999007703</v>
      </c>
      <c r="AD104" t="str">
        <f t="shared" si="13"/>
        <v>Halo+,+Visual+AI+5S+mendeteksi+Violation%3A+METALDET1-LINE+8</v>
      </c>
      <c r="AE104" t="str">
        <f t="shared" si="14"/>
        <v>https://web.whatsapp.com/send/?phone=628999007703&amp;text=Halo+,+Visual+AI+5S+mendeteksi+Violation%3A+METALDET1-LINE+8&amp;type=phone_number&amp;app_absent=0</v>
      </c>
      <c r="AF104" t="b">
        <f>IF(ISNA(VLOOKUP(D104&amp;"-"&amp;AB104, Ref_Kontak!$A:$E, 4, FALSE)), FALSE, TRUE)</f>
        <v>0</v>
      </c>
      <c r="AG104" t="str">
        <f>_xlfn.IFNA(VLOOKUP(Z104,Ref_Kontak!H:H,1,FALSE),"FALSE")</f>
        <v>628999007703</v>
      </c>
      <c r="AH104" t="str">
        <f t="shared" si="15"/>
        <v>METALDET1-LINE 8</v>
      </c>
      <c r="AI104">
        <f>IF(I104="violation",COUNTIF($AH$1:AH104,AH104),0)</f>
        <v>101</v>
      </c>
      <c r="AJ104" t="str">
        <f t="shared" si="16"/>
        <v>violation-METALDET1</v>
      </c>
      <c r="AK104">
        <f>IF(I104="violation",COUNTIF($AJ$1:AJ104,AJ104),FALSE)</f>
        <v>100</v>
      </c>
      <c r="AL104">
        <f t="shared" si="17"/>
        <v>0</v>
      </c>
      <c r="AM104">
        <f t="shared" si="18"/>
        <v>3</v>
      </c>
      <c r="AN104" t="str">
        <f t="shared" si="19"/>
        <v>ALERT! 3 Violation founded @METALDET1</v>
      </c>
    </row>
    <row r="105" spans="1:40">
      <c r="A105" t="s">
        <v>120</v>
      </c>
      <c r="B105" t="s">
        <v>121</v>
      </c>
      <c r="C105" t="s">
        <v>231</v>
      </c>
      <c r="D105" t="s">
        <v>129</v>
      </c>
      <c r="E105">
        <v>1</v>
      </c>
      <c r="G105" t="s">
        <v>130</v>
      </c>
      <c r="I105" t="s">
        <v>125</v>
      </c>
      <c r="Z105" t="str">
        <f>IFERROR(MID(AA105,FIND("-",H105,1)+1,20),_xlfn.IFNA(VLOOKUP(F105&amp;"-"&amp;AA105,Ref_Kontak!$A:$E,4,FALSE),Ref_Kontak!$H$2))</f>
        <v>628999007703</v>
      </c>
      <c r="AA105" t="str">
        <f t="shared" si="10"/>
        <v/>
      </c>
      <c r="AB105" t="str">
        <f t="shared" si="11"/>
        <v/>
      </c>
      <c r="AC105" t="str">
        <f t="shared" si="12"/>
        <v>628999007703</v>
      </c>
      <c r="AD105" t="str">
        <f t="shared" si="13"/>
        <v>Halo+,+Visual+AI+5S+mendeteksi+Violation%3A+METALDET1-LINE+8</v>
      </c>
      <c r="AE105" t="str">
        <f t="shared" si="14"/>
        <v>https://web.whatsapp.com/send/?phone=628999007703&amp;text=Halo+,+Visual+AI+5S+mendeteksi+Violation%3A+METALDET1-LINE+8&amp;type=phone_number&amp;app_absent=0</v>
      </c>
      <c r="AF105" t="b">
        <f>IF(ISNA(VLOOKUP(D105&amp;"-"&amp;AB105, Ref_Kontak!$A:$E, 4, FALSE)), FALSE, TRUE)</f>
        <v>0</v>
      </c>
      <c r="AG105" t="str">
        <f>_xlfn.IFNA(VLOOKUP(Z105,Ref_Kontak!H:H,1,FALSE),"FALSE")</f>
        <v>628999007703</v>
      </c>
      <c r="AH105" t="str">
        <f t="shared" si="15"/>
        <v>METALDET1-LINE 8</v>
      </c>
      <c r="AI105">
        <f>IF(I105="violation",COUNTIF($AH$1:AH105,AH105),0)</f>
        <v>102</v>
      </c>
      <c r="AJ105" t="str">
        <f t="shared" si="16"/>
        <v>violation-METALDET1</v>
      </c>
      <c r="AK105">
        <f>IF(I105="violation",COUNTIF($AJ$1:AJ105,AJ105),FALSE)</f>
        <v>101</v>
      </c>
      <c r="AL105">
        <f t="shared" si="17"/>
        <v>0</v>
      </c>
      <c r="AM105">
        <f t="shared" si="18"/>
        <v>3</v>
      </c>
      <c r="AN105" t="str">
        <f t="shared" si="19"/>
        <v>ALERT! 3 Violation founded @METALDET1</v>
      </c>
    </row>
    <row r="106" spans="1:40">
      <c r="A106" t="s">
        <v>120</v>
      </c>
      <c r="B106" t="s">
        <v>121</v>
      </c>
      <c r="C106" t="s">
        <v>232</v>
      </c>
      <c r="D106" t="s">
        <v>129</v>
      </c>
      <c r="E106">
        <v>1</v>
      </c>
      <c r="G106" t="s">
        <v>130</v>
      </c>
      <c r="I106" t="s">
        <v>125</v>
      </c>
      <c r="Z106" t="str">
        <f>IFERROR(MID(AA106,FIND("-",H106,1)+1,20),_xlfn.IFNA(VLOOKUP(F106&amp;"-"&amp;AA106,Ref_Kontak!$A:$E,4,FALSE),Ref_Kontak!$H$2))</f>
        <v>628999007703</v>
      </c>
      <c r="AA106" t="str">
        <f t="shared" si="10"/>
        <v/>
      </c>
      <c r="AB106" t="str">
        <f t="shared" si="11"/>
        <v/>
      </c>
      <c r="AC106" t="str">
        <f t="shared" si="12"/>
        <v>628999007703</v>
      </c>
      <c r="AD106" t="str">
        <f t="shared" si="13"/>
        <v>Halo+,+Visual+AI+5S+mendeteksi+Violation%3A+METALDET1-LINE+8</v>
      </c>
      <c r="AE106" t="str">
        <f t="shared" si="14"/>
        <v>https://web.whatsapp.com/send/?phone=628999007703&amp;text=Halo+,+Visual+AI+5S+mendeteksi+Violation%3A+METALDET1-LINE+8&amp;type=phone_number&amp;app_absent=0</v>
      </c>
      <c r="AF106" t="b">
        <f>IF(ISNA(VLOOKUP(D106&amp;"-"&amp;AB106, Ref_Kontak!$A:$E, 4, FALSE)), FALSE, TRUE)</f>
        <v>0</v>
      </c>
      <c r="AG106" t="str">
        <f>_xlfn.IFNA(VLOOKUP(Z106,Ref_Kontak!H:H,1,FALSE),"FALSE")</f>
        <v>628999007703</v>
      </c>
      <c r="AH106" t="str">
        <f t="shared" si="15"/>
        <v>METALDET1-LINE 8</v>
      </c>
      <c r="AI106">
        <f>IF(I106="violation",COUNTIF($AH$1:AH106,AH106),0)</f>
        <v>103</v>
      </c>
      <c r="AJ106" t="str">
        <f t="shared" si="16"/>
        <v>violation-METALDET1</v>
      </c>
      <c r="AK106">
        <f>IF(I106="violation",COUNTIF($AJ$1:AJ106,AJ106),FALSE)</f>
        <v>102</v>
      </c>
      <c r="AL106">
        <f t="shared" si="17"/>
        <v>0</v>
      </c>
      <c r="AM106">
        <f t="shared" si="18"/>
        <v>3</v>
      </c>
      <c r="AN106" t="str">
        <f t="shared" si="19"/>
        <v>ALERT! 3 Violation founded @METALDET1</v>
      </c>
    </row>
    <row r="107" spans="1:40">
      <c r="A107" t="s">
        <v>120</v>
      </c>
      <c r="B107" t="s">
        <v>121</v>
      </c>
      <c r="C107" t="s">
        <v>233</v>
      </c>
      <c r="D107" t="s">
        <v>129</v>
      </c>
      <c r="E107">
        <v>1</v>
      </c>
      <c r="G107" t="s">
        <v>130</v>
      </c>
      <c r="I107" t="s">
        <v>125</v>
      </c>
      <c r="Z107" t="str">
        <f>IFERROR(MID(AA107,FIND("-",H107,1)+1,20),_xlfn.IFNA(VLOOKUP(F107&amp;"-"&amp;AA107,Ref_Kontak!$A:$E,4,FALSE),Ref_Kontak!$H$2))</f>
        <v>628999007703</v>
      </c>
      <c r="AA107" t="str">
        <f t="shared" si="10"/>
        <v/>
      </c>
      <c r="AB107" t="str">
        <f t="shared" si="11"/>
        <v/>
      </c>
      <c r="AC107" t="str">
        <f t="shared" si="12"/>
        <v>628999007703</v>
      </c>
      <c r="AD107" t="str">
        <f t="shared" si="13"/>
        <v>Halo+,+Visual+AI+5S+mendeteksi+Violation%3A+METALDET1-LINE+8</v>
      </c>
      <c r="AE107" t="str">
        <f t="shared" si="14"/>
        <v>https://web.whatsapp.com/send/?phone=628999007703&amp;text=Halo+,+Visual+AI+5S+mendeteksi+Violation%3A+METALDET1-LINE+8&amp;type=phone_number&amp;app_absent=0</v>
      </c>
      <c r="AF107" t="b">
        <f>IF(ISNA(VLOOKUP(D107&amp;"-"&amp;AB107, Ref_Kontak!$A:$E, 4, FALSE)), FALSE, TRUE)</f>
        <v>0</v>
      </c>
      <c r="AG107" t="str">
        <f>_xlfn.IFNA(VLOOKUP(Z107,Ref_Kontak!H:H,1,FALSE),"FALSE")</f>
        <v>628999007703</v>
      </c>
      <c r="AH107" t="str">
        <f t="shared" si="15"/>
        <v>METALDET1-LINE 8</v>
      </c>
      <c r="AI107">
        <f>IF(I107="violation",COUNTIF($AH$1:AH107,AH107),0)</f>
        <v>104</v>
      </c>
      <c r="AJ107" t="str">
        <f t="shared" si="16"/>
        <v>violation-METALDET1</v>
      </c>
      <c r="AK107">
        <f>IF(I107="violation",COUNTIF($AJ$1:AJ107,AJ107),FALSE)</f>
        <v>103</v>
      </c>
      <c r="AL107">
        <f t="shared" si="17"/>
        <v>0</v>
      </c>
      <c r="AM107">
        <f t="shared" si="18"/>
        <v>3</v>
      </c>
      <c r="AN107" t="str">
        <f t="shared" si="19"/>
        <v>ALERT! 3 Violation founded @METALDET1</v>
      </c>
    </row>
    <row r="108" spans="1:40">
      <c r="A108" t="s">
        <v>120</v>
      </c>
      <c r="B108" t="s">
        <v>121</v>
      </c>
      <c r="C108" t="s">
        <v>234</v>
      </c>
      <c r="D108" t="s">
        <v>129</v>
      </c>
      <c r="E108">
        <v>1</v>
      </c>
      <c r="G108" t="s">
        <v>130</v>
      </c>
      <c r="I108" t="s">
        <v>125</v>
      </c>
      <c r="Z108" t="str">
        <f>IFERROR(MID(AA108,FIND("-",H108,1)+1,20),_xlfn.IFNA(VLOOKUP(F108&amp;"-"&amp;AA108,Ref_Kontak!$A:$E,4,FALSE),Ref_Kontak!$H$2))</f>
        <v>628999007703</v>
      </c>
      <c r="AA108" t="str">
        <f t="shared" si="10"/>
        <v/>
      </c>
      <c r="AB108" t="str">
        <f t="shared" si="11"/>
        <v/>
      </c>
      <c r="AC108" t="str">
        <f t="shared" si="12"/>
        <v>628999007703</v>
      </c>
      <c r="AD108" t="str">
        <f t="shared" si="13"/>
        <v>Halo+,+Visual+AI+5S+mendeteksi+Violation%3A+METALDET1-LINE+8</v>
      </c>
      <c r="AE108" t="str">
        <f t="shared" si="14"/>
        <v>https://web.whatsapp.com/send/?phone=628999007703&amp;text=Halo+,+Visual+AI+5S+mendeteksi+Violation%3A+METALDET1-LINE+8&amp;type=phone_number&amp;app_absent=0</v>
      </c>
      <c r="AF108" t="b">
        <f>IF(ISNA(VLOOKUP(D108&amp;"-"&amp;AB108, Ref_Kontak!$A:$E, 4, FALSE)), FALSE, TRUE)</f>
        <v>0</v>
      </c>
      <c r="AG108" t="str">
        <f>_xlfn.IFNA(VLOOKUP(Z108,Ref_Kontak!H:H,1,FALSE),"FALSE")</f>
        <v>628999007703</v>
      </c>
      <c r="AH108" t="str">
        <f t="shared" si="15"/>
        <v>METALDET1-LINE 8</v>
      </c>
      <c r="AI108">
        <f>IF(I108="violation",COUNTIF($AH$1:AH108,AH108),0)</f>
        <v>105</v>
      </c>
      <c r="AJ108" t="str">
        <f t="shared" si="16"/>
        <v>violation-METALDET1</v>
      </c>
      <c r="AK108">
        <f>IF(I108="violation",COUNTIF($AJ$1:AJ108,AJ108),FALSE)</f>
        <v>104</v>
      </c>
      <c r="AL108">
        <f t="shared" si="17"/>
        <v>0</v>
      </c>
      <c r="AM108">
        <f t="shared" si="18"/>
        <v>3</v>
      </c>
      <c r="AN108" t="str">
        <f t="shared" si="19"/>
        <v>ALERT! 3 Violation founded @METALDET1</v>
      </c>
    </row>
    <row r="109" spans="1:40">
      <c r="A109" t="s">
        <v>120</v>
      </c>
      <c r="B109" t="s">
        <v>121</v>
      </c>
      <c r="C109" t="s">
        <v>235</v>
      </c>
      <c r="D109" t="s">
        <v>129</v>
      </c>
      <c r="E109">
        <v>1</v>
      </c>
      <c r="G109" t="s">
        <v>130</v>
      </c>
      <c r="I109" t="s">
        <v>125</v>
      </c>
      <c r="Z109" t="str">
        <f>IFERROR(MID(AA109,FIND("-",H109,1)+1,20),_xlfn.IFNA(VLOOKUP(F109&amp;"-"&amp;AA109,Ref_Kontak!$A:$E,4,FALSE),Ref_Kontak!$H$2))</f>
        <v>628999007703</v>
      </c>
      <c r="AA109" t="str">
        <f t="shared" si="10"/>
        <v/>
      </c>
      <c r="AB109" t="str">
        <f t="shared" si="11"/>
        <v/>
      </c>
      <c r="AC109" t="str">
        <f t="shared" si="12"/>
        <v>628999007703</v>
      </c>
      <c r="AD109" t="str">
        <f t="shared" si="13"/>
        <v>Halo+,+Visual+AI+5S+mendeteksi+Violation%3A+METALDET1-LINE+8</v>
      </c>
      <c r="AE109" t="str">
        <f t="shared" si="14"/>
        <v>https://web.whatsapp.com/send/?phone=628999007703&amp;text=Halo+,+Visual+AI+5S+mendeteksi+Violation%3A+METALDET1-LINE+8&amp;type=phone_number&amp;app_absent=0</v>
      </c>
      <c r="AF109" t="b">
        <f>IF(ISNA(VLOOKUP(D109&amp;"-"&amp;AB109, Ref_Kontak!$A:$E, 4, FALSE)), FALSE, TRUE)</f>
        <v>0</v>
      </c>
      <c r="AG109" t="str">
        <f>_xlfn.IFNA(VLOOKUP(Z109,Ref_Kontak!H:H,1,FALSE),"FALSE")</f>
        <v>628999007703</v>
      </c>
      <c r="AH109" t="str">
        <f t="shared" si="15"/>
        <v>METALDET1-LINE 8</v>
      </c>
      <c r="AI109">
        <f>IF(I109="violation",COUNTIF($AH$1:AH109,AH109),0)</f>
        <v>106</v>
      </c>
      <c r="AJ109" t="str">
        <f t="shared" si="16"/>
        <v>violation-METALDET1</v>
      </c>
      <c r="AK109">
        <f>IF(I109="violation",COUNTIF($AJ$1:AJ109,AJ109),FALSE)</f>
        <v>105</v>
      </c>
      <c r="AL109">
        <f t="shared" si="17"/>
        <v>0</v>
      </c>
      <c r="AM109">
        <f t="shared" si="18"/>
        <v>3</v>
      </c>
      <c r="AN109" t="str">
        <f t="shared" si="19"/>
        <v>ALERT! 3 Violation founded @METALDET1</v>
      </c>
    </row>
    <row r="110" spans="1:40">
      <c r="A110" t="s">
        <v>120</v>
      </c>
      <c r="B110" t="s">
        <v>121</v>
      </c>
      <c r="C110" t="s">
        <v>236</v>
      </c>
      <c r="D110" t="s">
        <v>129</v>
      </c>
      <c r="E110">
        <v>1</v>
      </c>
      <c r="G110" t="s">
        <v>130</v>
      </c>
      <c r="I110" t="s">
        <v>125</v>
      </c>
      <c r="Z110" t="str">
        <f>IFERROR(MID(AA110,FIND("-",H110,1)+1,20),_xlfn.IFNA(VLOOKUP(F110&amp;"-"&amp;AA110,Ref_Kontak!$A:$E,4,FALSE),Ref_Kontak!$H$2))</f>
        <v>628999007703</v>
      </c>
      <c r="AA110" t="str">
        <f t="shared" si="10"/>
        <v/>
      </c>
      <c r="AB110" t="str">
        <f t="shared" si="11"/>
        <v/>
      </c>
      <c r="AC110" t="str">
        <f t="shared" si="12"/>
        <v>628999007703</v>
      </c>
      <c r="AD110" t="str">
        <f t="shared" si="13"/>
        <v>Halo+,+Visual+AI+5S+mendeteksi+Violation%3A+METALDET1-LINE+8</v>
      </c>
      <c r="AE110" t="str">
        <f t="shared" si="14"/>
        <v>https://web.whatsapp.com/send/?phone=628999007703&amp;text=Halo+,+Visual+AI+5S+mendeteksi+Violation%3A+METALDET1-LINE+8&amp;type=phone_number&amp;app_absent=0</v>
      </c>
      <c r="AF110" t="b">
        <f>IF(ISNA(VLOOKUP(D110&amp;"-"&amp;AB110, Ref_Kontak!$A:$E, 4, FALSE)), FALSE, TRUE)</f>
        <v>0</v>
      </c>
      <c r="AG110" t="str">
        <f>_xlfn.IFNA(VLOOKUP(Z110,Ref_Kontak!H:H,1,FALSE),"FALSE")</f>
        <v>628999007703</v>
      </c>
      <c r="AH110" t="str">
        <f t="shared" si="15"/>
        <v>METALDET1-LINE 8</v>
      </c>
      <c r="AI110">
        <f>IF(I110="violation",COUNTIF($AH$1:AH110,AH110),0)</f>
        <v>107</v>
      </c>
      <c r="AJ110" t="str">
        <f t="shared" si="16"/>
        <v>violation-METALDET1</v>
      </c>
      <c r="AK110">
        <f>IF(I110="violation",COUNTIF($AJ$1:AJ110,AJ110),FALSE)</f>
        <v>106</v>
      </c>
      <c r="AL110">
        <f t="shared" si="17"/>
        <v>0</v>
      </c>
      <c r="AM110">
        <f t="shared" si="18"/>
        <v>3</v>
      </c>
      <c r="AN110" t="str">
        <f t="shared" si="19"/>
        <v>ALERT! 3 Violation founded @METALDET1</v>
      </c>
    </row>
    <row r="111" spans="1:40">
      <c r="A111" t="s">
        <v>120</v>
      </c>
      <c r="B111" t="s">
        <v>121</v>
      </c>
      <c r="C111" t="s">
        <v>237</v>
      </c>
      <c r="D111" t="s">
        <v>129</v>
      </c>
      <c r="E111">
        <v>1</v>
      </c>
      <c r="G111" t="s">
        <v>130</v>
      </c>
      <c r="I111" t="s">
        <v>125</v>
      </c>
      <c r="Z111" t="str">
        <f>IFERROR(MID(AA111,FIND("-",H111,1)+1,20),_xlfn.IFNA(VLOOKUP(F111&amp;"-"&amp;AA111,Ref_Kontak!$A:$E,4,FALSE),Ref_Kontak!$H$2))</f>
        <v>628999007703</v>
      </c>
      <c r="AA111" t="str">
        <f t="shared" si="10"/>
        <v/>
      </c>
      <c r="AB111" t="str">
        <f t="shared" si="11"/>
        <v/>
      </c>
      <c r="AC111" t="str">
        <f t="shared" si="12"/>
        <v>628999007703</v>
      </c>
      <c r="AD111" t="str">
        <f t="shared" si="13"/>
        <v>Halo+,+Visual+AI+5S+mendeteksi+Violation%3A+METALDET1-LINE+8</v>
      </c>
      <c r="AE111" t="str">
        <f t="shared" si="14"/>
        <v>https://web.whatsapp.com/send/?phone=628999007703&amp;text=Halo+,+Visual+AI+5S+mendeteksi+Violation%3A+METALDET1-LINE+8&amp;type=phone_number&amp;app_absent=0</v>
      </c>
      <c r="AF111" t="b">
        <f>IF(ISNA(VLOOKUP(D111&amp;"-"&amp;AB111, Ref_Kontak!$A:$E, 4, FALSE)), FALSE, TRUE)</f>
        <v>0</v>
      </c>
      <c r="AG111" t="str">
        <f>_xlfn.IFNA(VLOOKUP(Z111,Ref_Kontak!H:H,1,FALSE),"FALSE")</f>
        <v>628999007703</v>
      </c>
      <c r="AH111" t="str">
        <f t="shared" si="15"/>
        <v>METALDET1-LINE 8</v>
      </c>
      <c r="AI111">
        <f>IF(I111="violation",COUNTIF($AH$1:AH111,AH111),0)</f>
        <v>108</v>
      </c>
      <c r="AJ111" t="str">
        <f t="shared" si="16"/>
        <v>violation-METALDET1</v>
      </c>
      <c r="AK111">
        <f>IF(I111="violation",COUNTIF($AJ$1:AJ111,AJ111),FALSE)</f>
        <v>107</v>
      </c>
      <c r="AL111">
        <f t="shared" si="17"/>
        <v>0</v>
      </c>
      <c r="AM111">
        <f t="shared" si="18"/>
        <v>3</v>
      </c>
      <c r="AN111" t="str">
        <f t="shared" si="19"/>
        <v>ALERT! 3 Violation founded @METALDET1</v>
      </c>
    </row>
    <row r="112" spans="1:40">
      <c r="A112" t="s">
        <v>120</v>
      </c>
      <c r="B112" t="s">
        <v>121</v>
      </c>
      <c r="C112" t="s">
        <v>238</v>
      </c>
      <c r="D112" t="s">
        <v>129</v>
      </c>
      <c r="E112">
        <v>1</v>
      </c>
      <c r="G112" t="s">
        <v>130</v>
      </c>
      <c r="I112" t="s">
        <v>125</v>
      </c>
      <c r="Z112" t="str">
        <f>IFERROR(MID(AA112,FIND("-",H112,1)+1,20),_xlfn.IFNA(VLOOKUP(F112&amp;"-"&amp;AA112,Ref_Kontak!$A:$E,4,FALSE),Ref_Kontak!$H$2))</f>
        <v>628999007703</v>
      </c>
      <c r="AA112" t="str">
        <f t="shared" si="10"/>
        <v/>
      </c>
      <c r="AB112" t="str">
        <f t="shared" si="11"/>
        <v/>
      </c>
      <c r="AC112" t="str">
        <f t="shared" si="12"/>
        <v>628999007703</v>
      </c>
      <c r="AD112" t="str">
        <f t="shared" si="13"/>
        <v>Halo+,+Visual+AI+5S+mendeteksi+Violation%3A+METALDET1-LINE+8</v>
      </c>
      <c r="AE112" t="str">
        <f t="shared" si="14"/>
        <v>https://web.whatsapp.com/send/?phone=628999007703&amp;text=Halo+,+Visual+AI+5S+mendeteksi+Violation%3A+METALDET1-LINE+8&amp;type=phone_number&amp;app_absent=0</v>
      </c>
      <c r="AF112" t="b">
        <f>IF(ISNA(VLOOKUP(D112&amp;"-"&amp;AB112, Ref_Kontak!$A:$E, 4, FALSE)), FALSE, TRUE)</f>
        <v>0</v>
      </c>
      <c r="AG112" t="str">
        <f>_xlfn.IFNA(VLOOKUP(Z112,Ref_Kontak!H:H,1,FALSE),"FALSE")</f>
        <v>628999007703</v>
      </c>
      <c r="AH112" t="str">
        <f t="shared" si="15"/>
        <v>METALDET1-LINE 8</v>
      </c>
      <c r="AI112">
        <f>IF(I112="violation",COUNTIF($AH$1:AH112,AH112),0)</f>
        <v>109</v>
      </c>
      <c r="AJ112" t="str">
        <f t="shared" si="16"/>
        <v>violation-METALDET1</v>
      </c>
      <c r="AK112">
        <f>IF(I112="violation",COUNTIF($AJ$1:AJ112,AJ112),FALSE)</f>
        <v>108</v>
      </c>
      <c r="AL112">
        <f t="shared" si="17"/>
        <v>0</v>
      </c>
      <c r="AM112">
        <f t="shared" si="18"/>
        <v>3</v>
      </c>
      <c r="AN112" t="str">
        <f t="shared" si="19"/>
        <v>ALERT! 3 Violation founded @METALDET1</v>
      </c>
    </row>
    <row r="113" spans="1:40">
      <c r="A113" t="s">
        <v>120</v>
      </c>
      <c r="B113" t="s">
        <v>121</v>
      </c>
      <c r="C113" t="s">
        <v>239</v>
      </c>
      <c r="D113" t="s">
        <v>129</v>
      </c>
      <c r="E113">
        <v>1</v>
      </c>
      <c r="G113" t="s">
        <v>130</v>
      </c>
      <c r="I113" t="s">
        <v>125</v>
      </c>
      <c r="Z113" t="str">
        <f>IFERROR(MID(AA113,FIND("-",H113,1)+1,20),_xlfn.IFNA(VLOOKUP(F113&amp;"-"&amp;AA113,Ref_Kontak!$A:$E,4,FALSE),Ref_Kontak!$H$2))</f>
        <v>628999007703</v>
      </c>
      <c r="AA113" t="str">
        <f t="shared" si="10"/>
        <v/>
      </c>
      <c r="AB113" t="str">
        <f t="shared" si="11"/>
        <v/>
      </c>
      <c r="AC113" t="str">
        <f t="shared" si="12"/>
        <v>628999007703</v>
      </c>
      <c r="AD113" t="str">
        <f t="shared" si="13"/>
        <v>Halo+,+Visual+AI+5S+mendeteksi+Violation%3A+METALDET1-LINE+8</v>
      </c>
      <c r="AE113" t="str">
        <f t="shared" si="14"/>
        <v>https://web.whatsapp.com/send/?phone=628999007703&amp;text=Halo+,+Visual+AI+5S+mendeteksi+Violation%3A+METALDET1-LINE+8&amp;type=phone_number&amp;app_absent=0</v>
      </c>
      <c r="AF113" t="b">
        <f>IF(ISNA(VLOOKUP(D113&amp;"-"&amp;AB113, Ref_Kontak!$A:$E, 4, FALSE)), FALSE, TRUE)</f>
        <v>0</v>
      </c>
      <c r="AG113" t="str">
        <f>_xlfn.IFNA(VLOOKUP(Z113,Ref_Kontak!H:H,1,FALSE),"FALSE")</f>
        <v>628999007703</v>
      </c>
      <c r="AH113" t="str">
        <f t="shared" si="15"/>
        <v>METALDET1-LINE 8</v>
      </c>
      <c r="AI113">
        <f>IF(I113="violation",COUNTIF($AH$1:AH113,AH113),0)</f>
        <v>110</v>
      </c>
      <c r="AJ113" t="str">
        <f t="shared" si="16"/>
        <v>violation-METALDET1</v>
      </c>
      <c r="AK113">
        <f>IF(I113="violation",COUNTIF($AJ$1:AJ113,AJ113),FALSE)</f>
        <v>109</v>
      </c>
      <c r="AL113">
        <f t="shared" si="17"/>
        <v>0</v>
      </c>
      <c r="AM113">
        <f t="shared" si="18"/>
        <v>3</v>
      </c>
      <c r="AN113" t="str">
        <f t="shared" si="19"/>
        <v>ALERT! 3 Violation founded @METALDET1</v>
      </c>
    </row>
    <row r="114" spans="1:40">
      <c r="A114" t="s">
        <v>120</v>
      </c>
      <c r="B114" t="s">
        <v>121</v>
      </c>
      <c r="C114" t="s">
        <v>240</v>
      </c>
      <c r="D114" t="s">
        <v>129</v>
      </c>
      <c r="E114">
        <v>1</v>
      </c>
      <c r="G114" t="s">
        <v>130</v>
      </c>
      <c r="I114" t="s">
        <v>125</v>
      </c>
      <c r="Z114" t="str">
        <f>IFERROR(MID(AA114,FIND("-",H114,1)+1,20),_xlfn.IFNA(VLOOKUP(F114&amp;"-"&amp;AA114,Ref_Kontak!$A:$E,4,FALSE),Ref_Kontak!$H$2))</f>
        <v>628999007703</v>
      </c>
      <c r="AA114" t="str">
        <f t="shared" si="10"/>
        <v/>
      </c>
      <c r="AB114" t="str">
        <f t="shared" si="11"/>
        <v/>
      </c>
      <c r="AC114" t="str">
        <f t="shared" si="12"/>
        <v>628999007703</v>
      </c>
      <c r="AD114" t="str">
        <f t="shared" si="13"/>
        <v>Halo+,+Visual+AI+5S+mendeteksi+Violation%3A+METALDET1-LINE+8</v>
      </c>
      <c r="AE114" t="str">
        <f t="shared" si="14"/>
        <v>https://web.whatsapp.com/send/?phone=628999007703&amp;text=Halo+,+Visual+AI+5S+mendeteksi+Violation%3A+METALDET1-LINE+8&amp;type=phone_number&amp;app_absent=0</v>
      </c>
      <c r="AF114" t="b">
        <f>IF(ISNA(VLOOKUP(D114&amp;"-"&amp;AB114, Ref_Kontak!$A:$E, 4, FALSE)), FALSE, TRUE)</f>
        <v>0</v>
      </c>
      <c r="AG114" t="str">
        <f>_xlfn.IFNA(VLOOKUP(Z114,Ref_Kontak!H:H,1,FALSE),"FALSE")</f>
        <v>628999007703</v>
      </c>
      <c r="AH114" t="str">
        <f t="shared" si="15"/>
        <v>METALDET1-LINE 8</v>
      </c>
      <c r="AI114">
        <f>IF(I114="violation",COUNTIF($AH$1:AH114,AH114),0)</f>
        <v>111</v>
      </c>
      <c r="AJ114" t="str">
        <f t="shared" si="16"/>
        <v>violation-METALDET1</v>
      </c>
      <c r="AK114">
        <f>IF(I114="violation",COUNTIF($AJ$1:AJ114,AJ114),FALSE)</f>
        <v>110</v>
      </c>
      <c r="AL114">
        <f t="shared" si="17"/>
        <v>0</v>
      </c>
      <c r="AM114">
        <f t="shared" si="18"/>
        <v>3</v>
      </c>
      <c r="AN114" t="str">
        <f t="shared" si="19"/>
        <v>ALERT! 3 Violation founded @METALDET1</v>
      </c>
    </row>
    <row r="115" spans="1:40">
      <c r="A115" t="s">
        <v>120</v>
      </c>
      <c r="B115" t="s">
        <v>121</v>
      </c>
      <c r="C115" t="s">
        <v>241</v>
      </c>
      <c r="D115" t="s">
        <v>129</v>
      </c>
      <c r="E115">
        <v>1</v>
      </c>
      <c r="G115" t="s">
        <v>130</v>
      </c>
      <c r="I115" t="s">
        <v>125</v>
      </c>
      <c r="Z115" t="str">
        <f>IFERROR(MID(AA115,FIND("-",H115,1)+1,20),_xlfn.IFNA(VLOOKUP(F115&amp;"-"&amp;AA115,Ref_Kontak!$A:$E,4,FALSE),Ref_Kontak!$H$2))</f>
        <v>628999007703</v>
      </c>
      <c r="AA115" t="str">
        <f t="shared" si="10"/>
        <v/>
      </c>
      <c r="AB115" t="str">
        <f t="shared" si="11"/>
        <v/>
      </c>
      <c r="AC115" t="str">
        <f t="shared" si="12"/>
        <v>628999007703</v>
      </c>
      <c r="AD115" t="str">
        <f t="shared" si="13"/>
        <v>Halo+,+Visual+AI+5S+mendeteksi+Violation%3A+METALDET1-LINE+8</v>
      </c>
      <c r="AE115" t="str">
        <f t="shared" si="14"/>
        <v>https://web.whatsapp.com/send/?phone=628999007703&amp;text=Halo+,+Visual+AI+5S+mendeteksi+Violation%3A+METALDET1-LINE+8&amp;type=phone_number&amp;app_absent=0</v>
      </c>
      <c r="AF115" t="b">
        <f>IF(ISNA(VLOOKUP(D115&amp;"-"&amp;AB115, Ref_Kontak!$A:$E, 4, FALSE)), FALSE, TRUE)</f>
        <v>0</v>
      </c>
      <c r="AG115" t="str">
        <f>_xlfn.IFNA(VLOOKUP(Z115,Ref_Kontak!H:H,1,FALSE),"FALSE")</f>
        <v>628999007703</v>
      </c>
      <c r="AH115" t="str">
        <f t="shared" si="15"/>
        <v>METALDET1-LINE 8</v>
      </c>
      <c r="AI115">
        <f>IF(I115="violation",COUNTIF($AH$1:AH115,AH115),0)</f>
        <v>112</v>
      </c>
      <c r="AJ115" t="str">
        <f t="shared" si="16"/>
        <v>violation-METALDET1</v>
      </c>
      <c r="AK115">
        <f>IF(I115="violation",COUNTIF($AJ$1:AJ115,AJ115),FALSE)</f>
        <v>111</v>
      </c>
      <c r="AL115">
        <f t="shared" si="17"/>
        <v>0</v>
      </c>
      <c r="AM115">
        <f t="shared" si="18"/>
        <v>3</v>
      </c>
      <c r="AN115" t="str">
        <f t="shared" si="19"/>
        <v>ALERT! 3 Violation founded @METALDET1</v>
      </c>
    </row>
    <row r="116" spans="1:40">
      <c r="A116" t="s">
        <v>120</v>
      </c>
      <c r="B116" t="s">
        <v>121</v>
      </c>
      <c r="C116" t="s">
        <v>242</v>
      </c>
      <c r="D116" t="s">
        <v>129</v>
      </c>
      <c r="E116">
        <v>1</v>
      </c>
      <c r="G116" t="s">
        <v>130</v>
      </c>
      <c r="I116" t="s">
        <v>125</v>
      </c>
      <c r="Z116" t="str">
        <f>IFERROR(MID(AA116,FIND("-",H116,1)+1,20),_xlfn.IFNA(VLOOKUP(F116&amp;"-"&amp;AA116,Ref_Kontak!$A:$E,4,FALSE),Ref_Kontak!$H$2))</f>
        <v>628999007703</v>
      </c>
      <c r="AA116" t="str">
        <f t="shared" si="10"/>
        <v/>
      </c>
      <c r="AB116" t="str">
        <f t="shared" si="11"/>
        <v/>
      </c>
      <c r="AC116" t="str">
        <f t="shared" si="12"/>
        <v>628999007703</v>
      </c>
      <c r="AD116" t="str">
        <f t="shared" si="13"/>
        <v>Halo+,+Visual+AI+5S+mendeteksi+Violation%3A+METALDET1-LINE+8</v>
      </c>
      <c r="AE116" t="str">
        <f t="shared" si="14"/>
        <v>https://web.whatsapp.com/send/?phone=628999007703&amp;text=Halo+,+Visual+AI+5S+mendeteksi+Violation%3A+METALDET1-LINE+8&amp;type=phone_number&amp;app_absent=0</v>
      </c>
      <c r="AF116" t="b">
        <f>IF(ISNA(VLOOKUP(D116&amp;"-"&amp;AB116, Ref_Kontak!$A:$E, 4, FALSE)), FALSE, TRUE)</f>
        <v>0</v>
      </c>
      <c r="AG116" t="str">
        <f>_xlfn.IFNA(VLOOKUP(Z116,Ref_Kontak!H:H,1,FALSE),"FALSE")</f>
        <v>628999007703</v>
      </c>
      <c r="AH116" t="str">
        <f t="shared" si="15"/>
        <v>METALDET1-LINE 8</v>
      </c>
      <c r="AI116">
        <f>IF(I116="violation",COUNTIF($AH$1:AH116,AH116),0)</f>
        <v>113</v>
      </c>
      <c r="AJ116" t="str">
        <f t="shared" si="16"/>
        <v>violation-METALDET1</v>
      </c>
      <c r="AK116">
        <f>IF(I116="violation",COUNTIF($AJ$1:AJ116,AJ116),FALSE)</f>
        <v>112</v>
      </c>
      <c r="AL116">
        <f t="shared" si="17"/>
        <v>0</v>
      </c>
      <c r="AM116">
        <f t="shared" si="18"/>
        <v>3</v>
      </c>
      <c r="AN116" t="str">
        <f t="shared" si="19"/>
        <v>ALERT! 3 Violation founded @METALDET1</v>
      </c>
    </row>
    <row r="117" spans="1:40">
      <c r="A117" t="s">
        <v>120</v>
      </c>
      <c r="B117" t="s">
        <v>121</v>
      </c>
      <c r="C117" t="s">
        <v>243</v>
      </c>
      <c r="D117" t="s">
        <v>129</v>
      </c>
      <c r="E117">
        <v>1</v>
      </c>
      <c r="G117" t="s">
        <v>130</v>
      </c>
      <c r="I117" t="s">
        <v>125</v>
      </c>
      <c r="Z117" t="str">
        <f>IFERROR(MID(AA117,FIND("-",H117,1)+1,20),_xlfn.IFNA(VLOOKUP(F117&amp;"-"&amp;AA117,Ref_Kontak!$A:$E,4,FALSE),Ref_Kontak!$H$2))</f>
        <v>628999007703</v>
      </c>
      <c r="AA117" t="str">
        <f t="shared" si="10"/>
        <v/>
      </c>
      <c r="AB117" t="str">
        <f t="shared" si="11"/>
        <v/>
      </c>
      <c r="AC117" t="str">
        <f t="shared" si="12"/>
        <v>628999007703</v>
      </c>
      <c r="AD117" t="str">
        <f t="shared" si="13"/>
        <v>Halo+,+Visual+AI+5S+mendeteksi+Violation%3A+METALDET1-LINE+8</v>
      </c>
      <c r="AE117" t="str">
        <f t="shared" si="14"/>
        <v>https://web.whatsapp.com/send/?phone=628999007703&amp;text=Halo+,+Visual+AI+5S+mendeteksi+Violation%3A+METALDET1-LINE+8&amp;type=phone_number&amp;app_absent=0</v>
      </c>
      <c r="AF117" t="b">
        <f>IF(ISNA(VLOOKUP(D117&amp;"-"&amp;AB117, Ref_Kontak!$A:$E, 4, FALSE)), FALSE, TRUE)</f>
        <v>0</v>
      </c>
      <c r="AG117" t="str">
        <f>_xlfn.IFNA(VLOOKUP(Z117,Ref_Kontak!H:H,1,FALSE),"FALSE")</f>
        <v>628999007703</v>
      </c>
      <c r="AH117" t="str">
        <f t="shared" si="15"/>
        <v>METALDET1-LINE 8</v>
      </c>
      <c r="AI117">
        <f>IF(I117="violation",COUNTIF($AH$1:AH117,AH117),0)</f>
        <v>114</v>
      </c>
      <c r="AJ117" t="str">
        <f t="shared" si="16"/>
        <v>violation-METALDET1</v>
      </c>
      <c r="AK117">
        <f>IF(I117="violation",COUNTIF($AJ$1:AJ117,AJ117),FALSE)</f>
        <v>113</v>
      </c>
      <c r="AL117">
        <f t="shared" si="17"/>
        <v>0</v>
      </c>
      <c r="AM117">
        <f t="shared" si="18"/>
        <v>3</v>
      </c>
      <c r="AN117" t="str">
        <f t="shared" si="19"/>
        <v>ALERT! 3 Violation founded @METALDET1</v>
      </c>
    </row>
    <row r="118" spans="1:40">
      <c r="A118" t="s">
        <v>120</v>
      </c>
      <c r="B118" t="s">
        <v>121</v>
      </c>
      <c r="C118" t="s">
        <v>244</v>
      </c>
      <c r="D118" t="s">
        <v>129</v>
      </c>
      <c r="E118">
        <v>1</v>
      </c>
      <c r="G118" t="s">
        <v>130</v>
      </c>
      <c r="I118" t="s">
        <v>125</v>
      </c>
      <c r="Z118" t="str">
        <f>IFERROR(MID(AA118,FIND("-",H118,1)+1,20),_xlfn.IFNA(VLOOKUP(F118&amp;"-"&amp;AA118,Ref_Kontak!$A:$E,4,FALSE),Ref_Kontak!$H$2))</f>
        <v>628999007703</v>
      </c>
      <c r="AA118" t="str">
        <f t="shared" si="10"/>
        <v/>
      </c>
      <c r="AB118" t="str">
        <f t="shared" si="11"/>
        <v/>
      </c>
      <c r="AC118" t="str">
        <f t="shared" si="12"/>
        <v>628999007703</v>
      </c>
      <c r="AD118" t="str">
        <f t="shared" si="13"/>
        <v>Halo+,+Visual+AI+5S+mendeteksi+Violation%3A+METALDET1-LINE+8</v>
      </c>
      <c r="AE118" t="str">
        <f t="shared" si="14"/>
        <v>https://web.whatsapp.com/send/?phone=628999007703&amp;text=Halo+,+Visual+AI+5S+mendeteksi+Violation%3A+METALDET1-LINE+8&amp;type=phone_number&amp;app_absent=0</v>
      </c>
      <c r="AF118" t="b">
        <f>IF(ISNA(VLOOKUP(D118&amp;"-"&amp;AB118, Ref_Kontak!$A:$E, 4, FALSE)), FALSE, TRUE)</f>
        <v>0</v>
      </c>
      <c r="AG118" t="str">
        <f>_xlfn.IFNA(VLOOKUP(Z118,Ref_Kontak!H:H,1,FALSE),"FALSE")</f>
        <v>628999007703</v>
      </c>
      <c r="AH118" t="str">
        <f t="shared" si="15"/>
        <v>METALDET1-LINE 8</v>
      </c>
      <c r="AI118">
        <f>IF(I118="violation",COUNTIF($AH$1:AH118,AH118),0)</f>
        <v>115</v>
      </c>
      <c r="AJ118" t="str">
        <f t="shared" si="16"/>
        <v>violation-METALDET1</v>
      </c>
      <c r="AK118">
        <f>IF(I118="violation",COUNTIF($AJ$1:AJ118,AJ118),FALSE)</f>
        <v>114</v>
      </c>
      <c r="AL118">
        <f t="shared" si="17"/>
        <v>0</v>
      </c>
      <c r="AM118">
        <f t="shared" si="18"/>
        <v>3</v>
      </c>
      <c r="AN118" t="str">
        <f t="shared" si="19"/>
        <v>ALERT! 3 Violation founded @METALDET1</v>
      </c>
    </row>
    <row r="119" spans="1:40">
      <c r="A119" t="s">
        <v>120</v>
      </c>
      <c r="B119" t="s">
        <v>121</v>
      </c>
      <c r="C119" t="s">
        <v>245</v>
      </c>
      <c r="D119" t="s">
        <v>129</v>
      </c>
      <c r="E119">
        <v>1</v>
      </c>
      <c r="G119" t="s">
        <v>130</v>
      </c>
      <c r="I119" t="s">
        <v>125</v>
      </c>
      <c r="Z119" t="str">
        <f>IFERROR(MID(AA119,FIND("-",H119,1)+1,20),_xlfn.IFNA(VLOOKUP(F119&amp;"-"&amp;AA119,Ref_Kontak!$A:$E,4,FALSE),Ref_Kontak!$H$2))</f>
        <v>628999007703</v>
      </c>
      <c r="AA119" t="str">
        <f t="shared" si="10"/>
        <v/>
      </c>
      <c r="AB119" t="str">
        <f t="shared" si="11"/>
        <v/>
      </c>
      <c r="AC119" t="str">
        <f t="shared" si="12"/>
        <v>628999007703</v>
      </c>
      <c r="AD119" t="str">
        <f t="shared" si="13"/>
        <v>Halo+,+Visual+AI+5S+mendeteksi+Violation%3A+METALDET1-LINE+8</v>
      </c>
      <c r="AE119" t="str">
        <f t="shared" si="14"/>
        <v>https://web.whatsapp.com/send/?phone=628999007703&amp;text=Halo+,+Visual+AI+5S+mendeteksi+Violation%3A+METALDET1-LINE+8&amp;type=phone_number&amp;app_absent=0</v>
      </c>
      <c r="AF119" t="b">
        <f>IF(ISNA(VLOOKUP(D119&amp;"-"&amp;AB119, Ref_Kontak!$A:$E, 4, FALSE)), FALSE, TRUE)</f>
        <v>0</v>
      </c>
      <c r="AG119" t="str">
        <f>_xlfn.IFNA(VLOOKUP(Z119,Ref_Kontak!H:H,1,FALSE),"FALSE")</f>
        <v>628999007703</v>
      </c>
      <c r="AH119" t="str">
        <f t="shared" si="15"/>
        <v>METALDET1-LINE 8</v>
      </c>
      <c r="AI119">
        <f>IF(I119="violation",COUNTIF($AH$1:AH119,AH119),0)</f>
        <v>116</v>
      </c>
      <c r="AJ119" t="str">
        <f t="shared" si="16"/>
        <v>violation-METALDET1</v>
      </c>
      <c r="AK119">
        <f>IF(I119="violation",COUNTIF($AJ$1:AJ119,AJ119),FALSE)</f>
        <v>115</v>
      </c>
      <c r="AL119">
        <f t="shared" si="17"/>
        <v>0</v>
      </c>
      <c r="AM119">
        <f t="shared" si="18"/>
        <v>3</v>
      </c>
      <c r="AN119" t="str">
        <f t="shared" si="19"/>
        <v>ALERT! 3 Violation founded @METALDET1</v>
      </c>
    </row>
    <row r="120" spans="1:40">
      <c r="A120" t="s">
        <v>120</v>
      </c>
      <c r="B120" t="s">
        <v>121</v>
      </c>
      <c r="C120" t="s">
        <v>246</v>
      </c>
      <c r="D120" t="s">
        <v>129</v>
      </c>
      <c r="E120">
        <v>1</v>
      </c>
      <c r="G120" t="s">
        <v>130</v>
      </c>
      <c r="I120" t="s">
        <v>125</v>
      </c>
      <c r="Z120" t="str">
        <f>IFERROR(MID(AA120,FIND("-",H120,1)+1,20),_xlfn.IFNA(VLOOKUP(F120&amp;"-"&amp;AA120,Ref_Kontak!$A:$E,4,FALSE),Ref_Kontak!$H$2))</f>
        <v>628999007703</v>
      </c>
      <c r="AA120" t="str">
        <f t="shared" si="10"/>
        <v/>
      </c>
      <c r="AB120" t="str">
        <f t="shared" si="11"/>
        <v/>
      </c>
      <c r="AC120" t="str">
        <f t="shared" si="12"/>
        <v>628999007703</v>
      </c>
      <c r="AD120" t="str">
        <f t="shared" si="13"/>
        <v>Halo+,+Visual+AI+5S+mendeteksi+Violation%3A+METALDET1-LINE+8</v>
      </c>
      <c r="AE120" t="str">
        <f t="shared" si="14"/>
        <v>https://web.whatsapp.com/send/?phone=628999007703&amp;text=Halo+,+Visual+AI+5S+mendeteksi+Violation%3A+METALDET1-LINE+8&amp;type=phone_number&amp;app_absent=0</v>
      </c>
      <c r="AF120" t="b">
        <f>IF(ISNA(VLOOKUP(D120&amp;"-"&amp;AB120, Ref_Kontak!$A:$E, 4, FALSE)), FALSE, TRUE)</f>
        <v>0</v>
      </c>
      <c r="AG120" t="str">
        <f>_xlfn.IFNA(VLOOKUP(Z120,Ref_Kontak!H:H,1,FALSE),"FALSE")</f>
        <v>628999007703</v>
      </c>
      <c r="AH120" t="str">
        <f t="shared" si="15"/>
        <v>METALDET1-LINE 8</v>
      </c>
      <c r="AI120">
        <f>IF(I120="violation",COUNTIF($AH$1:AH120,AH120),0)</f>
        <v>117</v>
      </c>
      <c r="AJ120" t="str">
        <f t="shared" si="16"/>
        <v>violation-METALDET1</v>
      </c>
      <c r="AK120">
        <f>IF(I120="violation",COUNTIF($AJ$1:AJ120,AJ120),FALSE)</f>
        <v>116</v>
      </c>
      <c r="AL120">
        <f t="shared" si="17"/>
        <v>0</v>
      </c>
      <c r="AM120">
        <f t="shared" si="18"/>
        <v>3</v>
      </c>
      <c r="AN120" t="str">
        <f t="shared" si="19"/>
        <v>ALERT! 3 Violation founded @METALDET1</v>
      </c>
    </row>
    <row r="121" spans="1:40">
      <c r="A121" t="s">
        <v>120</v>
      </c>
      <c r="B121" t="s">
        <v>121</v>
      </c>
      <c r="C121" t="s">
        <v>247</v>
      </c>
      <c r="D121" t="s">
        <v>129</v>
      </c>
      <c r="E121">
        <v>1</v>
      </c>
      <c r="G121" t="s">
        <v>130</v>
      </c>
      <c r="I121" t="s">
        <v>125</v>
      </c>
      <c r="Z121" t="str">
        <f>IFERROR(MID(AA121,FIND("-",H121,1)+1,20),_xlfn.IFNA(VLOOKUP(F121&amp;"-"&amp;AA121,Ref_Kontak!$A:$E,4,FALSE),Ref_Kontak!$H$2))</f>
        <v>628999007703</v>
      </c>
      <c r="AA121" t="str">
        <f t="shared" si="10"/>
        <v/>
      </c>
      <c r="AB121" t="str">
        <f t="shared" si="11"/>
        <v/>
      </c>
      <c r="AC121" t="str">
        <f t="shared" si="12"/>
        <v>628999007703</v>
      </c>
      <c r="AD121" t="str">
        <f t="shared" si="13"/>
        <v>Halo+,+Visual+AI+5S+mendeteksi+Violation%3A+METALDET1-LINE+8</v>
      </c>
      <c r="AE121" t="str">
        <f t="shared" si="14"/>
        <v>https://web.whatsapp.com/send/?phone=628999007703&amp;text=Halo+,+Visual+AI+5S+mendeteksi+Violation%3A+METALDET1-LINE+8&amp;type=phone_number&amp;app_absent=0</v>
      </c>
      <c r="AF121" t="b">
        <f>IF(ISNA(VLOOKUP(D121&amp;"-"&amp;AB121, Ref_Kontak!$A:$E, 4, FALSE)), FALSE, TRUE)</f>
        <v>0</v>
      </c>
      <c r="AG121" t="str">
        <f>_xlfn.IFNA(VLOOKUP(Z121,Ref_Kontak!H:H,1,FALSE),"FALSE")</f>
        <v>628999007703</v>
      </c>
      <c r="AH121" t="str">
        <f t="shared" si="15"/>
        <v>METALDET1-LINE 8</v>
      </c>
      <c r="AI121">
        <f>IF(I121="violation",COUNTIF($AH$1:AH121,AH121),0)</f>
        <v>118</v>
      </c>
      <c r="AJ121" t="str">
        <f t="shared" si="16"/>
        <v>violation-METALDET1</v>
      </c>
      <c r="AK121">
        <f>IF(I121="violation",COUNTIF($AJ$1:AJ121,AJ121),FALSE)</f>
        <v>117</v>
      </c>
      <c r="AL121">
        <f t="shared" si="17"/>
        <v>0</v>
      </c>
      <c r="AM121">
        <f t="shared" si="18"/>
        <v>3</v>
      </c>
      <c r="AN121" t="str">
        <f t="shared" si="19"/>
        <v>ALERT! 3 Violation founded @METALDET1</v>
      </c>
    </row>
    <row r="122" spans="1:40">
      <c r="A122" t="s">
        <v>120</v>
      </c>
      <c r="B122" t="s">
        <v>121</v>
      </c>
      <c r="C122" t="s">
        <v>248</v>
      </c>
      <c r="D122" t="s">
        <v>129</v>
      </c>
      <c r="E122">
        <v>1</v>
      </c>
      <c r="G122" t="s">
        <v>130</v>
      </c>
      <c r="I122" t="s">
        <v>125</v>
      </c>
      <c r="Z122" t="str">
        <f>IFERROR(MID(AA122,FIND("-",H122,1)+1,20),_xlfn.IFNA(VLOOKUP(F122&amp;"-"&amp;AA122,Ref_Kontak!$A:$E,4,FALSE),Ref_Kontak!$H$2))</f>
        <v>628999007703</v>
      </c>
      <c r="AA122" t="str">
        <f t="shared" si="10"/>
        <v/>
      </c>
      <c r="AB122" t="str">
        <f t="shared" si="11"/>
        <v/>
      </c>
      <c r="AC122" t="str">
        <f t="shared" si="12"/>
        <v>628999007703</v>
      </c>
      <c r="AD122" t="str">
        <f t="shared" si="13"/>
        <v>Halo+,+Visual+AI+5S+mendeteksi+Violation%3A+METALDET1-LINE+8</v>
      </c>
      <c r="AE122" t="str">
        <f t="shared" si="14"/>
        <v>https://web.whatsapp.com/send/?phone=628999007703&amp;text=Halo+,+Visual+AI+5S+mendeteksi+Violation%3A+METALDET1-LINE+8&amp;type=phone_number&amp;app_absent=0</v>
      </c>
      <c r="AF122" t="b">
        <f>IF(ISNA(VLOOKUP(D122&amp;"-"&amp;AB122, Ref_Kontak!$A:$E, 4, FALSE)), FALSE, TRUE)</f>
        <v>0</v>
      </c>
      <c r="AG122" t="str">
        <f>_xlfn.IFNA(VLOOKUP(Z122,Ref_Kontak!H:H,1,FALSE),"FALSE")</f>
        <v>628999007703</v>
      </c>
      <c r="AH122" t="str">
        <f t="shared" si="15"/>
        <v>METALDET1-LINE 8</v>
      </c>
      <c r="AI122">
        <f>IF(I122="violation",COUNTIF($AH$1:AH122,AH122),0)</f>
        <v>119</v>
      </c>
      <c r="AJ122" t="str">
        <f t="shared" si="16"/>
        <v>violation-METALDET1</v>
      </c>
      <c r="AK122">
        <f>IF(I122="violation",COUNTIF($AJ$1:AJ122,AJ122),FALSE)</f>
        <v>118</v>
      </c>
      <c r="AL122">
        <f t="shared" si="17"/>
        <v>0</v>
      </c>
      <c r="AM122">
        <f t="shared" si="18"/>
        <v>3</v>
      </c>
      <c r="AN122" t="str">
        <f t="shared" si="19"/>
        <v>ALERT! 3 Violation founded @METALDET1</v>
      </c>
    </row>
    <row r="123" spans="1:40">
      <c r="A123" t="s">
        <v>120</v>
      </c>
      <c r="B123" t="s">
        <v>121</v>
      </c>
      <c r="C123" t="s">
        <v>249</v>
      </c>
      <c r="D123" t="s">
        <v>129</v>
      </c>
      <c r="E123">
        <v>1</v>
      </c>
      <c r="G123" t="s">
        <v>130</v>
      </c>
      <c r="I123" t="s">
        <v>125</v>
      </c>
      <c r="Z123" t="str">
        <f>IFERROR(MID(AA123,FIND("-",H123,1)+1,20),_xlfn.IFNA(VLOOKUP(F123&amp;"-"&amp;AA123,Ref_Kontak!$A:$E,4,FALSE),Ref_Kontak!$H$2))</f>
        <v>628999007703</v>
      </c>
      <c r="AA123" t="str">
        <f t="shared" si="10"/>
        <v/>
      </c>
      <c r="AB123" t="str">
        <f t="shared" si="11"/>
        <v/>
      </c>
      <c r="AC123" t="str">
        <f t="shared" si="12"/>
        <v>628999007703</v>
      </c>
      <c r="AD123" t="str">
        <f t="shared" si="13"/>
        <v>Halo+,+Visual+AI+5S+mendeteksi+Violation%3A+METALDET1-LINE+8</v>
      </c>
      <c r="AE123" t="str">
        <f t="shared" si="14"/>
        <v>https://web.whatsapp.com/send/?phone=628999007703&amp;text=Halo+,+Visual+AI+5S+mendeteksi+Violation%3A+METALDET1-LINE+8&amp;type=phone_number&amp;app_absent=0</v>
      </c>
      <c r="AF123" t="b">
        <f>IF(ISNA(VLOOKUP(D123&amp;"-"&amp;AB123, Ref_Kontak!$A:$E, 4, FALSE)), FALSE, TRUE)</f>
        <v>0</v>
      </c>
      <c r="AG123" t="str">
        <f>_xlfn.IFNA(VLOOKUP(Z123,Ref_Kontak!H:H,1,FALSE),"FALSE")</f>
        <v>628999007703</v>
      </c>
      <c r="AH123" t="str">
        <f t="shared" si="15"/>
        <v>METALDET1-LINE 8</v>
      </c>
      <c r="AI123">
        <f>IF(I123="violation",COUNTIF($AH$1:AH123,AH123),0)</f>
        <v>120</v>
      </c>
      <c r="AJ123" t="str">
        <f t="shared" si="16"/>
        <v>violation-METALDET1</v>
      </c>
      <c r="AK123">
        <f>IF(I123="violation",COUNTIF($AJ$1:AJ123,AJ123),FALSE)</f>
        <v>119</v>
      </c>
      <c r="AL123">
        <f t="shared" si="17"/>
        <v>0</v>
      </c>
      <c r="AM123">
        <f t="shared" si="18"/>
        <v>3</v>
      </c>
      <c r="AN123" t="str">
        <f t="shared" si="19"/>
        <v>ALERT! 3 Violation founded @METALDET1</v>
      </c>
    </row>
    <row r="124" spans="1:40">
      <c r="A124" t="s">
        <v>120</v>
      </c>
      <c r="B124" t="s">
        <v>121</v>
      </c>
      <c r="C124" t="s">
        <v>250</v>
      </c>
      <c r="D124" t="s">
        <v>129</v>
      </c>
      <c r="E124">
        <v>1</v>
      </c>
      <c r="G124" t="s">
        <v>130</v>
      </c>
      <c r="I124" t="s">
        <v>125</v>
      </c>
      <c r="Z124" t="str">
        <f>IFERROR(MID(AA124,FIND("-",H124,1)+1,20),_xlfn.IFNA(VLOOKUP(F124&amp;"-"&amp;AA124,Ref_Kontak!$A:$E,4,FALSE),Ref_Kontak!$H$2))</f>
        <v>628999007703</v>
      </c>
      <c r="AA124" t="str">
        <f t="shared" si="10"/>
        <v/>
      </c>
      <c r="AB124" t="str">
        <f t="shared" si="11"/>
        <v/>
      </c>
      <c r="AC124" t="str">
        <f t="shared" si="12"/>
        <v>628999007703</v>
      </c>
      <c r="AD124" t="str">
        <f t="shared" si="13"/>
        <v>Halo+,+Visual+AI+5S+mendeteksi+Violation%3A+METALDET1-LINE+8</v>
      </c>
      <c r="AE124" t="str">
        <f t="shared" si="14"/>
        <v>https://web.whatsapp.com/send/?phone=628999007703&amp;text=Halo+,+Visual+AI+5S+mendeteksi+Violation%3A+METALDET1-LINE+8&amp;type=phone_number&amp;app_absent=0</v>
      </c>
      <c r="AF124" t="b">
        <f>IF(ISNA(VLOOKUP(D124&amp;"-"&amp;AB124, Ref_Kontak!$A:$E, 4, FALSE)), FALSE, TRUE)</f>
        <v>0</v>
      </c>
      <c r="AG124" t="str">
        <f>_xlfn.IFNA(VLOOKUP(Z124,Ref_Kontak!H:H,1,FALSE),"FALSE")</f>
        <v>628999007703</v>
      </c>
      <c r="AH124" t="str">
        <f t="shared" si="15"/>
        <v>METALDET1-LINE 8</v>
      </c>
      <c r="AI124">
        <f>IF(I124="violation",COUNTIF($AH$1:AH124,AH124),0)</f>
        <v>121</v>
      </c>
      <c r="AJ124" t="str">
        <f t="shared" si="16"/>
        <v>violation-METALDET1</v>
      </c>
      <c r="AK124">
        <f>IF(I124="violation",COUNTIF($AJ$1:AJ124,AJ124),FALSE)</f>
        <v>120</v>
      </c>
      <c r="AL124">
        <f t="shared" si="17"/>
        <v>0</v>
      </c>
      <c r="AM124">
        <f t="shared" si="18"/>
        <v>3</v>
      </c>
      <c r="AN124" t="str">
        <f t="shared" si="19"/>
        <v>ALERT! 3 Violation founded @METALDET1</v>
      </c>
    </row>
    <row r="125" spans="1:40">
      <c r="A125" t="s">
        <v>120</v>
      </c>
      <c r="B125" t="s">
        <v>121</v>
      </c>
      <c r="C125" t="s">
        <v>251</v>
      </c>
      <c r="D125" t="s">
        <v>129</v>
      </c>
      <c r="E125">
        <v>1</v>
      </c>
      <c r="G125" t="s">
        <v>130</v>
      </c>
      <c r="I125" t="s">
        <v>125</v>
      </c>
      <c r="Z125" t="str">
        <f>IFERROR(MID(AA125,FIND("-",H125,1)+1,20),_xlfn.IFNA(VLOOKUP(F125&amp;"-"&amp;AA125,Ref_Kontak!$A:$E,4,FALSE),Ref_Kontak!$H$2))</f>
        <v>628999007703</v>
      </c>
      <c r="AA125" t="str">
        <f t="shared" si="10"/>
        <v/>
      </c>
      <c r="AB125" t="str">
        <f t="shared" si="11"/>
        <v/>
      </c>
      <c r="AC125" t="str">
        <f t="shared" si="12"/>
        <v>628999007703</v>
      </c>
      <c r="AD125" t="str">
        <f t="shared" si="13"/>
        <v>Halo+,+Visual+AI+5S+mendeteksi+Violation%3A+METALDET1-LINE+8</v>
      </c>
      <c r="AE125" t="str">
        <f t="shared" si="14"/>
        <v>https://web.whatsapp.com/send/?phone=628999007703&amp;text=Halo+,+Visual+AI+5S+mendeteksi+Violation%3A+METALDET1-LINE+8&amp;type=phone_number&amp;app_absent=0</v>
      </c>
      <c r="AF125" t="b">
        <f>IF(ISNA(VLOOKUP(D125&amp;"-"&amp;AB125, Ref_Kontak!$A:$E, 4, FALSE)), FALSE, TRUE)</f>
        <v>0</v>
      </c>
      <c r="AG125" t="str">
        <f>_xlfn.IFNA(VLOOKUP(Z125,Ref_Kontak!H:H,1,FALSE),"FALSE")</f>
        <v>628999007703</v>
      </c>
      <c r="AH125" t="str">
        <f t="shared" si="15"/>
        <v>METALDET1-LINE 8</v>
      </c>
      <c r="AI125">
        <f>IF(I125="violation",COUNTIF($AH$1:AH125,AH125),0)</f>
        <v>122</v>
      </c>
      <c r="AJ125" t="str">
        <f t="shared" si="16"/>
        <v>violation-METALDET1</v>
      </c>
      <c r="AK125">
        <f>IF(I125="violation",COUNTIF($AJ$1:AJ125,AJ125),FALSE)</f>
        <v>121</v>
      </c>
      <c r="AL125">
        <f t="shared" si="17"/>
        <v>0</v>
      </c>
      <c r="AM125">
        <f t="shared" si="18"/>
        <v>3</v>
      </c>
      <c r="AN125" t="str">
        <f t="shared" si="19"/>
        <v>ALERT! 3 Violation founded @METALDET1</v>
      </c>
    </row>
    <row r="126" spans="1:40">
      <c r="A126" t="s">
        <v>120</v>
      </c>
      <c r="B126" t="s">
        <v>121</v>
      </c>
      <c r="C126" t="s">
        <v>252</v>
      </c>
      <c r="D126" t="s">
        <v>129</v>
      </c>
      <c r="E126">
        <v>1</v>
      </c>
      <c r="G126" t="s">
        <v>130</v>
      </c>
      <c r="I126" t="s">
        <v>125</v>
      </c>
      <c r="Z126" t="str">
        <f>IFERROR(MID(AA126,FIND("-",H126,1)+1,20),_xlfn.IFNA(VLOOKUP(F126&amp;"-"&amp;AA126,Ref_Kontak!$A:$E,4,FALSE),Ref_Kontak!$H$2))</f>
        <v>628999007703</v>
      </c>
      <c r="AA126" t="str">
        <f t="shared" si="10"/>
        <v/>
      </c>
      <c r="AB126" t="str">
        <f t="shared" si="11"/>
        <v/>
      </c>
      <c r="AC126" t="str">
        <f t="shared" si="12"/>
        <v>628999007703</v>
      </c>
      <c r="AD126" t="str">
        <f t="shared" si="13"/>
        <v>Halo+,+Visual+AI+5S+mendeteksi+Violation%3A+METALDET1-LINE+8</v>
      </c>
      <c r="AE126" t="str">
        <f t="shared" si="14"/>
        <v>https://web.whatsapp.com/send/?phone=628999007703&amp;text=Halo+,+Visual+AI+5S+mendeteksi+Violation%3A+METALDET1-LINE+8&amp;type=phone_number&amp;app_absent=0</v>
      </c>
      <c r="AF126" t="b">
        <f>IF(ISNA(VLOOKUP(D126&amp;"-"&amp;AB126, Ref_Kontak!$A:$E, 4, FALSE)), FALSE, TRUE)</f>
        <v>0</v>
      </c>
      <c r="AG126" t="str">
        <f>_xlfn.IFNA(VLOOKUP(Z126,Ref_Kontak!H:H,1,FALSE),"FALSE")</f>
        <v>628999007703</v>
      </c>
      <c r="AH126" t="str">
        <f t="shared" si="15"/>
        <v>METALDET1-LINE 8</v>
      </c>
      <c r="AI126">
        <f>IF(I126="violation",COUNTIF($AH$1:AH126,AH126),0)</f>
        <v>123</v>
      </c>
      <c r="AJ126" t="str">
        <f t="shared" si="16"/>
        <v>violation-METALDET1</v>
      </c>
      <c r="AK126">
        <f>IF(I126="violation",COUNTIF($AJ$1:AJ126,AJ126),FALSE)</f>
        <v>122</v>
      </c>
      <c r="AL126">
        <f t="shared" si="17"/>
        <v>0</v>
      </c>
      <c r="AM126">
        <f t="shared" si="18"/>
        <v>3</v>
      </c>
      <c r="AN126" t="str">
        <f t="shared" si="19"/>
        <v>ALERT! 3 Violation founded @METALDET1</v>
      </c>
    </row>
    <row r="127" spans="1:40">
      <c r="A127" t="s">
        <v>120</v>
      </c>
      <c r="B127" t="s">
        <v>121</v>
      </c>
      <c r="C127" t="s">
        <v>253</v>
      </c>
      <c r="D127" t="s">
        <v>129</v>
      </c>
      <c r="E127">
        <v>1</v>
      </c>
      <c r="G127" t="s">
        <v>130</v>
      </c>
      <c r="I127" t="s">
        <v>125</v>
      </c>
      <c r="Z127" t="str">
        <f>IFERROR(MID(AA127,FIND("-",H127,1)+1,20),_xlfn.IFNA(VLOOKUP(F127&amp;"-"&amp;AA127,Ref_Kontak!$A:$E,4,FALSE),Ref_Kontak!$H$2))</f>
        <v>628999007703</v>
      </c>
      <c r="AA127" t="str">
        <f t="shared" si="10"/>
        <v/>
      </c>
      <c r="AB127" t="str">
        <f t="shared" si="11"/>
        <v/>
      </c>
      <c r="AC127" t="str">
        <f t="shared" si="12"/>
        <v>628999007703</v>
      </c>
      <c r="AD127" t="str">
        <f t="shared" si="13"/>
        <v>Halo+,+Visual+AI+5S+mendeteksi+Violation%3A+METALDET1-LINE+8</v>
      </c>
      <c r="AE127" t="str">
        <f t="shared" si="14"/>
        <v>https://web.whatsapp.com/send/?phone=628999007703&amp;text=Halo+,+Visual+AI+5S+mendeteksi+Violation%3A+METALDET1-LINE+8&amp;type=phone_number&amp;app_absent=0</v>
      </c>
      <c r="AF127" t="b">
        <f>IF(ISNA(VLOOKUP(D127&amp;"-"&amp;AB127, Ref_Kontak!$A:$E, 4, FALSE)), FALSE, TRUE)</f>
        <v>0</v>
      </c>
      <c r="AG127" t="str">
        <f>_xlfn.IFNA(VLOOKUP(Z127,Ref_Kontak!H:H,1,FALSE),"FALSE")</f>
        <v>628999007703</v>
      </c>
      <c r="AH127" t="str">
        <f t="shared" si="15"/>
        <v>METALDET1-LINE 8</v>
      </c>
      <c r="AI127">
        <f>IF(I127="violation",COUNTIF($AH$1:AH127,AH127),0)</f>
        <v>124</v>
      </c>
      <c r="AJ127" t="str">
        <f t="shared" si="16"/>
        <v>violation-METALDET1</v>
      </c>
      <c r="AK127">
        <f>IF(I127="violation",COUNTIF($AJ$1:AJ127,AJ127),FALSE)</f>
        <v>123</v>
      </c>
      <c r="AL127">
        <f t="shared" si="17"/>
        <v>0</v>
      </c>
      <c r="AM127">
        <f t="shared" si="18"/>
        <v>3</v>
      </c>
      <c r="AN127" t="str">
        <f t="shared" si="19"/>
        <v>ALERT! 3 Violation founded @METALDET1</v>
      </c>
    </row>
    <row r="128" spans="1:40">
      <c r="A128" t="s">
        <v>120</v>
      </c>
      <c r="B128" t="s">
        <v>121</v>
      </c>
      <c r="C128" t="s">
        <v>254</v>
      </c>
      <c r="D128" t="s">
        <v>129</v>
      </c>
      <c r="E128">
        <v>1</v>
      </c>
      <c r="G128" t="s">
        <v>130</v>
      </c>
      <c r="I128" t="s">
        <v>125</v>
      </c>
      <c r="Z128" t="str">
        <f>IFERROR(MID(AA128,FIND("-",H128,1)+1,20),_xlfn.IFNA(VLOOKUP(F128&amp;"-"&amp;AA128,Ref_Kontak!$A:$E,4,FALSE),Ref_Kontak!$H$2))</f>
        <v>628999007703</v>
      </c>
      <c r="AA128" t="str">
        <f t="shared" si="10"/>
        <v/>
      </c>
      <c r="AB128" t="str">
        <f t="shared" si="11"/>
        <v/>
      </c>
      <c r="AC128" t="str">
        <f t="shared" si="12"/>
        <v>628999007703</v>
      </c>
      <c r="AD128" t="str">
        <f t="shared" si="13"/>
        <v>Halo+,+Visual+AI+5S+mendeteksi+Violation%3A+METALDET1-LINE+8</v>
      </c>
      <c r="AE128" t="str">
        <f t="shared" si="14"/>
        <v>https://web.whatsapp.com/send/?phone=628999007703&amp;text=Halo+,+Visual+AI+5S+mendeteksi+Violation%3A+METALDET1-LINE+8&amp;type=phone_number&amp;app_absent=0</v>
      </c>
      <c r="AF128" t="b">
        <f>IF(ISNA(VLOOKUP(D128&amp;"-"&amp;AB128, Ref_Kontak!$A:$E, 4, FALSE)), FALSE, TRUE)</f>
        <v>0</v>
      </c>
      <c r="AG128" t="str">
        <f>_xlfn.IFNA(VLOOKUP(Z128,Ref_Kontak!H:H,1,FALSE),"FALSE")</f>
        <v>628999007703</v>
      </c>
      <c r="AH128" t="str">
        <f t="shared" si="15"/>
        <v>METALDET1-LINE 8</v>
      </c>
      <c r="AI128">
        <f>IF(I128="violation",COUNTIF($AH$1:AH128,AH128),0)</f>
        <v>125</v>
      </c>
      <c r="AJ128" t="str">
        <f t="shared" si="16"/>
        <v>violation-METALDET1</v>
      </c>
      <c r="AK128">
        <f>IF(I128="violation",COUNTIF($AJ$1:AJ128,AJ128),FALSE)</f>
        <v>124</v>
      </c>
      <c r="AL128">
        <f t="shared" si="17"/>
        <v>0</v>
      </c>
      <c r="AM128">
        <f t="shared" si="18"/>
        <v>3</v>
      </c>
      <c r="AN128" t="str">
        <f t="shared" si="19"/>
        <v>ALERT! 3 Violation founded @METALDET1</v>
      </c>
    </row>
    <row r="129" spans="1:40">
      <c r="A129" t="s">
        <v>120</v>
      </c>
      <c r="B129" t="s">
        <v>121</v>
      </c>
      <c r="C129" t="s">
        <v>255</v>
      </c>
      <c r="D129" t="s">
        <v>129</v>
      </c>
      <c r="E129">
        <v>1</v>
      </c>
      <c r="G129" t="s">
        <v>130</v>
      </c>
      <c r="I129" t="s">
        <v>125</v>
      </c>
      <c r="Z129" t="str">
        <f>IFERROR(MID(AA129,FIND("-",H129,1)+1,20),_xlfn.IFNA(VLOOKUP(F129&amp;"-"&amp;AA129,Ref_Kontak!$A:$E,4,FALSE),Ref_Kontak!$H$2))</f>
        <v>628999007703</v>
      </c>
      <c r="AA129" t="str">
        <f t="shared" si="10"/>
        <v/>
      </c>
      <c r="AB129" t="str">
        <f t="shared" si="11"/>
        <v/>
      </c>
      <c r="AC129" t="str">
        <f t="shared" si="12"/>
        <v>628999007703</v>
      </c>
      <c r="AD129" t="str">
        <f t="shared" si="13"/>
        <v>Halo+,+Visual+AI+5S+mendeteksi+Violation%3A+METALDET1-LINE+8</v>
      </c>
      <c r="AE129" t="str">
        <f t="shared" si="14"/>
        <v>https://web.whatsapp.com/send/?phone=628999007703&amp;text=Halo+,+Visual+AI+5S+mendeteksi+Violation%3A+METALDET1-LINE+8&amp;type=phone_number&amp;app_absent=0</v>
      </c>
      <c r="AF129" t="b">
        <f>IF(ISNA(VLOOKUP(D129&amp;"-"&amp;AB129, Ref_Kontak!$A:$E, 4, FALSE)), FALSE, TRUE)</f>
        <v>0</v>
      </c>
      <c r="AG129" t="str">
        <f>_xlfn.IFNA(VLOOKUP(Z129,Ref_Kontak!H:H,1,FALSE),"FALSE")</f>
        <v>628999007703</v>
      </c>
      <c r="AH129" t="str">
        <f t="shared" si="15"/>
        <v>METALDET1-LINE 8</v>
      </c>
      <c r="AI129">
        <f>IF(I129="violation",COUNTIF($AH$1:AH129,AH129),0)</f>
        <v>126</v>
      </c>
      <c r="AJ129" t="str">
        <f t="shared" si="16"/>
        <v>violation-METALDET1</v>
      </c>
      <c r="AK129">
        <f>IF(I129="violation",COUNTIF($AJ$1:AJ129,AJ129),FALSE)</f>
        <v>125</v>
      </c>
      <c r="AL129">
        <f t="shared" si="17"/>
        <v>0</v>
      </c>
      <c r="AM129">
        <f t="shared" si="18"/>
        <v>3</v>
      </c>
      <c r="AN129" t="str">
        <f t="shared" si="19"/>
        <v>ALERT! 3 Violation founded @METALDET1</v>
      </c>
    </row>
    <row r="130" spans="1:40">
      <c r="A130" t="s">
        <v>120</v>
      </c>
      <c r="B130" t="s">
        <v>121</v>
      </c>
      <c r="C130" t="s">
        <v>256</v>
      </c>
      <c r="D130" t="s">
        <v>129</v>
      </c>
      <c r="E130">
        <v>1</v>
      </c>
      <c r="G130" t="s">
        <v>130</v>
      </c>
      <c r="I130" t="s">
        <v>125</v>
      </c>
      <c r="Z130" t="str">
        <f>IFERROR(MID(AA130,FIND("-",H130,1)+1,20),_xlfn.IFNA(VLOOKUP(F130&amp;"-"&amp;AA130,Ref_Kontak!$A:$E,4,FALSE),Ref_Kontak!$H$2))</f>
        <v>628999007703</v>
      </c>
      <c r="AA130" t="str">
        <f t="shared" ref="AA130:AA193" si="20">CLEAN(SUBSTITUTE(H130," ",""))</f>
        <v/>
      </c>
      <c r="AB130" t="str">
        <f t="shared" ref="AB130:AB193" si="21">IFERROR(LEFT(AA130,FIND("-",H130,1)-1),CLEAN(SUBSTITUTE(SUBSTITUTE(H130," ",""),"-","")))</f>
        <v/>
      </c>
      <c r="AC130" t="str">
        <f t="shared" ref="AC130:AC193" si="22">IF(LEFT(Z130,1)="0","62"&amp; MID(Z130,2,999),Z130)</f>
        <v>628999007703</v>
      </c>
      <c r="AD130" t="str">
        <f t="shared" ref="AD130:AD193" si="23">"Halo+"&amp;AB130&amp;","&amp;"+Visual+AI+5S+mendeteksi+Violation%3A+"&amp;SUBSTITUTE(AH130," ","+")</f>
        <v>Halo+,+Visual+AI+5S+mendeteksi+Violation%3A+METALDET1-LINE+8</v>
      </c>
      <c r="AE130" t="str">
        <f t="shared" ref="AE130:AE193" si="24">"https://web.whatsapp.com/send/?phone="&amp;AC130&amp;"&amp;text="&amp;AD130&amp;"&amp;type=phone_number&amp;app_absent=0"</f>
        <v>https://web.whatsapp.com/send/?phone=628999007703&amp;text=Halo+,+Visual+AI+5S+mendeteksi+Violation%3A+METALDET1-LINE+8&amp;type=phone_number&amp;app_absent=0</v>
      </c>
      <c r="AF130" t="b">
        <f>IF(ISNA(VLOOKUP(D130&amp;"-"&amp;AB130, Ref_Kontak!$A:$E, 4, FALSE)), FALSE, TRUE)</f>
        <v>0</v>
      </c>
      <c r="AG130" t="str">
        <f>_xlfn.IFNA(VLOOKUP(Z130,Ref_Kontak!H:H,1,FALSE),"FALSE")</f>
        <v>628999007703</v>
      </c>
      <c r="AH130" t="str">
        <f t="shared" ref="AH130:AH193" si="25">G130&amp;"-"&amp;D130</f>
        <v>METALDET1-LINE 8</v>
      </c>
      <c r="AI130">
        <f>IF(I130="violation",COUNTIF($AH$1:AH130,AH130),0)</f>
        <v>127</v>
      </c>
      <c r="AJ130" t="str">
        <f t="shared" si="16"/>
        <v>violation-METALDET1</v>
      </c>
      <c r="AK130">
        <f>IF(I130="violation",COUNTIF($AJ$1:AJ130,AJ130),FALSE)</f>
        <v>126</v>
      </c>
      <c r="AL130">
        <f t="shared" si="17"/>
        <v>0</v>
      </c>
      <c r="AM130">
        <f t="shared" si="18"/>
        <v>3</v>
      </c>
      <c r="AN130" t="str">
        <f t="shared" si="19"/>
        <v>ALERT! 3 Violation founded @METALDET1</v>
      </c>
    </row>
    <row r="131" spans="1:40">
      <c r="A131" t="s">
        <v>120</v>
      </c>
      <c r="B131" t="s">
        <v>121</v>
      </c>
      <c r="C131" t="s">
        <v>257</v>
      </c>
      <c r="D131" t="s">
        <v>129</v>
      </c>
      <c r="E131">
        <v>1</v>
      </c>
      <c r="G131" t="s">
        <v>130</v>
      </c>
      <c r="I131" t="s">
        <v>125</v>
      </c>
      <c r="Z131" t="str">
        <f>IFERROR(MID(AA131,FIND("-",H131,1)+1,20),_xlfn.IFNA(VLOOKUP(F131&amp;"-"&amp;AA131,Ref_Kontak!$A:$E,4,FALSE),Ref_Kontak!$H$2))</f>
        <v>628999007703</v>
      </c>
      <c r="AA131" t="str">
        <f t="shared" si="20"/>
        <v/>
      </c>
      <c r="AB131" t="str">
        <f t="shared" si="21"/>
        <v/>
      </c>
      <c r="AC131" t="str">
        <f t="shared" si="22"/>
        <v>628999007703</v>
      </c>
      <c r="AD131" t="str">
        <f t="shared" si="23"/>
        <v>Halo+,+Visual+AI+5S+mendeteksi+Violation%3A+METALDET1-LINE+8</v>
      </c>
      <c r="AE131" t="str">
        <f t="shared" si="24"/>
        <v>https://web.whatsapp.com/send/?phone=628999007703&amp;text=Halo+,+Visual+AI+5S+mendeteksi+Violation%3A+METALDET1-LINE+8&amp;type=phone_number&amp;app_absent=0</v>
      </c>
      <c r="AF131" t="b">
        <f>IF(ISNA(VLOOKUP(D131&amp;"-"&amp;AB131, Ref_Kontak!$A:$E, 4, FALSE)), FALSE, TRUE)</f>
        <v>0</v>
      </c>
      <c r="AG131" t="str">
        <f>_xlfn.IFNA(VLOOKUP(Z131,Ref_Kontak!H:H,1,FALSE),"FALSE")</f>
        <v>628999007703</v>
      </c>
      <c r="AH131" t="str">
        <f t="shared" si="25"/>
        <v>METALDET1-LINE 8</v>
      </c>
      <c r="AI131">
        <f>IF(I131="violation",COUNTIF($AH$1:AH131,AH131),0)</f>
        <v>128</v>
      </c>
      <c r="AJ131" t="str">
        <f t="shared" ref="AJ131:AJ194" si="26">I131&amp;"-"&amp;G131</f>
        <v>violation-METALDET1</v>
      </c>
      <c r="AK131">
        <f>IF(I131="violation",COUNTIF($AJ$1:AJ131,AJ131),FALSE)</f>
        <v>127</v>
      </c>
      <c r="AL131">
        <f t="shared" ref="AL131:AL194" si="27">IF(AI131=1,1,0)</f>
        <v>0</v>
      </c>
      <c r="AM131">
        <f t="shared" ref="AM131:AM194" si="28">SUMIF($AJ$2:$AJ$5516,AJ131,$AL$2:$AL$5516)</f>
        <v>3</v>
      </c>
      <c r="AN131" t="str">
        <f t="shared" ref="AN131:AN194" si="29">"ALERT! " &amp;AM131&amp; " Violation founded @"&amp;G131</f>
        <v>ALERT! 3 Violation founded @METALDET1</v>
      </c>
    </row>
    <row r="132" spans="1:40">
      <c r="A132" t="s">
        <v>120</v>
      </c>
      <c r="B132" t="s">
        <v>121</v>
      </c>
      <c r="C132" t="s">
        <v>258</v>
      </c>
      <c r="D132" t="s">
        <v>129</v>
      </c>
      <c r="E132">
        <v>1</v>
      </c>
      <c r="G132" t="s">
        <v>130</v>
      </c>
      <c r="I132" t="s">
        <v>125</v>
      </c>
      <c r="Z132" t="str">
        <f>IFERROR(MID(AA132,FIND("-",H132,1)+1,20),_xlfn.IFNA(VLOOKUP(F132&amp;"-"&amp;AA132,Ref_Kontak!$A:$E,4,FALSE),Ref_Kontak!$H$2))</f>
        <v>628999007703</v>
      </c>
      <c r="AA132" t="str">
        <f t="shared" si="20"/>
        <v/>
      </c>
      <c r="AB132" t="str">
        <f t="shared" si="21"/>
        <v/>
      </c>
      <c r="AC132" t="str">
        <f t="shared" si="22"/>
        <v>628999007703</v>
      </c>
      <c r="AD132" t="str">
        <f t="shared" si="23"/>
        <v>Halo+,+Visual+AI+5S+mendeteksi+Violation%3A+METALDET1-LINE+8</v>
      </c>
      <c r="AE132" t="str">
        <f t="shared" si="24"/>
        <v>https://web.whatsapp.com/send/?phone=628999007703&amp;text=Halo+,+Visual+AI+5S+mendeteksi+Violation%3A+METALDET1-LINE+8&amp;type=phone_number&amp;app_absent=0</v>
      </c>
      <c r="AF132" t="b">
        <f>IF(ISNA(VLOOKUP(D132&amp;"-"&amp;AB132, Ref_Kontak!$A:$E, 4, FALSE)), FALSE, TRUE)</f>
        <v>0</v>
      </c>
      <c r="AG132" t="str">
        <f>_xlfn.IFNA(VLOOKUP(Z132,Ref_Kontak!H:H,1,FALSE),"FALSE")</f>
        <v>628999007703</v>
      </c>
      <c r="AH132" t="str">
        <f t="shared" si="25"/>
        <v>METALDET1-LINE 8</v>
      </c>
      <c r="AI132">
        <f>IF(I132="violation",COUNTIF($AH$1:AH132,AH132),0)</f>
        <v>129</v>
      </c>
      <c r="AJ132" t="str">
        <f t="shared" si="26"/>
        <v>violation-METALDET1</v>
      </c>
      <c r="AK132">
        <f>IF(I132="violation",COUNTIF($AJ$1:AJ132,AJ132),FALSE)</f>
        <v>128</v>
      </c>
      <c r="AL132">
        <f t="shared" si="27"/>
        <v>0</v>
      </c>
      <c r="AM132">
        <f t="shared" si="28"/>
        <v>3</v>
      </c>
      <c r="AN132" t="str">
        <f t="shared" si="29"/>
        <v>ALERT! 3 Violation founded @METALDET1</v>
      </c>
    </row>
    <row r="133" spans="1:40">
      <c r="A133" t="s">
        <v>120</v>
      </c>
      <c r="B133" t="s">
        <v>121</v>
      </c>
      <c r="C133" t="s">
        <v>259</v>
      </c>
      <c r="D133" t="s">
        <v>129</v>
      </c>
      <c r="E133">
        <v>1</v>
      </c>
      <c r="G133" t="s">
        <v>130</v>
      </c>
      <c r="I133" t="s">
        <v>125</v>
      </c>
      <c r="Z133" t="str">
        <f>IFERROR(MID(AA133,FIND("-",H133,1)+1,20),_xlfn.IFNA(VLOOKUP(F133&amp;"-"&amp;AA133,Ref_Kontak!$A:$E,4,FALSE),Ref_Kontak!$H$2))</f>
        <v>628999007703</v>
      </c>
      <c r="AA133" t="str">
        <f t="shared" si="20"/>
        <v/>
      </c>
      <c r="AB133" t="str">
        <f t="shared" si="21"/>
        <v/>
      </c>
      <c r="AC133" t="str">
        <f t="shared" si="22"/>
        <v>628999007703</v>
      </c>
      <c r="AD133" t="str">
        <f t="shared" si="23"/>
        <v>Halo+,+Visual+AI+5S+mendeteksi+Violation%3A+METALDET1-LINE+8</v>
      </c>
      <c r="AE133" t="str">
        <f t="shared" si="24"/>
        <v>https://web.whatsapp.com/send/?phone=628999007703&amp;text=Halo+,+Visual+AI+5S+mendeteksi+Violation%3A+METALDET1-LINE+8&amp;type=phone_number&amp;app_absent=0</v>
      </c>
      <c r="AF133" t="b">
        <f>IF(ISNA(VLOOKUP(D133&amp;"-"&amp;AB133, Ref_Kontak!$A:$E, 4, FALSE)), FALSE, TRUE)</f>
        <v>0</v>
      </c>
      <c r="AG133" t="str">
        <f>_xlfn.IFNA(VLOOKUP(Z133,Ref_Kontak!H:H,1,FALSE),"FALSE")</f>
        <v>628999007703</v>
      </c>
      <c r="AH133" t="str">
        <f t="shared" si="25"/>
        <v>METALDET1-LINE 8</v>
      </c>
      <c r="AI133">
        <f>IF(I133="violation",COUNTIF($AH$1:AH133,AH133),0)</f>
        <v>130</v>
      </c>
      <c r="AJ133" t="str">
        <f t="shared" si="26"/>
        <v>violation-METALDET1</v>
      </c>
      <c r="AK133">
        <f>IF(I133="violation",COUNTIF($AJ$1:AJ133,AJ133),FALSE)</f>
        <v>129</v>
      </c>
      <c r="AL133">
        <f t="shared" si="27"/>
        <v>0</v>
      </c>
      <c r="AM133">
        <f t="shared" si="28"/>
        <v>3</v>
      </c>
      <c r="AN133" t="str">
        <f t="shared" si="29"/>
        <v>ALERT! 3 Violation founded @METALDET1</v>
      </c>
    </row>
    <row r="134" spans="1:40">
      <c r="A134" t="s">
        <v>120</v>
      </c>
      <c r="B134" t="s">
        <v>121</v>
      </c>
      <c r="C134" t="s">
        <v>260</v>
      </c>
      <c r="D134" t="s">
        <v>129</v>
      </c>
      <c r="E134">
        <v>1</v>
      </c>
      <c r="G134" t="s">
        <v>130</v>
      </c>
      <c r="I134" t="s">
        <v>125</v>
      </c>
      <c r="Z134" t="str">
        <f>IFERROR(MID(AA134,FIND("-",H134,1)+1,20),_xlfn.IFNA(VLOOKUP(F134&amp;"-"&amp;AA134,Ref_Kontak!$A:$E,4,FALSE),Ref_Kontak!$H$2))</f>
        <v>628999007703</v>
      </c>
      <c r="AA134" t="str">
        <f t="shared" si="20"/>
        <v/>
      </c>
      <c r="AB134" t="str">
        <f t="shared" si="21"/>
        <v/>
      </c>
      <c r="AC134" t="str">
        <f t="shared" si="22"/>
        <v>628999007703</v>
      </c>
      <c r="AD134" t="str">
        <f t="shared" si="23"/>
        <v>Halo+,+Visual+AI+5S+mendeteksi+Violation%3A+METALDET1-LINE+8</v>
      </c>
      <c r="AE134" t="str">
        <f t="shared" si="24"/>
        <v>https://web.whatsapp.com/send/?phone=628999007703&amp;text=Halo+,+Visual+AI+5S+mendeteksi+Violation%3A+METALDET1-LINE+8&amp;type=phone_number&amp;app_absent=0</v>
      </c>
      <c r="AF134" t="b">
        <f>IF(ISNA(VLOOKUP(D134&amp;"-"&amp;AB134, Ref_Kontak!$A:$E, 4, FALSE)), FALSE, TRUE)</f>
        <v>0</v>
      </c>
      <c r="AG134" t="str">
        <f>_xlfn.IFNA(VLOOKUP(Z134,Ref_Kontak!H:H,1,FALSE),"FALSE")</f>
        <v>628999007703</v>
      </c>
      <c r="AH134" t="str">
        <f t="shared" si="25"/>
        <v>METALDET1-LINE 8</v>
      </c>
      <c r="AI134">
        <f>IF(I134="violation",COUNTIF($AH$1:AH134,AH134),0)</f>
        <v>131</v>
      </c>
      <c r="AJ134" t="str">
        <f t="shared" si="26"/>
        <v>violation-METALDET1</v>
      </c>
      <c r="AK134">
        <f>IF(I134="violation",COUNTIF($AJ$1:AJ134,AJ134),FALSE)</f>
        <v>130</v>
      </c>
      <c r="AL134">
        <f t="shared" si="27"/>
        <v>0</v>
      </c>
      <c r="AM134">
        <f t="shared" si="28"/>
        <v>3</v>
      </c>
      <c r="AN134" t="str">
        <f t="shared" si="29"/>
        <v>ALERT! 3 Violation founded @METALDET1</v>
      </c>
    </row>
    <row r="135" spans="1:40">
      <c r="A135" t="s">
        <v>120</v>
      </c>
      <c r="B135" t="s">
        <v>121</v>
      </c>
      <c r="C135" t="s">
        <v>261</v>
      </c>
      <c r="D135" t="s">
        <v>129</v>
      </c>
      <c r="E135">
        <v>1</v>
      </c>
      <c r="G135" t="s">
        <v>130</v>
      </c>
      <c r="I135" t="s">
        <v>125</v>
      </c>
      <c r="Z135" t="str">
        <f>IFERROR(MID(AA135,FIND("-",H135,1)+1,20),_xlfn.IFNA(VLOOKUP(F135&amp;"-"&amp;AA135,Ref_Kontak!$A:$E,4,FALSE),Ref_Kontak!$H$2))</f>
        <v>628999007703</v>
      </c>
      <c r="AA135" t="str">
        <f t="shared" si="20"/>
        <v/>
      </c>
      <c r="AB135" t="str">
        <f t="shared" si="21"/>
        <v/>
      </c>
      <c r="AC135" t="str">
        <f t="shared" si="22"/>
        <v>628999007703</v>
      </c>
      <c r="AD135" t="str">
        <f t="shared" si="23"/>
        <v>Halo+,+Visual+AI+5S+mendeteksi+Violation%3A+METALDET1-LINE+8</v>
      </c>
      <c r="AE135" t="str">
        <f t="shared" si="24"/>
        <v>https://web.whatsapp.com/send/?phone=628999007703&amp;text=Halo+,+Visual+AI+5S+mendeteksi+Violation%3A+METALDET1-LINE+8&amp;type=phone_number&amp;app_absent=0</v>
      </c>
      <c r="AF135" t="b">
        <f>IF(ISNA(VLOOKUP(D135&amp;"-"&amp;AB135, Ref_Kontak!$A:$E, 4, FALSE)), FALSE, TRUE)</f>
        <v>0</v>
      </c>
      <c r="AG135" t="str">
        <f>_xlfn.IFNA(VLOOKUP(Z135,Ref_Kontak!H:H,1,FALSE),"FALSE")</f>
        <v>628999007703</v>
      </c>
      <c r="AH135" t="str">
        <f t="shared" si="25"/>
        <v>METALDET1-LINE 8</v>
      </c>
      <c r="AI135">
        <f>IF(I135="violation",COUNTIF($AH$1:AH135,AH135),0)</f>
        <v>132</v>
      </c>
      <c r="AJ135" t="str">
        <f t="shared" si="26"/>
        <v>violation-METALDET1</v>
      </c>
      <c r="AK135">
        <f>IF(I135="violation",COUNTIF($AJ$1:AJ135,AJ135),FALSE)</f>
        <v>131</v>
      </c>
      <c r="AL135">
        <f t="shared" si="27"/>
        <v>0</v>
      </c>
      <c r="AM135">
        <f t="shared" si="28"/>
        <v>3</v>
      </c>
      <c r="AN135" t="str">
        <f t="shared" si="29"/>
        <v>ALERT! 3 Violation founded @METALDET1</v>
      </c>
    </row>
    <row r="136" spans="1:40">
      <c r="A136" t="s">
        <v>120</v>
      </c>
      <c r="B136" t="s">
        <v>121</v>
      </c>
      <c r="C136" t="s">
        <v>262</v>
      </c>
      <c r="D136" t="s">
        <v>129</v>
      </c>
      <c r="E136">
        <v>1</v>
      </c>
      <c r="G136" t="s">
        <v>130</v>
      </c>
      <c r="I136" t="s">
        <v>125</v>
      </c>
      <c r="Z136" t="str">
        <f>IFERROR(MID(AA136,FIND("-",H136,1)+1,20),_xlfn.IFNA(VLOOKUP(F136&amp;"-"&amp;AA136,Ref_Kontak!$A:$E,4,FALSE),Ref_Kontak!$H$2))</f>
        <v>628999007703</v>
      </c>
      <c r="AA136" t="str">
        <f t="shared" si="20"/>
        <v/>
      </c>
      <c r="AB136" t="str">
        <f t="shared" si="21"/>
        <v/>
      </c>
      <c r="AC136" t="str">
        <f t="shared" si="22"/>
        <v>628999007703</v>
      </c>
      <c r="AD136" t="str">
        <f t="shared" si="23"/>
        <v>Halo+,+Visual+AI+5S+mendeteksi+Violation%3A+METALDET1-LINE+8</v>
      </c>
      <c r="AE136" t="str">
        <f t="shared" si="24"/>
        <v>https://web.whatsapp.com/send/?phone=628999007703&amp;text=Halo+,+Visual+AI+5S+mendeteksi+Violation%3A+METALDET1-LINE+8&amp;type=phone_number&amp;app_absent=0</v>
      </c>
      <c r="AF136" t="b">
        <f>IF(ISNA(VLOOKUP(D136&amp;"-"&amp;AB136, Ref_Kontak!$A:$E, 4, FALSE)), FALSE, TRUE)</f>
        <v>0</v>
      </c>
      <c r="AG136" t="str">
        <f>_xlfn.IFNA(VLOOKUP(Z136,Ref_Kontak!H:H,1,FALSE),"FALSE")</f>
        <v>628999007703</v>
      </c>
      <c r="AH136" t="str">
        <f t="shared" si="25"/>
        <v>METALDET1-LINE 8</v>
      </c>
      <c r="AI136">
        <f>IF(I136="violation",COUNTIF($AH$1:AH136,AH136),0)</f>
        <v>133</v>
      </c>
      <c r="AJ136" t="str">
        <f t="shared" si="26"/>
        <v>violation-METALDET1</v>
      </c>
      <c r="AK136">
        <f>IF(I136="violation",COUNTIF($AJ$1:AJ136,AJ136),FALSE)</f>
        <v>132</v>
      </c>
      <c r="AL136">
        <f t="shared" si="27"/>
        <v>0</v>
      </c>
      <c r="AM136">
        <f t="shared" si="28"/>
        <v>3</v>
      </c>
      <c r="AN136" t="str">
        <f t="shared" si="29"/>
        <v>ALERT! 3 Violation founded @METALDET1</v>
      </c>
    </row>
    <row r="137" spans="1:40">
      <c r="A137" t="s">
        <v>120</v>
      </c>
      <c r="B137" t="s">
        <v>121</v>
      </c>
      <c r="C137" t="s">
        <v>263</v>
      </c>
      <c r="D137" t="s">
        <v>129</v>
      </c>
      <c r="E137">
        <v>1</v>
      </c>
      <c r="G137" t="s">
        <v>130</v>
      </c>
      <c r="I137" t="s">
        <v>125</v>
      </c>
      <c r="Z137" t="str">
        <f>IFERROR(MID(AA137,FIND("-",H137,1)+1,20),_xlfn.IFNA(VLOOKUP(F137&amp;"-"&amp;AA137,Ref_Kontak!$A:$E,4,FALSE),Ref_Kontak!$H$2))</f>
        <v>628999007703</v>
      </c>
      <c r="AA137" t="str">
        <f t="shared" si="20"/>
        <v/>
      </c>
      <c r="AB137" t="str">
        <f t="shared" si="21"/>
        <v/>
      </c>
      <c r="AC137" t="str">
        <f t="shared" si="22"/>
        <v>628999007703</v>
      </c>
      <c r="AD137" t="str">
        <f t="shared" si="23"/>
        <v>Halo+,+Visual+AI+5S+mendeteksi+Violation%3A+METALDET1-LINE+8</v>
      </c>
      <c r="AE137" t="str">
        <f t="shared" si="24"/>
        <v>https://web.whatsapp.com/send/?phone=628999007703&amp;text=Halo+,+Visual+AI+5S+mendeteksi+Violation%3A+METALDET1-LINE+8&amp;type=phone_number&amp;app_absent=0</v>
      </c>
      <c r="AF137" t="b">
        <f>IF(ISNA(VLOOKUP(D137&amp;"-"&amp;AB137, Ref_Kontak!$A:$E, 4, FALSE)), FALSE, TRUE)</f>
        <v>0</v>
      </c>
      <c r="AG137" t="str">
        <f>_xlfn.IFNA(VLOOKUP(Z137,Ref_Kontak!H:H,1,FALSE),"FALSE")</f>
        <v>628999007703</v>
      </c>
      <c r="AH137" t="str">
        <f t="shared" si="25"/>
        <v>METALDET1-LINE 8</v>
      </c>
      <c r="AI137">
        <f>IF(I137="violation",COUNTIF($AH$1:AH137,AH137),0)</f>
        <v>134</v>
      </c>
      <c r="AJ137" t="str">
        <f t="shared" si="26"/>
        <v>violation-METALDET1</v>
      </c>
      <c r="AK137">
        <f>IF(I137="violation",COUNTIF($AJ$1:AJ137,AJ137),FALSE)</f>
        <v>133</v>
      </c>
      <c r="AL137">
        <f t="shared" si="27"/>
        <v>0</v>
      </c>
      <c r="AM137">
        <f t="shared" si="28"/>
        <v>3</v>
      </c>
      <c r="AN137" t="str">
        <f t="shared" si="29"/>
        <v>ALERT! 3 Violation founded @METALDET1</v>
      </c>
    </row>
    <row r="138" spans="1:40">
      <c r="A138" t="s">
        <v>120</v>
      </c>
      <c r="B138" t="s">
        <v>121</v>
      </c>
      <c r="C138" t="s">
        <v>264</v>
      </c>
      <c r="D138" t="s">
        <v>129</v>
      </c>
      <c r="E138">
        <v>1</v>
      </c>
      <c r="G138" t="s">
        <v>130</v>
      </c>
      <c r="I138" t="s">
        <v>125</v>
      </c>
      <c r="Z138" t="str">
        <f>IFERROR(MID(AA138,FIND("-",H138,1)+1,20),_xlfn.IFNA(VLOOKUP(F138&amp;"-"&amp;AA138,Ref_Kontak!$A:$E,4,FALSE),Ref_Kontak!$H$2))</f>
        <v>628999007703</v>
      </c>
      <c r="AA138" t="str">
        <f t="shared" si="20"/>
        <v/>
      </c>
      <c r="AB138" t="str">
        <f t="shared" si="21"/>
        <v/>
      </c>
      <c r="AC138" t="str">
        <f t="shared" si="22"/>
        <v>628999007703</v>
      </c>
      <c r="AD138" t="str">
        <f t="shared" si="23"/>
        <v>Halo+,+Visual+AI+5S+mendeteksi+Violation%3A+METALDET1-LINE+8</v>
      </c>
      <c r="AE138" t="str">
        <f t="shared" si="24"/>
        <v>https://web.whatsapp.com/send/?phone=628999007703&amp;text=Halo+,+Visual+AI+5S+mendeteksi+Violation%3A+METALDET1-LINE+8&amp;type=phone_number&amp;app_absent=0</v>
      </c>
      <c r="AF138" t="b">
        <f>IF(ISNA(VLOOKUP(D138&amp;"-"&amp;AB138, Ref_Kontak!$A:$E, 4, FALSE)), FALSE, TRUE)</f>
        <v>0</v>
      </c>
      <c r="AG138" t="str">
        <f>_xlfn.IFNA(VLOOKUP(Z138,Ref_Kontak!H:H,1,FALSE),"FALSE")</f>
        <v>628999007703</v>
      </c>
      <c r="AH138" t="str">
        <f t="shared" si="25"/>
        <v>METALDET1-LINE 8</v>
      </c>
      <c r="AI138">
        <f>IF(I138="violation",COUNTIF($AH$1:AH138,AH138),0)</f>
        <v>135</v>
      </c>
      <c r="AJ138" t="str">
        <f t="shared" si="26"/>
        <v>violation-METALDET1</v>
      </c>
      <c r="AK138">
        <f>IF(I138="violation",COUNTIF($AJ$1:AJ138,AJ138),FALSE)</f>
        <v>134</v>
      </c>
      <c r="AL138">
        <f t="shared" si="27"/>
        <v>0</v>
      </c>
      <c r="AM138">
        <f t="shared" si="28"/>
        <v>3</v>
      </c>
      <c r="AN138" t="str">
        <f t="shared" si="29"/>
        <v>ALERT! 3 Violation founded @METALDET1</v>
      </c>
    </row>
    <row r="139" spans="1:40">
      <c r="A139" t="s">
        <v>120</v>
      </c>
      <c r="B139" t="s">
        <v>121</v>
      </c>
      <c r="C139" t="s">
        <v>265</v>
      </c>
      <c r="D139" t="s">
        <v>129</v>
      </c>
      <c r="E139">
        <v>1</v>
      </c>
      <c r="G139" t="s">
        <v>130</v>
      </c>
      <c r="I139" t="s">
        <v>125</v>
      </c>
      <c r="Z139" t="str">
        <f>IFERROR(MID(AA139,FIND("-",H139,1)+1,20),_xlfn.IFNA(VLOOKUP(F139&amp;"-"&amp;AA139,Ref_Kontak!$A:$E,4,FALSE),Ref_Kontak!$H$2))</f>
        <v>628999007703</v>
      </c>
      <c r="AA139" t="str">
        <f t="shared" si="20"/>
        <v/>
      </c>
      <c r="AB139" t="str">
        <f t="shared" si="21"/>
        <v/>
      </c>
      <c r="AC139" t="str">
        <f t="shared" si="22"/>
        <v>628999007703</v>
      </c>
      <c r="AD139" t="str">
        <f t="shared" si="23"/>
        <v>Halo+,+Visual+AI+5S+mendeteksi+Violation%3A+METALDET1-LINE+8</v>
      </c>
      <c r="AE139" t="str">
        <f t="shared" si="24"/>
        <v>https://web.whatsapp.com/send/?phone=628999007703&amp;text=Halo+,+Visual+AI+5S+mendeteksi+Violation%3A+METALDET1-LINE+8&amp;type=phone_number&amp;app_absent=0</v>
      </c>
      <c r="AF139" t="b">
        <f>IF(ISNA(VLOOKUP(D139&amp;"-"&amp;AB139, Ref_Kontak!$A:$E, 4, FALSE)), FALSE, TRUE)</f>
        <v>0</v>
      </c>
      <c r="AG139" t="str">
        <f>_xlfn.IFNA(VLOOKUP(Z139,Ref_Kontak!H:H,1,FALSE),"FALSE")</f>
        <v>628999007703</v>
      </c>
      <c r="AH139" t="str">
        <f t="shared" si="25"/>
        <v>METALDET1-LINE 8</v>
      </c>
      <c r="AI139">
        <f>IF(I139="violation",COUNTIF($AH$1:AH139,AH139),0)</f>
        <v>136</v>
      </c>
      <c r="AJ139" t="str">
        <f t="shared" si="26"/>
        <v>violation-METALDET1</v>
      </c>
      <c r="AK139">
        <f>IF(I139="violation",COUNTIF($AJ$1:AJ139,AJ139),FALSE)</f>
        <v>135</v>
      </c>
      <c r="AL139">
        <f t="shared" si="27"/>
        <v>0</v>
      </c>
      <c r="AM139">
        <f t="shared" si="28"/>
        <v>3</v>
      </c>
      <c r="AN139" t="str">
        <f t="shared" si="29"/>
        <v>ALERT! 3 Violation founded @METALDET1</v>
      </c>
    </row>
    <row r="140" spans="1:40">
      <c r="A140" t="s">
        <v>120</v>
      </c>
      <c r="B140" t="s">
        <v>121</v>
      </c>
      <c r="C140" t="s">
        <v>266</v>
      </c>
      <c r="D140" t="s">
        <v>129</v>
      </c>
      <c r="E140">
        <v>1</v>
      </c>
      <c r="G140" t="s">
        <v>130</v>
      </c>
      <c r="I140" t="s">
        <v>125</v>
      </c>
      <c r="Z140" t="str">
        <f>IFERROR(MID(AA140,FIND("-",H140,1)+1,20),_xlfn.IFNA(VLOOKUP(F140&amp;"-"&amp;AA140,Ref_Kontak!$A:$E,4,FALSE),Ref_Kontak!$H$2))</f>
        <v>628999007703</v>
      </c>
      <c r="AA140" t="str">
        <f t="shared" si="20"/>
        <v/>
      </c>
      <c r="AB140" t="str">
        <f t="shared" si="21"/>
        <v/>
      </c>
      <c r="AC140" t="str">
        <f t="shared" si="22"/>
        <v>628999007703</v>
      </c>
      <c r="AD140" t="str">
        <f t="shared" si="23"/>
        <v>Halo+,+Visual+AI+5S+mendeteksi+Violation%3A+METALDET1-LINE+8</v>
      </c>
      <c r="AE140" t="str">
        <f t="shared" si="24"/>
        <v>https://web.whatsapp.com/send/?phone=628999007703&amp;text=Halo+,+Visual+AI+5S+mendeteksi+Violation%3A+METALDET1-LINE+8&amp;type=phone_number&amp;app_absent=0</v>
      </c>
      <c r="AF140" t="b">
        <f>IF(ISNA(VLOOKUP(D140&amp;"-"&amp;AB140, Ref_Kontak!$A:$E, 4, FALSE)), FALSE, TRUE)</f>
        <v>0</v>
      </c>
      <c r="AG140" t="str">
        <f>_xlfn.IFNA(VLOOKUP(Z140,Ref_Kontak!H:H,1,FALSE),"FALSE")</f>
        <v>628999007703</v>
      </c>
      <c r="AH140" t="str">
        <f t="shared" si="25"/>
        <v>METALDET1-LINE 8</v>
      </c>
      <c r="AI140">
        <f>IF(I140="violation",COUNTIF($AH$1:AH140,AH140),0)</f>
        <v>137</v>
      </c>
      <c r="AJ140" t="str">
        <f t="shared" si="26"/>
        <v>violation-METALDET1</v>
      </c>
      <c r="AK140">
        <f>IF(I140="violation",COUNTIF($AJ$1:AJ140,AJ140),FALSE)</f>
        <v>136</v>
      </c>
      <c r="AL140">
        <f t="shared" si="27"/>
        <v>0</v>
      </c>
      <c r="AM140">
        <f t="shared" si="28"/>
        <v>3</v>
      </c>
      <c r="AN140" t="str">
        <f t="shared" si="29"/>
        <v>ALERT! 3 Violation founded @METALDET1</v>
      </c>
    </row>
    <row r="141" spans="1:40">
      <c r="A141" t="s">
        <v>120</v>
      </c>
      <c r="B141" t="s">
        <v>121</v>
      </c>
      <c r="C141" t="s">
        <v>267</v>
      </c>
      <c r="D141" t="s">
        <v>129</v>
      </c>
      <c r="E141">
        <v>1</v>
      </c>
      <c r="G141" t="s">
        <v>130</v>
      </c>
      <c r="I141" t="s">
        <v>125</v>
      </c>
      <c r="Z141" t="str">
        <f>IFERROR(MID(AA141,FIND("-",H141,1)+1,20),_xlfn.IFNA(VLOOKUP(F141&amp;"-"&amp;AA141,Ref_Kontak!$A:$E,4,FALSE),Ref_Kontak!$H$2))</f>
        <v>628999007703</v>
      </c>
      <c r="AA141" t="str">
        <f t="shared" si="20"/>
        <v/>
      </c>
      <c r="AB141" t="str">
        <f t="shared" si="21"/>
        <v/>
      </c>
      <c r="AC141" t="str">
        <f t="shared" si="22"/>
        <v>628999007703</v>
      </c>
      <c r="AD141" t="str">
        <f t="shared" si="23"/>
        <v>Halo+,+Visual+AI+5S+mendeteksi+Violation%3A+METALDET1-LINE+8</v>
      </c>
      <c r="AE141" t="str">
        <f t="shared" si="24"/>
        <v>https://web.whatsapp.com/send/?phone=628999007703&amp;text=Halo+,+Visual+AI+5S+mendeteksi+Violation%3A+METALDET1-LINE+8&amp;type=phone_number&amp;app_absent=0</v>
      </c>
      <c r="AF141" t="b">
        <f>IF(ISNA(VLOOKUP(D141&amp;"-"&amp;AB141, Ref_Kontak!$A:$E, 4, FALSE)), FALSE, TRUE)</f>
        <v>0</v>
      </c>
      <c r="AG141" t="str">
        <f>_xlfn.IFNA(VLOOKUP(Z141,Ref_Kontak!H:H,1,FALSE),"FALSE")</f>
        <v>628999007703</v>
      </c>
      <c r="AH141" t="str">
        <f t="shared" si="25"/>
        <v>METALDET1-LINE 8</v>
      </c>
      <c r="AI141">
        <f>IF(I141="violation",COUNTIF($AH$1:AH141,AH141),0)</f>
        <v>138</v>
      </c>
      <c r="AJ141" t="str">
        <f t="shared" si="26"/>
        <v>violation-METALDET1</v>
      </c>
      <c r="AK141">
        <f>IF(I141="violation",COUNTIF($AJ$1:AJ141,AJ141),FALSE)</f>
        <v>137</v>
      </c>
      <c r="AL141">
        <f t="shared" si="27"/>
        <v>0</v>
      </c>
      <c r="AM141">
        <f t="shared" si="28"/>
        <v>3</v>
      </c>
      <c r="AN141" t="str">
        <f t="shared" si="29"/>
        <v>ALERT! 3 Violation founded @METALDET1</v>
      </c>
    </row>
    <row r="142" spans="1:40">
      <c r="A142" t="s">
        <v>120</v>
      </c>
      <c r="B142" t="s">
        <v>121</v>
      </c>
      <c r="C142" t="s">
        <v>268</v>
      </c>
      <c r="D142" t="s">
        <v>129</v>
      </c>
      <c r="E142">
        <v>1</v>
      </c>
      <c r="G142" t="s">
        <v>130</v>
      </c>
      <c r="I142" t="s">
        <v>125</v>
      </c>
      <c r="Z142" t="str">
        <f>IFERROR(MID(AA142,FIND("-",H142,1)+1,20),_xlfn.IFNA(VLOOKUP(F142&amp;"-"&amp;AA142,Ref_Kontak!$A:$E,4,FALSE),Ref_Kontak!$H$2))</f>
        <v>628999007703</v>
      </c>
      <c r="AA142" t="str">
        <f t="shared" si="20"/>
        <v/>
      </c>
      <c r="AB142" t="str">
        <f t="shared" si="21"/>
        <v/>
      </c>
      <c r="AC142" t="str">
        <f t="shared" si="22"/>
        <v>628999007703</v>
      </c>
      <c r="AD142" t="str">
        <f t="shared" si="23"/>
        <v>Halo+,+Visual+AI+5S+mendeteksi+Violation%3A+METALDET1-LINE+8</v>
      </c>
      <c r="AE142" t="str">
        <f t="shared" si="24"/>
        <v>https://web.whatsapp.com/send/?phone=628999007703&amp;text=Halo+,+Visual+AI+5S+mendeteksi+Violation%3A+METALDET1-LINE+8&amp;type=phone_number&amp;app_absent=0</v>
      </c>
      <c r="AF142" t="b">
        <f>IF(ISNA(VLOOKUP(D142&amp;"-"&amp;AB142, Ref_Kontak!$A:$E, 4, FALSE)), FALSE, TRUE)</f>
        <v>0</v>
      </c>
      <c r="AG142" t="str">
        <f>_xlfn.IFNA(VLOOKUP(Z142,Ref_Kontak!H:H,1,FALSE),"FALSE")</f>
        <v>628999007703</v>
      </c>
      <c r="AH142" t="str">
        <f t="shared" si="25"/>
        <v>METALDET1-LINE 8</v>
      </c>
      <c r="AI142">
        <f>IF(I142="violation",COUNTIF($AH$1:AH142,AH142),0)</f>
        <v>139</v>
      </c>
      <c r="AJ142" t="str">
        <f t="shared" si="26"/>
        <v>violation-METALDET1</v>
      </c>
      <c r="AK142">
        <f>IF(I142="violation",COUNTIF($AJ$1:AJ142,AJ142),FALSE)</f>
        <v>138</v>
      </c>
      <c r="AL142">
        <f t="shared" si="27"/>
        <v>0</v>
      </c>
      <c r="AM142">
        <f t="shared" si="28"/>
        <v>3</v>
      </c>
      <c r="AN142" t="str">
        <f t="shared" si="29"/>
        <v>ALERT! 3 Violation founded @METALDET1</v>
      </c>
    </row>
    <row r="143" spans="1:40">
      <c r="A143" t="s">
        <v>120</v>
      </c>
      <c r="B143" t="s">
        <v>121</v>
      </c>
      <c r="C143" t="s">
        <v>269</v>
      </c>
      <c r="D143" t="s">
        <v>129</v>
      </c>
      <c r="E143">
        <v>1</v>
      </c>
      <c r="G143" t="s">
        <v>130</v>
      </c>
      <c r="I143" t="s">
        <v>125</v>
      </c>
      <c r="Z143" t="str">
        <f>IFERROR(MID(AA143,FIND("-",H143,1)+1,20),_xlfn.IFNA(VLOOKUP(F143&amp;"-"&amp;AA143,Ref_Kontak!$A:$E,4,FALSE),Ref_Kontak!$H$2))</f>
        <v>628999007703</v>
      </c>
      <c r="AA143" t="str">
        <f t="shared" si="20"/>
        <v/>
      </c>
      <c r="AB143" t="str">
        <f t="shared" si="21"/>
        <v/>
      </c>
      <c r="AC143" t="str">
        <f t="shared" si="22"/>
        <v>628999007703</v>
      </c>
      <c r="AD143" t="str">
        <f t="shared" si="23"/>
        <v>Halo+,+Visual+AI+5S+mendeteksi+Violation%3A+METALDET1-LINE+8</v>
      </c>
      <c r="AE143" t="str">
        <f t="shared" si="24"/>
        <v>https://web.whatsapp.com/send/?phone=628999007703&amp;text=Halo+,+Visual+AI+5S+mendeteksi+Violation%3A+METALDET1-LINE+8&amp;type=phone_number&amp;app_absent=0</v>
      </c>
      <c r="AF143" t="b">
        <f>IF(ISNA(VLOOKUP(D143&amp;"-"&amp;AB143, Ref_Kontak!$A:$E, 4, FALSE)), FALSE, TRUE)</f>
        <v>0</v>
      </c>
      <c r="AG143" t="str">
        <f>_xlfn.IFNA(VLOOKUP(Z143,Ref_Kontak!H:H,1,FALSE),"FALSE")</f>
        <v>628999007703</v>
      </c>
      <c r="AH143" t="str">
        <f t="shared" si="25"/>
        <v>METALDET1-LINE 8</v>
      </c>
      <c r="AI143">
        <f>IF(I143="violation",COUNTIF($AH$1:AH143,AH143),0)</f>
        <v>140</v>
      </c>
      <c r="AJ143" t="str">
        <f t="shared" si="26"/>
        <v>violation-METALDET1</v>
      </c>
      <c r="AK143">
        <f>IF(I143="violation",COUNTIF($AJ$1:AJ143,AJ143),FALSE)</f>
        <v>139</v>
      </c>
      <c r="AL143">
        <f t="shared" si="27"/>
        <v>0</v>
      </c>
      <c r="AM143">
        <f t="shared" si="28"/>
        <v>3</v>
      </c>
      <c r="AN143" t="str">
        <f t="shared" si="29"/>
        <v>ALERT! 3 Violation founded @METALDET1</v>
      </c>
    </row>
    <row r="144" spans="1:40">
      <c r="A144" t="s">
        <v>120</v>
      </c>
      <c r="B144" t="s">
        <v>121</v>
      </c>
      <c r="C144" t="s">
        <v>270</v>
      </c>
      <c r="D144" t="s">
        <v>129</v>
      </c>
      <c r="E144">
        <v>1</v>
      </c>
      <c r="G144" t="s">
        <v>130</v>
      </c>
      <c r="I144" t="s">
        <v>125</v>
      </c>
      <c r="Z144" t="str">
        <f>IFERROR(MID(AA144,FIND("-",H144,1)+1,20),_xlfn.IFNA(VLOOKUP(F144&amp;"-"&amp;AA144,Ref_Kontak!$A:$E,4,FALSE),Ref_Kontak!$H$2))</f>
        <v>628999007703</v>
      </c>
      <c r="AA144" t="str">
        <f t="shared" si="20"/>
        <v/>
      </c>
      <c r="AB144" t="str">
        <f t="shared" si="21"/>
        <v/>
      </c>
      <c r="AC144" t="str">
        <f t="shared" si="22"/>
        <v>628999007703</v>
      </c>
      <c r="AD144" t="str">
        <f t="shared" si="23"/>
        <v>Halo+,+Visual+AI+5S+mendeteksi+Violation%3A+METALDET1-LINE+8</v>
      </c>
      <c r="AE144" t="str">
        <f t="shared" si="24"/>
        <v>https://web.whatsapp.com/send/?phone=628999007703&amp;text=Halo+,+Visual+AI+5S+mendeteksi+Violation%3A+METALDET1-LINE+8&amp;type=phone_number&amp;app_absent=0</v>
      </c>
      <c r="AF144" t="b">
        <f>IF(ISNA(VLOOKUP(D144&amp;"-"&amp;AB144, Ref_Kontak!$A:$E, 4, FALSE)), FALSE, TRUE)</f>
        <v>0</v>
      </c>
      <c r="AG144" t="str">
        <f>_xlfn.IFNA(VLOOKUP(Z144,Ref_Kontak!H:H,1,FALSE),"FALSE")</f>
        <v>628999007703</v>
      </c>
      <c r="AH144" t="str">
        <f t="shared" si="25"/>
        <v>METALDET1-LINE 8</v>
      </c>
      <c r="AI144">
        <f>IF(I144="violation",COUNTIF($AH$1:AH144,AH144),0)</f>
        <v>141</v>
      </c>
      <c r="AJ144" t="str">
        <f t="shared" si="26"/>
        <v>violation-METALDET1</v>
      </c>
      <c r="AK144">
        <f>IF(I144="violation",COUNTIF($AJ$1:AJ144,AJ144),FALSE)</f>
        <v>140</v>
      </c>
      <c r="AL144">
        <f t="shared" si="27"/>
        <v>0</v>
      </c>
      <c r="AM144">
        <f t="shared" si="28"/>
        <v>3</v>
      </c>
      <c r="AN144" t="str">
        <f t="shared" si="29"/>
        <v>ALERT! 3 Violation founded @METALDET1</v>
      </c>
    </row>
    <row r="145" spans="1:40">
      <c r="A145" t="s">
        <v>120</v>
      </c>
      <c r="B145" t="s">
        <v>121</v>
      </c>
      <c r="C145" t="s">
        <v>271</v>
      </c>
      <c r="D145" t="s">
        <v>129</v>
      </c>
      <c r="E145">
        <v>1</v>
      </c>
      <c r="G145" t="s">
        <v>130</v>
      </c>
      <c r="I145" t="s">
        <v>125</v>
      </c>
      <c r="Z145" t="str">
        <f>IFERROR(MID(AA145,FIND("-",H145,1)+1,20),_xlfn.IFNA(VLOOKUP(F145&amp;"-"&amp;AA145,Ref_Kontak!$A:$E,4,FALSE),Ref_Kontak!$H$2))</f>
        <v>628999007703</v>
      </c>
      <c r="AA145" t="str">
        <f t="shared" si="20"/>
        <v/>
      </c>
      <c r="AB145" t="str">
        <f t="shared" si="21"/>
        <v/>
      </c>
      <c r="AC145" t="str">
        <f t="shared" si="22"/>
        <v>628999007703</v>
      </c>
      <c r="AD145" t="str">
        <f t="shared" si="23"/>
        <v>Halo+,+Visual+AI+5S+mendeteksi+Violation%3A+METALDET1-LINE+8</v>
      </c>
      <c r="AE145" t="str">
        <f t="shared" si="24"/>
        <v>https://web.whatsapp.com/send/?phone=628999007703&amp;text=Halo+,+Visual+AI+5S+mendeteksi+Violation%3A+METALDET1-LINE+8&amp;type=phone_number&amp;app_absent=0</v>
      </c>
      <c r="AF145" t="b">
        <f>IF(ISNA(VLOOKUP(D145&amp;"-"&amp;AB145, Ref_Kontak!$A:$E, 4, FALSE)), FALSE, TRUE)</f>
        <v>0</v>
      </c>
      <c r="AG145" t="str">
        <f>_xlfn.IFNA(VLOOKUP(Z145,Ref_Kontak!H:H,1,FALSE),"FALSE")</f>
        <v>628999007703</v>
      </c>
      <c r="AH145" t="str">
        <f t="shared" si="25"/>
        <v>METALDET1-LINE 8</v>
      </c>
      <c r="AI145">
        <f>IF(I145="violation",COUNTIF($AH$1:AH145,AH145),0)</f>
        <v>142</v>
      </c>
      <c r="AJ145" t="str">
        <f t="shared" si="26"/>
        <v>violation-METALDET1</v>
      </c>
      <c r="AK145">
        <f>IF(I145="violation",COUNTIF($AJ$1:AJ145,AJ145),FALSE)</f>
        <v>141</v>
      </c>
      <c r="AL145">
        <f t="shared" si="27"/>
        <v>0</v>
      </c>
      <c r="AM145">
        <f t="shared" si="28"/>
        <v>3</v>
      </c>
      <c r="AN145" t="str">
        <f t="shared" si="29"/>
        <v>ALERT! 3 Violation founded @METALDET1</v>
      </c>
    </row>
    <row r="146" spans="1:40">
      <c r="A146" t="s">
        <v>120</v>
      </c>
      <c r="B146" t="s">
        <v>121</v>
      </c>
      <c r="C146" t="s">
        <v>272</v>
      </c>
      <c r="D146" t="s">
        <v>129</v>
      </c>
      <c r="E146">
        <v>1</v>
      </c>
      <c r="G146" t="s">
        <v>130</v>
      </c>
      <c r="I146" t="s">
        <v>125</v>
      </c>
      <c r="Z146" t="str">
        <f>IFERROR(MID(AA146,FIND("-",H146,1)+1,20),_xlfn.IFNA(VLOOKUP(F146&amp;"-"&amp;AA146,Ref_Kontak!$A:$E,4,FALSE),Ref_Kontak!$H$2))</f>
        <v>628999007703</v>
      </c>
      <c r="AA146" t="str">
        <f t="shared" si="20"/>
        <v/>
      </c>
      <c r="AB146" t="str">
        <f t="shared" si="21"/>
        <v/>
      </c>
      <c r="AC146" t="str">
        <f t="shared" si="22"/>
        <v>628999007703</v>
      </c>
      <c r="AD146" t="str">
        <f t="shared" si="23"/>
        <v>Halo+,+Visual+AI+5S+mendeteksi+Violation%3A+METALDET1-LINE+8</v>
      </c>
      <c r="AE146" t="str">
        <f t="shared" si="24"/>
        <v>https://web.whatsapp.com/send/?phone=628999007703&amp;text=Halo+,+Visual+AI+5S+mendeteksi+Violation%3A+METALDET1-LINE+8&amp;type=phone_number&amp;app_absent=0</v>
      </c>
      <c r="AF146" t="b">
        <f>IF(ISNA(VLOOKUP(D146&amp;"-"&amp;AB146, Ref_Kontak!$A:$E, 4, FALSE)), FALSE, TRUE)</f>
        <v>0</v>
      </c>
      <c r="AG146" t="str">
        <f>_xlfn.IFNA(VLOOKUP(Z146,Ref_Kontak!H:H,1,FALSE),"FALSE")</f>
        <v>628999007703</v>
      </c>
      <c r="AH146" t="str">
        <f t="shared" si="25"/>
        <v>METALDET1-LINE 8</v>
      </c>
      <c r="AI146">
        <f>IF(I146="violation",COUNTIF($AH$1:AH146,AH146),0)</f>
        <v>143</v>
      </c>
      <c r="AJ146" t="str">
        <f t="shared" si="26"/>
        <v>violation-METALDET1</v>
      </c>
      <c r="AK146">
        <f>IF(I146="violation",COUNTIF($AJ$1:AJ146,AJ146),FALSE)</f>
        <v>142</v>
      </c>
      <c r="AL146">
        <f t="shared" si="27"/>
        <v>0</v>
      </c>
      <c r="AM146">
        <f t="shared" si="28"/>
        <v>3</v>
      </c>
      <c r="AN146" t="str">
        <f t="shared" si="29"/>
        <v>ALERT! 3 Violation founded @METALDET1</v>
      </c>
    </row>
    <row r="147" spans="1:40">
      <c r="A147" t="s">
        <v>120</v>
      </c>
      <c r="B147" t="s">
        <v>121</v>
      </c>
      <c r="C147" t="s">
        <v>273</v>
      </c>
      <c r="D147" t="s">
        <v>129</v>
      </c>
      <c r="E147">
        <v>1</v>
      </c>
      <c r="G147" t="s">
        <v>130</v>
      </c>
      <c r="I147" t="s">
        <v>125</v>
      </c>
      <c r="Z147" t="str">
        <f>IFERROR(MID(AA147,FIND("-",H147,1)+1,20),_xlfn.IFNA(VLOOKUP(F147&amp;"-"&amp;AA147,Ref_Kontak!$A:$E,4,FALSE),Ref_Kontak!$H$2))</f>
        <v>628999007703</v>
      </c>
      <c r="AA147" t="str">
        <f t="shared" si="20"/>
        <v/>
      </c>
      <c r="AB147" t="str">
        <f t="shared" si="21"/>
        <v/>
      </c>
      <c r="AC147" t="str">
        <f t="shared" si="22"/>
        <v>628999007703</v>
      </c>
      <c r="AD147" t="str">
        <f t="shared" si="23"/>
        <v>Halo+,+Visual+AI+5S+mendeteksi+Violation%3A+METALDET1-LINE+8</v>
      </c>
      <c r="AE147" t="str">
        <f t="shared" si="24"/>
        <v>https://web.whatsapp.com/send/?phone=628999007703&amp;text=Halo+,+Visual+AI+5S+mendeteksi+Violation%3A+METALDET1-LINE+8&amp;type=phone_number&amp;app_absent=0</v>
      </c>
      <c r="AF147" t="b">
        <f>IF(ISNA(VLOOKUP(D147&amp;"-"&amp;AB147, Ref_Kontak!$A:$E, 4, FALSE)), FALSE, TRUE)</f>
        <v>0</v>
      </c>
      <c r="AG147" t="str">
        <f>_xlfn.IFNA(VLOOKUP(Z147,Ref_Kontak!H:H,1,FALSE),"FALSE")</f>
        <v>628999007703</v>
      </c>
      <c r="AH147" t="str">
        <f t="shared" si="25"/>
        <v>METALDET1-LINE 8</v>
      </c>
      <c r="AI147">
        <f>IF(I147="violation",COUNTIF($AH$1:AH147,AH147),0)</f>
        <v>144</v>
      </c>
      <c r="AJ147" t="str">
        <f t="shared" si="26"/>
        <v>violation-METALDET1</v>
      </c>
      <c r="AK147">
        <f>IF(I147="violation",COUNTIF($AJ$1:AJ147,AJ147),FALSE)</f>
        <v>143</v>
      </c>
      <c r="AL147">
        <f t="shared" si="27"/>
        <v>0</v>
      </c>
      <c r="AM147">
        <f t="shared" si="28"/>
        <v>3</v>
      </c>
      <c r="AN147" t="str">
        <f t="shared" si="29"/>
        <v>ALERT! 3 Violation founded @METALDET1</v>
      </c>
    </row>
    <row r="148" spans="1:40">
      <c r="A148" t="s">
        <v>120</v>
      </c>
      <c r="B148" t="s">
        <v>121</v>
      </c>
      <c r="C148" t="s">
        <v>274</v>
      </c>
      <c r="D148" t="s">
        <v>129</v>
      </c>
      <c r="E148">
        <v>1</v>
      </c>
      <c r="G148" t="s">
        <v>130</v>
      </c>
      <c r="I148" t="s">
        <v>125</v>
      </c>
      <c r="Z148" t="str">
        <f>IFERROR(MID(AA148,FIND("-",H148,1)+1,20),_xlfn.IFNA(VLOOKUP(F148&amp;"-"&amp;AA148,Ref_Kontak!$A:$E,4,FALSE),Ref_Kontak!$H$2))</f>
        <v>628999007703</v>
      </c>
      <c r="AA148" t="str">
        <f t="shared" si="20"/>
        <v/>
      </c>
      <c r="AB148" t="str">
        <f t="shared" si="21"/>
        <v/>
      </c>
      <c r="AC148" t="str">
        <f t="shared" si="22"/>
        <v>628999007703</v>
      </c>
      <c r="AD148" t="str">
        <f t="shared" si="23"/>
        <v>Halo+,+Visual+AI+5S+mendeteksi+Violation%3A+METALDET1-LINE+8</v>
      </c>
      <c r="AE148" t="str">
        <f t="shared" si="24"/>
        <v>https://web.whatsapp.com/send/?phone=628999007703&amp;text=Halo+,+Visual+AI+5S+mendeteksi+Violation%3A+METALDET1-LINE+8&amp;type=phone_number&amp;app_absent=0</v>
      </c>
      <c r="AF148" t="b">
        <f>IF(ISNA(VLOOKUP(D148&amp;"-"&amp;AB148, Ref_Kontak!$A:$E, 4, FALSE)), FALSE, TRUE)</f>
        <v>0</v>
      </c>
      <c r="AG148" t="str">
        <f>_xlfn.IFNA(VLOOKUP(Z148,Ref_Kontak!H:H,1,FALSE),"FALSE")</f>
        <v>628999007703</v>
      </c>
      <c r="AH148" t="str">
        <f t="shared" si="25"/>
        <v>METALDET1-LINE 8</v>
      </c>
      <c r="AI148">
        <f>IF(I148="violation",COUNTIF($AH$1:AH148,AH148),0)</f>
        <v>145</v>
      </c>
      <c r="AJ148" t="str">
        <f t="shared" si="26"/>
        <v>violation-METALDET1</v>
      </c>
      <c r="AK148">
        <f>IF(I148="violation",COUNTIF($AJ$1:AJ148,AJ148),FALSE)</f>
        <v>144</v>
      </c>
      <c r="AL148">
        <f t="shared" si="27"/>
        <v>0</v>
      </c>
      <c r="AM148">
        <f t="shared" si="28"/>
        <v>3</v>
      </c>
      <c r="AN148" t="str">
        <f t="shared" si="29"/>
        <v>ALERT! 3 Violation founded @METALDET1</v>
      </c>
    </row>
    <row r="149" spans="1:40">
      <c r="A149" t="s">
        <v>120</v>
      </c>
      <c r="B149" t="s">
        <v>121</v>
      </c>
      <c r="C149" t="s">
        <v>275</v>
      </c>
      <c r="D149" t="s">
        <v>129</v>
      </c>
      <c r="E149">
        <v>1</v>
      </c>
      <c r="G149" t="s">
        <v>130</v>
      </c>
      <c r="I149" t="s">
        <v>125</v>
      </c>
      <c r="Z149" t="str">
        <f>IFERROR(MID(AA149,FIND("-",H149,1)+1,20),_xlfn.IFNA(VLOOKUP(F149&amp;"-"&amp;AA149,Ref_Kontak!$A:$E,4,FALSE),Ref_Kontak!$H$2))</f>
        <v>628999007703</v>
      </c>
      <c r="AA149" t="str">
        <f t="shared" si="20"/>
        <v/>
      </c>
      <c r="AB149" t="str">
        <f t="shared" si="21"/>
        <v/>
      </c>
      <c r="AC149" t="str">
        <f t="shared" si="22"/>
        <v>628999007703</v>
      </c>
      <c r="AD149" t="str">
        <f t="shared" si="23"/>
        <v>Halo+,+Visual+AI+5S+mendeteksi+Violation%3A+METALDET1-LINE+8</v>
      </c>
      <c r="AE149" t="str">
        <f t="shared" si="24"/>
        <v>https://web.whatsapp.com/send/?phone=628999007703&amp;text=Halo+,+Visual+AI+5S+mendeteksi+Violation%3A+METALDET1-LINE+8&amp;type=phone_number&amp;app_absent=0</v>
      </c>
      <c r="AF149" t="b">
        <f>IF(ISNA(VLOOKUP(D149&amp;"-"&amp;AB149, Ref_Kontak!$A:$E, 4, FALSE)), FALSE, TRUE)</f>
        <v>0</v>
      </c>
      <c r="AG149" t="str">
        <f>_xlfn.IFNA(VLOOKUP(Z149,Ref_Kontak!H:H,1,FALSE),"FALSE")</f>
        <v>628999007703</v>
      </c>
      <c r="AH149" t="str">
        <f t="shared" si="25"/>
        <v>METALDET1-LINE 8</v>
      </c>
      <c r="AI149">
        <f>IF(I149="violation",COUNTIF($AH$1:AH149,AH149),0)</f>
        <v>146</v>
      </c>
      <c r="AJ149" t="str">
        <f t="shared" si="26"/>
        <v>violation-METALDET1</v>
      </c>
      <c r="AK149">
        <f>IF(I149="violation",COUNTIF($AJ$1:AJ149,AJ149),FALSE)</f>
        <v>145</v>
      </c>
      <c r="AL149">
        <f t="shared" si="27"/>
        <v>0</v>
      </c>
      <c r="AM149">
        <f t="shared" si="28"/>
        <v>3</v>
      </c>
      <c r="AN149" t="str">
        <f t="shared" si="29"/>
        <v>ALERT! 3 Violation founded @METALDET1</v>
      </c>
    </row>
    <row r="150" spans="1:40">
      <c r="A150" t="s">
        <v>120</v>
      </c>
      <c r="B150" t="s">
        <v>121</v>
      </c>
      <c r="C150" t="s">
        <v>276</v>
      </c>
      <c r="D150" t="s">
        <v>129</v>
      </c>
      <c r="E150">
        <v>1</v>
      </c>
      <c r="G150" t="s">
        <v>130</v>
      </c>
      <c r="I150" t="s">
        <v>125</v>
      </c>
      <c r="Z150" t="str">
        <f>IFERROR(MID(AA150,FIND("-",H150,1)+1,20),_xlfn.IFNA(VLOOKUP(F150&amp;"-"&amp;AA150,Ref_Kontak!$A:$E,4,FALSE),Ref_Kontak!$H$2))</f>
        <v>628999007703</v>
      </c>
      <c r="AA150" t="str">
        <f t="shared" si="20"/>
        <v/>
      </c>
      <c r="AB150" t="str">
        <f t="shared" si="21"/>
        <v/>
      </c>
      <c r="AC150" t="str">
        <f t="shared" si="22"/>
        <v>628999007703</v>
      </c>
      <c r="AD150" t="str">
        <f t="shared" si="23"/>
        <v>Halo+,+Visual+AI+5S+mendeteksi+Violation%3A+METALDET1-LINE+8</v>
      </c>
      <c r="AE150" t="str">
        <f t="shared" si="24"/>
        <v>https://web.whatsapp.com/send/?phone=628999007703&amp;text=Halo+,+Visual+AI+5S+mendeteksi+Violation%3A+METALDET1-LINE+8&amp;type=phone_number&amp;app_absent=0</v>
      </c>
      <c r="AF150" t="b">
        <f>IF(ISNA(VLOOKUP(D150&amp;"-"&amp;AB150, Ref_Kontak!$A:$E, 4, FALSE)), FALSE, TRUE)</f>
        <v>0</v>
      </c>
      <c r="AG150" t="str">
        <f>_xlfn.IFNA(VLOOKUP(Z150,Ref_Kontak!H:H,1,FALSE),"FALSE")</f>
        <v>628999007703</v>
      </c>
      <c r="AH150" t="str">
        <f t="shared" si="25"/>
        <v>METALDET1-LINE 8</v>
      </c>
      <c r="AI150">
        <f>IF(I150="violation",COUNTIF($AH$1:AH150,AH150),0)</f>
        <v>147</v>
      </c>
      <c r="AJ150" t="str">
        <f t="shared" si="26"/>
        <v>violation-METALDET1</v>
      </c>
      <c r="AK150">
        <f>IF(I150="violation",COUNTIF($AJ$1:AJ150,AJ150),FALSE)</f>
        <v>146</v>
      </c>
      <c r="AL150">
        <f t="shared" si="27"/>
        <v>0</v>
      </c>
      <c r="AM150">
        <f t="shared" si="28"/>
        <v>3</v>
      </c>
      <c r="AN150" t="str">
        <f t="shared" si="29"/>
        <v>ALERT! 3 Violation founded @METALDET1</v>
      </c>
    </row>
    <row r="151" spans="1:40">
      <c r="A151" t="s">
        <v>120</v>
      </c>
      <c r="B151" t="s">
        <v>121</v>
      </c>
      <c r="C151" t="s">
        <v>277</v>
      </c>
      <c r="D151" t="s">
        <v>129</v>
      </c>
      <c r="E151">
        <v>1</v>
      </c>
      <c r="G151" t="s">
        <v>130</v>
      </c>
      <c r="I151" t="s">
        <v>125</v>
      </c>
      <c r="Z151" t="str">
        <f>IFERROR(MID(AA151,FIND("-",H151,1)+1,20),_xlfn.IFNA(VLOOKUP(F151&amp;"-"&amp;AA151,Ref_Kontak!$A:$E,4,FALSE),Ref_Kontak!$H$2))</f>
        <v>628999007703</v>
      </c>
      <c r="AA151" t="str">
        <f t="shared" si="20"/>
        <v/>
      </c>
      <c r="AB151" t="str">
        <f t="shared" si="21"/>
        <v/>
      </c>
      <c r="AC151" t="str">
        <f t="shared" si="22"/>
        <v>628999007703</v>
      </c>
      <c r="AD151" t="str">
        <f t="shared" si="23"/>
        <v>Halo+,+Visual+AI+5S+mendeteksi+Violation%3A+METALDET1-LINE+8</v>
      </c>
      <c r="AE151" t="str">
        <f t="shared" si="24"/>
        <v>https://web.whatsapp.com/send/?phone=628999007703&amp;text=Halo+,+Visual+AI+5S+mendeteksi+Violation%3A+METALDET1-LINE+8&amp;type=phone_number&amp;app_absent=0</v>
      </c>
      <c r="AF151" t="b">
        <f>IF(ISNA(VLOOKUP(D151&amp;"-"&amp;AB151, Ref_Kontak!$A:$E, 4, FALSE)), FALSE, TRUE)</f>
        <v>0</v>
      </c>
      <c r="AG151" t="str">
        <f>_xlfn.IFNA(VLOOKUP(Z151,Ref_Kontak!H:H,1,FALSE),"FALSE")</f>
        <v>628999007703</v>
      </c>
      <c r="AH151" t="str">
        <f t="shared" si="25"/>
        <v>METALDET1-LINE 8</v>
      </c>
      <c r="AI151">
        <f>IF(I151="violation",COUNTIF($AH$1:AH151,AH151),0)</f>
        <v>148</v>
      </c>
      <c r="AJ151" t="str">
        <f t="shared" si="26"/>
        <v>violation-METALDET1</v>
      </c>
      <c r="AK151">
        <f>IF(I151="violation",COUNTIF($AJ$1:AJ151,AJ151),FALSE)</f>
        <v>147</v>
      </c>
      <c r="AL151">
        <f t="shared" si="27"/>
        <v>0</v>
      </c>
      <c r="AM151">
        <f t="shared" si="28"/>
        <v>3</v>
      </c>
      <c r="AN151" t="str">
        <f t="shared" si="29"/>
        <v>ALERT! 3 Violation founded @METALDET1</v>
      </c>
    </row>
    <row r="152" spans="1:40">
      <c r="A152" t="s">
        <v>120</v>
      </c>
      <c r="B152" t="s">
        <v>121</v>
      </c>
      <c r="C152" t="s">
        <v>278</v>
      </c>
      <c r="D152" t="s">
        <v>129</v>
      </c>
      <c r="E152">
        <v>1</v>
      </c>
      <c r="G152" t="s">
        <v>130</v>
      </c>
      <c r="I152" t="s">
        <v>125</v>
      </c>
      <c r="Z152" t="str">
        <f>IFERROR(MID(AA152,FIND("-",H152,1)+1,20),_xlfn.IFNA(VLOOKUP(F152&amp;"-"&amp;AA152,Ref_Kontak!$A:$E,4,FALSE),Ref_Kontak!$H$2))</f>
        <v>628999007703</v>
      </c>
      <c r="AA152" t="str">
        <f t="shared" si="20"/>
        <v/>
      </c>
      <c r="AB152" t="str">
        <f t="shared" si="21"/>
        <v/>
      </c>
      <c r="AC152" t="str">
        <f t="shared" si="22"/>
        <v>628999007703</v>
      </c>
      <c r="AD152" t="str">
        <f t="shared" si="23"/>
        <v>Halo+,+Visual+AI+5S+mendeteksi+Violation%3A+METALDET1-LINE+8</v>
      </c>
      <c r="AE152" t="str">
        <f t="shared" si="24"/>
        <v>https://web.whatsapp.com/send/?phone=628999007703&amp;text=Halo+,+Visual+AI+5S+mendeteksi+Violation%3A+METALDET1-LINE+8&amp;type=phone_number&amp;app_absent=0</v>
      </c>
      <c r="AF152" t="b">
        <f>IF(ISNA(VLOOKUP(D152&amp;"-"&amp;AB152, Ref_Kontak!$A:$E, 4, FALSE)), FALSE, TRUE)</f>
        <v>0</v>
      </c>
      <c r="AG152" t="str">
        <f>_xlfn.IFNA(VLOOKUP(Z152,Ref_Kontak!H:H,1,FALSE),"FALSE")</f>
        <v>628999007703</v>
      </c>
      <c r="AH152" t="str">
        <f t="shared" si="25"/>
        <v>METALDET1-LINE 8</v>
      </c>
      <c r="AI152">
        <f>IF(I152="violation",COUNTIF($AH$1:AH152,AH152),0)</f>
        <v>149</v>
      </c>
      <c r="AJ152" t="str">
        <f t="shared" si="26"/>
        <v>violation-METALDET1</v>
      </c>
      <c r="AK152">
        <f>IF(I152="violation",COUNTIF($AJ$1:AJ152,AJ152),FALSE)</f>
        <v>148</v>
      </c>
      <c r="AL152">
        <f t="shared" si="27"/>
        <v>0</v>
      </c>
      <c r="AM152">
        <f t="shared" si="28"/>
        <v>3</v>
      </c>
      <c r="AN152" t="str">
        <f t="shared" si="29"/>
        <v>ALERT! 3 Violation founded @METALDET1</v>
      </c>
    </row>
    <row r="153" spans="1:40">
      <c r="A153" t="s">
        <v>120</v>
      </c>
      <c r="B153" t="s">
        <v>121</v>
      </c>
      <c r="C153" t="s">
        <v>279</v>
      </c>
      <c r="D153" t="s">
        <v>129</v>
      </c>
      <c r="E153">
        <v>1</v>
      </c>
      <c r="G153" t="s">
        <v>130</v>
      </c>
      <c r="I153" t="s">
        <v>125</v>
      </c>
      <c r="Z153" t="str">
        <f>IFERROR(MID(AA153,FIND("-",H153,1)+1,20),_xlfn.IFNA(VLOOKUP(F153&amp;"-"&amp;AA153,Ref_Kontak!$A:$E,4,FALSE),Ref_Kontak!$H$2))</f>
        <v>628999007703</v>
      </c>
      <c r="AA153" t="str">
        <f t="shared" si="20"/>
        <v/>
      </c>
      <c r="AB153" t="str">
        <f t="shared" si="21"/>
        <v/>
      </c>
      <c r="AC153" t="str">
        <f t="shared" si="22"/>
        <v>628999007703</v>
      </c>
      <c r="AD153" t="str">
        <f t="shared" si="23"/>
        <v>Halo+,+Visual+AI+5S+mendeteksi+Violation%3A+METALDET1-LINE+8</v>
      </c>
      <c r="AE153" t="str">
        <f t="shared" si="24"/>
        <v>https://web.whatsapp.com/send/?phone=628999007703&amp;text=Halo+,+Visual+AI+5S+mendeteksi+Violation%3A+METALDET1-LINE+8&amp;type=phone_number&amp;app_absent=0</v>
      </c>
      <c r="AF153" t="b">
        <f>IF(ISNA(VLOOKUP(D153&amp;"-"&amp;AB153, Ref_Kontak!$A:$E, 4, FALSE)), FALSE, TRUE)</f>
        <v>0</v>
      </c>
      <c r="AG153" t="str">
        <f>_xlfn.IFNA(VLOOKUP(Z153,Ref_Kontak!H:H,1,FALSE),"FALSE")</f>
        <v>628999007703</v>
      </c>
      <c r="AH153" t="str">
        <f t="shared" si="25"/>
        <v>METALDET1-LINE 8</v>
      </c>
      <c r="AI153">
        <f>IF(I153="violation",COUNTIF($AH$1:AH153,AH153),0)</f>
        <v>150</v>
      </c>
      <c r="AJ153" t="str">
        <f t="shared" si="26"/>
        <v>violation-METALDET1</v>
      </c>
      <c r="AK153">
        <f>IF(I153="violation",COUNTIF($AJ$1:AJ153,AJ153),FALSE)</f>
        <v>149</v>
      </c>
      <c r="AL153">
        <f t="shared" si="27"/>
        <v>0</v>
      </c>
      <c r="AM153">
        <f t="shared" si="28"/>
        <v>3</v>
      </c>
      <c r="AN153" t="str">
        <f t="shared" si="29"/>
        <v>ALERT! 3 Violation founded @METALDET1</v>
      </c>
    </row>
    <row r="154" spans="1:40">
      <c r="A154" t="s">
        <v>120</v>
      </c>
      <c r="B154" t="s">
        <v>121</v>
      </c>
      <c r="C154" t="s">
        <v>280</v>
      </c>
      <c r="D154" t="s">
        <v>129</v>
      </c>
      <c r="E154">
        <v>1</v>
      </c>
      <c r="G154" t="s">
        <v>130</v>
      </c>
      <c r="I154" t="s">
        <v>125</v>
      </c>
      <c r="Z154" t="str">
        <f>IFERROR(MID(AA154,FIND("-",H154,1)+1,20),_xlfn.IFNA(VLOOKUP(F154&amp;"-"&amp;AA154,Ref_Kontak!$A:$E,4,FALSE),Ref_Kontak!$H$2))</f>
        <v>628999007703</v>
      </c>
      <c r="AA154" t="str">
        <f t="shared" si="20"/>
        <v/>
      </c>
      <c r="AB154" t="str">
        <f t="shared" si="21"/>
        <v/>
      </c>
      <c r="AC154" t="str">
        <f t="shared" si="22"/>
        <v>628999007703</v>
      </c>
      <c r="AD154" t="str">
        <f t="shared" si="23"/>
        <v>Halo+,+Visual+AI+5S+mendeteksi+Violation%3A+METALDET1-LINE+8</v>
      </c>
      <c r="AE154" t="str">
        <f t="shared" si="24"/>
        <v>https://web.whatsapp.com/send/?phone=628999007703&amp;text=Halo+,+Visual+AI+5S+mendeteksi+Violation%3A+METALDET1-LINE+8&amp;type=phone_number&amp;app_absent=0</v>
      </c>
      <c r="AF154" t="b">
        <f>IF(ISNA(VLOOKUP(D154&amp;"-"&amp;AB154, Ref_Kontak!$A:$E, 4, FALSE)), FALSE, TRUE)</f>
        <v>0</v>
      </c>
      <c r="AG154" t="str">
        <f>_xlfn.IFNA(VLOOKUP(Z154,Ref_Kontak!H:H,1,FALSE),"FALSE")</f>
        <v>628999007703</v>
      </c>
      <c r="AH154" t="str">
        <f t="shared" si="25"/>
        <v>METALDET1-LINE 8</v>
      </c>
      <c r="AI154">
        <f>IF(I154="violation",COUNTIF($AH$1:AH154,AH154),0)</f>
        <v>151</v>
      </c>
      <c r="AJ154" t="str">
        <f t="shared" si="26"/>
        <v>violation-METALDET1</v>
      </c>
      <c r="AK154">
        <f>IF(I154="violation",COUNTIF($AJ$1:AJ154,AJ154),FALSE)</f>
        <v>150</v>
      </c>
      <c r="AL154">
        <f t="shared" si="27"/>
        <v>0</v>
      </c>
      <c r="AM154">
        <f t="shared" si="28"/>
        <v>3</v>
      </c>
      <c r="AN154" t="str">
        <f t="shared" si="29"/>
        <v>ALERT! 3 Violation founded @METALDET1</v>
      </c>
    </row>
    <row r="155" spans="1:40">
      <c r="A155" t="s">
        <v>120</v>
      </c>
      <c r="B155" t="s">
        <v>121</v>
      </c>
      <c r="C155" t="s">
        <v>281</v>
      </c>
      <c r="D155" t="s">
        <v>129</v>
      </c>
      <c r="E155">
        <v>1</v>
      </c>
      <c r="G155" t="s">
        <v>130</v>
      </c>
      <c r="I155" t="s">
        <v>125</v>
      </c>
      <c r="Z155" t="str">
        <f>IFERROR(MID(AA155,FIND("-",H155,1)+1,20),_xlfn.IFNA(VLOOKUP(F155&amp;"-"&amp;AA155,Ref_Kontak!$A:$E,4,FALSE),Ref_Kontak!$H$2))</f>
        <v>628999007703</v>
      </c>
      <c r="AA155" t="str">
        <f t="shared" si="20"/>
        <v/>
      </c>
      <c r="AB155" t="str">
        <f t="shared" si="21"/>
        <v/>
      </c>
      <c r="AC155" t="str">
        <f t="shared" si="22"/>
        <v>628999007703</v>
      </c>
      <c r="AD155" t="str">
        <f t="shared" si="23"/>
        <v>Halo+,+Visual+AI+5S+mendeteksi+Violation%3A+METALDET1-LINE+8</v>
      </c>
      <c r="AE155" t="str">
        <f t="shared" si="24"/>
        <v>https://web.whatsapp.com/send/?phone=628999007703&amp;text=Halo+,+Visual+AI+5S+mendeteksi+Violation%3A+METALDET1-LINE+8&amp;type=phone_number&amp;app_absent=0</v>
      </c>
      <c r="AF155" t="b">
        <f>IF(ISNA(VLOOKUP(D155&amp;"-"&amp;AB155, Ref_Kontak!$A:$E, 4, FALSE)), FALSE, TRUE)</f>
        <v>0</v>
      </c>
      <c r="AG155" t="str">
        <f>_xlfn.IFNA(VLOOKUP(Z155,Ref_Kontak!H:H,1,FALSE),"FALSE")</f>
        <v>628999007703</v>
      </c>
      <c r="AH155" t="str">
        <f t="shared" si="25"/>
        <v>METALDET1-LINE 8</v>
      </c>
      <c r="AI155">
        <f>IF(I155="violation",COUNTIF($AH$1:AH155,AH155),0)</f>
        <v>152</v>
      </c>
      <c r="AJ155" t="str">
        <f t="shared" si="26"/>
        <v>violation-METALDET1</v>
      </c>
      <c r="AK155">
        <f>IF(I155="violation",COUNTIF($AJ$1:AJ155,AJ155),FALSE)</f>
        <v>151</v>
      </c>
      <c r="AL155">
        <f t="shared" si="27"/>
        <v>0</v>
      </c>
      <c r="AM155">
        <f t="shared" si="28"/>
        <v>3</v>
      </c>
      <c r="AN155" t="str">
        <f t="shared" si="29"/>
        <v>ALERT! 3 Violation founded @METALDET1</v>
      </c>
    </row>
    <row r="156" spans="1:40">
      <c r="A156" t="s">
        <v>120</v>
      </c>
      <c r="B156" t="s">
        <v>121</v>
      </c>
      <c r="C156" t="s">
        <v>282</v>
      </c>
      <c r="D156" t="s">
        <v>129</v>
      </c>
      <c r="E156">
        <v>1</v>
      </c>
      <c r="G156" t="s">
        <v>130</v>
      </c>
      <c r="I156" t="s">
        <v>125</v>
      </c>
      <c r="Z156" t="str">
        <f>IFERROR(MID(AA156,FIND("-",H156,1)+1,20),_xlfn.IFNA(VLOOKUP(F156&amp;"-"&amp;AA156,Ref_Kontak!$A:$E,4,FALSE),Ref_Kontak!$H$2))</f>
        <v>628999007703</v>
      </c>
      <c r="AA156" t="str">
        <f t="shared" si="20"/>
        <v/>
      </c>
      <c r="AB156" t="str">
        <f t="shared" si="21"/>
        <v/>
      </c>
      <c r="AC156" t="str">
        <f t="shared" si="22"/>
        <v>628999007703</v>
      </c>
      <c r="AD156" t="str">
        <f t="shared" si="23"/>
        <v>Halo+,+Visual+AI+5S+mendeteksi+Violation%3A+METALDET1-LINE+8</v>
      </c>
      <c r="AE156" t="str">
        <f t="shared" si="24"/>
        <v>https://web.whatsapp.com/send/?phone=628999007703&amp;text=Halo+,+Visual+AI+5S+mendeteksi+Violation%3A+METALDET1-LINE+8&amp;type=phone_number&amp;app_absent=0</v>
      </c>
      <c r="AF156" t="b">
        <f>IF(ISNA(VLOOKUP(D156&amp;"-"&amp;AB156, Ref_Kontak!$A:$E, 4, FALSE)), FALSE, TRUE)</f>
        <v>0</v>
      </c>
      <c r="AG156" t="str">
        <f>_xlfn.IFNA(VLOOKUP(Z156,Ref_Kontak!H:H,1,FALSE),"FALSE")</f>
        <v>628999007703</v>
      </c>
      <c r="AH156" t="str">
        <f t="shared" si="25"/>
        <v>METALDET1-LINE 8</v>
      </c>
      <c r="AI156">
        <f>IF(I156="violation",COUNTIF($AH$1:AH156,AH156),0)</f>
        <v>153</v>
      </c>
      <c r="AJ156" t="str">
        <f t="shared" si="26"/>
        <v>violation-METALDET1</v>
      </c>
      <c r="AK156">
        <f>IF(I156="violation",COUNTIF($AJ$1:AJ156,AJ156),FALSE)</f>
        <v>152</v>
      </c>
      <c r="AL156">
        <f t="shared" si="27"/>
        <v>0</v>
      </c>
      <c r="AM156">
        <f t="shared" si="28"/>
        <v>3</v>
      </c>
      <c r="AN156" t="str">
        <f t="shared" si="29"/>
        <v>ALERT! 3 Violation founded @METALDET1</v>
      </c>
    </row>
    <row r="157" spans="1:40">
      <c r="A157" t="s">
        <v>120</v>
      </c>
      <c r="B157" t="s">
        <v>121</v>
      </c>
      <c r="C157" t="s">
        <v>283</v>
      </c>
      <c r="D157" t="s">
        <v>129</v>
      </c>
      <c r="E157">
        <v>1</v>
      </c>
      <c r="G157" t="s">
        <v>130</v>
      </c>
      <c r="I157" t="s">
        <v>125</v>
      </c>
      <c r="Z157" t="str">
        <f>IFERROR(MID(AA157,FIND("-",H157,1)+1,20),_xlfn.IFNA(VLOOKUP(F157&amp;"-"&amp;AA157,Ref_Kontak!$A:$E,4,FALSE),Ref_Kontak!$H$2))</f>
        <v>628999007703</v>
      </c>
      <c r="AA157" t="str">
        <f t="shared" si="20"/>
        <v/>
      </c>
      <c r="AB157" t="str">
        <f t="shared" si="21"/>
        <v/>
      </c>
      <c r="AC157" t="str">
        <f t="shared" si="22"/>
        <v>628999007703</v>
      </c>
      <c r="AD157" t="str">
        <f t="shared" si="23"/>
        <v>Halo+,+Visual+AI+5S+mendeteksi+Violation%3A+METALDET1-LINE+8</v>
      </c>
      <c r="AE157" t="str">
        <f t="shared" si="24"/>
        <v>https://web.whatsapp.com/send/?phone=628999007703&amp;text=Halo+,+Visual+AI+5S+mendeteksi+Violation%3A+METALDET1-LINE+8&amp;type=phone_number&amp;app_absent=0</v>
      </c>
      <c r="AF157" t="b">
        <f>IF(ISNA(VLOOKUP(D157&amp;"-"&amp;AB157, Ref_Kontak!$A:$E, 4, FALSE)), FALSE, TRUE)</f>
        <v>0</v>
      </c>
      <c r="AG157" t="str">
        <f>_xlfn.IFNA(VLOOKUP(Z157,Ref_Kontak!H:H,1,FALSE),"FALSE")</f>
        <v>628999007703</v>
      </c>
      <c r="AH157" t="str">
        <f t="shared" si="25"/>
        <v>METALDET1-LINE 8</v>
      </c>
      <c r="AI157">
        <f>IF(I157="violation",COUNTIF($AH$1:AH157,AH157),0)</f>
        <v>154</v>
      </c>
      <c r="AJ157" t="str">
        <f t="shared" si="26"/>
        <v>violation-METALDET1</v>
      </c>
      <c r="AK157">
        <f>IF(I157="violation",COUNTIF($AJ$1:AJ157,AJ157),FALSE)</f>
        <v>153</v>
      </c>
      <c r="AL157">
        <f t="shared" si="27"/>
        <v>0</v>
      </c>
      <c r="AM157">
        <f t="shared" si="28"/>
        <v>3</v>
      </c>
      <c r="AN157" t="str">
        <f t="shared" si="29"/>
        <v>ALERT! 3 Violation founded @METALDET1</v>
      </c>
    </row>
    <row r="158" spans="1:40">
      <c r="A158" t="s">
        <v>120</v>
      </c>
      <c r="B158" t="s">
        <v>121</v>
      </c>
      <c r="C158" t="s">
        <v>284</v>
      </c>
      <c r="D158" t="s">
        <v>129</v>
      </c>
      <c r="E158">
        <v>1</v>
      </c>
      <c r="G158" t="s">
        <v>130</v>
      </c>
      <c r="I158" t="s">
        <v>125</v>
      </c>
      <c r="Z158" t="str">
        <f>IFERROR(MID(AA158,FIND("-",H158,1)+1,20),_xlfn.IFNA(VLOOKUP(F158&amp;"-"&amp;AA158,Ref_Kontak!$A:$E,4,FALSE),Ref_Kontak!$H$2))</f>
        <v>628999007703</v>
      </c>
      <c r="AA158" t="str">
        <f t="shared" si="20"/>
        <v/>
      </c>
      <c r="AB158" t="str">
        <f t="shared" si="21"/>
        <v/>
      </c>
      <c r="AC158" t="str">
        <f t="shared" si="22"/>
        <v>628999007703</v>
      </c>
      <c r="AD158" t="str">
        <f t="shared" si="23"/>
        <v>Halo+,+Visual+AI+5S+mendeteksi+Violation%3A+METALDET1-LINE+8</v>
      </c>
      <c r="AE158" t="str">
        <f t="shared" si="24"/>
        <v>https://web.whatsapp.com/send/?phone=628999007703&amp;text=Halo+,+Visual+AI+5S+mendeteksi+Violation%3A+METALDET1-LINE+8&amp;type=phone_number&amp;app_absent=0</v>
      </c>
      <c r="AF158" t="b">
        <f>IF(ISNA(VLOOKUP(D158&amp;"-"&amp;AB158, Ref_Kontak!$A:$E, 4, FALSE)), FALSE, TRUE)</f>
        <v>0</v>
      </c>
      <c r="AG158" t="str">
        <f>_xlfn.IFNA(VLOOKUP(Z158,Ref_Kontak!H:H,1,FALSE),"FALSE")</f>
        <v>628999007703</v>
      </c>
      <c r="AH158" t="str">
        <f t="shared" si="25"/>
        <v>METALDET1-LINE 8</v>
      </c>
      <c r="AI158">
        <f>IF(I158="violation",COUNTIF($AH$1:AH158,AH158),0)</f>
        <v>155</v>
      </c>
      <c r="AJ158" t="str">
        <f t="shared" si="26"/>
        <v>violation-METALDET1</v>
      </c>
      <c r="AK158">
        <f>IF(I158="violation",COUNTIF($AJ$1:AJ158,AJ158),FALSE)</f>
        <v>154</v>
      </c>
      <c r="AL158">
        <f t="shared" si="27"/>
        <v>0</v>
      </c>
      <c r="AM158">
        <f t="shared" si="28"/>
        <v>3</v>
      </c>
      <c r="AN158" t="str">
        <f t="shared" si="29"/>
        <v>ALERT! 3 Violation founded @METALDET1</v>
      </c>
    </row>
    <row r="159" spans="1:40">
      <c r="A159" t="s">
        <v>120</v>
      </c>
      <c r="B159" t="s">
        <v>121</v>
      </c>
      <c r="C159" t="s">
        <v>285</v>
      </c>
      <c r="D159" t="s">
        <v>129</v>
      </c>
      <c r="E159">
        <v>1</v>
      </c>
      <c r="G159" t="s">
        <v>130</v>
      </c>
      <c r="I159" t="s">
        <v>125</v>
      </c>
      <c r="Z159" t="str">
        <f>IFERROR(MID(AA159,FIND("-",H159,1)+1,20),_xlfn.IFNA(VLOOKUP(F159&amp;"-"&amp;AA159,Ref_Kontak!$A:$E,4,FALSE),Ref_Kontak!$H$2))</f>
        <v>628999007703</v>
      </c>
      <c r="AA159" t="str">
        <f t="shared" si="20"/>
        <v/>
      </c>
      <c r="AB159" t="str">
        <f t="shared" si="21"/>
        <v/>
      </c>
      <c r="AC159" t="str">
        <f t="shared" si="22"/>
        <v>628999007703</v>
      </c>
      <c r="AD159" t="str">
        <f t="shared" si="23"/>
        <v>Halo+,+Visual+AI+5S+mendeteksi+Violation%3A+METALDET1-LINE+8</v>
      </c>
      <c r="AE159" t="str">
        <f t="shared" si="24"/>
        <v>https://web.whatsapp.com/send/?phone=628999007703&amp;text=Halo+,+Visual+AI+5S+mendeteksi+Violation%3A+METALDET1-LINE+8&amp;type=phone_number&amp;app_absent=0</v>
      </c>
      <c r="AF159" t="b">
        <f>IF(ISNA(VLOOKUP(D159&amp;"-"&amp;AB159, Ref_Kontak!$A:$E, 4, FALSE)), FALSE, TRUE)</f>
        <v>0</v>
      </c>
      <c r="AG159" t="str">
        <f>_xlfn.IFNA(VLOOKUP(Z159,Ref_Kontak!H:H,1,FALSE),"FALSE")</f>
        <v>628999007703</v>
      </c>
      <c r="AH159" t="str">
        <f t="shared" si="25"/>
        <v>METALDET1-LINE 8</v>
      </c>
      <c r="AI159">
        <f>IF(I159="violation",COUNTIF($AH$1:AH159,AH159),0)</f>
        <v>156</v>
      </c>
      <c r="AJ159" t="str">
        <f t="shared" si="26"/>
        <v>violation-METALDET1</v>
      </c>
      <c r="AK159">
        <f>IF(I159="violation",COUNTIF($AJ$1:AJ159,AJ159),FALSE)</f>
        <v>155</v>
      </c>
      <c r="AL159">
        <f t="shared" si="27"/>
        <v>0</v>
      </c>
      <c r="AM159">
        <f t="shared" si="28"/>
        <v>3</v>
      </c>
      <c r="AN159" t="str">
        <f t="shared" si="29"/>
        <v>ALERT! 3 Violation founded @METALDET1</v>
      </c>
    </row>
    <row r="160" spans="1:40">
      <c r="A160" t="s">
        <v>120</v>
      </c>
      <c r="B160" t="s">
        <v>121</v>
      </c>
      <c r="C160" t="s">
        <v>286</v>
      </c>
      <c r="D160" t="s">
        <v>129</v>
      </c>
      <c r="E160">
        <v>1</v>
      </c>
      <c r="G160" t="s">
        <v>130</v>
      </c>
      <c r="I160" t="s">
        <v>125</v>
      </c>
      <c r="Z160" t="str">
        <f>IFERROR(MID(AA160,FIND("-",H160,1)+1,20),_xlfn.IFNA(VLOOKUP(F160&amp;"-"&amp;AA160,Ref_Kontak!$A:$E,4,FALSE),Ref_Kontak!$H$2))</f>
        <v>628999007703</v>
      </c>
      <c r="AA160" t="str">
        <f t="shared" si="20"/>
        <v/>
      </c>
      <c r="AB160" t="str">
        <f t="shared" si="21"/>
        <v/>
      </c>
      <c r="AC160" t="str">
        <f t="shared" si="22"/>
        <v>628999007703</v>
      </c>
      <c r="AD160" t="str">
        <f t="shared" si="23"/>
        <v>Halo+,+Visual+AI+5S+mendeteksi+Violation%3A+METALDET1-LINE+8</v>
      </c>
      <c r="AE160" t="str">
        <f t="shared" si="24"/>
        <v>https://web.whatsapp.com/send/?phone=628999007703&amp;text=Halo+,+Visual+AI+5S+mendeteksi+Violation%3A+METALDET1-LINE+8&amp;type=phone_number&amp;app_absent=0</v>
      </c>
      <c r="AF160" t="b">
        <f>IF(ISNA(VLOOKUP(D160&amp;"-"&amp;AB160, Ref_Kontak!$A:$E, 4, FALSE)), FALSE, TRUE)</f>
        <v>0</v>
      </c>
      <c r="AG160" t="str">
        <f>_xlfn.IFNA(VLOOKUP(Z160,Ref_Kontak!H:H,1,FALSE),"FALSE")</f>
        <v>628999007703</v>
      </c>
      <c r="AH160" t="str">
        <f t="shared" si="25"/>
        <v>METALDET1-LINE 8</v>
      </c>
      <c r="AI160">
        <f>IF(I160="violation",COUNTIF($AH$1:AH160,AH160),0)</f>
        <v>157</v>
      </c>
      <c r="AJ160" t="str">
        <f t="shared" si="26"/>
        <v>violation-METALDET1</v>
      </c>
      <c r="AK160">
        <f>IF(I160="violation",COUNTIF($AJ$1:AJ160,AJ160),FALSE)</f>
        <v>156</v>
      </c>
      <c r="AL160">
        <f t="shared" si="27"/>
        <v>0</v>
      </c>
      <c r="AM160">
        <f t="shared" si="28"/>
        <v>3</v>
      </c>
      <c r="AN160" t="str">
        <f t="shared" si="29"/>
        <v>ALERT! 3 Violation founded @METALDET1</v>
      </c>
    </row>
    <row r="161" spans="1:40">
      <c r="A161" t="s">
        <v>120</v>
      </c>
      <c r="B161" t="s">
        <v>121</v>
      </c>
      <c r="C161" t="s">
        <v>287</v>
      </c>
      <c r="D161" t="s">
        <v>129</v>
      </c>
      <c r="E161">
        <v>1</v>
      </c>
      <c r="G161" t="s">
        <v>130</v>
      </c>
      <c r="I161" t="s">
        <v>125</v>
      </c>
      <c r="Z161" t="str">
        <f>IFERROR(MID(AA161,FIND("-",H161,1)+1,20),_xlfn.IFNA(VLOOKUP(F161&amp;"-"&amp;AA161,Ref_Kontak!$A:$E,4,FALSE),Ref_Kontak!$H$2))</f>
        <v>628999007703</v>
      </c>
      <c r="AA161" t="str">
        <f t="shared" si="20"/>
        <v/>
      </c>
      <c r="AB161" t="str">
        <f t="shared" si="21"/>
        <v/>
      </c>
      <c r="AC161" t="str">
        <f t="shared" si="22"/>
        <v>628999007703</v>
      </c>
      <c r="AD161" t="str">
        <f t="shared" si="23"/>
        <v>Halo+,+Visual+AI+5S+mendeteksi+Violation%3A+METALDET1-LINE+8</v>
      </c>
      <c r="AE161" t="str">
        <f t="shared" si="24"/>
        <v>https://web.whatsapp.com/send/?phone=628999007703&amp;text=Halo+,+Visual+AI+5S+mendeteksi+Violation%3A+METALDET1-LINE+8&amp;type=phone_number&amp;app_absent=0</v>
      </c>
      <c r="AF161" t="b">
        <f>IF(ISNA(VLOOKUP(D161&amp;"-"&amp;AB161, Ref_Kontak!$A:$E, 4, FALSE)), FALSE, TRUE)</f>
        <v>0</v>
      </c>
      <c r="AG161" t="str">
        <f>_xlfn.IFNA(VLOOKUP(Z161,Ref_Kontak!H:H,1,FALSE),"FALSE")</f>
        <v>628999007703</v>
      </c>
      <c r="AH161" t="str">
        <f t="shared" si="25"/>
        <v>METALDET1-LINE 8</v>
      </c>
      <c r="AI161">
        <f>IF(I161="violation",COUNTIF($AH$1:AH161,AH161),0)</f>
        <v>158</v>
      </c>
      <c r="AJ161" t="str">
        <f t="shared" si="26"/>
        <v>violation-METALDET1</v>
      </c>
      <c r="AK161">
        <f>IF(I161="violation",COUNTIF($AJ$1:AJ161,AJ161),FALSE)</f>
        <v>157</v>
      </c>
      <c r="AL161">
        <f t="shared" si="27"/>
        <v>0</v>
      </c>
      <c r="AM161">
        <f t="shared" si="28"/>
        <v>3</v>
      </c>
      <c r="AN161" t="str">
        <f t="shared" si="29"/>
        <v>ALERT! 3 Violation founded @METALDET1</v>
      </c>
    </row>
    <row r="162" spans="1:40">
      <c r="A162" t="s">
        <v>120</v>
      </c>
      <c r="B162" t="s">
        <v>121</v>
      </c>
      <c r="C162" t="s">
        <v>288</v>
      </c>
      <c r="D162" t="s">
        <v>129</v>
      </c>
      <c r="E162">
        <v>1</v>
      </c>
      <c r="G162" t="s">
        <v>130</v>
      </c>
      <c r="I162" t="s">
        <v>125</v>
      </c>
      <c r="Z162" t="str">
        <f>IFERROR(MID(AA162,FIND("-",H162,1)+1,20),_xlfn.IFNA(VLOOKUP(F162&amp;"-"&amp;AA162,Ref_Kontak!$A:$E,4,FALSE),Ref_Kontak!$H$2))</f>
        <v>628999007703</v>
      </c>
      <c r="AA162" t="str">
        <f t="shared" si="20"/>
        <v/>
      </c>
      <c r="AB162" t="str">
        <f t="shared" si="21"/>
        <v/>
      </c>
      <c r="AC162" t="str">
        <f t="shared" si="22"/>
        <v>628999007703</v>
      </c>
      <c r="AD162" t="str">
        <f t="shared" si="23"/>
        <v>Halo+,+Visual+AI+5S+mendeteksi+Violation%3A+METALDET1-LINE+8</v>
      </c>
      <c r="AE162" t="str">
        <f t="shared" si="24"/>
        <v>https://web.whatsapp.com/send/?phone=628999007703&amp;text=Halo+,+Visual+AI+5S+mendeteksi+Violation%3A+METALDET1-LINE+8&amp;type=phone_number&amp;app_absent=0</v>
      </c>
      <c r="AF162" t="b">
        <f>IF(ISNA(VLOOKUP(D162&amp;"-"&amp;AB162, Ref_Kontak!$A:$E, 4, FALSE)), FALSE, TRUE)</f>
        <v>0</v>
      </c>
      <c r="AG162" t="str">
        <f>_xlfn.IFNA(VLOOKUP(Z162,Ref_Kontak!H:H,1,FALSE),"FALSE")</f>
        <v>628999007703</v>
      </c>
      <c r="AH162" t="str">
        <f t="shared" si="25"/>
        <v>METALDET1-LINE 8</v>
      </c>
      <c r="AI162">
        <f>IF(I162="violation",COUNTIF($AH$1:AH162,AH162),0)</f>
        <v>159</v>
      </c>
      <c r="AJ162" t="str">
        <f t="shared" si="26"/>
        <v>violation-METALDET1</v>
      </c>
      <c r="AK162">
        <f>IF(I162="violation",COUNTIF($AJ$1:AJ162,AJ162),FALSE)</f>
        <v>158</v>
      </c>
      <c r="AL162">
        <f t="shared" si="27"/>
        <v>0</v>
      </c>
      <c r="AM162">
        <f t="shared" si="28"/>
        <v>3</v>
      </c>
      <c r="AN162" t="str">
        <f t="shared" si="29"/>
        <v>ALERT! 3 Violation founded @METALDET1</v>
      </c>
    </row>
    <row r="163" spans="1:40">
      <c r="A163" t="s">
        <v>120</v>
      </c>
      <c r="B163" t="s">
        <v>121</v>
      </c>
      <c r="C163" t="s">
        <v>289</v>
      </c>
      <c r="D163" t="s">
        <v>129</v>
      </c>
      <c r="E163">
        <v>1</v>
      </c>
      <c r="G163" t="s">
        <v>130</v>
      </c>
      <c r="I163" t="s">
        <v>125</v>
      </c>
      <c r="Z163" t="str">
        <f>IFERROR(MID(AA163,FIND("-",H163,1)+1,20),_xlfn.IFNA(VLOOKUP(F163&amp;"-"&amp;AA163,Ref_Kontak!$A:$E,4,FALSE),Ref_Kontak!$H$2))</f>
        <v>628999007703</v>
      </c>
      <c r="AA163" t="str">
        <f t="shared" si="20"/>
        <v/>
      </c>
      <c r="AB163" t="str">
        <f t="shared" si="21"/>
        <v/>
      </c>
      <c r="AC163" t="str">
        <f t="shared" si="22"/>
        <v>628999007703</v>
      </c>
      <c r="AD163" t="str">
        <f t="shared" si="23"/>
        <v>Halo+,+Visual+AI+5S+mendeteksi+Violation%3A+METALDET1-LINE+8</v>
      </c>
      <c r="AE163" t="str">
        <f t="shared" si="24"/>
        <v>https://web.whatsapp.com/send/?phone=628999007703&amp;text=Halo+,+Visual+AI+5S+mendeteksi+Violation%3A+METALDET1-LINE+8&amp;type=phone_number&amp;app_absent=0</v>
      </c>
      <c r="AF163" t="b">
        <f>IF(ISNA(VLOOKUP(D163&amp;"-"&amp;AB163, Ref_Kontak!$A:$E, 4, FALSE)), FALSE, TRUE)</f>
        <v>0</v>
      </c>
      <c r="AG163" t="str">
        <f>_xlfn.IFNA(VLOOKUP(Z163,Ref_Kontak!H:H,1,FALSE),"FALSE")</f>
        <v>628999007703</v>
      </c>
      <c r="AH163" t="str">
        <f t="shared" si="25"/>
        <v>METALDET1-LINE 8</v>
      </c>
      <c r="AI163">
        <f>IF(I163="violation",COUNTIF($AH$1:AH163,AH163),0)</f>
        <v>160</v>
      </c>
      <c r="AJ163" t="str">
        <f t="shared" si="26"/>
        <v>violation-METALDET1</v>
      </c>
      <c r="AK163">
        <f>IF(I163="violation",COUNTIF($AJ$1:AJ163,AJ163),FALSE)</f>
        <v>159</v>
      </c>
      <c r="AL163">
        <f t="shared" si="27"/>
        <v>0</v>
      </c>
      <c r="AM163">
        <f t="shared" si="28"/>
        <v>3</v>
      </c>
      <c r="AN163" t="str">
        <f t="shared" si="29"/>
        <v>ALERT! 3 Violation founded @METALDET1</v>
      </c>
    </row>
    <row r="164" spans="1:40">
      <c r="A164" t="s">
        <v>120</v>
      </c>
      <c r="B164" t="s">
        <v>121</v>
      </c>
      <c r="C164" t="s">
        <v>290</v>
      </c>
      <c r="D164" t="s">
        <v>129</v>
      </c>
      <c r="E164">
        <v>1</v>
      </c>
      <c r="G164" t="s">
        <v>130</v>
      </c>
      <c r="I164" t="s">
        <v>125</v>
      </c>
      <c r="Z164" t="str">
        <f>IFERROR(MID(AA164,FIND("-",H164,1)+1,20),_xlfn.IFNA(VLOOKUP(F164&amp;"-"&amp;AA164,Ref_Kontak!$A:$E,4,FALSE),Ref_Kontak!$H$2))</f>
        <v>628999007703</v>
      </c>
      <c r="AA164" t="str">
        <f t="shared" si="20"/>
        <v/>
      </c>
      <c r="AB164" t="str">
        <f t="shared" si="21"/>
        <v/>
      </c>
      <c r="AC164" t="str">
        <f t="shared" si="22"/>
        <v>628999007703</v>
      </c>
      <c r="AD164" t="str">
        <f t="shared" si="23"/>
        <v>Halo+,+Visual+AI+5S+mendeteksi+Violation%3A+METALDET1-LINE+8</v>
      </c>
      <c r="AE164" t="str">
        <f t="shared" si="24"/>
        <v>https://web.whatsapp.com/send/?phone=628999007703&amp;text=Halo+,+Visual+AI+5S+mendeteksi+Violation%3A+METALDET1-LINE+8&amp;type=phone_number&amp;app_absent=0</v>
      </c>
      <c r="AF164" t="b">
        <f>IF(ISNA(VLOOKUP(D164&amp;"-"&amp;AB164, Ref_Kontak!$A:$E, 4, FALSE)), FALSE, TRUE)</f>
        <v>0</v>
      </c>
      <c r="AG164" t="str">
        <f>_xlfn.IFNA(VLOOKUP(Z164,Ref_Kontak!H:H,1,FALSE),"FALSE")</f>
        <v>628999007703</v>
      </c>
      <c r="AH164" t="str">
        <f t="shared" si="25"/>
        <v>METALDET1-LINE 8</v>
      </c>
      <c r="AI164">
        <f>IF(I164="violation",COUNTIF($AH$1:AH164,AH164),0)</f>
        <v>161</v>
      </c>
      <c r="AJ164" t="str">
        <f t="shared" si="26"/>
        <v>violation-METALDET1</v>
      </c>
      <c r="AK164">
        <f>IF(I164="violation",COUNTIF($AJ$1:AJ164,AJ164),FALSE)</f>
        <v>160</v>
      </c>
      <c r="AL164">
        <f t="shared" si="27"/>
        <v>0</v>
      </c>
      <c r="AM164">
        <f t="shared" si="28"/>
        <v>3</v>
      </c>
      <c r="AN164" t="str">
        <f t="shared" si="29"/>
        <v>ALERT! 3 Violation founded @METALDET1</v>
      </c>
    </row>
    <row r="165" spans="1:40">
      <c r="A165" t="s">
        <v>120</v>
      </c>
      <c r="B165" t="s">
        <v>121</v>
      </c>
      <c r="C165" t="s">
        <v>291</v>
      </c>
      <c r="D165" t="s">
        <v>129</v>
      </c>
      <c r="E165">
        <v>1</v>
      </c>
      <c r="G165" t="s">
        <v>130</v>
      </c>
      <c r="I165" t="s">
        <v>125</v>
      </c>
      <c r="Z165" t="str">
        <f>IFERROR(MID(AA165,FIND("-",H165,1)+1,20),_xlfn.IFNA(VLOOKUP(F165&amp;"-"&amp;AA165,Ref_Kontak!$A:$E,4,FALSE),Ref_Kontak!$H$2))</f>
        <v>628999007703</v>
      </c>
      <c r="AA165" t="str">
        <f t="shared" si="20"/>
        <v/>
      </c>
      <c r="AB165" t="str">
        <f t="shared" si="21"/>
        <v/>
      </c>
      <c r="AC165" t="str">
        <f t="shared" si="22"/>
        <v>628999007703</v>
      </c>
      <c r="AD165" t="str">
        <f t="shared" si="23"/>
        <v>Halo+,+Visual+AI+5S+mendeteksi+Violation%3A+METALDET1-LINE+8</v>
      </c>
      <c r="AE165" t="str">
        <f t="shared" si="24"/>
        <v>https://web.whatsapp.com/send/?phone=628999007703&amp;text=Halo+,+Visual+AI+5S+mendeteksi+Violation%3A+METALDET1-LINE+8&amp;type=phone_number&amp;app_absent=0</v>
      </c>
      <c r="AF165" t="b">
        <f>IF(ISNA(VLOOKUP(D165&amp;"-"&amp;AB165, Ref_Kontak!$A:$E, 4, FALSE)), FALSE, TRUE)</f>
        <v>0</v>
      </c>
      <c r="AG165" t="str">
        <f>_xlfn.IFNA(VLOOKUP(Z165,Ref_Kontak!H:H,1,FALSE),"FALSE")</f>
        <v>628999007703</v>
      </c>
      <c r="AH165" t="str">
        <f t="shared" si="25"/>
        <v>METALDET1-LINE 8</v>
      </c>
      <c r="AI165">
        <f>IF(I165="violation",COUNTIF($AH$1:AH165,AH165),0)</f>
        <v>162</v>
      </c>
      <c r="AJ165" t="str">
        <f t="shared" si="26"/>
        <v>violation-METALDET1</v>
      </c>
      <c r="AK165">
        <f>IF(I165="violation",COUNTIF($AJ$1:AJ165,AJ165),FALSE)</f>
        <v>161</v>
      </c>
      <c r="AL165">
        <f t="shared" si="27"/>
        <v>0</v>
      </c>
      <c r="AM165">
        <f t="shared" si="28"/>
        <v>3</v>
      </c>
      <c r="AN165" t="str">
        <f t="shared" si="29"/>
        <v>ALERT! 3 Violation founded @METALDET1</v>
      </c>
    </row>
    <row r="166" spans="1:40">
      <c r="A166" t="s">
        <v>120</v>
      </c>
      <c r="B166" t="s">
        <v>121</v>
      </c>
      <c r="C166" t="s">
        <v>292</v>
      </c>
      <c r="D166" t="s">
        <v>129</v>
      </c>
      <c r="E166">
        <v>1</v>
      </c>
      <c r="G166" t="s">
        <v>130</v>
      </c>
      <c r="I166" t="s">
        <v>125</v>
      </c>
      <c r="Z166" t="str">
        <f>IFERROR(MID(AA166,FIND("-",H166,1)+1,20),_xlfn.IFNA(VLOOKUP(F166&amp;"-"&amp;AA166,Ref_Kontak!$A:$E,4,FALSE),Ref_Kontak!$H$2))</f>
        <v>628999007703</v>
      </c>
      <c r="AA166" t="str">
        <f t="shared" si="20"/>
        <v/>
      </c>
      <c r="AB166" t="str">
        <f t="shared" si="21"/>
        <v/>
      </c>
      <c r="AC166" t="str">
        <f t="shared" si="22"/>
        <v>628999007703</v>
      </c>
      <c r="AD166" t="str">
        <f t="shared" si="23"/>
        <v>Halo+,+Visual+AI+5S+mendeteksi+Violation%3A+METALDET1-LINE+8</v>
      </c>
      <c r="AE166" t="str">
        <f t="shared" si="24"/>
        <v>https://web.whatsapp.com/send/?phone=628999007703&amp;text=Halo+,+Visual+AI+5S+mendeteksi+Violation%3A+METALDET1-LINE+8&amp;type=phone_number&amp;app_absent=0</v>
      </c>
      <c r="AF166" t="b">
        <f>IF(ISNA(VLOOKUP(D166&amp;"-"&amp;AB166, Ref_Kontak!$A:$E, 4, FALSE)), FALSE, TRUE)</f>
        <v>0</v>
      </c>
      <c r="AG166" t="str">
        <f>_xlfn.IFNA(VLOOKUP(Z166,Ref_Kontak!H:H,1,FALSE),"FALSE")</f>
        <v>628999007703</v>
      </c>
      <c r="AH166" t="str">
        <f t="shared" si="25"/>
        <v>METALDET1-LINE 8</v>
      </c>
      <c r="AI166">
        <f>IF(I166="violation",COUNTIF($AH$1:AH166,AH166),0)</f>
        <v>163</v>
      </c>
      <c r="AJ166" t="str">
        <f t="shared" si="26"/>
        <v>violation-METALDET1</v>
      </c>
      <c r="AK166">
        <f>IF(I166="violation",COUNTIF($AJ$1:AJ166,AJ166),FALSE)</f>
        <v>162</v>
      </c>
      <c r="AL166">
        <f t="shared" si="27"/>
        <v>0</v>
      </c>
      <c r="AM166">
        <f t="shared" si="28"/>
        <v>3</v>
      </c>
      <c r="AN166" t="str">
        <f t="shared" si="29"/>
        <v>ALERT! 3 Violation founded @METALDET1</v>
      </c>
    </row>
    <row r="167" spans="1:40">
      <c r="A167" t="s">
        <v>120</v>
      </c>
      <c r="B167" t="s">
        <v>121</v>
      </c>
      <c r="C167" t="s">
        <v>293</v>
      </c>
      <c r="D167" t="s">
        <v>123</v>
      </c>
      <c r="E167">
        <v>1</v>
      </c>
      <c r="G167" t="s">
        <v>124</v>
      </c>
      <c r="I167" t="s">
        <v>125</v>
      </c>
      <c r="K167" t="s">
        <v>294</v>
      </c>
      <c r="Z167" t="str">
        <f>IFERROR(MID(AA167,FIND("-",H167,1)+1,20),_xlfn.IFNA(VLOOKUP(F167&amp;"-"&amp;AA167,Ref_Kontak!$A:$E,4,FALSE),Ref_Kontak!$H$2))</f>
        <v>628999007703</v>
      </c>
      <c r="AA167" t="str">
        <f t="shared" si="20"/>
        <v/>
      </c>
      <c r="AB167" t="str">
        <f t="shared" si="21"/>
        <v/>
      </c>
      <c r="AC167" t="str">
        <f t="shared" si="22"/>
        <v>628999007703</v>
      </c>
      <c r="AD167" t="str">
        <f t="shared" si="23"/>
        <v>Halo+,+Visual+AI+5S+mendeteksi+Violation%3A+GUDANGEXP1-LINE+3</v>
      </c>
      <c r="AE167" t="str">
        <f t="shared" si="24"/>
        <v>https://web.whatsapp.com/send/?phone=628999007703&amp;text=Halo+,+Visual+AI+5S+mendeteksi+Violation%3A+GUDANGEXP1-LINE+3&amp;type=phone_number&amp;app_absent=0</v>
      </c>
      <c r="AF167" t="b">
        <f>IF(ISNA(VLOOKUP(D167&amp;"-"&amp;AB167, Ref_Kontak!$A:$E, 4, FALSE)), FALSE, TRUE)</f>
        <v>0</v>
      </c>
      <c r="AG167" t="str">
        <f>_xlfn.IFNA(VLOOKUP(Z167,Ref_Kontak!H:H,1,FALSE),"FALSE")</f>
        <v>628999007703</v>
      </c>
      <c r="AH167" t="str">
        <f t="shared" si="25"/>
        <v>GUDANGEXP1-LINE 3</v>
      </c>
      <c r="AI167">
        <f>IF(I167="violation",COUNTIF($AH$1:AH167,AH167),0)</f>
        <v>3</v>
      </c>
      <c r="AJ167" t="str">
        <f t="shared" si="26"/>
        <v>violation-GUDANGEXP1</v>
      </c>
      <c r="AK167">
        <f>IF(I167="violation",COUNTIF($AJ$1:AJ167,AJ167),FALSE)</f>
        <v>3</v>
      </c>
      <c r="AL167">
        <f t="shared" si="27"/>
        <v>0</v>
      </c>
      <c r="AM167">
        <f t="shared" si="28"/>
        <v>8</v>
      </c>
      <c r="AN167" t="str">
        <f t="shared" si="29"/>
        <v>ALERT! 8 Violation founded @GUDANGEXP1</v>
      </c>
    </row>
    <row r="168" spans="1:40">
      <c r="A168" t="s">
        <v>120</v>
      </c>
      <c r="B168" t="s">
        <v>121</v>
      </c>
      <c r="C168" t="s">
        <v>295</v>
      </c>
      <c r="D168" t="s">
        <v>129</v>
      </c>
      <c r="E168">
        <v>1</v>
      </c>
      <c r="G168" t="s">
        <v>130</v>
      </c>
      <c r="I168" t="s">
        <v>125</v>
      </c>
      <c r="Z168" t="str">
        <f>IFERROR(MID(AA168,FIND("-",H168,1)+1,20),_xlfn.IFNA(VLOOKUP(F168&amp;"-"&amp;AA168,Ref_Kontak!$A:$E,4,FALSE),Ref_Kontak!$H$2))</f>
        <v>628999007703</v>
      </c>
      <c r="AA168" t="str">
        <f t="shared" si="20"/>
        <v/>
      </c>
      <c r="AB168" t="str">
        <f t="shared" si="21"/>
        <v/>
      </c>
      <c r="AC168" t="str">
        <f t="shared" si="22"/>
        <v>628999007703</v>
      </c>
      <c r="AD168" t="str">
        <f t="shared" si="23"/>
        <v>Halo+,+Visual+AI+5S+mendeteksi+Violation%3A+METALDET1-LINE+8</v>
      </c>
      <c r="AE168" t="str">
        <f t="shared" si="24"/>
        <v>https://web.whatsapp.com/send/?phone=628999007703&amp;text=Halo+,+Visual+AI+5S+mendeteksi+Violation%3A+METALDET1-LINE+8&amp;type=phone_number&amp;app_absent=0</v>
      </c>
      <c r="AF168" t="b">
        <f>IF(ISNA(VLOOKUP(D168&amp;"-"&amp;AB168, Ref_Kontak!$A:$E, 4, FALSE)), FALSE, TRUE)</f>
        <v>0</v>
      </c>
      <c r="AG168" t="str">
        <f>_xlfn.IFNA(VLOOKUP(Z168,Ref_Kontak!H:H,1,FALSE),"FALSE")</f>
        <v>628999007703</v>
      </c>
      <c r="AH168" t="str">
        <f t="shared" si="25"/>
        <v>METALDET1-LINE 8</v>
      </c>
      <c r="AI168">
        <f>IF(I168="violation",COUNTIF($AH$1:AH168,AH168),0)</f>
        <v>164</v>
      </c>
      <c r="AJ168" t="str">
        <f t="shared" si="26"/>
        <v>violation-METALDET1</v>
      </c>
      <c r="AK168">
        <f>IF(I168="violation",COUNTIF($AJ$1:AJ168,AJ168),FALSE)</f>
        <v>163</v>
      </c>
      <c r="AL168">
        <f t="shared" si="27"/>
        <v>0</v>
      </c>
      <c r="AM168">
        <f t="shared" si="28"/>
        <v>3</v>
      </c>
      <c r="AN168" t="str">
        <f t="shared" si="29"/>
        <v>ALERT! 3 Violation founded @METALDET1</v>
      </c>
    </row>
    <row r="169" spans="1:40">
      <c r="A169" t="s">
        <v>120</v>
      </c>
      <c r="B169" t="s">
        <v>121</v>
      </c>
      <c r="C169" t="s">
        <v>295</v>
      </c>
      <c r="D169" t="s">
        <v>123</v>
      </c>
      <c r="E169">
        <v>1</v>
      </c>
      <c r="G169" t="s">
        <v>124</v>
      </c>
      <c r="I169" t="s">
        <v>125</v>
      </c>
      <c r="Z169" t="str">
        <f>IFERROR(MID(AA169,FIND("-",H169,1)+1,20),_xlfn.IFNA(VLOOKUP(F169&amp;"-"&amp;AA169,Ref_Kontak!$A:$E,4,FALSE),Ref_Kontak!$H$2))</f>
        <v>628999007703</v>
      </c>
      <c r="AA169" t="str">
        <f t="shared" si="20"/>
        <v/>
      </c>
      <c r="AB169" t="str">
        <f t="shared" si="21"/>
        <v/>
      </c>
      <c r="AC169" t="str">
        <f t="shared" si="22"/>
        <v>628999007703</v>
      </c>
      <c r="AD169" t="str">
        <f t="shared" si="23"/>
        <v>Halo+,+Visual+AI+5S+mendeteksi+Violation%3A+GUDANGEXP1-LINE+3</v>
      </c>
      <c r="AE169" t="str">
        <f t="shared" si="24"/>
        <v>https://web.whatsapp.com/send/?phone=628999007703&amp;text=Halo+,+Visual+AI+5S+mendeteksi+Violation%3A+GUDANGEXP1-LINE+3&amp;type=phone_number&amp;app_absent=0</v>
      </c>
      <c r="AF169" t="b">
        <f>IF(ISNA(VLOOKUP(D169&amp;"-"&amp;AB169, Ref_Kontak!$A:$E, 4, FALSE)), FALSE, TRUE)</f>
        <v>0</v>
      </c>
      <c r="AG169" t="str">
        <f>_xlfn.IFNA(VLOOKUP(Z169,Ref_Kontak!H:H,1,FALSE),"FALSE")</f>
        <v>628999007703</v>
      </c>
      <c r="AH169" t="str">
        <f t="shared" si="25"/>
        <v>GUDANGEXP1-LINE 3</v>
      </c>
      <c r="AI169">
        <f>IF(I169="violation",COUNTIF($AH$1:AH169,AH169),0)</f>
        <v>4</v>
      </c>
      <c r="AJ169" t="str">
        <f t="shared" si="26"/>
        <v>violation-GUDANGEXP1</v>
      </c>
      <c r="AK169">
        <f>IF(I169="violation",COUNTIF($AJ$1:AJ169,AJ169),FALSE)</f>
        <v>4</v>
      </c>
      <c r="AL169">
        <f t="shared" si="27"/>
        <v>0</v>
      </c>
      <c r="AM169">
        <f t="shared" si="28"/>
        <v>8</v>
      </c>
      <c r="AN169" t="str">
        <f t="shared" si="29"/>
        <v>ALERT! 8 Violation founded @GUDANGEXP1</v>
      </c>
    </row>
    <row r="170" spans="1:40">
      <c r="A170" t="s">
        <v>120</v>
      </c>
      <c r="B170" t="s">
        <v>121</v>
      </c>
      <c r="C170" t="s">
        <v>296</v>
      </c>
      <c r="D170" t="s">
        <v>129</v>
      </c>
      <c r="E170">
        <v>1</v>
      </c>
      <c r="G170" t="s">
        <v>130</v>
      </c>
      <c r="I170" t="s">
        <v>125</v>
      </c>
      <c r="Z170" t="str">
        <f>IFERROR(MID(AA170,FIND("-",H170,1)+1,20),_xlfn.IFNA(VLOOKUP(F170&amp;"-"&amp;AA170,Ref_Kontak!$A:$E,4,FALSE),Ref_Kontak!$H$2))</f>
        <v>628999007703</v>
      </c>
      <c r="AA170" t="str">
        <f t="shared" si="20"/>
        <v/>
      </c>
      <c r="AB170" t="str">
        <f t="shared" si="21"/>
        <v/>
      </c>
      <c r="AC170" t="str">
        <f t="shared" si="22"/>
        <v>628999007703</v>
      </c>
      <c r="AD170" t="str">
        <f t="shared" si="23"/>
        <v>Halo+,+Visual+AI+5S+mendeteksi+Violation%3A+METALDET1-LINE+8</v>
      </c>
      <c r="AE170" t="str">
        <f t="shared" si="24"/>
        <v>https://web.whatsapp.com/send/?phone=628999007703&amp;text=Halo+,+Visual+AI+5S+mendeteksi+Violation%3A+METALDET1-LINE+8&amp;type=phone_number&amp;app_absent=0</v>
      </c>
      <c r="AF170" t="b">
        <f>IF(ISNA(VLOOKUP(D170&amp;"-"&amp;AB170, Ref_Kontak!$A:$E, 4, FALSE)), FALSE, TRUE)</f>
        <v>0</v>
      </c>
      <c r="AG170" t="str">
        <f>_xlfn.IFNA(VLOOKUP(Z170,Ref_Kontak!H:H,1,FALSE),"FALSE")</f>
        <v>628999007703</v>
      </c>
      <c r="AH170" t="str">
        <f t="shared" si="25"/>
        <v>METALDET1-LINE 8</v>
      </c>
      <c r="AI170">
        <f>IF(I170="violation",COUNTIF($AH$1:AH170,AH170),0)</f>
        <v>165</v>
      </c>
      <c r="AJ170" t="str">
        <f t="shared" si="26"/>
        <v>violation-METALDET1</v>
      </c>
      <c r="AK170">
        <f>IF(I170="violation",COUNTIF($AJ$1:AJ170,AJ170),FALSE)</f>
        <v>164</v>
      </c>
      <c r="AL170">
        <f t="shared" si="27"/>
        <v>0</v>
      </c>
      <c r="AM170">
        <f t="shared" si="28"/>
        <v>3</v>
      </c>
      <c r="AN170" t="str">
        <f t="shared" si="29"/>
        <v>ALERT! 3 Violation founded @METALDET1</v>
      </c>
    </row>
    <row r="171" spans="1:40">
      <c r="A171" t="s">
        <v>120</v>
      </c>
      <c r="B171" t="s">
        <v>121</v>
      </c>
      <c r="C171" t="s">
        <v>296</v>
      </c>
      <c r="D171" t="s">
        <v>123</v>
      </c>
      <c r="E171">
        <v>1</v>
      </c>
      <c r="G171" t="s">
        <v>124</v>
      </c>
      <c r="I171" t="s">
        <v>125</v>
      </c>
      <c r="Z171" t="str">
        <f>IFERROR(MID(AA171,FIND("-",H171,1)+1,20),_xlfn.IFNA(VLOOKUP(F171&amp;"-"&amp;AA171,Ref_Kontak!$A:$E,4,FALSE),Ref_Kontak!$H$2))</f>
        <v>628999007703</v>
      </c>
      <c r="AA171" t="str">
        <f t="shared" si="20"/>
        <v/>
      </c>
      <c r="AB171" t="str">
        <f t="shared" si="21"/>
        <v/>
      </c>
      <c r="AC171" t="str">
        <f t="shared" si="22"/>
        <v>628999007703</v>
      </c>
      <c r="AD171" t="str">
        <f t="shared" si="23"/>
        <v>Halo+,+Visual+AI+5S+mendeteksi+Violation%3A+GUDANGEXP1-LINE+3</v>
      </c>
      <c r="AE171" t="str">
        <f t="shared" si="24"/>
        <v>https://web.whatsapp.com/send/?phone=628999007703&amp;text=Halo+,+Visual+AI+5S+mendeteksi+Violation%3A+GUDANGEXP1-LINE+3&amp;type=phone_number&amp;app_absent=0</v>
      </c>
      <c r="AF171" t="b">
        <f>IF(ISNA(VLOOKUP(D171&amp;"-"&amp;AB171, Ref_Kontak!$A:$E, 4, FALSE)), FALSE, TRUE)</f>
        <v>0</v>
      </c>
      <c r="AG171" t="str">
        <f>_xlfn.IFNA(VLOOKUP(Z171,Ref_Kontak!H:H,1,FALSE),"FALSE")</f>
        <v>628999007703</v>
      </c>
      <c r="AH171" t="str">
        <f t="shared" si="25"/>
        <v>GUDANGEXP1-LINE 3</v>
      </c>
      <c r="AI171">
        <f>IF(I171="violation",COUNTIF($AH$1:AH171,AH171),0)</f>
        <v>5</v>
      </c>
      <c r="AJ171" t="str">
        <f t="shared" si="26"/>
        <v>violation-GUDANGEXP1</v>
      </c>
      <c r="AK171">
        <f>IF(I171="violation",COUNTIF($AJ$1:AJ171,AJ171),FALSE)</f>
        <v>5</v>
      </c>
      <c r="AL171">
        <f t="shared" si="27"/>
        <v>0</v>
      </c>
      <c r="AM171">
        <f t="shared" si="28"/>
        <v>8</v>
      </c>
      <c r="AN171" t="str">
        <f t="shared" si="29"/>
        <v>ALERT! 8 Violation founded @GUDANGEXP1</v>
      </c>
    </row>
    <row r="172" spans="1:40">
      <c r="A172" t="s">
        <v>120</v>
      </c>
      <c r="B172" t="s">
        <v>121</v>
      </c>
      <c r="C172" t="s">
        <v>297</v>
      </c>
      <c r="D172" t="s">
        <v>123</v>
      </c>
      <c r="E172">
        <v>1</v>
      </c>
      <c r="G172" t="s">
        <v>124</v>
      </c>
      <c r="I172" t="s">
        <v>125</v>
      </c>
      <c r="Z172" t="str">
        <f>IFERROR(MID(AA172,FIND("-",H172,1)+1,20),_xlfn.IFNA(VLOOKUP(F172&amp;"-"&amp;AA172,Ref_Kontak!$A:$E,4,FALSE),Ref_Kontak!$H$2))</f>
        <v>628999007703</v>
      </c>
      <c r="AA172" t="str">
        <f t="shared" si="20"/>
        <v/>
      </c>
      <c r="AB172" t="str">
        <f t="shared" si="21"/>
        <v/>
      </c>
      <c r="AC172" t="str">
        <f t="shared" si="22"/>
        <v>628999007703</v>
      </c>
      <c r="AD172" t="str">
        <f t="shared" si="23"/>
        <v>Halo+,+Visual+AI+5S+mendeteksi+Violation%3A+GUDANGEXP1-LINE+3</v>
      </c>
      <c r="AE172" t="str">
        <f t="shared" si="24"/>
        <v>https://web.whatsapp.com/send/?phone=628999007703&amp;text=Halo+,+Visual+AI+5S+mendeteksi+Violation%3A+GUDANGEXP1-LINE+3&amp;type=phone_number&amp;app_absent=0</v>
      </c>
      <c r="AF172" t="b">
        <f>IF(ISNA(VLOOKUP(D172&amp;"-"&amp;AB172, Ref_Kontak!$A:$E, 4, FALSE)), FALSE, TRUE)</f>
        <v>0</v>
      </c>
      <c r="AG172" t="str">
        <f>_xlfn.IFNA(VLOOKUP(Z172,Ref_Kontak!H:H,1,FALSE),"FALSE")</f>
        <v>628999007703</v>
      </c>
      <c r="AH172" t="str">
        <f t="shared" si="25"/>
        <v>GUDANGEXP1-LINE 3</v>
      </c>
      <c r="AI172">
        <f>IF(I172="violation",COUNTIF($AH$1:AH172,AH172),0)</f>
        <v>6</v>
      </c>
      <c r="AJ172" t="str">
        <f t="shared" si="26"/>
        <v>violation-GUDANGEXP1</v>
      </c>
      <c r="AK172">
        <f>IF(I172="violation",COUNTIF($AJ$1:AJ172,AJ172),FALSE)</f>
        <v>6</v>
      </c>
      <c r="AL172">
        <f t="shared" si="27"/>
        <v>0</v>
      </c>
      <c r="AM172">
        <f t="shared" si="28"/>
        <v>8</v>
      </c>
      <c r="AN172" t="str">
        <f t="shared" si="29"/>
        <v>ALERT! 8 Violation founded @GUDANGEXP1</v>
      </c>
    </row>
    <row r="173" spans="1:40">
      <c r="A173" t="s">
        <v>120</v>
      </c>
      <c r="B173" t="s">
        <v>121</v>
      </c>
      <c r="C173" t="s">
        <v>297</v>
      </c>
      <c r="D173" t="s">
        <v>129</v>
      </c>
      <c r="E173">
        <v>1</v>
      </c>
      <c r="G173" t="s">
        <v>130</v>
      </c>
      <c r="I173" t="s">
        <v>125</v>
      </c>
      <c r="Z173" t="str">
        <f>IFERROR(MID(AA173,FIND("-",H173,1)+1,20),_xlfn.IFNA(VLOOKUP(F173&amp;"-"&amp;AA173,Ref_Kontak!$A:$E,4,FALSE),Ref_Kontak!$H$2))</f>
        <v>628999007703</v>
      </c>
      <c r="AA173" t="str">
        <f t="shared" si="20"/>
        <v/>
      </c>
      <c r="AB173" t="str">
        <f t="shared" si="21"/>
        <v/>
      </c>
      <c r="AC173" t="str">
        <f t="shared" si="22"/>
        <v>628999007703</v>
      </c>
      <c r="AD173" t="str">
        <f t="shared" si="23"/>
        <v>Halo+,+Visual+AI+5S+mendeteksi+Violation%3A+METALDET1-LINE+8</v>
      </c>
      <c r="AE173" t="str">
        <f t="shared" si="24"/>
        <v>https://web.whatsapp.com/send/?phone=628999007703&amp;text=Halo+,+Visual+AI+5S+mendeteksi+Violation%3A+METALDET1-LINE+8&amp;type=phone_number&amp;app_absent=0</v>
      </c>
      <c r="AF173" t="b">
        <f>IF(ISNA(VLOOKUP(D173&amp;"-"&amp;AB173, Ref_Kontak!$A:$E, 4, FALSE)), FALSE, TRUE)</f>
        <v>0</v>
      </c>
      <c r="AG173" t="str">
        <f>_xlfn.IFNA(VLOOKUP(Z173,Ref_Kontak!H:H,1,FALSE),"FALSE")</f>
        <v>628999007703</v>
      </c>
      <c r="AH173" t="str">
        <f t="shared" si="25"/>
        <v>METALDET1-LINE 8</v>
      </c>
      <c r="AI173">
        <f>IF(I173="violation",COUNTIF($AH$1:AH173,AH173),0)</f>
        <v>166</v>
      </c>
      <c r="AJ173" t="str">
        <f t="shared" si="26"/>
        <v>violation-METALDET1</v>
      </c>
      <c r="AK173">
        <f>IF(I173="violation",COUNTIF($AJ$1:AJ173,AJ173),FALSE)</f>
        <v>165</v>
      </c>
      <c r="AL173">
        <f t="shared" si="27"/>
        <v>0</v>
      </c>
      <c r="AM173">
        <f t="shared" si="28"/>
        <v>3</v>
      </c>
      <c r="AN173" t="str">
        <f t="shared" si="29"/>
        <v>ALERT! 3 Violation founded @METALDET1</v>
      </c>
    </row>
    <row r="174" spans="1:40">
      <c r="A174" t="s">
        <v>120</v>
      </c>
      <c r="B174" t="s">
        <v>121</v>
      </c>
      <c r="C174" t="s">
        <v>298</v>
      </c>
      <c r="D174" t="s">
        <v>129</v>
      </c>
      <c r="E174">
        <v>1</v>
      </c>
      <c r="G174" t="s">
        <v>130</v>
      </c>
      <c r="I174" t="s">
        <v>125</v>
      </c>
      <c r="Z174" t="str">
        <f>IFERROR(MID(AA174,FIND("-",H174,1)+1,20),_xlfn.IFNA(VLOOKUP(F174&amp;"-"&amp;AA174,Ref_Kontak!$A:$E,4,FALSE),Ref_Kontak!$H$2))</f>
        <v>628999007703</v>
      </c>
      <c r="AA174" t="str">
        <f t="shared" si="20"/>
        <v/>
      </c>
      <c r="AB174" t="str">
        <f t="shared" si="21"/>
        <v/>
      </c>
      <c r="AC174" t="str">
        <f t="shared" si="22"/>
        <v>628999007703</v>
      </c>
      <c r="AD174" t="str">
        <f t="shared" si="23"/>
        <v>Halo+,+Visual+AI+5S+mendeteksi+Violation%3A+METALDET1-LINE+8</v>
      </c>
      <c r="AE174" t="str">
        <f t="shared" si="24"/>
        <v>https://web.whatsapp.com/send/?phone=628999007703&amp;text=Halo+,+Visual+AI+5S+mendeteksi+Violation%3A+METALDET1-LINE+8&amp;type=phone_number&amp;app_absent=0</v>
      </c>
      <c r="AF174" t="b">
        <f>IF(ISNA(VLOOKUP(D174&amp;"-"&amp;AB174, Ref_Kontak!$A:$E, 4, FALSE)), FALSE, TRUE)</f>
        <v>0</v>
      </c>
      <c r="AG174" t="str">
        <f>_xlfn.IFNA(VLOOKUP(Z174,Ref_Kontak!H:H,1,FALSE),"FALSE")</f>
        <v>628999007703</v>
      </c>
      <c r="AH174" t="str">
        <f t="shared" si="25"/>
        <v>METALDET1-LINE 8</v>
      </c>
      <c r="AI174">
        <f>IF(I174="violation",COUNTIF($AH$1:AH174,AH174),0)</f>
        <v>167</v>
      </c>
      <c r="AJ174" t="str">
        <f t="shared" si="26"/>
        <v>violation-METALDET1</v>
      </c>
      <c r="AK174">
        <f>IF(I174="violation",COUNTIF($AJ$1:AJ174,AJ174),FALSE)</f>
        <v>166</v>
      </c>
      <c r="AL174">
        <f t="shared" si="27"/>
        <v>0</v>
      </c>
      <c r="AM174">
        <f t="shared" si="28"/>
        <v>3</v>
      </c>
      <c r="AN174" t="str">
        <f t="shared" si="29"/>
        <v>ALERT! 3 Violation founded @METALDET1</v>
      </c>
    </row>
    <row r="175" spans="1:40">
      <c r="A175" t="s">
        <v>120</v>
      </c>
      <c r="B175" t="s">
        <v>121</v>
      </c>
      <c r="C175" t="s">
        <v>298</v>
      </c>
      <c r="D175" t="s">
        <v>123</v>
      </c>
      <c r="E175">
        <v>1</v>
      </c>
      <c r="G175" t="s">
        <v>124</v>
      </c>
      <c r="I175" t="s">
        <v>125</v>
      </c>
      <c r="Z175" t="str">
        <f>IFERROR(MID(AA175,FIND("-",H175,1)+1,20),_xlfn.IFNA(VLOOKUP(F175&amp;"-"&amp;AA175,Ref_Kontak!$A:$E,4,FALSE),Ref_Kontak!$H$2))</f>
        <v>628999007703</v>
      </c>
      <c r="AA175" t="str">
        <f t="shared" si="20"/>
        <v/>
      </c>
      <c r="AB175" t="str">
        <f t="shared" si="21"/>
        <v/>
      </c>
      <c r="AC175" t="str">
        <f t="shared" si="22"/>
        <v>628999007703</v>
      </c>
      <c r="AD175" t="str">
        <f t="shared" si="23"/>
        <v>Halo+,+Visual+AI+5S+mendeteksi+Violation%3A+GUDANGEXP1-LINE+3</v>
      </c>
      <c r="AE175" t="str">
        <f t="shared" si="24"/>
        <v>https://web.whatsapp.com/send/?phone=628999007703&amp;text=Halo+,+Visual+AI+5S+mendeteksi+Violation%3A+GUDANGEXP1-LINE+3&amp;type=phone_number&amp;app_absent=0</v>
      </c>
      <c r="AF175" t="b">
        <f>IF(ISNA(VLOOKUP(D175&amp;"-"&amp;AB175, Ref_Kontak!$A:$E, 4, FALSE)), FALSE, TRUE)</f>
        <v>0</v>
      </c>
      <c r="AG175" t="str">
        <f>_xlfn.IFNA(VLOOKUP(Z175,Ref_Kontak!H:H,1,FALSE),"FALSE")</f>
        <v>628999007703</v>
      </c>
      <c r="AH175" t="str">
        <f t="shared" si="25"/>
        <v>GUDANGEXP1-LINE 3</v>
      </c>
      <c r="AI175">
        <f>IF(I175="violation",COUNTIF($AH$1:AH175,AH175),0)</f>
        <v>7</v>
      </c>
      <c r="AJ175" t="str">
        <f t="shared" si="26"/>
        <v>violation-GUDANGEXP1</v>
      </c>
      <c r="AK175">
        <f>IF(I175="violation",COUNTIF($AJ$1:AJ175,AJ175),FALSE)</f>
        <v>7</v>
      </c>
      <c r="AL175">
        <f t="shared" si="27"/>
        <v>0</v>
      </c>
      <c r="AM175">
        <f t="shared" si="28"/>
        <v>8</v>
      </c>
      <c r="AN175" t="str">
        <f t="shared" si="29"/>
        <v>ALERT! 8 Violation founded @GUDANGEXP1</v>
      </c>
    </row>
    <row r="176" spans="1:40">
      <c r="A176" t="s">
        <v>120</v>
      </c>
      <c r="B176" t="s">
        <v>121</v>
      </c>
      <c r="C176" t="s">
        <v>299</v>
      </c>
      <c r="D176" t="s">
        <v>123</v>
      </c>
      <c r="E176">
        <v>1</v>
      </c>
      <c r="G176" t="s">
        <v>124</v>
      </c>
      <c r="I176" t="s">
        <v>125</v>
      </c>
      <c r="Z176" t="str">
        <f>IFERROR(MID(AA176,FIND("-",H176,1)+1,20),_xlfn.IFNA(VLOOKUP(F176&amp;"-"&amp;AA176,Ref_Kontak!$A:$E,4,FALSE),Ref_Kontak!$H$2))</f>
        <v>628999007703</v>
      </c>
      <c r="AA176" t="str">
        <f t="shared" si="20"/>
        <v/>
      </c>
      <c r="AB176" t="str">
        <f t="shared" si="21"/>
        <v/>
      </c>
      <c r="AC176" t="str">
        <f t="shared" si="22"/>
        <v>628999007703</v>
      </c>
      <c r="AD176" t="str">
        <f t="shared" si="23"/>
        <v>Halo+,+Visual+AI+5S+mendeteksi+Violation%3A+GUDANGEXP1-LINE+3</v>
      </c>
      <c r="AE176" t="str">
        <f t="shared" si="24"/>
        <v>https://web.whatsapp.com/send/?phone=628999007703&amp;text=Halo+,+Visual+AI+5S+mendeteksi+Violation%3A+GUDANGEXP1-LINE+3&amp;type=phone_number&amp;app_absent=0</v>
      </c>
      <c r="AF176" t="b">
        <f>IF(ISNA(VLOOKUP(D176&amp;"-"&amp;AB176, Ref_Kontak!$A:$E, 4, FALSE)), FALSE, TRUE)</f>
        <v>0</v>
      </c>
      <c r="AG176" t="str">
        <f>_xlfn.IFNA(VLOOKUP(Z176,Ref_Kontak!H:H,1,FALSE),"FALSE")</f>
        <v>628999007703</v>
      </c>
      <c r="AH176" t="str">
        <f t="shared" si="25"/>
        <v>GUDANGEXP1-LINE 3</v>
      </c>
      <c r="AI176">
        <f>IF(I176="violation",COUNTIF($AH$1:AH176,AH176),0)</f>
        <v>8</v>
      </c>
      <c r="AJ176" t="str">
        <f t="shared" si="26"/>
        <v>violation-GUDANGEXP1</v>
      </c>
      <c r="AK176">
        <f>IF(I176="violation",COUNTIF($AJ$1:AJ176,AJ176),FALSE)</f>
        <v>8</v>
      </c>
      <c r="AL176">
        <f t="shared" si="27"/>
        <v>0</v>
      </c>
      <c r="AM176">
        <f t="shared" si="28"/>
        <v>8</v>
      </c>
      <c r="AN176" t="str">
        <f t="shared" si="29"/>
        <v>ALERT! 8 Violation founded @GUDANGEXP1</v>
      </c>
    </row>
    <row r="177" spans="1:40">
      <c r="A177" t="s">
        <v>120</v>
      </c>
      <c r="B177" t="s">
        <v>121</v>
      </c>
      <c r="C177" t="s">
        <v>300</v>
      </c>
      <c r="D177" t="s">
        <v>129</v>
      </c>
      <c r="E177">
        <v>1</v>
      </c>
      <c r="G177" t="s">
        <v>130</v>
      </c>
      <c r="I177" t="s">
        <v>125</v>
      </c>
      <c r="Z177" t="str">
        <f>IFERROR(MID(AA177,FIND("-",H177,1)+1,20),_xlfn.IFNA(VLOOKUP(F177&amp;"-"&amp;AA177,Ref_Kontak!$A:$E,4,FALSE),Ref_Kontak!$H$2))</f>
        <v>628999007703</v>
      </c>
      <c r="AA177" t="str">
        <f t="shared" si="20"/>
        <v/>
      </c>
      <c r="AB177" t="str">
        <f t="shared" si="21"/>
        <v/>
      </c>
      <c r="AC177" t="str">
        <f t="shared" si="22"/>
        <v>628999007703</v>
      </c>
      <c r="AD177" t="str">
        <f t="shared" si="23"/>
        <v>Halo+,+Visual+AI+5S+mendeteksi+Violation%3A+METALDET1-LINE+8</v>
      </c>
      <c r="AE177" t="str">
        <f t="shared" si="24"/>
        <v>https://web.whatsapp.com/send/?phone=628999007703&amp;text=Halo+,+Visual+AI+5S+mendeteksi+Violation%3A+METALDET1-LINE+8&amp;type=phone_number&amp;app_absent=0</v>
      </c>
      <c r="AF177" t="b">
        <f>IF(ISNA(VLOOKUP(D177&amp;"-"&amp;AB177, Ref_Kontak!$A:$E, 4, FALSE)), FALSE, TRUE)</f>
        <v>0</v>
      </c>
      <c r="AG177" t="str">
        <f>_xlfn.IFNA(VLOOKUP(Z177,Ref_Kontak!H:H,1,FALSE),"FALSE")</f>
        <v>628999007703</v>
      </c>
      <c r="AH177" t="str">
        <f t="shared" si="25"/>
        <v>METALDET1-LINE 8</v>
      </c>
      <c r="AI177">
        <f>IF(I177="violation",COUNTIF($AH$1:AH177,AH177),0)</f>
        <v>168</v>
      </c>
      <c r="AJ177" t="str">
        <f t="shared" si="26"/>
        <v>violation-METALDET1</v>
      </c>
      <c r="AK177">
        <f>IF(I177="violation",COUNTIF($AJ$1:AJ177,AJ177),FALSE)</f>
        <v>167</v>
      </c>
      <c r="AL177">
        <f t="shared" si="27"/>
        <v>0</v>
      </c>
      <c r="AM177">
        <f t="shared" si="28"/>
        <v>3</v>
      </c>
      <c r="AN177" t="str">
        <f t="shared" si="29"/>
        <v>ALERT! 3 Violation founded @METALDET1</v>
      </c>
    </row>
    <row r="178" spans="1:40">
      <c r="A178" t="s">
        <v>120</v>
      </c>
      <c r="B178" t="s">
        <v>121</v>
      </c>
      <c r="C178" t="s">
        <v>300</v>
      </c>
      <c r="D178" t="s">
        <v>123</v>
      </c>
      <c r="E178">
        <v>1</v>
      </c>
      <c r="G178" t="s">
        <v>124</v>
      </c>
      <c r="I178" t="s">
        <v>125</v>
      </c>
      <c r="Z178" t="str">
        <f>IFERROR(MID(AA178,FIND("-",H178,1)+1,20),_xlfn.IFNA(VLOOKUP(F178&amp;"-"&amp;AA178,Ref_Kontak!$A:$E,4,FALSE),Ref_Kontak!$H$2))</f>
        <v>628999007703</v>
      </c>
      <c r="AA178" t="str">
        <f t="shared" si="20"/>
        <v/>
      </c>
      <c r="AB178" t="str">
        <f t="shared" si="21"/>
        <v/>
      </c>
      <c r="AC178" t="str">
        <f t="shared" si="22"/>
        <v>628999007703</v>
      </c>
      <c r="AD178" t="str">
        <f t="shared" si="23"/>
        <v>Halo+,+Visual+AI+5S+mendeteksi+Violation%3A+GUDANGEXP1-LINE+3</v>
      </c>
      <c r="AE178" t="str">
        <f t="shared" si="24"/>
        <v>https://web.whatsapp.com/send/?phone=628999007703&amp;text=Halo+,+Visual+AI+5S+mendeteksi+Violation%3A+GUDANGEXP1-LINE+3&amp;type=phone_number&amp;app_absent=0</v>
      </c>
      <c r="AF178" t="b">
        <f>IF(ISNA(VLOOKUP(D178&amp;"-"&amp;AB178, Ref_Kontak!$A:$E, 4, FALSE)), FALSE, TRUE)</f>
        <v>0</v>
      </c>
      <c r="AG178" t="str">
        <f>_xlfn.IFNA(VLOOKUP(Z178,Ref_Kontak!H:H,1,FALSE),"FALSE")</f>
        <v>628999007703</v>
      </c>
      <c r="AH178" t="str">
        <f t="shared" si="25"/>
        <v>GUDANGEXP1-LINE 3</v>
      </c>
      <c r="AI178">
        <f>IF(I178="violation",COUNTIF($AH$1:AH178,AH178),0)</f>
        <v>9</v>
      </c>
      <c r="AJ178" t="str">
        <f t="shared" si="26"/>
        <v>violation-GUDANGEXP1</v>
      </c>
      <c r="AK178">
        <f>IF(I178="violation",COUNTIF($AJ$1:AJ178,AJ178),FALSE)</f>
        <v>9</v>
      </c>
      <c r="AL178">
        <f t="shared" si="27"/>
        <v>0</v>
      </c>
      <c r="AM178">
        <f t="shared" si="28"/>
        <v>8</v>
      </c>
      <c r="AN178" t="str">
        <f t="shared" si="29"/>
        <v>ALERT! 8 Violation founded @GUDANGEXP1</v>
      </c>
    </row>
    <row r="179" spans="1:40">
      <c r="A179" t="s">
        <v>120</v>
      </c>
      <c r="B179" t="s">
        <v>121</v>
      </c>
      <c r="C179" t="s">
        <v>301</v>
      </c>
      <c r="D179" t="s">
        <v>129</v>
      </c>
      <c r="E179">
        <v>1</v>
      </c>
      <c r="G179" t="s">
        <v>130</v>
      </c>
      <c r="I179" t="s">
        <v>125</v>
      </c>
      <c r="Z179" t="str">
        <f>IFERROR(MID(AA179,FIND("-",H179,1)+1,20),_xlfn.IFNA(VLOOKUP(F179&amp;"-"&amp;AA179,Ref_Kontak!$A:$E,4,FALSE),Ref_Kontak!$H$2))</f>
        <v>628999007703</v>
      </c>
      <c r="AA179" t="str">
        <f t="shared" si="20"/>
        <v/>
      </c>
      <c r="AB179" t="str">
        <f t="shared" si="21"/>
        <v/>
      </c>
      <c r="AC179" t="str">
        <f t="shared" si="22"/>
        <v>628999007703</v>
      </c>
      <c r="AD179" t="str">
        <f t="shared" si="23"/>
        <v>Halo+,+Visual+AI+5S+mendeteksi+Violation%3A+METALDET1-LINE+8</v>
      </c>
      <c r="AE179" t="str">
        <f t="shared" si="24"/>
        <v>https://web.whatsapp.com/send/?phone=628999007703&amp;text=Halo+,+Visual+AI+5S+mendeteksi+Violation%3A+METALDET1-LINE+8&amp;type=phone_number&amp;app_absent=0</v>
      </c>
      <c r="AF179" t="b">
        <f>IF(ISNA(VLOOKUP(D179&amp;"-"&amp;AB179, Ref_Kontak!$A:$E, 4, FALSE)), FALSE, TRUE)</f>
        <v>0</v>
      </c>
      <c r="AG179" t="str">
        <f>_xlfn.IFNA(VLOOKUP(Z179,Ref_Kontak!H:H,1,FALSE),"FALSE")</f>
        <v>628999007703</v>
      </c>
      <c r="AH179" t="str">
        <f t="shared" si="25"/>
        <v>METALDET1-LINE 8</v>
      </c>
      <c r="AI179">
        <f>IF(I179="violation",COUNTIF($AH$1:AH179,AH179),0)</f>
        <v>169</v>
      </c>
      <c r="AJ179" t="str">
        <f t="shared" si="26"/>
        <v>violation-METALDET1</v>
      </c>
      <c r="AK179">
        <f>IF(I179="violation",COUNTIF($AJ$1:AJ179,AJ179),FALSE)</f>
        <v>168</v>
      </c>
      <c r="AL179">
        <f t="shared" si="27"/>
        <v>0</v>
      </c>
      <c r="AM179">
        <f t="shared" si="28"/>
        <v>3</v>
      </c>
      <c r="AN179" t="str">
        <f t="shared" si="29"/>
        <v>ALERT! 3 Violation founded @METALDET1</v>
      </c>
    </row>
    <row r="180" spans="1:40">
      <c r="A180" t="s">
        <v>120</v>
      </c>
      <c r="B180" t="s">
        <v>121</v>
      </c>
      <c r="C180" t="s">
        <v>301</v>
      </c>
      <c r="D180" t="s">
        <v>123</v>
      </c>
      <c r="E180">
        <v>1</v>
      </c>
      <c r="G180" t="s">
        <v>124</v>
      </c>
      <c r="I180" t="s">
        <v>125</v>
      </c>
      <c r="Z180" t="str">
        <f>IFERROR(MID(AA180,FIND("-",H180,1)+1,20),_xlfn.IFNA(VLOOKUP(F180&amp;"-"&amp;AA180,Ref_Kontak!$A:$E,4,FALSE),Ref_Kontak!$H$2))</f>
        <v>628999007703</v>
      </c>
      <c r="AA180" t="str">
        <f t="shared" si="20"/>
        <v/>
      </c>
      <c r="AB180" t="str">
        <f t="shared" si="21"/>
        <v/>
      </c>
      <c r="AC180" t="str">
        <f t="shared" si="22"/>
        <v>628999007703</v>
      </c>
      <c r="AD180" t="str">
        <f t="shared" si="23"/>
        <v>Halo+,+Visual+AI+5S+mendeteksi+Violation%3A+GUDANGEXP1-LINE+3</v>
      </c>
      <c r="AE180" t="str">
        <f t="shared" si="24"/>
        <v>https://web.whatsapp.com/send/?phone=628999007703&amp;text=Halo+,+Visual+AI+5S+mendeteksi+Violation%3A+GUDANGEXP1-LINE+3&amp;type=phone_number&amp;app_absent=0</v>
      </c>
      <c r="AF180" t="b">
        <f>IF(ISNA(VLOOKUP(D180&amp;"-"&amp;AB180, Ref_Kontak!$A:$E, 4, FALSE)), FALSE, TRUE)</f>
        <v>0</v>
      </c>
      <c r="AG180" t="str">
        <f>_xlfn.IFNA(VLOOKUP(Z180,Ref_Kontak!H:H,1,FALSE),"FALSE")</f>
        <v>628999007703</v>
      </c>
      <c r="AH180" t="str">
        <f t="shared" si="25"/>
        <v>GUDANGEXP1-LINE 3</v>
      </c>
      <c r="AI180">
        <f>IF(I180="violation",COUNTIF($AH$1:AH180,AH180),0)</f>
        <v>10</v>
      </c>
      <c r="AJ180" t="str">
        <f t="shared" si="26"/>
        <v>violation-GUDANGEXP1</v>
      </c>
      <c r="AK180">
        <f>IF(I180="violation",COUNTIF($AJ$1:AJ180,AJ180),FALSE)</f>
        <v>10</v>
      </c>
      <c r="AL180">
        <f t="shared" si="27"/>
        <v>0</v>
      </c>
      <c r="AM180">
        <f t="shared" si="28"/>
        <v>8</v>
      </c>
      <c r="AN180" t="str">
        <f t="shared" si="29"/>
        <v>ALERT! 8 Violation founded @GUDANGEXP1</v>
      </c>
    </row>
    <row r="181" spans="1:40">
      <c r="A181" t="s">
        <v>120</v>
      </c>
      <c r="B181" t="s">
        <v>121</v>
      </c>
      <c r="C181" t="s">
        <v>302</v>
      </c>
      <c r="D181" t="s">
        <v>123</v>
      </c>
      <c r="E181">
        <v>1</v>
      </c>
      <c r="G181" t="s">
        <v>124</v>
      </c>
      <c r="I181" t="s">
        <v>125</v>
      </c>
      <c r="Z181" t="str">
        <f>IFERROR(MID(AA181,FIND("-",H181,1)+1,20),_xlfn.IFNA(VLOOKUP(F181&amp;"-"&amp;AA181,Ref_Kontak!$A:$E,4,FALSE),Ref_Kontak!$H$2))</f>
        <v>628999007703</v>
      </c>
      <c r="AA181" t="str">
        <f t="shared" si="20"/>
        <v/>
      </c>
      <c r="AB181" t="str">
        <f t="shared" si="21"/>
        <v/>
      </c>
      <c r="AC181" t="str">
        <f t="shared" si="22"/>
        <v>628999007703</v>
      </c>
      <c r="AD181" t="str">
        <f t="shared" si="23"/>
        <v>Halo+,+Visual+AI+5S+mendeteksi+Violation%3A+GUDANGEXP1-LINE+3</v>
      </c>
      <c r="AE181" t="str">
        <f t="shared" si="24"/>
        <v>https://web.whatsapp.com/send/?phone=628999007703&amp;text=Halo+,+Visual+AI+5S+mendeteksi+Violation%3A+GUDANGEXP1-LINE+3&amp;type=phone_number&amp;app_absent=0</v>
      </c>
      <c r="AF181" t="b">
        <f>IF(ISNA(VLOOKUP(D181&amp;"-"&amp;AB181, Ref_Kontak!$A:$E, 4, FALSE)), FALSE, TRUE)</f>
        <v>0</v>
      </c>
      <c r="AG181" t="str">
        <f>_xlfn.IFNA(VLOOKUP(Z181,Ref_Kontak!H:H,1,FALSE),"FALSE")</f>
        <v>628999007703</v>
      </c>
      <c r="AH181" t="str">
        <f t="shared" si="25"/>
        <v>GUDANGEXP1-LINE 3</v>
      </c>
      <c r="AI181">
        <f>IF(I181="violation",COUNTIF($AH$1:AH181,AH181),0)</f>
        <v>11</v>
      </c>
      <c r="AJ181" t="str">
        <f t="shared" si="26"/>
        <v>violation-GUDANGEXP1</v>
      </c>
      <c r="AK181">
        <f>IF(I181="violation",COUNTIF($AJ$1:AJ181,AJ181),FALSE)</f>
        <v>11</v>
      </c>
      <c r="AL181">
        <f t="shared" si="27"/>
        <v>0</v>
      </c>
      <c r="AM181">
        <f t="shared" si="28"/>
        <v>8</v>
      </c>
      <c r="AN181" t="str">
        <f t="shared" si="29"/>
        <v>ALERT! 8 Violation founded @GUDANGEXP1</v>
      </c>
    </row>
    <row r="182" spans="1:40">
      <c r="A182" t="s">
        <v>120</v>
      </c>
      <c r="B182" t="s">
        <v>121</v>
      </c>
      <c r="C182" t="s">
        <v>302</v>
      </c>
      <c r="D182" t="s">
        <v>129</v>
      </c>
      <c r="E182">
        <v>1</v>
      </c>
      <c r="G182" t="s">
        <v>130</v>
      </c>
      <c r="I182" t="s">
        <v>125</v>
      </c>
      <c r="Z182" t="str">
        <f>IFERROR(MID(AA182,FIND("-",H182,1)+1,20),_xlfn.IFNA(VLOOKUP(F182&amp;"-"&amp;AA182,Ref_Kontak!$A:$E,4,FALSE),Ref_Kontak!$H$2))</f>
        <v>628999007703</v>
      </c>
      <c r="AA182" t="str">
        <f t="shared" si="20"/>
        <v/>
      </c>
      <c r="AB182" t="str">
        <f t="shared" si="21"/>
        <v/>
      </c>
      <c r="AC182" t="str">
        <f t="shared" si="22"/>
        <v>628999007703</v>
      </c>
      <c r="AD182" t="str">
        <f t="shared" si="23"/>
        <v>Halo+,+Visual+AI+5S+mendeteksi+Violation%3A+METALDET1-LINE+8</v>
      </c>
      <c r="AE182" t="str">
        <f t="shared" si="24"/>
        <v>https://web.whatsapp.com/send/?phone=628999007703&amp;text=Halo+,+Visual+AI+5S+mendeteksi+Violation%3A+METALDET1-LINE+8&amp;type=phone_number&amp;app_absent=0</v>
      </c>
      <c r="AF182" t="b">
        <f>IF(ISNA(VLOOKUP(D182&amp;"-"&amp;AB182, Ref_Kontak!$A:$E, 4, FALSE)), FALSE, TRUE)</f>
        <v>0</v>
      </c>
      <c r="AG182" t="str">
        <f>_xlfn.IFNA(VLOOKUP(Z182,Ref_Kontak!H:H,1,FALSE),"FALSE")</f>
        <v>628999007703</v>
      </c>
      <c r="AH182" t="str">
        <f t="shared" si="25"/>
        <v>METALDET1-LINE 8</v>
      </c>
      <c r="AI182">
        <f>IF(I182="violation",COUNTIF($AH$1:AH182,AH182),0)</f>
        <v>170</v>
      </c>
      <c r="AJ182" t="str">
        <f t="shared" si="26"/>
        <v>violation-METALDET1</v>
      </c>
      <c r="AK182">
        <f>IF(I182="violation",COUNTIF($AJ$1:AJ182,AJ182),FALSE)</f>
        <v>169</v>
      </c>
      <c r="AL182">
        <f t="shared" si="27"/>
        <v>0</v>
      </c>
      <c r="AM182">
        <f t="shared" si="28"/>
        <v>3</v>
      </c>
      <c r="AN182" t="str">
        <f t="shared" si="29"/>
        <v>ALERT! 3 Violation founded @METALDET1</v>
      </c>
    </row>
    <row r="183" spans="1:40">
      <c r="A183" t="s">
        <v>120</v>
      </c>
      <c r="B183" t="s">
        <v>121</v>
      </c>
      <c r="C183" t="s">
        <v>303</v>
      </c>
      <c r="D183" t="s">
        <v>129</v>
      </c>
      <c r="E183">
        <v>1</v>
      </c>
      <c r="G183" t="s">
        <v>130</v>
      </c>
      <c r="I183" t="s">
        <v>125</v>
      </c>
      <c r="Z183" t="str">
        <f>IFERROR(MID(AA183,FIND("-",H183,1)+1,20),_xlfn.IFNA(VLOOKUP(F183&amp;"-"&amp;AA183,Ref_Kontak!$A:$E,4,FALSE),Ref_Kontak!$H$2))</f>
        <v>628999007703</v>
      </c>
      <c r="AA183" t="str">
        <f t="shared" si="20"/>
        <v/>
      </c>
      <c r="AB183" t="str">
        <f t="shared" si="21"/>
        <v/>
      </c>
      <c r="AC183" t="str">
        <f t="shared" si="22"/>
        <v>628999007703</v>
      </c>
      <c r="AD183" t="str">
        <f t="shared" si="23"/>
        <v>Halo+,+Visual+AI+5S+mendeteksi+Violation%3A+METALDET1-LINE+8</v>
      </c>
      <c r="AE183" t="str">
        <f t="shared" si="24"/>
        <v>https://web.whatsapp.com/send/?phone=628999007703&amp;text=Halo+,+Visual+AI+5S+mendeteksi+Violation%3A+METALDET1-LINE+8&amp;type=phone_number&amp;app_absent=0</v>
      </c>
      <c r="AF183" t="b">
        <f>IF(ISNA(VLOOKUP(D183&amp;"-"&amp;AB183, Ref_Kontak!$A:$E, 4, FALSE)), FALSE, TRUE)</f>
        <v>0</v>
      </c>
      <c r="AG183" t="str">
        <f>_xlfn.IFNA(VLOOKUP(Z183,Ref_Kontak!H:H,1,FALSE),"FALSE")</f>
        <v>628999007703</v>
      </c>
      <c r="AH183" t="str">
        <f t="shared" si="25"/>
        <v>METALDET1-LINE 8</v>
      </c>
      <c r="AI183">
        <f>IF(I183="violation",COUNTIF($AH$1:AH183,AH183),0)</f>
        <v>171</v>
      </c>
      <c r="AJ183" t="str">
        <f t="shared" si="26"/>
        <v>violation-METALDET1</v>
      </c>
      <c r="AK183">
        <f>IF(I183="violation",COUNTIF($AJ$1:AJ183,AJ183),FALSE)</f>
        <v>170</v>
      </c>
      <c r="AL183">
        <f t="shared" si="27"/>
        <v>0</v>
      </c>
      <c r="AM183">
        <f t="shared" si="28"/>
        <v>3</v>
      </c>
      <c r="AN183" t="str">
        <f t="shared" si="29"/>
        <v>ALERT! 3 Violation founded @METALDET1</v>
      </c>
    </row>
    <row r="184" spans="1:40">
      <c r="A184" t="s">
        <v>120</v>
      </c>
      <c r="B184" t="s">
        <v>121</v>
      </c>
      <c r="C184" t="s">
        <v>303</v>
      </c>
      <c r="D184" t="s">
        <v>123</v>
      </c>
      <c r="E184">
        <v>1</v>
      </c>
      <c r="G184" t="s">
        <v>124</v>
      </c>
      <c r="I184" t="s">
        <v>125</v>
      </c>
      <c r="Z184" t="str">
        <f>IFERROR(MID(AA184,FIND("-",H184,1)+1,20),_xlfn.IFNA(VLOOKUP(F184&amp;"-"&amp;AA184,Ref_Kontak!$A:$E,4,FALSE),Ref_Kontak!$H$2))</f>
        <v>628999007703</v>
      </c>
      <c r="AA184" t="str">
        <f t="shared" si="20"/>
        <v/>
      </c>
      <c r="AB184" t="str">
        <f t="shared" si="21"/>
        <v/>
      </c>
      <c r="AC184" t="str">
        <f t="shared" si="22"/>
        <v>628999007703</v>
      </c>
      <c r="AD184" t="str">
        <f t="shared" si="23"/>
        <v>Halo+,+Visual+AI+5S+mendeteksi+Violation%3A+GUDANGEXP1-LINE+3</v>
      </c>
      <c r="AE184" t="str">
        <f t="shared" si="24"/>
        <v>https://web.whatsapp.com/send/?phone=628999007703&amp;text=Halo+,+Visual+AI+5S+mendeteksi+Violation%3A+GUDANGEXP1-LINE+3&amp;type=phone_number&amp;app_absent=0</v>
      </c>
      <c r="AF184" t="b">
        <f>IF(ISNA(VLOOKUP(D184&amp;"-"&amp;AB184, Ref_Kontak!$A:$E, 4, FALSE)), FALSE, TRUE)</f>
        <v>0</v>
      </c>
      <c r="AG184" t="str">
        <f>_xlfn.IFNA(VLOOKUP(Z184,Ref_Kontak!H:H,1,FALSE),"FALSE")</f>
        <v>628999007703</v>
      </c>
      <c r="AH184" t="str">
        <f t="shared" si="25"/>
        <v>GUDANGEXP1-LINE 3</v>
      </c>
      <c r="AI184">
        <f>IF(I184="violation",COUNTIF($AH$1:AH184,AH184),0)</f>
        <v>12</v>
      </c>
      <c r="AJ184" t="str">
        <f t="shared" si="26"/>
        <v>violation-GUDANGEXP1</v>
      </c>
      <c r="AK184">
        <f>IF(I184="violation",COUNTIF($AJ$1:AJ184,AJ184),FALSE)</f>
        <v>12</v>
      </c>
      <c r="AL184">
        <f t="shared" si="27"/>
        <v>0</v>
      </c>
      <c r="AM184">
        <f t="shared" si="28"/>
        <v>8</v>
      </c>
      <c r="AN184" t="str">
        <f t="shared" si="29"/>
        <v>ALERT! 8 Violation founded @GUDANGEXP1</v>
      </c>
    </row>
    <row r="185" spans="1:40">
      <c r="A185" t="s">
        <v>120</v>
      </c>
      <c r="B185" t="s">
        <v>121</v>
      </c>
      <c r="C185" t="s">
        <v>304</v>
      </c>
      <c r="D185" t="s">
        <v>123</v>
      </c>
      <c r="E185">
        <v>1</v>
      </c>
      <c r="G185" t="s">
        <v>124</v>
      </c>
      <c r="I185" t="s">
        <v>125</v>
      </c>
      <c r="Z185" t="str">
        <f>IFERROR(MID(AA185,FIND("-",H185,1)+1,20),_xlfn.IFNA(VLOOKUP(F185&amp;"-"&amp;AA185,Ref_Kontak!$A:$E,4,FALSE),Ref_Kontak!$H$2))</f>
        <v>628999007703</v>
      </c>
      <c r="AA185" t="str">
        <f t="shared" si="20"/>
        <v/>
      </c>
      <c r="AB185" t="str">
        <f t="shared" si="21"/>
        <v/>
      </c>
      <c r="AC185" t="str">
        <f t="shared" si="22"/>
        <v>628999007703</v>
      </c>
      <c r="AD185" t="str">
        <f t="shared" si="23"/>
        <v>Halo+,+Visual+AI+5S+mendeteksi+Violation%3A+GUDANGEXP1-LINE+3</v>
      </c>
      <c r="AE185" t="str">
        <f t="shared" si="24"/>
        <v>https://web.whatsapp.com/send/?phone=628999007703&amp;text=Halo+,+Visual+AI+5S+mendeteksi+Violation%3A+GUDANGEXP1-LINE+3&amp;type=phone_number&amp;app_absent=0</v>
      </c>
      <c r="AF185" t="b">
        <f>IF(ISNA(VLOOKUP(D185&amp;"-"&amp;AB185, Ref_Kontak!$A:$E, 4, FALSE)), FALSE, TRUE)</f>
        <v>0</v>
      </c>
      <c r="AG185" t="str">
        <f>_xlfn.IFNA(VLOOKUP(Z185,Ref_Kontak!H:H,1,FALSE),"FALSE")</f>
        <v>628999007703</v>
      </c>
      <c r="AH185" t="str">
        <f t="shared" si="25"/>
        <v>GUDANGEXP1-LINE 3</v>
      </c>
      <c r="AI185">
        <f>IF(I185="violation",COUNTIF($AH$1:AH185,AH185),0)</f>
        <v>13</v>
      </c>
      <c r="AJ185" t="str">
        <f t="shared" si="26"/>
        <v>violation-GUDANGEXP1</v>
      </c>
      <c r="AK185">
        <f>IF(I185="violation",COUNTIF($AJ$1:AJ185,AJ185),FALSE)</f>
        <v>13</v>
      </c>
      <c r="AL185">
        <f t="shared" si="27"/>
        <v>0</v>
      </c>
      <c r="AM185">
        <f t="shared" si="28"/>
        <v>8</v>
      </c>
      <c r="AN185" t="str">
        <f t="shared" si="29"/>
        <v>ALERT! 8 Violation founded @GUDANGEXP1</v>
      </c>
    </row>
    <row r="186" spans="1:40">
      <c r="A186" t="s">
        <v>120</v>
      </c>
      <c r="B186" t="s">
        <v>121</v>
      </c>
      <c r="C186" t="s">
        <v>305</v>
      </c>
      <c r="D186" t="s">
        <v>129</v>
      </c>
      <c r="E186">
        <v>1</v>
      </c>
      <c r="G186" t="s">
        <v>130</v>
      </c>
      <c r="I186" t="s">
        <v>125</v>
      </c>
      <c r="Z186" t="str">
        <f>IFERROR(MID(AA186,FIND("-",H186,1)+1,20),_xlfn.IFNA(VLOOKUP(F186&amp;"-"&amp;AA186,Ref_Kontak!$A:$E,4,FALSE),Ref_Kontak!$H$2))</f>
        <v>628999007703</v>
      </c>
      <c r="AA186" t="str">
        <f t="shared" si="20"/>
        <v/>
      </c>
      <c r="AB186" t="str">
        <f t="shared" si="21"/>
        <v/>
      </c>
      <c r="AC186" t="str">
        <f t="shared" si="22"/>
        <v>628999007703</v>
      </c>
      <c r="AD186" t="str">
        <f t="shared" si="23"/>
        <v>Halo+,+Visual+AI+5S+mendeteksi+Violation%3A+METALDET1-LINE+8</v>
      </c>
      <c r="AE186" t="str">
        <f t="shared" si="24"/>
        <v>https://web.whatsapp.com/send/?phone=628999007703&amp;text=Halo+,+Visual+AI+5S+mendeteksi+Violation%3A+METALDET1-LINE+8&amp;type=phone_number&amp;app_absent=0</v>
      </c>
      <c r="AF186" t="b">
        <f>IF(ISNA(VLOOKUP(D186&amp;"-"&amp;AB186, Ref_Kontak!$A:$E, 4, FALSE)), FALSE, TRUE)</f>
        <v>0</v>
      </c>
      <c r="AG186" t="str">
        <f>_xlfn.IFNA(VLOOKUP(Z186,Ref_Kontak!H:H,1,FALSE),"FALSE")</f>
        <v>628999007703</v>
      </c>
      <c r="AH186" t="str">
        <f t="shared" si="25"/>
        <v>METALDET1-LINE 8</v>
      </c>
      <c r="AI186">
        <f>IF(I186="violation",COUNTIF($AH$1:AH186,AH186),0)</f>
        <v>172</v>
      </c>
      <c r="AJ186" t="str">
        <f t="shared" si="26"/>
        <v>violation-METALDET1</v>
      </c>
      <c r="AK186">
        <f>IF(I186="violation",COUNTIF($AJ$1:AJ186,AJ186),FALSE)</f>
        <v>171</v>
      </c>
      <c r="AL186">
        <f t="shared" si="27"/>
        <v>0</v>
      </c>
      <c r="AM186">
        <f t="shared" si="28"/>
        <v>3</v>
      </c>
      <c r="AN186" t="str">
        <f t="shared" si="29"/>
        <v>ALERT! 3 Violation founded @METALDET1</v>
      </c>
    </row>
    <row r="187" spans="1:40">
      <c r="A187" t="s">
        <v>120</v>
      </c>
      <c r="B187" t="s">
        <v>121</v>
      </c>
      <c r="C187" t="s">
        <v>305</v>
      </c>
      <c r="D187" t="s">
        <v>123</v>
      </c>
      <c r="E187">
        <v>1</v>
      </c>
      <c r="G187" t="s">
        <v>124</v>
      </c>
      <c r="I187" t="s">
        <v>125</v>
      </c>
      <c r="Z187" t="str">
        <f>IFERROR(MID(AA187,FIND("-",H187,1)+1,20),_xlfn.IFNA(VLOOKUP(F187&amp;"-"&amp;AA187,Ref_Kontak!$A:$E,4,FALSE),Ref_Kontak!$H$2))</f>
        <v>628999007703</v>
      </c>
      <c r="AA187" t="str">
        <f t="shared" si="20"/>
        <v/>
      </c>
      <c r="AB187" t="str">
        <f t="shared" si="21"/>
        <v/>
      </c>
      <c r="AC187" t="str">
        <f t="shared" si="22"/>
        <v>628999007703</v>
      </c>
      <c r="AD187" t="str">
        <f t="shared" si="23"/>
        <v>Halo+,+Visual+AI+5S+mendeteksi+Violation%3A+GUDANGEXP1-LINE+3</v>
      </c>
      <c r="AE187" t="str">
        <f t="shared" si="24"/>
        <v>https://web.whatsapp.com/send/?phone=628999007703&amp;text=Halo+,+Visual+AI+5S+mendeteksi+Violation%3A+GUDANGEXP1-LINE+3&amp;type=phone_number&amp;app_absent=0</v>
      </c>
      <c r="AF187" t="b">
        <f>IF(ISNA(VLOOKUP(D187&amp;"-"&amp;AB187, Ref_Kontak!$A:$E, 4, FALSE)), FALSE, TRUE)</f>
        <v>0</v>
      </c>
      <c r="AG187" t="str">
        <f>_xlfn.IFNA(VLOOKUP(Z187,Ref_Kontak!H:H,1,FALSE),"FALSE")</f>
        <v>628999007703</v>
      </c>
      <c r="AH187" t="str">
        <f t="shared" si="25"/>
        <v>GUDANGEXP1-LINE 3</v>
      </c>
      <c r="AI187">
        <f>IF(I187="violation",COUNTIF($AH$1:AH187,AH187),0)</f>
        <v>14</v>
      </c>
      <c r="AJ187" t="str">
        <f t="shared" si="26"/>
        <v>violation-GUDANGEXP1</v>
      </c>
      <c r="AK187">
        <f>IF(I187="violation",COUNTIF($AJ$1:AJ187,AJ187),FALSE)</f>
        <v>14</v>
      </c>
      <c r="AL187">
        <f t="shared" si="27"/>
        <v>0</v>
      </c>
      <c r="AM187">
        <f t="shared" si="28"/>
        <v>8</v>
      </c>
      <c r="AN187" t="str">
        <f t="shared" si="29"/>
        <v>ALERT! 8 Violation founded @GUDANGEXP1</v>
      </c>
    </row>
    <row r="188" spans="1:40">
      <c r="A188" t="s">
        <v>120</v>
      </c>
      <c r="B188" t="s">
        <v>121</v>
      </c>
      <c r="C188" t="s">
        <v>306</v>
      </c>
      <c r="D188" t="s">
        <v>129</v>
      </c>
      <c r="E188">
        <v>1</v>
      </c>
      <c r="G188" t="s">
        <v>130</v>
      </c>
      <c r="I188" t="s">
        <v>125</v>
      </c>
      <c r="Z188" t="str">
        <f>IFERROR(MID(AA188,FIND("-",H188,1)+1,20),_xlfn.IFNA(VLOOKUP(F188&amp;"-"&amp;AA188,Ref_Kontak!$A:$E,4,FALSE),Ref_Kontak!$H$2))</f>
        <v>628999007703</v>
      </c>
      <c r="AA188" t="str">
        <f t="shared" si="20"/>
        <v/>
      </c>
      <c r="AB188" t="str">
        <f t="shared" si="21"/>
        <v/>
      </c>
      <c r="AC188" t="str">
        <f t="shared" si="22"/>
        <v>628999007703</v>
      </c>
      <c r="AD188" t="str">
        <f t="shared" si="23"/>
        <v>Halo+,+Visual+AI+5S+mendeteksi+Violation%3A+METALDET1-LINE+8</v>
      </c>
      <c r="AE188" t="str">
        <f t="shared" si="24"/>
        <v>https://web.whatsapp.com/send/?phone=628999007703&amp;text=Halo+,+Visual+AI+5S+mendeteksi+Violation%3A+METALDET1-LINE+8&amp;type=phone_number&amp;app_absent=0</v>
      </c>
      <c r="AF188" t="b">
        <f>IF(ISNA(VLOOKUP(D188&amp;"-"&amp;AB188, Ref_Kontak!$A:$E, 4, FALSE)), FALSE, TRUE)</f>
        <v>0</v>
      </c>
      <c r="AG188" t="str">
        <f>_xlfn.IFNA(VLOOKUP(Z188,Ref_Kontak!H:H,1,FALSE),"FALSE")</f>
        <v>628999007703</v>
      </c>
      <c r="AH188" t="str">
        <f t="shared" si="25"/>
        <v>METALDET1-LINE 8</v>
      </c>
      <c r="AI188">
        <f>IF(I188="violation",COUNTIF($AH$1:AH188,AH188),0)</f>
        <v>173</v>
      </c>
      <c r="AJ188" t="str">
        <f t="shared" si="26"/>
        <v>violation-METALDET1</v>
      </c>
      <c r="AK188">
        <f>IF(I188="violation",COUNTIF($AJ$1:AJ188,AJ188),FALSE)</f>
        <v>172</v>
      </c>
      <c r="AL188">
        <f t="shared" si="27"/>
        <v>0</v>
      </c>
      <c r="AM188">
        <f t="shared" si="28"/>
        <v>3</v>
      </c>
      <c r="AN188" t="str">
        <f t="shared" si="29"/>
        <v>ALERT! 3 Violation founded @METALDET1</v>
      </c>
    </row>
    <row r="189" spans="1:40">
      <c r="A189" t="s">
        <v>120</v>
      </c>
      <c r="B189" t="s">
        <v>121</v>
      </c>
      <c r="C189" t="s">
        <v>306</v>
      </c>
      <c r="D189" t="s">
        <v>123</v>
      </c>
      <c r="E189">
        <v>1</v>
      </c>
      <c r="G189" t="s">
        <v>124</v>
      </c>
      <c r="I189" t="s">
        <v>125</v>
      </c>
      <c r="Z189" t="str">
        <f>IFERROR(MID(AA189,FIND("-",H189,1)+1,20),_xlfn.IFNA(VLOOKUP(F189&amp;"-"&amp;AA189,Ref_Kontak!$A:$E,4,FALSE),Ref_Kontak!$H$2))</f>
        <v>628999007703</v>
      </c>
      <c r="AA189" t="str">
        <f t="shared" si="20"/>
        <v/>
      </c>
      <c r="AB189" t="str">
        <f t="shared" si="21"/>
        <v/>
      </c>
      <c r="AC189" t="str">
        <f t="shared" si="22"/>
        <v>628999007703</v>
      </c>
      <c r="AD189" t="str">
        <f t="shared" si="23"/>
        <v>Halo+,+Visual+AI+5S+mendeteksi+Violation%3A+GUDANGEXP1-LINE+3</v>
      </c>
      <c r="AE189" t="str">
        <f t="shared" si="24"/>
        <v>https://web.whatsapp.com/send/?phone=628999007703&amp;text=Halo+,+Visual+AI+5S+mendeteksi+Violation%3A+GUDANGEXP1-LINE+3&amp;type=phone_number&amp;app_absent=0</v>
      </c>
      <c r="AF189" t="b">
        <f>IF(ISNA(VLOOKUP(D189&amp;"-"&amp;AB189, Ref_Kontak!$A:$E, 4, FALSE)), FALSE, TRUE)</f>
        <v>0</v>
      </c>
      <c r="AG189" t="str">
        <f>_xlfn.IFNA(VLOOKUP(Z189,Ref_Kontak!H:H,1,FALSE),"FALSE")</f>
        <v>628999007703</v>
      </c>
      <c r="AH189" t="str">
        <f t="shared" si="25"/>
        <v>GUDANGEXP1-LINE 3</v>
      </c>
      <c r="AI189">
        <f>IF(I189="violation",COUNTIF($AH$1:AH189,AH189),0)</f>
        <v>15</v>
      </c>
      <c r="AJ189" t="str">
        <f t="shared" si="26"/>
        <v>violation-GUDANGEXP1</v>
      </c>
      <c r="AK189">
        <f>IF(I189="violation",COUNTIF($AJ$1:AJ189,AJ189),FALSE)</f>
        <v>15</v>
      </c>
      <c r="AL189">
        <f t="shared" si="27"/>
        <v>0</v>
      </c>
      <c r="AM189">
        <f t="shared" si="28"/>
        <v>8</v>
      </c>
      <c r="AN189" t="str">
        <f t="shared" si="29"/>
        <v>ALERT! 8 Violation founded @GUDANGEXP1</v>
      </c>
    </row>
    <row r="190" spans="1:40">
      <c r="A190" t="s">
        <v>120</v>
      </c>
      <c r="B190" t="s">
        <v>121</v>
      </c>
      <c r="C190" t="s">
        <v>307</v>
      </c>
      <c r="D190" t="s">
        <v>123</v>
      </c>
      <c r="E190">
        <v>1</v>
      </c>
      <c r="G190" t="s">
        <v>124</v>
      </c>
      <c r="I190" t="s">
        <v>125</v>
      </c>
      <c r="Z190" t="str">
        <f>IFERROR(MID(AA190,FIND("-",H190,1)+1,20),_xlfn.IFNA(VLOOKUP(F190&amp;"-"&amp;AA190,Ref_Kontak!$A:$E,4,FALSE),Ref_Kontak!$H$2))</f>
        <v>628999007703</v>
      </c>
      <c r="AA190" t="str">
        <f t="shared" si="20"/>
        <v/>
      </c>
      <c r="AB190" t="str">
        <f t="shared" si="21"/>
        <v/>
      </c>
      <c r="AC190" t="str">
        <f t="shared" si="22"/>
        <v>628999007703</v>
      </c>
      <c r="AD190" t="str">
        <f t="shared" si="23"/>
        <v>Halo+,+Visual+AI+5S+mendeteksi+Violation%3A+GUDANGEXP1-LINE+3</v>
      </c>
      <c r="AE190" t="str">
        <f t="shared" si="24"/>
        <v>https://web.whatsapp.com/send/?phone=628999007703&amp;text=Halo+,+Visual+AI+5S+mendeteksi+Violation%3A+GUDANGEXP1-LINE+3&amp;type=phone_number&amp;app_absent=0</v>
      </c>
      <c r="AF190" t="b">
        <f>IF(ISNA(VLOOKUP(D190&amp;"-"&amp;AB190, Ref_Kontak!$A:$E, 4, FALSE)), FALSE, TRUE)</f>
        <v>0</v>
      </c>
      <c r="AG190" t="str">
        <f>_xlfn.IFNA(VLOOKUP(Z190,Ref_Kontak!H:H,1,FALSE),"FALSE")</f>
        <v>628999007703</v>
      </c>
      <c r="AH190" t="str">
        <f t="shared" si="25"/>
        <v>GUDANGEXP1-LINE 3</v>
      </c>
      <c r="AI190">
        <f>IF(I190="violation",COUNTIF($AH$1:AH190,AH190),0)</f>
        <v>16</v>
      </c>
      <c r="AJ190" t="str">
        <f t="shared" si="26"/>
        <v>violation-GUDANGEXP1</v>
      </c>
      <c r="AK190">
        <f>IF(I190="violation",COUNTIF($AJ$1:AJ190,AJ190),FALSE)</f>
        <v>16</v>
      </c>
      <c r="AL190">
        <f t="shared" si="27"/>
        <v>0</v>
      </c>
      <c r="AM190">
        <f t="shared" si="28"/>
        <v>8</v>
      </c>
      <c r="AN190" t="str">
        <f t="shared" si="29"/>
        <v>ALERT! 8 Violation founded @GUDANGEXP1</v>
      </c>
    </row>
    <row r="191" spans="1:40">
      <c r="A191" t="s">
        <v>120</v>
      </c>
      <c r="B191" t="s">
        <v>121</v>
      </c>
      <c r="C191" t="s">
        <v>307</v>
      </c>
      <c r="D191" t="s">
        <v>129</v>
      </c>
      <c r="E191">
        <v>1</v>
      </c>
      <c r="G191" t="s">
        <v>130</v>
      </c>
      <c r="I191" t="s">
        <v>125</v>
      </c>
      <c r="Z191" t="str">
        <f>IFERROR(MID(AA191,FIND("-",H191,1)+1,20),_xlfn.IFNA(VLOOKUP(F191&amp;"-"&amp;AA191,Ref_Kontak!$A:$E,4,FALSE),Ref_Kontak!$H$2))</f>
        <v>628999007703</v>
      </c>
      <c r="AA191" t="str">
        <f t="shared" si="20"/>
        <v/>
      </c>
      <c r="AB191" t="str">
        <f t="shared" si="21"/>
        <v/>
      </c>
      <c r="AC191" t="str">
        <f t="shared" si="22"/>
        <v>628999007703</v>
      </c>
      <c r="AD191" t="str">
        <f t="shared" si="23"/>
        <v>Halo+,+Visual+AI+5S+mendeteksi+Violation%3A+METALDET1-LINE+8</v>
      </c>
      <c r="AE191" t="str">
        <f t="shared" si="24"/>
        <v>https://web.whatsapp.com/send/?phone=628999007703&amp;text=Halo+,+Visual+AI+5S+mendeteksi+Violation%3A+METALDET1-LINE+8&amp;type=phone_number&amp;app_absent=0</v>
      </c>
      <c r="AF191" t="b">
        <f>IF(ISNA(VLOOKUP(D191&amp;"-"&amp;AB191, Ref_Kontak!$A:$E, 4, FALSE)), FALSE, TRUE)</f>
        <v>0</v>
      </c>
      <c r="AG191" t="str">
        <f>_xlfn.IFNA(VLOOKUP(Z191,Ref_Kontak!H:H,1,FALSE),"FALSE")</f>
        <v>628999007703</v>
      </c>
      <c r="AH191" t="str">
        <f t="shared" si="25"/>
        <v>METALDET1-LINE 8</v>
      </c>
      <c r="AI191">
        <f>IF(I191="violation",COUNTIF($AH$1:AH191,AH191),0)</f>
        <v>174</v>
      </c>
      <c r="AJ191" t="str">
        <f t="shared" si="26"/>
        <v>violation-METALDET1</v>
      </c>
      <c r="AK191">
        <f>IF(I191="violation",COUNTIF($AJ$1:AJ191,AJ191),FALSE)</f>
        <v>173</v>
      </c>
      <c r="AL191">
        <f t="shared" si="27"/>
        <v>0</v>
      </c>
      <c r="AM191">
        <f t="shared" si="28"/>
        <v>3</v>
      </c>
      <c r="AN191" t="str">
        <f t="shared" si="29"/>
        <v>ALERT! 3 Violation founded @METALDET1</v>
      </c>
    </row>
    <row r="192" spans="1:40">
      <c r="A192" t="s">
        <v>120</v>
      </c>
      <c r="B192" t="s">
        <v>121</v>
      </c>
      <c r="C192" t="s">
        <v>308</v>
      </c>
      <c r="D192" t="s">
        <v>129</v>
      </c>
      <c r="E192">
        <v>1</v>
      </c>
      <c r="G192" t="s">
        <v>130</v>
      </c>
      <c r="I192" t="s">
        <v>125</v>
      </c>
      <c r="Z192" t="str">
        <f>IFERROR(MID(AA192,FIND("-",H192,1)+1,20),_xlfn.IFNA(VLOOKUP(F192&amp;"-"&amp;AA192,Ref_Kontak!$A:$E,4,FALSE),Ref_Kontak!$H$2))</f>
        <v>628999007703</v>
      </c>
      <c r="AA192" t="str">
        <f t="shared" si="20"/>
        <v/>
      </c>
      <c r="AB192" t="str">
        <f t="shared" si="21"/>
        <v/>
      </c>
      <c r="AC192" t="str">
        <f t="shared" si="22"/>
        <v>628999007703</v>
      </c>
      <c r="AD192" t="str">
        <f t="shared" si="23"/>
        <v>Halo+,+Visual+AI+5S+mendeteksi+Violation%3A+METALDET1-LINE+8</v>
      </c>
      <c r="AE192" t="str">
        <f t="shared" si="24"/>
        <v>https://web.whatsapp.com/send/?phone=628999007703&amp;text=Halo+,+Visual+AI+5S+mendeteksi+Violation%3A+METALDET1-LINE+8&amp;type=phone_number&amp;app_absent=0</v>
      </c>
      <c r="AF192" t="b">
        <f>IF(ISNA(VLOOKUP(D192&amp;"-"&amp;AB192, Ref_Kontak!$A:$E, 4, FALSE)), FALSE, TRUE)</f>
        <v>0</v>
      </c>
      <c r="AG192" t="str">
        <f>_xlfn.IFNA(VLOOKUP(Z192,Ref_Kontak!H:H,1,FALSE),"FALSE")</f>
        <v>628999007703</v>
      </c>
      <c r="AH192" t="str">
        <f t="shared" si="25"/>
        <v>METALDET1-LINE 8</v>
      </c>
      <c r="AI192">
        <f>IF(I192="violation",COUNTIF($AH$1:AH192,AH192),0)</f>
        <v>175</v>
      </c>
      <c r="AJ192" t="str">
        <f t="shared" si="26"/>
        <v>violation-METALDET1</v>
      </c>
      <c r="AK192">
        <f>IF(I192="violation",COUNTIF($AJ$1:AJ192,AJ192),FALSE)</f>
        <v>174</v>
      </c>
      <c r="AL192">
        <f t="shared" si="27"/>
        <v>0</v>
      </c>
      <c r="AM192">
        <f t="shared" si="28"/>
        <v>3</v>
      </c>
      <c r="AN192" t="str">
        <f t="shared" si="29"/>
        <v>ALERT! 3 Violation founded @METALDET1</v>
      </c>
    </row>
    <row r="193" spans="1:40">
      <c r="A193" t="s">
        <v>120</v>
      </c>
      <c r="B193" t="s">
        <v>121</v>
      </c>
      <c r="C193" t="s">
        <v>308</v>
      </c>
      <c r="D193" t="s">
        <v>123</v>
      </c>
      <c r="E193">
        <v>1</v>
      </c>
      <c r="G193" t="s">
        <v>124</v>
      </c>
      <c r="I193" t="s">
        <v>125</v>
      </c>
      <c r="Z193" t="str">
        <f>IFERROR(MID(AA193,FIND("-",H193,1)+1,20),_xlfn.IFNA(VLOOKUP(F193&amp;"-"&amp;AA193,Ref_Kontak!$A:$E,4,FALSE),Ref_Kontak!$H$2))</f>
        <v>628999007703</v>
      </c>
      <c r="AA193" t="str">
        <f t="shared" si="20"/>
        <v/>
      </c>
      <c r="AB193" t="str">
        <f t="shared" si="21"/>
        <v/>
      </c>
      <c r="AC193" t="str">
        <f t="shared" si="22"/>
        <v>628999007703</v>
      </c>
      <c r="AD193" t="str">
        <f t="shared" si="23"/>
        <v>Halo+,+Visual+AI+5S+mendeteksi+Violation%3A+GUDANGEXP1-LINE+3</v>
      </c>
      <c r="AE193" t="str">
        <f t="shared" si="24"/>
        <v>https://web.whatsapp.com/send/?phone=628999007703&amp;text=Halo+,+Visual+AI+5S+mendeteksi+Violation%3A+GUDANGEXP1-LINE+3&amp;type=phone_number&amp;app_absent=0</v>
      </c>
      <c r="AF193" t="b">
        <f>IF(ISNA(VLOOKUP(D193&amp;"-"&amp;AB193, Ref_Kontak!$A:$E, 4, FALSE)), FALSE, TRUE)</f>
        <v>0</v>
      </c>
      <c r="AG193" t="str">
        <f>_xlfn.IFNA(VLOOKUP(Z193,Ref_Kontak!H:H,1,FALSE),"FALSE")</f>
        <v>628999007703</v>
      </c>
      <c r="AH193" t="str">
        <f t="shared" si="25"/>
        <v>GUDANGEXP1-LINE 3</v>
      </c>
      <c r="AI193">
        <f>IF(I193="violation",COUNTIF($AH$1:AH193,AH193),0)</f>
        <v>17</v>
      </c>
      <c r="AJ193" t="str">
        <f t="shared" si="26"/>
        <v>violation-GUDANGEXP1</v>
      </c>
      <c r="AK193">
        <f>IF(I193="violation",COUNTIF($AJ$1:AJ193,AJ193),FALSE)</f>
        <v>17</v>
      </c>
      <c r="AL193">
        <f t="shared" si="27"/>
        <v>0</v>
      </c>
      <c r="AM193">
        <f t="shared" si="28"/>
        <v>8</v>
      </c>
      <c r="AN193" t="str">
        <f t="shared" si="29"/>
        <v>ALERT! 8 Violation founded @GUDANGEXP1</v>
      </c>
    </row>
    <row r="194" spans="1:40">
      <c r="A194" t="s">
        <v>120</v>
      </c>
      <c r="B194" t="s">
        <v>121</v>
      </c>
      <c r="C194" t="s">
        <v>309</v>
      </c>
      <c r="D194" t="s">
        <v>123</v>
      </c>
      <c r="E194">
        <v>1</v>
      </c>
      <c r="G194" t="s">
        <v>124</v>
      </c>
      <c r="I194" t="s">
        <v>125</v>
      </c>
      <c r="Z194" t="str">
        <f>IFERROR(MID(AA194,FIND("-",H194,1)+1,20),_xlfn.IFNA(VLOOKUP(F194&amp;"-"&amp;AA194,Ref_Kontak!$A:$E,4,FALSE),Ref_Kontak!$H$2))</f>
        <v>628999007703</v>
      </c>
      <c r="AA194" t="str">
        <f t="shared" ref="AA194:AA257" si="30">CLEAN(SUBSTITUTE(H194," ",""))</f>
        <v/>
      </c>
      <c r="AB194" t="str">
        <f t="shared" ref="AB194:AB257" si="31">IFERROR(LEFT(AA194,FIND("-",H194,1)-1),CLEAN(SUBSTITUTE(SUBSTITUTE(H194," ",""),"-","")))</f>
        <v/>
      </c>
      <c r="AC194" t="str">
        <f t="shared" ref="AC194:AC257" si="32">IF(LEFT(Z194,1)="0","62"&amp; MID(Z194,2,999),Z194)</f>
        <v>628999007703</v>
      </c>
      <c r="AD194" t="str">
        <f t="shared" ref="AD194:AD257" si="33">"Halo+"&amp;AB194&amp;","&amp;"+Visual+AI+5S+mendeteksi+Violation%3A+"&amp;SUBSTITUTE(AH194," ","+")</f>
        <v>Halo+,+Visual+AI+5S+mendeteksi+Violation%3A+GUDANGEXP1-LINE+3</v>
      </c>
      <c r="AE194" t="str">
        <f t="shared" ref="AE194:AE257" si="34">"https://web.whatsapp.com/send/?phone="&amp;AC194&amp;"&amp;text="&amp;AD194&amp;"&amp;type=phone_number&amp;app_absent=0"</f>
        <v>https://web.whatsapp.com/send/?phone=628999007703&amp;text=Halo+,+Visual+AI+5S+mendeteksi+Violation%3A+GUDANGEXP1-LINE+3&amp;type=phone_number&amp;app_absent=0</v>
      </c>
      <c r="AF194" t="b">
        <f>IF(ISNA(VLOOKUP(D194&amp;"-"&amp;AB194, Ref_Kontak!$A:$E, 4, FALSE)), FALSE, TRUE)</f>
        <v>0</v>
      </c>
      <c r="AG194" t="str">
        <f>_xlfn.IFNA(VLOOKUP(Z194,Ref_Kontak!H:H,1,FALSE),"FALSE")</f>
        <v>628999007703</v>
      </c>
      <c r="AH194" t="str">
        <f t="shared" ref="AH194:AH257" si="35">G194&amp;"-"&amp;D194</f>
        <v>GUDANGEXP1-LINE 3</v>
      </c>
      <c r="AI194">
        <f>IF(I194="violation",COUNTIF($AH$1:AH194,AH194),0)</f>
        <v>18</v>
      </c>
      <c r="AJ194" t="str">
        <f t="shared" si="26"/>
        <v>violation-GUDANGEXP1</v>
      </c>
      <c r="AK194">
        <f>IF(I194="violation",COUNTIF($AJ$1:AJ194,AJ194),FALSE)</f>
        <v>18</v>
      </c>
      <c r="AL194">
        <f t="shared" si="27"/>
        <v>0</v>
      </c>
      <c r="AM194">
        <f t="shared" si="28"/>
        <v>8</v>
      </c>
      <c r="AN194" t="str">
        <f t="shared" si="29"/>
        <v>ALERT! 8 Violation founded @GUDANGEXP1</v>
      </c>
    </row>
    <row r="195" spans="1:40">
      <c r="A195" t="s">
        <v>120</v>
      </c>
      <c r="B195" t="s">
        <v>121</v>
      </c>
      <c r="C195" t="s">
        <v>310</v>
      </c>
      <c r="D195" t="s">
        <v>129</v>
      </c>
      <c r="E195">
        <v>1</v>
      </c>
      <c r="G195" t="s">
        <v>130</v>
      </c>
      <c r="I195" t="s">
        <v>125</v>
      </c>
      <c r="Z195" t="str">
        <f>IFERROR(MID(AA195,FIND("-",H195,1)+1,20),_xlfn.IFNA(VLOOKUP(F195&amp;"-"&amp;AA195,Ref_Kontak!$A:$E,4,FALSE),Ref_Kontak!$H$2))</f>
        <v>628999007703</v>
      </c>
      <c r="AA195" t="str">
        <f t="shared" si="30"/>
        <v/>
      </c>
      <c r="AB195" t="str">
        <f t="shared" si="31"/>
        <v/>
      </c>
      <c r="AC195" t="str">
        <f t="shared" si="32"/>
        <v>628999007703</v>
      </c>
      <c r="AD195" t="str">
        <f t="shared" si="33"/>
        <v>Halo+,+Visual+AI+5S+mendeteksi+Violation%3A+METALDET1-LINE+8</v>
      </c>
      <c r="AE195" t="str">
        <f t="shared" si="34"/>
        <v>https://web.whatsapp.com/send/?phone=628999007703&amp;text=Halo+,+Visual+AI+5S+mendeteksi+Violation%3A+METALDET1-LINE+8&amp;type=phone_number&amp;app_absent=0</v>
      </c>
      <c r="AF195" t="b">
        <f>IF(ISNA(VLOOKUP(D195&amp;"-"&amp;AB195, Ref_Kontak!$A:$E, 4, FALSE)), FALSE, TRUE)</f>
        <v>0</v>
      </c>
      <c r="AG195" t="str">
        <f>_xlfn.IFNA(VLOOKUP(Z195,Ref_Kontak!H:H,1,FALSE),"FALSE")</f>
        <v>628999007703</v>
      </c>
      <c r="AH195" t="str">
        <f t="shared" si="35"/>
        <v>METALDET1-LINE 8</v>
      </c>
      <c r="AI195">
        <f>IF(I195="violation",COUNTIF($AH$1:AH195,AH195),0)</f>
        <v>176</v>
      </c>
      <c r="AJ195" t="str">
        <f t="shared" ref="AJ195:AJ258" si="36">I195&amp;"-"&amp;G195</f>
        <v>violation-METALDET1</v>
      </c>
      <c r="AK195">
        <f>IF(I195="violation",COUNTIF($AJ$1:AJ195,AJ195),FALSE)</f>
        <v>175</v>
      </c>
      <c r="AL195">
        <f t="shared" ref="AL195:AL258" si="37">IF(AI195=1,1,0)</f>
        <v>0</v>
      </c>
      <c r="AM195">
        <f t="shared" ref="AM195:AM258" si="38">SUMIF($AJ$2:$AJ$5516,AJ195,$AL$2:$AL$5516)</f>
        <v>3</v>
      </c>
      <c r="AN195" t="str">
        <f t="shared" ref="AN195:AN258" si="39">"ALERT! " &amp;AM195&amp; " Violation founded @"&amp;G195</f>
        <v>ALERT! 3 Violation founded @METALDET1</v>
      </c>
    </row>
    <row r="196" spans="1:40">
      <c r="A196" t="s">
        <v>120</v>
      </c>
      <c r="B196" t="s">
        <v>121</v>
      </c>
      <c r="C196" t="s">
        <v>310</v>
      </c>
      <c r="D196" t="s">
        <v>123</v>
      </c>
      <c r="E196">
        <v>1</v>
      </c>
      <c r="G196" t="s">
        <v>124</v>
      </c>
      <c r="I196" t="s">
        <v>125</v>
      </c>
      <c r="Z196" t="str">
        <f>IFERROR(MID(AA196,FIND("-",H196,1)+1,20),_xlfn.IFNA(VLOOKUP(F196&amp;"-"&amp;AA196,Ref_Kontak!$A:$E,4,FALSE),Ref_Kontak!$H$2))</f>
        <v>628999007703</v>
      </c>
      <c r="AA196" t="str">
        <f t="shared" si="30"/>
        <v/>
      </c>
      <c r="AB196" t="str">
        <f t="shared" si="31"/>
        <v/>
      </c>
      <c r="AC196" t="str">
        <f t="shared" si="32"/>
        <v>628999007703</v>
      </c>
      <c r="AD196" t="str">
        <f t="shared" si="33"/>
        <v>Halo+,+Visual+AI+5S+mendeteksi+Violation%3A+GUDANGEXP1-LINE+3</v>
      </c>
      <c r="AE196" t="str">
        <f t="shared" si="34"/>
        <v>https://web.whatsapp.com/send/?phone=628999007703&amp;text=Halo+,+Visual+AI+5S+mendeteksi+Violation%3A+GUDANGEXP1-LINE+3&amp;type=phone_number&amp;app_absent=0</v>
      </c>
      <c r="AF196" t="b">
        <f>IF(ISNA(VLOOKUP(D196&amp;"-"&amp;AB196, Ref_Kontak!$A:$E, 4, FALSE)), FALSE, TRUE)</f>
        <v>0</v>
      </c>
      <c r="AG196" t="str">
        <f>_xlfn.IFNA(VLOOKUP(Z196,Ref_Kontak!H:H,1,FALSE),"FALSE")</f>
        <v>628999007703</v>
      </c>
      <c r="AH196" t="str">
        <f t="shared" si="35"/>
        <v>GUDANGEXP1-LINE 3</v>
      </c>
      <c r="AI196">
        <f>IF(I196="violation",COUNTIF($AH$1:AH196,AH196),0)</f>
        <v>19</v>
      </c>
      <c r="AJ196" t="str">
        <f t="shared" si="36"/>
        <v>violation-GUDANGEXP1</v>
      </c>
      <c r="AK196">
        <f>IF(I196="violation",COUNTIF($AJ$1:AJ196,AJ196),FALSE)</f>
        <v>19</v>
      </c>
      <c r="AL196">
        <f t="shared" si="37"/>
        <v>0</v>
      </c>
      <c r="AM196">
        <f t="shared" si="38"/>
        <v>8</v>
      </c>
      <c r="AN196" t="str">
        <f t="shared" si="39"/>
        <v>ALERT! 8 Violation founded @GUDANGEXP1</v>
      </c>
    </row>
    <row r="197" spans="1:40">
      <c r="A197" t="s">
        <v>120</v>
      </c>
      <c r="B197" t="s">
        <v>121</v>
      </c>
      <c r="C197" t="s">
        <v>311</v>
      </c>
      <c r="D197" t="s">
        <v>129</v>
      </c>
      <c r="E197">
        <v>1</v>
      </c>
      <c r="G197" t="s">
        <v>130</v>
      </c>
      <c r="I197" t="s">
        <v>125</v>
      </c>
      <c r="Z197" t="str">
        <f>IFERROR(MID(AA197,FIND("-",H197,1)+1,20),_xlfn.IFNA(VLOOKUP(F197&amp;"-"&amp;AA197,Ref_Kontak!$A:$E,4,FALSE),Ref_Kontak!$H$2))</f>
        <v>628999007703</v>
      </c>
      <c r="AA197" t="str">
        <f t="shared" si="30"/>
        <v/>
      </c>
      <c r="AB197" t="str">
        <f t="shared" si="31"/>
        <v/>
      </c>
      <c r="AC197" t="str">
        <f t="shared" si="32"/>
        <v>628999007703</v>
      </c>
      <c r="AD197" t="str">
        <f t="shared" si="33"/>
        <v>Halo+,+Visual+AI+5S+mendeteksi+Violation%3A+METALDET1-LINE+8</v>
      </c>
      <c r="AE197" t="str">
        <f t="shared" si="34"/>
        <v>https://web.whatsapp.com/send/?phone=628999007703&amp;text=Halo+,+Visual+AI+5S+mendeteksi+Violation%3A+METALDET1-LINE+8&amp;type=phone_number&amp;app_absent=0</v>
      </c>
      <c r="AF197" t="b">
        <f>IF(ISNA(VLOOKUP(D197&amp;"-"&amp;AB197, Ref_Kontak!$A:$E, 4, FALSE)), FALSE, TRUE)</f>
        <v>0</v>
      </c>
      <c r="AG197" t="str">
        <f>_xlfn.IFNA(VLOOKUP(Z197,Ref_Kontak!H:H,1,FALSE),"FALSE")</f>
        <v>628999007703</v>
      </c>
      <c r="AH197" t="str">
        <f t="shared" si="35"/>
        <v>METALDET1-LINE 8</v>
      </c>
      <c r="AI197">
        <f>IF(I197="violation",COUNTIF($AH$1:AH197,AH197),0)</f>
        <v>177</v>
      </c>
      <c r="AJ197" t="str">
        <f t="shared" si="36"/>
        <v>violation-METALDET1</v>
      </c>
      <c r="AK197">
        <f>IF(I197="violation",COUNTIF($AJ$1:AJ197,AJ197),FALSE)</f>
        <v>176</v>
      </c>
      <c r="AL197">
        <f t="shared" si="37"/>
        <v>0</v>
      </c>
      <c r="AM197">
        <f t="shared" si="38"/>
        <v>3</v>
      </c>
      <c r="AN197" t="str">
        <f t="shared" si="39"/>
        <v>ALERT! 3 Violation founded @METALDET1</v>
      </c>
    </row>
    <row r="198" spans="1:40">
      <c r="A198" t="s">
        <v>120</v>
      </c>
      <c r="B198" t="s">
        <v>121</v>
      </c>
      <c r="C198" t="s">
        <v>311</v>
      </c>
      <c r="D198" t="s">
        <v>123</v>
      </c>
      <c r="E198">
        <v>1</v>
      </c>
      <c r="G198" t="s">
        <v>124</v>
      </c>
      <c r="I198" t="s">
        <v>125</v>
      </c>
      <c r="Z198" t="str">
        <f>IFERROR(MID(AA198,FIND("-",H198,1)+1,20),_xlfn.IFNA(VLOOKUP(F198&amp;"-"&amp;AA198,Ref_Kontak!$A:$E,4,FALSE),Ref_Kontak!$H$2))</f>
        <v>628999007703</v>
      </c>
      <c r="AA198" t="str">
        <f t="shared" si="30"/>
        <v/>
      </c>
      <c r="AB198" t="str">
        <f t="shared" si="31"/>
        <v/>
      </c>
      <c r="AC198" t="str">
        <f t="shared" si="32"/>
        <v>628999007703</v>
      </c>
      <c r="AD198" t="str">
        <f t="shared" si="33"/>
        <v>Halo+,+Visual+AI+5S+mendeteksi+Violation%3A+GUDANGEXP1-LINE+3</v>
      </c>
      <c r="AE198" t="str">
        <f t="shared" si="34"/>
        <v>https://web.whatsapp.com/send/?phone=628999007703&amp;text=Halo+,+Visual+AI+5S+mendeteksi+Violation%3A+GUDANGEXP1-LINE+3&amp;type=phone_number&amp;app_absent=0</v>
      </c>
      <c r="AF198" t="b">
        <f>IF(ISNA(VLOOKUP(D198&amp;"-"&amp;AB198, Ref_Kontak!$A:$E, 4, FALSE)), FALSE, TRUE)</f>
        <v>0</v>
      </c>
      <c r="AG198" t="str">
        <f>_xlfn.IFNA(VLOOKUP(Z198,Ref_Kontak!H:H,1,FALSE),"FALSE")</f>
        <v>628999007703</v>
      </c>
      <c r="AH198" t="str">
        <f t="shared" si="35"/>
        <v>GUDANGEXP1-LINE 3</v>
      </c>
      <c r="AI198">
        <f>IF(I198="violation",COUNTIF($AH$1:AH198,AH198),0)</f>
        <v>20</v>
      </c>
      <c r="AJ198" t="str">
        <f t="shared" si="36"/>
        <v>violation-GUDANGEXP1</v>
      </c>
      <c r="AK198">
        <f>IF(I198="violation",COUNTIF($AJ$1:AJ198,AJ198),FALSE)</f>
        <v>20</v>
      </c>
      <c r="AL198">
        <f t="shared" si="37"/>
        <v>0</v>
      </c>
      <c r="AM198">
        <f t="shared" si="38"/>
        <v>8</v>
      </c>
      <c r="AN198" t="str">
        <f t="shared" si="39"/>
        <v>ALERT! 8 Violation founded @GUDANGEXP1</v>
      </c>
    </row>
    <row r="199" spans="1:40">
      <c r="A199" t="s">
        <v>120</v>
      </c>
      <c r="B199" t="s">
        <v>121</v>
      </c>
      <c r="C199" t="s">
        <v>312</v>
      </c>
      <c r="D199" t="s">
        <v>123</v>
      </c>
      <c r="E199">
        <v>1</v>
      </c>
      <c r="G199" t="s">
        <v>124</v>
      </c>
      <c r="I199" t="s">
        <v>125</v>
      </c>
      <c r="Z199" t="str">
        <f>IFERROR(MID(AA199,FIND("-",H199,1)+1,20),_xlfn.IFNA(VLOOKUP(F199&amp;"-"&amp;AA199,Ref_Kontak!$A:$E,4,FALSE),Ref_Kontak!$H$2))</f>
        <v>628999007703</v>
      </c>
      <c r="AA199" t="str">
        <f t="shared" si="30"/>
        <v/>
      </c>
      <c r="AB199" t="str">
        <f t="shared" si="31"/>
        <v/>
      </c>
      <c r="AC199" t="str">
        <f t="shared" si="32"/>
        <v>628999007703</v>
      </c>
      <c r="AD199" t="str">
        <f t="shared" si="33"/>
        <v>Halo+,+Visual+AI+5S+mendeteksi+Violation%3A+GUDANGEXP1-LINE+3</v>
      </c>
      <c r="AE199" t="str">
        <f t="shared" si="34"/>
        <v>https://web.whatsapp.com/send/?phone=628999007703&amp;text=Halo+,+Visual+AI+5S+mendeteksi+Violation%3A+GUDANGEXP1-LINE+3&amp;type=phone_number&amp;app_absent=0</v>
      </c>
      <c r="AF199" t="b">
        <f>IF(ISNA(VLOOKUP(D199&amp;"-"&amp;AB199, Ref_Kontak!$A:$E, 4, FALSE)), FALSE, TRUE)</f>
        <v>0</v>
      </c>
      <c r="AG199" t="str">
        <f>_xlfn.IFNA(VLOOKUP(Z199,Ref_Kontak!H:H,1,FALSE),"FALSE")</f>
        <v>628999007703</v>
      </c>
      <c r="AH199" t="str">
        <f t="shared" si="35"/>
        <v>GUDANGEXP1-LINE 3</v>
      </c>
      <c r="AI199">
        <f>IF(I199="violation",COUNTIF($AH$1:AH199,AH199),0)</f>
        <v>21</v>
      </c>
      <c r="AJ199" t="str">
        <f t="shared" si="36"/>
        <v>violation-GUDANGEXP1</v>
      </c>
      <c r="AK199">
        <f>IF(I199="violation",COUNTIF($AJ$1:AJ199,AJ199),FALSE)</f>
        <v>21</v>
      </c>
      <c r="AL199">
        <f t="shared" si="37"/>
        <v>0</v>
      </c>
      <c r="AM199">
        <f t="shared" si="38"/>
        <v>8</v>
      </c>
      <c r="AN199" t="str">
        <f t="shared" si="39"/>
        <v>ALERT! 8 Violation founded @GUDANGEXP1</v>
      </c>
    </row>
    <row r="200" spans="1:40">
      <c r="A200" t="s">
        <v>120</v>
      </c>
      <c r="B200" t="s">
        <v>121</v>
      </c>
      <c r="C200" t="s">
        <v>312</v>
      </c>
      <c r="D200" t="s">
        <v>129</v>
      </c>
      <c r="E200">
        <v>1</v>
      </c>
      <c r="G200" t="s">
        <v>130</v>
      </c>
      <c r="I200" t="s">
        <v>125</v>
      </c>
      <c r="Z200" t="str">
        <f>IFERROR(MID(AA200,FIND("-",H200,1)+1,20),_xlfn.IFNA(VLOOKUP(F200&amp;"-"&amp;AA200,Ref_Kontak!$A:$E,4,FALSE),Ref_Kontak!$H$2))</f>
        <v>628999007703</v>
      </c>
      <c r="AA200" t="str">
        <f t="shared" si="30"/>
        <v/>
      </c>
      <c r="AB200" t="str">
        <f t="shared" si="31"/>
        <v/>
      </c>
      <c r="AC200" t="str">
        <f t="shared" si="32"/>
        <v>628999007703</v>
      </c>
      <c r="AD200" t="str">
        <f t="shared" si="33"/>
        <v>Halo+,+Visual+AI+5S+mendeteksi+Violation%3A+METALDET1-LINE+8</v>
      </c>
      <c r="AE200" t="str">
        <f t="shared" si="34"/>
        <v>https://web.whatsapp.com/send/?phone=628999007703&amp;text=Halo+,+Visual+AI+5S+mendeteksi+Violation%3A+METALDET1-LINE+8&amp;type=phone_number&amp;app_absent=0</v>
      </c>
      <c r="AF200" t="b">
        <f>IF(ISNA(VLOOKUP(D200&amp;"-"&amp;AB200, Ref_Kontak!$A:$E, 4, FALSE)), FALSE, TRUE)</f>
        <v>0</v>
      </c>
      <c r="AG200" t="str">
        <f>_xlfn.IFNA(VLOOKUP(Z200,Ref_Kontak!H:H,1,FALSE),"FALSE")</f>
        <v>628999007703</v>
      </c>
      <c r="AH200" t="str">
        <f t="shared" si="35"/>
        <v>METALDET1-LINE 8</v>
      </c>
      <c r="AI200">
        <f>IF(I200="violation",COUNTIF($AH$1:AH200,AH200),0)</f>
        <v>178</v>
      </c>
      <c r="AJ200" t="str">
        <f t="shared" si="36"/>
        <v>violation-METALDET1</v>
      </c>
      <c r="AK200">
        <f>IF(I200="violation",COUNTIF($AJ$1:AJ200,AJ200),FALSE)</f>
        <v>177</v>
      </c>
      <c r="AL200">
        <f t="shared" si="37"/>
        <v>0</v>
      </c>
      <c r="AM200">
        <f t="shared" si="38"/>
        <v>3</v>
      </c>
      <c r="AN200" t="str">
        <f t="shared" si="39"/>
        <v>ALERT! 3 Violation founded @METALDET1</v>
      </c>
    </row>
    <row r="201" spans="1:40">
      <c r="A201" t="s">
        <v>120</v>
      </c>
      <c r="B201" t="s">
        <v>121</v>
      </c>
      <c r="C201" t="s">
        <v>313</v>
      </c>
      <c r="D201" t="s">
        <v>129</v>
      </c>
      <c r="E201">
        <v>1</v>
      </c>
      <c r="G201" t="s">
        <v>130</v>
      </c>
      <c r="I201" t="s">
        <v>125</v>
      </c>
      <c r="Z201" t="str">
        <f>IFERROR(MID(AA201,FIND("-",H201,1)+1,20),_xlfn.IFNA(VLOOKUP(F201&amp;"-"&amp;AA201,Ref_Kontak!$A:$E,4,FALSE),Ref_Kontak!$H$2))</f>
        <v>628999007703</v>
      </c>
      <c r="AA201" t="str">
        <f t="shared" si="30"/>
        <v/>
      </c>
      <c r="AB201" t="str">
        <f t="shared" si="31"/>
        <v/>
      </c>
      <c r="AC201" t="str">
        <f t="shared" si="32"/>
        <v>628999007703</v>
      </c>
      <c r="AD201" t="str">
        <f t="shared" si="33"/>
        <v>Halo+,+Visual+AI+5S+mendeteksi+Violation%3A+METALDET1-LINE+8</v>
      </c>
      <c r="AE201" t="str">
        <f t="shared" si="34"/>
        <v>https://web.whatsapp.com/send/?phone=628999007703&amp;text=Halo+,+Visual+AI+5S+mendeteksi+Violation%3A+METALDET1-LINE+8&amp;type=phone_number&amp;app_absent=0</v>
      </c>
      <c r="AF201" t="b">
        <f>IF(ISNA(VLOOKUP(D201&amp;"-"&amp;AB201, Ref_Kontak!$A:$E, 4, FALSE)), FALSE, TRUE)</f>
        <v>0</v>
      </c>
      <c r="AG201" t="str">
        <f>_xlfn.IFNA(VLOOKUP(Z201,Ref_Kontak!H:H,1,FALSE),"FALSE")</f>
        <v>628999007703</v>
      </c>
      <c r="AH201" t="str">
        <f t="shared" si="35"/>
        <v>METALDET1-LINE 8</v>
      </c>
      <c r="AI201">
        <f>IF(I201="violation",COUNTIF($AH$1:AH201,AH201),0)</f>
        <v>179</v>
      </c>
      <c r="AJ201" t="str">
        <f t="shared" si="36"/>
        <v>violation-METALDET1</v>
      </c>
      <c r="AK201">
        <f>IF(I201="violation",COUNTIF($AJ$1:AJ201,AJ201),FALSE)</f>
        <v>178</v>
      </c>
      <c r="AL201">
        <f t="shared" si="37"/>
        <v>0</v>
      </c>
      <c r="AM201">
        <f t="shared" si="38"/>
        <v>3</v>
      </c>
      <c r="AN201" t="str">
        <f t="shared" si="39"/>
        <v>ALERT! 3 Violation founded @METALDET1</v>
      </c>
    </row>
    <row r="202" spans="1:40">
      <c r="A202" t="s">
        <v>120</v>
      </c>
      <c r="B202" t="s">
        <v>121</v>
      </c>
      <c r="C202" t="s">
        <v>313</v>
      </c>
      <c r="D202" t="s">
        <v>123</v>
      </c>
      <c r="E202">
        <v>1</v>
      </c>
      <c r="G202" t="s">
        <v>124</v>
      </c>
      <c r="I202" t="s">
        <v>125</v>
      </c>
      <c r="Z202" t="str">
        <f>IFERROR(MID(AA202,FIND("-",H202,1)+1,20),_xlfn.IFNA(VLOOKUP(F202&amp;"-"&amp;AA202,Ref_Kontak!$A:$E,4,FALSE),Ref_Kontak!$H$2))</f>
        <v>628999007703</v>
      </c>
      <c r="AA202" t="str">
        <f t="shared" si="30"/>
        <v/>
      </c>
      <c r="AB202" t="str">
        <f t="shared" si="31"/>
        <v/>
      </c>
      <c r="AC202" t="str">
        <f t="shared" si="32"/>
        <v>628999007703</v>
      </c>
      <c r="AD202" t="str">
        <f t="shared" si="33"/>
        <v>Halo+,+Visual+AI+5S+mendeteksi+Violation%3A+GUDANGEXP1-LINE+3</v>
      </c>
      <c r="AE202" t="str">
        <f t="shared" si="34"/>
        <v>https://web.whatsapp.com/send/?phone=628999007703&amp;text=Halo+,+Visual+AI+5S+mendeteksi+Violation%3A+GUDANGEXP1-LINE+3&amp;type=phone_number&amp;app_absent=0</v>
      </c>
      <c r="AF202" t="b">
        <f>IF(ISNA(VLOOKUP(D202&amp;"-"&amp;AB202, Ref_Kontak!$A:$E, 4, FALSE)), FALSE, TRUE)</f>
        <v>0</v>
      </c>
      <c r="AG202" t="str">
        <f>_xlfn.IFNA(VLOOKUP(Z202,Ref_Kontak!H:H,1,FALSE),"FALSE")</f>
        <v>628999007703</v>
      </c>
      <c r="AH202" t="str">
        <f t="shared" si="35"/>
        <v>GUDANGEXP1-LINE 3</v>
      </c>
      <c r="AI202">
        <f>IF(I202="violation",COUNTIF($AH$1:AH202,AH202),0)</f>
        <v>22</v>
      </c>
      <c r="AJ202" t="str">
        <f t="shared" si="36"/>
        <v>violation-GUDANGEXP1</v>
      </c>
      <c r="AK202">
        <f>IF(I202="violation",COUNTIF($AJ$1:AJ202,AJ202),FALSE)</f>
        <v>22</v>
      </c>
      <c r="AL202">
        <f t="shared" si="37"/>
        <v>0</v>
      </c>
      <c r="AM202">
        <f t="shared" si="38"/>
        <v>8</v>
      </c>
      <c r="AN202" t="str">
        <f t="shared" si="39"/>
        <v>ALERT! 8 Violation founded @GUDANGEXP1</v>
      </c>
    </row>
    <row r="203" spans="1:40">
      <c r="A203" t="s">
        <v>120</v>
      </c>
      <c r="B203" t="s">
        <v>121</v>
      </c>
      <c r="C203" t="s">
        <v>314</v>
      </c>
      <c r="D203" t="s">
        <v>123</v>
      </c>
      <c r="E203">
        <v>1</v>
      </c>
      <c r="G203" t="s">
        <v>124</v>
      </c>
      <c r="I203" t="s">
        <v>125</v>
      </c>
      <c r="Z203" t="str">
        <f>IFERROR(MID(AA203,FIND("-",H203,1)+1,20),_xlfn.IFNA(VLOOKUP(F203&amp;"-"&amp;AA203,Ref_Kontak!$A:$E,4,FALSE),Ref_Kontak!$H$2))</f>
        <v>628999007703</v>
      </c>
      <c r="AA203" t="str">
        <f t="shared" si="30"/>
        <v/>
      </c>
      <c r="AB203" t="str">
        <f t="shared" si="31"/>
        <v/>
      </c>
      <c r="AC203" t="str">
        <f t="shared" si="32"/>
        <v>628999007703</v>
      </c>
      <c r="AD203" t="str">
        <f t="shared" si="33"/>
        <v>Halo+,+Visual+AI+5S+mendeteksi+Violation%3A+GUDANGEXP1-LINE+3</v>
      </c>
      <c r="AE203" t="str">
        <f t="shared" si="34"/>
        <v>https://web.whatsapp.com/send/?phone=628999007703&amp;text=Halo+,+Visual+AI+5S+mendeteksi+Violation%3A+GUDANGEXP1-LINE+3&amp;type=phone_number&amp;app_absent=0</v>
      </c>
      <c r="AF203" t="b">
        <f>IF(ISNA(VLOOKUP(D203&amp;"-"&amp;AB203, Ref_Kontak!$A:$E, 4, FALSE)), FALSE, TRUE)</f>
        <v>0</v>
      </c>
      <c r="AG203" t="str">
        <f>_xlfn.IFNA(VLOOKUP(Z203,Ref_Kontak!H:H,1,FALSE),"FALSE")</f>
        <v>628999007703</v>
      </c>
      <c r="AH203" t="str">
        <f t="shared" si="35"/>
        <v>GUDANGEXP1-LINE 3</v>
      </c>
      <c r="AI203">
        <f>IF(I203="violation",COUNTIF($AH$1:AH203,AH203),0)</f>
        <v>23</v>
      </c>
      <c r="AJ203" t="str">
        <f t="shared" si="36"/>
        <v>violation-GUDANGEXP1</v>
      </c>
      <c r="AK203">
        <f>IF(I203="violation",COUNTIF($AJ$1:AJ203,AJ203),FALSE)</f>
        <v>23</v>
      </c>
      <c r="AL203">
        <f t="shared" si="37"/>
        <v>0</v>
      </c>
      <c r="AM203">
        <f t="shared" si="38"/>
        <v>8</v>
      </c>
      <c r="AN203" t="str">
        <f t="shared" si="39"/>
        <v>ALERT! 8 Violation founded @GUDANGEXP1</v>
      </c>
    </row>
    <row r="204" spans="1:40">
      <c r="A204" t="s">
        <v>120</v>
      </c>
      <c r="B204" t="s">
        <v>121</v>
      </c>
      <c r="C204" t="s">
        <v>315</v>
      </c>
      <c r="D204" t="s">
        <v>129</v>
      </c>
      <c r="E204">
        <v>1</v>
      </c>
      <c r="G204" t="s">
        <v>130</v>
      </c>
      <c r="I204" t="s">
        <v>125</v>
      </c>
      <c r="Z204" t="str">
        <f>IFERROR(MID(AA204,FIND("-",H204,1)+1,20),_xlfn.IFNA(VLOOKUP(F204&amp;"-"&amp;AA204,Ref_Kontak!$A:$E,4,FALSE),Ref_Kontak!$H$2))</f>
        <v>628999007703</v>
      </c>
      <c r="AA204" t="str">
        <f t="shared" si="30"/>
        <v/>
      </c>
      <c r="AB204" t="str">
        <f t="shared" si="31"/>
        <v/>
      </c>
      <c r="AC204" t="str">
        <f t="shared" si="32"/>
        <v>628999007703</v>
      </c>
      <c r="AD204" t="str">
        <f t="shared" si="33"/>
        <v>Halo+,+Visual+AI+5S+mendeteksi+Violation%3A+METALDET1-LINE+8</v>
      </c>
      <c r="AE204" t="str">
        <f t="shared" si="34"/>
        <v>https://web.whatsapp.com/send/?phone=628999007703&amp;text=Halo+,+Visual+AI+5S+mendeteksi+Violation%3A+METALDET1-LINE+8&amp;type=phone_number&amp;app_absent=0</v>
      </c>
      <c r="AF204" t="b">
        <f>IF(ISNA(VLOOKUP(D204&amp;"-"&amp;AB204, Ref_Kontak!$A:$E, 4, FALSE)), FALSE, TRUE)</f>
        <v>0</v>
      </c>
      <c r="AG204" t="str">
        <f>_xlfn.IFNA(VLOOKUP(Z204,Ref_Kontak!H:H,1,FALSE),"FALSE")</f>
        <v>628999007703</v>
      </c>
      <c r="AH204" t="str">
        <f t="shared" si="35"/>
        <v>METALDET1-LINE 8</v>
      </c>
      <c r="AI204">
        <f>IF(I204="violation",COUNTIF($AH$1:AH204,AH204),0)</f>
        <v>180</v>
      </c>
      <c r="AJ204" t="str">
        <f t="shared" si="36"/>
        <v>violation-METALDET1</v>
      </c>
      <c r="AK204">
        <f>IF(I204="violation",COUNTIF($AJ$1:AJ204,AJ204),FALSE)</f>
        <v>179</v>
      </c>
      <c r="AL204">
        <f t="shared" si="37"/>
        <v>0</v>
      </c>
      <c r="AM204">
        <f t="shared" si="38"/>
        <v>3</v>
      </c>
      <c r="AN204" t="str">
        <f t="shared" si="39"/>
        <v>ALERT! 3 Violation founded @METALDET1</v>
      </c>
    </row>
    <row r="205" spans="1:40">
      <c r="A205" t="s">
        <v>120</v>
      </c>
      <c r="B205" t="s">
        <v>121</v>
      </c>
      <c r="C205" t="s">
        <v>315</v>
      </c>
      <c r="D205" t="s">
        <v>123</v>
      </c>
      <c r="E205">
        <v>1</v>
      </c>
      <c r="G205" t="s">
        <v>124</v>
      </c>
      <c r="I205" t="s">
        <v>125</v>
      </c>
      <c r="Z205" t="str">
        <f>IFERROR(MID(AA205,FIND("-",H205,1)+1,20),_xlfn.IFNA(VLOOKUP(F205&amp;"-"&amp;AA205,Ref_Kontak!$A:$E,4,FALSE),Ref_Kontak!$H$2))</f>
        <v>628999007703</v>
      </c>
      <c r="AA205" t="str">
        <f t="shared" si="30"/>
        <v/>
      </c>
      <c r="AB205" t="str">
        <f t="shared" si="31"/>
        <v/>
      </c>
      <c r="AC205" t="str">
        <f t="shared" si="32"/>
        <v>628999007703</v>
      </c>
      <c r="AD205" t="str">
        <f t="shared" si="33"/>
        <v>Halo+,+Visual+AI+5S+mendeteksi+Violation%3A+GUDANGEXP1-LINE+3</v>
      </c>
      <c r="AE205" t="str">
        <f t="shared" si="34"/>
        <v>https://web.whatsapp.com/send/?phone=628999007703&amp;text=Halo+,+Visual+AI+5S+mendeteksi+Violation%3A+GUDANGEXP1-LINE+3&amp;type=phone_number&amp;app_absent=0</v>
      </c>
      <c r="AF205" t="b">
        <f>IF(ISNA(VLOOKUP(D205&amp;"-"&amp;AB205, Ref_Kontak!$A:$E, 4, FALSE)), FALSE, TRUE)</f>
        <v>0</v>
      </c>
      <c r="AG205" t="str">
        <f>_xlfn.IFNA(VLOOKUP(Z205,Ref_Kontak!H:H,1,FALSE),"FALSE")</f>
        <v>628999007703</v>
      </c>
      <c r="AH205" t="str">
        <f t="shared" si="35"/>
        <v>GUDANGEXP1-LINE 3</v>
      </c>
      <c r="AI205">
        <f>IF(I205="violation",COUNTIF($AH$1:AH205,AH205),0)</f>
        <v>24</v>
      </c>
      <c r="AJ205" t="str">
        <f t="shared" si="36"/>
        <v>violation-GUDANGEXP1</v>
      </c>
      <c r="AK205">
        <f>IF(I205="violation",COUNTIF($AJ$1:AJ205,AJ205),FALSE)</f>
        <v>24</v>
      </c>
      <c r="AL205">
        <f t="shared" si="37"/>
        <v>0</v>
      </c>
      <c r="AM205">
        <f t="shared" si="38"/>
        <v>8</v>
      </c>
      <c r="AN205" t="str">
        <f t="shared" si="39"/>
        <v>ALERT! 8 Violation founded @GUDANGEXP1</v>
      </c>
    </row>
    <row r="206" spans="1:40">
      <c r="A206" t="s">
        <v>120</v>
      </c>
      <c r="B206" t="s">
        <v>121</v>
      </c>
      <c r="C206" t="s">
        <v>316</v>
      </c>
      <c r="D206" t="s">
        <v>129</v>
      </c>
      <c r="E206">
        <v>1</v>
      </c>
      <c r="G206" t="s">
        <v>130</v>
      </c>
      <c r="I206" t="s">
        <v>125</v>
      </c>
      <c r="Z206" t="str">
        <f>IFERROR(MID(AA206,FIND("-",H206,1)+1,20),_xlfn.IFNA(VLOOKUP(F206&amp;"-"&amp;AA206,Ref_Kontak!$A:$E,4,FALSE),Ref_Kontak!$H$2))</f>
        <v>628999007703</v>
      </c>
      <c r="AA206" t="str">
        <f t="shared" si="30"/>
        <v/>
      </c>
      <c r="AB206" t="str">
        <f t="shared" si="31"/>
        <v/>
      </c>
      <c r="AC206" t="str">
        <f t="shared" si="32"/>
        <v>628999007703</v>
      </c>
      <c r="AD206" t="str">
        <f t="shared" si="33"/>
        <v>Halo+,+Visual+AI+5S+mendeteksi+Violation%3A+METALDET1-LINE+8</v>
      </c>
      <c r="AE206" t="str">
        <f t="shared" si="34"/>
        <v>https://web.whatsapp.com/send/?phone=628999007703&amp;text=Halo+,+Visual+AI+5S+mendeteksi+Violation%3A+METALDET1-LINE+8&amp;type=phone_number&amp;app_absent=0</v>
      </c>
      <c r="AF206" t="b">
        <f>IF(ISNA(VLOOKUP(D206&amp;"-"&amp;AB206, Ref_Kontak!$A:$E, 4, FALSE)), FALSE, TRUE)</f>
        <v>0</v>
      </c>
      <c r="AG206" t="str">
        <f>_xlfn.IFNA(VLOOKUP(Z206,Ref_Kontak!H:H,1,FALSE),"FALSE")</f>
        <v>628999007703</v>
      </c>
      <c r="AH206" t="str">
        <f t="shared" si="35"/>
        <v>METALDET1-LINE 8</v>
      </c>
      <c r="AI206">
        <f>IF(I206="violation",COUNTIF($AH$1:AH206,AH206),0)</f>
        <v>181</v>
      </c>
      <c r="AJ206" t="str">
        <f t="shared" si="36"/>
        <v>violation-METALDET1</v>
      </c>
      <c r="AK206">
        <f>IF(I206="violation",COUNTIF($AJ$1:AJ206,AJ206),FALSE)</f>
        <v>180</v>
      </c>
      <c r="AL206">
        <f t="shared" si="37"/>
        <v>0</v>
      </c>
      <c r="AM206">
        <f t="shared" si="38"/>
        <v>3</v>
      </c>
      <c r="AN206" t="str">
        <f t="shared" si="39"/>
        <v>ALERT! 3 Violation founded @METALDET1</v>
      </c>
    </row>
    <row r="207" spans="1:40">
      <c r="A207" t="s">
        <v>120</v>
      </c>
      <c r="B207" t="s">
        <v>121</v>
      </c>
      <c r="C207" t="s">
        <v>316</v>
      </c>
      <c r="D207" t="s">
        <v>123</v>
      </c>
      <c r="E207">
        <v>1</v>
      </c>
      <c r="G207" t="s">
        <v>124</v>
      </c>
      <c r="I207" t="s">
        <v>125</v>
      </c>
      <c r="Z207" t="str">
        <f>IFERROR(MID(AA207,FIND("-",H207,1)+1,20),_xlfn.IFNA(VLOOKUP(F207&amp;"-"&amp;AA207,Ref_Kontak!$A:$E,4,FALSE),Ref_Kontak!$H$2))</f>
        <v>628999007703</v>
      </c>
      <c r="AA207" t="str">
        <f t="shared" si="30"/>
        <v/>
      </c>
      <c r="AB207" t="str">
        <f t="shared" si="31"/>
        <v/>
      </c>
      <c r="AC207" t="str">
        <f t="shared" si="32"/>
        <v>628999007703</v>
      </c>
      <c r="AD207" t="str">
        <f t="shared" si="33"/>
        <v>Halo+,+Visual+AI+5S+mendeteksi+Violation%3A+GUDANGEXP1-LINE+3</v>
      </c>
      <c r="AE207" t="str">
        <f t="shared" si="34"/>
        <v>https://web.whatsapp.com/send/?phone=628999007703&amp;text=Halo+,+Visual+AI+5S+mendeteksi+Violation%3A+GUDANGEXP1-LINE+3&amp;type=phone_number&amp;app_absent=0</v>
      </c>
      <c r="AF207" t="b">
        <f>IF(ISNA(VLOOKUP(D207&amp;"-"&amp;AB207, Ref_Kontak!$A:$E, 4, FALSE)), FALSE, TRUE)</f>
        <v>0</v>
      </c>
      <c r="AG207" t="str">
        <f>_xlfn.IFNA(VLOOKUP(Z207,Ref_Kontak!H:H,1,FALSE),"FALSE")</f>
        <v>628999007703</v>
      </c>
      <c r="AH207" t="str">
        <f t="shared" si="35"/>
        <v>GUDANGEXP1-LINE 3</v>
      </c>
      <c r="AI207">
        <f>IF(I207="violation",COUNTIF($AH$1:AH207,AH207),0)</f>
        <v>25</v>
      </c>
      <c r="AJ207" t="str">
        <f t="shared" si="36"/>
        <v>violation-GUDANGEXP1</v>
      </c>
      <c r="AK207">
        <f>IF(I207="violation",COUNTIF($AJ$1:AJ207,AJ207),FALSE)</f>
        <v>25</v>
      </c>
      <c r="AL207">
        <f t="shared" si="37"/>
        <v>0</v>
      </c>
      <c r="AM207">
        <f t="shared" si="38"/>
        <v>8</v>
      </c>
      <c r="AN207" t="str">
        <f t="shared" si="39"/>
        <v>ALERT! 8 Violation founded @GUDANGEXP1</v>
      </c>
    </row>
    <row r="208" spans="1:40">
      <c r="A208" t="s">
        <v>120</v>
      </c>
      <c r="B208" t="s">
        <v>121</v>
      </c>
      <c r="C208" t="s">
        <v>317</v>
      </c>
      <c r="D208" t="s">
        <v>123</v>
      </c>
      <c r="E208">
        <v>1</v>
      </c>
      <c r="G208" t="s">
        <v>124</v>
      </c>
      <c r="I208" t="s">
        <v>125</v>
      </c>
      <c r="Z208" t="str">
        <f>IFERROR(MID(AA208,FIND("-",H208,1)+1,20),_xlfn.IFNA(VLOOKUP(F208&amp;"-"&amp;AA208,Ref_Kontak!$A:$E,4,FALSE),Ref_Kontak!$H$2))</f>
        <v>628999007703</v>
      </c>
      <c r="AA208" t="str">
        <f t="shared" si="30"/>
        <v/>
      </c>
      <c r="AB208" t="str">
        <f t="shared" si="31"/>
        <v/>
      </c>
      <c r="AC208" t="str">
        <f t="shared" si="32"/>
        <v>628999007703</v>
      </c>
      <c r="AD208" t="str">
        <f t="shared" si="33"/>
        <v>Halo+,+Visual+AI+5S+mendeteksi+Violation%3A+GUDANGEXP1-LINE+3</v>
      </c>
      <c r="AE208" t="str">
        <f t="shared" si="34"/>
        <v>https://web.whatsapp.com/send/?phone=628999007703&amp;text=Halo+,+Visual+AI+5S+mendeteksi+Violation%3A+GUDANGEXP1-LINE+3&amp;type=phone_number&amp;app_absent=0</v>
      </c>
      <c r="AF208" t="b">
        <f>IF(ISNA(VLOOKUP(D208&amp;"-"&amp;AB208, Ref_Kontak!$A:$E, 4, FALSE)), FALSE, TRUE)</f>
        <v>0</v>
      </c>
      <c r="AG208" t="str">
        <f>_xlfn.IFNA(VLOOKUP(Z208,Ref_Kontak!H:H,1,FALSE),"FALSE")</f>
        <v>628999007703</v>
      </c>
      <c r="AH208" t="str">
        <f t="shared" si="35"/>
        <v>GUDANGEXP1-LINE 3</v>
      </c>
      <c r="AI208">
        <f>IF(I208="violation",COUNTIF($AH$1:AH208,AH208),0)</f>
        <v>26</v>
      </c>
      <c r="AJ208" t="str">
        <f t="shared" si="36"/>
        <v>violation-GUDANGEXP1</v>
      </c>
      <c r="AK208">
        <f>IF(I208="violation",COUNTIF($AJ$1:AJ208,AJ208),FALSE)</f>
        <v>26</v>
      </c>
      <c r="AL208">
        <f t="shared" si="37"/>
        <v>0</v>
      </c>
      <c r="AM208">
        <f t="shared" si="38"/>
        <v>8</v>
      </c>
      <c r="AN208" t="str">
        <f t="shared" si="39"/>
        <v>ALERT! 8 Violation founded @GUDANGEXP1</v>
      </c>
    </row>
    <row r="209" spans="1:40">
      <c r="A209" t="s">
        <v>120</v>
      </c>
      <c r="B209" t="s">
        <v>121</v>
      </c>
      <c r="C209" t="s">
        <v>317</v>
      </c>
      <c r="D209" t="s">
        <v>129</v>
      </c>
      <c r="E209">
        <v>1</v>
      </c>
      <c r="G209" t="s">
        <v>130</v>
      </c>
      <c r="I209" t="s">
        <v>125</v>
      </c>
      <c r="Z209" t="str">
        <f>IFERROR(MID(AA209,FIND("-",H209,1)+1,20),_xlfn.IFNA(VLOOKUP(F209&amp;"-"&amp;AA209,Ref_Kontak!$A:$E,4,FALSE),Ref_Kontak!$H$2))</f>
        <v>628999007703</v>
      </c>
      <c r="AA209" t="str">
        <f t="shared" si="30"/>
        <v/>
      </c>
      <c r="AB209" t="str">
        <f t="shared" si="31"/>
        <v/>
      </c>
      <c r="AC209" t="str">
        <f t="shared" si="32"/>
        <v>628999007703</v>
      </c>
      <c r="AD209" t="str">
        <f t="shared" si="33"/>
        <v>Halo+,+Visual+AI+5S+mendeteksi+Violation%3A+METALDET1-LINE+8</v>
      </c>
      <c r="AE209" t="str">
        <f t="shared" si="34"/>
        <v>https://web.whatsapp.com/send/?phone=628999007703&amp;text=Halo+,+Visual+AI+5S+mendeteksi+Violation%3A+METALDET1-LINE+8&amp;type=phone_number&amp;app_absent=0</v>
      </c>
      <c r="AF209" t="b">
        <f>IF(ISNA(VLOOKUP(D209&amp;"-"&amp;AB209, Ref_Kontak!$A:$E, 4, FALSE)), FALSE, TRUE)</f>
        <v>0</v>
      </c>
      <c r="AG209" t="str">
        <f>_xlfn.IFNA(VLOOKUP(Z209,Ref_Kontak!H:H,1,FALSE),"FALSE")</f>
        <v>628999007703</v>
      </c>
      <c r="AH209" t="str">
        <f t="shared" si="35"/>
        <v>METALDET1-LINE 8</v>
      </c>
      <c r="AI209">
        <f>IF(I209="violation",COUNTIF($AH$1:AH209,AH209),0)</f>
        <v>182</v>
      </c>
      <c r="AJ209" t="str">
        <f t="shared" si="36"/>
        <v>violation-METALDET1</v>
      </c>
      <c r="AK209">
        <f>IF(I209="violation",COUNTIF($AJ$1:AJ209,AJ209),FALSE)</f>
        <v>181</v>
      </c>
      <c r="AL209">
        <f t="shared" si="37"/>
        <v>0</v>
      </c>
      <c r="AM209">
        <f t="shared" si="38"/>
        <v>3</v>
      </c>
      <c r="AN209" t="str">
        <f t="shared" si="39"/>
        <v>ALERT! 3 Violation founded @METALDET1</v>
      </c>
    </row>
    <row r="210" spans="1:40">
      <c r="A210" t="s">
        <v>120</v>
      </c>
      <c r="B210" t="s">
        <v>121</v>
      </c>
      <c r="C210" t="s">
        <v>318</v>
      </c>
      <c r="D210" t="s">
        <v>129</v>
      </c>
      <c r="E210">
        <v>1</v>
      </c>
      <c r="G210" t="s">
        <v>130</v>
      </c>
      <c r="I210" t="s">
        <v>125</v>
      </c>
      <c r="Z210" t="str">
        <f>IFERROR(MID(AA210,FIND("-",H210,1)+1,20),_xlfn.IFNA(VLOOKUP(F210&amp;"-"&amp;AA210,Ref_Kontak!$A:$E,4,FALSE),Ref_Kontak!$H$2))</f>
        <v>628999007703</v>
      </c>
      <c r="AA210" t="str">
        <f t="shared" si="30"/>
        <v/>
      </c>
      <c r="AB210" t="str">
        <f t="shared" si="31"/>
        <v/>
      </c>
      <c r="AC210" t="str">
        <f t="shared" si="32"/>
        <v>628999007703</v>
      </c>
      <c r="AD210" t="str">
        <f t="shared" si="33"/>
        <v>Halo+,+Visual+AI+5S+mendeteksi+Violation%3A+METALDET1-LINE+8</v>
      </c>
      <c r="AE210" t="str">
        <f t="shared" si="34"/>
        <v>https://web.whatsapp.com/send/?phone=628999007703&amp;text=Halo+,+Visual+AI+5S+mendeteksi+Violation%3A+METALDET1-LINE+8&amp;type=phone_number&amp;app_absent=0</v>
      </c>
      <c r="AF210" t="b">
        <f>IF(ISNA(VLOOKUP(D210&amp;"-"&amp;AB210, Ref_Kontak!$A:$E, 4, FALSE)), FALSE, TRUE)</f>
        <v>0</v>
      </c>
      <c r="AG210" t="str">
        <f>_xlfn.IFNA(VLOOKUP(Z210,Ref_Kontak!H:H,1,FALSE),"FALSE")</f>
        <v>628999007703</v>
      </c>
      <c r="AH210" t="str">
        <f t="shared" si="35"/>
        <v>METALDET1-LINE 8</v>
      </c>
      <c r="AI210">
        <f>IF(I210="violation",COUNTIF($AH$1:AH210,AH210),0)</f>
        <v>183</v>
      </c>
      <c r="AJ210" t="str">
        <f t="shared" si="36"/>
        <v>violation-METALDET1</v>
      </c>
      <c r="AK210">
        <f>IF(I210="violation",COUNTIF($AJ$1:AJ210,AJ210),FALSE)</f>
        <v>182</v>
      </c>
      <c r="AL210">
        <f t="shared" si="37"/>
        <v>0</v>
      </c>
      <c r="AM210">
        <f t="shared" si="38"/>
        <v>3</v>
      </c>
      <c r="AN210" t="str">
        <f t="shared" si="39"/>
        <v>ALERT! 3 Violation founded @METALDET1</v>
      </c>
    </row>
    <row r="211" spans="1:40">
      <c r="A211" t="s">
        <v>120</v>
      </c>
      <c r="B211" t="s">
        <v>121</v>
      </c>
      <c r="C211" t="s">
        <v>318</v>
      </c>
      <c r="D211" t="s">
        <v>123</v>
      </c>
      <c r="E211">
        <v>1</v>
      </c>
      <c r="G211" t="s">
        <v>124</v>
      </c>
      <c r="I211" t="s">
        <v>125</v>
      </c>
      <c r="Z211" t="str">
        <f>IFERROR(MID(AA211,FIND("-",H211,1)+1,20),_xlfn.IFNA(VLOOKUP(F211&amp;"-"&amp;AA211,Ref_Kontak!$A:$E,4,FALSE),Ref_Kontak!$H$2))</f>
        <v>628999007703</v>
      </c>
      <c r="AA211" t="str">
        <f t="shared" si="30"/>
        <v/>
      </c>
      <c r="AB211" t="str">
        <f t="shared" si="31"/>
        <v/>
      </c>
      <c r="AC211" t="str">
        <f t="shared" si="32"/>
        <v>628999007703</v>
      </c>
      <c r="AD211" t="str">
        <f t="shared" si="33"/>
        <v>Halo+,+Visual+AI+5S+mendeteksi+Violation%3A+GUDANGEXP1-LINE+3</v>
      </c>
      <c r="AE211" t="str">
        <f t="shared" si="34"/>
        <v>https://web.whatsapp.com/send/?phone=628999007703&amp;text=Halo+,+Visual+AI+5S+mendeteksi+Violation%3A+GUDANGEXP1-LINE+3&amp;type=phone_number&amp;app_absent=0</v>
      </c>
      <c r="AF211" t="b">
        <f>IF(ISNA(VLOOKUP(D211&amp;"-"&amp;AB211, Ref_Kontak!$A:$E, 4, FALSE)), FALSE, TRUE)</f>
        <v>0</v>
      </c>
      <c r="AG211" t="str">
        <f>_xlfn.IFNA(VLOOKUP(Z211,Ref_Kontak!H:H,1,FALSE),"FALSE")</f>
        <v>628999007703</v>
      </c>
      <c r="AH211" t="str">
        <f t="shared" si="35"/>
        <v>GUDANGEXP1-LINE 3</v>
      </c>
      <c r="AI211">
        <f>IF(I211="violation",COUNTIF($AH$1:AH211,AH211),0)</f>
        <v>27</v>
      </c>
      <c r="AJ211" t="str">
        <f t="shared" si="36"/>
        <v>violation-GUDANGEXP1</v>
      </c>
      <c r="AK211">
        <f>IF(I211="violation",COUNTIF($AJ$1:AJ211,AJ211),FALSE)</f>
        <v>27</v>
      </c>
      <c r="AL211">
        <f t="shared" si="37"/>
        <v>0</v>
      </c>
      <c r="AM211">
        <f t="shared" si="38"/>
        <v>8</v>
      </c>
      <c r="AN211" t="str">
        <f t="shared" si="39"/>
        <v>ALERT! 8 Violation founded @GUDANGEXP1</v>
      </c>
    </row>
    <row r="212" spans="1:40">
      <c r="A212" t="s">
        <v>120</v>
      </c>
      <c r="B212" t="s">
        <v>121</v>
      </c>
      <c r="C212" t="s">
        <v>319</v>
      </c>
      <c r="D212" t="s">
        <v>123</v>
      </c>
      <c r="E212">
        <v>1</v>
      </c>
      <c r="G212" t="s">
        <v>124</v>
      </c>
      <c r="I212" t="s">
        <v>125</v>
      </c>
      <c r="Z212" t="str">
        <f>IFERROR(MID(AA212,FIND("-",H212,1)+1,20),_xlfn.IFNA(VLOOKUP(F212&amp;"-"&amp;AA212,Ref_Kontak!$A:$E,4,FALSE),Ref_Kontak!$H$2))</f>
        <v>628999007703</v>
      </c>
      <c r="AA212" t="str">
        <f t="shared" si="30"/>
        <v/>
      </c>
      <c r="AB212" t="str">
        <f t="shared" si="31"/>
        <v/>
      </c>
      <c r="AC212" t="str">
        <f t="shared" si="32"/>
        <v>628999007703</v>
      </c>
      <c r="AD212" t="str">
        <f t="shared" si="33"/>
        <v>Halo+,+Visual+AI+5S+mendeteksi+Violation%3A+GUDANGEXP1-LINE+3</v>
      </c>
      <c r="AE212" t="str">
        <f t="shared" si="34"/>
        <v>https://web.whatsapp.com/send/?phone=628999007703&amp;text=Halo+,+Visual+AI+5S+mendeteksi+Violation%3A+GUDANGEXP1-LINE+3&amp;type=phone_number&amp;app_absent=0</v>
      </c>
      <c r="AF212" t="b">
        <f>IF(ISNA(VLOOKUP(D212&amp;"-"&amp;AB212, Ref_Kontak!$A:$E, 4, FALSE)), FALSE, TRUE)</f>
        <v>0</v>
      </c>
      <c r="AG212" t="str">
        <f>_xlfn.IFNA(VLOOKUP(Z212,Ref_Kontak!H:H,1,FALSE),"FALSE")</f>
        <v>628999007703</v>
      </c>
      <c r="AH212" t="str">
        <f t="shared" si="35"/>
        <v>GUDANGEXP1-LINE 3</v>
      </c>
      <c r="AI212">
        <f>IF(I212="violation",COUNTIF($AH$1:AH212,AH212),0)</f>
        <v>28</v>
      </c>
      <c r="AJ212" t="str">
        <f t="shared" si="36"/>
        <v>violation-GUDANGEXP1</v>
      </c>
      <c r="AK212">
        <f>IF(I212="violation",COUNTIF($AJ$1:AJ212,AJ212),FALSE)</f>
        <v>28</v>
      </c>
      <c r="AL212">
        <f t="shared" si="37"/>
        <v>0</v>
      </c>
      <c r="AM212">
        <f t="shared" si="38"/>
        <v>8</v>
      </c>
      <c r="AN212" t="str">
        <f t="shared" si="39"/>
        <v>ALERT! 8 Violation founded @GUDANGEXP1</v>
      </c>
    </row>
    <row r="213" spans="1:40">
      <c r="A213" t="s">
        <v>120</v>
      </c>
      <c r="B213" t="s">
        <v>121</v>
      </c>
      <c r="C213" t="s">
        <v>320</v>
      </c>
      <c r="D213" t="s">
        <v>129</v>
      </c>
      <c r="E213">
        <v>1</v>
      </c>
      <c r="G213" t="s">
        <v>130</v>
      </c>
      <c r="I213" t="s">
        <v>125</v>
      </c>
      <c r="Z213" t="str">
        <f>IFERROR(MID(AA213,FIND("-",H213,1)+1,20),_xlfn.IFNA(VLOOKUP(F213&amp;"-"&amp;AA213,Ref_Kontak!$A:$E,4,FALSE),Ref_Kontak!$H$2))</f>
        <v>628999007703</v>
      </c>
      <c r="AA213" t="str">
        <f t="shared" si="30"/>
        <v/>
      </c>
      <c r="AB213" t="str">
        <f t="shared" si="31"/>
        <v/>
      </c>
      <c r="AC213" t="str">
        <f t="shared" si="32"/>
        <v>628999007703</v>
      </c>
      <c r="AD213" t="str">
        <f t="shared" si="33"/>
        <v>Halo+,+Visual+AI+5S+mendeteksi+Violation%3A+METALDET1-LINE+8</v>
      </c>
      <c r="AE213" t="str">
        <f t="shared" si="34"/>
        <v>https://web.whatsapp.com/send/?phone=628999007703&amp;text=Halo+,+Visual+AI+5S+mendeteksi+Violation%3A+METALDET1-LINE+8&amp;type=phone_number&amp;app_absent=0</v>
      </c>
      <c r="AF213" t="b">
        <f>IF(ISNA(VLOOKUP(D213&amp;"-"&amp;AB213, Ref_Kontak!$A:$E, 4, FALSE)), FALSE, TRUE)</f>
        <v>0</v>
      </c>
      <c r="AG213" t="str">
        <f>_xlfn.IFNA(VLOOKUP(Z213,Ref_Kontak!H:H,1,FALSE),"FALSE")</f>
        <v>628999007703</v>
      </c>
      <c r="AH213" t="str">
        <f t="shared" si="35"/>
        <v>METALDET1-LINE 8</v>
      </c>
      <c r="AI213">
        <f>IF(I213="violation",COUNTIF($AH$1:AH213,AH213),0)</f>
        <v>184</v>
      </c>
      <c r="AJ213" t="str">
        <f t="shared" si="36"/>
        <v>violation-METALDET1</v>
      </c>
      <c r="AK213">
        <f>IF(I213="violation",COUNTIF($AJ$1:AJ213,AJ213),FALSE)</f>
        <v>183</v>
      </c>
      <c r="AL213">
        <f t="shared" si="37"/>
        <v>0</v>
      </c>
      <c r="AM213">
        <f t="shared" si="38"/>
        <v>3</v>
      </c>
      <c r="AN213" t="str">
        <f t="shared" si="39"/>
        <v>ALERT! 3 Violation founded @METALDET1</v>
      </c>
    </row>
    <row r="214" spans="1:40">
      <c r="A214" t="s">
        <v>120</v>
      </c>
      <c r="B214" t="s">
        <v>121</v>
      </c>
      <c r="C214" t="s">
        <v>320</v>
      </c>
      <c r="D214" t="s">
        <v>123</v>
      </c>
      <c r="E214">
        <v>1</v>
      </c>
      <c r="G214" t="s">
        <v>124</v>
      </c>
      <c r="I214" t="s">
        <v>125</v>
      </c>
      <c r="Z214" t="str">
        <f>IFERROR(MID(AA214,FIND("-",H214,1)+1,20),_xlfn.IFNA(VLOOKUP(F214&amp;"-"&amp;AA214,Ref_Kontak!$A:$E,4,FALSE),Ref_Kontak!$H$2))</f>
        <v>628999007703</v>
      </c>
      <c r="AA214" t="str">
        <f t="shared" si="30"/>
        <v/>
      </c>
      <c r="AB214" t="str">
        <f t="shared" si="31"/>
        <v/>
      </c>
      <c r="AC214" t="str">
        <f t="shared" si="32"/>
        <v>628999007703</v>
      </c>
      <c r="AD214" t="str">
        <f t="shared" si="33"/>
        <v>Halo+,+Visual+AI+5S+mendeteksi+Violation%3A+GUDANGEXP1-LINE+3</v>
      </c>
      <c r="AE214" t="str">
        <f t="shared" si="34"/>
        <v>https://web.whatsapp.com/send/?phone=628999007703&amp;text=Halo+,+Visual+AI+5S+mendeteksi+Violation%3A+GUDANGEXP1-LINE+3&amp;type=phone_number&amp;app_absent=0</v>
      </c>
      <c r="AF214" t="b">
        <f>IF(ISNA(VLOOKUP(D214&amp;"-"&amp;AB214, Ref_Kontak!$A:$E, 4, FALSE)), FALSE, TRUE)</f>
        <v>0</v>
      </c>
      <c r="AG214" t="str">
        <f>_xlfn.IFNA(VLOOKUP(Z214,Ref_Kontak!H:H,1,FALSE),"FALSE")</f>
        <v>628999007703</v>
      </c>
      <c r="AH214" t="str">
        <f t="shared" si="35"/>
        <v>GUDANGEXP1-LINE 3</v>
      </c>
      <c r="AI214">
        <f>IF(I214="violation",COUNTIF($AH$1:AH214,AH214),0)</f>
        <v>29</v>
      </c>
      <c r="AJ214" t="str">
        <f t="shared" si="36"/>
        <v>violation-GUDANGEXP1</v>
      </c>
      <c r="AK214">
        <f>IF(I214="violation",COUNTIF($AJ$1:AJ214,AJ214),FALSE)</f>
        <v>29</v>
      </c>
      <c r="AL214">
        <f t="shared" si="37"/>
        <v>0</v>
      </c>
      <c r="AM214">
        <f t="shared" si="38"/>
        <v>8</v>
      </c>
      <c r="AN214" t="str">
        <f t="shared" si="39"/>
        <v>ALERT! 8 Violation founded @GUDANGEXP1</v>
      </c>
    </row>
    <row r="215" spans="1:40">
      <c r="A215" t="s">
        <v>120</v>
      </c>
      <c r="B215" t="s">
        <v>121</v>
      </c>
      <c r="C215" t="s">
        <v>321</v>
      </c>
      <c r="D215" t="s">
        <v>129</v>
      </c>
      <c r="E215">
        <v>1</v>
      </c>
      <c r="G215" t="s">
        <v>130</v>
      </c>
      <c r="I215" t="s">
        <v>125</v>
      </c>
      <c r="Z215" t="str">
        <f>IFERROR(MID(AA215,FIND("-",H215,1)+1,20),_xlfn.IFNA(VLOOKUP(F215&amp;"-"&amp;AA215,Ref_Kontak!$A:$E,4,FALSE),Ref_Kontak!$H$2))</f>
        <v>628999007703</v>
      </c>
      <c r="AA215" t="str">
        <f t="shared" si="30"/>
        <v/>
      </c>
      <c r="AB215" t="str">
        <f t="shared" si="31"/>
        <v/>
      </c>
      <c r="AC215" t="str">
        <f t="shared" si="32"/>
        <v>628999007703</v>
      </c>
      <c r="AD215" t="str">
        <f t="shared" si="33"/>
        <v>Halo+,+Visual+AI+5S+mendeteksi+Violation%3A+METALDET1-LINE+8</v>
      </c>
      <c r="AE215" t="str">
        <f t="shared" si="34"/>
        <v>https://web.whatsapp.com/send/?phone=628999007703&amp;text=Halo+,+Visual+AI+5S+mendeteksi+Violation%3A+METALDET1-LINE+8&amp;type=phone_number&amp;app_absent=0</v>
      </c>
      <c r="AF215" t="b">
        <f>IF(ISNA(VLOOKUP(D215&amp;"-"&amp;AB215, Ref_Kontak!$A:$E, 4, FALSE)), FALSE, TRUE)</f>
        <v>0</v>
      </c>
      <c r="AG215" t="str">
        <f>_xlfn.IFNA(VLOOKUP(Z215,Ref_Kontak!H:H,1,FALSE),"FALSE")</f>
        <v>628999007703</v>
      </c>
      <c r="AH215" t="str">
        <f t="shared" si="35"/>
        <v>METALDET1-LINE 8</v>
      </c>
      <c r="AI215">
        <f>IF(I215="violation",COUNTIF($AH$1:AH215,AH215),0)</f>
        <v>185</v>
      </c>
      <c r="AJ215" t="str">
        <f t="shared" si="36"/>
        <v>violation-METALDET1</v>
      </c>
      <c r="AK215">
        <f>IF(I215="violation",COUNTIF($AJ$1:AJ215,AJ215),FALSE)</f>
        <v>184</v>
      </c>
      <c r="AL215">
        <f t="shared" si="37"/>
        <v>0</v>
      </c>
      <c r="AM215">
        <f t="shared" si="38"/>
        <v>3</v>
      </c>
      <c r="AN215" t="str">
        <f t="shared" si="39"/>
        <v>ALERT! 3 Violation founded @METALDET1</v>
      </c>
    </row>
    <row r="216" spans="1:40">
      <c r="A216" t="s">
        <v>120</v>
      </c>
      <c r="B216" t="s">
        <v>121</v>
      </c>
      <c r="C216" t="s">
        <v>321</v>
      </c>
      <c r="D216" t="s">
        <v>123</v>
      </c>
      <c r="E216">
        <v>1</v>
      </c>
      <c r="G216" t="s">
        <v>124</v>
      </c>
      <c r="I216" t="s">
        <v>125</v>
      </c>
      <c r="Z216" t="str">
        <f>IFERROR(MID(AA216,FIND("-",H216,1)+1,20),_xlfn.IFNA(VLOOKUP(F216&amp;"-"&amp;AA216,Ref_Kontak!$A:$E,4,FALSE),Ref_Kontak!$H$2))</f>
        <v>628999007703</v>
      </c>
      <c r="AA216" t="str">
        <f t="shared" si="30"/>
        <v/>
      </c>
      <c r="AB216" t="str">
        <f t="shared" si="31"/>
        <v/>
      </c>
      <c r="AC216" t="str">
        <f t="shared" si="32"/>
        <v>628999007703</v>
      </c>
      <c r="AD216" t="str">
        <f t="shared" si="33"/>
        <v>Halo+,+Visual+AI+5S+mendeteksi+Violation%3A+GUDANGEXP1-LINE+3</v>
      </c>
      <c r="AE216" t="str">
        <f t="shared" si="34"/>
        <v>https://web.whatsapp.com/send/?phone=628999007703&amp;text=Halo+,+Visual+AI+5S+mendeteksi+Violation%3A+GUDANGEXP1-LINE+3&amp;type=phone_number&amp;app_absent=0</v>
      </c>
      <c r="AF216" t="b">
        <f>IF(ISNA(VLOOKUP(D216&amp;"-"&amp;AB216, Ref_Kontak!$A:$E, 4, FALSE)), FALSE, TRUE)</f>
        <v>0</v>
      </c>
      <c r="AG216" t="str">
        <f>_xlfn.IFNA(VLOOKUP(Z216,Ref_Kontak!H:H,1,FALSE),"FALSE")</f>
        <v>628999007703</v>
      </c>
      <c r="AH216" t="str">
        <f t="shared" si="35"/>
        <v>GUDANGEXP1-LINE 3</v>
      </c>
      <c r="AI216">
        <f>IF(I216="violation",COUNTIF($AH$1:AH216,AH216),0)</f>
        <v>30</v>
      </c>
      <c r="AJ216" t="str">
        <f t="shared" si="36"/>
        <v>violation-GUDANGEXP1</v>
      </c>
      <c r="AK216">
        <f>IF(I216="violation",COUNTIF($AJ$1:AJ216,AJ216),FALSE)</f>
        <v>30</v>
      </c>
      <c r="AL216">
        <f t="shared" si="37"/>
        <v>0</v>
      </c>
      <c r="AM216">
        <f t="shared" si="38"/>
        <v>8</v>
      </c>
      <c r="AN216" t="str">
        <f t="shared" si="39"/>
        <v>ALERT! 8 Violation founded @GUDANGEXP1</v>
      </c>
    </row>
    <row r="217" spans="1:40">
      <c r="A217" t="s">
        <v>120</v>
      </c>
      <c r="B217" t="s">
        <v>121</v>
      </c>
      <c r="C217" t="s">
        <v>322</v>
      </c>
      <c r="D217" t="s">
        <v>123</v>
      </c>
      <c r="E217">
        <v>1</v>
      </c>
      <c r="G217" t="s">
        <v>124</v>
      </c>
      <c r="I217" t="s">
        <v>125</v>
      </c>
      <c r="Z217" t="str">
        <f>IFERROR(MID(AA217,FIND("-",H217,1)+1,20),_xlfn.IFNA(VLOOKUP(F217&amp;"-"&amp;AA217,Ref_Kontak!$A:$E,4,FALSE),Ref_Kontak!$H$2))</f>
        <v>628999007703</v>
      </c>
      <c r="AA217" t="str">
        <f t="shared" si="30"/>
        <v/>
      </c>
      <c r="AB217" t="str">
        <f t="shared" si="31"/>
        <v/>
      </c>
      <c r="AC217" t="str">
        <f t="shared" si="32"/>
        <v>628999007703</v>
      </c>
      <c r="AD217" t="str">
        <f t="shared" si="33"/>
        <v>Halo+,+Visual+AI+5S+mendeteksi+Violation%3A+GUDANGEXP1-LINE+3</v>
      </c>
      <c r="AE217" t="str">
        <f t="shared" si="34"/>
        <v>https://web.whatsapp.com/send/?phone=628999007703&amp;text=Halo+,+Visual+AI+5S+mendeteksi+Violation%3A+GUDANGEXP1-LINE+3&amp;type=phone_number&amp;app_absent=0</v>
      </c>
      <c r="AF217" t="b">
        <f>IF(ISNA(VLOOKUP(D217&amp;"-"&amp;AB217, Ref_Kontak!$A:$E, 4, FALSE)), FALSE, TRUE)</f>
        <v>0</v>
      </c>
      <c r="AG217" t="str">
        <f>_xlfn.IFNA(VLOOKUP(Z217,Ref_Kontak!H:H,1,FALSE),"FALSE")</f>
        <v>628999007703</v>
      </c>
      <c r="AH217" t="str">
        <f t="shared" si="35"/>
        <v>GUDANGEXP1-LINE 3</v>
      </c>
      <c r="AI217">
        <f>IF(I217="violation",COUNTIF($AH$1:AH217,AH217),0)</f>
        <v>31</v>
      </c>
      <c r="AJ217" t="str">
        <f t="shared" si="36"/>
        <v>violation-GUDANGEXP1</v>
      </c>
      <c r="AK217">
        <f>IF(I217="violation",COUNTIF($AJ$1:AJ217,AJ217),FALSE)</f>
        <v>31</v>
      </c>
      <c r="AL217">
        <f t="shared" si="37"/>
        <v>0</v>
      </c>
      <c r="AM217">
        <f t="shared" si="38"/>
        <v>8</v>
      </c>
      <c r="AN217" t="str">
        <f t="shared" si="39"/>
        <v>ALERT! 8 Violation founded @GUDANGEXP1</v>
      </c>
    </row>
    <row r="218" spans="1:40">
      <c r="A218" t="s">
        <v>120</v>
      </c>
      <c r="B218" t="s">
        <v>121</v>
      </c>
      <c r="C218" t="s">
        <v>322</v>
      </c>
      <c r="D218" t="s">
        <v>129</v>
      </c>
      <c r="E218">
        <v>1</v>
      </c>
      <c r="G218" t="s">
        <v>130</v>
      </c>
      <c r="I218" t="s">
        <v>125</v>
      </c>
      <c r="Z218" t="str">
        <f>IFERROR(MID(AA218,FIND("-",H218,1)+1,20),_xlfn.IFNA(VLOOKUP(F218&amp;"-"&amp;AA218,Ref_Kontak!$A:$E,4,FALSE),Ref_Kontak!$H$2))</f>
        <v>628999007703</v>
      </c>
      <c r="AA218" t="str">
        <f t="shared" si="30"/>
        <v/>
      </c>
      <c r="AB218" t="str">
        <f t="shared" si="31"/>
        <v/>
      </c>
      <c r="AC218" t="str">
        <f t="shared" si="32"/>
        <v>628999007703</v>
      </c>
      <c r="AD218" t="str">
        <f t="shared" si="33"/>
        <v>Halo+,+Visual+AI+5S+mendeteksi+Violation%3A+METALDET1-LINE+8</v>
      </c>
      <c r="AE218" t="str">
        <f t="shared" si="34"/>
        <v>https://web.whatsapp.com/send/?phone=628999007703&amp;text=Halo+,+Visual+AI+5S+mendeteksi+Violation%3A+METALDET1-LINE+8&amp;type=phone_number&amp;app_absent=0</v>
      </c>
      <c r="AF218" t="b">
        <f>IF(ISNA(VLOOKUP(D218&amp;"-"&amp;AB218, Ref_Kontak!$A:$E, 4, FALSE)), FALSE, TRUE)</f>
        <v>0</v>
      </c>
      <c r="AG218" t="str">
        <f>_xlfn.IFNA(VLOOKUP(Z218,Ref_Kontak!H:H,1,FALSE),"FALSE")</f>
        <v>628999007703</v>
      </c>
      <c r="AH218" t="str">
        <f t="shared" si="35"/>
        <v>METALDET1-LINE 8</v>
      </c>
      <c r="AI218">
        <f>IF(I218="violation",COUNTIF($AH$1:AH218,AH218),0)</f>
        <v>186</v>
      </c>
      <c r="AJ218" t="str">
        <f t="shared" si="36"/>
        <v>violation-METALDET1</v>
      </c>
      <c r="AK218">
        <f>IF(I218="violation",COUNTIF($AJ$1:AJ218,AJ218),FALSE)</f>
        <v>185</v>
      </c>
      <c r="AL218">
        <f t="shared" si="37"/>
        <v>0</v>
      </c>
      <c r="AM218">
        <f t="shared" si="38"/>
        <v>3</v>
      </c>
      <c r="AN218" t="str">
        <f t="shared" si="39"/>
        <v>ALERT! 3 Violation founded @METALDET1</v>
      </c>
    </row>
    <row r="219" spans="1:40">
      <c r="A219" t="s">
        <v>120</v>
      </c>
      <c r="B219" t="s">
        <v>121</v>
      </c>
      <c r="C219" t="s">
        <v>323</v>
      </c>
      <c r="D219" t="s">
        <v>129</v>
      </c>
      <c r="E219">
        <v>1</v>
      </c>
      <c r="G219" t="s">
        <v>130</v>
      </c>
      <c r="I219" t="s">
        <v>125</v>
      </c>
      <c r="Z219" t="str">
        <f>IFERROR(MID(AA219,FIND("-",H219,1)+1,20),_xlfn.IFNA(VLOOKUP(F219&amp;"-"&amp;AA219,Ref_Kontak!$A:$E,4,FALSE),Ref_Kontak!$H$2))</f>
        <v>628999007703</v>
      </c>
      <c r="AA219" t="str">
        <f t="shared" si="30"/>
        <v/>
      </c>
      <c r="AB219" t="str">
        <f t="shared" si="31"/>
        <v/>
      </c>
      <c r="AC219" t="str">
        <f t="shared" si="32"/>
        <v>628999007703</v>
      </c>
      <c r="AD219" t="str">
        <f t="shared" si="33"/>
        <v>Halo+,+Visual+AI+5S+mendeteksi+Violation%3A+METALDET1-LINE+8</v>
      </c>
      <c r="AE219" t="str">
        <f t="shared" si="34"/>
        <v>https://web.whatsapp.com/send/?phone=628999007703&amp;text=Halo+,+Visual+AI+5S+mendeteksi+Violation%3A+METALDET1-LINE+8&amp;type=phone_number&amp;app_absent=0</v>
      </c>
      <c r="AF219" t="b">
        <f>IF(ISNA(VLOOKUP(D219&amp;"-"&amp;AB219, Ref_Kontak!$A:$E, 4, FALSE)), FALSE, TRUE)</f>
        <v>0</v>
      </c>
      <c r="AG219" t="str">
        <f>_xlfn.IFNA(VLOOKUP(Z219,Ref_Kontak!H:H,1,FALSE),"FALSE")</f>
        <v>628999007703</v>
      </c>
      <c r="AH219" t="str">
        <f t="shared" si="35"/>
        <v>METALDET1-LINE 8</v>
      </c>
      <c r="AI219">
        <f>IF(I219="violation",COUNTIF($AH$1:AH219,AH219),0)</f>
        <v>187</v>
      </c>
      <c r="AJ219" t="str">
        <f t="shared" si="36"/>
        <v>violation-METALDET1</v>
      </c>
      <c r="AK219">
        <f>IF(I219="violation",COUNTIF($AJ$1:AJ219,AJ219),FALSE)</f>
        <v>186</v>
      </c>
      <c r="AL219">
        <f t="shared" si="37"/>
        <v>0</v>
      </c>
      <c r="AM219">
        <f t="shared" si="38"/>
        <v>3</v>
      </c>
      <c r="AN219" t="str">
        <f t="shared" si="39"/>
        <v>ALERT! 3 Violation founded @METALDET1</v>
      </c>
    </row>
    <row r="220" spans="1:40">
      <c r="A220" t="s">
        <v>120</v>
      </c>
      <c r="B220" t="s">
        <v>121</v>
      </c>
      <c r="C220" t="s">
        <v>323</v>
      </c>
      <c r="D220" t="s">
        <v>123</v>
      </c>
      <c r="E220">
        <v>1</v>
      </c>
      <c r="G220" t="s">
        <v>124</v>
      </c>
      <c r="I220" t="s">
        <v>125</v>
      </c>
      <c r="Z220" t="str">
        <f>IFERROR(MID(AA220,FIND("-",H220,1)+1,20),_xlfn.IFNA(VLOOKUP(F220&amp;"-"&amp;AA220,Ref_Kontak!$A:$E,4,FALSE),Ref_Kontak!$H$2))</f>
        <v>628999007703</v>
      </c>
      <c r="AA220" t="str">
        <f t="shared" si="30"/>
        <v/>
      </c>
      <c r="AB220" t="str">
        <f t="shared" si="31"/>
        <v/>
      </c>
      <c r="AC220" t="str">
        <f t="shared" si="32"/>
        <v>628999007703</v>
      </c>
      <c r="AD220" t="str">
        <f t="shared" si="33"/>
        <v>Halo+,+Visual+AI+5S+mendeteksi+Violation%3A+GUDANGEXP1-LINE+3</v>
      </c>
      <c r="AE220" t="str">
        <f t="shared" si="34"/>
        <v>https://web.whatsapp.com/send/?phone=628999007703&amp;text=Halo+,+Visual+AI+5S+mendeteksi+Violation%3A+GUDANGEXP1-LINE+3&amp;type=phone_number&amp;app_absent=0</v>
      </c>
      <c r="AF220" t="b">
        <f>IF(ISNA(VLOOKUP(D220&amp;"-"&amp;AB220, Ref_Kontak!$A:$E, 4, FALSE)), FALSE, TRUE)</f>
        <v>0</v>
      </c>
      <c r="AG220" t="str">
        <f>_xlfn.IFNA(VLOOKUP(Z220,Ref_Kontak!H:H,1,FALSE),"FALSE")</f>
        <v>628999007703</v>
      </c>
      <c r="AH220" t="str">
        <f t="shared" si="35"/>
        <v>GUDANGEXP1-LINE 3</v>
      </c>
      <c r="AI220">
        <f>IF(I220="violation",COUNTIF($AH$1:AH220,AH220),0)</f>
        <v>32</v>
      </c>
      <c r="AJ220" t="str">
        <f t="shared" si="36"/>
        <v>violation-GUDANGEXP1</v>
      </c>
      <c r="AK220">
        <f>IF(I220="violation",COUNTIF($AJ$1:AJ220,AJ220),FALSE)</f>
        <v>32</v>
      </c>
      <c r="AL220">
        <f t="shared" si="37"/>
        <v>0</v>
      </c>
      <c r="AM220">
        <f t="shared" si="38"/>
        <v>8</v>
      </c>
      <c r="AN220" t="str">
        <f t="shared" si="39"/>
        <v>ALERT! 8 Violation founded @GUDANGEXP1</v>
      </c>
    </row>
    <row r="221" spans="1:40">
      <c r="A221" t="s">
        <v>120</v>
      </c>
      <c r="B221" t="s">
        <v>121</v>
      </c>
      <c r="C221" t="s">
        <v>323</v>
      </c>
      <c r="D221" t="s">
        <v>324</v>
      </c>
      <c r="E221">
        <v>1</v>
      </c>
      <c r="G221" t="s">
        <v>124</v>
      </c>
      <c r="I221" t="s">
        <v>125</v>
      </c>
      <c r="K221" t="s">
        <v>325</v>
      </c>
      <c r="Z221" t="str">
        <f>IFERROR(MID(AA221,FIND("-",H221,1)+1,20),_xlfn.IFNA(VLOOKUP(F221&amp;"-"&amp;AA221,Ref_Kontak!$A:$E,4,FALSE),Ref_Kontak!$H$2))</f>
        <v>628999007703</v>
      </c>
      <c r="AA221" t="str">
        <f t="shared" si="30"/>
        <v/>
      </c>
      <c r="AB221" t="str">
        <f t="shared" si="31"/>
        <v/>
      </c>
      <c r="AC221" t="str">
        <f t="shared" si="32"/>
        <v>628999007703</v>
      </c>
      <c r="AD221" t="str">
        <f t="shared" si="33"/>
        <v>Halo+,+Visual+AI+5S+mendeteksi+Violation%3A+GUDANGEXP1-LINE+4</v>
      </c>
      <c r="AE221" t="str">
        <f t="shared" si="34"/>
        <v>https://web.whatsapp.com/send/?phone=628999007703&amp;text=Halo+,+Visual+AI+5S+mendeteksi+Violation%3A+GUDANGEXP1-LINE+4&amp;type=phone_number&amp;app_absent=0</v>
      </c>
      <c r="AF221" t="b">
        <f>IF(ISNA(VLOOKUP(D221&amp;"-"&amp;AB221, Ref_Kontak!$A:$E, 4, FALSE)), FALSE, TRUE)</f>
        <v>0</v>
      </c>
      <c r="AG221" t="str">
        <f>_xlfn.IFNA(VLOOKUP(Z221,Ref_Kontak!H:H,1,FALSE),"FALSE")</f>
        <v>628999007703</v>
      </c>
      <c r="AH221" t="str">
        <f t="shared" si="35"/>
        <v>GUDANGEXP1-LINE 4</v>
      </c>
      <c r="AI221">
        <f>IF(I221="violation",COUNTIF($AH$1:AH221,AH221),0)</f>
        <v>1</v>
      </c>
      <c r="AJ221" t="str">
        <f t="shared" si="36"/>
        <v>violation-GUDANGEXP1</v>
      </c>
      <c r="AK221">
        <f>IF(I221="violation",COUNTIF($AJ$1:AJ221,AJ221),FALSE)</f>
        <v>33</v>
      </c>
      <c r="AL221">
        <f t="shared" si="37"/>
        <v>1</v>
      </c>
      <c r="AM221">
        <f t="shared" si="38"/>
        <v>8</v>
      </c>
      <c r="AN221" t="str">
        <f t="shared" si="39"/>
        <v>ALERT! 8 Violation founded @GUDANGEXP1</v>
      </c>
    </row>
    <row r="222" spans="1:40">
      <c r="A222" t="s">
        <v>120</v>
      </c>
      <c r="B222" t="s">
        <v>121</v>
      </c>
      <c r="C222" t="s">
        <v>326</v>
      </c>
      <c r="D222" t="s">
        <v>129</v>
      </c>
      <c r="E222">
        <v>1</v>
      </c>
      <c r="G222" t="s">
        <v>130</v>
      </c>
      <c r="I222" t="s">
        <v>125</v>
      </c>
      <c r="Z222" t="str">
        <f>IFERROR(MID(AA222,FIND("-",H222,1)+1,20),_xlfn.IFNA(VLOOKUP(F222&amp;"-"&amp;AA222,Ref_Kontak!$A:$E,4,FALSE),Ref_Kontak!$H$2))</f>
        <v>628999007703</v>
      </c>
      <c r="AA222" t="str">
        <f t="shared" si="30"/>
        <v/>
      </c>
      <c r="AB222" t="str">
        <f t="shared" si="31"/>
        <v/>
      </c>
      <c r="AC222" t="str">
        <f t="shared" si="32"/>
        <v>628999007703</v>
      </c>
      <c r="AD222" t="str">
        <f t="shared" si="33"/>
        <v>Halo+,+Visual+AI+5S+mendeteksi+Violation%3A+METALDET1-LINE+8</v>
      </c>
      <c r="AE222" t="str">
        <f t="shared" si="34"/>
        <v>https://web.whatsapp.com/send/?phone=628999007703&amp;text=Halo+,+Visual+AI+5S+mendeteksi+Violation%3A+METALDET1-LINE+8&amp;type=phone_number&amp;app_absent=0</v>
      </c>
      <c r="AF222" t="b">
        <f>IF(ISNA(VLOOKUP(D222&amp;"-"&amp;AB222, Ref_Kontak!$A:$E, 4, FALSE)), FALSE, TRUE)</f>
        <v>0</v>
      </c>
      <c r="AG222" t="str">
        <f>_xlfn.IFNA(VLOOKUP(Z222,Ref_Kontak!H:H,1,FALSE),"FALSE")</f>
        <v>628999007703</v>
      </c>
      <c r="AH222" t="str">
        <f t="shared" si="35"/>
        <v>METALDET1-LINE 8</v>
      </c>
      <c r="AI222">
        <f>IF(I222="violation",COUNTIF($AH$1:AH222,AH222),0)</f>
        <v>188</v>
      </c>
      <c r="AJ222" t="str">
        <f t="shared" si="36"/>
        <v>violation-METALDET1</v>
      </c>
      <c r="AK222">
        <f>IF(I222="violation",COUNTIF($AJ$1:AJ222,AJ222),FALSE)</f>
        <v>187</v>
      </c>
      <c r="AL222">
        <f t="shared" si="37"/>
        <v>0</v>
      </c>
      <c r="AM222">
        <f t="shared" si="38"/>
        <v>3</v>
      </c>
      <c r="AN222" t="str">
        <f t="shared" si="39"/>
        <v>ALERT! 3 Violation founded @METALDET1</v>
      </c>
    </row>
    <row r="223" spans="1:40">
      <c r="A223" t="s">
        <v>120</v>
      </c>
      <c r="B223" t="s">
        <v>121</v>
      </c>
      <c r="C223" t="s">
        <v>326</v>
      </c>
      <c r="D223" t="s">
        <v>123</v>
      </c>
      <c r="E223">
        <v>1</v>
      </c>
      <c r="G223" t="s">
        <v>124</v>
      </c>
      <c r="I223" t="s">
        <v>125</v>
      </c>
      <c r="Z223" t="str">
        <f>IFERROR(MID(AA223,FIND("-",H223,1)+1,20),_xlfn.IFNA(VLOOKUP(F223&amp;"-"&amp;AA223,Ref_Kontak!$A:$E,4,FALSE),Ref_Kontak!$H$2))</f>
        <v>628999007703</v>
      </c>
      <c r="AA223" t="str">
        <f t="shared" si="30"/>
        <v/>
      </c>
      <c r="AB223" t="str">
        <f t="shared" si="31"/>
        <v/>
      </c>
      <c r="AC223" t="str">
        <f t="shared" si="32"/>
        <v>628999007703</v>
      </c>
      <c r="AD223" t="str">
        <f t="shared" si="33"/>
        <v>Halo+,+Visual+AI+5S+mendeteksi+Violation%3A+GUDANGEXP1-LINE+3</v>
      </c>
      <c r="AE223" t="str">
        <f t="shared" si="34"/>
        <v>https://web.whatsapp.com/send/?phone=628999007703&amp;text=Halo+,+Visual+AI+5S+mendeteksi+Violation%3A+GUDANGEXP1-LINE+3&amp;type=phone_number&amp;app_absent=0</v>
      </c>
      <c r="AF223" t="b">
        <f>IF(ISNA(VLOOKUP(D223&amp;"-"&amp;AB223, Ref_Kontak!$A:$E, 4, FALSE)), FALSE, TRUE)</f>
        <v>0</v>
      </c>
      <c r="AG223" t="str">
        <f>_xlfn.IFNA(VLOOKUP(Z223,Ref_Kontak!H:H,1,FALSE),"FALSE")</f>
        <v>628999007703</v>
      </c>
      <c r="AH223" t="str">
        <f t="shared" si="35"/>
        <v>GUDANGEXP1-LINE 3</v>
      </c>
      <c r="AI223">
        <f>IF(I223="violation",COUNTIF($AH$1:AH223,AH223),0)</f>
        <v>33</v>
      </c>
      <c r="AJ223" t="str">
        <f t="shared" si="36"/>
        <v>violation-GUDANGEXP1</v>
      </c>
      <c r="AK223">
        <f>IF(I223="violation",COUNTIF($AJ$1:AJ223,AJ223),FALSE)</f>
        <v>34</v>
      </c>
      <c r="AL223">
        <f t="shared" si="37"/>
        <v>0</v>
      </c>
      <c r="AM223">
        <f t="shared" si="38"/>
        <v>8</v>
      </c>
      <c r="AN223" t="str">
        <f t="shared" si="39"/>
        <v>ALERT! 8 Violation founded @GUDANGEXP1</v>
      </c>
    </row>
    <row r="224" spans="1:40">
      <c r="A224" t="s">
        <v>120</v>
      </c>
      <c r="B224" t="s">
        <v>121</v>
      </c>
      <c r="C224" t="s">
        <v>326</v>
      </c>
      <c r="D224" t="s">
        <v>324</v>
      </c>
      <c r="E224">
        <v>1</v>
      </c>
      <c r="G224" t="s">
        <v>124</v>
      </c>
      <c r="I224" t="s">
        <v>125</v>
      </c>
      <c r="Z224" t="str">
        <f>IFERROR(MID(AA224,FIND("-",H224,1)+1,20),_xlfn.IFNA(VLOOKUP(F224&amp;"-"&amp;AA224,Ref_Kontak!$A:$E,4,FALSE),Ref_Kontak!$H$2))</f>
        <v>628999007703</v>
      </c>
      <c r="AA224" t="str">
        <f t="shared" si="30"/>
        <v/>
      </c>
      <c r="AB224" t="str">
        <f t="shared" si="31"/>
        <v/>
      </c>
      <c r="AC224" t="str">
        <f t="shared" si="32"/>
        <v>628999007703</v>
      </c>
      <c r="AD224" t="str">
        <f t="shared" si="33"/>
        <v>Halo+,+Visual+AI+5S+mendeteksi+Violation%3A+GUDANGEXP1-LINE+4</v>
      </c>
      <c r="AE224" t="str">
        <f t="shared" si="34"/>
        <v>https://web.whatsapp.com/send/?phone=628999007703&amp;text=Halo+,+Visual+AI+5S+mendeteksi+Violation%3A+GUDANGEXP1-LINE+4&amp;type=phone_number&amp;app_absent=0</v>
      </c>
      <c r="AF224" t="b">
        <f>IF(ISNA(VLOOKUP(D224&amp;"-"&amp;AB224, Ref_Kontak!$A:$E, 4, FALSE)), FALSE, TRUE)</f>
        <v>0</v>
      </c>
      <c r="AG224" t="str">
        <f>_xlfn.IFNA(VLOOKUP(Z224,Ref_Kontak!H:H,1,FALSE),"FALSE")</f>
        <v>628999007703</v>
      </c>
      <c r="AH224" t="str">
        <f t="shared" si="35"/>
        <v>GUDANGEXP1-LINE 4</v>
      </c>
      <c r="AI224">
        <f>IF(I224="violation",COUNTIF($AH$1:AH224,AH224),0)</f>
        <v>2</v>
      </c>
      <c r="AJ224" t="str">
        <f t="shared" si="36"/>
        <v>violation-GUDANGEXP1</v>
      </c>
      <c r="AK224">
        <f>IF(I224="violation",COUNTIF($AJ$1:AJ224,AJ224),FALSE)</f>
        <v>35</v>
      </c>
      <c r="AL224">
        <f t="shared" si="37"/>
        <v>0</v>
      </c>
      <c r="AM224">
        <f t="shared" si="38"/>
        <v>8</v>
      </c>
      <c r="AN224" t="str">
        <f t="shared" si="39"/>
        <v>ALERT! 8 Violation founded @GUDANGEXP1</v>
      </c>
    </row>
    <row r="225" spans="1:40">
      <c r="A225" t="s">
        <v>120</v>
      </c>
      <c r="B225" t="s">
        <v>121</v>
      </c>
      <c r="C225" t="s">
        <v>327</v>
      </c>
      <c r="D225" t="s">
        <v>129</v>
      </c>
      <c r="E225">
        <v>1</v>
      </c>
      <c r="G225" t="s">
        <v>130</v>
      </c>
      <c r="I225" t="s">
        <v>125</v>
      </c>
      <c r="Z225" t="str">
        <f>IFERROR(MID(AA225,FIND("-",H225,1)+1,20),_xlfn.IFNA(VLOOKUP(F225&amp;"-"&amp;AA225,Ref_Kontak!$A:$E,4,FALSE),Ref_Kontak!$H$2))</f>
        <v>628999007703</v>
      </c>
      <c r="AA225" t="str">
        <f t="shared" si="30"/>
        <v/>
      </c>
      <c r="AB225" t="str">
        <f t="shared" si="31"/>
        <v/>
      </c>
      <c r="AC225" t="str">
        <f t="shared" si="32"/>
        <v>628999007703</v>
      </c>
      <c r="AD225" t="str">
        <f t="shared" si="33"/>
        <v>Halo+,+Visual+AI+5S+mendeteksi+Violation%3A+METALDET1-LINE+8</v>
      </c>
      <c r="AE225" t="str">
        <f t="shared" si="34"/>
        <v>https://web.whatsapp.com/send/?phone=628999007703&amp;text=Halo+,+Visual+AI+5S+mendeteksi+Violation%3A+METALDET1-LINE+8&amp;type=phone_number&amp;app_absent=0</v>
      </c>
      <c r="AF225" t="b">
        <f>IF(ISNA(VLOOKUP(D225&amp;"-"&amp;AB225, Ref_Kontak!$A:$E, 4, FALSE)), FALSE, TRUE)</f>
        <v>0</v>
      </c>
      <c r="AG225" t="str">
        <f>_xlfn.IFNA(VLOOKUP(Z225,Ref_Kontak!H:H,1,FALSE),"FALSE")</f>
        <v>628999007703</v>
      </c>
      <c r="AH225" t="str">
        <f t="shared" si="35"/>
        <v>METALDET1-LINE 8</v>
      </c>
      <c r="AI225">
        <f>IF(I225="violation",COUNTIF($AH$1:AH225,AH225),0)</f>
        <v>189</v>
      </c>
      <c r="AJ225" t="str">
        <f t="shared" si="36"/>
        <v>violation-METALDET1</v>
      </c>
      <c r="AK225">
        <f>IF(I225="violation",COUNTIF($AJ$1:AJ225,AJ225),FALSE)</f>
        <v>188</v>
      </c>
      <c r="AL225">
        <f t="shared" si="37"/>
        <v>0</v>
      </c>
      <c r="AM225">
        <f t="shared" si="38"/>
        <v>3</v>
      </c>
      <c r="AN225" t="str">
        <f t="shared" si="39"/>
        <v>ALERT! 3 Violation founded @METALDET1</v>
      </c>
    </row>
    <row r="226" spans="1:40">
      <c r="A226" t="s">
        <v>120</v>
      </c>
      <c r="B226" t="s">
        <v>121</v>
      </c>
      <c r="C226" t="s">
        <v>327</v>
      </c>
      <c r="D226" t="s">
        <v>123</v>
      </c>
      <c r="E226">
        <v>1</v>
      </c>
      <c r="G226" t="s">
        <v>124</v>
      </c>
      <c r="I226" t="s">
        <v>125</v>
      </c>
      <c r="Z226" t="str">
        <f>IFERROR(MID(AA226,FIND("-",H226,1)+1,20),_xlfn.IFNA(VLOOKUP(F226&amp;"-"&amp;AA226,Ref_Kontak!$A:$E,4,FALSE),Ref_Kontak!$H$2))</f>
        <v>628999007703</v>
      </c>
      <c r="AA226" t="str">
        <f t="shared" si="30"/>
        <v/>
      </c>
      <c r="AB226" t="str">
        <f t="shared" si="31"/>
        <v/>
      </c>
      <c r="AC226" t="str">
        <f t="shared" si="32"/>
        <v>628999007703</v>
      </c>
      <c r="AD226" t="str">
        <f t="shared" si="33"/>
        <v>Halo+,+Visual+AI+5S+mendeteksi+Violation%3A+GUDANGEXP1-LINE+3</v>
      </c>
      <c r="AE226" t="str">
        <f t="shared" si="34"/>
        <v>https://web.whatsapp.com/send/?phone=628999007703&amp;text=Halo+,+Visual+AI+5S+mendeteksi+Violation%3A+GUDANGEXP1-LINE+3&amp;type=phone_number&amp;app_absent=0</v>
      </c>
      <c r="AF226" t="b">
        <f>IF(ISNA(VLOOKUP(D226&amp;"-"&amp;AB226, Ref_Kontak!$A:$E, 4, FALSE)), FALSE, TRUE)</f>
        <v>0</v>
      </c>
      <c r="AG226" t="str">
        <f>_xlfn.IFNA(VLOOKUP(Z226,Ref_Kontak!H:H,1,FALSE),"FALSE")</f>
        <v>628999007703</v>
      </c>
      <c r="AH226" t="str">
        <f t="shared" si="35"/>
        <v>GUDANGEXP1-LINE 3</v>
      </c>
      <c r="AI226">
        <f>IF(I226="violation",COUNTIF($AH$1:AH226,AH226),0)</f>
        <v>34</v>
      </c>
      <c r="AJ226" t="str">
        <f t="shared" si="36"/>
        <v>violation-GUDANGEXP1</v>
      </c>
      <c r="AK226">
        <f>IF(I226="violation",COUNTIF($AJ$1:AJ226,AJ226),FALSE)</f>
        <v>36</v>
      </c>
      <c r="AL226">
        <f t="shared" si="37"/>
        <v>0</v>
      </c>
      <c r="AM226">
        <f t="shared" si="38"/>
        <v>8</v>
      </c>
      <c r="AN226" t="str">
        <f t="shared" si="39"/>
        <v>ALERT! 8 Violation founded @GUDANGEXP1</v>
      </c>
    </row>
    <row r="227" spans="1:40">
      <c r="A227" t="s">
        <v>120</v>
      </c>
      <c r="B227" t="s">
        <v>121</v>
      </c>
      <c r="C227" t="s">
        <v>327</v>
      </c>
      <c r="D227" t="s">
        <v>324</v>
      </c>
      <c r="E227">
        <v>1</v>
      </c>
      <c r="G227" t="s">
        <v>124</v>
      </c>
      <c r="I227" t="s">
        <v>125</v>
      </c>
      <c r="Z227" t="str">
        <f>IFERROR(MID(AA227,FIND("-",H227,1)+1,20),_xlfn.IFNA(VLOOKUP(F227&amp;"-"&amp;AA227,Ref_Kontak!$A:$E,4,FALSE),Ref_Kontak!$H$2))</f>
        <v>628999007703</v>
      </c>
      <c r="AA227" t="str">
        <f t="shared" si="30"/>
        <v/>
      </c>
      <c r="AB227" t="str">
        <f t="shared" si="31"/>
        <v/>
      </c>
      <c r="AC227" t="str">
        <f t="shared" si="32"/>
        <v>628999007703</v>
      </c>
      <c r="AD227" t="str">
        <f t="shared" si="33"/>
        <v>Halo+,+Visual+AI+5S+mendeteksi+Violation%3A+GUDANGEXP1-LINE+4</v>
      </c>
      <c r="AE227" t="str">
        <f t="shared" si="34"/>
        <v>https://web.whatsapp.com/send/?phone=628999007703&amp;text=Halo+,+Visual+AI+5S+mendeteksi+Violation%3A+GUDANGEXP1-LINE+4&amp;type=phone_number&amp;app_absent=0</v>
      </c>
      <c r="AF227" t="b">
        <f>IF(ISNA(VLOOKUP(D227&amp;"-"&amp;AB227, Ref_Kontak!$A:$E, 4, FALSE)), FALSE, TRUE)</f>
        <v>0</v>
      </c>
      <c r="AG227" t="str">
        <f>_xlfn.IFNA(VLOOKUP(Z227,Ref_Kontak!H:H,1,FALSE),"FALSE")</f>
        <v>628999007703</v>
      </c>
      <c r="AH227" t="str">
        <f t="shared" si="35"/>
        <v>GUDANGEXP1-LINE 4</v>
      </c>
      <c r="AI227">
        <f>IF(I227="violation",COUNTIF($AH$1:AH227,AH227),0)</f>
        <v>3</v>
      </c>
      <c r="AJ227" t="str">
        <f t="shared" si="36"/>
        <v>violation-GUDANGEXP1</v>
      </c>
      <c r="AK227">
        <f>IF(I227="violation",COUNTIF($AJ$1:AJ227,AJ227),FALSE)</f>
        <v>37</v>
      </c>
      <c r="AL227">
        <f t="shared" si="37"/>
        <v>0</v>
      </c>
      <c r="AM227">
        <f t="shared" si="38"/>
        <v>8</v>
      </c>
      <c r="AN227" t="str">
        <f t="shared" si="39"/>
        <v>ALERT! 8 Violation founded @GUDANGEXP1</v>
      </c>
    </row>
    <row r="228" spans="1:40">
      <c r="A228" t="s">
        <v>120</v>
      </c>
      <c r="B228" t="s">
        <v>121</v>
      </c>
      <c r="C228" t="s">
        <v>328</v>
      </c>
      <c r="D228" t="s">
        <v>129</v>
      </c>
      <c r="E228">
        <v>1</v>
      </c>
      <c r="G228" t="s">
        <v>130</v>
      </c>
      <c r="I228" t="s">
        <v>125</v>
      </c>
      <c r="Z228" t="str">
        <f>IFERROR(MID(AA228,FIND("-",H228,1)+1,20),_xlfn.IFNA(VLOOKUP(F228&amp;"-"&amp;AA228,Ref_Kontak!$A:$E,4,FALSE),Ref_Kontak!$H$2))</f>
        <v>628999007703</v>
      </c>
      <c r="AA228" t="str">
        <f t="shared" si="30"/>
        <v/>
      </c>
      <c r="AB228" t="str">
        <f t="shared" si="31"/>
        <v/>
      </c>
      <c r="AC228" t="str">
        <f t="shared" si="32"/>
        <v>628999007703</v>
      </c>
      <c r="AD228" t="str">
        <f t="shared" si="33"/>
        <v>Halo+,+Visual+AI+5S+mendeteksi+Violation%3A+METALDET1-LINE+8</v>
      </c>
      <c r="AE228" t="str">
        <f t="shared" si="34"/>
        <v>https://web.whatsapp.com/send/?phone=628999007703&amp;text=Halo+,+Visual+AI+5S+mendeteksi+Violation%3A+METALDET1-LINE+8&amp;type=phone_number&amp;app_absent=0</v>
      </c>
      <c r="AF228" t="b">
        <f>IF(ISNA(VLOOKUP(D228&amp;"-"&amp;AB228, Ref_Kontak!$A:$E, 4, FALSE)), FALSE, TRUE)</f>
        <v>0</v>
      </c>
      <c r="AG228" t="str">
        <f>_xlfn.IFNA(VLOOKUP(Z228,Ref_Kontak!H:H,1,FALSE),"FALSE")</f>
        <v>628999007703</v>
      </c>
      <c r="AH228" t="str">
        <f t="shared" si="35"/>
        <v>METALDET1-LINE 8</v>
      </c>
      <c r="AI228">
        <f>IF(I228="violation",COUNTIF($AH$1:AH228,AH228),0)</f>
        <v>190</v>
      </c>
      <c r="AJ228" t="str">
        <f t="shared" si="36"/>
        <v>violation-METALDET1</v>
      </c>
      <c r="AK228">
        <f>IF(I228="violation",COUNTIF($AJ$1:AJ228,AJ228),FALSE)</f>
        <v>189</v>
      </c>
      <c r="AL228">
        <f t="shared" si="37"/>
        <v>0</v>
      </c>
      <c r="AM228">
        <f t="shared" si="38"/>
        <v>3</v>
      </c>
      <c r="AN228" t="str">
        <f t="shared" si="39"/>
        <v>ALERT! 3 Violation founded @METALDET1</v>
      </c>
    </row>
    <row r="229" spans="1:40">
      <c r="A229" t="s">
        <v>120</v>
      </c>
      <c r="B229" t="s">
        <v>121</v>
      </c>
      <c r="C229" t="s">
        <v>328</v>
      </c>
      <c r="D229" t="s">
        <v>123</v>
      </c>
      <c r="E229">
        <v>1</v>
      </c>
      <c r="G229" t="s">
        <v>124</v>
      </c>
      <c r="I229" t="s">
        <v>125</v>
      </c>
      <c r="Z229" t="str">
        <f>IFERROR(MID(AA229,FIND("-",H229,1)+1,20),_xlfn.IFNA(VLOOKUP(F229&amp;"-"&amp;AA229,Ref_Kontak!$A:$E,4,FALSE),Ref_Kontak!$H$2))</f>
        <v>628999007703</v>
      </c>
      <c r="AA229" t="str">
        <f t="shared" si="30"/>
        <v/>
      </c>
      <c r="AB229" t="str">
        <f t="shared" si="31"/>
        <v/>
      </c>
      <c r="AC229" t="str">
        <f t="shared" si="32"/>
        <v>628999007703</v>
      </c>
      <c r="AD229" t="str">
        <f t="shared" si="33"/>
        <v>Halo+,+Visual+AI+5S+mendeteksi+Violation%3A+GUDANGEXP1-LINE+3</v>
      </c>
      <c r="AE229" t="str">
        <f t="shared" si="34"/>
        <v>https://web.whatsapp.com/send/?phone=628999007703&amp;text=Halo+,+Visual+AI+5S+mendeteksi+Violation%3A+GUDANGEXP1-LINE+3&amp;type=phone_number&amp;app_absent=0</v>
      </c>
      <c r="AF229" t="b">
        <f>IF(ISNA(VLOOKUP(D229&amp;"-"&amp;AB229, Ref_Kontak!$A:$E, 4, FALSE)), FALSE, TRUE)</f>
        <v>0</v>
      </c>
      <c r="AG229" t="str">
        <f>_xlfn.IFNA(VLOOKUP(Z229,Ref_Kontak!H:H,1,FALSE),"FALSE")</f>
        <v>628999007703</v>
      </c>
      <c r="AH229" t="str">
        <f t="shared" si="35"/>
        <v>GUDANGEXP1-LINE 3</v>
      </c>
      <c r="AI229">
        <f>IF(I229="violation",COUNTIF($AH$1:AH229,AH229),0)</f>
        <v>35</v>
      </c>
      <c r="AJ229" t="str">
        <f t="shared" si="36"/>
        <v>violation-GUDANGEXP1</v>
      </c>
      <c r="AK229">
        <f>IF(I229="violation",COUNTIF($AJ$1:AJ229,AJ229),FALSE)</f>
        <v>38</v>
      </c>
      <c r="AL229">
        <f t="shared" si="37"/>
        <v>0</v>
      </c>
      <c r="AM229">
        <f t="shared" si="38"/>
        <v>8</v>
      </c>
      <c r="AN229" t="str">
        <f t="shared" si="39"/>
        <v>ALERT! 8 Violation founded @GUDANGEXP1</v>
      </c>
    </row>
    <row r="230" spans="1:40">
      <c r="A230" t="s">
        <v>120</v>
      </c>
      <c r="B230" t="s">
        <v>121</v>
      </c>
      <c r="C230" t="s">
        <v>328</v>
      </c>
      <c r="D230" t="s">
        <v>324</v>
      </c>
      <c r="E230">
        <v>1</v>
      </c>
      <c r="G230" t="s">
        <v>124</v>
      </c>
      <c r="I230" t="s">
        <v>125</v>
      </c>
      <c r="Z230" t="str">
        <f>IFERROR(MID(AA230,FIND("-",H230,1)+1,20),_xlfn.IFNA(VLOOKUP(F230&amp;"-"&amp;AA230,Ref_Kontak!$A:$E,4,FALSE),Ref_Kontak!$H$2))</f>
        <v>628999007703</v>
      </c>
      <c r="AA230" t="str">
        <f t="shared" si="30"/>
        <v/>
      </c>
      <c r="AB230" t="str">
        <f t="shared" si="31"/>
        <v/>
      </c>
      <c r="AC230" t="str">
        <f t="shared" si="32"/>
        <v>628999007703</v>
      </c>
      <c r="AD230" t="str">
        <f t="shared" si="33"/>
        <v>Halo+,+Visual+AI+5S+mendeteksi+Violation%3A+GUDANGEXP1-LINE+4</v>
      </c>
      <c r="AE230" t="str">
        <f t="shared" si="34"/>
        <v>https://web.whatsapp.com/send/?phone=628999007703&amp;text=Halo+,+Visual+AI+5S+mendeteksi+Violation%3A+GUDANGEXP1-LINE+4&amp;type=phone_number&amp;app_absent=0</v>
      </c>
      <c r="AF230" t="b">
        <f>IF(ISNA(VLOOKUP(D230&amp;"-"&amp;AB230, Ref_Kontak!$A:$E, 4, FALSE)), FALSE, TRUE)</f>
        <v>0</v>
      </c>
      <c r="AG230" t="str">
        <f>_xlfn.IFNA(VLOOKUP(Z230,Ref_Kontak!H:H,1,FALSE),"FALSE")</f>
        <v>628999007703</v>
      </c>
      <c r="AH230" t="str">
        <f t="shared" si="35"/>
        <v>GUDANGEXP1-LINE 4</v>
      </c>
      <c r="AI230">
        <f>IF(I230="violation",COUNTIF($AH$1:AH230,AH230),0)</f>
        <v>4</v>
      </c>
      <c r="AJ230" t="str">
        <f t="shared" si="36"/>
        <v>violation-GUDANGEXP1</v>
      </c>
      <c r="AK230">
        <f>IF(I230="violation",COUNTIF($AJ$1:AJ230,AJ230),FALSE)</f>
        <v>39</v>
      </c>
      <c r="AL230">
        <f t="shared" si="37"/>
        <v>0</v>
      </c>
      <c r="AM230">
        <f t="shared" si="38"/>
        <v>8</v>
      </c>
      <c r="AN230" t="str">
        <f t="shared" si="39"/>
        <v>ALERT! 8 Violation founded @GUDANGEXP1</v>
      </c>
    </row>
    <row r="231" spans="1:40">
      <c r="A231" t="s">
        <v>120</v>
      </c>
      <c r="B231" t="s">
        <v>121</v>
      </c>
      <c r="C231" t="s">
        <v>329</v>
      </c>
      <c r="D231" t="s">
        <v>123</v>
      </c>
      <c r="E231">
        <v>1</v>
      </c>
      <c r="G231" t="s">
        <v>124</v>
      </c>
      <c r="I231" t="s">
        <v>125</v>
      </c>
      <c r="Z231" t="str">
        <f>IFERROR(MID(AA231,FIND("-",H231,1)+1,20),_xlfn.IFNA(VLOOKUP(F231&amp;"-"&amp;AA231,Ref_Kontak!$A:$E,4,FALSE),Ref_Kontak!$H$2))</f>
        <v>628999007703</v>
      </c>
      <c r="AA231" t="str">
        <f t="shared" si="30"/>
        <v/>
      </c>
      <c r="AB231" t="str">
        <f t="shared" si="31"/>
        <v/>
      </c>
      <c r="AC231" t="str">
        <f t="shared" si="32"/>
        <v>628999007703</v>
      </c>
      <c r="AD231" t="str">
        <f t="shared" si="33"/>
        <v>Halo+,+Visual+AI+5S+mendeteksi+Violation%3A+GUDANGEXP1-LINE+3</v>
      </c>
      <c r="AE231" t="str">
        <f t="shared" si="34"/>
        <v>https://web.whatsapp.com/send/?phone=628999007703&amp;text=Halo+,+Visual+AI+5S+mendeteksi+Violation%3A+GUDANGEXP1-LINE+3&amp;type=phone_number&amp;app_absent=0</v>
      </c>
      <c r="AF231" t="b">
        <f>IF(ISNA(VLOOKUP(D231&amp;"-"&amp;AB231, Ref_Kontak!$A:$E, 4, FALSE)), FALSE, TRUE)</f>
        <v>0</v>
      </c>
      <c r="AG231" t="str">
        <f>_xlfn.IFNA(VLOOKUP(Z231,Ref_Kontak!H:H,1,FALSE),"FALSE")</f>
        <v>628999007703</v>
      </c>
      <c r="AH231" t="str">
        <f t="shared" si="35"/>
        <v>GUDANGEXP1-LINE 3</v>
      </c>
      <c r="AI231">
        <f>IF(I231="violation",COUNTIF($AH$1:AH231,AH231),0)</f>
        <v>36</v>
      </c>
      <c r="AJ231" t="str">
        <f t="shared" si="36"/>
        <v>violation-GUDANGEXP1</v>
      </c>
      <c r="AK231">
        <f>IF(I231="violation",COUNTIF($AJ$1:AJ231,AJ231),FALSE)</f>
        <v>40</v>
      </c>
      <c r="AL231">
        <f t="shared" si="37"/>
        <v>0</v>
      </c>
      <c r="AM231">
        <f t="shared" si="38"/>
        <v>8</v>
      </c>
      <c r="AN231" t="str">
        <f t="shared" si="39"/>
        <v>ALERT! 8 Violation founded @GUDANGEXP1</v>
      </c>
    </row>
    <row r="232" spans="1:40">
      <c r="A232" t="s">
        <v>120</v>
      </c>
      <c r="B232" t="s">
        <v>121</v>
      </c>
      <c r="C232" t="s">
        <v>329</v>
      </c>
      <c r="D232" t="s">
        <v>324</v>
      </c>
      <c r="E232">
        <v>1</v>
      </c>
      <c r="G232" t="s">
        <v>124</v>
      </c>
      <c r="I232" t="s">
        <v>125</v>
      </c>
      <c r="Z232" t="str">
        <f>IFERROR(MID(AA232,FIND("-",H232,1)+1,20),_xlfn.IFNA(VLOOKUP(F232&amp;"-"&amp;AA232,Ref_Kontak!$A:$E,4,FALSE),Ref_Kontak!$H$2))</f>
        <v>628999007703</v>
      </c>
      <c r="AA232" t="str">
        <f t="shared" si="30"/>
        <v/>
      </c>
      <c r="AB232" t="str">
        <f t="shared" si="31"/>
        <v/>
      </c>
      <c r="AC232" t="str">
        <f t="shared" si="32"/>
        <v>628999007703</v>
      </c>
      <c r="AD232" t="str">
        <f t="shared" si="33"/>
        <v>Halo+,+Visual+AI+5S+mendeteksi+Violation%3A+GUDANGEXP1-LINE+4</v>
      </c>
      <c r="AE232" t="str">
        <f t="shared" si="34"/>
        <v>https://web.whatsapp.com/send/?phone=628999007703&amp;text=Halo+,+Visual+AI+5S+mendeteksi+Violation%3A+GUDANGEXP1-LINE+4&amp;type=phone_number&amp;app_absent=0</v>
      </c>
      <c r="AF232" t="b">
        <f>IF(ISNA(VLOOKUP(D232&amp;"-"&amp;AB232, Ref_Kontak!$A:$E, 4, FALSE)), FALSE, TRUE)</f>
        <v>0</v>
      </c>
      <c r="AG232" t="str">
        <f>_xlfn.IFNA(VLOOKUP(Z232,Ref_Kontak!H:H,1,FALSE),"FALSE")</f>
        <v>628999007703</v>
      </c>
      <c r="AH232" t="str">
        <f t="shared" si="35"/>
        <v>GUDANGEXP1-LINE 4</v>
      </c>
      <c r="AI232">
        <f>IF(I232="violation",COUNTIF($AH$1:AH232,AH232),0)</f>
        <v>5</v>
      </c>
      <c r="AJ232" t="str">
        <f t="shared" si="36"/>
        <v>violation-GUDANGEXP1</v>
      </c>
      <c r="AK232">
        <f>IF(I232="violation",COUNTIF($AJ$1:AJ232,AJ232),FALSE)</f>
        <v>41</v>
      </c>
      <c r="AL232">
        <f t="shared" si="37"/>
        <v>0</v>
      </c>
      <c r="AM232">
        <f t="shared" si="38"/>
        <v>8</v>
      </c>
      <c r="AN232" t="str">
        <f t="shared" si="39"/>
        <v>ALERT! 8 Violation founded @GUDANGEXP1</v>
      </c>
    </row>
    <row r="233" spans="1:40">
      <c r="A233" t="s">
        <v>120</v>
      </c>
      <c r="B233" t="s">
        <v>121</v>
      </c>
      <c r="C233" t="s">
        <v>329</v>
      </c>
      <c r="D233" t="s">
        <v>129</v>
      </c>
      <c r="E233">
        <v>1</v>
      </c>
      <c r="G233" t="s">
        <v>130</v>
      </c>
      <c r="I233" t="s">
        <v>125</v>
      </c>
      <c r="Z233" t="str">
        <f>IFERROR(MID(AA233,FIND("-",H233,1)+1,20),_xlfn.IFNA(VLOOKUP(F233&amp;"-"&amp;AA233,Ref_Kontak!$A:$E,4,FALSE),Ref_Kontak!$H$2))</f>
        <v>628999007703</v>
      </c>
      <c r="AA233" t="str">
        <f t="shared" si="30"/>
        <v/>
      </c>
      <c r="AB233" t="str">
        <f t="shared" si="31"/>
        <v/>
      </c>
      <c r="AC233" t="str">
        <f t="shared" si="32"/>
        <v>628999007703</v>
      </c>
      <c r="AD233" t="str">
        <f t="shared" si="33"/>
        <v>Halo+,+Visual+AI+5S+mendeteksi+Violation%3A+METALDET1-LINE+8</v>
      </c>
      <c r="AE233" t="str">
        <f t="shared" si="34"/>
        <v>https://web.whatsapp.com/send/?phone=628999007703&amp;text=Halo+,+Visual+AI+5S+mendeteksi+Violation%3A+METALDET1-LINE+8&amp;type=phone_number&amp;app_absent=0</v>
      </c>
      <c r="AF233" t="b">
        <f>IF(ISNA(VLOOKUP(D233&amp;"-"&amp;AB233, Ref_Kontak!$A:$E, 4, FALSE)), FALSE, TRUE)</f>
        <v>0</v>
      </c>
      <c r="AG233" t="str">
        <f>_xlfn.IFNA(VLOOKUP(Z233,Ref_Kontak!H:H,1,FALSE),"FALSE")</f>
        <v>628999007703</v>
      </c>
      <c r="AH233" t="str">
        <f t="shared" si="35"/>
        <v>METALDET1-LINE 8</v>
      </c>
      <c r="AI233">
        <f>IF(I233="violation",COUNTIF($AH$1:AH233,AH233),0)</f>
        <v>191</v>
      </c>
      <c r="AJ233" t="str">
        <f t="shared" si="36"/>
        <v>violation-METALDET1</v>
      </c>
      <c r="AK233">
        <f>IF(I233="violation",COUNTIF($AJ$1:AJ233,AJ233),FALSE)</f>
        <v>190</v>
      </c>
      <c r="AL233">
        <f t="shared" si="37"/>
        <v>0</v>
      </c>
      <c r="AM233">
        <f t="shared" si="38"/>
        <v>3</v>
      </c>
      <c r="AN233" t="str">
        <f t="shared" si="39"/>
        <v>ALERT! 3 Violation founded @METALDET1</v>
      </c>
    </row>
    <row r="234" spans="1:40">
      <c r="A234" t="s">
        <v>120</v>
      </c>
      <c r="B234" t="s">
        <v>121</v>
      </c>
      <c r="C234" t="s">
        <v>330</v>
      </c>
      <c r="D234" t="s">
        <v>129</v>
      </c>
      <c r="E234">
        <v>1</v>
      </c>
      <c r="G234" t="s">
        <v>130</v>
      </c>
      <c r="I234" t="s">
        <v>125</v>
      </c>
      <c r="Z234" t="str">
        <f>IFERROR(MID(AA234,FIND("-",H234,1)+1,20),_xlfn.IFNA(VLOOKUP(F234&amp;"-"&amp;AA234,Ref_Kontak!$A:$E,4,FALSE),Ref_Kontak!$H$2))</f>
        <v>628999007703</v>
      </c>
      <c r="AA234" t="str">
        <f t="shared" si="30"/>
        <v/>
      </c>
      <c r="AB234" t="str">
        <f t="shared" si="31"/>
        <v/>
      </c>
      <c r="AC234" t="str">
        <f t="shared" si="32"/>
        <v>628999007703</v>
      </c>
      <c r="AD234" t="str">
        <f t="shared" si="33"/>
        <v>Halo+,+Visual+AI+5S+mendeteksi+Violation%3A+METALDET1-LINE+8</v>
      </c>
      <c r="AE234" t="str">
        <f t="shared" si="34"/>
        <v>https://web.whatsapp.com/send/?phone=628999007703&amp;text=Halo+,+Visual+AI+5S+mendeteksi+Violation%3A+METALDET1-LINE+8&amp;type=phone_number&amp;app_absent=0</v>
      </c>
      <c r="AF234" t="b">
        <f>IF(ISNA(VLOOKUP(D234&amp;"-"&amp;AB234, Ref_Kontak!$A:$E, 4, FALSE)), FALSE, TRUE)</f>
        <v>0</v>
      </c>
      <c r="AG234" t="str">
        <f>_xlfn.IFNA(VLOOKUP(Z234,Ref_Kontak!H:H,1,FALSE),"FALSE")</f>
        <v>628999007703</v>
      </c>
      <c r="AH234" t="str">
        <f t="shared" si="35"/>
        <v>METALDET1-LINE 8</v>
      </c>
      <c r="AI234">
        <f>IF(I234="violation",COUNTIF($AH$1:AH234,AH234),0)</f>
        <v>192</v>
      </c>
      <c r="AJ234" t="str">
        <f t="shared" si="36"/>
        <v>violation-METALDET1</v>
      </c>
      <c r="AK234">
        <f>IF(I234="violation",COUNTIF($AJ$1:AJ234,AJ234),FALSE)</f>
        <v>191</v>
      </c>
      <c r="AL234">
        <f t="shared" si="37"/>
        <v>0</v>
      </c>
      <c r="AM234">
        <f t="shared" si="38"/>
        <v>3</v>
      </c>
      <c r="AN234" t="str">
        <f t="shared" si="39"/>
        <v>ALERT! 3 Violation founded @METALDET1</v>
      </c>
    </row>
    <row r="235" spans="1:40">
      <c r="A235" t="s">
        <v>120</v>
      </c>
      <c r="B235" t="s">
        <v>121</v>
      </c>
      <c r="C235" t="s">
        <v>330</v>
      </c>
      <c r="D235" t="s">
        <v>123</v>
      </c>
      <c r="E235">
        <v>1</v>
      </c>
      <c r="G235" t="s">
        <v>124</v>
      </c>
      <c r="I235" t="s">
        <v>125</v>
      </c>
      <c r="Z235" t="str">
        <f>IFERROR(MID(AA235,FIND("-",H235,1)+1,20),_xlfn.IFNA(VLOOKUP(F235&amp;"-"&amp;AA235,Ref_Kontak!$A:$E,4,FALSE),Ref_Kontak!$H$2))</f>
        <v>628999007703</v>
      </c>
      <c r="AA235" t="str">
        <f t="shared" si="30"/>
        <v/>
      </c>
      <c r="AB235" t="str">
        <f t="shared" si="31"/>
        <v/>
      </c>
      <c r="AC235" t="str">
        <f t="shared" si="32"/>
        <v>628999007703</v>
      </c>
      <c r="AD235" t="str">
        <f t="shared" si="33"/>
        <v>Halo+,+Visual+AI+5S+mendeteksi+Violation%3A+GUDANGEXP1-LINE+3</v>
      </c>
      <c r="AE235" t="str">
        <f t="shared" si="34"/>
        <v>https://web.whatsapp.com/send/?phone=628999007703&amp;text=Halo+,+Visual+AI+5S+mendeteksi+Violation%3A+GUDANGEXP1-LINE+3&amp;type=phone_number&amp;app_absent=0</v>
      </c>
      <c r="AF235" t="b">
        <f>IF(ISNA(VLOOKUP(D235&amp;"-"&amp;AB235, Ref_Kontak!$A:$E, 4, FALSE)), FALSE, TRUE)</f>
        <v>0</v>
      </c>
      <c r="AG235" t="str">
        <f>_xlfn.IFNA(VLOOKUP(Z235,Ref_Kontak!H:H,1,FALSE),"FALSE")</f>
        <v>628999007703</v>
      </c>
      <c r="AH235" t="str">
        <f t="shared" si="35"/>
        <v>GUDANGEXP1-LINE 3</v>
      </c>
      <c r="AI235">
        <f>IF(I235="violation",COUNTIF($AH$1:AH235,AH235),0)</f>
        <v>37</v>
      </c>
      <c r="AJ235" t="str">
        <f t="shared" si="36"/>
        <v>violation-GUDANGEXP1</v>
      </c>
      <c r="AK235">
        <f>IF(I235="violation",COUNTIF($AJ$1:AJ235,AJ235),FALSE)</f>
        <v>42</v>
      </c>
      <c r="AL235">
        <f t="shared" si="37"/>
        <v>0</v>
      </c>
      <c r="AM235">
        <f t="shared" si="38"/>
        <v>8</v>
      </c>
      <c r="AN235" t="str">
        <f t="shared" si="39"/>
        <v>ALERT! 8 Violation founded @GUDANGEXP1</v>
      </c>
    </row>
    <row r="236" spans="1:40">
      <c r="A236" t="s">
        <v>120</v>
      </c>
      <c r="B236" t="s">
        <v>121</v>
      </c>
      <c r="C236" t="s">
        <v>330</v>
      </c>
      <c r="D236" t="s">
        <v>324</v>
      </c>
      <c r="E236">
        <v>1</v>
      </c>
      <c r="G236" t="s">
        <v>124</v>
      </c>
      <c r="I236" t="s">
        <v>125</v>
      </c>
      <c r="Z236" t="str">
        <f>IFERROR(MID(AA236,FIND("-",H236,1)+1,20),_xlfn.IFNA(VLOOKUP(F236&amp;"-"&amp;AA236,Ref_Kontak!$A:$E,4,FALSE),Ref_Kontak!$H$2))</f>
        <v>628999007703</v>
      </c>
      <c r="AA236" t="str">
        <f t="shared" si="30"/>
        <v/>
      </c>
      <c r="AB236" t="str">
        <f t="shared" si="31"/>
        <v/>
      </c>
      <c r="AC236" t="str">
        <f t="shared" si="32"/>
        <v>628999007703</v>
      </c>
      <c r="AD236" t="str">
        <f t="shared" si="33"/>
        <v>Halo+,+Visual+AI+5S+mendeteksi+Violation%3A+GUDANGEXP1-LINE+4</v>
      </c>
      <c r="AE236" t="str">
        <f t="shared" si="34"/>
        <v>https://web.whatsapp.com/send/?phone=628999007703&amp;text=Halo+,+Visual+AI+5S+mendeteksi+Violation%3A+GUDANGEXP1-LINE+4&amp;type=phone_number&amp;app_absent=0</v>
      </c>
      <c r="AF236" t="b">
        <f>IF(ISNA(VLOOKUP(D236&amp;"-"&amp;AB236, Ref_Kontak!$A:$E, 4, FALSE)), FALSE, TRUE)</f>
        <v>0</v>
      </c>
      <c r="AG236" t="str">
        <f>_xlfn.IFNA(VLOOKUP(Z236,Ref_Kontak!H:H,1,FALSE),"FALSE")</f>
        <v>628999007703</v>
      </c>
      <c r="AH236" t="str">
        <f t="shared" si="35"/>
        <v>GUDANGEXP1-LINE 4</v>
      </c>
      <c r="AI236">
        <f>IF(I236="violation",COUNTIF($AH$1:AH236,AH236),0)</f>
        <v>6</v>
      </c>
      <c r="AJ236" t="str">
        <f t="shared" si="36"/>
        <v>violation-GUDANGEXP1</v>
      </c>
      <c r="AK236">
        <f>IF(I236="violation",COUNTIF($AJ$1:AJ236,AJ236),FALSE)</f>
        <v>43</v>
      </c>
      <c r="AL236">
        <f t="shared" si="37"/>
        <v>0</v>
      </c>
      <c r="AM236">
        <f t="shared" si="38"/>
        <v>8</v>
      </c>
      <c r="AN236" t="str">
        <f t="shared" si="39"/>
        <v>ALERT! 8 Violation founded @GUDANGEXP1</v>
      </c>
    </row>
    <row r="237" spans="1:40">
      <c r="A237" t="s">
        <v>120</v>
      </c>
      <c r="B237" t="s">
        <v>121</v>
      </c>
      <c r="C237" t="s">
        <v>331</v>
      </c>
      <c r="D237" t="s">
        <v>123</v>
      </c>
      <c r="E237">
        <v>1</v>
      </c>
      <c r="G237" t="s">
        <v>124</v>
      </c>
      <c r="I237" t="s">
        <v>125</v>
      </c>
      <c r="Z237" t="str">
        <f>IFERROR(MID(AA237,FIND("-",H237,1)+1,20),_xlfn.IFNA(VLOOKUP(F237&amp;"-"&amp;AA237,Ref_Kontak!$A:$E,4,FALSE),Ref_Kontak!$H$2))</f>
        <v>628999007703</v>
      </c>
      <c r="AA237" t="str">
        <f t="shared" si="30"/>
        <v/>
      </c>
      <c r="AB237" t="str">
        <f t="shared" si="31"/>
        <v/>
      </c>
      <c r="AC237" t="str">
        <f t="shared" si="32"/>
        <v>628999007703</v>
      </c>
      <c r="AD237" t="str">
        <f t="shared" si="33"/>
        <v>Halo+,+Visual+AI+5S+mendeteksi+Violation%3A+GUDANGEXP1-LINE+3</v>
      </c>
      <c r="AE237" t="str">
        <f t="shared" si="34"/>
        <v>https://web.whatsapp.com/send/?phone=628999007703&amp;text=Halo+,+Visual+AI+5S+mendeteksi+Violation%3A+GUDANGEXP1-LINE+3&amp;type=phone_number&amp;app_absent=0</v>
      </c>
      <c r="AF237" t="b">
        <f>IF(ISNA(VLOOKUP(D237&amp;"-"&amp;AB237, Ref_Kontak!$A:$E, 4, FALSE)), FALSE, TRUE)</f>
        <v>0</v>
      </c>
      <c r="AG237" t="str">
        <f>_xlfn.IFNA(VLOOKUP(Z237,Ref_Kontak!H:H,1,FALSE),"FALSE")</f>
        <v>628999007703</v>
      </c>
      <c r="AH237" t="str">
        <f t="shared" si="35"/>
        <v>GUDANGEXP1-LINE 3</v>
      </c>
      <c r="AI237">
        <f>IF(I237="violation",COUNTIF($AH$1:AH237,AH237),0)</f>
        <v>38</v>
      </c>
      <c r="AJ237" t="str">
        <f t="shared" si="36"/>
        <v>violation-GUDANGEXP1</v>
      </c>
      <c r="AK237">
        <f>IF(I237="violation",COUNTIF($AJ$1:AJ237,AJ237),FALSE)</f>
        <v>44</v>
      </c>
      <c r="AL237">
        <f t="shared" si="37"/>
        <v>0</v>
      </c>
      <c r="AM237">
        <f t="shared" si="38"/>
        <v>8</v>
      </c>
      <c r="AN237" t="str">
        <f t="shared" si="39"/>
        <v>ALERT! 8 Violation founded @GUDANGEXP1</v>
      </c>
    </row>
    <row r="238" spans="1:40">
      <c r="A238" t="s">
        <v>120</v>
      </c>
      <c r="B238" t="s">
        <v>121</v>
      </c>
      <c r="C238" t="s">
        <v>331</v>
      </c>
      <c r="D238" t="s">
        <v>324</v>
      </c>
      <c r="E238">
        <v>1</v>
      </c>
      <c r="G238" t="s">
        <v>124</v>
      </c>
      <c r="I238" t="s">
        <v>125</v>
      </c>
      <c r="Z238" t="str">
        <f>IFERROR(MID(AA238,FIND("-",H238,1)+1,20),_xlfn.IFNA(VLOOKUP(F238&amp;"-"&amp;AA238,Ref_Kontak!$A:$E,4,FALSE),Ref_Kontak!$H$2))</f>
        <v>628999007703</v>
      </c>
      <c r="AA238" t="str">
        <f t="shared" si="30"/>
        <v/>
      </c>
      <c r="AB238" t="str">
        <f t="shared" si="31"/>
        <v/>
      </c>
      <c r="AC238" t="str">
        <f t="shared" si="32"/>
        <v>628999007703</v>
      </c>
      <c r="AD238" t="str">
        <f t="shared" si="33"/>
        <v>Halo+,+Visual+AI+5S+mendeteksi+Violation%3A+GUDANGEXP1-LINE+4</v>
      </c>
      <c r="AE238" t="str">
        <f t="shared" si="34"/>
        <v>https://web.whatsapp.com/send/?phone=628999007703&amp;text=Halo+,+Visual+AI+5S+mendeteksi+Violation%3A+GUDANGEXP1-LINE+4&amp;type=phone_number&amp;app_absent=0</v>
      </c>
      <c r="AF238" t="b">
        <f>IF(ISNA(VLOOKUP(D238&amp;"-"&amp;AB238, Ref_Kontak!$A:$E, 4, FALSE)), FALSE, TRUE)</f>
        <v>0</v>
      </c>
      <c r="AG238" t="str">
        <f>_xlfn.IFNA(VLOOKUP(Z238,Ref_Kontak!H:H,1,FALSE),"FALSE")</f>
        <v>628999007703</v>
      </c>
      <c r="AH238" t="str">
        <f t="shared" si="35"/>
        <v>GUDANGEXP1-LINE 4</v>
      </c>
      <c r="AI238">
        <f>IF(I238="violation",COUNTIF($AH$1:AH238,AH238),0)</f>
        <v>7</v>
      </c>
      <c r="AJ238" t="str">
        <f t="shared" si="36"/>
        <v>violation-GUDANGEXP1</v>
      </c>
      <c r="AK238">
        <f>IF(I238="violation",COUNTIF($AJ$1:AJ238,AJ238),FALSE)</f>
        <v>45</v>
      </c>
      <c r="AL238">
        <f t="shared" si="37"/>
        <v>0</v>
      </c>
      <c r="AM238">
        <f t="shared" si="38"/>
        <v>8</v>
      </c>
      <c r="AN238" t="str">
        <f t="shared" si="39"/>
        <v>ALERT! 8 Violation founded @GUDANGEXP1</v>
      </c>
    </row>
    <row r="239" spans="1:40">
      <c r="A239" t="s">
        <v>120</v>
      </c>
      <c r="B239" t="s">
        <v>121</v>
      </c>
      <c r="C239" t="s">
        <v>332</v>
      </c>
      <c r="D239" t="s">
        <v>129</v>
      </c>
      <c r="E239">
        <v>1</v>
      </c>
      <c r="G239" t="s">
        <v>130</v>
      </c>
      <c r="I239" t="s">
        <v>125</v>
      </c>
      <c r="Z239" t="str">
        <f>IFERROR(MID(AA239,FIND("-",H239,1)+1,20),_xlfn.IFNA(VLOOKUP(F239&amp;"-"&amp;AA239,Ref_Kontak!$A:$E,4,FALSE),Ref_Kontak!$H$2))</f>
        <v>628999007703</v>
      </c>
      <c r="AA239" t="str">
        <f t="shared" si="30"/>
        <v/>
      </c>
      <c r="AB239" t="str">
        <f t="shared" si="31"/>
        <v/>
      </c>
      <c r="AC239" t="str">
        <f t="shared" si="32"/>
        <v>628999007703</v>
      </c>
      <c r="AD239" t="str">
        <f t="shared" si="33"/>
        <v>Halo+,+Visual+AI+5S+mendeteksi+Violation%3A+METALDET1-LINE+8</v>
      </c>
      <c r="AE239" t="str">
        <f t="shared" si="34"/>
        <v>https://web.whatsapp.com/send/?phone=628999007703&amp;text=Halo+,+Visual+AI+5S+mendeteksi+Violation%3A+METALDET1-LINE+8&amp;type=phone_number&amp;app_absent=0</v>
      </c>
      <c r="AF239" t="b">
        <f>IF(ISNA(VLOOKUP(D239&amp;"-"&amp;AB239, Ref_Kontak!$A:$E, 4, FALSE)), FALSE, TRUE)</f>
        <v>0</v>
      </c>
      <c r="AG239" t="str">
        <f>_xlfn.IFNA(VLOOKUP(Z239,Ref_Kontak!H:H,1,FALSE),"FALSE")</f>
        <v>628999007703</v>
      </c>
      <c r="AH239" t="str">
        <f t="shared" si="35"/>
        <v>METALDET1-LINE 8</v>
      </c>
      <c r="AI239">
        <f>IF(I239="violation",COUNTIF($AH$1:AH239,AH239),0)</f>
        <v>193</v>
      </c>
      <c r="AJ239" t="str">
        <f t="shared" si="36"/>
        <v>violation-METALDET1</v>
      </c>
      <c r="AK239">
        <f>IF(I239="violation",COUNTIF($AJ$1:AJ239,AJ239),FALSE)</f>
        <v>192</v>
      </c>
      <c r="AL239">
        <f t="shared" si="37"/>
        <v>0</v>
      </c>
      <c r="AM239">
        <f t="shared" si="38"/>
        <v>3</v>
      </c>
      <c r="AN239" t="str">
        <f t="shared" si="39"/>
        <v>ALERT! 3 Violation founded @METALDET1</v>
      </c>
    </row>
    <row r="240" spans="1:40">
      <c r="A240" t="s">
        <v>120</v>
      </c>
      <c r="B240" t="s">
        <v>121</v>
      </c>
      <c r="C240" t="s">
        <v>332</v>
      </c>
      <c r="D240" t="s">
        <v>123</v>
      </c>
      <c r="E240">
        <v>1</v>
      </c>
      <c r="G240" t="s">
        <v>124</v>
      </c>
      <c r="I240" t="s">
        <v>125</v>
      </c>
      <c r="Z240" t="str">
        <f>IFERROR(MID(AA240,FIND("-",H240,1)+1,20),_xlfn.IFNA(VLOOKUP(F240&amp;"-"&amp;AA240,Ref_Kontak!$A:$E,4,FALSE),Ref_Kontak!$H$2))</f>
        <v>628999007703</v>
      </c>
      <c r="AA240" t="str">
        <f t="shared" si="30"/>
        <v/>
      </c>
      <c r="AB240" t="str">
        <f t="shared" si="31"/>
        <v/>
      </c>
      <c r="AC240" t="str">
        <f t="shared" si="32"/>
        <v>628999007703</v>
      </c>
      <c r="AD240" t="str">
        <f t="shared" si="33"/>
        <v>Halo+,+Visual+AI+5S+mendeteksi+Violation%3A+GUDANGEXP1-LINE+3</v>
      </c>
      <c r="AE240" t="str">
        <f t="shared" si="34"/>
        <v>https://web.whatsapp.com/send/?phone=628999007703&amp;text=Halo+,+Visual+AI+5S+mendeteksi+Violation%3A+GUDANGEXP1-LINE+3&amp;type=phone_number&amp;app_absent=0</v>
      </c>
      <c r="AF240" t="b">
        <f>IF(ISNA(VLOOKUP(D240&amp;"-"&amp;AB240, Ref_Kontak!$A:$E, 4, FALSE)), FALSE, TRUE)</f>
        <v>0</v>
      </c>
      <c r="AG240" t="str">
        <f>_xlfn.IFNA(VLOOKUP(Z240,Ref_Kontak!H:H,1,FALSE),"FALSE")</f>
        <v>628999007703</v>
      </c>
      <c r="AH240" t="str">
        <f t="shared" si="35"/>
        <v>GUDANGEXP1-LINE 3</v>
      </c>
      <c r="AI240">
        <f>IF(I240="violation",COUNTIF($AH$1:AH240,AH240),0)</f>
        <v>39</v>
      </c>
      <c r="AJ240" t="str">
        <f t="shared" si="36"/>
        <v>violation-GUDANGEXP1</v>
      </c>
      <c r="AK240">
        <f>IF(I240="violation",COUNTIF($AJ$1:AJ240,AJ240),FALSE)</f>
        <v>46</v>
      </c>
      <c r="AL240">
        <f t="shared" si="37"/>
        <v>0</v>
      </c>
      <c r="AM240">
        <f t="shared" si="38"/>
        <v>8</v>
      </c>
      <c r="AN240" t="str">
        <f t="shared" si="39"/>
        <v>ALERT! 8 Violation founded @GUDANGEXP1</v>
      </c>
    </row>
    <row r="241" spans="1:40">
      <c r="A241" t="s">
        <v>120</v>
      </c>
      <c r="B241" t="s">
        <v>121</v>
      </c>
      <c r="C241" t="s">
        <v>332</v>
      </c>
      <c r="D241" t="s">
        <v>324</v>
      </c>
      <c r="E241">
        <v>1</v>
      </c>
      <c r="G241" t="s">
        <v>124</v>
      </c>
      <c r="I241" t="s">
        <v>125</v>
      </c>
      <c r="Z241" t="str">
        <f>IFERROR(MID(AA241,FIND("-",H241,1)+1,20),_xlfn.IFNA(VLOOKUP(F241&amp;"-"&amp;AA241,Ref_Kontak!$A:$E,4,FALSE),Ref_Kontak!$H$2))</f>
        <v>628999007703</v>
      </c>
      <c r="AA241" t="str">
        <f t="shared" si="30"/>
        <v/>
      </c>
      <c r="AB241" t="str">
        <f t="shared" si="31"/>
        <v/>
      </c>
      <c r="AC241" t="str">
        <f t="shared" si="32"/>
        <v>628999007703</v>
      </c>
      <c r="AD241" t="str">
        <f t="shared" si="33"/>
        <v>Halo+,+Visual+AI+5S+mendeteksi+Violation%3A+GUDANGEXP1-LINE+4</v>
      </c>
      <c r="AE241" t="str">
        <f t="shared" si="34"/>
        <v>https://web.whatsapp.com/send/?phone=628999007703&amp;text=Halo+,+Visual+AI+5S+mendeteksi+Violation%3A+GUDANGEXP1-LINE+4&amp;type=phone_number&amp;app_absent=0</v>
      </c>
      <c r="AF241" t="b">
        <f>IF(ISNA(VLOOKUP(D241&amp;"-"&amp;AB241, Ref_Kontak!$A:$E, 4, FALSE)), FALSE, TRUE)</f>
        <v>0</v>
      </c>
      <c r="AG241" t="str">
        <f>_xlfn.IFNA(VLOOKUP(Z241,Ref_Kontak!H:H,1,FALSE),"FALSE")</f>
        <v>628999007703</v>
      </c>
      <c r="AH241" t="str">
        <f t="shared" si="35"/>
        <v>GUDANGEXP1-LINE 4</v>
      </c>
      <c r="AI241">
        <f>IF(I241="violation",COUNTIF($AH$1:AH241,AH241),0)</f>
        <v>8</v>
      </c>
      <c r="AJ241" t="str">
        <f t="shared" si="36"/>
        <v>violation-GUDANGEXP1</v>
      </c>
      <c r="AK241">
        <f>IF(I241="violation",COUNTIF($AJ$1:AJ241,AJ241),FALSE)</f>
        <v>47</v>
      </c>
      <c r="AL241">
        <f t="shared" si="37"/>
        <v>0</v>
      </c>
      <c r="AM241">
        <f t="shared" si="38"/>
        <v>8</v>
      </c>
      <c r="AN241" t="str">
        <f t="shared" si="39"/>
        <v>ALERT! 8 Violation founded @GUDANGEXP1</v>
      </c>
    </row>
    <row r="242" spans="1:40">
      <c r="A242" t="s">
        <v>120</v>
      </c>
      <c r="B242" t="s">
        <v>121</v>
      </c>
      <c r="C242" t="s">
        <v>333</v>
      </c>
      <c r="D242" t="s">
        <v>129</v>
      </c>
      <c r="E242">
        <v>1</v>
      </c>
      <c r="G242" t="s">
        <v>130</v>
      </c>
      <c r="I242" t="s">
        <v>125</v>
      </c>
      <c r="Z242" t="str">
        <f>IFERROR(MID(AA242,FIND("-",H242,1)+1,20),_xlfn.IFNA(VLOOKUP(F242&amp;"-"&amp;AA242,Ref_Kontak!$A:$E,4,FALSE),Ref_Kontak!$H$2))</f>
        <v>628999007703</v>
      </c>
      <c r="AA242" t="str">
        <f t="shared" si="30"/>
        <v/>
      </c>
      <c r="AB242" t="str">
        <f t="shared" si="31"/>
        <v/>
      </c>
      <c r="AC242" t="str">
        <f t="shared" si="32"/>
        <v>628999007703</v>
      </c>
      <c r="AD242" t="str">
        <f t="shared" si="33"/>
        <v>Halo+,+Visual+AI+5S+mendeteksi+Violation%3A+METALDET1-LINE+8</v>
      </c>
      <c r="AE242" t="str">
        <f t="shared" si="34"/>
        <v>https://web.whatsapp.com/send/?phone=628999007703&amp;text=Halo+,+Visual+AI+5S+mendeteksi+Violation%3A+METALDET1-LINE+8&amp;type=phone_number&amp;app_absent=0</v>
      </c>
      <c r="AF242" t="b">
        <f>IF(ISNA(VLOOKUP(D242&amp;"-"&amp;AB242, Ref_Kontak!$A:$E, 4, FALSE)), FALSE, TRUE)</f>
        <v>0</v>
      </c>
      <c r="AG242" t="str">
        <f>_xlfn.IFNA(VLOOKUP(Z242,Ref_Kontak!H:H,1,FALSE),"FALSE")</f>
        <v>628999007703</v>
      </c>
      <c r="AH242" t="str">
        <f t="shared" si="35"/>
        <v>METALDET1-LINE 8</v>
      </c>
      <c r="AI242">
        <f>IF(I242="violation",COUNTIF($AH$1:AH242,AH242),0)</f>
        <v>194</v>
      </c>
      <c r="AJ242" t="str">
        <f t="shared" si="36"/>
        <v>violation-METALDET1</v>
      </c>
      <c r="AK242">
        <f>IF(I242="violation",COUNTIF($AJ$1:AJ242,AJ242),FALSE)</f>
        <v>193</v>
      </c>
      <c r="AL242">
        <f t="shared" si="37"/>
        <v>0</v>
      </c>
      <c r="AM242">
        <f t="shared" si="38"/>
        <v>3</v>
      </c>
      <c r="AN242" t="str">
        <f t="shared" si="39"/>
        <v>ALERT! 3 Violation founded @METALDET1</v>
      </c>
    </row>
    <row r="243" spans="1:40">
      <c r="A243" t="s">
        <v>120</v>
      </c>
      <c r="B243" t="s">
        <v>121</v>
      </c>
      <c r="C243" t="s">
        <v>333</v>
      </c>
      <c r="D243" t="s">
        <v>123</v>
      </c>
      <c r="E243">
        <v>1</v>
      </c>
      <c r="G243" t="s">
        <v>124</v>
      </c>
      <c r="I243" t="s">
        <v>125</v>
      </c>
      <c r="Z243" t="str">
        <f>IFERROR(MID(AA243,FIND("-",H243,1)+1,20),_xlfn.IFNA(VLOOKUP(F243&amp;"-"&amp;AA243,Ref_Kontak!$A:$E,4,FALSE),Ref_Kontak!$H$2))</f>
        <v>628999007703</v>
      </c>
      <c r="AA243" t="str">
        <f t="shared" si="30"/>
        <v/>
      </c>
      <c r="AB243" t="str">
        <f t="shared" si="31"/>
        <v/>
      </c>
      <c r="AC243" t="str">
        <f t="shared" si="32"/>
        <v>628999007703</v>
      </c>
      <c r="AD243" t="str">
        <f t="shared" si="33"/>
        <v>Halo+,+Visual+AI+5S+mendeteksi+Violation%3A+GUDANGEXP1-LINE+3</v>
      </c>
      <c r="AE243" t="str">
        <f t="shared" si="34"/>
        <v>https://web.whatsapp.com/send/?phone=628999007703&amp;text=Halo+,+Visual+AI+5S+mendeteksi+Violation%3A+GUDANGEXP1-LINE+3&amp;type=phone_number&amp;app_absent=0</v>
      </c>
      <c r="AF243" t="b">
        <f>IF(ISNA(VLOOKUP(D243&amp;"-"&amp;AB243, Ref_Kontak!$A:$E, 4, FALSE)), FALSE, TRUE)</f>
        <v>0</v>
      </c>
      <c r="AG243" t="str">
        <f>_xlfn.IFNA(VLOOKUP(Z243,Ref_Kontak!H:H,1,FALSE),"FALSE")</f>
        <v>628999007703</v>
      </c>
      <c r="AH243" t="str">
        <f t="shared" si="35"/>
        <v>GUDANGEXP1-LINE 3</v>
      </c>
      <c r="AI243">
        <f>IF(I243="violation",COUNTIF($AH$1:AH243,AH243),0)</f>
        <v>40</v>
      </c>
      <c r="AJ243" t="str">
        <f t="shared" si="36"/>
        <v>violation-GUDANGEXP1</v>
      </c>
      <c r="AK243">
        <f>IF(I243="violation",COUNTIF($AJ$1:AJ243,AJ243),FALSE)</f>
        <v>48</v>
      </c>
      <c r="AL243">
        <f t="shared" si="37"/>
        <v>0</v>
      </c>
      <c r="AM243">
        <f t="shared" si="38"/>
        <v>8</v>
      </c>
      <c r="AN243" t="str">
        <f t="shared" si="39"/>
        <v>ALERT! 8 Violation founded @GUDANGEXP1</v>
      </c>
    </row>
    <row r="244" spans="1:40">
      <c r="A244" t="s">
        <v>120</v>
      </c>
      <c r="B244" t="s">
        <v>121</v>
      </c>
      <c r="C244" t="s">
        <v>333</v>
      </c>
      <c r="D244" t="s">
        <v>324</v>
      </c>
      <c r="E244">
        <v>1</v>
      </c>
      <c r="G244" t="s">
        <v>124</v>
      </c>
      <c r="I244" t="s">
        <v>125</v>
      </c>
      <c r="Z244" t="str">
        <f>IFERROR(MID(AA244,FIND("-",H244,1)+1,20),_xlfn.IFNA(VLOOKUP(F244&amp;"-"&amp;AA244,Ref_Kontak!$A:$E,4,FALSE),Ref_Kontak!$H$2))</f>
        <v>628999007703</v>
      </c>
      <c r="AA244" t="str">
        <f t="shared" si="30"/>
        <v/>
      </c>
      <c r="AB244" t="str">
        <f t="shared" si="31"/>
        <v/>
      </c>
      <c r="AC244" t="str">
        <f t="shared" si="32"/>
        <v>628999007703</v>
      </c>
      <c r="AD244" t="str">
        <f t="shared" si="33"/>
        <v>Halo+,+Visual+AI+5S+mendeteksi+Violation%3A+GUDANGEXP1-LINE+4</v>
      </c>
      <c r="AE244" t="str">
        <f t="shared" si="34"/>
        <v>https://web.whatsapp.com/send/?phone=628999007703&amp;text=Halo+,+Visual+AI+5S+mendeteksi+Violation%3A+GUDANGEXP1-LINE+4&amp;type=phone_number&amp;app_absent=0</v>
      </c>
      <c r="AF244" t="b">
        <f>IF(ISNA(VLOOKUP(D244&amp;"-"&amp;AB244, Ref_Kontak!$A:$E, 4, FALSE)), FALSE, TRUE)</f>
        <v>0</v>
      </c>
      <c r="AG244" t="str">
        <f>_xlfn.IFNA(VLOOKUP(Z244,Ref_Kontak!H:H,1,FALSE),"FALSE")</f>
        <v>628999007703</v>
      </c>
      <c r="AH244" t="str">
        <f t="shared" si="35"/>
        <v>GUDANGEXP1-LINE 4</v>
      </c>
      <c r="AI244">
        <f>IF(I244="violation",COUNTIF($AH$1:AH244,AH244),0)</f>
        <v>9</v>
      </c>
      <c r="AJ244" t="str">
        <f t="shared" si="36"/>
        <v>violation-GUDANGEXP1</v>
      </c>
      <c r="AK244">
        <f>IF(I244="violation",COUNTIF($AJ$1:AJ244,AJ244),FALSE)</f>
        <v>49</v>
      </c>
      <c r="AL244">
        <f t="shared" si="37"/>
        <v>0</v>
      </c>
      <c r="AM244">
        <f t="shared" si="38"/>
        <v>8</v>
      </c>
      <c r="AN244" t="str">
        <f t="shared" si="39"/>
        <v>ALERT! 8 Violation founded @GUDANGEXP1</v>
      </c>
    </row>
    <row r="245" spans="1:40">
      <c r="A245" t="s">
        <v>120</v>
      </c>
      <c r="B245" t="s">
        <v>121</v>
      </c>
      <c r="C245" t="s">
        <v>334</v>
      </c>
      <c r="D245" t="s">
        <v>123</v>
      </c>
      <c r="E245">
        <v>1</v>
      </c>
      <c r="G245" t="s">
        <v>124</v>
      </c>
      <c r="I245" t="s">
        <v>125</v>
      </c>
      <c r="Z245" t="str">
        <f>IFERROR(MID(AA245,FIND("-",H245,1)+1,20),_xlfn.IFNA(VLOOKUP(F245&amp;"-"&amp;AA245,Ref_Kontak!$A:$E,4,FALSE),Ref_Kontak!$H$2))</f>
        <v>628999007703</v>
      </c>
      <c r="AA245" t="str">
        <f t="shared" si="30"/>
        <v/>
      </c>
      <c r="AB245" t="str">
        <f t="shared" si="31"/>
        <v/>
      </c>
      <c r="AC245" t="str">
        <f t="shared" si="32"/>
        <v>628999007703</v>
      </c>
      <c r="AD245" t="str">
        <f t="shared" si="33"/>
        <v>Halo+,+Visual+AI+5S+mendeteksi+Violation%3A+GUDANGEXP1-LINE+3</v>
      </c>
      <c r="AE245" t="str">
        <f t="shared" si="34"/>
        <v>https://web.whatsapp.com/send/?phone=628999007703&amp;text=Halo+,+Visual+AI+5S+mendeteksi+Violation%3A+GUDANGEXP1-LINE+3&amp;type=phone_number&amp;app_absent=0</v>
      </c>
      <c r="AF245" t="b">
        <f>IF(ISNA(VLOOKUP(D245&amp;"-"&amp;AB245, Ref_Kontak!$A:$E, 4, FALSE)), FALSE, TRUE)</f>
        <v>0</v>
      </c>
      <c r="AG245" t="str">
        <f>_xlfn.IFNA(VLOOKUP(Z245,Ref_Kontak!H:H,1,FALSE),"FALSE")</f>
        <v>628999007703</v>
      </c>
      <c r="AH245" t="str">
        <f t="shared" si="35"/>
        <v>GUDANGEXP1-LINE 3</v>
      </c>
      <c r="AI245">
        <f>IF(I245="violation",COUNTIF($AH$1:AH245,AH245),0)</f>
        <v>41</v>
      </c>
      <c r="AJ245" t="str">
        <f t="shared" si="36"/>
        <v>violation-GUDANGEXP1</v>
      </c>
      <c r="AK245">
        <f>IF(I245="violation",COUNTIF($AJ$1:AJ245,AJ245),FALSE)</f>
        <v>50</v>
      </c>
      <c r="AL245">
        <f t="shared" si="37"/>
        <v>0</v>
      </c>
      <c r="AM245">
        <f t="shared" si="38"/>
        <v>8</v>
      </c>
      <c r="AN245" t="str">
        <f t="shared" si="39"/>
        <v>ALERT! 8 Violation founded @GUDANGEXP1</v>
      </c>
    </row>
    <row r="246" spans="1:40">
      <c r="A246" t="s">
        <v>120</v>
      </c>
      <c r="B246" t="s">
        <v>121</v>
      </c>
      <c r="C246" t="s">
        <v>334</v>
      </c>
      <c r="D246" t="s">
        <v>324</v>
      </c>
      <c r="E246">
        <v>1</v>
      </c>
      <c r="G246" t="s">
        <v>124</v>
      </c>
      <c r="I246" t="s">
        <v>125</v>
      </c>
      <c r="Z246" t="str">
        <f>IFERROR(MID(AA246,FIND("-",H246,1)+1,20),_xlfn.IFNA(VLOOKUP(F246&amp;"-"&amp;AA246,Ref_Kontak!$A:$E,4,FALSE),Ref_Kontak!$H$2))</f>
        <v>628999007703</v>
      </c>
      <c r="AA246" t="str">
        <f t="shared" si="30"/>
        <v/>
      </c>
      <c r="AB246" t="str">
        <f t="shared" si="31"/>
        <v/>
      </c>
      <c r="AC246" t="str">
        <f t="shared" si="32"/>
        <v>628999007703</v>
      </c>
      <c r="AD246" t="str">
        <f t="shared" si="33"/>
        <v>Halo+,+Visual+AI+5S+mendeteksi+Violation%3A+GUDANGEXP1-LINE+4</v>
      </c>
      <c r="AE246" t="str">
        <f t="shared" si="34"/>
        <v>https://web.whatsapp.com/send/?phone=628999007703&amp;text=Halo+,+Visual+AI+5S+mendeteksi+Violation%3A+GUDANGEXP1-LINE+4&amp;type=phone_number&amp;app_absent=0</v>
      </c>
      <c r="AF246" t="b">
        <f>IF(ISNA(VLOOKUP(D246&amp;"-"&amp;AB246, Ref_Kontak!$A:$E, 4, FALSE)), FALSE, TRUE)</f>
        <v>0</v>
      </c>
      <c r="AG246" t="str">
        <f>_xlfn.IFNA(VLOOKUP(Z246,Ref_Kontak!H:H,1,FALSE),"FALSE")</f>
        <v>628999007703</v>
      </c>
      <c r="AH246" t="str">
        <f t="shared" si="35"/>
        <v>GUDANGEXP1-LINE 4</v>
      </c>
      <c r="AI246">
        <f>IF(I246="violation",COUNTIF($AH$1:AH246,AH246),0)</f>
        <v>10</v>
      </c>
      <c r="AJ246" t="str">
        <f t="shared" si="36"/>
        <v>violation-GUDANGEXP1</v>
      </c>
      <c r="AK246">
        <f>IF(I246="violation",COUNTIF($AJ$1:AJ246,AJ246),FALSE)</f>
        <v>51</v>
      </c>
      <c r="AL246">
        <f t="shared" si="37"/>
        <v>0</v>
      </c>
      <c r="AM246">
        <f t="shared" si="38"/>
        <v>8</v>
      </c>
      <c r="AN246" t="str">
        <f t="shared" si="39"/>
        <v>ALERT! 8 Violation founded @GUDANGEXP1</v>
      </c>
    </row>
    <row r="247" spans="1:40">
      <c r="A247" t="s">
        <v>120</v>
      </c>
      <c r="B247" t="s">
        <v>121</v>
      </c>
      <c r="C247" t="s">
        <v>334</v>
      </c>
      <c r="D247" t="s">
        <v>129</v>
      </c>
      <c r="E247">
        <v>1</v>
      </c>
      <c r="G247" t="s">
        <v>130</v>
      </c>
      <c r="I247" t="s">
        <v>125</v>
      </c>
      <c r="Z247" t="str">
        <f>IFERROR(MID(AA247,FIND("-",H247,1)+1,20),_xlfn.IFNA(VLOOKUP(F247&amp;"-"&amp;AA247,Ref_Kontak!$A:$E,4,FALSE),Ref_Kontak!$H$2))</f>
        <v>628999007703</v>
      </c>
      <c r="AA247" t="str">
        <f t="shared" si="30"/>
        <v/>
      </c>
      <c r="AB247" t="str">
        <f t="shared" si="31"/>
        <v/>
      </c>
      <c r="AC247" t="str">
        <f t="shared" si="32"/>
        <v>628999007703</v>
      </c>
      <c r="AD247" t="str">
        <f t="shared" si="33"/>
        <v>Halo+,+Visual+AI+5S+mendeteksi+Violation%3A+METALDET1-LINE+8</v>
      </c>
      <c r="AE247" t="str">
        <f t="shared" si="34"/>
        <v>https://web.whatsapp.com/send/?phone=628999007703&amp;text=Halo+,+Visual+AI+5S+mendeteksi+Violation%3A+METALDET1-LINE+8&amp;type=phone_number&amp;app_absent=0</v>
      </c>
      <c r="AF247" t="b">
        <f>IF(ISNA(VLOOKUP(D247&amp;"-"&amp;AB247, Ref_Kontak!$A:$E, 4, FALSE)), FALSE, TRUE)</f>
        <v>0</v>
      </c>
      <c r="AG247" t="str">
        <f>_xlfn.IFNA(VLOOKUP(Z247,Ref_Kontak!H:H,1,FALSE),"FALSE")</f>
        <v>628999007703</v>
      </c>
      <c r="AH247" t="str">
        <f t="shared" si="35"/>
        <v>METALDET1-LINE 8</v>
      </c>
      <c r="AI247">
        <f>IF(I247="violation",COUNTIF($AH$1:AH247,AH247),0)</f>
        <v>195</v>
      </c>
      <c r="AJ247" t="str">
        <f t="shared" si="36"/>
        <v>violation-METALDET1</v>
      </c>
      <c r="AK247">
        <f>IF(I247="violation",COUNTIF($AJ$1:AJ247,AJ247),FALSE)</f>
        <v>194</v>
      </c>
      <c r="AL247">
        <f t="shared" si="37"/>
        <v>0</v>
      </c>
      <c r="AM247">
        <f t="shared" si="38"/>
        <v>3</v>
      </c>
      <c r="AN247" t="str">
        <f t="shared" si="39"/>
        <v>ALERT! 3 Violation founded @METALDET1</v>
      </c>
    </row>
    <row r="248" spans="1:40">
      <c r="A248" t="s">
        <v>120</v>
      </c>
      <c r="B248" t="s">
        <v>121</v>
      </c>
      <c r="C248" t="s">
        <v>335</v>
      </c>
      <c r="D248" t="s">
        <v>129</v>
      </c>
      <c r="E248">
        <v>1</v>
      </c>
      <c r="G248" t="s">
        <v>130</v>
      </c>
      <c r="I248" t="s">
        <v>125</v>
      </c>
      <c r="Z248" t="str">
        <f>IFERROR(MID(AA248,FIND("-",H248,1)+1,20),_xlfn.IFNA(VLOOKUP(F248&amp;"-"&amp;AA248,Ref_Kontak!$A:$E,4,FALSE),Ref_Kontak!$H$2))</f>
        <v>628999007703</v>
      </c>
      <c r="AA248" t="str">
        <f t="shared" si="30"/>
        <v/>
      </c>
      <c r="AB248" t="str">
        <f t="shared" si="31"/>
        <v/>
      </c>
      <c r="AC248" t="str">
        <f t="shared" si="32"/>
        <v>628999007703</v>
      </c>
      <c r="AD248" t="str">
        <f t="shared" si="33"/>
        <v>Halo+,+Visual+AI+5S+mendeteksi+Violation%3A+METALDET1-LINE+8</v>
      </c>
      <c r="AE248" t="str">
        <f t="shared" si="34"/>
        <v>https://web.whatsapp.com/send/?phone=628999007703&amp;text=Halo+,+Visual+AI+5S+mendeteksi+Violation%3A+METALDET1-LINE+8&amp;type=phone_number&amp;app_absent=0</v>
      </c>
      <c r="AF248" t="b">
        <f>IF(ISNA(VLOOKUP(D248&amp;"-"&amp;AB248, Ref_Kontak!$A:$E, 4, FALSE)), FALSE, TRUE)</f>
        <v>0</v>
      </c>
      <c r="AG248" t="str">
        <f>_xlfn.IFNA(VLOOKUP(Z248,Ref_Kontak!H:H,1,FALSE),"FALSE")</f>
        <v>628999007703</v>
      </c>
      <c r="AH248" t="str">
        <f t="shared" si="35"/>
        <v>METALDET1-LINE 8</v>
      </c>
      <c r="AI248">
        <f>IF(I248="violation",COUNTIF($AH$1:AH248,AH248),0)</f>
        <v>196</v>
      </c>
      <c r="AJ248" t="str">
        <f t="shared" si="36"/>
        <v>violation-METALDET1</v>
      </c>
      <c r="AK248">
        <f>IF(I248="violation",COUNTIF($AJ$1:AJ248,AJ248),FALSE)</f>
        <v>195</v>
      </c>
      <c r="AL248">
        <f t="shared" si="37"/>
        <v>0</v>
      </c>
      <c r="AM248">
        <f t="shared" si="38"/>
        <v>3</v>
      </c>
      <c r="AN248" t="str">
        <f t="shared" si="39"/>
        <v>ALERT! 3 Violation founded @METALDET1</v>
      </c>
    </row>
    <row r="249" spans="1:40">
      <c r="A249" t="s">
        <v>120</v>
      </c>
      <c r="B249" t="s">
        <v>121</v>
      </c>
      <c r="C249" t="s">
        <v>335</v>
      </c>
      <c r="D249" t="s">
        <v>123</v>
      </c>
      <c r="E249">
        <v>1</v>
      </c>
      <c r="G249" t="s">
        <v>124</v>
      </c>
      <c r="I249" t="s">
        <v>125</v>
      </c>
      <c r="Z249" t="str">
        <f>IFERROR(MID(AA249,FIND("-",H249,1)+1,20),_xlfn.IFNA(VLOOKUP(F249&amp;"-"&amp;AA249,Ref_Kontak!$A:$E,4,FALSE),Ref_Kontak!$H$2))</f>
        <v>628999007703</v>
      </c>
      <c r="AA249" t="str">
        <f t="shared" si="30"/>
        <v/>
      </c>
      <c r="AB249" t="str">
        <f t="shared" si="31"/>
        <v/>
      </c>
      <c r="AC249" t="str">
        <f t="shared" si="32"/>
        <v>628999007703</v>
      </c>
      <c r="AD249" t="str">
        <f t="shared" si="33"/>
        <v>Halo+,+Visual+AI+5S+mendeteksi+Violation%3A+GUDANGEXP1-LINE+3</v>
      </c>
      <c r="AE249" t="str">
        <f t="shared" si="34"/>
        <v>https://web.whatsapp.com/send/?phone=628999007703&amp;text=Halo+,+Visual+AI+5S+mendeteksi+Violation%3A+GUDANGEXP1-LINE+3&amp;type=phone_number&amp;app_absent=0</v>
      </c>
      <c r="AF249" t="b">
        <f>IF(ISNA(VLOOKUP(D249&amp;"-"&amp;AB249, Ref_Kontak!$A:$E, 4, FALSE)), FALSE, TRUE)</f>
        <v>0</v>
      </c>
      <c r="AG249" t="str">
        <f>_xlfn.IFNA(VLOOKUP(Z249,Ref_Kontak!H:H,1,FALSE),"FALSE")</f>
        <v>628999007703</v>
      </c>
      <c r="AH249" t="str">
        <f t="shared" si="35"/>
        <v>GUDANGEXP1-LINE 3</v>
      </c>
      <c r="AI249">
        <f>IF(I249="violation",COUNTIF($AH$1:AH249,AH249),0)</f>
        <v>42</v>
      </c>
      <c r="AJ249" t="str">
        <f t="shared" si="36"/>
        <v>violation-GUDANGEXP1</v>
      </c>
      <c r="AK249">
        <f>IF(I249="violation",COUNTIF($AJ$1:AJ249,AJ249),FALSE)</f>
        <v>52</v>
      </c>
      <c r="AL249">
        <f t="shared" si="37"/>
        <v>0</v>
      </c>
      <c r="AM249">
        <f t="shared" si="38"/>
        <v>8</v>
      </c>
      <c r="AN249" t="str">
        <f t="shared" si="39"/>
        <v>ALERT! 8 Violation founded @GUDANGEXP1</v>
      </c>
    </row>
    <row r="250" spans="1:40">
      <c r="A250" t="s">
        <v>120</v>
      </c>
      <c r="B250" t="s">
        <v>121</v>
      </c>
      <c r="C250" t="s">
        <v>335</v>
      </c>
      <c r="D250" t="s">
        <v>324</v>
      </c>
      <c r="E250">
        <v>1</v>
      </c>
      <c r="G250" t="s">
        <v>124</v>
      </c>
      <c r="I250" t="s">
        <v>125</v>
      </c>
      <c r="Z250" t="str">
        <f>IFERROR(MID(AA250,FIND("-",H250,1)+1,20),_xlfn.IFNA(VLOOKUP(F250&amp;"-"&amp;AA250,Ref_Kontak!$A:$E,4,FALSE),Ref_Kontak!$H$2))</f>
        <v>628999007703</v>
      </c>
      <c r="AA250" t="str">
        <f t="shared" si="30"/>
        <v/>
      </c>
      <c r="AB250" t="str">
        <f t="shared" si="31"/>
        <v/>
      </c>
      <c r="AC250" t="str">
        <f t="shared" si="32"/>
        <v>628999007703</v>
      </c>
      <c r="AD250" t="str">
        <f t="shared" si="33"/>
        <v>Halo+,+Visual+AI+5S+mendeteksi+Violation%3A+GUDANGEXP1-LINE+4</v>
      </c>
      <c r="AE250" t="str">
        <f t="shared" si="34"/>
        <v>https://web.whatsapp.com/send/?phone=628999007703&amp;text=Halo+,+Visual+AI+5S+mendeteksi+Violation%3A+GUDANGEXP1-LINE+4&amp;type=phone_number&amp;app_absent=0</v>
      </c>
      <c r="AF250" t="b">
        <f>IF(ISNA(VLOOKUP(D250&amp;"-"&amp;AB250, Ref_Kontak!$A:$E, 4, FALSE)), FALSE, TRUE)</f>
        <v>0</v>
      </c>
      <c r="AG250" t="str">
        <f>_xlfn.IFNA(VLOOKUP(Z250,Ref_Kontak!H:H,1,FALSE),"FALSE")</f>
        <v>628999007703</v>
      </c>
      <c r="AH250" t="str">
        <f t="shared" si="35"/>
        <v>GUDANGEXP1-LINE 4</v>
      </c>
      <c r="AI250">
        <f>IF(I250="violation",COUNTIF($AH$1:AH250,AH250),0)</f>
        <v>11</v>
      </c>
      <c r="AJ250" t="str">
        <f t="shared" si="36"/>
        <v>violation-GUDANGEXP1</v>
      </c>
      <c r="AK250">
        <f>IF(I250="violation",COUNTIF($AJ$1:AJ250,AJ250),FALSE)</f>
        <v>53</v>
      </c>
      <c r="AL250">
        <f t="shared" si="37"/>
        <v>0</v>
      </c>
      <c r="AM250">
        <f t="shared" si="38"/>
        <v>8</v>
      </c>
      <c r="AN250" t="str">
        <f t="shared" si="39"/>
        <v>ALERT! 8 Violation founded @GUDANGEXP1</v>
      </c>
    </row>
    <row r="251" spans="1:40">
      <c r="A251" t="s">
        <v>120</v>
      </c>
      <c r="B251" t="s">
        <v>121</v>
      </c>
      <c r="C251" t="s">
        <v>336</v>
      </c>
      <c r="D251" t="s">
        <v>123</v>
      </c>
      <c r="E251">
        <v>1</v>
      </c>
      <c r="G251" t="s">
        <v>124</v>
      </c>
      <c r="I251" t="s">
        <v>125</v>
      </c>
      <c r="Z251" t="str">
        <f>IFERROR(MID(AA251,FIND("-",H251,1)+1,20),_xlfn.IFNA(VLOOKUP(F251&amp;"-"&amp;AA251,Ref_Kontak!$A:$E,4,FALSE),Ref_Kontak!$H$2))</f>
        <v>628999007703</v>
      </c>
      <c r="AA251" t="str">
        <f t="shared" si="30"/>
        <v/>
      </c>
      <c r="AB251" t="str">
        <f t="shared" si="31"/>
        <v/>
      </c>
      <c r="AC251" t="str">
        <f t="shared" si="32"/>
        <v>628999007703</v>
      </c>
      <c r="AD251" t="str">
        <f t="shared" si="33"/>
        <v>Halo+,+Visual+AI+5S+mendeteksi+Violation%3A+GUDANGEXP1-LINE+3</v>
      </c>
      <c r="AE251" t="str">
        <f t="shared" si="34"/>
        <v>https://web.whatsapp.com/send/?phone=628999007703&amp;text=Halo+,+Visual+AI+5S+mendeteksi+Violation%3A+GUDANGEXP1-LINE+3&amp;type=phone_number&amp;app_absent=0</v>
      </c>
      <c r="AF251" t="b">
        <f>IF(ISNA(VLOOKUP(D251&amp;"-"&amp;AB251, Ref_Kontak!$A:$E, 4, FALSE)), FALSE, TRUE)</f>
        <v>0</v>
      </c>
      <c r="AG251" t="str">
        <f>_xlfn.IFNA(VLOOKUP(Z251,Ref_Kontak!H:H,1,FALSE),"FALSE")</f>
        <v>628999007703</v>
      </c>
      <c r="AH251" t="str">
        <f t="shared" si="35"/>
        <v>GUDANGEXP1-LINE 3</v>
      </c>
      <c r="AI251">
        <f>IF(I251="violation",COUNTIF($AH$1:AH251,AH251),0)</f>
        <v>43</v>
      </c>
      <c r="AJ251" t="str">
        <f t="shared" si="36"/>
        <v>violation-GUDANGEXP1</v>
      </c>
      <c r="AK251">
        <f>IF(I251="violation",COUNTIF($AJ$1:AJ251,AJ251),FALSE)</f>
        <v>54</v>
      </c>
      <c r="AL251">
        <f t="shared" si="37"/>
        <v>0</v>
      </c>
      <c r="AM251">
        <f t="shared" si="38"/>
        <v>8</v>
      </c>
      <c r="AN251" t="str">
        <f t="shared" si="39"/>
        <v>ALERT! 8 Violation founded @GUDANGEXP1</v>
      </c>
    </row>
    <row r="252" spans="1:40">
      <c r="A252" t="s">
        <v>120</v>
      </c>
      <c r="B252" t="s">
        <v>121</v>
      </c>
      <c r="C252" t="s">
        <v>336</v>
      </c>
      <c r="D252" t="s">
        <v>324</v>
      </c>
      <c r="E252">
        <v>1</v>
      </c>
      <c r="G252" t="s">
        <v>124</v>
      </c>
      <c r="I252" t="s">
        <v>125</v>
      </c>
      <c r="Z252" t="str">
        <f>IFERROR(MID(AA252,FIND("-",H252,1)+1,20),_xlfn.IFNA(VLOOKUP(F252&amp;"-"&amp;AA252,Ref_Kontak!$A:$E,4,FALSE),Ref_Kontak!$H$2))</f>
        <v>628999007703</v>
      </c>
      <c r="AA252" t="str">
        <f t="shared" si="30"/>
        <v/>
      </c>
      <c r="AB252" t="str">
        <f t="shared" si="31"/>
        <v/>
      </c>
      <c r="AC252" t="str">
        <f t="shared" si="32"/>
        <v>628999007703</v>
      </c>
      <c r="AD252" t="str">
        <f t="shared" si="33"/>
        <v>Halo+,+Visual+AI+5S+mendeteksi+Violation%3A+GUDANGEXP1-LINE+4</v>
      </c>
      <c r="AE252" t="str">
        <f t="shared" si="34"/>
        <v>https://web.whatsapp.com/send/?phone=628999007703&amp;text=Halo+,+Visual+AI+5S+mendeteksi+Violation%3A+GUDANGEXP1-LINE+4&amp;type=phone_number&amp;app_absent=0</v>
      </c>
      <c r="AF252" t="b">
        <f>IF(ISNA(VLOOKUP(D252&amp;"-"&amp;AB252, Ref_Kontak!$A:$E, 4, FALSE)), FALSE, TRUE)</f>
        <v>0</v>
      </c>
      <c r="AG252" t="str">
        <f>_xlfn.IFNA(VLOOKUP(Z252,Ref_Kontak!H:H,1,FALSE),"FALSE")</f>
        <v>628999007703</v>
      </c>
      <c r="AH252" t="str">
        <f t="shared" si="35"/>
        <v>GUDANGEXP1-LINE 4</v>
      </c>
      <c r="AI252">
        <f>IF(I252="violation",COUNTIF($AH$1:AH252,AH252),0)</f>
        <v>12</v>
      </c>
      <c r="AJ252" t="str">
        <f t="shared" si="36"/>
        <v>violation-GUDANGEXP1</v>
      </c>
      <c r="AK252">
        <f>IF(I252="violation",COUNTIF($AJ$1:AJ252,AJ252),FALSE)</f>
        <v>55</v>
      </c>
      <c r="AL252">
        <f t="shared" si="37"/>
        <v>0</v>
      </c>
      <c r="AM252">
        <f t="shared" si="38"/>
        <v>8</v>
      </c>
      <c r="AN252" t="str">
        <f t="shared" si="39"/>
        <v>ALERT! 8 Violation founded @GUDANGEXP1</v>
      </c>
    </row>
    <row r="253" spans="1:40">
      <c r="A253" t="s">
        <v>120</v>
      </c>
      <c r="B253" t="s">
        <v>121</v>
      </c>
      <c r="C253" t="s">
        <v>337</v>
      </c>
      <c r="D253" t="s">
        <v>129</v>
      </c>
      <c r="E253">
        <v>1</v>
      </c>
      <c r="G253" t="s">
        <v>130</v>
      </c>
      <c r="I253" t="s">
        <v>125</v>
      </c>
      <c r="Z253" t="str">
        <f>IFERROR(MID(AA253,FIND("-",H253,1)+1,20),_xlfn.IFNA(VLOOKUP(F253&amp;"-"&amp;AA253,Ref_Kontak!$A:$E,4,FALSE),Ref_Kontak!$H$2))</f>
        <v>628999007703</v>
      </c>
      <c r="AA253" t="str">
        <f t="shared" si="30"/>
        <v/>
      </c>
      <c r="AB253" t="str">
        <f t="shared" si="31"/>
        <v/>
      </c>
      <c r="AC253" t="str">
        <f t="shared" si="32"/>
        <v>628999007703</v>
      </c>
      <c r="AD253" t="str">
        <f t="shared" si="33"/>
        <v>Halo+,+Visual+AI+5S+mendeteksi+Violation%3A+METALDET1-LINE+8</v>
      </c>
      <c r="AE253" t="str">
        <f t="shared" si="34"/>
        <v>https://web.whatsapp.com/send/?phone=628999007703&amp;text=Halo+,+Visual+AI+5S+mendeteksi+Violation%3A+METALDET1-LINE+8&amp;type=phone_number&amp;app_absent=0</v>
      </c>
      <c r="AF253" t="b">
        <f>IF(ISNA(VLOOKUP(D253&amp;"-"&amp;AB253, Ref_Kontak!$A:$E, 4, FALSE)), FALSE, TRUE)</f>
        <v>0</v>
      </c>
      <c r="AG253" t="str">
        <f>_xlfn.IFNA(VLOOKUP(Z253,Ref_Kontak!H:H,1,FALSE),"FALSE")</f>
        <v>628999007703</v>
      </c>
      <c r="AH253" t="str">
        <f t="shared" si="35"/>
        <v>METALDET1-LINE 8</v>
      </c>
      <c r="AI253">
        <f>IF(I253="violation",COUNTIF($AH$1:AH253,AH253),0)</f>
        <v>197</v>
      </c>
      <c r="AJ253" t="str">
        <f t="shared" si="36"/>
        <v>violation-METALDET1</v>
      </c>
      <c r="AK253">
        <f>IF(I253="violation",COUNTIF($AJ$1:AJ253,AJ253),FALSE)</f>
        <v>196</v>
      </c>
      <c r="AL253">
        <f t="shared" si="37"/>
        <v>0</v>
      </c>
      <c r="AM253">
        <f t="shared" si="38"/>
        <v>3</v>
      </c>
      <c r="AN253" t="str">
        <f t="shared" si="39"/>
        <v>ALERT! 3 Violation founded @METALDET1</v>
      </c>
    </row>
    <row r="254" spans="1:40">
      <c r="A254" t="s">
        <v>120</v>
      </c>
      <c r="B254" t="s">
        <v>121</v>
      </c>
      <c r="C254" t="s">
        <v>337</v>
      </c>
      <c r="D254" t="s">
        <v>123</v>
      </c>
      <c r="E254">
        <v>1</v>
      </c>
      <c r="G254" t="s">
        <v>124</v>
      </c>
      <c r="I254" t="s">
        <v>125</v>
      </c>
      <c r="Z254" t="str">
        <f>IFERROR(MID(AA254,FIND("-",H254,1)+1,20),_xlfn.IFNA(VLOOKUP(F254&amp;"-"&amp;AA254,Ref_Kontak!$A:$E,4,FALSE),Ref_Kontak!$H$2))</f>
        <v>628999007703</v>
      </c>
      <c r="AA254" t="str">
        <f t="shared" si="30"/>
        <v/>
      </c>
      <c r="AB254" t="str">
        <f t="shared" si="31"/>
        <v/>
      </c>
      <c r="AC254" t="str">
        <f t="shared" si="32"/>
        <v>628999007703</v>
      </c>
      <c r="AD254" t="str">
        <f t="shared" si="33"/>
        <v>Halo+,+Visual+AI+5S+mendeteksi+Violation%3A+GUDANGEXP1-LINE+3</v>
      </c>
      <c r="AE254" t="str">
        <f t="shared" si="34"/>
        <v>https://web.whatsapp.com/send/?phone=628999007703&amp;text=Halo+,+Visual+AI+5S+mendeteksi+Violation%3A+GUDANGEXP1-LINE+3&amp;type=phone_number&amp;app_absent=0</v>
      </c>
      <c r="AF254" t="b">
        <f>IF(ISNA(VLOOKUP(D254&amp;"-"&amp;AB254, Ref_Kontak!$A:$E, 4, FALSE)), FALSE, TRUE)</f>
        <v>0</v>
      </c>
      <c r="AG254" t="str">
        <f>_xlfn.IFNA(VLOOKUP(Z254,Ref_Kontak!H:H,1,FALSE),"FALSE")</f>
        <v>628999007703</v>
      </c>
      <c r="AH254" t="str">
        <f t="shared" si="35"/>
        <v>GUDANGEXP1-LINE 3</v>
      </c>
      <c r="AI254">
        <f>IF(I254="violation",COUNTIF($AH$1:AH254,AH254),0)</f>
        <v>44</v>
      </c>
      <c r="AJ254" t="str">
        <f t="shared" si="36"/>
        <v>violation-GUDANGEXP1</v>
      </c>
      <c r="AK254">
        <f>IF(I254="violation",COUNTIF($AJ$1:AJ254,AJ254),FALSE)</f>
        <v>56</v>
      </c>
      <c r="AL254">
        <f t="shared" si="37"/>
        <v>0</v>
      </c>
      <c r="AM254">
        <f t="shared" si="38"/>
        <v>8</v>
      </c>
      <c r="AN254" t="str">
        <f t="shared" si="39"/>
        <v>ALERT! 8 Violation founded @GUDANGEXP1</v>
      </c>
    </row>
    <row r="255" spans="1:40">
      <c r="A255" t="s">
        <v>120</v>
      </c>
      <c r="B255" t="s">
        <v>121</v>
      </c>
      <c r="C255" t="s">
        <v>337</v>
      </c>
      <c r="D255" t="s">
        <v>324</v>
      </c>
      <c r="E255">
        <v>1</v>
      </c>
      <c r="G255" t="s">
        <v>124</v>
      </c>
      <c r="I255" t="s">
        <v>125</v>
      </c>
      <c r="Z255" t="str">
        <f>IFERROR(MID(AA255,FIND("-",H255,1)+1,20),_xlfn.IFNA(VLOOKUP(F255&amp;"-"&amp;AA255,Ref_Kontak!$A:$E,4,FALSE),Ref_Kontak!$H$2))</f>
        <v>628999007703</v>
      </c>
      <c r="AA255" t="str">
        <f t="shared" si="30"/>
        <v/>
      </c>
      <c r="AB255" t="str">
        <f t="shared" si="31"/>
        <v/>
      </c>
      <c r="AC255" t="str">
        <f t="shared" si="32"/>
        <v>628999007703</v>
      </c>
      <c r="AD255" t="str">
        <f t="shared" si="33"/>
        <v>Halo+,+Visual+AI+5S+mendeteksi+Violation%3A+GUDANGEXP1-LINE+4</v>
      </c>
      <c r="AE255" t="str">
        <f t="shared" si="34"/>
        <v>https://web.whatsapp.com/send/?phone=628999007703&amp;text=Halo+,+Visual+AI+5S+mendeteksi+Violation%3A+GUDANGEXP1-LINE+4&amp;type=phone_number&amp;app_absent=0</v>
      </c>
      <c r="AF255" t="b">
        <f>IF(ISNA(VLOOKUP(D255&amp;"-"&amp;AB255, Ref_Kontak!$A:$E, 4, FALSE)), FALSE, TRUE)</f>
        <v>0</v>
      </c>
      <c r="AG255" t="str">
        <f>_xlfn.IFNA(VLOOKUP(Z255,Ref_Kontak!H:H,1,FALSE),"FALSE")</f>
        <v>628999007703</v>
      </c>
      <c r="AH255" t="str">
        <f t="shared" si="35"/>
        <v>GUDANGEXP1-LINE 4</v>
      </c>
      <c r="AI255">
        <f>IF(I255="violation",COUNTIF($AH$1:AH255,AH255),0)</f>
        <v>13</v>
      </c>
      <c r="AJ255" t="str">
        <f t="shared" si="36"/>
        <v>violation-GUDANGEXP1</v>
      </c>
      <c r="AK255">
        <f>IF(I255="violation",COUNTIF($AJ$1:AJ255,AJ255),FALSE)</f>
        <v>57</v>
      </c>
      <c r="AL255">
        <f t="shared" si="37"/>
        <v>0</v>
      </c>
      <c r="AM255">
        <f t="shared" si="38"/>
        <v>8</v>
      </c>
      <c r="AN255" t="str">
        <f t="shared" si="39"/>
        <v>ALERT! 8 Violation founded @GUDANGEXP1</v>
      </c>
    </row>
    <row r="256" spans="1:40">
      <c r="A256" t="s">
        <v>120</v>
      </c>
      <c r="B256" t="s">
        <v>121</v>
      </c>
      <c r="C256" t="s">
        <v>338</v>
      </c>
      <c r="D256" t="s">
        <v>129</v>
      </c>
      <c r="E256">
        <v>1</v>
      </c>
      <c r="G256" t="s">
        <v>130</v>
      </c>
      <c r="I256" t="s">
        <v>125</v>
      </c>
      <c r="Z256" t="str">
        <f>IFERROR(MID(AA256,FIND("-",H256,1)+1,20),_xlfn.IFNA(VLOOKUP(F256&amp;"-"&amp;AA256,Ref_Kontak!$A:$E,4,FALSE),Ref_Kontak!$H$2))</f>
        <v>628999007703</v>
      </c>
      <c r="AA256" t="str">
        <f t="shared" si="30"/>
        <v/>
      </c>
      <c r="AB256" t="str">
        <f t="shared" si="31"/>
        <v/>
      </c>
      <c r="AC256" t="str">
        <f t="shared" si="32"/>
        <v>628999007703</v>
      </c>
      <c r="AD256" t="str">
        <f t="shared" si="33"/>
        <v>Halo+,+Visual+AI+5S+mendeteksi+Violation%3A+METALDET1-LINE+8</v>
      </c>
      <c r="AE256" t="str">
        <f t="shared" si="34"/>
        <v>https://web.whatsapp.com/send/?phone=628999007703&amp;text=Halo+,+Visual+AI+5S+mendeteksi+Violation%3A+METALDET1-LINE+8&amp;type=phone_number&amp;app_absent=0</v>
      </c>
      <c r="AF256" t="b">
        <f>IF(ISNA(VLOOKUP(D256&amp;"-"&amp;AB256, Ref_Kontak!$A:$E, 4, FALSE)), FALSE, TRUE)</f>
        <v>0</v>
      </c>
      <c r="AG256" t="str">
        <f>_xlfn.IFNA(VLOOKUP(Z256,Ref_Kontak!H:H,1,FALSE),"FALSE")</f>
        <v>628999007703</v>
      </c>
      <c r="AH256" t="str">
        <f t="shared" si="35"/>
        <v>METALDET1-LINE 8</v>
      </c>
      <c r="AI256">
        <f>IF(I256="violation",COUNTIF($AH$1:AH256,AH256),0)</f>
        <v>198</v>
      </c>
      <c r="AJ256" t="str">
        <f t="shared" si="36"/>
        <v>violation-METALDET1</v>
      </c>
      <c r="AK256">
        <f>IF(I256="violation",COUNTIF($AJ$1:AJ256,AJ256),FALSE)</f>
        <v>197</v>
      </c>
      <c r="AL256">
        <f t="shared" si="37"/>
        <v>0</v>
      </c>
      <c r="AM256">
        <f t="shared" si="38"/>
        <v>3</v>
      </c>
      <c r="AN256" t="str">
        <f t="shared" si="39"/>
        <v>ALERT! 3 Violation founded @METALDET1</v>
      </c>
    </row>
    <row r="257" spans="1:40">
      <c r="A257" t="s">
        <v>120</v>
      </c>
      <c r="B257" t="s">
        <v>121</v>
      </c>
      <c r="C257" t="s">
        <v>338</v>
      </c>
      <c r="D257" t="s">
        <v>123</v>
      </c>
      <c r="E257">
        <v>1</v>
      </c>
      <c r="G257" t="s">
        <v>124</v>
      </c>
      <c r="I257" t="s">
        <v>125</v>
      </c>
      <c r="Z257" t="str">
        <f>IFERROR(MID(AA257,FIND("-",H257,1)+1,20),_xlfn.IFNA(VLOOKUP(F257&amp;"-"&amp;AA257,Ref_Kontak!$A:$E,4,FALSE),Ref_Kontak!$H$2))</f>
        <v>628999007703</v>
      </c>
      <c r="AA257" t="str">
        <f t="shared" si="30"/>
        <v/>
      </c>
      <c r="AB257" t="str">
        <f t="shared" si="31"/>
        <v/>
      </c>
      <c r="AC257" t="str">
        <f t="shared" si="32"/>
        <v>628999007703</v>
      </c>
      <c r="AD257" t="str">
        <f t="shared" si="33"/>
        <v>Halo+,+Visual+AI+5S+mendeteksi+Violation%3A+GUDANGEXP1-LINE+3</v>
      </c>
      <c r="AE257" t="str">
        <f t="shared" si="34"/>
        <v>https://web.whatsapp.com/send/?phone=628999007703&amp;text=Halo+,+Visual+AI+5S+mendeteksi+Violation%3A+GUDANGEXP1-LINE+3&amp;type=phone_number&amp;app_absent=0</v>
      </c>
      <c r="AF257" t="b">
        <f>IF(ISNA(VLOOKUP(D257&amp;"-"&amp;AB257, Ref_Kontak!$A:$E, 4, FALSE)), FALSE, TRUE)</f>
        <v>0</v>
      </c>
      <c r="AG257" t="str">
        <f>_xlfn.IFNA(VLOOKUP(Z257,Ref_Kontak!H:H,1,FALSE),"FALSE")</f>
        <v>628999007703</v>
      </c>
      <c r="AH257" t="str">
        <f t="shared" si="35"/>
        <v>GUDANGEXP1-LINE 3</v>
      </c>
      <c r="AI257">
        <f>IF(I257="violation",COUNTIF($AH$1:AH257,AH257),0)</f>
        <v>45</v>
      </c>
      <c r="AJ257" t="str">
        <f t="shared" si="36"/>
        <v>violation-GUDANGEXP1</v>
      </c>
      <c r="AK257">
        <f>IF(I257="violation",COUNTIF($AJ$1:AJ257,AJ257),FALSE)</f>
        <v>58</v>
      </c>
      <c r="AL257">
        <f t="shared" si="37"/>
        <v>0</v>
      </c>
      <c r="AM257">
        <f t="shared" si="38"/>
        <v>8</v>
      </c>
      <c r="AN257" t="str">
        <f t="shared" si="39"/>
        <v>ALERT! 8 Violation founded @GUDANGEXP1</v>
      </c>
    </row>
    <row r="258" spans="1:40">
      <c r="A258" t="s">
        <v>120</v>
      </c>
      <c r="B258" t="s">
        <v>121</v>
      </c>
      <c r="C258" t="s">
        <v>338</v>
      </c>
      <c r="D258" t="s">
        <v>324</v>
      </c>
      <c r="E258">
        <v>1</v>
      </c>
      <c r="G258" t="s">
        <v>124</v>
      </c>
      <c r="I258" t="s">
        <v>125</v>
      </c>
      <c r="Z258" t="str">
        <f>IFERROR(MID(AA258,FIND("-",H258,1)+1,20),_xlfn.IFNA(VLOOKUP(F258&amp;"-"&amp;AA258,Ref_Kontak!$A:$E,4,FALSE),Ref_Kontak!$H$2))</f>
        <v>628999007703</v>
      </c>
      <c r="AA258" t="str">
        <f t="shared" ref="AA258:AA321" si="40">CLEAN(SUBSTITUTE(H258," ",""))</f>
        <v/>
      </c>
      <c r="AB258" t="str">
        <f t="shared" ref="AB258:AB321" si="41">IFERROR(LEFT(AA258,FIND("-",H258,1)-1),CLEAN(SUBSTITUTE(SUBSTITUTE(H258," ",""),"-","")))</f>
        <v/>
      </c>
      <c r="AC258" t="str">
        <f t="shared" ref="AC258:AC321" si="42">IF(LEFT(Z258,1)="0","62"&amp; MID(Z258,2,999),Z258)</f>
        <v>628999007703</v>
      </c>
      <c r="AD258" t="str">
        <f t="shared" ref="AD258:AD321" si="43">"Halo+"&amp;AB258&amp;","&amp;"+Visual+AI+5S+mendeteksi+Violation%3A+"&amp;SUBSTITUTE(AH258," ","+")</f>
        <v>Halo+,+Visual+AI+5S+mendeteksi+Violation%3A+GUDANGEXP1-LINE+4</v>
      </c>
      <c r="AE258" t="str">
        <f t="shared" ref="AE258:AE321" si="44">"https://web.whatsapp.com/send/?phone="&amp;AC258&amp;"&amp;text="&amp;AD258&amp;"&amp;type=phone_number&amp;app_absent=0"</f>
        <v>https://web.whatsapp.com/send/?phone=628999007703&amp;text=Halo+,+Visual+AI+5S+mendeteksi+Violation%3A+GUDANGEXP1-LINE+4&amp;type=phone_number&amp;app_absent=0</v>
      </c>
      <c r="AF258" t="b">
        <f>IF(ISNA(VLOOKUP(D258&amp;"-"&amp;AB258, Ref_Kontak!$A:$E, 4, FALSE)), FALSE, TRUE)</f>
        <v>0</v>
      </c>
      <c r="AG258" t="str">
        <f>_xlfn.IFNA(VLOOKUP(Z258,Ref_Kontak!H:H,1,FALSE),"FALSE")</f>
        <v>628999007703</v>
      </c>
      <c r="AH258" t="str">
        <f t="shared" ref="AH258:AH321" si="45">G258&amp;"-"&amp;D258</f>
        <v>GUDANGEXP1-LINE 4</v>
      </c>
      <c r="AI258">
        <f>IF(I258="violation",COUNTIF($AH$1:AH258,AH258),0)</f>
        <v>14</v>
      </c>
      <c r="AJ258" t="str">
        <f t="shared" si="36"/>
        <v>violation-GUDANGEXP1</v>
      </c>
      <c r="AK258">
        <f>IF(I258="violation",COUNTIF($AJ$1:AJ258,AJ258),FALSE)</f>
        <v>59</v>
      </c>
      <c r="AL258">
        <f t="shared" si="37"/>
        <v>0</v>
      </c>
      <c r="AM258">
        <f t="shared" si="38"/>
        <v>8</v>
      </c>
      <c r="AN258" t="str">
        <f t="shared" si="39"/>
        <v>ALERT! 8 Violation founded @GUDANGEXP1</v>
      </c>
    </row>
    <row r="259" spans="1:40">
      <c r="A259" t="s">
        <v>120</v>
      </c>
      <c r="B259" t="s">
        <v>121</v>
      </c>
      <c r="C259" t="s">
        <v>339</v>
      </c>
      <c r="D259" t="s">
        <v>123</v>
      </c>
      <c r="E259">
        <v>1</v>
      </c>
      <c r="G259" t="s">
        <v>124</v>
      </c>
      <c r="I259" t="s">
        <v>125</v>
      </c>
      <c r="Z259" t="str">
        <f>IFERROR(MID(AA259,FIND("-",H259,1)+1,20),_xlfn.IFNA(VLOOKUP(F259&amp;"-"&amp;AA259,Ref_Kontak!$A:$E,4,FALSE),Ref_Kontak!$H$2))</f>
        <v>628999007703</v>
      </c>
      <c r="AA259" t="str">
        <f t="shared" si="40"/>
        <v/>
      </c>
      <c r="AB259" t="str">
        <f t="shared" si="41"/>
        <v/>
      </c>
      <c r="AC259" t="str">
        <f t="shared" si="42"/>
        <v>628999007703</v>
      </c>
      <c r="AD259" t="str">
        <f t="shared" si="43"/>
        <v>Halo+,+Visual+AI+5S+mendeteksi+Violation%3A+GUDANGEXP1-LINE+3</v>
      </c>
      <c r="AE259" t="str">
        <f t="shared" si="44"/>
        <v>https://web.whatsapp.com/send/?phone=628999007703&amp;text=Halo+,+Visual+AI+5S+mendeteksi+Violation%3A+GUDANGEXP1-LINE+3&amp;type=phone_number&amp;app_absent=0</v>
      </c>
      <c r="AF259" t="b">
        <f>IF(ISNA(VLOOKUP(D259&amp;"-"&amp;AB259, Ref_Kontak!$A:$E, 4, FALSE)), FALSE, TRUE)</f>
        <v>0</v>
      </c>
      <c r="AG259" t="str">
        <f>_xlfn.IFNA(VLOOKUP(Z259,Ref_Kontak!H:H,1,FALSE),"FALSE")</f>
        <v>628999007703</v>
      </c>
      <c r="AH259" t="str">
        <f t="shared" si="45"/>
        <v>GUDANGEXP1-LINE 3</v>
      </c>
      <c r="AI259">
        <f>IF(I259="violation",COUNTIF($AH$1:AH259,AH259),0)</f>
        <v>46</v>
      </c>
      <c r="AJ259" t="str">
        <f t="shared" ref="AJ259:AJ322" si="46">I259&amp;"-"&amp;G259</f>
        <v>violation-GUDANGEXP1</v>
      </c>
      <c r="AK259">
        <f>IF(I259="violation",COUNTIF($AJ$1:AJ259,AJ259),FALSE)</f>
        <v>60</v>
      </c>
      <c r="AL259">
        <f t="shared" ref="AL259:AL322" si="47">IF(AI259=1,1,0)</f>
        <v>0</v>
      </c>
      <c r="AM259">
        <f t="shared" ref="AM259:AM322" si="48">SUMIF($AJ$2:$AJ$5516,AJ259,$AL$2:$AL$5516)</f>
        <v>8</v>
      </c>
      <c r="AN259" t="str">
        <f t="shared" ref="AN259:AN322" si="49">"ALERT! " &amp;AM259&amp; " Violation founded @"&amp;G259</f>
        <v>ALERT! 8 Violation founded @GUDANGEXP1</v>
      </c>
    </row>
    <row r="260" spans="1:40">
      <c r="A260" t="s">
        <v>120</v>
      </c>
      <c r="B260" t="s">
        <v>121</v>
      </c>
      <c r="C260" t="s">
        <v>339</v>
      </c>
      <c r="D260" t="s">
        <v>324</v>
      </c>
      <c r="E260">
        <v>1</v>
      </c>
      <c r="G260" t="s">
        <v>124</v>
      </c>
      <c r="I260" t="s">
        <v>125</v>
      </c>
      <c r="Z260" t="str">
        <f>IFERROR(MID(AA260,FIND("-",H260,1)+1,20),_xlfn.IFNA(VLOOKUP(F260&amp;"-"&amp;AA260,Ref_Kontak!$A:$E,4,FALSE),Ref_Kontak!$H$2))</f>
        <v>628999007703</v>
      </c>
      <c r="AA260" t="str">
        <f t="shared" si="40"/>
        <v/>
      </c>
      <c r="AB260" t="str">
        <f t="shared" si="41"/>
        <v/>
      </c>
      <c r="AC260" t="str">
        <f t="shared" si="42"/>
        <v>628999007703</v>
      </c>
      <c r="AD260" t="str">
        <f t="shared" si="43"/>
        <v>Halo+,+Visual+AI+5S+mendeteksi+Violation%3A+GUDANGEXP1-LINE+4</v>
      </c>
      <c r="AE260" t="str">
        <f t="shared" si="44"/>
        <v>https://web.whatsapp.com/send/?phone=628999007703&amp;text=Halo+,+Visual+AI+5S+mendeteksi+Violation%3A+GUDANGEXP1-LINE+4&amp;type=phone_number&amp;app_absent=0</v>
      </c>
      <c r="AF260" t="b">
        <f>IF(ISNA(VLOOKUP(D260&amp;"-"&amp;AB260, Ref_Kontak!$A:$E, 4, FALSE)), FALSE, TRUE)</f>
        <v>0</v>
      </c>
      <c r="AG260" t="str">
        <f>_xlfn.IFNA(VLOOKUP(Z260,Ref_Kontak!H:H,1,FALSE),"FALSE")</f>
        <v>628999007703</v>
      </c>
      <c r="AH260" t="str">
        <f t="shared" si="45"/>
        <v>GUDANGEXP1-LINE 4</v>
      </c>
      <c r="AI260">
        <f>IF(I260="violation",COUNTIF($AH$1:AH260,AH260),0)</f>
        <v>15</v>
      </c>
      <c r="AJ260" t="str">
        <f t="shared" si="46"/>
        <v>violation-GUDANGEXP1</v>
      </c>
      <c r="AK260">
        <f>IF(I260="violation",COUNTIF($AJ$1:AJ260,AJ260),FALSE)</f>
        <v>61</v>
      </c>
      <c r="AL260">
        <f t="shared" si="47"/>
        <v>0</v>
      </c>
      <c r="AM260">
        <f t="shared" si="48"/>
        <v>8</v>
      </c>
      <c r="AN260" t="str">
        <f t="shared" si="49"/>
        <v>ALERT! 8 Violation founded @GUDANGEXP1</v>
      </c>
    </row>
    <row r="261" spans="1:40">
      <c r="A261" t="s">
        <v>120</v>
      </c>
      <c r="B261" t="s">
        <v>121</v>
      </c>
      <c r="C261" t="s">
        <v>339</v>
      </c>
      <c r="D261" t="s">
        <v>129</v>
      </c>
      <c r="E261">
        <v>1</v>
      </c>
      <c r="G261" t="s">
        <v>130</v>
      </c>
      <c r="I261" t="s">
        <v>125</v>
      </c>
      <c r="Z261" t="str">
        <f>IFERROR(MID(AA261,FIND("-",H261,1)+1,20),_xlfn.IFNA(VLOOKUP(F261&amp;"-"&amp;AA261,Ref_Kontak!$A:$E,4,FALSE),Ref_Kontak!$H$2))</f>
        <v>628999007703</v>
      </c>
      <c r="AA261" t="str">
        <f t="shared" si="40"/>
        <v/>
      </c>
      <c r="AB261" t="str">
        <f t="shared" si="41"/>
        <v/>
      </c>
      <c r="AC261" t="str">
        <f t="shared" si="42"/>
        <v>628999007703</v>
      </c>
      <c r="AD261" t="str">
        <f t="shared" si="43"/>
        <v>Halo+,+Visual+AI+5S+mendeteksi+Violation%3A+METALDET1-LINE+8</v>
      </c>
      <c r="AE261" t="str">
        <f t="shared" si="44"/>
        <v>https://web.whatsapp.com/send/?phone=628999007703&amp;text=Halo+,+Visual+AI+5S+mendeteksi+Violation%3A+METALDET1-LINE+8&amp;type=phone_number&amp;app_absent=0</v>
      </c>
      <c r="AF261" t="b">
        <f>IF(ISNA(VLOOKUP(D261&amp;"-"&amp;AB261, Ref_Kontak!$A:$E, 4, FALSE)), FALSE, TRUE)</f>
        <v>0</v>
      </c>
      <c r="AG261" t="str">
        <f>_xlfn.IFNA(VLOOKUP(Z261,Ref_Kontak!H:H,1,FALSE),"FALSE")</f>
        <v>628999007703</v>
      </c>
      <c r="AH261" t="str">
        <f t="shared" si="45"/>
        <v>METALDET1-LINE 8</v>
      </c>
      <c r="AI261">
        <f>IF(I261="violation",COUNTIF($AH$1:AH261,AH261),0)</f>
        <v>199</v>
      </c>
      <c r="AJ261" t="str">
        <f t="shared" si="46"/>
        <v>violation-METALDET1</v>
      </c>
      <c r="AK261">
        <f>IF(I261="violation",COUNTIF($AJ$1:AJ261,AJ261),FALSE)</f>
        <v>198</v>
      </c>
      <c r="AL261">
        <f t="shared" si="47"/>
        <v>0</v>
      </c>
      <c r="AM261">
        <f t="shared" si="48"/>
        <v>3</v>
      </c>
      <c r="AN261" t="str">
        <f t="shared" si="49"/>
        <v>ALERT! 3 Violation founded @METALDET1</v>
      </c>
    </row>
    <row r="262" spans="1:40">
      <c r="A262" t="s">
        <v>120</v>
      </c>
      <c r="B262" t="s">
        <v>121</v>
      </c>
      <c r="C262" t="s">
        <v>340</v>
      </c>
      <c r="D262" t="s">
        <v>129</v>
      </c>
      <c r="E262">
        <v>1</v>
      </c>
      <c r="G262" t="s">
        <v>130</v>
      </c>
      <c r="I262" t="s">
        <v>125</v>
      </c>
      <c r="Z262" t="str">
        <f>IFERROR(MID(AA262,FIND("-",H262,1)+1,20),_xlfn.IFNA(VLOOKUP(F262&amp;"-"&amp;AA262,Ref_Kontak!$A:$E,4,FALSE),Ref_Kontak!$H$2))</f>
        <v>628999007703</v>
      </c>
      <c r="AA262" t="str">
        <f t="shared" si="40"/>
        <v/>
      </c>
      <c r="AB262" t="str">
        <f t="shared" si="41"/>
        <v/>
      </c>
      <c r="AC262" t="str">
        <f t="shared" si="42"/>
        <v>628999007703</v>
      </c>
      <c r="AD262" t="str">
        <f t="shared" si="43"/>
        <v>Halo+,+Visual+AI+5S+mendeteksi+Violation%3A+METALDET1-LINE+8</v>
      </c>
      <c r="AE262" t="str">
        <f t="shared" si="44"/>
        <v>https://web.whatsapp.com/send/?phone=628999007703&amp;text=Halo+,+Visual+AI+5S+mendeteksi+Violation%3A+METALDET1-LINE+8&amp;type=phone_number&amp;app_absent=0</v>
      </c>
      <c r="AF262" t="b">
        <f>IF(ISNA(VLOOKUP(D262&amp;"-"&amp;AB262, Ref_Kontak!$A:$E, 4, FALSE)), FALSE, TRUE)</f>
        <v>0</v>
      </c>
      <c r="AG262" t="str">
        <f>_xlfn.IFNA(VLOOKUP(Z262,Ref_Kontak!H:H,1,FALSE),"FALSE")</f>
        <v>628999007703</v>
      </c>
      <c r="AH262" t="str">
        <f t="shared" si="45"/>
        <v>METALDET1-LINE 8</v>
      </c>
      <c r="AI262">
        <f>IF(I262="violation",COUNTIF($AH$1:AH262,AH262),0)</f>
        <v>200</v>
      </c>
      <c r="AJ262" t="str">
        <f t="shared" si="46"/>
        <v>violation-METALDET1</v>
      </c>
      <c r="AK262">
        <f>IF(I262="violation",COUNTIF($AJ$1:AJ262,AJ262),FALSE)</f>
        <v>199</v>
      </c>
      <c r="AL262">
        <f t="shared" si="47"/>
        <v>0</v>
      </c>
      <c r="AM262">
        <f t="shared" si="48"/>
        <v>3</v>
      </c>
      <c r="AN262" t="str">
        <f t="shared" si="49"/>
        <v>ALERT! 3 Violation founded @METALDET1</v>
      </c>
    </row>
    <row r="263" spans="1:40">
      <c r="A263" t="s">
        <v>120</v>
      </c>
      <c r="B263" t="s">
        <v>121</v>
      </c>
      <c r="C263" t="s">
        <v>340</v>
      </c>
      <c r="D263" t="s">
        <v>123</v>
      </c>
      <c r="E263">
        <v>1</v>
      </c>
      <c r="G263" t="s">
        <v>124</v>
      </c>
      <c r="I263" t="s">
        <v>125</v>
      </c>
      <c r="Z263" t="str">
        <f>IFERROR(MID(AA263,FIND("-",H263,1)+1,20),_xlfn.IFNA(VLOOKUP(F263&amp;"-"&amp;AA263,Ref_Kontak!$A:$E,4,FALSE),Ref_Kontak!$H$2))</f>
        <v>628999007703</v>
      </c>
      <c r="AA263" t="str">
        <f t="shared" si="40"/>
        <v/>
      </c>
      <c r="AB263" t="str">
        <f t="shared" si="41"/>
        <v/>
      </c>
      <c r="AC263" t="str">
        <f t="shared" si="42"/>
        <v>628999007703</v>
      </c>
      <c r="AD263" t="str">
        <f t="shared" si="43"/>
        <v>Halo+,+Visual+AI+5S+mendeteksi+Violation%3A+GUDANGEXP1-LINE+3</v>
      </c>
      <c r="AE263" t="str">
        <f t="shared" si="44"/>
        <v>https://web.whatsapp.com/send/?phone=628999007703&amp;text=Halo+,+Visual+AI+5S+mendeteksi+Violation%3A+GUDANGEXP1-LINE+3&amp;type=phone_number&amp;app_absent=0</v>
      </c>
      <c r="AF263" t="b">
        <f>IF(ISNA(VLOOKUP(D263&amp;"-"&amp;AB263, Ref_Kontak!$A:$E, 4, FALSE)), FALSE, TRUE)</f>
        <v>0</v>
      </c>
      <c r="AG263" t="str">
        <f>_xlfn.IFNA(VLOOKUP(Z263,Ref_Kontak!H:H,1,FALSE),"FALSE")</f>
        <v>628999007703</v>
      </c>
      <c r="AH263" t="str">
        <f t="shared" si="45"/>
        <v>GUDANGEXP1-LINE 3</v>
      </c>
      <c r="AI263">
        <f>IF(I263="violation",COUNTIF($AH$1:AH263,AH263),0)</f>
        <v>47</v>
      </c>
      <c r="AJ263" t="str">
        <f t="shared" si="46"/>
        <v>violation-GUDANGEXP1</v>
      </c>
      <c r="AK263">
        <f>IF(I263="violation",COUNTIF($AJ$1:AJ263,AJ263),FALSE)</f>
        <v>62</v>
      </c>
      <c r="AL263">
        <f t="shared" si="47"/>
        <v>0</v>
      </c>
      <c r="AM263">
        <f t="shared" si="48"/>
        <v>8</v>
      </c>
      <c r="AN263" t="str">
        <f t="shared" si="49"/>
        <v>ALERT! 8 Violation founded @GUDANGEXP1</v>
      </c>
    </row>
    <row r="264" spans="1:40">
      <c r="A264" t="s">
        <v>120</v>
      </c>
      <c r="B264" t="s">
        <v>121</v>
      </c>
      <c r="C264" t="s">
        <v>340</v>
      </c>
      <c r="D264" t="s">
        <v>324</v>
      </c>
      <c r="E264">
        <v>1</v>
      </c>
      <c r="G264" t="s">
        <v>124</v>
      </c>
      <c r="I264" t="s">
        <v>125</v>
      </c>
      <c r="Z264" t="str">
        <f>IFERROR(MID(AA264,FIND("-",H264,1)+1,20),_xlfn.IFNA(VLOOKUP(F264&amp;"-"&amp;AA264,Ref_Kontak!$A:$E,4,FALSE),Ref_Kontak!$H$2))</f>
        <v>628999007703</v>
      </c>
      <c r="AA264" t="str">
        <f t="shared" si="40"/>
        <v/>
      </c>
      <c r="AB264" t="str">
        <f t="shared" si="41"/>
        <v/>
      </c>
      <c r="AC264" t="str">
        <f t="shared" si="42"/>
        <v>628999007703</v>
      </c>
      <c r="AD264" t="str">
        <f t="shared" si="43"/>
        <v>Halo+,+Visual+AI+5S+mendeteksi+Violation%3A+GUDANGEXP1-LINE+4</v>
      </c>
      <c r="AE264" t="str">
        <f t="shared" si="44"/>
        <v>https://web.whatsapp.com/send/?phone=628999007703&amp;text=Halo+,+Visual+AI+5S+mendeteksi+Violation%3A+GUDANGEXP1-LINE+4&amp;type=phone_number&amp;app_absent=0</v>
      </c>
      <c r="AF264" t="b">
        <f>IF(ISNA(VLOOKUP(D264&amp;"-"&amp;AB264, Ref_Kontak!$A:$E, 4, FALSE)), FALSE, TRUE)</f>
        <v>0</v>
      </c>
      <c r="AG264" t="str">
        <f>_xlfn.IFNA(VLOOKUP(Z264,Ref_Kontak!H:H,1,FALSE),"FALSE")</f>
        <v>628999007703</v>
      </c>
      <c r="AH264" t="str">
        <f t="shared" si="45"/>
        <v>GUDANGEXP1-LINE 4</v>
      </c>
      <c r="AI264">
        <f>IF(I264="violation",COUNTIF($AH$1:AH264,AH264),0)</f>
        <v>16</v>
      </c>
      <c r="AJ264" t="str">
        <f t="shared" si="46"/>
        <v>violation-GUDANGEXP1</v>
      </c>
      <c r="AK264">
        <f>IF(I264="violation",COUNTIF($AJ$1:AJ264,AJ264),FALSE)</f>
        <v>63</v>
      </c>
      <c r="AL264">
        <f t="shared" si="47"/>
        <v>0</v>
      </c>
      <c r="AM264">
        <f t="shared" si="48"/>
        <v>8</v>
      </c>
      <c r="AN264" t="str">
        <f t="shared" si="49"/>
        <v>ALERT! 8 Violation founded @GUDANGEXP1</v>
      </c>
    </row>
    <row r="265" spans="1:40">
      <c r="A265" t="s">
        <v>120</v>
      </c>
      <c r="B265" t="s">
        <v>121</v>
      </c>
      <c r="C265" t="s">
        <v>341</v>
      </c>
      <c r="D265" t="s">
        <v>123</v>
      </c>
      <c r="E265">
        <v>1</v>
      </c>
      <c r="G265" t="s">
        <v>124</v>
      </c>
      <c r="I265" t="s">
        <v>125</v>
      </c>
      <c r="Z265" t="str">
        <f>IFERROR(MID(AA265,FIND("-",H265,1)+1,20),_xlfn.IFNA(VLOOKUP(F265&amp;"-"&amp;AA265,Ref_Kontak!$A:$E,4,FALSE),Ref_Kontak!$H$2))</f>
        <v>628999007703</v>
      </c>
      <c r="AA265" t="str">
        <f t="shared" si="40"/>
        <v/>
      </c>
      <c r="AB265" t="str">
        <f t="shared" si="41"/>
        <v/>
      </c>
      <c r="AC265" t="str">
        <f t="shared" si="42"/>
        <v>628999007703</v>
      </c>
      <c r="AD265" t="str">
        <f t="shared" si="43"/>
        <v>Halo+,+Visual+AI+5S+mendeteksi+Violation%3A+GUDANGEXP1-LINE+3</v>
      </c>
      <c r="AE265" t="str">
        <f t="shared" si="44"/>
        <v>https://web.whatsapp.com/send/?phone=628999007703&amp;text=Halo+,+Visual+AI+5S+mendeteksi+Violation%3A+GUDANGEXP1-LINE+3&amp;type=phone_number&amp;app_absent=0</v>
      </c>
      <c r="AF265" t="b">
        <f>IF(ISNA(VLOOKUP(D265&amp;"-"&amp;AB265, Ref_Kontak!$A:$E, 4, FALSE)), FALSE, TRUE)</f>
        <v>0</v>
      </c>
      <c r="AG265" t="str">
        <f>_xlfn.IFNA(VLOOKUP(Z265,Ref_Kontak!H:H,1,FALSE),"FALSE")</f>
        <v>628999007703</v>
      </c>
      <c r="AH265" t="str">
        <f t="shared" si="45"/>
        <v>GUDANGEXP1-LINE 3</v>
      </c>
      <c r="AI265">
        <f>IF(I265="violation",COUNTIF($AH$1:AH265,AH265),0)</f>
        <v>48</v>
      </c>
      <c r="AJ265" t="str">
        <f t="shared" si="46"/>
        <v>violation-GUDANGEXP1</v>
      </c>
      <c r="AK265">
        <f>IF(I265="violation",COUNTIF($AJ$1:AJ265,AJ265),FALSE)</f>
        <v>64</v>
      </c>
      <c r="AL265">
        <f t="shared" si="47"/>
        <v>0</v>
      </c>
      <c r="AM265">
        <f t="shared" si="48"/>
        <v>8</v>
      </c>
      <c r="AN265" t="str">
        <f t="shared" si="49"/>
        <v>ALERT! 8 Violation founded @GUDANGEXP1</v>
      </c>
    </row>
    <row r="266" spans="1:40">
      <c r="A266" t="s">
        <v>120</v>
      </c>
      <c r="B266" t="s">
        <v>121</v>
      </c>
      <c r="C266" t="s">
        <v>341</v>
      </c>
      <c r="D266" t="s">
        <v>324</v>
      </c>
      <c r="E266">
        <v>1</v>
      </c>
      <c r="G266" t="s">
        <v>124</v>
      </c>
      <c r="I266" t="s">
        <v>125</v>
      </c>
      <c r="Z266" t="str">
        <f>IFERROR(MID(AA266,FIND("-",H266,1)+1,20),_xlfn.IFNA(VLOOKUP(F266&amp;"-"&amp;AA266,Ref_Kontak!$A:$E,4,FALSE),Ref_Kontak!$H$2))</f>
        <v>628999007703</v>
      </c>
      <c r="AA266" t="str">
        <f t="shared" si="40"/>
        <v/>
      </c>
      <c r="AB266" t="str">
        <f t="shared" si="41"/>
        <v/>
      </c>
      <c r="AC266" t="str">
        <f t="shared" si="42"/>
        <v>628999007703</v>
      </c>
      <c r="AD266" t="str">
        <f t="shared" si="43"/>
        <v>Halo+,+Visual+AI+5S+mendeteksi+Violation%3A+GUDANGEXP1-LINE+4</v>
      </c>
      <c r="AE266" t="str">
        <f t="shared" si="44"/>
        <v>https://web.whatsapp.com/send/?phone=628999007703&amp;text=Halo+,+Visual+AI+5S+mendeteksi+Violation%3A+GUDANGEXP1-LINE+4&amp;type=phone_number&amp;app_absent=0</v>
      </c>
      <c r="AF266" t="b">
        <f>IF(ISNA(VLOOKUP(D266&amp;"-"&amp;AB266, Ref_Kontak!$A:$E, 4, FALSE)), FALSE, TRUE)</f>
        <v>0</v>
      </c>
      <c r="AG266" t="str">
        <f>_xlfn.IFNA(VLOOKUP(Z266,Ref_Kontak!H:H,1,FALSE),"FALSE")</f>
        <v>628999007703</v>
      </c>
      <c r="AH266" t="str">
        <f t="shared" si="45"/>
        <v>GUDANGEXP1-LINE 4</v>
      </c>
      <c r="AI266">
        <f>IF(I266="violation",COUNTIF($AH$1:AH266,AH266),0)</f>
        <v>17</v>
      </c>
      <c r="AJ266" t="str">
        <f t="shared" si="46"/>
        <v>violation-GUDANGEXP1</v>
      </c>
      <c r="AK266">
        <f>IF(I266="violation",COUNTIF($AJ$1:AJ266,AJ266),FALSE)</f>
        <v>65</v>
      </c>
      <c r="AL266">
        <f t="shared" si="47"/>
        <v>0</v>
      </c>
      <c r="AM266">
        <f t="shared" si="48"/>
        <v>8</v>
      </c>
      <c r="AN266" t="str">
        <f t="shared" si="49"/>
        <v>ALERT! 8 Violation founded @GUDANGEXP1</v>
      </c>
    </row>
    <row r="267" spans="1:40">
      <c r="A267" t="s">
        <v>120</v>
      </c>
      <c r="B267" t="s">
        <v>121</v>
      </c>
      <c r="C267" t="s">
        <v>342</v>
      </c>
      <c r="D267" t="s">
        <v>129</v>
      </c>
      <c r="E267">
        <v>1</v>
      </c>
      <c r="G267" t="s">
        <v>130</v>
      </c>
      <c r="I267" t="s">
        <v>125</v>
      </c>
      <c r="Z267" t="str">
        <f>IFERROR(MID(AA267,FIND("-",H267,1)+1,20),_xlfn.IFNA(VLOOKUP(F267&amp;"-"&amp;AA267,Ref_Kontak!$A:$E,4,FALSE),Ref_Kontak!$H$2))</f>
        <v>628999007703</v>
      </c>
      <c r="AA267" t="str">
        <f t="shared" si="40"/>
        <v/>
      </c>
      <c r="AB267" t="str">
        <f t="shared" si="41"/>
        <v/>
      </c>
      <c r="AC267" t="str">
        <f t="shared" si="42"/>
        <v>628999007703</v>
      </c>
      <c r="AD267" t="str">
        <f t="shared" si="43"/>
        <v>Halo+,+Visual+AI+5S+mendeteksi+Violation%3A+METALDET1-LINE+8</v>
      </c>
      <c r="AE267" t="str">
        <f t="shared" si="44"/>
        <v>https://web.whatsapp.com/send/?phone=628999007703&amp;text=Halo+,+Visual+AI+5S+mendeteksi+Violation%3A+METALDET1-LINE+8&amp;type=phone_number&amp;app_absent=0</v>
      </c>
      <c r="AF267" t="b">
        <f>IF(ISNA(VLOOKUP(D267&amp;"-"&amp;AB267, Ref_Kontak!$A:$E, 4, FALSE)), FALSE, TRUE)</f>
        <v>0</v>
      </c>
      <c r="AG267" t="str">
        <f>_xlfn.IFNA(VLOOKUP(Z267,Ref_Kontak!H:H,1,FALSE),"FALSE")</f>
        <v>628999007703</v>
      </c>
      <c r="AH267" t="str">
        <f t="shared" si="45"/>
        <v>METALDET1-LINE 8</v>
      </c>
      <c r="AI267">
        <f>IF(I267="violation",COUNTIF($AH$1:AH267,AH267),0)</f>
        <v>201</v>
      </c>
      <c r="AJ267" t="str">
        <f t="shared" si="46"/>
        <v>violation-METALDET1</v>
      </c>
      <c r="AK267">
        <f>IF(I267="violation",COUNTIF($AJ$1:AJ267,AJ267),FALSE)</f>
        <v>200</v>
      </c>
      <c r="AL267">
        <f t="shared" si="47"/>
        <v>0</v>
      </c>
      <c r="AM267">
        <f t="shared" si="48"/>
        <v>3</v>
      </c>
      <c r="AN267" t="str">
        <f t="shared" si="49"/>
        <v>ALERT! 3 Violation founded @METALDET1</v>
      </c>
    </row>
    <row r="268" spans="1:40">
      <c r="A268" t="s">
        <v>120</v>
      </c>
      <c r="B268" t="s">
        <v>121</v>
      </c>
      <c r="C268" t="s">
        <v>342</v>
      </c>
      <c r="D268" t="s">
        <v>123</v>
      </c>
      <c r="E268">
        <v>1</v>
      </c>
      <c r="G268" t="s">
        <v>124</v>
      </c>
      <c r="I268" t="s">
        <v>125</v>
      </c>
      <c r="Z268" t="str">
        <f>IFERROR(MID(AA268,FIND("-",H268,1)+1,20),_xlfn.IFNA(VLOOKUP(F268&amp;"-"&amp;AA268,Ref_Kontak!$A:$E,4,FALSE),Ref_Kontak!$H$2))</f>
        <v>628999007703</v>
      </c>
      <c r="AA268" t="str">
        <f t="shared" si="40"/>
        <v/>
      </c>
      <c r="AB268" t="str">
        <f t="shared" si="41"/>
        <v/>
      </c>
      <c r="AC268" t="str">
        <f t="shared" si="42"/>
        <v>628999007703</v>
      </c>
      <c r="AD268" t="str">
        <f t="shared" si="43"/>
        <v>Halo+,+Visual+AI+5S+mendeteksi+Violation%3A+GUDANGEXP1-LINE+3</v>
      </c>
      <c r="AE268" t="str">
        <f t="shared" si="44"/>
        <v>https://web.whatsapp.com/send/?phone=628999007703&amp;text=Halo+,+Visual+AI+5S+mendeteksi+Violation%3A+GUDANGEXP1-LINE+3&amp;type=phone_number&amp;app_absent=0</v>
      </c>
      <c r="AF268" t="b">
        <f>IF(ISNA(VLOOKUP(D268&amp;"-"&amp;AB268, Ref_Kontak!$A:$E, 4, FALSE)), FALSE, TRUE)</f>
        <v>0</v>
      </c>
      <c r="AG268" t="str">
        <f>_xlfn.IFNA(VLOOKUP(Z268,Ref_Kontak!H:H,1,FALSE),"FALSE")</f>
        <v>628999007703</v>
      </c>
      <c r="AH268" t="str">
        <f t="shared" si="45"/>
        <v>GUDANGEXP1-LINE 3</v>
      </c>
      <c r="AI268">
        <f>IF(I268="violation",COUNTIF($AH$1:AH268,AH268),0)</f>
        <v>49</v>
      </c>
      <c r="AJ268" t="str">
        <f t="shared" si="46"/>
        <v>violation-GUDANGEXP1</v>
      </c>
      <c r="AK268">
        <f>IF(I268="violation",COUNTIF($AJ$1:AJ268,AJ268),FALSE)</f>
        <v>66</v>
      </c>
      <c r="AL268">
        <f t="shared" si="47"/>
        <v>0</v>
      </c>
      <c r="AM268">
        <f t="shared" si="48"/>
        <v>8</v>
      </c>
      <c r="AN268" t="str">
        <f t="shared" si="49"/>
        <v>ALERT! 8 Violation founded @GUDANGEXP1</v>
      </c>
    </row>
    <row r="269" spans="1:40">
      <c r="A269" t="s">
        <v>120</v>
      </c>
      <c r="B269" t="s">
        <v>121</v>
      </c>
      <c r="C269" t="s">
        <v>342</v>
      </c>
      <c r="D269" t="s">
        <v>324</v>
      </c>
      <c r="E269">
        <v>1</v>
      </c>
      <c r="G269" t="s">
        <v>124</v>
      </c>
      <c r="I269" t="s">
        <v>125</v>
      </c>
      <c r="Z269" t="str">
        <f>IFERROR(MID(AA269,FIND("-",H269,1)+1,20),_xlfn.IFNA(VLOOKUP(F269&amp;"-"&amp;AA269,Ref_Kontak!$A:$E,4,FALSE),Ref_Kontak!$H$2))</f>
        <v>628999007703</v>
      </c>
      <c r="AA269" t="str">
        <f t="shared" si="40"/>
        <v/>
      </c>
      <c r="AB269" t="str">
        <f t="shared" si="41"/>
        <v/>
      </c>
      <c r="AC269" t="str">
        <f t="shared" si="42"/>
        <v>628999007703</v>
      </c>
      <c r="AD269" t="str">
        <f t="shared" si="43"/>
        <v>Halo+,+Visual+AI+5S+mendeteksi+Violation%3A+GUDANGEXP1-LINE+4</v>
      </c>
      <c r="AE269" t="str">
        <f t="shared" si="44"/>
        <v>https://web.whatsapp.com/send/?phone=628999007703&amp;text=Halo+,+Visual+AI+5S+mendeteksi+Violation%3A+GUDANGEXP1-LINE+4&amp;type=phone_number&amp;app_absent=0</v>
      </c>
      <c r="AF269" t="b">
        <f>IF(ISNA(VLOOKUP(D269&amp;"-"&amp;AB269, Ref_Kontak!$A:$E, 4, FALSE)), FALSE, TRUE)</f>
        <v>0</v>
      </c>
      <c r="AG269" t="str">
        <f>_xlfn.IFNA(VLOOKUP(Z269,Ref_Kontak!H:H,1,FALSE),"FALSE")</f>
        <v>628999007703</v>
      </c>
      <c r="AH269" t="str">
        <f t="shared" si="45"/>
        <v>GUDANGEXP1-LINE 4</v>
      </c>
      <c r="AI269">
        <f>IF(I269="violation",COUNTIF($AH$1:AH269,AH269),0)</f>
        <v>18</v>
      </c>
      <c r="AJ269" t="str">
        <f t="shared" si="46"/>
        <v>violation-GUDANGEXP1</v>
      </c>
      <c r="AK269">
        <f>IF(I269="violation",COUNTIF($AJ$1:AJ269,AJ269),FALSE)</f>
        <v>67</v>
      </c>
      <c r="AL269">
        <f t="shared" si="47"/>
        <v>0</v>
      </c>
      <c r="AM269">
        <f t="shared" si="48"/>
        <v>8</v>
      </c>
      <c r="AN269" t="str">
        <f t="shared" si="49"/>
        <v>ALERT! 8 Violation founded @GUDANGEXP1</v>
      </c>
    </row>
    <row r="270" spans="1:40">
      <c r="A270" t="s">
        <v>120</v>
      </c>
      <c r="B270" t="s">
        <v>121</v>
      </c>
      <c r="C270" t="s">
        <v>343</v>
      </c>
      <c r="D270" t="s">
        <v>129</v>
      </c>
      <c r="E270">
        <v>1</v>
      </c>
      <c r="G270" t="s">
        <v>130</v>
      </c>
      <c r="I270" t="s">
        <v>125</v>
      </c>
      <c r="Z270" t="str">
        <f>IFERROR(MID(AA270,FIND("-",H270,1)+1,20),_xlfn.IFNA(VLOOKUP(F270&amp;"-"&amp;AA270,Ref_Kontak!$A:$E,4,FALSE),Ref_Kontak!$H$2))</f>
        <v>628999007703</v>
      </c>
      <c r="AA270" t="str">
        <f t="shared" si="40"/>
        <v/>
      </c>
      <c r="AB270" t="str">
        <f t="shared" si="41"/>
        <v/>
      </c>
      <c r="AC270" t="str">
        <f t="shared" si="42"/>
        <v>628999007703</v>
      </c>
      <c r="AD270" t="str">
        <f t="shared" si="43"/>
        <v>Halo+,+Visual+AI+5S+mendeteksi+Violation%3A+METALDET1-LINE+8</v>
      </c>
      <c r="AE270" t="str">
        <f t="shared" si="44"/>
        <v>https://web.whatsapp.com/send/?phone=628999007703&amp;text=Halo+,+Visual+AI+5S+mendeteksi+Violation%3A+METALDET1-LINE+8&amp;type=phone_number&amp;app_absent=0</v>
      </c>
      <c r="AF270" t="b">
        <f>IF(ISNA(VLOOKUP(D270&amp;"-"&amp;AB270, Ref_Kontak!$A:$E, 4, FALSE)), FALSE, TRUE)</f>
        <v>0</v>
      </c>
      <c r="AG270" t="str">
        <f>_xlfn.IFNA(VLOOKUP(Z270,Ref_Kontak!H:H,1,FALSE),"FALSE")</f>
        <v>628999007703</v>
      </c>
      <c r="AH270" t="str">
        <f t="shared" si="45"/>
        <v>METALDET1-LINE 8</v>
      </c>
      <c r="AI270">
        <f>IF(I270="violation",COUNTIF($AH$1:AH270,AH270),0)</f>
        <v>202</v>
      </c>
      <c r="AJ270" t="str">
        <f t="shared" si="46"/>
        <v>violation-METALDET1</v>
      </c>
      <c r="AK270">
        <f>IF(I270="violation",COUNTIF($AJ$1:AJ270,AJ270),FALSE)</f>
        <v>201</v>
      </c>
      <c r="AL270">
        <f t="shared" si="47"/>
        <v>0</v>
      </c>
      <c r="AM270">
        <f t="shared" si="48"/>
        <v>3</v>
      </c>
      <c r="AN270" t="str">
        <f t="shared" si="49"/>
        <v>ALERT! 3 Violation founded @METALDET1</v>
      </c>
    </row>
    <row r="271" spans="1:40">
      <c r="A271" t="s">
        <v>120</v>
      </c>
      <c r="B271" t="s">
        <v>121</v>
      </c>
      <c r="C271" t="s">
        <v>343</v>
      </c>
      <c r="D271" t="s">
        <v>123</v>
      </c>
      <c r="E271">
        <v>1</v>
      </c>
      <c r="G271" t="s">
        <v>124</v>
      </c>
      <c r="I271" t="s">
        <v>125</v>
      </c>
      <c r="Z271" t="str">
        <f>IFERROR(MID(AA271,FIND("-",H271,1)+1,20),_xlfn.IFNA(VLOOKUP(F271&amp;"-"&amp;AA271,Ref_Kontak!$A:$E,4,FALSE),Ref_Kontak!$H$2))</f>
        <v>628999007703</v>
      </c>
      <c r="AA271" t="str">
        <f t="shared" si="40"/>
        <v/>
      </c>
      <c r="AB271" t="str">
        <f t="shared" si="41"/>
        <v/>
      </c>
      <c r="AC271" t="str">
        <f t="shared" si="42"/>
        <v>628999007703</v>
      </c>
      <c r="AD271" t="str">
        <f t="shared" si="43"/>
        <v>Halo+,+Visual+AI+5S+mendeteksi+Violation%3A+GUDANGEXP1-LINE+3</v>
      </c>
      <c r="AE271" t="str">
        <f t="shared" si="44"/>
        <v>https://web.whatsapp.com/send/?phone=628999007703&amp;text=Halo+,+Visual+AI+5S+mendeteksi+Violation%3A+GUDANGEXP1-LINE+3&amp;type=phone_number&amp;app_absent=0</v>
      </c>
      <c r="AF271" t="b">
        <f>IF(ISNA(VLOOKUP(D271&amp;"-"&amp;AB271, Ref_Kontak!$A:$E, 4, FALSE)), FALSE, TRUE)</f>
        <v>0</v>
      </c>
      <c r="AG271" t="str">
        <f>_xlfn.IFNA(VLOOKUP(Z271,Ref_Kontak!H:H,1,FALSE),"FALSE")</f>
        <v>628999007703</v>
      </c>
      <c r="AH271" t="str">
        <f t="shared" si="45"/>
        <v>GUDANGEXP1-LINE 3</v>
      </c>
      <c r="AI271">
        <f>IF(I271="violation",COUNTIF($AH$1:AH271,AH271),0)</f>
        <v>50</v>
      </c>
      <c r="AJ271" t="str">
        <f t="shared" si="46"/>
        <v>violation-GUDANGEXP1</v>
      </c>
      <c r="AK271">
        <f>IF(I271="violation",COUNTIF($AJ$1:AJ271,AJ271),FALSE)</f>
        <v>68</v>
      </c>
      <c r="AL271">
        <f t="shared" si="47"/>
        <v>0</v>
      </c>
      <c r="AM271">
        <f t="shared" si="48"/>
        <v>8</v>
      </c>
      <c r="AN271" t="str">
        <f t="shared" si="49"/>
        <v>ALERT! 8 Violation founded @GUDANGEXP1</v>
      </c>
    </row>
    <row r="272" spans="1:40">
      <c r="A272" t="s">
        <v>120</v>
      </c>
      <c r="B272" t="s">
        <v>121</v>
      </c>
      <c r="C272" t="s">
        <v>343</v>
      </c>
      <c r="D272" t="s">
        <v>324</v>
      </c>
      <c r="E272">
        <v>1</v>
      </c>
      <c r="G272" t="s">
        <v>124</v>
      </c>
      <c r="I272" t="s">
        <v>125</v>
      </c>
      <c r="Z272" t="str">
        <f>IFERROR(MID(AA272,FIND("-",H272,1)+1,20),_xlfn.IFNA(VLOOKUP(F272&amp;"-"&amp;AA272,Ref_Kontak!$A:$E,4,FALSE),Ref_Kontak!$H$2))</f>
        <v>628999007703</v>
      </c>
      <c r="AA272" t="str">
        <f t="shared" si="40"/>
        <v/>
      </c>
      <c r="AB272" t="str">
        <f t="shared" si="41"/>
        <v/>
      </c>
      <c r="AC272" t="str">
        <f t="shared" si="42"/>
        <v>628999007703</v>
      </c>
      <c r="AD272" t="str">
        <f t="shared" si="43"/>
        <v>Halo+,+Visual+AI+5S+mendeteksi+Violation%3A+GUDANGEXP1-LINE+4</v>
      </c>
      <c r="AE272" t="str">
        <f t="shared" si="44"/>
        <v>https://web.whatsapp.com/send/?phone=628999007703&amp;text=Halo+,+Visual+AI+5S+mendeteksi+Violation%3A+GUDANGEXP1-LINE+4&amp;type=phone_number&amp;app_absent=0</v>
      </c>
      <c r="AF272" t="b">
        <f>IF(ISNA(VLOOKUP(D272&amp;"-"&amp;AB272, Ref_Kontak!$A:$E, 4, FALSE)), FALSE, TRUE)</f>
        <v>0</v>
      </c>
      <c r="AG272" t="str">
        <f>_xlfn.IFNA(VLOOKUP(Z272,Ref_Kontak!H:H,1,FALSE),"FALSE")</f>
        <v>628999007703</v>
      </c>
      <c r="AH272" t="str">
        <f t="shared" si="45"/>
        <v>GUDANGEXP1-LINE 4</v>
      </c>
      <c r="AI272">
        <f>IF(I272="violation",COUNTIF($AH$1:AH272,AH272),0)</f>
        <v>19</v>
      </c>
      <c r="AJ272" t="str">
        <f t="shared" si="46"/>
        <v>violation-GUDANGEXP1</v>
      </c>
      <c r="AK272">
        <f>IF(I272="violation",COUNTIF($AJ$1:AJ272,AJ272),FALSE)</f>
        <v>69</v>
      </c>
      <c r="AL272">
        <f t="shared" si="47"/>
        <v>0</v>
      </c>
      <c r="AM272">
        <f t="shared" si="48"/>
        <v>8</v>
      </c>
      <c r="AN272" t="str">
        <f t="shared" si="49"/>
        <v>ALERT! 8 Violation founded @GUDANGEXP1</v>
      </c>
    </row>
    <row r="273" spans="1:40">
      <c r="A273" t="s">
        <v>120</v>
      </c>
      <c r="B273" t="s">
        <v>121</v>
      </c>
      <c r="C273" t="s">
        <v>344</v>
      </c>
      <c r="D273" t="s">
        <v>123</v>
      </c>
      <c r="E273">
        <v>1</v>
      </c>
      <c r="G273" t="s">
        <v>124</v>
      </c>
      <c r="I273" t="s">
        <v>125</v>
      </c>
      <c r="Z273" t="str">
        <f>IFERROR(MID(AA273,FIND("-",H273,1)+1,20),_xlfn.IFNA(VLOOKUP(F273&amp;"-"&amp;AA273,Ref_Kontak!$A:$E,4,FALSE),Ref_Kontak!$H$2))</f>
        <v>628999007703</v>
      </c>
      <c r="AA273" t="str">
        <f t="shared" si="40"/>
        <v/>
      </c>
      <c r="AB273" t="str">
        <f t="shared" si="41"/>
        <v/>
      </c>
      <c r="AC273" t="str">
        <f t="shared" si="42"/>
        <v>628999007703</v>
      </c>
      <c r="AD273" t="str">
        <f t="shared" si="43"/>
        <v>Halo+,+Visual+AI+5S+mendeteksi+Violation%3A+GUDANGEXP1-LINE+3</v>
      </c>
      <c r="AE273" t="str">
        <f t="shared" si="44"/>
        <v>https://web.whatsapp.com/send/?phone=628999007703&amp;text=Halo+,+Visual+AI+5S+mendeteksi+Violation%3A+GUDANGEXP1-LINE+3&amp;type=phone_number&amp;app_absent=0</v>
      </c>
      <c r="AF273" t="b">
        <f>IF(ISNA(VLOOKUP(D273&amp;"-"&amp;AB273, Ref_Kontak!$A:$E, 4, FALSE)), FALSE, TRUE)</f>
        <v>0</v>
      </c>
      <c r="AG273" t="str">
        <f>_xlfn.IFNA(VLOOKUP(Z273,Ref_Kontak!H:H,1,FALSE),"FALSE")</f>
        <v>628999007703</v>
      </c>
      <c r="AH273" t="str">
        <f t="shared" si="45"/>
        <v>GUDANGEXP1-LINE 3</v>
      </c>
      <c r="AI273">
        <f>IF(I273="violation",COUNTIF($AH$1:AH273,AH273),0)</f>
        <v>51</v>
      </c>
      <c r="AJ273" t="str">
        <f t="shared" si="46"/>
        <v>violation-GUDANGEXP1</v>
      </c>
      <c r="AK273">
        <f>IF(I273="violation",COUNTIF($AJ$1:AJ273,AJ273),FALSE)</f>
        <v>70</v>
      </c>
      <c r="AL273">
        <f t="shared" si="47"/>
        <v>0</v>
      </c>
      <c r="AM273">
        <f t="shared" si="48"/>
        <v>8</v>
      </c>
      <c r="AN273" t="str">
        <f t="shared" si="49"/>
        <v>ALERT! 8 Violation founded @GUDANGEXP1</v>
      </c>
    </row>
    <row r="274" spans="1:40">
      <c r="A274" t="s">
        <v>120</v>
      </c>
      <c r="B274" t="s">
        <v>121</v>
      </c>
      <c r="C274" t="s">
        <v>344</v>
      </c>
      <c r="D274" t="s">
        <v>324</v>
      </c>
      <c r="E274">
        <v>1</v>
      </c>
      <c r="G274" t="s">
        <v>124</v>
      </c>
      <c r="I274" t="s">
        <v>125</v>
      </c>
      <c r="Z274" t="str">
        <f>IFERROR(MID(AA274,FIND("-",H274,1)+1,20),_xlfn.IFNA(VLOOKUP(F274&amp;"-"&amp;AA274,Ref_Kontak!$A:$E,4,FALSE),Ref_Kontak!$H$2))</f>
        <v>628999007703</v>
      </c>
      <c r="AA274" t="str">
        <f t="shared" si="40"/>
        <v/>
      </c>
      <c r="AB274" t="str">
        <f t="shared" si="41"/>
        <v/>
      </c>
      <c r="AC274" t="str">
        <f t="shared" si="42"/>
        <v>628999007703</v>
      </c>
      <c r="AD274" t="str">
        <f t="shared" si="43"/>
        <v>Halo+,+Visual+AI+5S+mendeteksi+Violation%3A+GUDANGEXP1-LINE+4</v>
      </c>
      <c r="AE274" t="str">
        <f t="shared" si="44"/>
        <v>https://web.whatsapp.com/send/?phone=628999007703&amp;text=Halo+,+Visual+AI+5S+mendeteksi+Violation%3A+GUDANGEXP1-LINE+4&amp;type=phone_number&amp;app_absent=0</v>
      </c>
      <c r="AF274" t="b">
        <f>IF(ISNA(VLOOKUP(D274&amp;"-"&amp;AB274, Ref_Kontak!$A:$E, 4, FALSE)), FALSE, TRUE)</f>
        <v>0</v>
      </c>
      <c r="AG274" t="str">
        <f>_xlfn.IFNA(VLOOKUP(Z274,Ref_Kontak!H:H,1,FALSE),"FALSE")</f>
        <v>628999007703</v>
      </c>
      <c r="AH274" t="str">
        <f t="shared" si="45"/>
        <v>GUDANGEXP1-LINE 4</v>
      </c>
      <c r="AI274">
        <f>IF(I274="violation",COUNTIF($AH$1:AH274,AH274),0)</f>
        <v>20</v>
      </c>
      <c r="AJ274" t="str">
        <f t="shared" si="46"/>
        <v>violation-GUDANGEXP1</v>
      </c>
      <c r="AK274">
        <f>IF(I274="violation",COUNTIF($AJ$1:AJ274,AJ274),FALSE)</f>
        <v>71</v>
      </c>
      <c r="AL274">
        <f t="shared" si="47"/>
        <v>0</v>
      </c>
      <c r="AM274">
        <f t="shared" si="48"/>
        <v>8</v>
      </c>
      <c r="AN274" t="str">
        <f t="shared" si="49"/>
        <v>ALERT! 8 Violation founded @GUDANGEXP1</v>
      </c>
    </row>
    <row r="275" spans="1:40">
      <c r="A275" t="s">
        <v>120</v>
      </c>
      <c r="B275" t="s">
        <v>121</v>
      </c>
      <c r="C275" t="s">
        <v>344</v>
      </c>
      <c r="D275" t="s">
        <v>129</v>
      </c>
      <c r="E275">
        <v>1</v>
      </c>
      <c r="G275" t="s">
        <v>130</v>
      </c>
      <c r="I275" t="s">
        <v>125</v>
      </c>
      <c r="Z275" t="str">
        <f>IFERROR(MID(AA275,FIND("-",H275,1)+1,20),_xlfn.IFNA(VLOOKUP(F275&amp;"-"&amp;AA275,Ref_Kontak!$A:$E,4,FALSE),Ref_Kontak!$H$2))</f>
        <v>628999007703</v>
      </c>
      <c r="AA275" t="str">
        <f t="shared" si="40"/>
        <v/>
      </c>
      <c r="AB275" t="str">
        <f t="shared" si="41"/>
        <v/>
      </c>
      <c r="AC275" t="str">
        <f t="shared" si="42"/>
        <v>628999007703</v>
      </c>
      <c r="AD275" t="str">
        <f t="shared" si="43"/>
        <v>Halo+,+Visual+AI+5S+mendeteksi+Violation%3A+METALDET1-LINE+8</v>
      </c>
      <c r="AE275" t="str">
        <f t="shared" si="44"/>
        <v>https://web.whatsapp.com/send/?phone=628999007703&amp;text=Halo+,+Visual+AI+5S+mendeteksi+Violation%3A+METALDET1-LINE+8&amp;type=phone_number&amp;app_absent=0</v>
      </c>
      <c r="AF275" t="b">
        <f>IF(ISNA(VLOOKUP(D275&amp;"-"&amp;AB275, Ref_Kontak!$A:$E, 4, FALSE)), FALSE, TRUE)</f>
        <v>0</v>
      </c>
      <c r="AG275" t="str">
        <f>_xlfn.IFNA(VLOOKUP(Z275,Ref_Kontak!H:H,1,FALSE),"FALSE")</f>
        <v>628999007703</v>
      </c>
      <c r="AH275" t="str">
        <f t="shared" si="45"/>
        <v>METALDET1-LINE 8</v>
      </c>
      <c r="AI275">
        <f>IF(I275="violation",COUNTIF($AH$1:AH275,AH275),0)</f>
        <v>203</v>
      </c>
      <c r="AJ275" t="str">
        <f t="shared" si="46"/>
        <v>violation-METALDET1</v>
      </c>
      <c r="AK275">
        <f>IF(I275="violation",COUNTIF($AJ$1:AJ275,AJ275),FALSE)</f>
        <v>202</v>
      </c>
      <c r="AL275">
        <f t="shared" si="47"/>
        <v>0</v>
      </c>
      <c r="AM275">
        <f t="shared" si="48"/>
        <v>3</v>
      </c>
      <c r="AN275" t="str">
        <f t="shared" si="49"/>
        <v>ALERT! 3 Violation founded @METALDET1</v>
      </c>
    </row>
    <row r="276" spans="1:40">
      <c r="A276" t="s">
        <v>120</v>
      </c>
      <c r="B276" t="s">
        <v>121</v>
      </c>
      <c r="C276" t="s">
        <v>345</v>
      </c>
      <c r="D276" t="s">
        <v>129</v>
      </c>
      <c r="E276">
        <v>1</v>
      </c>
      <c r="G276" t="s">
        <v>130</v>
      </c>
      <c r="I276" t="s">
        <v>125</v>
      </c>
      <c r="Z276" t="str">
        <f>IFERROR(MID(AA276,FIND("-",H276,1)+1,20),_xlfn.IFNA(VLOOKUP(F276&amp;"-"&amp;AA276,Ref_Kontak!$A:$E,4,FALSE),Ref_Kontak!$H$2))</f>
        <v>628999007703</v>
      </c>
      <c r="AA276" t="str">
        <f t="shared" si="40"/>
        <v/>
      </c>
      <c r="AB276" t="str">
        <f t="shared" si="41"/>
        <v/>
      </c>
      <c r="AC276" t="str">
        <f t="shared" si="42"/>
        <v>628999007703</v>
      </c>
      <c r="AD276" t="str">
        <f t="shared" si="43"/>
        <v>Halo+,+Visual+AI+5S+mendeteksi+Violation%3A+METALDET1-LINE+8</v>
      </c>
      <c r="AE276" t="str">
        <f t="shared" si="44"/>
        <v>https://web.whatsapp.com/send/?phone=628999007703&amp;text=Halo+,+Visual+AI+5S+mendeteksi+Violation%3A+METALDET1-LINE+8&amp;type=phone_number&amp;app_absent=0</v>
      </c>
      <c r="AF276" t="b">
        <f>IF(ISNA(VLOOKUP(D276&amp;"-"&amp;AB276, Ref_Kontak!$A:$E, 4, FALSE)), FALSE, TRUE)</f>
        <v>0</v>
      </c>
      <c r="AG276" t="str">
        <f>_xlfn.IFNA(VLOOKUP(Z276,Ref_Kontak!H:H,1,FALSE),"FALSE")</f>
        <v>628999007703</v>
      </c>
      <c r="AH276" t="str">
        <f t="shared" si="45"/>
        <v>METALDET1-LINE 8</v>
      </c>
      <c r="AI276">
        <f>IF(I276="violation",COUNTIF($AH$1:AH276,AH276),0)</f>
        <v>204</v>
      </c>
      <c r="AJ276" t="str">
        <f t="shared" si="46"/>
        <v>violation-METALDET1</v>
      </c>
      <c r="AK276">
        <f>IF(I276="violation",COUNTIF($AJ$1:AJ276,AJ276),FALSE)</f>
        <v>203</v>
      </c>
      <c r="AL276">
        <f t="shared" si="47"/>
        <v>0</v>
      </c>
      <c r="AM276">
        <f t="shared" si="48"/>
        <v>3</v>
      </c>
      <c r="AN276" t="str">
        <f t="shared" si="49"/>
        <v>ALERT! 3 Violation founded @METALDET1</v>
      </c>
    </row>
    <row r="277" spans="1:40">
      <c r="A277" t="s">
        <v>120</v>
      </c>
      <c r="B277" t="s">
        <v>121</v>
      </c>
      <c r="C277" t="s">
        <v>345</v>
      </c>
      <c r="D277" t="s">
        <v>123</v>
      </c>
      <c r="E277">
        <v>1</v>
      </c>
      <c r="G277" t="s">
        <v>124</v>
      </c>
      <c r="I277" t="s">
        <v>125</v>
      </c>
      <c r="Z277" t="str">
        <f>IFERROR(MID(AA277,FIND("-",H277,1)+1,20),_xlfn.IFNA(VLOOKUP(F277&amp;"-"&amp;AA277,Ref_Kontak!$A:$E,4,FALSE),Ref_Kontak!$H$2))</f>
        <v>628999007703</v>
      </c>
      <c r="AA277" t="str">
        <f t="shared" si="40"/>
        <v/>
      </c>
      <c r="AB277" t="str">
        <f t="shared" si="41"/>
        <v/>
      </c>
      <c r="AC277" t="str">
        <f t="shared" si="42"/>
        <v>628999007703</v>
      </c>
      <c r="AD277" t="str">
        <f t="shared" si="43"/>
        <v>Halo+,+Visual+AI+5S+mendeteksi+Violation%3A+GUDANGEXP1-LINE+3</v>
      </c>
      <c r="AE277" t="str">
        <f t="shared" si="44"/>
        <v>https://web.whatsapp.com/send/?phone=628999007703&amp;text=Halo+,+Visual+AI+5S+mendeteksi+Violation%3A+GUDANGEXP1-LINE+3&amp;type=phone_number&amp;app_absent=0</v>
      </c>
      <c r="AF277" t="b">
        <f>IF(ISNA(VLOOKUP(D277&amp;"-"&amp;AB277, Ref_Kontak!$A:$E, 4, FALSE)), FALSE, TRUE)</f>
        <v>0</v>
      </c>
      <c r="AG277" t="str">
        <f>_xlfn.IFNA(VLOOKUP(Z277,Ref_Kontak!H:H,1,FALSE),"FALSE")</f>
        <v>628999007703</v>
      </c>
      <c r="AH277" t="str">
        <f t="shared" si="45"/>
        <v>GUDANGEXP1-LINE 3</v>
      </c>
      <c r="AI277">
        <f>IF(I277="violation",COUNTIF($AH$1:AH277,AH277),0)</f>
        <v>52</v>
      </c>
      <c r="AJ277" t="str">
        <f t="shared" si="46"/>
        <v>violation-GUDANGEXP1</v>
      </c>
      <c r="AK277">
        <f>IF(I277="violation",COUNTIF($AJ$1:AJ277,AJ277),FALSE)</f>
        <v>72</v>
      </c>
      <c r="AL277">
        <f t="shared" si="47"/>
        <v>0</v>
      </c>
      <c r="AM277">
        <f t="shared" si="48"/>
        <v>8</v>
      </c>
      <c r="AN277" t="str">
        <f t="shared" si="49"/>
        <v>ALERT! 8 Violation founded @GUDANGEXP1</v>
      </c>
    </row>
    <row r="278" spans="1:40">
      <c r="A278" t="s">
        <v>120</v>
      </c>
      <c r="B278" t="s">
        <v>121</v>
      </c>
      <c r="C278" t="s">
        <v>345</v>
      </c>
      <c r="D278" t="s">
        <v>324</v>
      </c>
      <c r="E278">
        <v>1</v>
      </c>
      <c r="G278" t="s">
        <v>124</v>
      </c>
      <c r="I278" t="s">
        <v>125</v>
      </c>
      <c r="Z278" t="str">
        <f>IFERROR(MID(AA278,FIND("-",H278,1)+1,20),_xlfn.IFNA(VLOOKUP(F278&amp;"-"&amp;AA278,Ref_Kontak!$A:$E,4,FALSE),Ref_Kontak!$H$2))</f>
        <v>628999007703</v>
      </c>
      <c r="AA278" t="str">
        <f t="shared" si="40"/>
        <v/>
      </c>
      <c r="AB278" t="str">
        <f t="shared" si="41"/>
        <v/>
      </c>
      <c r="AC278" t="str">
        <f t="shared" si="42"/>
        <v>628999007703</v>
      </c>
      <c r="AD278" t="str">
        <f t="shared" si="43"/>
        <v>Halo+,+Visual+AI+5S+mendeteksi+Violation%3A+GUDANGEXP1-LINE+4</v>
      </c>
      <c r="AE278" t="str">
        <f t="shared" si="44"/>
        <v>https://web.whatsapp.com/send/?phone=628999007703&amp;text=Halo+,+Visual+AI+5S+mendeteksi+Violation%3A+GUDANGEXP1-LINE+4&amp;type=phone_number&amp;app_absent=0</v>
      </c>
      <c r="AF278" t="b">
        <f>IF(ISNA(VLOOKUP(D278&amp;"-"&amp;AB278, Ref_Kontak!$A:$E, 4, FALSE)), FALSE, TRUE)</f>
        <v>0</v>
      </c>
      <c r="AG278" t="str">
        <f>_xlfn.IFNA(VLOOKUP(Z278,Ref_Kontak!H:H,1,FALSE),"FALSE")</f>
        <v>628999007703</v>
      </c>
      <c r="AH278" t="str">
        <f t="shared" si="45"/>
        <v>GUDANGEXP1-LINE 4</v>
      </c>
      <c r="AI278">
        <f>IF(I278="violation",COUNTIF($AH$1:AH278,AH278),0)</f>
        <v>21</v>
      </c>
      <c r="AJ278" t="str">
        <f t="shared" si="46"/>
        <v>violation-GUDANGEXP1</v>
      </c>
      <c r="AK278">
        <f>IF(I278="violation",COUNTIF($AJ$1:AJ278,AJ278),FALSE)</f>
        <v>73</v>
      </c>
      <c r="AL278">
        <f t="shared" si="47"/>
        <v>0</v>
      </c>
      <c r="AM278">
        <f t="shared" si="48"/>
        <v>8</v>
      </c>
      <c r="AN278" t="str">
        <f t="shared" si="49"/>
        <v>ALERT! 8 Violation founded @GUDANGEXP1</v>
      </c>
    </row>
    <row r="279" spans="1:40">
      <c r="A279" t="s">
        <v>120</v>
      </c>
      <c r="B279" t="s">
        <v>121</v>
      </c>
      <c r="C279" t="s">
        <v>346</v>
      </c>
      <c r="D279" t="s">
        <v>123</v>
      </c>
      <c r="E279">
        <v>1</v>
      </c>
      <c r="G279" t="s">
        <v>124</v>
      </c>
      <c r="I279" t="s">
        <v>125</v>
      </c>
      <c r="Z279" t="str">
        <f>IFERROR(MID(AA279,FIND("-",H279,1)+1,20),_xlfn.IFNA(VLOOKUP(F279&amp;"-"&amp;AA279,Ref_Kontak!$A:$E,4,FALSE),Ref_Kontak!$H$2))</f>
        <v>628999007703</v>
      </c>
      <c r="AA279" t="str">
        <f t="shared" si="40"/>
        <v/>
      </c>
      <c r="AB279" t="str">
        <f t="shared" si="41"/>
        <v/>
      </c>
      <c r="AC279" t="str">
        <f t="shared" si="42"/>
        <v>628999007703</v>
      </c>
      <c r="AD279" t="str">
        <f t="shared" si="43"/>
        <v>Halo+,+Visual+AI+5S+mendeteksi+Violation%3A+GUDANGEXP1-LINE+3</v>
      </c>
      <c r="AE279" t="str">
        <f t="shared" si="44"/>
        <v>https://web.whatsapp.com/send/?phone=628999007703&amp;text=Halo+,+Visual+AI+5S+mendeteksi+Violation%3A+GUDANGEXP1-LINE+3&amp;type=phone_number&amp;app_absent=0</v>
      </c>
      <c r="AF279" t="b">
        <f>IF(ISNA(VLOOKUP(D279&amp;"-"&amp;AB279, Ref_Kontak!$A:$E, 4, FALSE)), FALSE, TRUE)</f>
        <v>0</v>
      </c>
      <c r="AG279" t="str">
        <f>_xlfn.IFNA(VLOOKUP(Z279,Ref_Kontak!H:H,1,FALSE),"FALSE")</f>
        <v>628999007703</v>
      </c>
      <c r="AH279" t="str">
        <f t="shared" si="45"/>
        <v>GUDANGEXP1-LINE 3</v>
      </c>
      <c r="AI279">
        <f>IF(I279="violation",COUNTIF($AH$1:AH279,AH279),0)</f>
        <v>53</v>
      </c>
      <c r="AJ279" t="str">
        <f t="shared" si="46"/>
        <v>violation-GUDANGEXP1</v>
      </c>
      <c r="AK279">
        <f>IF(I279="violation",COUNTIF($AJ$1:AJ279,AJ279),FALSE)</f>
        <v>74</v>
      </c>
      <c r="AL279">
        <f t="shared" si="47"/>
        <v>0</v>
      </c>
      <c r="AM279">
        <f t="shared" si="48"/>
        <v>8</v>
      </c>
      <c r="AN279" t="str">
        <f t="shared" si="49"/>
        <v>ALERT! 8 Violation founded @GUDANGEXP1</v>
      </c>
    </row>
    <row r="280" spans="1:40">
      <c r="A280" t="s">
        <v>120</v>
      </c>
      <c r="B280" t="s">
        <v>121</v>
      </c>
      <c r="C280" t="s">
        <v>346</v>
      </c>
      <c r="D280" t="s">
        <v>324</v>
      </c>
      <c r="E280">
        <v>1</v>
      </c>
      <c r="G280" t="s">
        <v>124</v>
      </c>
      <c r="I280" t="s">
        <v>125</v>
      </c>
      <c r="Z280" t="str">
        <f>IFERROR(MID(AA280,FIND("-",H280,1)+1,20),_xlfn.IFNA(VLOOKUP(F280&amp;"-"&amp;AA280,Ref_Kontak!$A:$E,4,FALSE),Ref_Kontak!$H$2))</f>
        <v>628999007703</v>
      </c>
      <c r="AA280" t="str">
        <f t="shared" si="40"/>
        <v/>
      </c>
      <c r="AB280" t="str">
        <f t="shared" si="41"/>
        <v/>
      </c>
      <c r="AC280" t="str">
        <f t="shared" si="42"/>
        <v>628999007703</v>
      </c>
      <c r="AD280" t="str">
        <f t="shared" si="43"/>
        <v>Halo+,+Visual+AI+5S+mendeteksi+Violation%3A+GUDANGEXP1-LINE+4</v>
      </c>
      <c r="AE280" t="str">
        <f t="shared" si="44"/>
        <v>https://web.whatsapp.com/send/?phone=628999007703&amp;text=Halo+,+Visual+AI+5S+mendeteksi+Violation%3A+GUDANGEXP1-LINE+4&amp;type=phone_number&amp;app_absent=0</v>
      </c>
      <c r="AF280" t="b">
        <f>IF(ISNA(VLOOKUP(D280&amp;"-"&amp;AB280, Ref_Kontak!$A:$E, 4, FALSE)), FALSE, TRUE)</f>
        <v>0</v>
      </c>
      <c r="AG280" t="str">
        <f>_xlfn.IFNA(VLOOKUP(Z280,Ref_Kontak!H:H,1,FALSE),"FALSE")</f>
        <v>628999007703</v>
      </c>
      <c r="AH280" t="str">
        <f t="shared" si="45"/>
        <v>GUDANGEXP1-LINE 4</v>
      </c>
      <c r="AI280">
        <f>IF(I280="violation",COUNTIF($AH$1:AH280,AH280),0)</f>
        <v>22</v>
      </c>
      <c r="AJ280" t="str">
        <f t="shared" si="46"/>
        <v>violation-GUDANGEXP1</v>
      </c>
      <c r="AK280">
        <f>IF(I280="violation",COUNTIF($AJ$1:AJ280,AJ280),FALSE)</f>
        <v>75</v>
      </c>
      <c r="AL280">
        <f t="shared" si="47"/>
        <v>0</v>
      </c>
      <c r="AM280">
        <f t="shared" si="48"/>
        <v>8</v>
      </c>
      <c r="AN280" t="str">
        <f t="shared" si="49"/>
        <v>ALERT! 8 Violation founded @GUDANGEXP1</v>
      </c>
    </row>
    <row r="281" spans="1:40">
      <c r="A281" t="s">
        <v>120</v>
      </c>
      <c r="B281" t="s">
        <v>121</v>
      </c>
      <c r="C281" t="s">
        <v>347</v>
      </c>
      <c r="D281" t="s">
        <v>129</v>
      </c>
      <c r="E281">
        <v>1</v>
      </c>
      <c r="G281" t="s">
        <v>130</v>
      </c>
      <c r="I281" t="s">
        <v>125</v>
      </c>
      <c r="Z281" t="str">
        <f>IFERROR(MID(AA281,FIND("-",H281,1)+1,20),_xlfn.IFNA(VLOOKUP(F281&amp;"-"&amp;AA281,Ref_Kontak!$A:$E,4,FALSE),Ref_Kontak!$H$2))</f>
        <v>628999007703</v>
      </c>
      <c r="AA281" t="str">
        <f t="shared" si="40"/>
        <v/>
      </c>
      <c r="AB281" t="str">
        <f t="shared" si="41"/>
        <v/>
      </c>
      <c r="AC281" t="str">
        <f t="shared" si="42"/>
        <v>628999007703</v>
      </c>
      <c r="AD281" t="str">
        <f t="shared" si="43"/>
        <v>Halo+,+Visual+AI+5S+mendeteksi+Violation%3A+METALDET1-LINE+8</v>
      </c>
      <c r="AE281" t="str">
        <f t="shared" si="44"/>
        <v>https://web.whatsapp.com/send/?phone=628999007703&amp;text=Halo+,+Visual+AI+5S+mendeteksi+Violation%3A+METALDET1-LINE+8&amp;type=phone_number&amp;app_absent=0</v>
      </c>
      <c r="AF281" t="b">
        <f>IF(ISNA(VLOOKUP(D281&amp;"-"&amp;AB281, Ref_Kontak!$A:$E, 4, FALSE)), FALSE, TRUE)</f>
        <v>0</v>
      </c>
      <c r="AG281" t="str">
        <f>_xlfn.IFNA(VLOOKUP(Z281,Ref_Kontak!H:H,1,FALSE),"FALSE")</f>
        <v>628999007703</v>
      </c>
      <c r="AH281" t="str">
        <f t="shared" si="45"/>
        <v>METALDET1-LINE 8</v>
      </c>
      <c r="AI281">
        <f>IF(I281="violation",COUNTIF($AH$1:AH281,AH281),0)</f>
        <v>205</v>
      </c>
      <c r="AJ281" t="str">
        <f t="shared" si="46"/>
        <v>violation-METALDET1</v>
      </c>
      <c r="AK281">
        <f>IF(I281="violation",COUNTIF($AJ$1:AJ281,AJ281),FALSE)</f>
        <v>204</v>
      </c>
      <c r="AL281">
        <f t="shared" si="47"/>
        <v>0</v>
      </c>
      <c r="AM281">
        <f t="shared" si="48"/>
        <v>3</v>
      </c>
      <c r="AN281" t="str">
        <f t="shared" si="49"/>
        <v>ALERT! 3 Violation founded @METALDET1</v>
      </c>
    </row>
    <row r="282" spans="1:40">
      <c r="A282" t="s">
        <v>120</v>
      </c>
      <c r="B282" t="s">
        <v>121</v>
      </c>
      <c r="C282" t="s">
        <v>347</v>
      </c>
      <c r="D282" t="s">
        <v>123</v>
      </c>
      <c r="E282">
        <v>1</v>
      </c>
      <c r="G282" t="s">
        <v>124</v>
      </c>
      <c r="I282" t="s">
        <v>125</v>
      </c>
      <c r="Z282" t="str">
        <f>IFERROR(MID(AA282,FIND("-",H282,1)+1,20),_xlfn.IFNA(VLOOKUP(F282&amp;"-"&amp;AA282,Ref_Kontak!$A:$E,4,FALSE),Ref_Kontak!$H$2))</f>
        <v>628999007703</v>
      </c>
      <c r="AA282" t="str">
        <f t="shared" si="40"/>
        <v/>
      </c>
      <c r="AB282" t="str">
        <f t="shared" si="41"/>
        <v/>
      </c>
      <c r="AC282" t="str">
        <f t="shared" si="42"/>
        <v>628999007703</v>
      </c>
      <c r="AD282" t="str">
        <f t="shared" si="43"/>
        <v>Halo+,+Visual+AI+5S+mendeteksi+Violation%3A+GUDANGEXP1-LINE+3</v>
      </c>
      <c r="AE282" t="str">
        <f t="shared" si="44"/>
        <v>https://web.whatsapp.com/send/?phone=628999007703&amp;text=Halo+,+Visual+AI+5S+mendeteksi+Violation%3A+GUDANGEXP1-LINE+3&amp;type=phone_number&amp;app_absent=0</v>
      </c>
      <c r="AF282" t="b">
        <f>IF(ISNA(VLOOKUP(D282&amp;"-"&amp;AB282, Ref_Kontak!$A:$E, 4, FALSE)), FALSE, TRUE)</f>
        <v>0</v>
      </c>
      <c r="AG282" t="str">
        <f>_xlfn.IFNA(VLOOKUP(Z282,Ref_Kontak!H:H,1,FALSE),"FALSE")</f>
        <v>628999007703</v>
      </c>
      <c r="AH282" t="str">
        <f t="shared" si="45"/>
        <v>GUDANGEXP1-LINE 3</v>
      </c>
      <c r="AI282">
        <f>IF(I282="violation",COUNTIF($AH$1:AH282,AH282),0)</f>
        <v>54</v>
      </c>
      <c r="AJ282" t="str">
        <f t="shared" si="46"/>
        <v>violation-GUDANGEXP1</v>
      </c>
      <c r="AK282">
        <f>IF(I282="violation",COUNTIF($AJ$1:AJ282,AJ282),FALSE)</f>
        <v>76</v>
      </c>
      <c r="AL282">
        <f t="shared" si="47"/>
        <v>0</v>
      </c>
      <c r="AM282">
        <f t="shared" si="48"/>
        <v>8</v>
      </c>
      <c r="AN282" t="str">
        <f t="shared" si="49"/>
        <v>ALERT! 8 Violation founded @GUDANGEXP1</v>
      </c>
    </row>
    <row r="283" spans="1:40">
      <c r="A283" t="s">
        <v>120</v>
      </c>
      <c r="B283" t="s">
        <v>121</v>
      </c>
      <c r="C283" t="s">
        <v>347</v>
      </c>
      <c r="D283" t="s">
        <v>324</v>
      </c>
      <c r="E283">
        <v>1</v>
      </c>
      <c r="G283" t="s">
        <v>124</v>
      </c>
      <c r="I283" t="s">
        <v>125</v>
      </c>
      <c r="Z283" t="str">
        <f>IFERROR(MID(AA283,FIND("-",H283,1)+1,20),_xlfn.IFNA(VLOOKUP(F283&amp;"-"&amp;AA283,Ref_Kontak!$A:$E,4,FALSE),Ref_Kontak!$H$2))</f>
        <v>628999007703</v>
      </c>
      <c r="AA283" t="str">
        <f t="shared" si="40"/>
        <v/>
      </c>
      <c r="AB283" t="str">
        <f t="shared" si="41"/>
        <v/>
      </c>
      <c r="AC283" t="str">
        <f t="shared" si="42"/>
        <v>628999007703</v>
      </c>
      <c r="AD283" t="str">
        <f t="shared" si="43"/>
        <v>Halo+,+Visual+AI+5S+mendeteksi+Violation%3A+GUDANGEXP1-LINE+4</v>
      </c>
      <c r="AE283" t="str">
        <f t="shared" si="44"/>
        <v>https://web.whatsapp.com/send/?phone=628999007703&amp;text=Halo+,+Visual+AI+5S+mendeteksi+Violation%3A+GUDANGEXP1-LINE+4&amp;type=phone_number&amp;app_absent=0</v>
      </c>
      <c r="AF283" t="b">
        <f>IF(ISNA(VLOOKUP(D283&amp;"-"&amp;AB283, Ref_Kontak!$A:$E, 4, FALSE)), FALSE, TRUE)</f>
        <v>0</v>
      </c>
      <c r="AG283" t="str">
        <f>_xlfn.IFNA(VLOOKUP(Z283,Ref_Kontak!H:H,1,FALSE),"FALSE")</f>
        <v>628999007703</v>
      </c>
      <c r="AH283" t="str">
        <f t="shared" si="45"/>
        <v>GUDANGEXP1-LINE 4</v>
      </c>
      <c r="AI283">
        <f>IF(I283="violation",COUNTIF($AH$1:AH283,AH283),0)</f>
        <v>23</v>
      </c>
      <c r="AJ283" t="str">
        <f t="shared" si="46"/>
        <v>violation-GUDANGEXP1</v>
      </c>
      <c r="AK283">
        <f>IF(I283="violation",COUNTIF($AJ$1:AJ283,AJ283),FALSE)</f>
        <v>77</v>
      </c>
      <c r="AL283">
        <f t="shared" si="47"/>
        <v>0</v>
      </c>
      <c r="AM283">
        <f t="shared" si="48"/>
        <v>8</v>
      </c>
      <c r="AN283" t="str">
        <f t="shared" si="49"/>
        <v>ALERT! 8 Violation founded @GUDANGEXP1</v>
      </c>
    </row>
    <row r="284" spans="1:40">
      <c r="A284" t="s">
        <v>120</v>
      </c>
      <c r="B284" t="s">
        <v>121</v>
      </c>
      <c r="C284" t="s">
        <v>348</v>
      </c>
      <c r="D284" t="s">
        <v>129</v>
      </c>
      <c r="E284">
        <v>1</v>
      </c>
      <c r="G284" t="s">
        <v>130</v>
      </c>
      <c r="I284" t="s">
        <v>125</v>
      </c>
      <c r="Z284" t="str">
        <f>IFERROR(MID(AA284,FIND("-",H284,1)+1,20),_xlfn.IFNA(VLOOKUP(F284&amp;"-"&amp;AA284,Ref_Kontak!$A:$E,4,FALSE),Ref_Kontak!$H$2))</f>
        <v>628999007703</v>
      </c>
      <c r="AA284" t="str">
        <f t="shared" si="40"/>
        <v/>
      </c>
      <c r="AB284" t="str">
        <f t="shared" si="41"/>
        <v/>
      </c>
      <c r="AC284" t="str">
        <f t="shared" si="42"/>
        <v>628999007703</v>
      </c>
      <c r="AD284" t="str">
        <f t="shared" si="43"/>
        <v>Halo+,+Visual+AI+5S+mendeteksi+Violation%3A+METALDET1-LINE+8</v>
      </c>
      <c r="AE284" t="str">
        <f t="shared" si="44"/>
        <v>https://web.whatsapp.com/send/?phone=628999007703&amp;text=Halo+,+Visual+AI+5S+mendeteksi+Violation%3A+METALDET1-LINE+8&amp;type=phone_number&amp;app_absent=0</v>
      </c>
      <c r="AF284" t="b">
        <f>IF(ISNA(VLOOKUP(D284&amp;"-"&amp;AB284, Ref_Kontak!$A:$E, 4, FALSE)), FALSE, TRUE)</f>
        <v>0</v>
      </c>
      <c r="AG284" t="str">
        <f>_xlfn.IFNA(VLOOKUP(Z284,Ref_Kontak!H:H,1,FALSE),"FALSE")</f>
        <v>628999007703</v>
      </c>
      <c r="AH284" t="str">
        <f t="shared" si="45"/>
        <v>METALDET1-LINE 8</v>
      </c>
      <c r="AI284">
        <f>IF(I284="violation",COUNTIF($AH$1:AH284,AH284),0)</f>
        <v>206</v>
      </c>
      <c r="AJ284" t="str">
        <f t="shared" si="46"/>
        <v>violation-METALDET1</v>
      </c>
      <c r="AK284">
        <f>IF(I284="violation",COUNTIF($AJ$1:AJ284,AJ284),FALSE)</f>
        <v>205</v>
      </c>
      <c r="AL284">
        <f t="shared" si="47"/>
        <v>0</v>
      </c>
      <c r="AM284">
        <f t="shared" si="48"/>
        <v>3</v>
      </c>
      <c r="AN284" t="str">
        <f t="shared" si="49"/>
        <v>ALERT! 3 Violation founded @METALDET1</v>
      </c>
    </row>
    <row r="285" spans="1:40">
      <c r="A285" t="s">
        <v>120</v>
      </c>
      <c r="B285" t="s">
        <v>121</v>
      </c>
      <c r="C285" t="s">
        <v>348</v>
      </c>
      <c r="D285" t="s">
        <v>123</v>
      </c>
      <c r="E285">
        <v>1</v>
      </c>
      <c r="G285" t="s">
        <v>124</v>
      </c>
      <c r="I285" t="s">
        <v>125</v>
      </c>
      <c r="Z285" t="str">
        <f>IFERROR(MID(AA285,FIND("-",H285,1)+1,20),_xlfn.IFNA(VLOOKUP(F285&amp;"-"&amp;AA285,Ref_Kontak!$A:$E,4,FALSE),Ref_Kontak!$H$2))</f>
        <v>628999007703</v>
      </c>
      <c r="AA285" t="str">
        <f t="shared" si="40"/>
        <v/>
      </c>
      <c r="AB285" t="str">
        <f t="shared" si="41"/>
        <v/>
      </c>
      <c r="AC285" t="str">
        <f t="shared" si="42"/>
        <v>628999007703</v>
      </c>
      <c r="AD285" t="str">
        <f t="shared" si="43"/>
        <v>Halo+,+Visual+AI+5S+mendeteksi+Violation%3A+GUDANGEXP1-LINE+3</v>
      </c>
      <c r="AE285" t="str">
        <f t="shared" si="44"/>
        <v>https://web.whatsapp.com/send/?phone=628999007703&amp;text=Halo+,+Visual+AI+5S+mendeteksi+Violation%3A+GUDANGEXP1-LINE+3&amp;type=phone_number&amp;app_absent=0</v>
      </c>
      <c r="AF285" t="b">
        <f>IF(ISNA(VLOOKUP(D285&amp;"-"&amp;AB285, Ref_Kontak!$A:$E, 4, FALSE)), FALSE, TRUE)</f>
        <v>0</v>
      </c>
      <c r="AG285" t="str">
        <f>_xlfn.IFNA(VLOOKUP(Z285,Ref_Kontak!H:H,1,FALSE),"FALSE")</f>
        <v>628999007703</v>
      </c>
      <c r="AH285" t="str">
        <f t="shared" si="45"/>
        <v>GUDANGEXP1-LINE 3</v>
      </c>
      <c r="AI285">
        <f>IF(I285="violation",COUNTIF($AH$1:AH285,AH285),0)</f>
        <v>55</v>
      </c>
      <c r="AJ285" t="str">
        <f t="shared" si="46"/>
        <v>violation-GUDANGEXP1</v>
      </c>
      <c r="AK285">
        <f>IF(I285="violation",COUNTIF($AJ$1:AJ285,AJ285),FALSE)</f>
        <v>78</v>
      </c>
      <c r="AL285">
        <f t="shared" si="47"/>
        <v>0</v>
      </c>
      <c r="AM285">
        <f t="shared" si="48"/>
        <v>8</v>
      </c>
      <c r="AN285" t="str">
        <f t="shared" si="49"/>
        <v>ALERT! 8 Violation founded @GUDANGEXP1</v>
      </c>
    </row>
    <row r="286" spans="1:40">
      <c r="A286" t="s">
        <v>120</v>
      </c>
      <c r="B286" t="s">
        <v>121</v>
      </c>
      <c r="C286" t="s">
        <v>348</v>
      </c>
      <c r="D286" t="s">
        <v>324</v>
      </c>
      <c r="E286">
        <v>1</v>
      </c>
      <c r="G286" t="s">
        <v>124</v>
      </c>
      <c r="I286" t="s">
        <v>125</v>
      </c>
      <c r="Z286" t="str">
        <f>IFERROR(MID(AA286,FIND("-",H286,1)+1,20),_xlfn.IFNA(VLOOKUP(F286&amp;"-"&amp;AA286,Ref_Kontak!$A:$E,4,FALSE),Ref_Kontak!$H$2))</f>
        <v>628999007703</v>
      </c>
      <c r="AA286" t="str">
        <f t="shared" si="40"/>
        <v/>
      </c>
      <c r="AB286" t="str">
        <f t="shared" si="41"/>
        <v/>
      </c>
      <c r="AC286" t="str">
        <f t="shared" si="42"/>
        <v>628999007703</v>
      </c>
      <c r="AD286" t="str">
        <f t="shared" si="43"/>
        <v>Halo+,+Visual+AI+5S+mendeteksi+Violation%3A+GUDANGEXP1-LINE+4</v>
      </c>
      <c r="AE286" t="str">
        <f t="shared" si="44"/>
        <v>https://web.whatsapp.com/send/?phone=628999007703&amp;text=Halo+,+Visual+AI+5S+mendeteksi+Violation%3A+GUDANGEXP1-LINE+4&amp;type=phone_number&amp;app_absent=0</v>
      </c>
      <c r="AF286" t="b">
        <f>IF(ISNA(VLOOKUP(D286&amp;"-"&amp;AB286, Ref_Kontak!$A:$E, 4, FALSE)), FALSE, TRUE)</f>
        <v>0</v>
      </c>
      <c r="AG286" t="str">
        <f>_xlfn.IFNA(VLOOKUP(Z286,Ref_Kontak!H:H,1,FALSE),"FALSE")</f>
        <v>628999007703</v>
      </c>
      <c r="AH286" t="str">
        <f t="shared" si="45"/>
        <v>GUDANGEXP1-LINE 4</v>
      </c>
      <c r="AI286">
        <f>IF(I286="violation",COUNTIF($AH$1:AH286,AH286),0)</f>
        <v>24</v>
      </c>
      <c r="AJ286" t="str">
        <f t="shared" si="46"/>
        <v>violation-GUDANGEXP1</v>
      </c>
      <c r="AK286">
        <f>IF(I286="violation",COUNTIF($AJ$1:AJ286,AJ286),FALSE)</f>
        <v>79</v>
      </c>
      <c r="AL286">
        <f t="shared" si="47"/>
        <v>0</v>
      </c>
      <c r="AM286">
        <f t="shared" si="48"/>
        <v>8</v>
      </c>
      <c r="AN286" t="str">
        <f t="shared" si="49"/>
        <v>ALERT! 8 Violation founded @GUDANGEXP1</v>
      </c>
    </row>
    <row r="287" spans="1:40">
      <c r="A287" t="s">
        <v>120</v>
      </c>
      <c r="B287" t="s">
        <v>121</v>
      </c>
      <c r="C287" t="s">
        <v>349</v>
      </c>
      <c r="D287" t="s">
        <v>123</v>
      </c>
      <c r="E287">
        <v>1</v>
      </c>
      <c r="G287" t="s">
        <v>124</v>
      </c>
      <c r="I287" t="s">
        <v>125</v>
      </c>
      <c r="Z287" t="str">
        <f>IFERROR(MID(AA287,FIND("-",H287,1)+1,20),_xlfn.IFNA(VLOOKUP(F287&amp;"-"&amp;AA287,Ref_Kontak!$A:$E,4,FALSE),Ref_Kontak!$H$2))</f>
        <v>628999007703</v>
      </c>
      <c r="AA287" t="str">
        <f t="shared" si="40"/>
        <v/>
      </c>
      <c r="AB287" t="str">
        <f t="shared" si="41"/>
        <v/>
      </c>
      <c r="AC287" t="str">
        <f t="shared" si="42"/>
        <v>628999007703</v>
      </c>
      <c r="AD287" t="str">
        <f t="shared" si="43"/>
        <v>Halo+,+Visual+AI+5S+mendeteksi+Violation%3A+GUDANGEXP1-LINE+3</v>
      </c>
      <c r="AE287" t="str">
        <f t="shared" si="44"/>
        <v>https://web.whatsapp.com/send/?phone=628999007703&amp;text=Halo+,+Visual+AI+5S+mendeteksi+Violation%3A+GUDANGEXP1-LINE+3&amp;type=phone_number&amp;app_absent=0</v>
      </c>
      <c r="AF287" t="b">
        <f>IF(ISNA(VLOOKUP(D287&amp;"-"&amp;AB287, Ref_Kontak!$A:$E, 4, FALSE)), FALSE, TRUE)</f>
        <v>0</v>
      </c>
      <c r="AG287" t="str">
        <f>_xlfn.IFNA(VLOOKUP(Z287,Ref_Kontak!H:H,1,FALSE),"FALSE")</f>
        <v>628999007703</v>
      </c>
      <c r="AH287" t="str">
        <f t="shared" si="45"/>
        <v>GUDANGEXP1-LINE 3</v>
      </c>
      <c r="AI287">
        <f>IF(I287="violation",COUNTIF($AH$1:AH287,AH287),0)</f>
        <v>56</v>
      </c>
      <c r="AJ287" t="str">
        <f t="shared" si="46"/>
        <v>violation-GUDANGEXP1</v>
      </c>
      <c r="AK287">
        <f>IF(I287="violation",COUNTIF($AJ$1:AJ287,AJ287),FALSE)</f>
        <v>80</v>
      </c>
      <c r="AL287">
        <f t="shared" si="47"/>
        <v>0</v>
      </c>
      <c r="AM287">
        <f t="shared" si="48"/>
        <v>8</v>
      </c>
      <c r="AN287" t="str">
        <f t="shared" si="49"/>
        <v>ALERT! 8 Violation founded @GUDANGEXP1</v>
      </c>
    </row>
    <row r="288" spans="1:40">
      <c r="A288" t="s">
        <v>120</v>
      </c>
      <c r="B288" t="s">
        <v>121</v>
      </c>
      <c r="C288" t="s">
        <v>349</v>
      </c>
      <c r="D288" t="s">
        <v>324</v>
      </c>
      <c r="E288">
        <v>1</v>
      </c>
      <c r="G288" t="s">
        <v>124</v>
      </c>
      <c r="I288" t="s">
        <v>125</v>
      </c>
      <c r="Z288" t="str">
        <f>IFERROR(MID(AA288,FIND("-",H288,1)+1,20),_xlfn.IFNA(VLOOKUP(F288&amp;"-"&amp;AA288,Ref_Kontak!$A:$E,4,FALSE),Ref_Kontak!$H$2))</f>
        <v>628999007703</v>
      </c>
      <c r="AA288" t="str">
        <f t="shared" si="40"/>
        <v/>
      </c>
      <c r="AB288" t="str">
        <f t="shared" si="41"/>
        <v/>
      </c>
      <c r="AC288" t="str">
        <f t="shared" si="42"/>
        <v>628999007703</v>
      </c>
      <c r="AD288" t="str">
        <f t="shared" si="43"/>
        <v>Halo+,+Visual+AI+5S+mendeteksi+Violation%3A+GUDANGEXP1-LINE+4</v>
      </c>
      <c r="AE288" t="str">
        <f t="shared" si="44"/>
        <v>https://web.whatsapp.com/send/?phone=628999007703&amp;text=Halo+,+Visual+AI+5S+mendeteksi+Violation%3A+GUDANGEXP1-LINE+4&amp;type=phone_number&amp;app_absent=0</v>
      </c>
      <c r="AF288" t="b">
        <f>IF(ISNA(VLOOKUP(D288&amp;"-"&amp;AB288, Ref_Kontak!$A:$E, 4, FALSE)), FALSE, TRUE)</f>
        <v>0</v>
      </c>
      <c r="AG288" t="str">
        <f>_xlfn.IFNA(VLOOKUP(Z288,Ref_Kontak!H:H,1,FALSE),"FALSE")</f>
        <v>628999007703</v>
      </c>
      <c r="AH288" t="str">
        <f t="shared" si="45"/>
        <v>GUDANGEXP1-LINE 4</v>
      </c>
      <c r="AI288">
        <f>IF(I288="violation",COUNTIF($AH$1:AH288,AH288),0)</f>
        <v>25</v>
      </c>
      <c r="AJ288" t="str">
        <f t="shared" si="46"/>
        <v>violation-GUDANGEXP1</v>
      </c>
      <c r="AK288">
        <f>IF(I288="violation",COUNTIF($AJ$1:AJ288,AJ288),FALSE)</f>
        <v>81</v>
      </c>
      <c r="AL288">
        <f t="shared" si="47"/>
        <v>0</v>
      </c>
      <c r="AM288">
        <f t="shared" si="48"/>
        <v>8</v>
      </c>
      <c r="AN288" t="str">
        <f t="shared" si="49"/>
        <v>ALERT! 8 Violation founded @GUDANGEXP1</v>
      </c>
    </row>
    <row r="289" spans="1:40">
      <c r="A289" t="s">
        <v>120</v>
      </c>
      <c r="B289" t="s">
        <v>121</v>
      </c>
      <c r="C289" t="s">
        <v>349</v>
      </c>
      <c r="D289" t="s">
        <v>129</v>
      </c>
      <c r="E289">
        <v>1</v>
      </c>
      <c r="G289" t="s">
        <v>130</v>
      </c>
      <c r="I289" t="s">
        <v>125</v>
      </c>
      <c r="Z289" t="str">
        <f>IFERROR(MID(AA289,FIND("-",H289,1)+1,20),_xlfn.IFNA(VLOOKUP(F289&amp;"-"&amp;AA289,Ref_Kontak!$A:$E,4,FALSE),Ref_Kontak!$H$2))</f>
        <v>628999007703</v>
      </c>
      <c r="AA289" t="str">
        <f t="shared" si="40"/>
        <v/>
      </c>
      <c r="AB289" t="str">
        <f t="shared" si="41"/>
        <v/>
      </c>
      <c r="AC289" t="str">
        <f t="shared" si="42"/>
        <v>628999007703</v>
      </c>
      <c r="AD289" t="str">
        <f t="shared" si="43"/>
        <v>Halo+,+Visual+AI+5S+mendeteksi+Violation%3A+METALDET1-LINE+8</v>
      </c>
      <c r="AE289" t="str">
        <f t="shared" si="44"/>
        <v>https://web.whatsapp.com/send/?phone=628999007703&amp;text=Halo+,+Visual+AI+5S+mendeteksi+Violation%3A+METALDET1-LINE+8&amp;type=phone_number&amp;app_absent=0</v>
      </c>
      <c r="AF289" t="b">
        <f>IF(ISNA(VLOOKUP(D289&amp;"-"&amp;AB289, Ref_Kontak!$A:$E, 4, FALSE)), FALSE, TRUE)</f>
        <v>0</v>
      </c>
      <c r="AG289" t="str">
        <f>_xlfn.IFNA(VLOOKUP(Z289,Ref_Kontak!H:H,1,FALSE),"FALSE")</f>
        <v>628999007703</v>
      </c>
      <c r="AH289" t="str">
        <f t="shared" si="45"/>
        <v>METALDET1-LINE 8</v>
      </c>
      <c r="AI289">
        <f>IF(I289="violation",COUNTIF($AH$1:AH289,AH289),0)</f>
        <v>207</v>
      </c>
      <c r="AJ289" t="str">
        <f t="shared" si="46"/>
        <v>violation-METALDET1</v>
      </c>
      <c r="AK289">
        <f>IF(I289="violation",COUNTIF($AJ$1:AJ289,AJ289),FALSE)</f>
        <v>206</v>
      </c>
      <c r="AL289">
        <f t="shared" si="47"/>
        <v>0</v>
      </c>
      <c r="AM289">
        <f t="shared" si="48"/>
        <v>3</v>
      </c>
      <c r="AN289" t="str">
        <f t="shared" si="49"/>
        <v>ALERT! 3 Violation founded @METALDET1</v>
      </c>
    </row>
    <row r="290" spans="1:40">
      <c r="A290" t="s">
        <v>120</v>
      </c>
      <c r="B290" t="s">
        <v>121</v>
      </c>
      <c r="C290" t="s">
        <v>350</v>
      </c>
      <c r="D290" t="s">
        <v>129</v>
      </c>
      <c r="E290">
        <v>1</v>
      </c>
      <c r="G290" t="s">
        <v>130</v>
      </c>
      <c r="I290" t="s">
        <v>125</v>
      </c>
      <c r="Z290" t="str">
        <f>IFERROR(MID(AA290,FIND("-",H290,1)+1,20),_xlfn.IFNA(VLOOKUP(F290&amp;"-"&amp;AA290,Ref_Kontak!$A:$E,4,FALSE),Ref_Kontak!$H$2))</f>
        <v>628999007703</v>
      </c>
      <c r="AA290" t="str">
        <f t="shared" si="40"/>
        <v/>
      </c>
      <c r="AB290" t="str">
        <f t="shared" si="41"/>
        <v/>
      </c>
      <c r="AC290" t="str">
        <f t="shared" si="42"/>
        <v>628999007703</v>
      </c>
      <c r="AD290" t="str">
        <f t="shared" si="43"/>
        <v>Halo+,+Visual+AI+5S+mendeteksi+Violation%3A+METALDET1-LINE+8</v>
      </c>
      <c r="AE290" t="str">
        <f t="shared" si="44"/>
        <v>https://web.whatsapp.com/send/?phone=628999007703&amp;text=Halo+,+Visual+AI+5S+mendeteksi+Violation%3A+METALDET1-LINE+8&amp;type=phone_number&amp;app_absent=0</v>
      </c>
      <c r="AF290" t="b">
        <f>IF(ISNA(VLOOKUP(D290&amp;"-"&amp;AB290, Ref_Kontak!$A:$E, 4, FALSE)), FALSE, TRUE)</f>
        <v>0</v>
      </c>
      <c r="AG290" t="str">
        <f>_xlfn.IFNA(VLOOKUP(Z290,Ref_Kontak!H:H,1,FALSE),"FALSE")</f>
        <v>628999007703</v>
      </c>
      <c r="AH290" t="str">
        <f t="shared" si="45"/>
        <v>METALDET1-LINE 8</v>
      </c>
      <c r="AI290">
        <f>IF(I290="violation",COUNTIF($AH$1:AH290,AH290),0)</f>
        <v>208</v>
      </c>
      <c r="AJ290" t="str">
        <f t="shared" si="46"/>
        <v>violation-METALDET1</v>
      </c>
      <c r="AK290">
        <f>IF(I290="violation",COUNTIF($AJ$1:AJ290,AJ290),FALSE)</f>
        <v>207</v>
      </c>
      <c r="AL290">
        <f t="shared" si="47"/>
        <v>0</v>
      </c>
      <c r="AM290">
        <f t="shared" si="48"/>
        <v>3</v>
      </c>
      <c r="AN290" t="str">
        <f t="shared" si="49"/>
        <v>ALERT! 3 Violation founded @METALDET1</v>
      </c>
    </row>
    <row r="291" spans="1:40">
      <c r="A291" t="s">
        <v>120</v>
      </c>
      <c r="B291" t="s">
        <v>121</v>
      </c>
      <c r="C291" t="s">
        <v>350</v>
      </c>
      <c r="D291" t="s">
        <v>123</v>
      </c>
      <c r="E291">
        <v>1</v>
      </c>
      <c r="G291" t="s">
        <v>124</v>
      </c>
      <c r="I291" t="s">
        <v>125</v>
      </c>
      <c r="Z291" t="str">
        <f>IFERROR(MID(AA291,FIND("-",H291,1)+1,20),_xlfn.IFNA(VLOOKUP(F291&amp;"-"&amp;AA291,Ref_Kontak!$A:$E,4,FALSE),Ref_Kontak!$H$2))</f>
        <v>628999007703</v>
      </c>
      <c r="AA291" t="str">
        <f t="shared" si="40"/>
        <v/>
      </c>
      <c r="AB291" t="str">
        <f t="shared" si="41"/>
        <v/>
      </c>
      <c r="AC291" t="str">
        <f t="shared" si="42"/>
        <v>628999007703</v>
      </c>
      <c r="AD291" t="str">
        <f t="shared" si="43"/>
        <v>Halo+,+Visual+AI+5S+mendeteksi+Violation%3A+GUDANGEXP1-LINE+3</v>
      </c>
      <c r="AE291" t="str">
        <f t="shared" si="44"/>
        <v>https://web.whatsapp.com/send/?phone=628999007703&amp;text=Halo+,+Visual+AI+5S+mendeteksi+Violation%3A+GUDANGEXP1-LINE+3&amp;type=phone_number&amp;app_absent=0</v>
      </c>
      <c r="AF291" t="b">
        <f>IF(ISNA(VLOOKUP(D291&amp;"-"&amp;AB291, Ref_Kontak!$A:$E, 4, FALSE)), FALSE, TRUE)</f>
        <v>0</v>
      </c>
      <c r="AG291" t="str">
        <f>_xlfn.IFNA(VLOOKUP(Z291,Ref_Kontak!H:H,1,FALSE),"FALSE")</f>
        <v>628999007703</v>
      </c>
      <c r="AH291" t="str">
        <f t="shared" si="45"/>
        <v>GUDANGEXP1-LINE 3</v>
      </c>
      <c r="AI291">
        <f>IF(I291="violation",COUNTIF($AH$1:AH291,AH291),0)</f>
        <v>57</v>
      </c>
      <c r="AJ291" t="str">
        <f t="shared" si="46"/>
        <v>violation-GUDANGEXP1</v>
      </c>
      <c r="AK291">
        <f>IF(I291="violation",COUNTIF($AJ$1:AJ291,AJ291),FALSE)</f>
        <v>82</v>
      </c>
      <c r="AL291">
        <f t="shared" si="47"/>
        <v>0</v>
      </c>
      <c r="AM291">
        <f t="shared" si="48"/>
        <v>8</v>
      </c>
      <c r="AN291" t="str">
        <f t="shared" si="49"/>
        <v>ALERT! 8 Violation founded @GUDANGEXP1</v>
      </c>
    </row>
    <row r="292" spans="1:40">
      <c r="A292" t="s">
        <v>120</v>
      </c>
      <c r="B292" t="s">
        <v>121</v>
      </c>
      <c r="C292" t="s">
        <v>350</v>
      </c>
      <c r="D292" t="s">
        <v>324</v>
      </c>
      <c r="E292">
        <v>1</v>
      </c>
      <c r="G292" t="s">
        <v>124</v>
      </c>
      <c r="I292" t="s">
        <v>125</v>
      </c>
      <c r="Z292" t="str">
        <f>IFERROR(MID(AA292,FIND("-",H292,1)+1,20),_xlfn.IFNA(VLOOKUP(F292&amp;"-"&amp;AA292,Ref_Kontak!$A:$E,4,FALSE),Ref_Kontak!$H$2))</f>
        <v>628999007703</v>
      </c>
      <c r="AA292" t="str">
        <f t="shared" si="40"/>
        <v/>
      </c>
      <c r="AB292" t="str">
        <f t="shared" si="41"/>
        <v/>
      </c>
      <c r="AC292" t="str">
        <f t="shared" si="42"/>
        <v>628999007703</v>
      </c>
      <c r="AD292" t="str">
        <f t="shared" si="43"/>
        <v>Halo+,+Visual+AI+5S+mendeteksi+Violation%3A+GUDANGEXP1-LINE+4</v>
      </c>
      <c r="AE292" t="str">
        <f t="shared" si="44"/>
        <v>https://web.whatsapp.com/send/?phone=628999007703&amp;text=Halo+,+Visual+AI+5S+mendeteksi+Violation%3A+GUDANGEXP1-LINE+4&amp;type=phone_number&amp;app_absent=0</v>
      </c>
      <c r="AF292" t="b">
        <f>IF(ISNA(VLOOKUP(D292&amp;"-"&amp;AB292, Ref_Kontak!$A:$E, 4, FALSE)), FALSE, TRUE)</f>
        <v>0</v>
      </c>
      <c r="AG292" t="str">
        <f>_xlfn.IFNA(VLOOKUP(Z292,Ref_Kontak!H:H,1,FALSE),"FALSE")</f>
        <v>628999007703</v>
      </c>
      <c r="AH292" t="str">
        <f t="shared" si="45"/>
        <v>GUDANGEXP1-LINE 4</v>
      </c>
      <c r="AI292">
        <f>IF(I292="violation",COUNTIF($AH$1:AH292,AH292),0)</f>
        <v>26</v>
      </c>
      <c r="AJ292" t="str">
        <f t="shared" si="46"/>
        <v>violation-GUDANGEXP1</v>
      </c>
      <c r="AK292">
        <f>IF(I292="violation",COUNTIF($AJ$1:AJ292,AJ292),FALSE)</f>
        <v>83</v>
      </c>
      <c r="AL292">
        <f t="shared" si="47"/>
        <v>0</v>
      </c>
      <c r="AM292">
        <f t="shared" si="48"/>
        <v>8</v>
      </c>
      <c r="AN292" t="str">
        <f t="shared" si="49"/>
        <v>ALERT! 8 Violation founded @GUDANGEXP1</v>
      </c>
    </row>
    <row r="293" spans="1:40">
      <c r="A293" t="s">
        <v>120</v>
      </c>
      <c r="B293" t="s">
        <v>121</v>
      </c>
      <c r="C293" t="s">
        <v>351</v>
      </c>
      <c r="D293" t="s">
        <v>123</v>
      </c>
      <c r="E293">
        <v>1</v>
      </c>
      <c r="G293" t="s">
        <v>124</v>
      </c>
      <c r="I293" t="s">
        <v>125</v>
      </c>
      <c r="Z293" t="str">
        <f>IFERROR(MID(AA293,FIND("-",H293,1)+1,20),_xlfn.IFNA(VLOOKUP(F293&amp;"-"&amp;AA293,Ref_Kontak!$A:$E,4,FALSE),Ref_Kontak!$H$2))</f>
        <v>628999007703</v>
      </c>
      <c r="AA293" t="str">
        <f t="shared" si="40"/>
        <v/>
      </c>
      <c r="AB293" t="str">
        <f t="shared" si="41"/>
        <v/>
      </c>
      <c r="AC293" t="str">
        <f t="shared" si="42"/>
        <v>628999007703</v>
      </c>
      <c r="AD293" t="str">
        <f t="shared" si="43"/>
        <v>Halo+,+Visual+AI+5S+mendeteksi+Violation%3A+GUDANGEXP1-LINE+3</v>
      </c>
      <c r="AE293" t="str">
        <f t="shared" si="44"/>
        <v>https://web.whatsapp.com/send/?phone=628999007703&amp;text=Halo+,+Visual+AI+5S+mendeteksi+Violation%3A+GUDANGEXP1-LINE+3&amp;type=phone_number&amp;app_absent=0</v>
      </c>
      <c r="AF293" t="b">
        <f>IF(ISNA(VLOOKUP(D293&amp;"-"&amp;AB293, Ref_Kontak!$A:$E, 4, FALSE)), FALSE, TRUE)</f>
        <v>0</v>
      </c>
      <c r="AG293" t="str">
        <f>_xlfn.IFNA(VLOOKUP(Z293,Ref_Kontak!H:H,1,FALSE),"FALSE")</f>
        <v>628999007703</v>
      </c>
      <c r="AH293" t="str">
        <f t="shared" si="45"/>
        <v>GUDANGEXP1-LINE 3</v>
      </c>
      <c r="AI293">
        <f>IF(I293="violation",COUNTIF($AH$1:AH293,AH293),0)</f>
        <v>58</v>
      </c>
      <c r="AJ293" t="str">
        <f t="shared" si="46"/>
        <v>violation-GUDANGEXP1</v>
      </c>
      <c r="AK293">
        <f>IF(I293="violation",COUNTIF($AJ$1:AJ293,AJ293),FALSE)</f>
        <v>84</v>
      </c>
      <c r="AL293">
        <f t="shared" si="47"/>
        <v>0</v>
      </c>
      <c r="AM293">
        <f t="shared" si="48"/>
        <v>8</v>
      </c>
      <c r="AN293" t="str">
        <f t="shared" si="49"/>
        <v>ALERT! 8 Violation founded @GUDANGEXP1</v>
      </c>
    </row>
    <row r="294" spans="1:40">
      <c r="A294" t="s">
        <v>120</v>
      </c>
      <c r="B294" t="s">
        <v>121</v>
      </c>
      <c r="C294" t="s">
        <v>351</v>
      </c>
      <c r="D294" t="s">
        <v>324</v>
      </c>
      <c r="E294">
        <v>1</v>
      </c>
      <c r="G294" t="s">
        <v>124</v>
      </c>
      <c r="I294" t="s">
        <v>125</v>
      </c>
      <c r="Z294" t="str">
        <f>IFERROR(MID(AA294,FIND("-",H294,1)+1,20),_xlfn.IFNA(VLOOKUP(F294&amp;"-"&amp;AA294,Ref_Kontak!$A:$E,4,FALSE),Ref_Kontak!$H$2))</f>
        <v>628999007703</v>
      </c>
      <c r="AA294" t="str">
        <f t="shared" si="40"/>
        <v/>
      </c>
      <c r="AB294" t="str">
        <f t="shared" si="41"/>
        <v/>
      </c>
      <c r="AC294" t="str">
        <f t="shared" si="42"/>
        <v>628999007703</v>
      </c>
      <c r="AD294" t="str">
        <f t="shared" si="43"/>
        <v>Halo+,+Visual+AI+5S+mendeteksi+Violation%3A+GUDANGEXP1-LINE+4</v>
      </c>
      <c r="AE294" t="str">
        <f t="shared" si="44"/>
        <v>https://web.whatsapp.com/send/?phone=628999007703&amp;text=Halo+,+Visual+AI+5S+mendeteksi+Violation%3A+GUDANGEXP1-LINE+4&amp;type=phone_number&amp;app_absent=0</v>
      </c>
      <c r="AF294" t="b">
        <f>IF(ISNA(VLOOKUP(D294&amp;"-"&amp;AB294, Ref_Kontak!$A:$E, 4, FALSE)), FALSE, TRUE)</f>
        <v>0</v>
      </c>
      <c r="AG294" t="str">
        <f>_xlfn.IFNA(VLOOKUP(Z294,Ref_Kontak!H:H,1,FALSE),"FALSE")</f>
        <v>628999007703</v>
      </c>
      <c r="AH294" t="str">
        <f t="shared" si="45"/>
        <v>GUDANGEXP1-LINE 4</v>
      </c>
      <c r="AI294">
        <f>IF(I294="violation",COUNTIF($AH$1:AH294,AH294),0)</f>
        <v>27</v>
      </c>
      <c r="AJ294" t="str">
        <f t="shared" si="46"/>
        <v>violation-GUDANGEXP1</v>
      </c>
      <c r="AK294">
        <f>IF(I294="violation",COUNTIF($AJ$1:AJ294,AJ294),FALSE)</f>
        <v>85</v>
      </c>
      <c r="AL294">
        <f t="shared" si="47"/>
        <v>0</v>
      </c>
      <c r="AM294">
        <f t="shared" si="48"/>
        <v>8</v>
      </c>
      <c r="AN294" t="str">
        <f t="shared" si="49"/>
        <v>ALERT! 8 Violation founded @GUDANGEXP1</v>
      </c>
    </row>
    <row r="295" spans="1:40">
      <c r="A295" t="s">
        <v>120</v>
      </c>
      <c r="B295" t="s">
        <v>121</v>
      </c>
      <c r="C295" t="s">
        <v>352</v>
      </c>
      <c r="D295" t="s">
        <v>129</v>
      </c>
      <c r="E295">
        <v>1</v>
      </c>
      <c r="G295" t="s">
        <v>130</v>
      </c>
      <c r="I295" t="s">
        <v>125</v>
      </c>
      <c r="Z295" t="str">
        <f>IFERROR(MID(AA295,FIND("-",H295,1)+1,20),_xlfn.IFNA(VLOOKUP(F295&amp;"-"&amp;AA295,Ref_Kontak!$A:$E,4,FALSE),Ref_Kontak!$H$2))</f>
        <v>628999007703</v>
      </c>
      <c r="AA295" t="str">
        <f t="shared" si="40"/>
        <v/>
      </c>
      <c r="AB295" t="str">
        <f t="shared" si="41"/>
        <v/>
      </c>
      <c r="AC295" t="str">
        <f t="shared" si="42"/>
        <v>628999007703</v>
      </c>
      <c r="AD295" t="str">
        <f t="shared" si="43"/>
        <v>Halo+,+Visual+AI+5S+mendeteksi+Violation%3A+METALDET1-LINE+8</v>
      </c>
      <c r="AE295" t="str">
        <f t="shared" si="44"/>
        <v>https://web.whatsapp.com/send/?phone=628999007703&amp;text=Halo+,+Visual+AI+5S+mendeteksi+Violation%3A+METALDET1-LINE+8&amp;type=phone_number&amp;app_absent=0</v>
      </c>
      <c r="AF295" t="b">
        <f>IF(ISNA(VLOOKUP(D295&amp;"-"&amp;AB295, Ref_Kontak!$A:$E, 4, FALSE)), FALSE, TRUE)</f>
        <v>0</v>
      </c>
      <c r="AG295" t="str">
        <f>_xlfn.IFNA(VLOOKUP(Z295,Ref_Kontak!H:H,1,FALSE),"FALSE")</f>
        <v>628999007703</v>
      </c>
      <c r="AH295" t="str">
        <f t="shared" si="45"/>
        <v>METALDET1-LINE 8</v>
      </c>
      <c r="AI295">
        <f>IF(I295="violation",COUNTIF($AH$1:AH295,AH295),0)</f>
        <v>209</v>
      </c>
      <c r="AJ295" t="str">
        <f t="shared" si="46"/>
        <v>violation-METALDET1</v>
      </c>
      <c r="AK295">
        <f>IF(I295="violation",COUNTIF($AJ$1:AJ295,AJ295),FALSE)</f>
        <v>208</v>
      </c>
      <c r="AL295">
        <f t="shared" si="47"/>
        <v>0</v>
      </c>
      <c r="AM295">
        <f t="shared" si="48"/>
        <v>3</v>
      </c>
      <c r="AN295" t="str">
        <f t="shared" si="49"/>
        <v>ALERT! 3 Violation founded @METALDET1</v>
      </c>
    </row>
    <row r="296" spans="1:40">
      <c r="A296" t="s">
        <v>120</v>
      </c>
      <c r="B296" t="s">
        <v>121</v>
      </c>
      <c r="C296" t="s">
        <v>352</v>
      </c>
      <c r="D296" t="s">
        <v>123</v>
      </c>
      <c r="E296">
        <v>1</v>
      </c>
      <c r="G296" t="s">
        <v>124</v>
      </c>
      <c r="I296" t="s">
        <v>125</v>
      </c>
      <c r="Z296" t="str">
        <f>IFERROR(MID(AA296,FIND("-",H296,1)+1,20),_xlfn.IFNA(VLOOKUP(F296&amp;"-"&amp;AA296,Ref_Kontak!$A:$E,4,FALSE),Ref_Kontak!$H$2))</f>
        <v>628999007703</v>
      </c>
      <c r="AA296" t="str">
        <f t="shared" si="40"/>
        <v/>
      </c>
      <c r="AB296" t="str">
        <f t="shared" si="41"/>
        <v/>
      </c>
      <c r="AC296" t="str">
        <f t="shared" si="42"/>
        <v>628999007703</v>
      </c>
      <c r="AD296" t="str">
        <f t="shared" si="43"/>
        <v>Halo+,+Visual+AI+5S+mendeteksi+Violation%3A+GUDANGEXP1-LINE+3</v>
      </c>
      <c r="AE296" t="str">
        <f t="shared" si="44"/>
        <v>https://web.whatsapp.com/send/?phone=628999007703&amp;text=Halo+,+Visual+AI+5S+mendeteksi+Violation%3A+GUDANGEXP1-LINE+3&amp;type=phone_number&amp;app_absent=0</v>
      </c>
      <c r="AF296" t="b">
        <f>IF(ISNA(VLOOKUP(D296&amp;"-"&amp;AB296, Ref_Kontak!$A:$E, 4, FALSE)), FALSE, TRUE)</f>
        <v>0</v>
      </c>
      <c r="AG296" t="str">
        <f>_xlfn.IFNA(VLOOKUP(Z296,Ref_Kontak!H:H,1,FALSE),"FALSE")</f>
        <v>628999007703</v>
      </c>
      <c r="AH296" t="str">
        <f t="shared" si="45"/>
        <v>GUDANGEXP1-LINE 3</v>
      </c>
      <c r="AI296">
        <f>IF(I296="violation",COUNTIF($AH$1:AH296,AH296),0)</f>
        <v>59</v>
      </c>
      <c r="AJ296" t="str">
        <f t="shared" si="46"/>
        <v>violation-GUDANGEXP1</v>
      </c>
      <c r="AK296">
        <f>IF(I296="violation",COUNTIF($AJ$1:AJ296,AJ296),FALSE)</f>
        <v>86</v>
      </c>
      <c r="AL296">
        <f t="shared" si="47"/>
        <v>0</v>
      </c>
      <c r="AM296">
        <f t="shared" si="48"/>
        <v>8</v>
      </c>
      <c r="AN296" t="str">
        <f t="shared" si="49"/>
        <v>ALERT! 8 Violation founded @GUDANGEXP1</v>
      </c>
    </row>
    <row r="297" spans="1:40">
      <c r="A297" t="s">
        <v>120</v>
      </c>
      <c r="B297" t="s">
        <v>121</v>
      </c>
      <c r="C297" t="s">
        <v>352</v>
      </c>
      <c r="D297" t="s">
        <v>324</v>
      </c>
      <c r="E297">
        <v>1</v>
      </c>
      <c r="G297" t="s">
        <v>124</v>
      </c>
      <c r="I297" t="s">
        <v>125</v>
      </c>
      <c r="Z297" t="str">
        <f>IFERROR(MID(AA297,FIND("-",H297,1)+1,20),_xlfn.IFNA(VLOOKUP(F297&amp;"-"&amp;AA297,Ref_Kontak!$A:$E,4,FALSE),Ref_Kontak!$H$2))</f>
        <v>628999007703</v>
      </c>
      <c r="AA297" t="str">
        <f t="shared" si="40"/>
        <v/>
      </c>
      <c r="AB297" t="str">
        <f t="shared" si="41"/>
        <v/>
      </c>
      <c r="AC297" t="str">
        <f t="shared" si="42"/>
        <v>628999007703</v>
      </c>
      <c r="AD297" t="str">
        <f t="shared" si="43"/>
        <v>Halo+,+Visual+AI+5S+mendeteksi+Violation%3A+GUDANGEXP1-LINE+4</v>
      </c>
      <c r="AE297" t="str">
        <f t="shared" si="44"/>
        <v>https://web.whatsapp.com/send/?phone=628999007703&amp;text=Halo+,+Visual+AI+5S+mendeteksi+Violation%3A+GUDANGEXP1-LINE+4&amp;type=phone_number&amp;app_absent=0</v>
      </c>
      <c r="AF297" t="b">
        <f>IF(ISNA(VLOOKUP(D297&amp;"-"&amp;AB297, Ref_Kontak!$A:$E, 4, FALSE)), FALSE, TRUE)</f>
        <v>0</v>
      </c>
      <c r="AG297" t="str">
        <f>_xlfn.IFNA(VLOOKUP(Z297,Ref_Kontak!H:H,1,FALSE),"FALSE")</f>
        <v>628999007703</v>
      </c>
      <c r="AH297" t="str">
        <f t="shared" si="45"/>
        <v>GUDANGEXP1-LINE 4</v>
      </c>
      <c r="AI297">
        <f>IF(I297="violation",COUNTIF($AH$1:AH297,AH297),0)</f>
        <v>28</v>
      </c>
      <c r="AJ297" t="str">
        <f t="shared" si="46"/>
        <v>violation-GUDANGEXP1</v>
      </c>
      <c r="AK297">
        <f>IF(I297="violation",COUNTIF($AJ$1:AJ297,AJ297),FALSE)</f>
        <v>87</v>
      </c>
      <c r="AL297">
        <f t="shared" si="47"/>
        <v>0</v>
      </c>
      <c r="AM297">
        <f t="shared" si="48"/>
        <v>8</v>
      </c>
      <c r="AN297" t="str">
        <f t="shared" si="49"/>
        <v>ALERT! 8 Violation founded @GUDANGEXP1</v>
      </c>
    </row>
    <row r="298" spans="1:40">
      <c r="A298" t="s">
        <v>120</v>
      </c>
      <c r="B298" t="s">
        <v>121</v>
      </c>
      <c r="C298" t="s">
        <v>353</v>
      </c>
      <c r="D298" t="s">
        <v>129</v>
      </c>
      <c r="E298">
        <v>1</v>
      </c>
      <c r="G298" t="s">
        <v>130</v>
      </c>
      <c r="I298" t="s">
        <v>125</v>
      </c>
      <c r="Z298" t="str">
        <f>IFERROR(MID(AA298,FIND("-",H298,1)+1,20),_xlfn.IFNA(VLOOKUP(F298&amp;"-"&amp;AA298,Ref_Kontak!$A:$E,4,FALSE),Ref_Kontak!$H$2))</f>
        <v>628999007703</v>
      </c>
      <c r="AA298" t="str">
        <f t="shared" si="40"/>
        <v/>
      </c>
      <c r="AB298" t="str">
        <f t="shared" si="41"/>
        <v/>
      </c>
      <c r="AC298" t="str">
        <f t="shared" si="42"/>
        <v>628999007703</v>
      </c>
      <c r="AD298" t="str">
        <f t="shared" si="43"/>
        <v>Halo+,+Visual+AI+5S+mendeteksi+Violation%3A+METALDET1-LINE+8</v>
      </c>
      <c r="AE298" t="str">
        <f t="shared" si="44"/>
        <v>https://web.whatsapp.com/send/?phone=628999007703&amp;text=Halo+,+Visual+AI+5S+mendeteksi+Violation%3A+METALDET1-LINE+8&amp;type=phone_number&amp;app_absent=0</v>
      </c>
      <c r="AF298" t="b">
        <f>IF(ISNA(VLOOKUP(D298&amp;"-"&amp;AB298, Ref_Kontak!$A:$E, 4, FALSE)), FALSE, TRUE)</f>
        <v>0</v>
      </c>
      <c r="AG298" t="str">
        <f>_xlfn.IFNA(VLOOKUP(Z298,Ref_Kontak!H:H,1,FALSE),"FALSE")</f>
        <v>628999007703</v>
      </c>
      <c r="AH298" t="str">
        <f t="shared" si="45"/>
        <v>METALDET1-LINE 8</v>
      </c>
      <c r="AI298">
        <f>IF(I298="violation",COUNTIF($AH$1:AH298,AH298),0)</f>
        <v>210</v>
      </c>
      <c r="AJ298" t="str">
        <f t="shared" si="46"/>
        <v>violation-METALDET1</v>
      </c>
      <c r="AK298">
        <f>IF(I298="violation",COUNTIF($AJ$1:AJ298,AJ298),FALSE)</f>
        <v>209</v>
      </c>
      <c r="AL298">
        <f t="shared" si="47"/>
        <v>0</v>
      </c>
      <c r="AM298">
        <f t="shared" si="48"/>
        <v>3</v>
      </c>
      <c r="AN298" t="str">
        <f t="shared" si="49"/>
        <v>ALERT! 3 Violation founded @METALDET1</v>
      </c>
    </row>
    <row r="299" spans="1:40">
      <c r="A299" t="s">
        <v>120</v>
      </c>
      <c r="B299" t="s">
        <v>121</v>
      </c>
      <c r="C299" t="s">
        <v>353</v>
      </c>
      <c r="D299" t="s">
        <v>123</v>
      </c>
      <c r="E299">
        <v>1</v>
      </c>
      <c r="G299" t="s">
        <v>124</v>
      </c>
      <c r="I299" t="s">
        <v>125</v>
      </c>
      <c r="Z299" t="str">
        <f>IFERROR(MID(AA299,FIND("-",H299,1)+1,20),_xlfn.IFNA(VLOOKUP(F299&amp;"-"&amp;AA299,Ref_Kontak!$A:$E,4,FALSE),Ref_Kontak!$H$2))</f>
        <v>628999007703</v>
      </c>
      <c r="AA299" t="str">
        <f t="shared" si="40"/>
        <v/>
      </c>
      <c r="AB299" t="str">
        <f t="shared" si="41"/>
        <v/>
      </c>
      <c r="AC299" t="str">
        <f t="shared" si="42"/>
        <v>628999007703</v>
      </c>
      <c r="AD299" t="str">
        <f t="shared" si="43"/>
        <v>Halo+,+Visual+AI+5S+mendeteksi+Violation%3A+GUDANGEXP1-LINE+3</v>
      </c>
      <c r="AE299" t="str">
        <f t="shared" si="44"/>
        <v>https://web.whatsapp.com/send/?phone=628999007703&amp;text=Halo+,+Visual+AI+5S+mendeteksi+Violation%3A+GUDANGEXP1-LINE+3&amp;type=phone_number&amp;app_absent=0</v>
      </c>
      <c r="AF299" t="b">
        <f>IF(ISNA(VLOOKUP(D299&amp;"-"&amp;AB299, Ref_Kontak!$A:$E, 4, FALSE)), FALSE, TRUE)</f>
        <v>0</v>
      </c>
      <c r="AG299" t="str">
        <f>_xlfn.IFNA(VLOOKUP(Z299,Ref_Kontak!H:H,1,FALSE),"FALSE")</f>
        <v>628999007703</v>
      </c>
      <c r="AH299" t="str">
        <f t="shared" si="45"/>
        <v>GUDANGEXP1-LINE 3</v>
      </c>
      <c r="AI299">
        <f>IF(I299="violation",COUNTIF($AH$1:AH299,AH299),0)</f>
        <v>60</v>
      </c>
      <c r="AJ299" t="str">
        <f t="shared" si="46"/>
        <v>violation-GUDANGEXP1</v>
      </c>
      <c r="AK299">
        <f>IF(I299="violation",COUNTIF($AJ$1:AJ299,AJ299),FALSE)</f>
        <v>88</v>
      </c>
      <c r="AL299">
        <f t="shared" si="47"/>
        <v>0</v>
      </c>
      <c r="AM299">
        <f t="shared" si="48"/>
        <v>8</v>
      </c>
      <c r="AN299" t="str">
        <f t="shared" si="49"/>
        <v>ALERT! 8 Violation founded @GUDANGEXP1</v>
      </c>
    </row>
    <row r="300" spans="1:40">
      <c r="A300" t="s">
        <v>120</v>
      </c>
      <c r="B300" t="s">
        <v>121</v>
      </c>
      <c r="C300" t="s">
        <v>353</v>
      </c>
      <c r="D300" t="s">
        <v>324</v>
      </c>
      <c r="E300">
        <v>1</v>
      </c>
      <c r="G300" t="s">
        <v>124</v>
      </c>
      <c r="I300" t="s">
        <v>125</v>
      </c>
      <c r="Z300" t="str">
        <f>IFERROR(MID(AA300,FIND("-",H300,1)+1,20),_xlfn.IFNA(VLOOKUP(F300&amp;"-"&amp;AA300,Ref_Kontak!$A:$E,4,FALSE),Ref_Kontak!$H$2))</f>
        <v>628999007703</v>
      </c>
      <c r="AA300" t="str">
        <f t="shared" si="40"/>
        <v/>
      </c>
      <c r="AB300" t="str">
        <f t="shared" si="41"/>
        <v/>
      </c>
      <c r="AC300" t="str">
        <f t="shared" si="42"/>
        <v>628999007703</v>
      </c>
      <c r="AD300" t="str">
        <f t="shared" si="43"/>
        <v>Halo+,+Visual+AI+5S+mendeteksi+Violation%3A+GUDANGEXP1-LINE+4</v>
      </c>
      <c r="AE300" t="str">
        <f t="shared" si="44"/>
        <v>https://web.whatsapp.com/send/?phone=628999007703&amp;text=Halo+,+Visual+AI+5S+mendeteksi+Violation%3A+GUDANGEXP1-LINE+4&amp;type=phone_number&amp;app_absent=0</v>
      </c>
      <c r="AF300" t="b">
        <f>IF(ISNA(VLOOKUP(D300&amp;"-"&amp;AB300, Ref_Kontak!$A:$E, 4, FALSE)), FALSE, TRUE)</f>
        <v>0</v>
      </c>
      <c r="AG300" t="str">
        <f>_xlfn.IFNA(VLOOKUP(Z300,Ref_Kontak!H:H,1,FALSE),"FALSE")</f>
        <v>628999007703</v>
      </c>
      <c r="AH300" t="str">
        <f t="shared" si="45"/>
        <v>GUDANGEXP1-LINE 4</v>
      </c>
      <c r="AI300">
        <f>IF(I300="violation",COUNTIF($AH$1:AH300,AH300),0)</f>
        <v>29</v>
      </c>
      <c r="AJ300" t="str">
        <f t="shared" si="46"/>
        <v>violation-GUDANGEXP1</v>
      </c>
      <c r="AK300">
        <f>IF(I300="violation",COUNTIF($AJ$1:AJ300,AJ300),FALSE)</f>
        <v>89</v>
      </c>
      <c r="AL300">
        <f t="shared" si="47"/>
        <v>0</v>
      </c>
      <c r="AM300">
        <f t="shared" si="48"/>
        <v>8</v>
      </c>
      <c r="AN300" t="str">
        <f t="shared" si="49"/>
        <v>ALERT! 8 Violation founded @GUDANGEXP1</v>
      </c>
    </row>
    <row r="301" spans="1:40">
      <c r="A301" t="s">
        <v>120</v>
      </c>
      <c r="B301" t="s">
        <v>121</v>
      </c>
      <c r="C301" t="s">
        <v>354</v>
      </c>
      <c r="D301" t="s">
        <v>123</v>
      </c>
      <c r="E301">
        <v>1</v>
      </c>
      <c r="G301" t="s">
        <v>124</v>
      </c>
      <c r="I301" t="s">
        <v>125</v>
      </c>
      <c r="Z301" t="str">
        <f>IFERROR(MID(AA301,FIND("-",H301,1)+1,20),_xlfn.IFNA(VLOOKUP(F301&amp;"-"&amp;AA301,Ref_Kontak!$A:$E,4,FALSE),Ref_Kontak!$H$2))</f>
        <v>628999007703</v>
      </c>
      <c r="AA301" t="str">
        <f t="shared" si="40"/>
        <v/>
      </c>
      <c r="AB301" t="str">
        <f t="shared" si="41"/>
        <v/>
      </c>
      <c r="AC301" t="str">
        <f t="shared" si="42"/>
        <v>628999007703</v>
      </c>
      <c r="AD301" t="str">
        <f t="shared" si="43"/>
        <v>Halo+,+Visual+AI+5S+mendeteksi+Violation%3A+GUDANGEXP1-LINE+3</v>
      </c>
      <c r="AE301" t="str">
        <f t="shared" si="44"/>
        <v>https://web.whatsapp.com/send/?phone=628999007703&amp;text=Halo+,+Visual+AI+5S+mendeteksi+Violation%3A+GUDANGEXP1-LINE+3&amp;type=phone_number&amp;app_absent=0</v>
      </c>
      <c r="AF301" t="b">
        <f>IF(ISNA(VLOOKUP(D301&amp;"-"&amp;AB301, Ref_Kontak!$A:$E, 4, FALSE)), FALSE, TRUE)</f>
        <v>0</v>
      </c>
      <c r="AG301" t="str">
        <f>_xlfn.IFNA(VLOOKUP(Z301,Ref_Kontak!H:H,1,FALSE),"FALSE")</f>
        <v>628999007703</v>
      </c>
      <c r="AH301" t="str">
        <f t="shared" si="45"/>
        <v>GUDANGEXP1-LINE 3</v>
      </c>
      <c r="AI301">
        <f>IF(I301="violation",COUNTIF($AH$1:AH301,AH301),0)</f>
        <v>61</v>
      </c>
      <c r="AJ301" t="str">
        <f t="shared" si="46"/>
        <v>violation-GUDANGEXP1</v>
      </c>
      <c r="AK301">
        <f>IF(I301="violation",COUNTIF($AJ$1:AJ301,AJ301),FALSE)</f>
        <v>90</v>
      </c>
      <c r="AL301">
        <f t="shared" si="47"/>
        <v>0</v>
      </c>
      <c r="AM301">
        <f t="shared" si="48"/>
        <v>8</v>
      </c>
      <c r="AN301" t="str">
        <f t="shared" si="49"/>
        <v>ALERT! 8 Violation founded @GUDANGEXP1</v>
      </c>
    </row>
    <row r="302" spans="1:40">
      <c r="A302" t="s">
        <v>120</v>
      </c>
      <c r="B302" t="s">
        <v>121</v>
      </c>
      <c r="C302" t="s">
        <v>354</v>
      </c>
      <c r="D302" t="s">
        <v>324</v>
      </c>
      <c r="E302">
        <v>1</v>
      </c>
      <c r="G302" t="s">
        <v>124</v>
      </c>
      <c r="I302" t="s">
        <v>125</v>
      </c>
      <c r="Z302" t="str">
        <f>IFERROR(MID(AA302,FIND("-",H302,1)+1,20),_xlfn.IFNA(VLOOKUP(F302&amp;"-"&amp;AA302,Ref_Kontak!$A:$E,4,FALSE),Ref_Kontak!$H$2))</f>
        <v>628999007703</v>
      </c>
      <c r="AA302" t="str">
        <f t="shared" si="40"/>
        <v/>
      </c>
      <c r="AB302" t="str">
        <f t="shared" si="41"/>
        <v/>
      </c>
      <c r="AC302" t="str">
        <f t="shared" si="42"/>
        <v>628999007703</v>
      </c>
      <c r="AD302" t="str">
        <f t="shared" si="43"/>
        <v>Halo+,+Visual+AI+5S+mendeteksi+Violation%3A+GUDANGEXP1-LINE+4</v>
      </c>
      <c r="AE302" t="str">
        <f t="shared" si="44"/>
        <v>https://web.whatsapp.com/send/?phone=628999007703&amp;text=Halo+,+Visual+AI+5S+mendeteksi+Violation%3A+GUDANGEXP1-LINE+4&amp;type=phone_number&amp;app_absent=0</v>
      </c>
      <c r="AF302" t="b">
        <f>IF(ISNA(VLOOKUP(D302&amp;"-"&amp;AB302, Ref_Kontak!$A:$E, 4, FALSE)), FALSE, TRUE)</f>
        <v>0</v>
      </c>
      <c r="AG302" t="str">
        <f>_xlfn.IFNA(VLOOKUP(Z302,Ref_Kontak!H:H,1,FALSE),"FALSE")</f>
        <v>628999007703</v>
      </c>
      <c r="AH302" t="str">
        <f t="shared" si="45"/>
        <v>GUDANGEXP1-LINE 4</v>
      </c>
      <c r="AI302">
        <f>IF(I302="violation",COUNTIF($AH$1:AH302,AH302),0)</f>
        <v>30</v>
      </c>
      <c r="AJ302" t="str">
        <f t="shared" si="46"/>
        <v>violation-GUDANGEXP1</v>
      </c>
      <c r="AK302">
        <f>IF(I302="violation",COUNTIF($AJ$1:AJ302,AJ302),FALSE)</f>
        <v>91</v>
      </c>
      <c r="AL302">
        <f t="shared" si="47"/>
        <v>0</v>
      </c>
      <c r="AM302">
        <f t="shared" si="48"/>
        <v>8</v>
      </c>
      <c r="AN302" t="str">
        <f t="shared" si="49"/>
        <v>ALERT! 8 Violation founded @GUDANGEXP1</v>
      </c>
    </row>
    <row r="303" spans="1:40">
      <c r="A303" t="s">
        <v>120</v>
      </c>
      <c r="B303" t="s">
        <v>121</v>
      </c>
      <c r="C303" t="s">
        <v>354</v>
      </c>
      <c r="D303" t="s">
        <v>129</v>
      </c>
      <c r="E303">
        <v>1</v>
      </c>
      <c r="G303" t="s">
        <v>130</v>
      </c>
      <c r="I303" t="s">
        <v>125</v>
      </c>
      <c r="Z303" t="str">
        <f>IFERROR(MID(AA303,FIND("-",H303,1)+1,20),_xlfn.IFNA(VLOOKUP(F303&amp;"-"&amp;AA303,Ref_Kontak!$A:$E,4,FALSE),Ref_Kontak!$H$2))</f>
        <v>628999007703</v>
      </c>
      <c r="AA303" t="str">
        <f t="shared" si="40"/>
        <v/>
      </c>
      <c r="AB303" t="str">
        <f t="shared" si="41"/>
        <v/>
      </c>
      <c r="AC303" t="str">
        <f t="shared" si="42"/>
        <v>628999007703</v>
      </c>
      <c r="AD303" t="str">
        <f t="shared" si="43"/>
        <v>Halo+,+Visual+AI+5S+mendeteksi+Violation%3A+METALDET1-LINE+8</v>
      </c>
      <c r="AE303" t="str">
        <f t="shared" si="44"/>
        <v>https://web.whatsapp.com/send/?phone=628999007703&amp;text=Halo+,+Visual+AI+5S+mendeteksi+Violation%3A+METALDET1-LINE+8&amp;type=phone_number&amp;app_absent=0</v>
      </c>
      <c r="AF303" t="b">
        <f>IF(ISNA(VLOOKUP(D303&amp;"-"&amp;AB303, Ref_Kontak!$A:$E, 4, FALSE)), FALSE, TRUE)</f>
        <v>0</v>
      </c>
      <c r="AG303" t="str">
        <f>_xlfn.IFNA(VLOOKUP(Z303,Ref_Kontak!H:H,1,FALSE),"FALSE")</f>
        <v>628999007703</v>
      </c>
      <c r="AH303" t="str">
        <f t="shared" si="45"/>
        <v>METALDET1-LINE 8</v>
      </c>
      <c r="AI303">
        <f>IF(I303="violation",COUNTIF($AH$1:AH303,AH303),0)</f>
        <v>211</v>
      </c>
      <c r="AJ303" t="str">
        <f t="shared" si="46"/>
        <v>violation-METALDET1</v>
      </c>
      <c r="AK303">
        <f>IF(I303="violation",COUNTIF($AJ$1:AJ303,AJ303),FALSE)</f>
        <v>210</v>
      </c>
      <c r="AL303">
        <f t="shared" si="47"/>
        <v>0</v>
      </c>
      <c r="AM303">
        <f t="shared" si="48"/>
        <v>3</v>
      </c>
      <c r="AN303" t="str">
        <f t="shared" si="49"/>
        <v>ALERT! 3 Violation founded @METALDET1</v>
      </c>
    </row>
    <row r="304" spans="1:40">
      <c r="A304" t="s">
        <v>120</v>
      </c>
      <c r="B304" t="s">
        <v>121</v>
      </c>
      <c r="C304" t="s">
        <v>355</v>
      </c>
      <c r="D304" t="s">
        <v>129</v>
      </c>
      <c r="E304">
        <v>1</v>
      </c>
      <c r="G304" t="s">
        <v>130</v>
      </c>
      <c r="I304" t="s">
        <v>125</v>
      </c>
      <c r="Z304" t="str">
        <f>IFERROR(MID(AA304,FIND("-",H304,1)+1,20),_xlfn.IFNA(VLOOKUP(F304&amp;"-"&amp;AA304,Ref_Kontak!$A:$E,4,FALSE),Ref_Kontak!$H$2))</f>
        <v>628999007703</v>
      </c>
      <c r="AA304" t="str">
        <f t="shared" si="40"/>
        <v/>
      </c>
      <c r="AB304" t="str">
        <f t="shared" si="41"/>
        <v/>
      </c>
      <c r="AC304" t="str">
        <f t="shared" si="42"/>
        <v>628999007703</v>
      </c>
      <c r="AD304" t="str">
        <f t="shared" si="43"/>
        <v>Halo+,+Visual+AI+5S+mendeteksi+Violation%3A+METALDET1-LINE+8</v>
      </c>
      <c r="AE304" t="str">
        <f t="shared" si="44"/>
        <v>https://web.whatsapp.com/send/?phone=628999007703&amp;text=Halo+,+Visual+AI+5S+mendeteksi+Violation%3A+METALDET1-LINE+8&amp;type=phone_number&amp;app_absent=0</v>
      </c>
      <c r="AF304" t="b">
        <f>IF(ISNA(VLOOKUP(D304&amp;"-"&amp;AB304, Ref_Kontak!$A:$E, 4, FALSE)), FALSE, TRUE)</f>
        <v>0</v>
      </c>
      <c r="AG304" t="str">
        <f>_xlfn.IFNA(VLOOKUP(Z304,Ref_Kontak!H:H,1,FALSE),"FALSE")</f>
        <v>628999007703</v>
      </c>
      <c r="AH304" t="str">
        <f t="shared" si="45"/>
        <v>METALDET1-LINE 8</v>
      </c>
      <c r="AI304">
        <f>IF(I304="violation",COUNTIF($AH$1:AH304,AH304),0)</f>
        <v>212</v>
      </c>
      <c r="AJ304" t="str">
        <f t="shared" si="46"/>
        <v>violation-METALDET1</v>
      </c>
      <c r="AK304">
        <f>IF(I304="violation",COUNTIF($AJ$1:AJ304,AJ304),FALSE)</f>
        <v>211</v>
      </c>
      <c r="AL304">
        <f t="shared" si="47"/>
        <v>0</v>
      </c>
      <c r="AM304">
        <f t="shared" si="48"/>
        <v>3</v>
      </c>
      <c r="AN304" t="str">
        <f t="shared" si="49"/>
        <v>ALERT! 3 Violation founded @METALDET1</v>
      </c>
    </row>
    <row r="305" spans="1:40">
      <c r="A305" t="s">
        <v>120</v>
      </c>
      <c r="B305" t="s">
        <v>121</v>
      </c>
      <c r="C305" t="s">
        <v>355</v>
      </c>
      <c r="D305" t="s">
        <v>123</v>
      </c>
      <c r="E305">
        <v>1</v>
      </c>
      <c r="G305" t="s">
        <v>124</v>
      </c>
      <c r="I305" t="s">
        <v>125</v>
      </c>
      <c r="Z305" t="str">
        <f>IFERROR(MID(AA305,FIND("-",H305,1)+1,20),_xlfn.IFNA(VLOOKUP(F305&amp;"-"&amp;AA305,Ref_Kontak!$A:$E,4,FALSE),Ref_Kontak!$H$2))</f>
        <v>628999007703</v>
      </c>
      <c r="AA305" t="str">
        <f t="shared" si="40"/>
        <v/>
      </c>
      <c r="AB305" t="str">
        <f t="shared" si="41"/>
        <v/>
      </c>
      <c r="AC305" t="str">
        <f t="shared" si="42"/>
        <v>628999007703</v>
      </c>
      <c r="AD305" t="str">
        <f t="shared" si="43"/>
        <v>Halo+,+Visual+AI+5S+mendeteksi+Violation%3A+GUDANGEXP1-LINE+3</v>
      </c>
      <c r="AE305" t="str">
        <f t="shared" si="44"/>
        <v>https://web.whatsapp.com/send/?phone=628999007703&amp;text=Halo+,+Visual+AI+5S+mendeteksi+Violation%3A+GUDANGEXP1-LINE+3&amp;type=phone_number&amp;app_absent=0</v>
      </c>
      <c r="AF305" t="b">
        <f>IF(ISNA(VLOOKUP(D305&amp;"-"&amp;AB305, Ref_Kontak!$A:$E, 4, FALSE)), FALSE, TRUE)</f>
        <v>0</v>
      </c>
      <c r="AG305" t="str">
        <f>_xlfn.IFNA(VLOOKUP(Z305,Ref_Kontak!H:H,1,FALSE),"FALSE")</f>
        <v>628999007703</v>
      </c>
      <c r="AH305" t="str">
        <f t="shared" si="45"/>
        <v>GUDANGEXP1-LINE 3</v>
      </c>
      <c r="AI305">
        <f>IF(I305="violation",COUNTIF($AH$1:AH305,AH305),0)</f>
        <v>62</v>
      </c>
      <c r="AJ305" t="str">
        <f t="shared" si="46"/>
        <v>violation-GUDANGEXP1</v>
      </c>
      <c r="AK305">
        <f>IF(I305="violation",COUNTIF($AJ$1:AJ305,AJ305),FALSE)</f>
        <v>92</v>
      </c>
      <c r="AL305">
        <f t="shared" si="47"/>
        <v>0</v>
      </c>
      <c r="AM305">
        <f t="shared" si="48"/>
        <v>8</v>
      </c>
      <c r="AN305" t="str">
        <f t="shared" si="49"/>
        <v>ALERT! 8 Violation founded @GUDANGEXP1</v>
      </c>
    </row>
    <row r="306" spans="1:40">
      <c r="A306" t="s">
        <v>120</v>
      </c>
      <c r="B306" t="s">
        <v>121</v>
      </c>
      <c r="C306" t="s">
        <v>355</v>
      </c>
      <c r="D306" t="s">
        <v>324</v>
      </c>
      <c r="E306">
        <v>1</v>
      </c>
      <c r="G306" t="s">
        <v>124</v>
      </c>
      <c r="I306" t="s">
        <v>125</v>
      </c>
      <c r="Z306" t="str">
        <f>IFERROR(MID(AA306,FIND("-",H306,1)+1,20),_xlfn.IFNA(VLOOKUP(F306&amp;"-"&amp;AA306,Ref_Kontak!$A:$E,4,FALSE),Ref_Kontak!$H$2))</f>
        <v>628999007703</v>
      </c>
      <c r="AA306" t="str">
        <f t="shared" si="40"/>
        <v/>
      </c>
      <c r="AB306" t="str">
        <f t="shared" si="41"/>
        <v/>
      </c>
      <c r="AC306" t="str">
        <f t="shared" si="42"/>
        <v>628999007703</v>
      </c>
      <c r="AD306" t="str">
        <f t="shared" si="43"/>
        <v>Halo+,+Visual+AI+5S+mendeteksi+Violation%3A+GUDANGEXP1-LINE+4</v>
      </c>
      <c r="AE306" t="str">
        <f t="shared" si="44"/>
        <v>https://web.whatsapp.com/send/?phone=628999007703&amp;text=Halo+,+Visual+AI+5S+mendeteksi+Violation%3A+GUDANGEXP1-LINE+4&amp;type=phone_number&amp;app_absent=0</v>
      </c>
      <c r="AF306" t="b">
        <f>IF(ISNA(VLOOKUP(D306&amp;"-"&amp;AB306, Ref_Kontak!$A:$E, 4, FALSE)), FALSE, TRUE)</f>
        <v>0</v>
      </c>
      <c r="AG306" t="str">
        <f>_xlfn.IFNA(VLOOKUP(Z306,Ref_Kontak!H:H,1,FALSE),"FALSE")</f>
        <v>628999007703</v>
      </c>
      <c r="AH306" t="str">
        <f t="shared" si="45"/>
        <v>GUDANGEXP1-LINE 4</v>
      </c>
      <c r="AI306">
        <f>IF(I306="violation",COUNTIF($AH$1:AH306,AH306),0)</f>
        <v>31</v>
      </c>
      <c r="AJ306" t="str">
        <f t="shared" si="46"/>
        <v>violation-GUDANGEXP1</v>
      </c>
      <c r="AK306">
        <f>IF(I306="violation",COUNTIF($AJ$1:AJ306,AJ306),FALSE)</f>
        <v>93</v>
      </c>
      <c r="AL306">
        <f t="shared" si="47"/>
        <v>0</v>
      </c>
      <c r="AM306">
        <f t="shared" si="48"/>
        <v>8</v>
      </c>
      <c r="AN306" t="str">
        <f t="shared" si="49"/>
        <v>ALERT! 8 Violation founded @GUDANGEXP1</v>
      </c>
    </row>
    <row r="307" spans="1:40">
      <c r="A307" t="s">
        <v>120</v>
      </c>
      <c r="B307" t="s">
        <v>121</v>
      </c>
      <c r="C307" t="s">
        <v>356</v>
      </c>
      <c r="D307" t="s">
        <v>123</v>
      </c>
      <c r="E307">
        <v>1</v>
      </c>
      <c r="G307" t="s">
        <v>124</v>
      </c>
      <c r="I307" t="s">
        <v>125</v>
      </c>
      <c r="Z307" t="str">
        <f>IFERROR(MID(AA307,FIND("-",H307,1)+1,20),_xlfn.IFNA(VLOOKUP(F307&amp;"-"&amp;AA307,Ref_Kontak!$A:$E,4,FALSE),Ref_Kontak!$H$2))</f>
        <v>628999007703</v>
      </c>
      <c r="AA307" t="str">
        <f t="shared" si="40"/>
        <v/>
      </c>
      <c r="AB307" t="str">
        <f t="shared" si="41"/>
        <v/>
      </c>
      <c r="AC307" t="str">
        <f t="shared" si="42"/>
        <v>628999007703</v>
      </c>
      <c r="AD307" t="str">
        <f t="shared" si="43"/>
        <v>Halo+,+Visual+AI+5S+mendeteksi+Violation%3A+GUDANGEXP1-LINE+3</v>
      </c>
      <c r="AE307" t="str">
        <f t="shared" si="44"/>
        <v>https://web.whatsapp.com/send/?phone=628999007703&amp;text=Halo+,+Visual+AI+5S+mendeteksi+Violation%3A+GUDANGEXP1-LINE+3&amp;type=phone_number&amp;app_absent=0</v>
      </c>
      <c r="AF307" t="b">
        <f>IF(ISNA(VLOOKUP(D307&amp;"-"&amp;AB307, Ref_Kontak!$A:$E, 4, FALSE)), FALSE, TRUE)</f>
        <v>0</v>
      </c>
      <c r="AG307" t="str">
        <f>_xlfn.IFNA(VLOOKUP(Z307,Ref_Kontak!H:H,1,FALSE),"FALSE")</f>
        <v>628999007703</v>
      </c>
      <c r="AH307" t="str">
        <f t="shared" si="45"/>
        <v>GUDANGEXP1-LINE 3</v>
      </c>
      <c r="AI307">
        <f>IF(I307="violation",COUNTIF($AH$1:AH307,AH307),0)</f>
        <v>63</v>
      </c>
      <c r="AJ307" t="str">
        <f t="shared" si="46"/>
        <v>violation-GUDANGEXP1</v>
      </c>
      <c r="AK307">
        <f>IF(I307="violation",COUNTIF($AJ$1:AJ307,AJ307),FALSE)</f>
        <v>94</v>
      </c>
      <c r="AL307">
        <f t="shared" si="47"/>
        <v>0</v>
      </c>
      <c r="AM307">
        <f t="shared" si="48"/>
        <v>8</v>
      </c>
      <c r="AN307" t="str">
        <f t="shared" si="49"/>
        <v>ALERT! 8 Violation founded @GUDANGEXP1</v>
      </c>
    </row>
    <row r="308" spans="1:40">
      <c r="A308" t="s">
        <v>120</v>
      </c>
      <c r="B308" t="s">
        <v>121</v>
      </c>
      <c r="C308" t="s">
        <v>356</v>
      </c>
      <c r="D308" t="s">
        <v>324</v>
      </c>
      <c r="E308">
        <v>1</v>
      </c>
      <c r="G308" t="s">
        <v>124</v>
      </c>
      <c r="I308" t="s">
        <v>125</v>
      </c>
      <c r="Z308" t="str">
        <f>IFERROR(MID(AA308,FIND("-",H308,1)+1,20),_xlfn.IFNA(VLOOKUP(F308&amp;"-"&amp;AA308,Ref_Kontak!$A:$E,4,FALSE),Ref_Kontak!$H$2))</f>
        <v>628999007703</v>
      </c>
      <c r="AA308" t="str">
        <f t="shared" si="40"/>
        <v/>
      </c>
      <c r="AB308" t="str">
        <f t="shared" si="41"/>
        <v/>
      </c>
      <c r="AC308" t="str">
        <f t="shared" si="42"/>
        <v>628999007703</v>
      </c>
      <c r="AD308" t="str">
        <f t="shared" si="43"/>
        <v>Halo+,+Visual+AI+5S+mendeteksi+Violation%3A+GUDANGEXP1-LINE+4</v>
      </c>
      <c r="AE308" t="str">
        <f t="shared" si="44"/>
        <v>https://web.whatsapp.com/send/?phone=628999007703&amp;text=Halo+,+Visual+AI+5S+mendeteksi+Violation%3A+GUDANGEXP1-LINE+4&amp;type=phone_number&amp;app_absent=0</v>
      </c>
      <c r="AF308" t="b">
        <f>IF(ISNA(VLOOKUP(D308&amp;"-"&amp;AB308, Ref_Kontak!$A:$E, 4, FALSE)), FALSE, TRUE)</f>
        <v>0</v>
      </c>
      <c r="AG308" t="str">
        <f>_xlfn.IFNA(VLOOKUP(Z308,Ref_Kontak!H:H,1,FALSE),"FALSE")</f>
        <v>628999007703</v>
      </c>
      <c r="AH308" t="str">
        <f t="shared" si="45"/>
        <v>GUDANGEXP1-LINE 4</v>
      </c>
      <c r="AI308">
        <f>IF(I308="violation",COUNTIF($AH$1:AH308,AH308),0)</f>
        <v>32</v>
      </c>
      <c r="AJ308" t="str">
        <f t="shared" si="46"/>
        <v>violation-GUDANGEXP1</v>
      </c>
      <c r="AK308">
        <f>IF(I308="violation",COUNTIF($AJ$1:AJ308,AJ308),FALSE)</f>
        <v>95</v>
      </c>
      <c r="AL308">
        <f t="shared" si="47"/>
        <v>0</v>
      </c>
      <c r="AM308">
        <f t="shared" si="48"/>
        <v>8</v>
      </c>
      <c r="AN308" t="str">
        <f t="shared" si="49"/>
        <v>ALERT! 8 Violation founded @GUDANGEXP1</v>
      </c>
    </row>
    <row r="309" spans="1:40">
      <c r="A309" t="s">
        <v>120</v>
      </c>
      <c r="B309" t="s">
        <v>121</v>
      </c>
      <c r="C309" t="s">
        <v>357</v>
      </c>
      <c r="D309" t="s">
        <v>129</v>
      </c>
      <c r="E309">
        <v>1</v>
      </c>
      <c r="G309" t="s">
        <v>130</v>
      </c>
      <c r="I309" t="s">
        <v>125</v>
      </c>
      <c r="Z309" t="str">
        <f>IFERROR(MID(AA309,FIND("-",H309,1)+1,20),_xlfn.IFNA(VLOOKUP(F309&amp;"-"&amp;AA309,Ref_Kontak!$A:$E,4,FALSE),Ref_Kontak!$H$2))</f>
        <v>628999007703</v>
      </c>
      <c r="AA309" t="str">
        <f t="shared" si="40"/>
        <v/>
      </c>
      <c r="AB309" t="str">
        <f t="shared" si="41"/>
        <v/>
      </c>
      <c r="AC309" t="str">
        <f t="shared" si="42"/>
        <v>628999007703</v>
      </c>
      <c r="AD309" t="str">
        <f t="shared" si="43"/>
        <v>Halo+,+Visual+AI+5S+mendeteksi+Violation%3A+METALDET1-LINE+8</v>
      </c>
      <c r="AE309" t="str">
        <f t="shared" si="44"/>
        <v>https://web.whatsapp.com/send/?phone=628999007703&amp;text=Halo+,+Visual+AI+5S+mendeteksi+Violation%3A+METALDET1-LINE+8&amp;type=phone_number&amp;app_absent=0</v>
      </c>
      <c r="AF309" t="b">
        <f>IF(ISNA(VLOOKUP(D309&amp;"-"&amp;AB309, Ref_Kontak!$A:$E, 4, FALSE)), FALSE, TRUE)</f>
        <v>0</v>
      </c>
      <c r="AG309" t="str">
        <f>_xlfn.IFNA(VLOOKUP(Z309,Ref_Kontak!H:H,1,FALSE),"FALSE")</f>
        <v>628999007703</v>
      </c>
      <c r="AH309" t="str">
        <f t="shared" si="45"/>
        <v>METALDET1-LINE 8</v>
      </c>
      <c r="AI309">
        <f>IF(I309="violation",COUNTIF($AH$1:AH309,AH309),0)</f>
        <v>213</v>
      </c>
      <c r="AJ309" t="str">
        <f t="shared" si="46"/>
        <v>violation-METALDET1</v>
      </c>
      <c r="AK309">
        <f>IF(I309="violation",COUNTIF($AJ$1:AJ309,AJ309),FALSE)</f>
        <v>212</v>
      </c>
      <c r="AL309">
        <f t="shared" si="47"/>
        <v>0</v>
      </c>
      <c r="AM309">
        <f t="shared" si="48"/>
        <v>3</v>
      </c>
      <c r="AN309" t="str">
        <f t="shared" si="49"/>
        <v>ALERT! 3 Violation founded @METALDET1</v>
      </c>
    </row>
    <row r="310" spans="1:40">
      <c r="A310" t="s">
        <v>120</v>
      </c>
      <c r="B310" t="s">
        <v>121</v>
      </c>
      <c r="C310" t="s">
        <v>357</v>
      </c>
      <c r="D310" t="s">
        <v>123</v>
      </c>
      <c r="E310">
        <v>1</v>
      </c>
      <c r="G310" t="s">
        <v>124</v>
      </c>
      <c r="I310" t="s">
        <v>125</v>
      </c>
      <c r="Z310" t="str">
        <f>IFERROR(MID(AA310,FIND("-",H310,1)+1,20),_xlfn.IFNA(VLOOKUP(F310&amp;"-"&amp;AA310,Ref_Kontak!$A:$E,4,FALSE),Ref_Kontak!$H$2))</f>
        <v>628999007703</v>
      </c>
      <c r="AA310" t="str">
        <f t="shared" si="40"/>
        <v/>
      </c>
      <c r="AB310" t="str">
        <f t="shared" si="41"/>
        <v/>
      </c>
      <c r="AC310" t="str">
        <f t="shared" si="42"/>
        <v>628999007703</v>
      </c>
      <c r="AD310" t="str">
        <f t="shared" si="43"/>
        <v>Halo+,+Visual+AI+5S+mendeteksi+Violation%3A+GUDANGEXP1-LINE+3</v>
      </c>
      <c r="AE310" t="str">
        <f t="shared" si="44"/>
        <v>https://web.whatsapp.com/send/?phone=628999007703&amp;text=Halo+,+Visual+AI+5S+mendeteksi+Violation%3A+GUDANGEXP1-LINE+3&amp;type=phone_number&amp;app_absent=0</v>
      </c>
      <c r="AF310" t="b">
        <f>IF(ISNA(VLOOKUP(D310&amp;"-"&amp;AB310, Ref_Kontak!$A:$E, 4, FALSE)), FALSE, TRUE)</f>
        <v>0</v>
      </c>
      <c r="AG310" t="str">
        <f>_xlfn.IFNA(VLOOKUP(Z310,Ref_Kontak!H:H,1,FALSE),"FALSE")</f>
        <v>628999007703</v>
      </c>
      <c r="AH310" t="str">
        <f t="shared" si="45"/>
        <v>GUDANGEXP1-LINE 3</v>
      </c>
      <c r="AI310">
        <f>IF(I310="violation",COUNTIF($AH$1:AH310,AH310),0)</f>
        <v>64</v>
      </c>
      <c r="AJ310" t="str">
        <f t="shared" si="46"/>
        <v>violation-GUDANGEXP1</v>
      </c>
      <c r="AK310">
        <f>IF(I310="violation",COUNTIF($AJ$1:AJ310,AJ310),FALSE)</f>
        <v>96</v>
      </c>
      <c r="AL310">
        <f t="shared" si="47"/>
        <v>0</v>
      </c>
      <c r="AM310">
        <f t="shared" si="48"/>
        <v>8</v>
      </c>
      <c r="AN310" t="str">
        <f t="shared" si="49"/>
        <v>ALERT! 8 Violation founded @GUDANGEXP1</v>
      </c>
    </row>
    <row r="311" spans="1:40">
      <c r="A311" t="s">
        <v>120</v>
      </c>
      <c r="B311" t="s">
        <v>121</v>
      </c>
      <c r="C311" t="s">
        <v>357</v>
      </c>
      <c r="D311" t="s">
        <v>324</v>
      </c>
      <c r="E311">
        <v>1</v>
      </c>
      <c r="G311" t="s">
        <v>124</v>
      </c>
      <c r="I311" t="s">
        <v>125</v>
      </c>
      <c r="Z311" t="str">
        <f>IFERROR(MID(AA311,FIND("-",H311,1)+1,20),_xlfn.IFNA(VLOOKUP(F311&amp;"-"&amp;AA311,Ref_Kontak!$A:$E,4,FALSE),Ref_Kontak!$H$2))</f>
        <v>628999007703</v>
      </c>
      <c r="AA311" t="str">
        <f t="shared" si="40"/>
        <v/>
      </c>
      <c r="AB311" t="str">
        <f t="shared" si="41"/>
        <v/>
      </c>
      <c r="AC311" t="str">
        <f t="shared" si="42"/>
        <v>628999007703</v>
      </c>
      <c r="AD311" t="str">
        <f t="shared" si="43"/>
        <v>Halo+,+Visual+AI+5S+mendeteksi+Violation%3A+GUDANGEXP1-LINE+4</v>
      </c>
      <c r="AE311" t="str">
        <f t="shared" si="44"/>
        <v>https://web.whatsapp.com/send/?phone=628999007703&amp;text=Halo+,+Visual+AI+5S+mendeteksi+Violation%3A+GUDANGEXP1-LINE+4&amp;type=phone_number&amp;app_absent=0</v>
      </c>
      <c r="AF311" t="b">
        <f>IF(ISNA(VLOOKUP(D311&amp;"-"&amp;AB311, Ref_Kontak!$A:$E, 4, FALSE)), FALSE, TRUE)</f>
        <v>0</v>
      </c>
      <c r="AG311" t="str">
        <f>_xlfn.IFNA(VLOOKUP(Z311,Ref_Kontak!H:H,1,FALSE),"FALSE")</f>
        <v>628999007703</v>
      </c>
      <c r="AH311" t="str">
        <f t="shared" si="45"/>
        <v>GUDANGEXP1-LINE 4</v>
      </c>
      <c r="AI311">
        <f>IF(I311="violation",COUNTIF($AH$1:AH311,AH311),0)</f>
        <v>33</v>
      </c>
      <c r="AJ311" t="str">
        <f t="shared" si="46"/>
        <v>violation-GUDANGEXP1</v>
      </c>
      <c r="AK311">
        <f>IF(I311="violation",COUNTIF($AJ$1:AJ311,AJ311),FALSE)</f>
        <v>97</v>
      </c>
      <c r="AL311">
        <f t="shared" si="47"/>
        <v>0</v>
      </c>
      <c r="AM311">
        <f t="shared" si="48"/>
        <v>8</v>
      </c>
      <c r="AN311" t="str">
        <f t="shared" si="49"/>
        <v>ALERT! 8 Violation founded @GUDANGEXP1</v>
      </c>
    </row>
    <row r="312" spans="1:40">
      <c r="A312" t="s">
        <v>120</v>
      </c>
      <c r="B312" t="s">
        <v>121</v>
      </c>
      <c r="C312" t="s">
        <v>358</v>
      </c>
      <c r="D312" t="s">
        <v>129</v>
      </c>
      <c r="E312">
        <v>1</v>
      </c>
      <c r="G312" t="s">
        <v>130</v>
      </c>
      <c r="I312" t="s">
        <v>125</v>
      </c>
      <c r="Z312" t="str">
        <f>IFERROR(MID(AA312,FIND("-",H312,1)+1,20),_xlfn.IFNA(VLOOKUP(F312&amp;"-"&amp;AA312,Ref_Kontak!$A:$E,4,FALSE),Ref_Kontak!$H$2))</f>
        <v>628999007703</v>
      </c>
      <c r="AA312" t="str">
        <f t="shared" si="40"/>
        <v/>
      </c>
      <c r="AB312" t="str">
        <f t="shared" si="41"/>
        <v/>
      </c>
      <c r="AC312" t="str">
        <f t="shared" si="42"/>
        <v>628999007703</v>
      </c>
      <c r="AD312" t="str">
        <f t="shared" si="43"/>
        <v>Halo+,+Visual+AI+5S+mendeteksi+Violation%3A+METALDET1-LINE+8</v>
      </c>
      <c r="AE312" t="str">
        <f t="shared" si="44"/>
        <v>https://web.whatsapp.com/send/?phone=628999007703&amp;text=Halo+,+Visual+AI+5S+mendeteksi+Violation%3A+METALDET1-LINE+8&amp;type=phone_number&amp;app_absent=0</v>
      </c>
      <c r="AF312" t="b">
        <f>IF(ISNA(VLOOKUP(D312&amp;"-"&amp;AB312, Ref_Kontak!$A:$E, 4, FALSE)), FALSE, TRUE)</f>
        <v>0</v>
      </c>
      <c r="AG312" t="str">
        <f>_xlfn.IFNA(VLOOKUP(Z312,Ref_Kontak!H:H,1,FALSE),"FALSE")</f>
        <v>628999007703</v>
      </c>
      <c r="AH312" t="str">
        <f t="shared" si="45"/>
        <v>METALDET1-LINE 8</v>
      </c>
      <c r="AI312">
        <f>IF(I312="violation",COUNTIF($AH$1:AH312,AH312),0)</f>
        <v>214</v>
      </c>
      <c r="AJ312" t="str">
        <f t="shared" si="46"/>
        <v>violation-METALDET1</v>
      </c>
      <c r="AK312">
        <f>IF(I312="violation",COUNTIF($AJ$1:AJ312,AJ312),FALSE)</f>
        <v>213</v>
      </c>
      <c r="AL312">
        <f t="shared" si="47"/>
        <v>0</v>
      </c>
      <c r="AM312">
        <f t="shared" si="48"/>
        <v>3</v>
      </c>
      <c r="AN312" t="str">
        <f t="shared" si="49"/>
        <v>ALERT! 3 Violation founded @METALDET1</v>
      </c>
    </row>
    <row r="313" spans="1:40">
      <c r="A313" t="s">
        <v>120</v>
      </c>
      <c r="B313" t="s">
        <v>121</v>
      </c>
      <c r="C313" t="s">
        <v>358</v>
      </c>
      <c r="D313" t="s">
        <v>123</v>
      </c>
      <c r="E313">
        <v>1</v>
      </c>
      <c r="G313" t="s">
        <v>124</v>
      </c>
      <c r="I313" t="s">
        <v>125</v>
      </c>
      <c r="Z313" t="str">
        <f>IFERROR(MID(AA313,FIND("-",H313,1)+1,20),_xlfn.IFNA(VLOOKUP(F313&amp;"-"&amp;AA313,Ref_Kontak!$A:$E,4,FALSE),Ref_Kontak!$H$2))</f>
        <v>628999007703</v>
      </c>
      <c r="AA313" t="str">
        <f t="shared" si="40"/>
        <v/>
      </c>
      <c r="AB313" t="str">
        <f t="shared" si="41"/>
        <v/>
      </c>
      <c r="AC313" t="str">
        <f t="shared" si="42"/>
        <v>628999007703</v>
      </c>
      <c r="AD313" t="str">
        <f t="shared" si="43"/>
        <v>Halo+,+Visual+AI+5S+mendeteksi+Violation%3A+GUDANGEXP1-LINE+3</v>
      </c>
      <c r="AE313" t="str">
        <f t="shared" si="44"/>
        <v>https://web.whatsapp.com/send/?phone=628999007703&amp;text=Halo+,+Visual+AI+5S+mendeteksi+Violation%3A+GUDANGEXP1-LINE+3&amp;type=phone_number&amp;app_absent=0</v>
      </c>
      <c r="AF313" t="b">
        <f>IF(ISNA(VLOOKUP(D313&amp;"-"&amp;AB313, Ref_Kontak!$A:$E, 4, FALSE)), FALSE, TRUE)</f>
        <v>0</v>
      </c>
      <c r="AG313" t="str">
        <f>_xlfn.IFNA(VLOOKUP(Z313,Ref_Kontak!H:H,1,FALSE),"FALSE")</f>
        <v>628999007703</v>
      </c>
      <c r="AH313" t="str">
        <f t="shared" si="45"/>
        <v>GUDANGEXP1-LINE 3</v>
      </c>
      <c r="AI313">
        <f>IF(I313="violation",COUNTIF($AH$1:AH313,AH313),0)</f>
        <v>65</v>
      </c>
      <c r="AJ313" t="str">
        <f t="shared" si="46"/>
        <v>violation-GUDANGEXP1</v>
      </c>
      <c r="AK313">
        <f>IF(I313="violation",COUNTIF($AJ$1:AJ313,AJ313),FALSE)</f>
        <v>98</v>
      </c>
      <c r="AL313">
        <f t="shared" si="47"/>
        <v>0</v>
      </c>
      <c r="AM313">
        <f t="shared" si="48"/>
        <v>8</v>
      </c>
      <c r="AN313" t="str">
        <f t="shared" si="49"/>
        <v>ALERT! 8 Violation founded @GUDANGEXP1</v>
      </c>
    </row>
    <row r="314" spans="1:40">
      <c r="A314" t="s">
        <v>120</v>
      </c>
      <c r="B314" t="s">
        <v>121</v>
      </c>
      <c r="C314" t="s">
        <v>358</v>
      </c>
      <c r="D314" t="s">
        <v>324</v>
      </c>
      <c r="E314">
        <v>1</v>
      </c>
      <c r="G314" t="s">
        <v>124</v>
      </c>
      <c r="I314" t="s">
        <v>125</v>
      </c>
      <c r="Z314" t="str">
        <f>IFERROR(MID(AA314,FIND("-",H314,1)+1,20),_xlfn.IFNA(VLOOKUP(F314&amp;"-"&amp;AA314,Ref_Kontak!$A:$E,4,FALSE),Ref_Kontak!$H$2))</f>
        <v>628999007703</v>
      </c>
      <c r="AA314" t="str">
        <f t="shared" si="40"/>
        <v/>
      </c>
      <c r="AB314" t="str">
        <f t="shared" si="41"/>
        <v/>
      </c>
      <c r="AC314" t="str">
        <f t="shared" si="42"/>
        <v>628999007703</v>
      </c>
      <c r="AD314" t="str">
        <f t="shared" si="43"/>
        <v>Halo+,+Visual+AI+5S+mendeteksi+Violation%3A+GUDANGEXP1-LINE+4</v>
      </c>
      <c r="AE314" t="str">
        <f t="shared" si="44"/>
        <v>https://web.whatsapp.com/send/?phone=628999007703&amp;text=Halo+,+Visual+AI+5S+mendeteksi+Violation%3A+GUDANGEXP1-LINE+4&amp;type=phone_number&amp;app_absent=0</v>
      </c>
      <c r="AF314" t="b">
        <f>IF(ISNA(VLOOKUP(D314&amp;"-"&amp;AB314, Ref_Kontak!$A:$E, 4, FALSE)), FALSE, TRUE)</f>
        <v>0</v>
      </c>
      <c r="AG314" t="str">
        <f>_xlfn.IFNA(VLOOKUP(Z314,Ref_Kontak!H:H,1,FALSE),"FALSE")</f>
        <v>628999007703</v>
      </c>
      <c r="AH314" t="str">
        <f t="shared" si="45"/>
        <v>GUDANGEXP1-LINE 4</v>
      </c>
      <c r="AI314">
        <f>IF(I314="violation",COUNTIF($AH$1:AH314,AH314),0)</f>
        <v>34</v>
      </c>
      <c r="AJ314" t="str">
        <f t="shared" si="46"/>
        <v>violation-GUDANGEXP1</v>
      </c>
      <c r="AK314">
        <f>IF(I314="violation",COUNTIF($AJ$1:AJ314,AJ314),FALSE)</f>
        <v>99</v>
      </c>
      <c r="AL314">
        <f t="shared" si="47"/>
        <v>0</v>
      </c>
      <c r="AM314">
        <f t="shared" si="48"/>
        <v>8</v>
      </c>
      <c r="AN314" t="str">
        <f t="shared" si="49"/>
        <v>ALERT! 8 Violation founded @GUDANGEXP1</v>
      </c>
    </row>
    <row r="315" spans="1:40">
      <c r="A315" t="s">
        <v>120</v>
      </c>
      <c r="B315" t="s">
        <v>121</v>
      </c>
      <c r="C315" t="s">
        <v>359</v>
      </c>
      <c r="D315" t="s">
        <v>123</v>
      </c>
      <c r="E315">
        <v>1</v>
      </c>
      <c r="G315" t="s">
        <v>124</v>
      </c>
      <c r="I315" t="s">
        <v>125</v>
      </c>
      <c r="Z315" t="str">
        <f>IFERROR(MID(AA315,FIND("-",H315,1)+1,20),_xlfn.IFNA(VLOOKUP(F315&amp;"-"&amp;AA315,Ref_Kontak!$A:$E,4,FALSE),Ref_Kontak!$H$2))</f>
        <v>628999007703</v>
      </c>
      <c r="AA315" t="str">
        <f t="shared" si="40"/>
        <v/>
      </c>
      <c r="AB315" t="str">
        <f t="shared" si="41"/>
        <v/>
      </c>
      <c r="AC315" t="str">
        <f t="shared" si="42"/>
        <v>628999007703</v>
      </c>
      <c r="AD315" t="str">
        <f t="shared" si="43"/>
        <v>Halo+,+Visual+AI+5S+mendeteksi+Violation%3A+GUDANGEXP1-LINE+3</v>
      </c>
      <c r="AE315" t="str">
        <f t="shared" si="44"/>
        <v>https://web.whatsapp.com/send/?phone=628999007703&amp;text=Halo+,+Visual+AI+5S+mendeteksi+Violation%3A+GUDANGEXP1-LINE+3&amp;type=phone_number&amp;app_absent=0</v>
      </c>
      <c r="AF315" t="b">
        <f>IF(ISNA(VLOOKUP(D315&amp;"-"&amp;AB315, Ref_Kontak!$A:$E, 4, FALSE)), FALSE, TRUE)</f>
        <v>0</v>
      </c>
      <c r="AG315" t="str">
        <f>_xlfn.IFNA(VLOOKUP(Z315,Ref_Kontak!H:H,1,FALSE),"FALSE")</f>
        <v>628999007703</v>
      </c>
      <c r="AH315" t="str">
        <f t="shared" si="45"/>
        <v>GUDANGEXP1-LINE 3</v>
      </c>
      <c r="AI315">
        <f>IF(I315="violation",COUNTIF($AH$1:AH315,AH315),0)</f>
        <v>66</v>
      </c>
      <c r="AJ315" t="str">
        <f t="shared" si="46"/>
        <v>violation-GUDANGEXP1</v>
      </c>
      <c r="AK315">
        <f>IF(I315="violation",COUNTIF($AJ$1:AJ315,AJ315),FALSE)</f>
        <v>100</v>
      </c>
      <c r="AL315">
        <f t="shared" si="47"/>
        <v>0</v>
      </c>
      <c r="AM315">
        <f t="shared" si="48"/>
        <v>8</v>
      </c>
      <c r="AN315" t="str">
        <f t="shared" si="49"/>
        <v>ALERT! 8 Violation founded @GUDANGEXP1</v>
      </c>
    </row>
    <row r="316" spans="1:40">
      <c r="A316" t="s">
        <v>120</v>
      </c>
      <c r="B316" t="s">
        <v>121</v>
      </c>
      <c r="C316" t="s">
        <v>359</v>
      </c>
      <c r="D316" t="s">
        <v>324</v>
      </c>
      <c r="E316">
        <v>1</v>
      </c>
      <c r="G316" t="s">
        <v>124</v>
      </c>
      <c r="I316" t="s">
        <v>125</v>
      </c>
      <c r="Z316" t="str">
        <f>IFERROR(MID(AA316,FIND("-",H316,1)+1,20),_xlfn.IFNA(VLOOKUP(F316&amp;"-"&amp;AA316,Ref_Kontak!$A:$E,4,FALSE),Ref_Kontak!$H$2))</f>
        <v>628999007703</v>
      </c>
      <c r="AA316" t="str">
        <f t="shared" si="40"/>
        <v/>
      </c>
      <c r="AB316" t="str">
        <f t="shared" si="41"/>
        <v/>
      </c>
      <c r="AC316" t="str">
        <f t="shared" si="42"/>
        <v>628999007703</v>
      </c>
      <c r="AD316" t="str">
        <f t="shared" si="43"/>
        <v>Halo+,+Visual+AI+5S+mendeteksi+Violation%3A+GUDANGEXP1-LINE+4</v>
      </c>
      <c r="AE316" t="str">
        <f t="shared" si="44"/>
        <v>https://web.whatsapp.com/send/?phone=628999007703&amp;text=Halo+,+Visual+AI+5S+mendeteksi+Violation%3A+GUDANGEXP1-LINE+4&amp;type=phone_number&amp;app_absent=0</v>
      </c>
      <c r="AF316" t="b">
        <f>IF(ISNA(VLOOKUP(D316&amp;"-"&amp;AB316, Ref_Kontak!$A:$E, 4, FALSE)), FALSE, TRUE)</f>
        <v>0</v>
      </c>
      <c r="AG316" t="str">
        <f>_xlfn.IFNA(VLOOKUP(Z316,Ref_Kontak!H:H,1,FALSE),"FALSE")</f>
        <v>628999007703</v>
      </c>
      <c r="AH316" t="str">
        <f t="shared" si="45"/>
        <v>GUDANGEXP1-LINE 4</v>
      </c>
      <c r="AI316">
        <f>IF(I316="violation",COUNTIF($AH$1:AH316,AH316),0)</f>
        <v>35</v>
      </c>
      <c r="AJ316" t="str">
        <f t="shared" si="46"/>
        <v>violation-GUDANGEXP1</v>
      </c>
      <c r="AK316">
        <f>IF(I316="violation",COUNTIF($AJ$1:AJ316,AJ316),FALSE)</f>
        <v>101</v>
      </c>
      <c r="AL316">
        <f t="shared" si="47"/>
        <v>0</v>
      </c>
      <c r="AM316">
        <f t="shared" si="48"/>
        <v>8</v>
      </c>
      <c r="AN316" t="str">
        <f t="shared" si="49"/>
        <v>ALERT! 8 Violation founded @GUDANGEXP1</v>
      </c>
    </row>
    <row r="317" spans="1:40">
      <c r="A317" t="s">
        <v>120</v>
      </c>
      <c r="B317" t="s">
        <v>121</v>
      </c>
      <c r="C317" t="s">
        <v>359</v>
      </c>
      <c r="D317" t="s">
        <v>129</v>
      </c>
      <c r="E317">
        <v>1</v>
      </c>
      <c r="G317" t="s">
        <v>130</v>
      </c>
      <c r="I317" t="s">
        <v>125</v>
      </c>
      <c r="Z317" t="str">
        <f>IFERROR(MID(AA317,FIND("-",H317,1)+1,20),_xlfn.IFNA(VLOOKUP(F317&amp;"-"&amp;AA317,Ref_Kontak!$A:$E,4,FALSE),Ref_Kontak!$H$2))</f>
        <v>628999007703</v>
      </c>
      <c r="AA317" t="str">
        <f t="shared" si="40"/>
        <v/>
      </c>
      <c r="AB317" t="str">
        <f t="shared" si="41"/>
        <v/>
      </c>
      <c r="AC317" t="str">
        <f t="shared" si="42"/>
        <v>628999007703</v>
      </c>
      <c r="AD317" t="str">
        <f t="shared" si="43"/>
        <v>Halo+,+Visual+AI+5S+mendeteksi+Violation%3A+METALDET1-LINE+8</v>
      </c>
      <c r="AE317" t="str">
        <f t="shared" si="44"/>
        <v>https://web.whatsapp.com/send/?phone=628999007703&amp;text=Halo+,+Visual+AI+5S+mendeteksi+Violation%3A+METALDET1-LINE+8&amp;type=phone_number&amp;app_absent=0</v>
      </c>
      <c r="AF317" t="b">
        <f>IF(ISNA(VLOOKUP(D317&amp;"-"&amp;AB317, Ref_Kontak!$A:$E, 4, FALSE)), FALSE, TRUE)</f>
        <v>0</v>
      </c>
      <c r="AG317" t="str">
        <f>_xlfn.IFNA(VLOOKUP(Z317,Ref_Kontak!H:H,1,FALSE),"FALSE")</f>
        <v>628999007703</v>
      </c>
      <c r="AH317" t="str">
        <f t="shared" si="45"/>
        <v>METALDET1-LINE 8</v>
      </c>
      <c r="AI317">
        <f>IF(I317="violation",COUNTIF($AH$1:AH317,AH317),0)</f>
        <v>215</v>
      </c>
      <c r="AJ317" t="str">
        <f t="shared" si="46"/>
        <v>violation-METALDET1</v>
      </c>
      <c r="AK317">
        <f>IF(I317="violation",COUNTIF($AJ$1:AJ317,AJ317),FALSE)</f>
        <v>214</v>
      </c>
      <c r="AL317">
        <f t="shared" si="47"/>
        <v>0</v>
      </c>
      <c r="AM317">
        <f t="shared" si="48"/>
        <v>3</v>
      </c>
      <c r="AN317" t="str">
        <f t="shared" si="49"/>
        <v>ALERT! 3 Violation founded @METALDET1</v>
      </c>
    </row>
    <row r="318" spans="1:40">
      <c r="A318" t="s">
        <v>120</v>
      </c>
      <c r="B318" t="s">
        <v>121</v>
      </c>
      <c r="C318" t="s">
        <v>360</v>
      </c>
      <c r="D318" t="s">
        <v>129</v>
      </c>
      <c r="E318">
        <v>1</v>
      </c>
      <c r="G318" t="s">
        <v>130</v>
      </c>
      <c r="I318" t="s">
        <v>125</v>
      </c>
      <c r="Z318" t="str">
        <f>IFERROR(MID(AA318,FIND("-",H318,1)+1,20),_xlfn.IFNA(VLOOKUP(F318&amp;"-"&amp;AA318,Ref_Kontak!$A:$E,4,FALSE),Ref_Kontak!$H$2))</f>
        <v>628999007703</v>
      </c>
      <c r="AA318" t="str">
        <f t="shared" si="40"/>
        <v/>
      </c>
      <c r="AB318" t="str">
        <f t="shared" si="41"/>
        <v/>
      </c>
      <c r="AC318" t="str">
        <f t="shared" si="42"/>
        <v>628999007703</v>
      </c>
      <c r="AD318" t="str">
        <f t="shared" si="43"/>
        <v>Halo+,+Visual+AI+5S+mendeteksi+Violation%3A+METALDET1-LINE+8</v>
      </c>
      <c r="AE318" t="str">
        <f t="shared" si="44"/>
        <v>https://web.whatsapp.com/send/?phone=628999007703&amp;text=Halo+,+Visual+AI+5S+mendeteksi+Violation%3A+METALDET1-LINE+8&amp;type=phone_number&amp;app_absent=0</v>
      </c>
      <c r="AF318" t="b">
        <f>IF(ISNA(VLOOKUP(D318&amp;"-"&amp;AB318, Ref_Kontak!$A:$E, 4, FALSE)), FALSE, TRUE)</f>
        <v>0</v>
      </c>
      <c r="AG318" t="str">
        <f>_xlfn.IFNA(VLOOKUP(Z318,Ref_Kontak!H:H,1,FALSE),"FALSE")</f>
        <v>628999007703</v>
      </c>
      <c r="AH318" t="str">
        <f t="shared" si="45"/>
        <v>METALDET1-LINE 8</v>
      </c>
      <c r="AI318">
        <f>IF(I318="violation",COUNTIF($AH$1:AH318,AH318),0)</f>
        <v>216</v>
      </c>
      <c r="AJ318" t="str">
        <f t="shared" si="46"/>
        <v>violation-METALDET1</v>
      </c>
      <c r="AK318">
        <f>IF(I318="violation",COUNTIF($AJ$1:AJ318,AJ318),FALSE)</f>
        <v>215</v>
      </c>
      <c r="AL318">
        <f t="shared" si="47"/>
        <v>0</v>
      </c>
      <c r="AM318">
        <f t="shared" si="48"/>
        <v>3</v>
      </c>
      <c r="AN318" t="str">
        <f t="shared" si="49"/>
        <v>ALERT! 3 Violation founded @METALDET1</v>
      </c>
    </row>
    <row r="319" spans="1:40">
      <c r="A319" t="s">
        <v>120</v>
      </c>
      <c r="B319" t="s">
        <v>121</v>
      </c>
      <c r="C319" t="s">
        <v>360</v>
      </c>
      <c r="D319" t="s">
        <v>123</v>
      </c>
      <c r="E319">
        <v>1</v>
      </c>
      <c r="G319" t="s">
        <v>124</v>
      </c>
      <c r="I319" t="s">
        <v>125</v>
      </c>
      <c r="Z319" t="str">
        <f>IFERROR(MID(AA319,FIND("-",H319,1)+1,20),_xlfn.IFNA(VLOOKUP(F319&amp;"-"&amp;AA319,Ref_Kontak!$A:$E,4,FALSE),Ref_Kontak!$H$2))</f>
        <v>628999007703</v>
      </c>
      <c r="AA319" t="str">
        <f t="shared" si="40"/>
        <v/>
      </c>
      <c r="AB319" t="str">
        <f t="shared" si="41"/>
        <v/>
      </c>
      <c r="AC319" t="str">
        <f t="shared" si="42"/>
        <v>628999007703</v>
      </c>
      <c r="AD319" t="str">
        <f t="shared" si="43"/>
        <v>Halo+,+Visual+AI+5S+mendeteksi+Violation%3A+GUDANGEXP1-LINE+3</v>
      </c>
      <c r="AE319" t="str">
        <f t="shared" si="44"/>
        <v>https://web.whatsapp.com/send/?phone=628999007703&amp;text=Halo+,+Visual+AI+5S+mendeteksi+Violation%3A+GUDANGEXP1-LINE+3&amp;type=phone_number&amp;app_absent=0</v>
      </c>
      <c r="AF319" t="b">
        <f>IF(ISNA(VLOOKUP(D319&amp;"-"&amp;AB319, Ref_Kontak!$A:$E, 4, FALSE)), FALSE, TRUE)</f>
        <v>0</v>
      </c>
      <c r="AG319" t="str">
        <f>_xlfn.IFNA(VLOOKUP(Z319,Ref_Kontak!H:H,1,FALSE),"FALSE")</f>
        <v>628999007703</v>
      </c>
      <c r="AH319" t="str">
        <f t="shared" si="45"/>
        <v>GUDANGEXP1-LINE 3</v>
      </c>
      <c r="AI319">
        <f>IF(I319="violation",COUNTIF($AH$1:AH319,AH319),0)</f>
        <v>67</v>
      </c>
      <c r="AJ319" t="str">
        <f t="shared" si="46"/>
        <v>violation-GUDANGEXP1</v>
      </c>
      <c r="AK319">
        <f>IF(I319="violation",COUNTIF($AJ$1:AJ319,AJ319),FALSE)</f>
        <v>102</v>
      </c>
      <c r="AL319">
        <f t="shared" si="47"/>
        <v>0</v>
      </c>
      <c r="AM319">
        <f t="shared" si="48"/>
        <v>8</v>
      </c>
      <c r="AN319" t="str">
        <f t="shared" si="49"/>
        <v>ALERT! 8 Violation founded @GUDANGEXP1</v>
      </c>
    </row>
    <row r="320" spans="1:40">
      <c r="A320" t="s">
        <v>120</v>
      </c>
      <c r="B320" t="s">
        <v>121</v>
      </c>
      <c r="C320" t="s">
        <v>360</v>
      </c>
      <c r="D320" t="s">
        <v>324</v>
      </c>
      <c r="E320">
        <v>1</v>
      </c>
      <c r="G320" t="s">
        <v>124</v>
      </c>
      <c r="I320" t="s">
        <v>125</v>
      </c>
      <c r="Z320" t="str">
        <f>IFERROR(MID(AA320,FIND("-",H320,1)+1,20),_xlfn.IFNA(VLOOKUP(F320&amp;"-"&amp;AA320,Ref_Kontak!$A:$E,4,FALSE),Ref_Kontak!$H$2))</f>
        <v>628999007703</v>
      </c>
      <c r="AA320" t="str">
        <f t="shared" si="40"/>
        <v/>
      </c>
      <c r="AB320" t="str">
        <f t="shared" si="41"/>
        <v/>
      </c>
      <c r="AC320" t="str">
        <f t="shared" si="42"/>
        <v>628999007703</v>
      </c>
      <c r="AD320" t="str">
        <f t="shared" si="43"/>
        <v>Halo+,+Visual+AI+5S+mendeteksi+Violation%3A+GUDANGEXP1-LINE+4</v>
      </c>
      <c r="AE320" t="str">
        <f t="shared" si="44"/>
        <v>https://web.whatsapp.com/send/?phone=628999007703&amp;text=Halo+,+Visual+AI+5S+mendeteksi+Violation%3A+GUDANGEXP1-LINE+4&amp;type=phone_number&amp;app_absent=0</v>
      </c>
      <c r="AF320" t="b">
        <f>IF(ISNA(VLOOKUP(D320&amp;"-"&amp;AB320, Ref_Kontak!$A:$E, 4, FALSE)), FALSE, TRUE)</f>
        <v>0</v>
      </c>
      <c r="AG320" t="str">
        <f>_xlfn.IFNA(VLOOKUP(Z320,Ref_Kontak!H:H,1,FALSE),"FALSE")</f>
        <v>628999007703</v>
      </c>
      <c r="AH320" t="str">
        <f t="shared" si="45"/>
        <v>GUDANGEXP1-LINE 4</v>
      </c>
      <c r="AI320">
        <f>IF(I320="violation",COUNTIF($AH$1:AH320,AH320),0)</f>
        <v>36</v>
      </c>
      <c r="AJ320" t="str">
        <f t="shared" si="46"/>
        <v>violation-GUDANGEXP1</v>
      </c>
      <c r="AK320">
        <f>IF(I320="violation",COUNTIF($AJ$1:AJ320,AJ320),FALSE)</f>
        <v>103</v>
      </c>
      <c r="AL320">
        <f t="shared" si="47"/>
        <v>0</v>
      </c>
      <c r="AM320">
        <f t="shared" si="48"/>
        <v>8</v>
      </c>
      <c r="AN320" t="str">
        <f t="shared" si="49"/>
        <v>ALERT! 8 Violation founded @GUDANGEXP1</v>
      </c>
    </row>
    <row r="321" spans="1:40">
      <c r="A321" t="s">
        <v>120</v>
      </c>
      <c r="B321" t="s">
        <v>121</v>
      </c>
      <c r="C321" t="s">
        <v>361</v>
      </c>
      <c r="D321" t="s">
        <v>123</v>
      </c>
      <c r="E321">
        <v>1</v>
      </c>
      <c r="G321" t="s">
        <v>124</v>
      </c>
      <c r="I321" t="s">
        <v>125</v>
      </c>
      <c r="Z321" t="str">
        <f>IFERROR(MID(AA321,FIND("-",H321,1)+1,20),_xlfn.IFNA(VLOOKUP(F321&amp;"-"&amp;AA321,Ref_Kontak!$A:$E,4,FALSE),Ref_Kontak!$H$2))</f>
        <v>628999007703</v>
      </c>
      <c r="AA321" t="str">
        <f t="shared" si="40"/>
        <v/>
      </c>
      <c r="AB321" t="str">
        <f t="shared" si="41"/>
        <v/>
      </c>
      <c r="AC321" t="str">
        <f t="shared" si="42"/>
        <v>628999007703</v>
      </c>
      <c r="AD321" t="str">
        <f t="shared" si="43"/>
        <v>Halo+,+Visual+AI+5S+mendeteksi+Violation%3A+GUDANGEXP1-LINE+3</v>
      </c>
      <c r="AE321" t="str">
        <f t="shared" si="44"/>
        <v>https://web.whatsapp.com/send/?phone=628999007703&amp;text=Halo+,+Visual+AI+5S+mendeteksi+Violation%3A+GUDANGEXP1-LINE+3&amp;type=phone_number&amp;app_absent=0</v>
      </c>
      <c r="AF321" t="b">
        <f>IF(ISNA(VLOOKUP(D321&amp;"-"&amp;AB321, Ref_Kontak!$A:$E, 4, FALSE)), FALSE, TRUE)</f>
        <v>0</v>
      </c>
      <c r="AG321" t="str">
        <f>_xlfn.IFNA(VLOOKUP(Z321,Ref_Kontak!H:H,1,FALSE),"FALSE")</f>
        <v>628999007703</v>
      </c>
      <c r="AH321" t="str">
        <f t="shared" si="45"/>
        <v>GUDANGEXP1-LINE 3</v>
      </c>
      <c r="AI321">
        <f>IF(I321="violation",COUNTIF($AH$1:AH321,AH321),0)</f>
        <v>68</v>
      </c>
      <c r="AJ321" t="str">
        <f t="shared" si="46"/>
        <v>violation-GUDANGEXP1</v>
      </c>
      <c r="AK321">
        <f>IF(I321="violation",COUNTIF($AJ$1:AJ321,AJ321),FALSE)</f>
        <v>104</v>
      </c>
      <c r="AL321">
        <f t="shared" si="47"/>
        <v>0</v>
      </c>
      <c r="AM321">
        <f t="shared" si="48"/>
        <v>8</v>
      </c>
      <c r="AN321" t="str">
        <f t="shared" si="49"/>
        <v>ALERT! 8 Violation founded @GUDANGEXP1</v>
      </c>
    </row>
    <row r="322" spans="1:40">
      <c r="A322" t="s">
        <v>120</v>
      </c>
      <c r="B322" t="s">
        <v>121</v>
      </c>
      <c r="C322" t="s">
        <v>361</v>
      </c>
      <c r="D322" t="s">
        <v>324</v>
      </c>
      <c r="E322">
        <v>1</v>
      </c>
      <c r="G322" t="s">
        <v>124</v>
      </c>
      <c r="I322" t="s">
        <v>125</v>
      </c>
      <c r="Z322" t="str">
        <f>IFERROR(MID(AA322,FIND("-",H322,1)+1,20),_xlfn.IFNA(VLOOKUP(F322&amp;"-"&amp;AA322,Ref_Kontak!$A:$E,4,FALSE),Ref_Kontak!$H$2))</f>
        <v>628999007703</v>
      </c>
      <c r="AA322" t="str">
        <f t="shared" ref="AA322:AA385" si="50">CLEAN(SUBSTITUTE(H322," ",""))</f>
        <v/>
      </c>
      <c r="AB322" t="str">
        <f t="shared" ref="AB322:AB385" si="51">IFERROR(LEFT(AA322,FIND("-",H322,1)-1),CLEAN(SUBSTITUTE(SUBSTITUTE(H322," ",""),"-","")))</f>
        <v/>
      </c>
      <c r="AC322" t="str">
        <f t="shared" ref="AC322:AC385" si="52">IF(LEFT(Z322,1)="0","62"&amp; MID(Z322,2,999),Z322)</f>
        <v>628999007703</v>
      </c>
      <c r="AD322" t="str">
        <f t="shared" ref="AD322:AD385" si="53">"Halo+"&amp;AB322&amp;","&amp;"+Visual+AI+5S+mendeteksi+Violation%3A+"&amp;SUBSTITUTE(AH322," ","+")</f>
        <v>Halo+,+Visual+AI+5S+mendeteksi+Violation%3A+GUDANGEXP1-LINE+4</v>
      </c>
      <c r="AE322" t="str">
        <f t="shared" ref="AE322:AE385" si="54">"https://web.whatsapp.com/send/?phone="&amp;AC322&amp;"&amp;text="&amp;AD322&amp;"&amp;type=phone_number&amp;app_absent=0"</f>
        <v>https://web.whatsapp.com/send/?phone=628999007703&amp;text=Halo+,+Visual+AI+5S+mendeteksi+Violation%3A+GUDANGEXP1-LINE+4&amp;type=phone_number&amp;app_absent=0</v>
      </c>
      <c r="AF322" t="b">
        <f>IF(ISNA(VLOOKUP(D322&amp;"-"&amp;AB322, Ref_Kontak!$A:$E, 4, FALSE)), FALSE, TRUE)</f>
        <v>0</v>
      </c>
      <c r="AG322" t="str">
        <f>_xlfn.IFNA(VLOOKUP(Z322,Ref_Kontak!H:H,1,FALSE),"FALSE")</f>
        <v>628999007703</v>
      </c>
      <c r="AH322" t="str">
        <f t="shared" ref="AH322:AH385" si="55">G322&amp;"-"&amp;D322</f>
        <v>GUDANGEXP1-LINE 4</v>
      </c>
      <c r="AI322">
        <f>IF(I322="violation",COUNTIF($AH$1:AH322,AH322),0)</f>
        <v>37</v>
      </c>
      <c r="AJ322" t="str">
        <f t="shared" si="46"/>
        <v>violation-GUDANGEXP1</v>
      </c>
      <c r="AK322">
        <f>IF(I322="violation",COUNTIF($AJ$1:AJ322,AJ322),FALSE)</f>
        <v>105</v>
      </c>
      <c r="AL322">
        <f t="shared" si="47"/>
        <v>0</v>
      </c>
      <c r="AM322">
        <f t="shared" si="48"/>
        <v>8</v>
      </c>
      <c r="AN322" t="str">
        <f t="shared" si="49"/>
        <v>ALERT! 8 Violation founded @GUDANGEXP1</v>
      </c>
    </row>
    <row r="323" spans="1:40">
      <c r="A323" t="s">
        <v>120</v>
      </c>
      <c r="B323" t="s">
        <v>121</v>
      </c>
      <c r="C323" t="s">
        <v>362</v>
      </c>
      <c r="D323" t="s">
        <v>129</v>
      </c>
      <c r="E323">
        <v>1</v>
      </c>
      <c r="G323" t="s">
        <v>130</v>
      </c>
      <c r="I323" t="s">
        <v>125</v>
      </c>
      <c r="Z323" t="str">
        <f>IFERROR(MID(AA323,FIND("-",H323,1)+1,20),_xlfn.IFNA(VLOOKUP(F323&amp;"-"&amp;AA323,Ref_Kontak!$A:$E,4,FALSE),Ref_Kontak!$H$2))</f>
        <v>628999007703</v>
      </c>
      <c r="AA323" t="str">
        <f t="shared" si="50"/>
        <v/>
      </c>
      <c r="AB323" t="str">
        <f t="shared" si="51"/>
        <v/>
      </c>
      <c r="AC323" t="str">
        <f t="shared" si="52"/>
        <v>628999007703</v>
      </c>
      <c r="AD323" t="str">
        <f t="shared" si="53"/>
        <v>Halo+,+Visual+AI+5S+mendeteksi+Violation%3A+METALDET1-LINE+8</v>
      </c>
      <c r="AE323" t="str">
        <f t="shared" si="54"/>
        <v>https://web.whatsapp.com/send/?phone=628999007703&amp;text=Halo+,+Visual+AI+5S+mendeteksi+Violation%3A+METALDET1-LINE+8&amp;type=phone_number&amp;app_absent=0</v>
      </c>
      <c r="AF323" t="b">
        <f>IF(ISNA(VLOOKUP(D323&amp;"-"&amp;AB323, Ref_Kontak!$A:$E, 4, FALSE)), FALSE, TRUE)</f>
        <v>0</v>
      </c>
      <c r="AG323" t="str">
        <f>_xlfn.IFNA(VLOOKUP(Z323,Ref_Kontak!H:H,1,FALSE),"FALSE")</f>
        <v>628999007703</v>
      </c>
      <c r="AH323" t="str">
        <f t="shared" si="55"/>
        <v>METALDET1-LINE 8</v>
      </c>
      <c r="AI323">
        <f>IF(I323="violation",COUNTIF($AH$1:AH323,AH323),0)</f>
        <v>217</v>
      </c>
      <c r="AJ323" t="str">
        <f t="shared" ref="AJ323:AJ386" si="56">I323&amp;"-"&amp;G323</f>
        <v>violation-METALDET1</v>
      </c>
      <c r="AK323">
        <f>IF(I323="violation",COUNTIF($AJ$1:AJ323,AJ323),FALSE)</f>
        <v>216</v>
      </c>
      <c r="AL323">
        <f t="shared" ref="AL323:AL386" si="57">IF(AI323=1,1,0)</f>
        <v>0</v>
      </c>
      <c r="AM323">
        <f t="shared" ref="AM323:AM386" si="58">SUMIF($AJ$2:$AJ$5516,AJ323,$AL$2:$AL$5516)</f>
        <v>3</v>
      </c>
      <c r="AN323" t="str">
        <f t="shared" ref="AN323:AN386" si="59">"ALERT! " &amp;AM323&amp; " Violation founded @"&amp;G323</f>
        <v>ALERT! 3 Violation founded @METALDET1</v>
      </c>
    </row>
    <row r="324" spans="1:40">
      <c r="A324" t="s">
        <v>120</v>
      </c>
      <c r="B324" t="s">
        <v>121</v>
      </c>
      <c r="C324" t="s">
        <v>362</v>
      </c>
      <c r="D324" t="s">
        <v>123</v>
      </c>
      <c r="E324">
        <v>1</v>
      </c>
      <c r="G324" t="s">
        <v>124</v>
      </c>
      <c r="I324" t="s">
        <v>125</v>
      </c>
      <c r="Z324" t="str">
        <f>IFERROR(MID(AA324,FIND("-",H324,1)+1,20),_xlfn.IFNA(VLOOKUP(F324&amp;"-"&amp;AA324,Ref_Kontak!$A:$E,4,FALSE),Ref_Kontak!$H$2))</f>
        <v>628999007703</v>
      </c>
      <c r="AA324" t="str">
        <f t="shared" si="50"/>
        <v/>
      </c>
      <c r="AB324" t="str">
        <f t="shared" si="51"/>
        <v/>
      </c>
      <c r="AC324" t="str">
        <f t="shared" si="52"/>
        <v>628999007703</v>
      </c>
      <c r="AD324" t="str">
        <f t="shared" si="53"/>
        <v>Halo+,+Visual+AI+5S+mendeteksi+Violation%3A+GUDANGEXP1-LINE+3</v>
      </c>
      <c r="AE324" t="str">
        <f t="shared" si="54"/>
        <v>https://web.whatsapp.com/send/?phone=628999007703&amp;text=Halo+,+Visual+AI+5S+mendeteksi+Violation%3A+GUDANGEXP1-LINE+3&amp;type=phone_number&amp;app_absent=0</v>
      </c>
      <c r="AF324" t="b">
        <f>IF(ISNA(VLOOKUP(D324&amp;"-"&amp;AB324, Ref_Kontak!$A:$E, 4, FALSE)), FALSE, TRUE)</f>
        <v>0</v>
      </c>
      <c r="AG324" t="str">
        <f>_xlfn.IFNA(VLOOKUP(Z324,Ref_Kontak!H:H,1,FALSE),"FALSE")</f>
        <v>628999007703</v>
      </c>
      <c r="AH324" t="str">
        <f t="shared" si="55"/>
        <v>GUDANGEXP1-LINE 3</v>
      </c>
      <c r="AI324">
        <f>IF(I324="violation",COUNTIF($AH$1:AH324,AH324),0)</f>
        <v>69</v>
      </c>
      <c r="AJ324" t="str">
        <f t="shared" si="56"/>
        <v>violation-GUDANGEXP1</v>
      </c>
      <c r="AK324">
        <f>IF(I324="violation",COUNTIF($AJ$1:AJ324,AJ324),FALSE)</f>
        <v>106</v>
      </c>
      <c r="AL324">
        <f t="shared" si="57"/>
        <v>0</v>
      </c>
      <c r="AM324">
        <f t="shared" si="58"/>
        <v>8</v>
      </c>
      <c r="AN324" t="str">
        <f t="shared" si="59"/>
        <v>ALERT! 8 Violation founded @GUDANGEXP1</v>
      </c>
    </row>
    <row r="325" spans="1:40">
      <c r="A325" t="s">
        <v>120</v>
      </c>
      <c r="B325" t="s">
        <v>121</v>
      </c>
      <c r="C325" t="s">
        <v>362</v>
      </c>
      <c r="D325" t="s">
        <v>324</v>
      </c>
      <c r="E325">
        <v>1</v>
      </c>
      <c r="G325" t="s">
        <v>124</v>
      </c>
      <c r="I325" t="s">
        <v>125</v>
      </c>
      <c r="Z325" t="str">
        <f>IFERROR(MID(AA325,FIND("-",H325,1)+1,20),_xlfn.IFNA(VLOOKUP(F325&amp;"-"&amp;AA325,Ref_Kontak!$A:$E,4,FALSE),Ref_Kontak!$H$2))</f>
        <v>628999007703</v>
      </c>
      <c r="AA325" t="str">
        <f t="shared" si="50"/>
        <v/>
      </c>
      <c r="AB325" t="str">
        <f t="shared" si="51"/>
        <v/>
      </c>
      <c r="AC325" t="str">
        <f t="shared" si="52"/>
        <v>628999007703</v>
      </c>
      <c r="AD325" t="str">
        <f t="shared" si="53"/>
        <v>Halo+,+Visual+AI+5S+mendeteksi+Violation%3A+GUDANGEXP1-LINE+4</v>
      </c>
      <c r="AE325" t="str">
        <f t="shared" si="54"/>
        <v>https://web.whatsapp.com/send/?phone=628999007703&amp;text=Halo+,+Visual+AI+5S+mendeteksi+Violation%3A+GUDANGEXP1-LINE+4&amp;type=phone_number&amp;app_absent=0</v>
      </c>
      <c r="AF325" t="b">
        <f>IF(ISNA(VLOOKUP(D325&amp;"-"&amp;AB325, Ref_Kontak!$A:$E, 4, FALSE)), FALSE, TRUE)</f>
        <v>0</v>
      </c>
      <c r="AG325" t="str">
        <f>_xlfn.IFNA(VLOOKUP(Z325,Ref_Kontak!H:H,1,FALSE),"FALSE")</f>
        <v>628999007703</v>
      </c>
      <c r="AH325" t="str">
        <f t="shared" si="55"/>
        <v>GUDANGEXP1-LINE 4</v>
      </c>
      <c r="AI325">
        <f>IF(I325="violation",COUNTIF($AH$1:AH325,AH325),0)</f>
        <v>38</v>
      </c>
      <c r="AJ325" t="str">
        <f t="shared" si="56"/>
        <v>violation-GUDANGEXP1</v>
      </c>
      <c r="AK325">
        <f>IF(I325="violation",COUNTIF($AJ$1:AJ325,AJ325),FALSE)</f>
        <v>107</v>
      </c>
      <c r="AL325">
        <f t="shared" si="57"/>
        <v>0</v>
      </c>
      <c r="AM325">
        <f t="shared" si="58"/>
        <v>8</v>
      </c>
      <c r="AN325" t="str">
        <f t="shared" si="59"/>
        <v>ALERT! 8 Violation founded @GUDANGEXP1</v>
      </c>
    </row>
    <row r="326" spans="1:40">
      <c r="A326" t="s">
        <v>120</v>
      </c>
      <c r="B326" t="s">
        <v>121</v>
      </c>
      <c r="C326" t="s">
        <v>363</v>
      </c>
      <c r="D326" t="s">
        <v>129</v>
      </c>
      <c r="E326">
        <v>1</v>
      </c>
      <c r="G326" t="s">
        <v>130</v>
      </c>
      <c r="I326" t="s">
        <v>125</v>
      </c>
      <c r="Z326" t="str">
        <f>IFERROR(MID(AA326,FIND("-",H326,1)+1,20),_xlfn.IFNA(VLOOKUP(F326&amp;"-"&amp;AA326,Ref_Kontak!$A:$E,4,FALSE),Ref_Kontak!$H$2))</f>
        <v>628999007703</v>
      </c>
      <c r="AA326" t="str">
        <f t="shared" si="50"/>
        <v/>
      </c>
      <c r="AB326" t="str">
        <f t="shared" si="51"/>
        <v/>
      </c>
      <c r="AC326" t="str">
        <f t="shared" si="52"/>
        <v>628999007703</v>
      </c>
      <c r="AD326" t="str">
        <f t="shared" si="53"/>
        <v>Halo+,+Visual+AI+5S+mendeteksi+Violation%3A+METALDET1-LINE+8</v>
      </c>
      <c r="AE326" t="str">
        <f t="shared" si="54"/>
        <v>https://web.whatsapp.com/send/?phone=628999007703&amp;text=Halo+,+Visual+AI+5S+mendeteksi+Violation%3A+METALDET1-LINE+8&amp;type=phone_number&amp;app_absent=0</v>
      </c>
      <c r="AF326" t="b">
        <f>IF(ISNA(VLOOKUP(D326&amp;"-"&amp;AB326, Ref_Kontak!$A:$E, 4, FALSE)), FALSE, TRUE)</f>
        <v>0</v>
      </c>
      <c r="AG326" t="str">
        <f>_xlfn.IFNA(VLOOKUP(Z326,Ref_Kontak!H:H,1,FALSE),"FALSE")</f>
        <v>628999007703</v>
      </c>
      <c r="AH326" t="str">
        <f t="shared" si="55"/>
        <v>METALDET1-LINE 8</v>
      </c>
      <c r="AI326">
        <f>IF(I326="violation",COUNTIF($AH$1:AH326,AH326),0)</f>
        <v>218</v>
      </c>
      <c r="AJ326" t="str">
        <f t="shared" si="56"/>
        <v>violation-METALDET1</v>
      </c>
      <c r="AK326">
        <f>IF(I326="violation",COUNTIF($AJ$1:AJ326,AJ326),FALSE)</f>
        <v>217</v>
      </c>
      <c r="AL326">
        <f t="shared" si="57"/>
        <v>0</v>
      </c>
      <c r="AM326">
        <f t="shared" si="58"/>
        <v>3</v>
      </c>
      <c r="AN326" t="str">
        <f t="shared" si="59"/>
        <v>ALERT! 3 Violation founded @METALDET1</v>
      </c>
    </row>
    <row r="327" spans="1:40">
      <c r="A327" t="s">
        <v>120</v>
      </c>
      <c r="B327" t="s">
        <v>121</v>
      </c>
      <c r="C327" t="s">
        <v>363</v>
      </c>
      <c r="D327" t="s">
        <v>123</v>
      </c>
      <c r="E327">
        <v>1</v>
      </c>
      <c r="G327" t="s">
        <v>124</v>
      </c>
      <c r="I327" t="s">
        <v>125</v>
      </c>
      <c r="Z327" t="str">
        <f>IFERROR(MID(AA327,FIND("-",H327,1)+1,20),_xlfn.IFNA(VLOOKUP(F327&amp;"-"&amp;AA327,Ref_Kontak!$A:$E,4,FALSE),Ref_Kontak!$H$2))</f>
        <v>628999007703</v>
      </c>
      <c r="AA327" t="str">
        <f t="shared" si="50"/>
        <v/>
      </c>
      <c r="AB327" t="str">
        <f t="shared" si="51"/>
        <v/>
      </c>
      <c r="AC327" t="str">
        <f t="shared" si="52"/>
        <v>628999007703</v>
      </c>
      <c r="AD327" t="str">
        <f t="shared" si="53"/>
        <v>Halo+,+Visual+AI+5S+mendeteksi+Violation%3A+GUDANGEXP1-LINE+3</v>
      </c>
      <c r="AE327" t="str">
        <f t="shared" si="54"/>
        <v>https://web.whatsapp.com/send/?phone=628999007703&amp;text=Halo+,+Visual+AI+5S+mendeteksi+Violation%3A+GUDANGEXP1-LINE+3&amp;type=phone_number&amp;app_absent=0</v>
      </c>
      <c r="AF327" t="b">
        <f>IF(ISNA(VLOOKUP(D327&amp;"-"&amp;AB327, Ref_Kontak!$A:$E, 4, FALSE)), FALSE, TRUE)</f>
        <v>0</v>
      </c>
      <c r="AG327" t="str">
        <f>_xlfn.IFNA(VLOOKUP(Z327,Ref_Kontak!H:H,1,FALSE),"FALSE")</f>
        <v>628999007703</v>
      </c>
      <c r="AH327" t="str">
        <f t="shared" si="55"/>
        <v>GUDANGEXP1-LINE 3</v>
      </c>
      <c r="AI327">
        <f>IF(I327="violation",COUNTIF($AH$1:AH327,AH327),0)</f>
        <v>70</v>
      </c>
      <c r="AJ327" t="str">
        <f t="shared" si="56"/>
        <v>violation-GUDANGEXP1</v>
      </c>
      <c r="AK327">
        <f>IF(I327="violation",COUNTIF($AJ$1:AJ327,AJ327),FALSE)</f>
        <v>108</v>
      </c>
      <c r="AL327">
        <f t="shared" si="57"/>
        <v>0</v>
      </c>
      <c r="AM327">
        <f t="shared" si="58"/>
        <v>8</v>
      </c>
      <c r="AN327" t="str">
        <f t="shared" si="59"/>
        <v>ALERT! 8 Violation founded @GUDANGEXP1</v>
      </c>
    </row>
    <row r="328" spans="1:40">
      <c r="A328" t="s">
        <v>120</v>
      </c>
      <c r="B328" t="s">
        <v>121</v>
      </c>
      <c r="C328" t="s">
        <v>363</v>
      </c>
      <c r="D328" t="s">
        <v>324</v>
      </c>
      <c r="E328">
        <v>1</v>
      </c>
      <c r="G328" t="s">
        <v>124</v>
      </c>
      <c r="I328" t="s">
        <v>125</v>
      </c>
      <c r="Z328" t="str">
        <f>IFERROR(MID(AA328,FIND("-",H328,1)+1,20),_xlfn.IFNA(VLOOKUP(F328&amp;"-"&amp;AA328,Ref_Kontak!$A:$E,4,FALSE),Ref_Kontak!$H$2))</f>
        <v>628999007703</v>
      </c>
      <c r="AA328" t="str">
        <f t="shared" si="50"/>
        <v/>
      </c>
      <c r="AB328" t="str">
        <f t="shared" si="51"/>
        <v/>
      </c>
      <c r="AC328" t="str">
        <f t="shared" si="52"/>
        <v>628999007703</v>
      </c>
      <c r="AD328" t="str">
        <f t="shared" si="53"/>
        <v>Halo+,+Visual+AI+5S+mendeteksi+Violation%3A+GUDANGEXP1-LINE+4</v>
      </c>
      <c r="AE328" t="str">
        <f t="shared" si="54"/>
        <v>https://web.whatsapp.com/send/?phone=628999007703&amp;text=Halo+,+Visual+AI+5S+mendeteksi+Violation%3A+GUDANGEXP1-LINE+4&amp;type=phone_number&amp;app_absent=0</v>
      </c>
      <c r="AF328" t="b">
        <f>IF(ISNA(VLOOKUP(D328&amp;"-"&amp;AB328, Ref_Kontak!$A:$E, 4, FALSE)), FALSE, TRUE)</f>
        <v>0</v>
      </c>
      <c r="AG328" t="str">
        <f>_xlfn.IFNA(VLOOKUP(Z328,Ref_Kontak!H:H,1,FALSE),"FALSE")</f>
        <v>628999007703</v>
      </c>
      <c r="AH328" t="str">
        <f t="shared" si="55"/>
        <v>GUDANGEXP1-LINE 4</v>
      </c>
      <c r="AI328">
        <f>IF(I328="violation",COUNTIF($AH$1:AH328,AH328),0)</f>
        <v>39</v>
      </c>
      <c r="AJ328" t="str">
        <f t="shared" si="56"/>
        <v>violation-GUDANGEXP1</v>
      </c>
      <c r="AK328">
        <f>IF(I328="violation",COUNTIF($AJ$1:AJ328,AJ328),FALSE)</f>
        <v>109</v>
      </c>
      <c r="AL328">
        <f t="shared" si="57"/>
        <v>0</v>
      </c>
      <c r="AM328">
        <f t="shared" si="58"/>
        <v>8</v>
      </c>
      <c r="AN328" t="str">
        <f t="shared" si="59"/>
        <v>ALERT! 8 Violation founded @GUDANGEXP1</v>
      </c>
    </row>
    <row r="329" spans="1:40">
      <c r="A329" t="s">
        <v>120</v>
      </c>
      <c r="B329" t="s">
        <v>121</v>
      </c>
      <c r="C329" t="s">
        <v>364</v>
      </c>
      <c r="D329" t="s">
        <v>123</v>
      </c>
      <c r="E329">
        <v>1</v>
      </c>
      <c r="G329" t="s">
        <v>124</v>
      </c>
      <c r="I329" t="s">
        <v>125</v>
      </c>
      <c r="Z329" t="str">
        <f>IFERROR(MID(AA329,FIND("-",H329,1)+1,20),_xlfn.IFNA(VLOOKUP(F329&amp;"-"&amp;AA329,Ref_Kontak!$A:$E,4,FALSE),Ref_Kontak!$H$2))</f>
        <v>628999007703</v>
      </c>
      <c r="AA329" t="str">
        <f t="shared" si="50"/>
        <v/>
      </c>
      <c r="AB329" t="str">
        <f t="shared" si="51"/>
        <v/>
      </c>
      <c r="AC329" t="str">
        <f t="shared" si="52"/>
        <v>628999007703</v>
      </c>
      <c r="AD329" t="str">
        <f t="shared" si="53"/>
        <v>Halo+,+Visual+AI+5S+mendeteksi+Violation%3A+GUDANGEXP1-LINE+3</v>
      </c>
      <c r="AE329" t="str">
        <f t="shared" si="54"/>
        <v>https://web.whatsapp.com/send/?phone=628999007703&amp;text=Halo+,+Visual+AI+5S+mendeteksi+Violation%3A+GUDANGEXP1-LINE+3&amp;type=phone_number&amp;app_absent=0</v>
      </c>
      <c r="AF329" t="b">
        <f>IF(ISNA(VLOOKUP(D329&amp;"-"&amp;AB329, Ref_Kontak!$A:$E, 4, FALSE)), FALSE, TRUE)</f>
        <v>0</v>
      </c>
      <c r="AG329" t="str">
        <f>_xlfn.IFNA(VLOOKUP(Z329,Ref_Kontak!H:H,1,FALSE),"FALSE")</f>
        <v>628999007703</v>
      </c>
      <c r="AH329" t="str">
        <f t="shared" si="55"/>
        <v>GUDANGEXP1-LINE 3</v>
      </c>
      <c r="AI329">
        <f>IF(I329="violation",COUNTIF($AH$1:AH329,AH329),0)</f>
        <v>71</v>
      </c>
      <c r="AJ329" t="str">
        <f t="shared" si="56"/>
        <v>violation-GUDANGEXP1</v>
      </c>
      <c r="AK329">
        <f>IF(I329="violation",COUNTIF($AJ$1:AJ329,AJ329),FALSE)</f>
        <v>110</v>
      </c>
      <c r="AL329">
        <f t="shared" si="57"/>
        <v>0</v>
      </c>
      <c r="AM329">
        <f t="shared" si="58"/>
        <v>8</v>
      </c>
      <c r="AN329" t="str">
        <f t="shared" si="59"/>
        <v>ALERT! 8 Violation founded @GUDANGEXP1</v>
      </c>
    </row>
    <row r="330" spans="1:40">
      <c r="A330" t="s">
        <v>120</v>
      </c>
      <c r="B330" t="s">
        <v>121</v>
      </c>
      <c r="C330" t="s">
        <v>364</v>
      </c>
      <c r="D330" t="s">
        <v>324</v>
      </c>
      <c r="E330">
        <v>1</v>
      </c>
      <c r="G330" t="s">
        <v>124</v>
      </c>
      <c r="I330" t="s">
        <v>125</v>
      </c>
      <c r="Z330" t="str">
        <f>IFERROR(MID(AA330,FIND("-",H330,1)+1,20),_xlfn.IFNA(VLOOKUP(F330&amp;"-"&amp;AA330,Ref_Kontak!$A:$E,4,FALSE),Ref_Kontak!$H$2))</f>
        <v>628999007703</v>
      </c>
      <c r="AA330" t="str">
        <f t="shared" si="50"/>
        <v/>
      </c>
      <c r="AB330" t="str">
        <f t="shared" si="51"/>
        <v/>
      </c>
      <c r="AC330" t="str">
        <f t="shared" si="52"/>
        <v>628999007703</v>
      </c>
      <c r="AD330" t="str">
        <f t="shared" si="53"/>
        <v>Halo+,+Visual+AI+5S+mendeteksi+Violation%3A+GUDANGEXP1-LINE+4</v>
      </c>
      <c r="AE330" t="str">
        <f t="shared" si="54"/>
        <v>https://web.whatsapp.com/send/?phone=628999007703&amp;text=Halo+,+Visual+AI+5S+mendeteksi+Violation%3A+GUDANGEXP1-LINE+4&amp;type=phone_number&amp;app_absent=0</v>
      </c>
      <c r="AF330" t="b">
        <f>IF(ISNA(VLOOKUP(D330&amp;"-"&amp;AB330, Ref_Kontak!$A:$E, 4, FALSE)), FALSE, TRUE)</f>
        <v>0</v>
      </c>
      <c r="AG330" t="str">
        <f>_xlfn.IFNA(VLOOKUP(Z330,Ref_Kontak!H:H,1,FALSE),"FALSE")</f>
        <v>628999007703</v>
      </c>
      <c r="AH330" t="str">
        <f t="shared" si="55"/>
        <v>GUDANGEXP1-LINE 4</v>
      </c>
      <c r="AI330">
        <f>IF(I330="violation",COUNTIF($AH$1:AH330,AH330),0)</f>
        <v>40</v>
      </c>
      <c r="AJ330" t="str">
        <f t="shared" si="56"/>
        <v>violation-GUDANGEXP1</v>
      </c>
      <c r="AK330">
        <f>IF(I330="violation",COUNTIF($AJ$1:AJ330,AJ330),FALSE)</f>
        <v>111</v>
      </c>
      <c r="AL330">
        <f t="shared" si="57"/>
        <v>0</v>
      </c>
      <c r="AM330">
        <f t="shared" si="58"/>
        <v>8</v>
      </c>
      <c r="AN330" t="str">
        <f t="shared" si="59"/>
        <v>ALERT! 8 Violation founded @GUDANGEXP1</v>
      </c>
    </row>
    <row r="331" spans="1:40">
      <c r="A331" t="s">
        <v>120</v>
      </c>
      <c r="B331" t="s">
        <v>121</v>
      </c>
      <c r="C331" t="s">
        <v>364</v>
      </c>
      <c r="D331" t="s">
        <v>129</v>
      </c>
      <c r="E331">
        <v>1</v>
      </c>
      <c r="G331" t="s">
        <v>130</v>
      </c>
      <c r="I331" t="s">
        <v>125</v>
      </c>
      <c r="Z331" t="str">
        <f>IFERROR(MID(AA331,FIND("-",H331,1)+1,20),_xlfn.IFNA(VLOOKUP(F331&amp;"-"&amp;AA331,Ref_Kontak!$A:$E,4,FALSE),Ref_Kontak!$H$2))</f>
        <v>628999007703</v>
      </c>
      <c r="AA331" t="str">
        <f t="shared" si="50"/>
        <v/>
      </c>
      <c r="AB331" t="str">
        <f t="shared" si="51"/>
        <v/>
      </c>
      <c r="AC331" t="str">
        <f t="shared" si="52"/>
        <v>628999007703</v>
      </c>
      <c r="AD331" t="str">
        <f t="shared" si="53"/>
        <v>Halo+,+Visual+AI+5S+mendeteksi+Violation%3A+METALDET1-LINE+8</v>
      </c>
      <c r="AE331" t="str">
        <f t="shared" si="54"/>
        <v>https://web.whatsapp.com/send/?phone=628999007703&amp;text=Halo+,+Visual+AI+5S+mendeteksi+Violation%3A+METALDET1-LINE+8&amp;type=phone_number&amp;app_absent=0</v>
      </c>
      <c r="AF331" t="b">
        <f>IF(ISNA(VLOOKUP(D331&amp;"-"&amp;AB331, Ref_Kontak!$A:$E, 4, FALSE)), FALSE, TRUE)</f>
        <v>0</v>
      </c>
      <c r="AG331" t="str">
        <f>_xlfn.IFNA(VLOOKUP(Z331,Ref_Kontak!H:H,1,FALSE),"FALSE")</f>
        <v>628999007703</v>
      </c>
      <c r="AH331" t="str">
        <f t="shared" si="55"/>
        <v>METALDET1-LINE 8</v>
      </c>
      <c r="AI331">
        <f>IF(I331="violation",COUNTIF($AH$1:AH331,AH331),0)</f>
        <v>219</v>
      </c>
      <c r="AJ331" t="str">
        <f t="shared" si="56"/>
        <v>violation-METALDET1</v>
      </c>
      <c r="AK331">
        <f>IF(I331="violation",COUNTIF($AJ$1:AJ331,AJ331),FALSE)</f>
        <v>218</v>
      </c>
      <c r="AL331">
        <f t="shared" si="57"/>
        <v>0</v>
      </c>
      <c r="AM331">
        <f t="shared" si="58"/>
        <v>3</v>
      </c>
      <c r="AN331" t="str">
        <f t="shared" si="59"/>
        <v>ALERT! 3 Violation founded @METALDET1</v>
      </c>
    </row>
    <row r="332" spans="1:40">
      <c r="A332" t="s">
        <v>120</v>
      </c>
      <c r="B332" t="s">
        <v>121</v>
      </c>
      <c r="C332" t="s">
        <v>365</v>
      </c>
      <c r="D332" t="s">
        <v>129</v>
      </c>
      <c r="E332">
        <v>1</v>
      </c>
      <c r="G332" t="s">
        <v>130</v>
      </c>
      <c r="I332" t="s">
        <v>125</v>
      </c>
      <c r="Z332" t="str">
        <f>IFERROR(MID(AA332,FIND("-",H332,1)+1,20),_xlfn.IFNA(VLOOKUP(F332&amp;"-"&amp;AA332,Ref_Kontak!$A:$E,4,FALSE),Ref_Kontak!$H$2))</f>
        <v>628999007703</v>
      </c>
      <c r="AA332" t="str">
        <f t="shared" si="50"/>
        <v/>
      </c>
      <c r="AB332" t="str">
        <f t="shared" si="51"/>
        <v/>
      </c>
      <c r="AC332" t="str">
        <f t="shared" si="52"/>
        <v>628999007703</v>
      </c>
      <c r="AD332" t="str">
        <f t="shared" si="53"/>
        <v>Halo+,+Visual+AI+5S+mendeteksi+Violation%3A+METALDET1-LINE+8</v>
      </c>
      <c r="AE332" t="str">
        <f t="shared" si="54"/>
        <v>https://web.whatsapp.com/send/?phone=628999007703&amp;text=Halo+,+Visual+AI+5S+mendeteksi+Violation%3A+METALDET1-LINE+8&amp;type=phone_number&amp;app_absent=0</v>
      </c>
      <c r="AF332" t="b">
        <f>IF(ISNA(VLOOKUP(D332&amp;"-"&amp;AB332, Ref_Kontak!$A:$E, 4, FALSE)), FALSE, TRUE)</f>
        <v>0</v>
      </c>
      <c r="AG332" t="str">
        <f>_xlfn.IFNA(VLOOKUP(Z332,Ref_Kontak!H:H,1,FALSE),"FALSE")</f>
        <v>628999007703</v>
      </c>
      <c r="AH332" t="str">
        <f t="shared" si="55"/>
        <v>METALDET1-LINE 8</v>
      </c>
      <c r="AI332">
        <f>IF(I332="violation",COUNTIF($AH$1:AH332,AH332),0)</f>
        <v>220</v>
      </c>
      <c r="AJ332" t="str">
        <f t="shared" si="56"/>
        <v>violation-METALDET1</v>
      </c>
      <c r="AK332">
        <f>IF(I332="violation",COUNTIF($AJ$1:AJ332,AJ332),FALSE)</f>
        <v>219</v>
      </c>
      <c r="AL332">
        <f t="shared" si="57"/>
        <v>0</v>
      </c>
      <c r="AM332">
        <f t="shared" si="58"/>
        <v>3</v>
      </c>
      <c r="AN332" t="str">
        <f t="shared" si="59"/>
        <v>ALERT! 3 Violation founded @METALDET1</v>
      </c>
    </row>
    <row r="333" spans="1:40">
      <c r="A333" t="s">
        <v>120</v>
      </c>
      <c r="B333" t="s">
        <v>121</v>
      </c>
      <c r="C333" t="s">
        <v>365</v>
      </c>
      <c r="D333" t="s">
        <v>123</v>
      </c>
      <c r="E333">
        <v>1</v>
      </c>
      <c r="G333" t="s">
        <v>124</v>
      </c>
      <c r="I333" t="s">
        <v>125</v>
      </c>
      <c r="Z333" t="str">
        <f>IFERROR(MID(AA333,FIND("-",H333,1)+1,20),_xlfn.IFNA(VLOOKUP(F333&amp;"-"&amp;AA333,Ref_Kontak!$A:$E,4,FALSE),Ref_Kontak!$H$2))</f>
        <v>628999007703</v>
      </c>
      <c r="AA333" t="str">
        <f t="shared" si="50"/>
        <v/>
      </c>
      <c r="AB333" t="str">
        <f t="shared" si="51"/>
        <v/>
      </c>
      <c r="AC333" t="str">
        <f t="shared" si="52"/>
        <v>628999007703</v>
      </c>
      <c r="AD333" t="str">
        <f t="shared" si="53"/>
        <v>Halo+,+Visual+AI+5S+mendeteksi+Violation%3A+GUDANGEXP1-LINE+3</v>
      </c>
      <c r="AE333" t="str">
        <f t="shared" si="54"/>
        <v>https://web.whatsapp.com/send/?phone=628999007703&amp;text=Halo+,+Visual+AI+5S+mendeteksi+Violation%3A+GUDANGEXP1-LINE+3&amp;type=phone_number&amp;app_absent=0</v>
      </c>
      <c r="AF333" t="b">
        <f>IF(ISNA(VLOOKUP(D333&amp;"-"&amp;AB333, Ref_Kontak!$A:$E, 4, FALSE)), FALSE, TRUE)</f>
        <v>0</v>
      </c>
      <c r="AG333" t="str">
        <f>_xlfn.IFNA(VLOOKUP(Z333,Ref_Kontak!H:H,1,FALSE),"FALSE")</f>
        <v>628999007703</v>
      </c>
      <c r="AH333" t="str">
        <f t="shared" si="55"/>
        <v>GUDANGEXP1-LINE 3</v>
      </c>
      <c r="AI333">
        <f>IF(I333="violation",COUNTIF($AH$1:AH333,AH333),0)</f>
        <v>72</v>
      </c>
      <c r="AJ333" t="str">
        <f t="shared" si="56"/>
        <v>violation-GUDANGEXP1</v>
      </c>
      <c r="AK333">
        <f>IF(I333="violation",COUNTIF($AJ$1:AJ333,AJ333),FALSE)</f>
        <v>112</v>
      </c>
      <c r="AL333">
        <f t="shared" si="57"/>
        <v>0</v>
      </c>
      <c r="AM333">
        <f t="shared" si="58"/>
        <v>8</v>
      </c>
      <c r="AN333" t="str">
        <f t="shared" si="59"/>
        <v>ALERT! 8 Violation founded @GUDANGEXP1</v>
      </c>
    </row>
    <row r="334" spans="1:40">
      <c r="A334" t="s">
        <v>120</v>
      </c>
      <c r="B334" t="s">
        <v>121</v>
      </c>
      <c r="C334" t="s">
        <v>365</v>
      </c>
      <c r="D334" t="s">
        <v>324</v>
      </c>
      <c r="E334">
        <v>1</v>
      </c>
      <c r="G334" t="s">
        <v>124</v>
      </c>
      <c r="I334" t="s">
        <v>125</v>
      </c>
      <c r="Z334" t="str">
        <f>IFERROR(MID(AA334,FIND("-",H334,1)+1,20),_xlfn.IFNA(VLOOKUP(F334&amp;"-"&amp;AA334,Ref_Kontak!$A:$E,4,FALSE),Ref_Kontak!$H$2))</f>
        <v>628999007703</v>
      </c>
      <c r="AA334" t="str">
        <f t="shared" si="50"/>
        <v/>
      </c>
      <c r="AB334" t="str">
        <f t="shared" si="51"/>
        <v/>
      </c>
      <c r="AC334" t="str">
        <f t="shared" si="52"/>
        <v>628999007703</v>
      </c>
      <c r="AD334" t="str">
        <f t="shared" si="53"/>
        <v>Halo+,+Visual+AI+5S+mendeteksi+Violation%3A+GUDANGEXP1-LINE+4</v>
      </c>
      <c r="AE334" t="str">
        <f t="shared" si="54"/>
        <v>https://web.whatsapp.com/send/?phone=628999007703&amp;text=Halo+,+Visual+AI+5S+mendeteksi+Violation%3A+GUDANGEXP1-LINE+4&amp;type=phone_number&amp;app_absent=0</v>
      </c>
      <c r="AF334" t="b">
        <f>IF(ISNA(VLOOKUP(D334&amp;"-"&amp;AB334, Ref_Kontak!$A:$E, 4, FALSE)), FALSE, TRUE)</f>
        <v>0</v>
      </c>
      <c r="AG334" t="str">
        <f>_xlfn.IFNA(VLOOKUP(Z334,Ref_Kontak!H:H,1,FALSE),"FALSE")</f>
        <v>628999007703</v>
      </c>
      <c r="AH334" t="str">
        <f t="shared" si="55"/>
        <v>GUDANGEXP1-LINE 4</v>
      </c>
      <c r="AI334">
        <f>IF(I334="violation",COUNTIF($AH$1:AH334,AH334),0)</f>
        <v>41</v>
      </c>
      <c r="AJ334" t="str">
        <f t="shared" si="56"/>
        <v>violation-GUDANGEXP1</v>
      </c>
      <c r="AK334">
        <f>IF(I334="violation",COUNTIF($AJ$1:AJ334,AJ334),FALSE)</f>
        <v>113</v>
      </c>
      <c r="AL334">
        <f t="shared" si="57"/>
        <v>0</v>
      </c>
      <c r="AM334">
        <f t="shared" si="58"/>
        <v>8</v>
      </c>
      <c r="AN334" t="str">
        <f t="shared" si="59"/>
        <v>ALERT! 8 Violation founded @GUDANGEXP1</v>
      </c>
    </row>
    <row r="335" spans="1:40">
      <c r="A335" t="s">
        <v>120</v>
      </c>
      <c r="B335" t="s">
        <v>121</v>
      </c>
      <c r="C335" t="s">
        <v>366</v>
      </c>
      <c r="D335" t="s">
        <v>123</v>
      </c>
      <c r="E335">
        <v>1</v>
      </c>
      <c r="G335" t="s">
        <v>124</v>
      </c>
      <c r="I335" t="s">
        <v>125</v>
      </c>
      <c r="Z335" t="str">
        <f>IFERROR(MID(AA335,FIND("-",H335,1)+1,20),_xlfn.IFNA(VLOOKUP(F335&amp;"-"&amp;AA335,Ref_Kontak!$A:$E,4,FALSE),Ref_Kontak!$H$2))</f>
        <v>628999007703</v>
      </c>
      <c r="AA335" t="str">
        <f t="shared" si="50"/>
        <v/>
      </c>
      <c r="AB335" t="str">
        <f t="shared" si="51"/>
        <v/>
      </c>
      <c r="AC335" t="str">
        <f t="shared" si="52"/>
        <v>628999007703</v>
      </c>
      <c r="AD335" t="str">
        <f t="shared" si="53"/>
        <v>Halo+,+Visual+AI+5S+mendeteksi+Violation%3A+GUDANGEXP1-LINE+3</v>
      </c>
      <c r="AE335" t="str">
        <f t="shared" si="54"/>
        <v>https://web.whatsapp.com/send/?phone=628999007703&amp;text=Halo+,+Visual+AI+5S+mendeteksi+Violation%3A+GUDANGEXP1-LINE+3&amp;type=phone_number&amp;app_absent=0</v>
      </c>
      <c r="AF335" t="b">
        <f>IF(ISNA(VLOOKUP(D335&amp;"-"&amp;AB335, Ref_Kontak!$A:$E, 4, FALSE)), FALSE, TRUE)</f>
        <v>0</v>
      </c>
      <c r="AG335" t="str">
        <f>_xlfn.IFNA(VLOOKUP(Z335,Ref_Kontak!H:H,1,FALSE),"FALSE")</f>
        <v>628999007703</v>
      </c>
      <c r="AH335" t="str">
        <f t="shared" si="55"/>
        <v>GUDANGEXP1-LINE 3</v>
      </c>
      <c r="AI335">
        <f>IF(I335="violation",COUNTIF($AH$1:AH335,AH335),0)</f>
        <v>73</v>
      </c>
      <c r="AJ335" t="str">
        <f t="shared" si="56"/>
        <v>violation-GUDANGEXP1</v>
      </c>
      <c r="AK335">
        <f>IF(I335="violation",COUNTIF($AJ$1:AJ335,AJ335),FALSE)</f>
        <v>114</v>
      </c>
      <c r="AL335">
        <f t="shared" si="57"/>
        <v>0</v>
      </c>
      <c r="AM335">
        <f t="shared" si="58"/>
        <v>8</v>
      </c>
      <c r="AN335" t="str">
        <f t="shared" si="59"/>
        <v>ALERT! 8 Violation founded @GUDANGEXP1</v>
      </c>
    </row>
    <row r="336" spans="1:40">
      <c r="A336" t="s">
        <v>120</v>
      </c>
      <c r="B336" t="s">
        <v>121</v>
      </c>
      <c r="C336" t="s">
        <v>366</v>
      </c>
      <c r="D336" t="s">
        <v>324</v>
      </c>
      <c r="E336">
        <v>1</v>
      </c>
      <c r="G336" t="s">
        <v>124</v>
      </c>
      <c r="I336" t="s">
        <v>125</v>
      </c>
      <c r="Z336" t="str">
        <f>IFERROR(MID(AA336,FIND("-",H336,1)+1,20),_xlfn.IFNA(VLOOKUP(F336&amp;"-"&amp;AA336,Ref_Kontak!$A:$E,4,FALSE),Ref_Kontak!$H$2))</f>
        <v>628999007703</v>
      </c>
      <c r="AA336" t="str">
        <f t="shared" si="50"/>
        <v/>
      </c>
      <c r="AB336" t="str">
        <f t="shared" si="51"/>
        <v/>
      </c>
      <c r="AC336" t="str">
        <f t="shared" si="52"/>
        <v>628999007703</v>
      </c>
      <c r="AD336" t="str">
        <f t="shared" si="53"/>
        <v>Halo+,+Visual+AI+5S+mendeteksi+Violation%3A+GUDANGEXP1-LINE+4</v>
      </c>
      <c r="AE336" t="str">
        <f t="shared" si="54"/>
        <v>https://web.whatsapp.com/send/?phone=628999007703&amp;text=Halo+,+Visual+AI+5S+mendeteksi+Violation%3A+GUDANGEXP1-LINE+4&amp;type=phone_number&amp;app_absent=0</v>
      </c>
      <c r="AF336" t="b">
        <f>IF(ISNA(VLOOKUP(D336&amp;"-"&amp;AB336, Ref_Kontak!$A:$E, 4, FALSE)), FALSE, TRUE)</f>
        <v>0</v>
      </c>
      <c r="AG336" t="str">
        <f>_xlfn.IFNA(VLOOKUP(Z336,Ref_Kontak!H:H,1,FALSE),"FALSE")</f>
        <v>628999007703</v>
      </c>
      <c r="AH336" t="str">
        <f t="shared" si="55"/>
        <v>GUDANGEXP1-LINE 4</v>
      </c>
      <c r="AI336">
        <f>IF(I336="violation",COUNTIF($AH$1:AH336,AH336),0)</f>
        <v>42</v>
      </c>
      <c r="AJ336" t="str">
        <f t="shared" si="56"/>
        <v>violation-GUDANGEXP1</v>
      </c>
      <c r="AK336">
        <f>IF(I336="violation",COUNTIF($AJ$1:AJ336,AJ336),FALSE)</f>
        <v>115</v>
      </c>
      <c r="AL336">
        <f t="shared" si="57"/>
        <v>0</v>
      </c>
      <c r="AM336">
        <f t="shared" si="58"/>
        <v>8</v>
      </c>
      <c r="AN336" t="str">
        <f t="shared" si="59"/>
        <v>ALERT! 8 Violation founded @GUDANGEXP1</v>
      </c>
    </row>
    <row r="337" spans="1:40">
      <c r="A337" t="s">
        <v>120</v>
      </c>
      <c r="B337" t="s">
        <v>121</v>
      </c>
      <c r="C337" t="s">
        <v>367</v>
      </c>
      <c r="D337" t="s">
        <v>129</v>
      </c>
      <c r="E337">
        <v>1</v>
      </c>
      <c r="G337" t="s">
        <v>130</v>
      </c>
      <c r="I337" t="s">
        <v>125</v>
      </c>
      <c r="Z337" t="str">
        <f>IFERROR(MID(AA337,FIND("-",H337,1)+1,20),_xlfn.IFNA(VLOOKUP(F337&amp;"-"&amp;AA337,Ref_Kontak!$A:$E,4,FALSE),Ref_Kontak!$H$2))</f>
        <v>628999007703</v>
      </c>
      <c r="AA337" t="str">
        <f t="shared" si="50"/>
        <v/>
      </c>
      <c r="AB337" t="str">
        <f t="shared" si="51"/>
        <v/>
      </c>
      <c r="AC337" t="str">
        <f t="shared" si="52"/>
        <v>628999007703</v>
      </c>
      <c r="AD337" t="str">
        <f t="shared" si="53"/>
        <v>Halo+,+Visual+AI+5S+mendeteksi+Violation%3A+METALDET1-LINE+8</v>
      </c>
      <c r="AE337" t="str">
        <f t="shared" si="54"/>
        <v>https://web.whatsapp.com/send/?phone=628999007703&amp;text=Halo+,+Visual+AI+5S+mendeteksi+Violation%3A+METALDET1-LINE+8&amp;type=phone_number&amp;app_absent=0</v>
      </c>
      <c r="AF337" t="b">
        <f>IF(ISNA(VLOOKUP(D337&amp;"-"&amp;AB337, Ref_Kontak!$A:$E, 4, FALSE)), FALSE, TRUE)</f>
        <v>0</v>
      </c>
      <c r="AG337" t="str">
        <f>_xlfn.IFNA(VLOOKUP(Z337,Ref_Kontak!H:H,1,FALSE),"FALSE")</f>
        <v>628999007703</v>
      </c>
      <c r="AH337" t="str">
        <f t="shared" si="55"/>
        <v>METALDET1-LINE 8</v>
      </c>
      <c r="AI337">
        <f>IF(I337="violation",COUNTIF($AH$1:AH337,AH337),0)</f>
        <v>221</v>
      </c>
      <c r="AJ337" t="str">
        <f t="shared" si="56"/>
        <v>violation-METALDET1</v>
      </c>
      <c r="AK337">
        <f>IF(I337="violation",COUNTIF($AJ$1:AJ337,AJ337),FALSE)</f>
        <v>220</v>
      </c>
      <c r="AL337">
        <f t="shared" si="57"/>
        <v>0</v>
      </c>
      <c r="AM337">
        <f t="shared" si="58"/>
        <v>3</v>
      </c>
      <c r="AN337" t="str">
        <f t="shared" si="59"/>
        <v>ALERT! 3 Violation founded @METALDET1</v>
      </c>
    </row>
    <row r="338" spans="1:40">
      <c r="A338" t="s">
        <v>120</v>
      </c>
      <c r="B338" t="s">
        <v>121</v>
      </c>
      <c r="C338" t="s">
        <v>367</v>
      </c>
      <c r="D338" t="s">
        <v>123</v>
      </c>
      <c r="E338">
        <v>1</v>
      </c>
      <c r="G338" t="s">
        <v>124</v>
      </c>
      <c r="I338" t="s">
        <v>125</v>
      </c>
      <c r="Z338" t="str">
        <f>IFERROR(MID(AA338,FIND("-",H338,1)+1,20),_xlfn.IFNA(VLOOKUP(F338&amp;"-"&amp;AA338,Ref_Kontak!$A:$E,4,FALSE),Ref_Kontak!$H$2))</f>
        <v>628999007703</v>
      </c>
      <c r="AA338" t="str">
        <f t="shared" si="50"/>
        <v/>
      </c>
      <c r="AB338" t="str">
        <f t="shared" si="51"/>
        <v/>
      </c>
      <c r="AC338" t="str">
        <f t="shared" si="52"/>
        <v>628999007703</v>
      </c>
      <c r="AD338" t="str">
        <f t="shared" si="53"/>
        <v>Halo+,+Visual+AI+5S+mendeteksi+Violation%3A+GUDANGEXP1-LINE+3</v>
      </c>
      <c r="AE338" t="str">
        <f t="shared" si="54"/>
        <v>https://web.whatsapp.com/send/?phone=628999007703&amp;text=Halo+,+Visual+AI+5S+mendeteksi+Violation%3A+GUDANGEXP1-LINE+3&amp;type=phone_number&amp;app_absent=0</v>
      </c>
      <c r="AF338" t="b">
        <f>IF(ISNA(VLOOKUP(D338&amp;"-"&amp;AB338, Ref_Kontak!$A:$E, 4, FALSE)), FALSE, TRUE)</f>
        <v>0</v>
      </c>
      <c r="AG338" t="str">
        <f>_xlfn.IFNA(VLOOKUP(Z338,Ref_Kontak!H:H,1,FALSE),"FALSE")</f>
        <v>628999007703</v>
      </c>
      <c r="AH338" t="str">
        <f t="shared" si="55"/>
        <v>GUDANGEXP1-LINE 3</v>
      </c>
      <c r="AI338">
        <f>IF(I338="violation",COUNTIF($AH$1:AH338,AH338),0)</f>
        <v>74</v>
      </c>
      <c r="AJ338" t="str">
        <f t="shared" si="56"/>
        <v>violation-GUDANGEXP1</v>
      </c>
      <c r="AK338">
        <f>IF(I338="violation",COUNTIF($AJ$1:AJ338,AJ338),FALSE)</f>
        <v>116</v>
      </c>
      <c r="AL338">
        <f t="shared" si="57"/>
        <v>0</v>
      </c>
      <c r="AM338">
        <f t="shared" si="58"/>
        <v>8</v>
      </c>
      <c r="AN338" t="str">
        <f t="shared" si="59"/>
        <v>ALERT! 8 Violation founded @GUDANGEXP1</v>
      </c>
    </row>
    <row r="339" spans="1:40">
      <c r="A339" t="s">
        <v>120</v>
      </c>
      <c r="B339" t="s">
        <v>121</v>
      </c>
      <c r="C339" t="s">
        <v>367</v>
      </c>
      <c r="D339" t="s">
        <v>324</v>
      </c>
      <c r="E339">
        <v>1</v>
      </c>
      <c r="G339" t="s">
        <v>124</v>
      </c>
      <c r="I339" t="s">
        <v>125</v>
      </c>
      <c r="Z339" t="str">
        <f>IFERROR(MID(AA339,FIND("-",H339,1)+1,20),_xlfn.IFNA(VLOOKUP(F339&amp;"-"&amp;AA339,Ref_Kontak!$A:$E,4,FALSE),Ref_Kontak!$H$2))</f>
        <v>628999007703</v>
      </c>
      <c r="AA339" t="str">
        <f t="shared" si="50"/>
        <v/>
      </c>
      <c r="AB339" t="str">
        <f t="shared" si="51"/>
        <v/>
      </c>
      <c r="AC339" t="str">
        <f t="shared" si="52"/>
        <v>628999007703</v>
      </c>
      <c r="AD339" t="str">
        <f t="shared" si="53"/>
        <v>Halo+,+Visual+AI+5S+mendeteksi+Violation%3A+GUDANGEXP1-LINE+4</v>
      </c>
      <c r="AE339" t="str">
        <f t="shared" si="54"/>
        <v>https://web.whatsapp.com/send/?phone=628999007703&amp;text=Halo+,+Visual+AI+5S+mendeteksi+Violation%3A+GUDANGEXP1-LINE+4&amp;type=phone_number&amp;app_absent=0</v>
      </c>
      <c r="AF339" t="b">
        <f>IF(ISNA(VLOOKUP(D339&amp;"-"&amp;AB339, Ref_Kontak!$A:$E, 4, FALSE)), FALSE, TRUE)</f>
        <v>0</v>
      </c>
      <c r="AG339" t="str">
        <f>_xlfn.IFNA(VLOOKUP(Z339,Ref_Kontak!H:H,1,FALSE),"FALSE")</f>
        <v>628999007703</v>
      </c>
      <c r="AH339" t="str">
        <f t="shared" si="55"/>
        <v>GUDANGEXP1-LINE 4</v>
      </c>
      <c r="AI339">
        <f>IF(I339="violation",COUNTIF($AH$1:AH339,AH339),0)</f>
        <v>43</v>
      </c>
      <c r="AJ339" t="str">
        <f t="shared" si="56"/>
        <v>violation-GUDANGEXP1</v>
      </c>
      <c r="AK339">
        <f>IF(I339="violation",COUNTIF($AJ$1:AJ339,AJ339),FALSE)</f>
        <v>117</v>
      </c>
      <c r="AL339">
        <f t="shared" si="57"/>
        <v>0</v>
      </c>
      <c r="AM339">
        <f t="shared" si="58"/>
        <v>8</v>
      </c>
      <c r="AN339" t="str">
        <f t="shared" si="59"/>
        <v>ALERT! 8 Violation founded @GUDANGEXP1</v>
      </c>
    </row>
    <row r="340" spans="1:40">
      <c r="A340" t="s">
        <v>120</v>
      </c>
      <c r="B340" t="s">
        <v>121</v>
      </c>
      <c r="C340" t="s">
        <v>368</v>
      </c>
      <c r="D340" t="s">
        <v>129</v>
      </c>
      <c r="E340">
        <v>1</v>
      </c>
      <c r="G340" t="s">
        <v>130</v>
      </c>
      <c r="I340" t="s">
        <v>125</v>
      </c>
      <c r="Z340" t="str">
        <f>IFERROR(MID(AA340,FIND("-",H340,1)+1,20),_xlfn.IFNA(VLOOKUP(F340&amp;"-"&amp;AA340,Ref_Kontak!$A:$E,4,FALSE),Ref_Kontak!$H$2))</f>
        <v>628999007703</v>
      </c>
      <c r="AA340" t="str">
        <f t="shared" si="50"/>
        <v/>
      </c>
      <c r="AB340" t="str">
        <f t="shared" si="51"/>
        <v/>
      </c>
      <c r="AC340" t="str">
        <f t="shared" si="52"/>
        <v>628999007703</v>
      </c>
      <c r="AD340" t="str">
        <f t="shared" si="53"/>
        <v>Halo+,+Visual+AI+5S+mendeteksi+Violation%3A+METALDET1-LINE+8</v>
      </c>
      <c r="AE340" t="str">
        <f t="shared" si="54"/>
        <v>https://web.whatsapp.com/send/?phone=628999007703&amp;text=Halo+,+Visual+AI+5S+mendeteksi+Violation%3A+METALDET1-LINE+8&amp;type=phone_number&amp;app_absent=0</v>
      </c>
      <c r="AF340" t="b">
        <f>IF(ISNA(VLOOKUP(D340&amp;"-"&amp;AB340, Ref_Kontak!$A:$E, 4, FALSE)), FALSE, TRUE)</f>
        <v>0</v>
      </c>
      <c r="AG340" t="str">
        <f>_xlfn.IFNA(VLOOKUP(Z340,Ref_Kontak!H:H,1,FALSE),"FALSE")</f>
        <v>628999007703</v>
      </c>
      <c r="AH340" t="str">
        <f t="shared" si="55"/>
        <v>METALDET1-LINE 8</v>
      </c>
      <c r="AI340">
        <f>IF(I340="violation",COUNTIF($AH$1:AH340,AH340),0)</f>
        <v>222</v>
      </c>
      <c r="AJ340" t="str">
        <f t="shared" si="56"/>
        <v>violation-METALDET1</v>
      </c>
      <c r="AK340">
        <f>IF(I340="violation",COUNTIF($AJ$1:AJ340,AJ340),FALSE)</f>
        <v>221</v>
      </c>
      <c r="AL340">
        <f t="shared" si="57"/>
        <v>0</v>
      </c>
      <c r="AM340">
        <f t="shared" si="58"/>
        <v>3</v>
      </c>
      <c r="AN340" t="str">
        <f t="shared" si="59"/>
        <v>ALERT! 3 Violation founded @METALDET1</v>
      </c>
    </row>
    <row r="341" spans="1:40">
      <c r="A341" t="s">
        <v>120</v>
      </c>
      <c r="B341" t="s">
        <v>121</v>
      </c>
      <c r="C341" t="s">
        <v>368</v>
      </c>
      <c r="D341" t="s">
        <v>123</v>
      </c>
      <c r="E341">
        <v>1</v>
      </c>
      <c r="G341" t="s">
        <v>124</v>
      </c>
      <c r="I341" t="s">
        <v>125</v>
      </c>
      <c r="Z341" t="str">
        <f>IFERROR(MID(AA341,FIND("-",H341,1)+1,20),_xlfn.IFNA(VLOOKUP(F341&amp;"-"&amp;AA341,Ref_Kontak!$A:$E,4,FALSE),Ref_Kontak!$H$2))</f>
        <v>628999007703</v>
      </c>
      <c r="AA341" t="str">
        <f t="shared" si="50"/>
        <v/>
      </c>
      <c r="AB341" t="str">
        <f t="shared" si="51"/>
        <v/>
      </c>
      <c r="AC341" t="str">
        <f t="shared" si="52"/>
        <v>628999007703</v>
      </c>
      <c r="AD341" t="str">
        <f t="shared" si="53"/>
        <v>Halo+,+Visual+AI+5S+mendeteksi+Violation%3A+GUDANGEXP1-LINE+3</v>
      </c>
      <c r="AE341" t="str">
        <f t="shared" si="54"/>
        <v>https://web.whatsapp.com/send/?phone=628999007703&amp;text=Halo+,+Visual+AI+5S+mendeteksi+Violation%3A+GUDANGEXP1-LINE+3&amp;type=phone_number&amp;app_absent=0</v>
      </c>
      <c r="AF341" t="b">
        <f>IF(ISNA(VLOOKUP(D341&amp;"-"&amp;AB341, Ref_Kontak!$A:$E, 4, FALSE)), FALSE, TRUE)</f>
        <v>0</v>
      </c>
      <c r="AG341" t="str">
        <f>_xlfn.IFNA(VLOOKUP(Z341,Ref_Kontak!H:H,1,FALSE),"FALSE")</f>
        <v>628999007703</v>
      </c>
      <c r="AH341" t="str">
        <f t="shared" si="55"/>
        <v>GUDANGEXP1-LINE 3</v>
      </c>
      <c r="AI341">
        <f>IF(I341="violation",COUNTIF($AH$1:AH341,AH341),0)</f>
        <v>75</v>
      </c>
      <c r="AJ341" t="str">
        <f t="shared" si="56"/>
        <v>violation-GUDANGEXP1</v>
      </c>
      <c r="AK341">
        <f>IF(I341="violation",COUNTIF($AJ$1:AJ341,AJ341),FALSE)</f>
        <v>118</v>
      </c>
      <c r="AL341">
        <f t="shared" si="57"/>
        <v>0</v>
      </c>
      <c r="AM341">
        <f t="shared" si="58"/>
        <v>8</v>
      </c>
      <c r="AN341" t="str">
        <f t="shared" si="59"/>
        <v>ALERT! 8 Violation founded @GUDANGEXP1</v>
      </c>
    </row>
    <row r="342" spans="1:40">
      <c r="A342" t="s">
        <v>120</v>
      </c>
      <c r="B342" t="s">
        <v>121</v>
      </c>
      <c r="C342" t="s">
        <v>368</v>
      </c>
      <c r="D342" t="s">
        <v>324</v>
      </c>
      <c r="E342">
        <v>1</v>
      </c>
      <c r="G342" t="s">
        <v>124</v>
      </c>
      <c r="I342" t="s">
        <v>125</v>
      </c>
      <c r="Z342" t="str">
        <f>IFERROR(MID(AA342,FIND("-",H342,1)+1,20),_xlfn.IFNA(VLOOKUP(F342&amp;"-"&amp;AA342,Ref_Kontak!$A:$E,4,FALSE),Ref_Kontak!$H$2))</f>
        <v>628999007703</v>
      </c>
      <c r="AA342" t="str">
        <f t="shared" si="50"/>
        <v/>
      </c>
      <c r="AB342" t="str">
        <f t="shared" si="51"/>
        <v/>
      </c>
      <c r="AC342" t="str">
        <f t="shared" si="52"/>
        <v>628999007703</v>
      </c>
      <c r="AD342" t="str">
        <f t="shared" si="53"/>
        <v>Halo+,+Visual+AI+5S+mendeteksi+Violation%3A+GUDANGEXP1-LINE+4</v>
      </c>
      <c r="AE342" t="str">
        <f t="shared" si="54"/>
        <v>https://web.whatsapp.com/send/?phone=628999007703&amp;text=Halo+,+Visual+AI+5S+mendeteksi+Violation%3A+GUDANGEXP1-LINE+4&amp;type=phone_number&amp;app_absent=0</v>
      </c>
      <c r="AF342" t="b">
        <f>IF(ISNA(VLOOKUP(D342&amp;"-"&amp;AB342, Ref_Kontak!$A:$E, 4, FALSE)), FALSE, TRUE)</f>
        <v>0</v>
      </c>
      <c r="AG342" t="str">
        <f>_xlfn.IFNA(VLOOKUP(Z342,Ref_Kontak!H:H,1,FALSE),"FALSE")</f>
        <v>628999007703</v>
      </c>
      <c r="AH342" t="str">
        <f t="shared" si="55"/>
        <v>GUDANGEXP1-LINE 4</v>
      </c>
      <c r="AI342">
        <f>IF(I342="violation",COUNTIF($AH$1:AH342,AH342),0)</f>
        <v>44</v>
      </c>
      <c r="AJ342" t="str">
        <f t="shared" si="56"/>
        <v>violation-GUDANGEXP1</v>
      </c>
      <c r="AK342">
        <f>IF(I342="violation",COUNTIF($AJ$1:AJ342,AJ342),FALSE)</f>
        <v>119</v>
      </c>
      <c r="AL342">
        <f t="shared" si="57"/>
        <v>0</v>
      </c>
      <c r="AM342">
        <f t="shared" si="58"/>
        <v>8</v>
      </c>
      <c r="AN342" t="str">
        <f t="shared" si="59"/>
        <v>ALERT! 8 Violation founded @GUDANGEXP1</v>
      </c>
    </row>
    <row r="343" spans="1:40">
      <c r="A343" t="s">
        <v>120</v>
      </c>
      <c r="B343" t="s">
        <v>121</v>
      </c>
      <c r="C343" t="s">
        <v>369</v>
      </c>
      <c r="D343" t="s">
        <v>123</v>
      </c>
      <c r="E343">
        <v>1</v>
      </c>
      <c r="G343" t="s">
        <v>124</v>
      </c>
      <c r="I343" t="s">
        <v>125</v>
      </c>
      <c r="Z343" t="str">
        <f>IFERROR(MID(AA343,FIND("-",H343,1)+1,20),_xlfn.IFNA(VLOOKUP(F343&amp;"-"&amp;AA343,Ref_Kontak!$A:$E,4,FALSE),Ref_Kontak!$H$2))</f>
        <v>628999007703</v>
      </c>
      <c r="AA343" t="str">
        <f t="shared" si="50"/>
        <v/>
      </c>
      <c r="AB343" t="str">
        <f t="shared" si="51"/>
        <v/>
      </c>
      <c r="AC343" t="str">
        <f t="shared" si="52"/>
        <v>628999007703</v>
      </c>
      <c r="AD343" t="str">
        <f t="shared" si="53"/>
        <v>Halo+,+Visual+AI+5S+mendeteksi+Violation%3A+GUDANGEXP1-LINE+3</v>
      </c>
      <c r="AE343" t="str">
        <f t="shared" si="54"/>
        <v>https://web.whatsapp.com/send/?phone=628999007703&amp;text=Halo+,+Visual+AI+5S+mendeteksi+Violation%3A+GUDANGEXP1-LINE+3&amp;type=phone_number&amp;app_absent=0</v>
      </c>
      <c r="AF343" t="b">
        <f>IF(ISNA(VLOOKUP(D343&amp;"-"&amp;AB343, Ref_Kontak!$A:$E, 4, FALSE)), FALSE, TRUE)</f>
        <v>0</v>
      </c>
      <c r="AG343" t="str">
        <f>_xlfn.IFNA(VLOOKUP(Z343,Ref_Kontak!H:H,1,FALSE),"FALSE")</f>
        <v>628999007703</v>
      </c>
      <c r="AH343" t="str">
        <f t="shared" si="55"/>
        <v>GUDANGEXP1-LINE 3</v>
      </c>
      <c r="AI343">
        <f>IF(I343="violation",COUNTIF($AH$1:AH343,AH343),0)</f>
        <v>76</v>
      </c>
      <c r="AJ343" t="str">
        <f t="shared" si="56"/>
        <v>violation-GUDANGEXP1</v>
      </c>
      <c r="AK343">
        <f>IF(I343="violation",COUNTIF($AJ$1:AJ343,AJ343),FALSE)</f>
        <v>120</v>
      </c>
      <c r="AL343">
        <f t="shared" si="57"/>
        <v>0</v>
      </c>
      <c r="AM343">
        <f t="shared" si="58"/>
        <v>8</v>
      </c>
      <c r="AN343" t="str">
        <f t="shared" si="59"/>
        <v>ALERT! 8 Violation founded @GUDANGEXP1</v>
      </c>
    </row>
    <row r="344" spans="1:40">
      <c r="A344" t="s">
        <v>120</v>
      </c>
      <c r="B344" t="s">
        <v>121</v>
      </c>
      <c r="C344" t="s">
        <v>369</v>
      </c>
      <c r="D344" t="s">
        <v>324</v>
      </c>
      <c r="E344">
        <v>1</v>
      </c>
      <c r="G344" t="s">
        <v>124</v>
      </c>
      <c r="I344" t="s">
        <v>125</v>
      </c>
      <c r="Z344" t="str">
        <f>IFERROR(MID(AA344,FIND("-",H344,1)+1,20),_xlfn.IFNA(VLOOKUP(F344&amp;"-"&amp;AA344,Ref_Kontak!$A:$E,4,FALSE),Ref_Kontak!$H$2))</f>
        <v>628999007703</v>
      </c>
      <c r="AA344" t="str">
        <f t="shared" si="50"/>
        <v/>
      </c>
      <c r="AB344" t="str">
        <f t="shared" si="51"/>
        <v/>
      </c>
      <c r="AC344" t="str">
        <f t="shared" si="52"/>
        <v>628999007703</v>
      </c>
      <c r="AD344" t="str">
        <f t="shared" si="53"/>
        <v>Halo+,+Visual+AI+5S+mendeteksi+Violation%3A+GUDANGEXP1-LINE+4</v>
      </c>
      <c r="AE344" t="str">
        <f t="shared" si="54"/>
        <v>https://web.whatsapp.com/send/?phone=628999007703&amp;text=Halo+,+Visual+AI+5S+mendeteksi+Violation%3A+GUDANGEXP1-LINE+4&amp;type=phone_number&amp;app_absent=0</v>
      </c>
      <c r="AF344" t="b">
        <f>IF(ISNA(VLOOKUP(D344&amp;"-"&amp;AB344, Ref_Kontak!$A:$E, 4, FALSE)), FALSE, TRUE)</f>
        <v>0</v>
      </c>
      <c r="AG344" t="str">
        <f>_xlfn.IFNA(VLOOKUP(Z344,Ref_Kontak!H:H,1,FALSE),"FALSE")</f>
        <v>628999007703</v>
      </c>
      <c r="AH344" t="str">
        <f t="shared" si="55"/>
        <v>GUDANGEXP1-LINE 4</v>
      </c>
      <c r="AI344">
        <f>IF(I344="violation",COUNTIF($AH$1:AH344,AH344),0)</f>
        <v>45</v>
      </c>
      <c r="AJ344" t="str">
        <f t="shared" si="56"/>
        <v>violation-GUDANGEXP1</v>
      </c>
      <c r="AK344">
        <f>IF(I344="violation",COUNTIF($AJ$1:AJ344,AJ344),FALSE)</f>
        <v>121</v>
      </c>
      <c r="AL344">
        <f t="shared" si="57"/>
        <v>0</v>
      </c>
      <c r="AM344">
        <f t="shared" si="58"/>
        <v>8</v>
      </c>
      <c r="AN344" t="str">
        <f t="shared" si="59"/>
        <v>ALERT! 8 Violation founded @GUDANGEXP1</v>
      </c>
    </row>
    <row r="345" spans="1:40">
      <c r="A345" t="s">
        <v>120</v>
      </c>
      <c r="B345" t="s">
        <v>121</v>
      </c>
      <c r="C345" t="s">
        <v>369</v>
      </c>
      <c r="D345" t="s">
        <v>129</v>
      </c>
      <c r="E345">
        <v>1</v>
      </c>
      <c r="G345" t="s">
        <v>130</v>
      </c>
      <c r="I345" t="s">
        <v>125</v>
      </c>
      <c r="Z345" t="str">
        <f>IFERROR(MID(AA345,FIND("-",H345,1)+1,20),_xlfn.IFNA(VLOOKUP(F345&amp;"-"&amp;AA345,Ref_Kontak!$A:$E,4,FALSE),Ref_Kontak!$H$2))</f>
        <v>628999007703</v>
      </c>
      <c r="AA345" t="str">
        <f t="shared" si="50"/>
        <v/>
      </c>
      <c r="AB345" t="str">
        <f t="shared" si="51"/>
        <v/>
      </c>
      <c r="AC345" t="str">
        <f t="shared" si="52"/>
        <v>628999007703</v>
      </c>
      <c r="AD345" t="str">
        <f t="shared" si="53"/>
        <v>Halo+,+Visual+AI+5S+mendeteksi+Violation%3A+METALDET1-LINE+8</v>
      </c>
      <c r="AE345" t="str">
        <f t="shared" si="54"/>
        <v>https://web.whatsapp.com/send/?phone=628999007703&amp;text=Halo+,+Visual+AI+5S+mendeteksi+Violation%3A+METALDET1-LINE+8&amp;type=phone_number&amp;app_absent=0</v>
      </c>
      <c r="AF345" t="b">
        <f>IF(ISNA(VLOOKUP(D345&amp;"-"&amp;AB345, Ref_Kontak!$A:$E, 4, FALSE)), FALSE, TRUE)</f>
        <v>0</v>
      </c>
      <c r="AG345" t="str">
        <f>_xlfn.IFNA(VLOOKUP(Z345,Ref_Kontak!H:H,1,FALSE),"FALSE")</f>
        <v>628999007703</v>
      </c>
      <c r="AH345" t="str">
        <f t="shared" si="55"/>
        <v>METALDET1-LINE 8</v>
      </c>
      <c r="AI345">
        <f>IF(I345="violation",COUNTIF($AH$1:AH345,AH345),0)</f>
        <v>223</v>
      </c>
      <c r="AJ345" t="str">
        <f t="shared" si="56"/>
        <v>violation-METALDET1</v>
      </c>
      <c r="AK345">
        <f>IF(I345="violation",COUNTIF($AJ$1:AJ345,AJ345),FALSE)</f>
        <v>222</v>
      </c>
      <c r="AL345">
        <f t="shared" si="57"/>
        <v>0</v>
      </c>
      <c r="AM345">
        <f t="shared" si="58"/>
        <v>3</v>
      </c>
      <c r="AN345" t="str">
        <f t="shared" si="59"/>
        <v>ALERT! 3 Violation founded @METALDET1</v>
      </c>
    </row>
    <row r="346" spans="1:40">
      <c r="A346" t="s">
        <v>120</v>
      </c>
      <c r="B346" t="s">
        <v>121</v>
      </c>
      <c r="C346" t="s">
        <v>370</v>
      </c>
      <c r="D346" t="s">
        <v>129</v>
      </c>
      <c r="E346">
        <v>1</v>
      </c>
      <c r="G346" t="s">
        <v>130</v>
      </c>
      <c r="I346" t="s">
        <v>125</v>
      </c>
      <c r="Z346" t="str">
        <f>IFERROR(MID(AA346,FIND("-",H346,1)+1,20),_xlfn.IFNA(VLOOKUP(F346&amp;"-"&amp;AA346,Ref_Kontak!$A:$E,4,FALSE),Ref_Kontak!$H$2))</f>
        <v>628999007703</v>
      </c>
      <c r="AA346" t="str">
        <f t="shared" si="50"/>
        <v/>
      </c>
      <c r="AB346" t="str">
        <f t="shared" si="51"/>
        <v/>
      </c>
      <c r="AC346" t="str">
        <f t="shared" si="52"/>
        <v>628999007703</v>
      </c>
      <c r="AD346" t="str">
        <f t="shared" si="53"/>
        <v>Halo+,+Visual+AI+5S+mendeteksi+Violation%3A+METALDET1-LINE+8</v>
      </c>
      <c r="AE346" t="str">
        <f t="shared" si="54"/>
        <v>https://web.whatsapp.com/send/?phone=628999007703&amp;text=Halo+,+Visual+AI+5S+mendeteksi+Violation%3A+METALDET1-LINE+8&amp;type=phone_number&amp;app_absent=0</v>
      </c>
      <c r="AF346" t="b">
        <f>IF(ISNA(VLOOKUP(D346&amp;"-"&amp;AB346, Ref_Kontak!$A:$E, 4, FALSE)), FALSE, TRUE)</f>
        <v>0</v>
      </c>
      <c r="AG346" t="str">
        <f>_xlfn.IFNA(VLOOKUP(Z346,Ref_Kontak!H:H,1,FALSE),"FALSE")</f>
        <v>628999007703</v>
      </c>
      <c r="AH346" t="str">
        <f t="shared" si="55"/>
        <v>METALDET1-LINE 8</v>
      </c>
      <c r="AI346">
        <f>IF(I346="violation",COUNTIF($AH$1:AH346,AH346),0)</f>
        <v>224</v>
      </c>
      <c r="AJ346" t="str">
        <f t="shared" si="56"/>
        <v>violation-METALDET1</v>
      </c>
      <c r="AK346">
        <f>IF(I346="violation",COUNTIF($AJ$1:AJ346,AJ346),FALSE)</f>
        <v>223</v>
      </c>
      <c r="AL346">
        <f t="shared" si="57"/>
        <v>0</v>
      </c>
      <c r="AM346">
        <f t="shared" si="58"/>
        <v>3</v>
      </c>
      <c r="AN346" t="str">
        <f t="shared" si="59"/>
        <v>ALERT! 3 Violation founded @METALDET1</v>
      </c>
    </row>
    <row r="347" spans="1:40">
      <c r="A347" t="s">
        <v>120</v>
      </c>
      <c r="B347" t="s">
        <v>121</v>
      </c>
      <c r="C347" t="s">
        <v>370</v>
      </c>
      <c r="D347" t="s">
        <v>123</v>
      </c>
      <c r="E347">
        <v>1</v>
      </c>
      <c r="G347" t="s">
        <v>124</v>
      </c>
      <c r="I347" t="s">
        <v>125</v>
      </c>
      <c r="Z347" t="str">
        <f>IFERROR(MID(AA347,FIND("-",H347,1)+1,20),_xlfn.IFNA(VLOOKUP(F347&amp;"-"&amp;AA347,Ref_Kontak!$A:$E,4,FALSE),Ref_Kontak!$H$2))</f>
        <v>628999007703</v>
      </c>
      <c r="AA347" t="str">
        <f t="shared" si="50"/>
        <v/>
      </c>
      <c r="AB347" t="str">
        <f t="shared" si="51"/>
        <v/>
      </c>
      <c r="AC347" t="str">
        <f t="shared" si="52"/>
        <v>628999007703</v>
      </c>
      <c r="AD347" t="str">
        <f t="shared" si="53"/>
        <v>Halo+,+Visual+AI+5S+mendeteksi+Violation%3A+GUDANGEXP1-LINE+3</v>
      </c>
      <c r="AE347" t="str">
        <f t="shared" si="54"/>
        <v>https://web.whatsapp.com/send/?phone=628999007703&amp;text=Halo+,+Visual+AI+5S+mendeteksi+Violation%3A+GUDANGEXP1-LINE+3&amp;type=phone_number&amp;app_absent=0</v>
      </c>
      <c r="AF347" t="b">
        <f>IF(ISNA(VLOOKUP(D347&amp;"-"&amp;AB347, Ref_Kontak!$A:$E, 4, FALSE)), FALSE, TRUE)</f>
        <v>0</v>
      </c>
      <c r="AG347" t="str">
        <f>_xlfn.IFNA(VLOOKUP(Z347,Ref_Kontak!H:H,1,FALSE),"FALSE")</f>
        <v>628999007703</v>
      </c>
      <c r="AH347" t="str">
        <f t="shared" si="55"/>
        <v>GUDANGEXP1-LINE 3</v>
      </c>
      <c r="AI347">
        <f>IF(I347="violation",COUNTIF($AH$1:AH347,AH347),0)</f>
        <v>77</v>
      </c>
      <c r="AJ347" t="str">
        <f t="shared" si="56"/>
        <v>violation-GUDANGEXP1</v>
      </c>
      <c r="AK347">
        <f>IF(I347="violation",COUNTIF($AJ$1:AJ347,AJ347),FALSE)</f>
        <v>122</v>
      </c>
      <c r="AL347">
        <f t="shared" si="57"/>
        <v>0</v>
      </c>
      <c r="AM347">
        <f t="shared" si="58"/>
        <v>8</v>
      </c>
      <c r="AN347" t="str">
        <f t="shared" si="59"/>
        <v>ALERT! 8 Violation founded @GUDANGEXP1</v>
      </c>
    </row>
    <row r="348" spans="1:40">
      <c r="A348" t="s">
        <v>120</v>
      </c>
      <c r="B348" t="s">
        <v>121</v>
      </c>
      <c r="C348" t="s">
        <v>370</v>
      </c>
      <c r="D348" t="s">
        <v>324</v>
      </c>
      <c r="E348">
        <v>1</v>
      </c>
      <c r="G348" t="s">
        <v>124</v>
      </c>
      <c r="I348" t="s">
        <v>125</v>
      </c>
      <c r="Z348" t="str">
        <f>IFERROR(MID(AA348,FIND("-",H348,1)+1,20),_xlfn.IFNA(VLOOKUP(F348&amp;"-"&amp;AA348,Ref_Kontak!$A:$E,4,FALSE),Ref_Kontak!$H$2))</f>
        <v>628999007703</v>
      </c>
      <c r="AA348" t="str">
        <f t="shared" si="50"/>
        <v/>
      </c>
      <c r="AB348" t="str">
        <f t="shared" si="51"/>
        <v/>
      </c>
      <c r="AC348" t="str">
        <f t="shared" si="52"/>
        <v>628999007703</v>
      </c>
      <c r="AD348" t="str">
        <f t="shared" si="53"/>
        <v>Halo+,+Visual+AI+5S+mendeteksi+Violation%3A+GUDANGEXP1-LINE+4</v>
      </c>
      <c r="AE348" t="str">
        <f t="shared" si="54"/>
        <v>https://web.whatsapp.com/send/?phone=628999007703&amp;text=Halo+,+Visual+AI+5S+mendeteksi+Violation%3A+GUDANGEXP1-LINE+4&amp;type=phone_number&amp;app_absent=0</v>
      </c>
      <c r="AF348" t="b">
        <f>IF(ISNA(VLOOKUP(D348&amp;"-"&amp;AB348, Ref_Kontak!$A:$E, 4, FALSE)), FALSE, TRUE)</f>
        <v>0</v>
      </c>
      <c r="AG348" t="str">
        <f>_xlfn.IFNA(VLOOKUP(Z348,Ref_Kontak!H:H,1,FALSE),"FALSE")</f>
        <v>628999007703</v>
      </c>
      <c r="AH348" t="str">
        <f t="shared" si="55"/>
        <v>GUDANGEXP1-LINE 4</v>
      </c>
      <c r="AI348">
        <f>IF(I348="violation",COUNTIF($AH$1:AH348,AH348),0)</f>
        <v>46</v>
      </c>
      <c r="AJ348" t="str">
        <f t="shared" si="56"/>
        <v>violation-GUDANGEXP1</v>
      </c>
      <c r="AK348">
        <f>IF(I348="violation",COUNTIF($AJ$1:AJ348,AJ348),FALSE)</f>
        <v>123</v>
      </c>
      <c r="AL348">
        <f t="shared" si="57"/>
        <v>0</v>
      </c>
      <c r="AM348">
        <f t="shared" si="58"/>
        <v>8</v>
      </c>
      <c r="AN348" t="str">
        <f t="shared" si="59"/>
        <v>ALERT! 8 Violation founded @GUDANGEXP1</v>
      </c>
    </row>
    <row r="349" spans="1:40">
      <c r="A349" t="s">
        <v>120</v>
      </c>
      <c r="B349" t="s">
        <v>121</v>
      </c>
      <c r="C349" t="s">
        <v>371</v>
      </c>
      <c r="D349" t="s">
        <v>123</v>
      </c>
      <c r="E349">
        <v>1</v>
      </c>
      <c r="G349" t="s">
        <v>124</v>
      </c>
      <c r="I349" t="s">
        <v>125</v>
      </c>
      <c r="Z349" t="str">
        <f>IFERROR(MID(AA349,FIND("-",H349,1)+1,20),_xlfn.IFNA(VLOOKUP(F349&amp;"-"&amp;AA349,Ref_Kontak!$A:$E,4,FALSE),Ref_Kontak!$H$2))</f>
        <v>628999007703</v>
      </c>
      <c r="AA349" t="str">
        <f t="shared" si="50"/>
        <v/>
      </c>
      <c r="AB349" t="str">
        <f t="shared" si="51"/>
        <v/>
      </c>
      <c r="AC349" t="str">
        <f t="shared" si="52"/>
        <v>628999007703</v>
      </c>
      <c r="AD349" t="str">
        <f t="shared" si="53"/>
        <v>Halo+,+Visual+AI+5S+mendeteksi+Violation%3A+GUDANGEXP1-LINE+3</v>
      </c>
      <c r="AE349" t="str">
        <f t="shared" si="54"/>
        <v>https://web.whatsapp.com/send/?phone=628999007703&amp;text=Halo+,+Visual+AI+5S+mendeteksi+Violation%3A+GUDANGEXP1-LINE+3&amp;type=phone_number&amp;app_absent=0</v>
      </c>
      <c r="AF349" t="b">
        <f>IF(ISNA(VLOOKUP(D349&amp;"-"&amp;AB349, Ref_Kontak!$A:$E, 4, FALSE)), FALSE, TRUE)</f>
        <v>0</v>
      </c>
      <c r="AG349" t="str">
        <f>_xlfn.IFNA(VLOOKUP(Z349,Ref_Kontak!H:H,1,FALSE),"FALSE")</f>
        <v>628999007703</v>
      </c>
      <c r="AH349" t="str">
        <f t="shared" si="55"/>
        <v>GUDANGEXP1-LINE 3</v>
      </c>
      <c r="AI349">
        <f>IF(I349="violation",COUNTIF($AH$1:AH349,AH349),0)</f>
        <v>78</v>
      </c>
      <c r="AJ349" t="str">
        <f t="shared" si="56"/>
        <v>violation-GUDANGEXP1</v>
      </c>
      <c r="AK349">
        <f>IF(I349="violation",COUNTIF($AJ$1:AJ349,AJ349),FALSE)</f>
        <v>124</v>
      </c>
      <c r="AL349">
        <f t="shared" si="57"/>
        <v>0</v>
      </c>
      <c r="AM349">
        <f t="shared" si="58"/>
        <v>8</v>
      </c>
      <c r="AN349" t="str">
        <f t="shared" si="59"/>
        <v>ALERT! 8 Violation founded @GUDANGEXP1</v>
      </c>
    </row>
    <row r="350" spans="1:40">
      <c r="A350" t="s">
        <v>120</v>
      </c>
      <c r="B350" t="s">
        <v>121</v>
      </c>
      <c r="C350" t="s">
        <v>371</v>
      </c>
      <c r="D350" t="s">
        <v>324</v>
      </c>
      <c r="E350">
        <v>1</v>
      </c>
      <c r="G350" t="s">
        <v>124</v>
      </c>
      <c r="I350" t="s">
        <v>125</v>
      </c>
      <c r="Z350" t="str">
        <f>IFERROR(MID(AA350,FIND("-",H350,1)+1,20),_xlfn.IFNA(VLOOKUP(F350&amp;"-"&amp;AA350,Ref_Kontak!$A:$E,4,FALSE),Ref_Kontak!$H$2))</f>
        <v>628999007703</v>
      </c>
      <c r="AA350" t="str">
        <f t="shared" si="50"/>
        <v/>
      </c>
      <c r="AB350" t="str">
        <f t="shared" si="51"/>
        <v/>
      </c>
      <c r="AC350" t="str">
        <f t="shared" si="52"/>
        <v>628999007703</v>
      </c>
      <c r="AD350" t="str">
        <f t="shared" si="53"/>
        <v>Halo+,+Visual+AI+5S+mendeteksi+Violation%3A+GUDANGEXP1-LINE+4</v>
      </c>
      <c r="AE350" t="str">
        <f t="shared" si="54"/>
        <v>https://web.whatsapp.com/send/?phone=628999007703&amp;text=Halo+,+Visual+AI+5S+mendeteksi+Violation%3A+GUDANGEXP1-LINE+4&amp;type=phone_number&amp;app_absent=0</v>
      </c>
      <c r="AF350" t="b">
        <f>IF(ISNA(VLOOKUP(D350&amp;"-"&amp;AB350, Ref_Kontak!$A:$E, 4, FALSE)), FALSE, TRUE)</f>
        <v>0</v>
      </c>
      <c r="AG350" t="str">
        <f>_xlfn.IFNA(VLOOKUP(Z350,Ref_Kontak!H:H,1,FALSE),"FALSE")</f>
        <v>628999007703</v>
      </c>
      <c r="AH350" t="str">
        <f t="shared" si="55"/>
        <v>GUDANGEXP1-LINE 4</v>
      </c>
      <c r="AI350">
        <f>IF(I350="violation",COUNTIF($AH$1:AH350,AH350),0)</f>
        <v>47</v>
      </c>
      <c r="AJ350" t="str">
        <f t="shared" si="56"/>
        <v>violation-GUDANGEXP1</v>
      </c>
      <c r="AK350">
        <f>IF(I350="violation",COUNTIF($AJ$1:AJ350,AJ350),FALSE)</f>
        <v>125</v>
      </c>
      <c r="AL350">
        <f t="shared" si="57"/>
        <v>0</v>
      </c>
      <c r="AM350">
        <f t="shared" si="58"/>
        <v>8</v>
      </c>
      <c r="AN350" t="str">
        <f t="shared" si="59"/>
        <v>ALERT! 8 Violation founded @GUDANGEXP1</v>
      </c>
    </row>
    <row r="351" spans="1:40">
      <c r="A351" t="s">
        <v>120</v>
      </c>
      <c r="B351" t="s">
        <v>121</v>
      </c>
      <c r="C351" t="s">
        <v>372</v>
      </c>
      <c r="D351" t="s">
        <v>129</v>
      </c>
      <c r="E351">
        <v>1</v>
      </c>
      <c r="G351" t="s">
        <v>130</v>
      </c>
      <c r="I351" t="s">
        <v>125</v>
      </c>
      <c r="Z351" t="str">
        <f>IFERROR(MID(AA351,FIND("-",H351,1)+1,20),_xlfn.IFNA(VLOOKUP(F351&amp;"-"&amp;AA351,Ref_Kontak!$A:$E,4,FALSE),Ref_Kontak!$H$2))</f>
        <v>628999007703</v>
      </c>
      <c r="AA351" t="str">
        <f t="shared" si="50"/>
        <v/>
      </c>
      <c r="AB351" t="str">
        <f t="shared" si="51"/>
        <v/>
      </c>
      <c r="AC351" t="str">
        <f t="shared" si="52"/>
        <v>628999007703</v>
      </c>
      <c r="AD351" t="str">
        <f t="shared" si="53"/>
        <v>Halo+,+Visual+AI+5S+mendeteksi+Violation%3A+METALDET1-LINE+8</v>
      </c>
      <c r="AE351" t="str">
        <f t="shared" si="54"/>
        <v>https://web.whatsapp.com/send/?phone=628999007703&amp;text=Halo+,+Visual+AI+5S+mendeteksi+Violation%3A+METALDET1-LINE+8&amp;type=phone_number&amp;app_absent=0</v>
      </c>
      <c r="AF351" t="b">
        <f>IF(ISNA(VLOOKUP(D351&amp;"-"&amp;AB351, Ref_Kontak!$A:$E, 4, FALSE)), FALSE, TRUE)</f>
        <v>0</v>
      </c>
      <c r="AG351" t="str">
        <f>_xlfn.IFNA(VLOOKUP(Z351,Ref_Kontak!H:H,1,FALSE),"FALSE")</f>
        <v>628999007703</v>
      </c>
      <c r="AH351" t="str">
        <f t="shared" si="55"/>
        <v>METALDET1-LINE 8</v>
      </c>
      <c r="AI351">
        <f>IF(I351="violation",COUNTIF($AH$1:AH351,AH351),0)</f>
        <v>225</v>
      </c>
      <c r="AJ351" t="str">
        <f t="shared" si="56"/>
        <v>violation-METALDET1</v>
      </c>
      <c r="AK351">
        <f>IF(I351="violation",COUNTIF($AJ$1:AJ351,AJ351),FALSE)</f>
        <v>224</v>
      </c>
      <c r="AL351">
        <f t="shared" si="57"/>
        <v>0</v>
      </c>
      <c r="AM351">
        <f t="shared" si="58"/>
        <v>3</v>
      </c>
      <c r="AN351" t="str">
        <f t="shared" si="59"/>
        <v>ALERT! 3 Violation founded @METALDET1</v>
      </c>
    </row>
    <row r="352" spans="1:40">
      <c r="A352" t="s">
        <v>120</v>
      </c>
      <c r="B352" t="s">
        <v>121</v>
      </c>
      <c r="C352" t="s">
        <v>372</v>
      </c>
      <c r="D352" t="s">
        <v>123</v>
      </c>
      <c r="E352">
        <v>1</v>
      </c>
      <c r="G352" t="s">
        <v>124</v>
      </c>
      <c r="I352" t="s">
        <v>125</v>
      </c>
      <c r="Z352" t="str">
        <f>IFERROR(MID(AA352,FIND("-",H352,1)+1,20),_xlfn.IFNA(VLOOKUP(F352&amp;"-"&amp;AA352,Ref_Kontak!$A:$E,4,FALSE),Ref_Kontak!$H$2))</f>
        <v>628999007703</v>
      </c>
      <c r="AA352" t="str">
        <f t="shared" si="50"/>
        <v/>
      </c>
      <c r="AB352" t="str">
        <f t="shared" si="51"/>
        <v/>
      </c>
      <c r="AC352" t="str">
        <f t="shared" si="52"/>
        <v>628999007703</v>
      </c>
      <c r="AD352" t="str">
        <f t="shared" si="53"/>
        <v>Halo+,+Visual+AI+5S+mendeteksi+Violation%3A+GUDANGEXP1-LINE+3</v>
      </c>
      <c r="AE352" t="str">
        <f t="shared" si="54"/>
        <v>https://web.whatsapp.com/send/?phone=628999007703&amp;text=Halo+,+Visual+AI+5S+mendeteksi+Violation%3A+GUDANGEXP1-LINE+3&amp;type=phone_number&amp;app_absent=0</v>
      </c>
      <c r="AF352" t="b">
        <f>IF(ISNA(VLOOKUP(D352&amp;"-"&amp;AB352, Ref_Kontak!$A:$E, 4, FALSE)), FALSE, TRUE)</f>
        <v>0</v>
      </c>
      <c r="AG352" t="str">
        <f>_xlfn.IFNA(VLOOKUP(Z352,Ref_Kontak!H:H,1,FALSE),"FALSE")</f>
        <v>628999007703</v>
      </c>
      <c r="AH352" t="str">
        <f t="shared" si="55"/>
        <v>GUDANGEXP1-LINE 3</v>
      </c>
      <c r="AI352">
        <f>IF(I352="violation",COUNTIF($AH$1:AH352,AH352),0)</f>
        <v>79</v>
      </c>
      <c r="AJ352" t="str">
        <f t="shared" si="56"/>
        <v>violation-GUDANGEXP1</v>
      </c>
      <c r="AK352">
        <f>IF(I352="violation",COUNTIF($AJ$1:AJ352,AJ352),FALSE)</f>
        <v>126</v>
      </c>
      <c r="AL352">
        <f t="shared" si="57"/>
        <v>0</v>
      </c>
      <c r="AM352">
        <f t="shared" si="58"/>
        <v>8</v>
      </c>
      <c r="AN352" t="str">
        <f t="shared" si="59"/>
        <v>ALERT! 8 Violation founded @GUDANGEXP1</v>
      </c>
    </row>
    <row r="353" spans="1:40">
      <c r="A353" t="s">
        <v>120</v>
      </c>
      <c r="B353" t="s">
        <v>121</v>
      </c>
      <c r="C353" t="s">
        <v>372</v>
      </c>
      <c r="D353" t="s">
        <v>324</v>
      </c>
      <c r="E353">
        <v>1</v>
      </c>
      <c r="G353" t="s">
        <v>124</v>
      </c>
      <c r="I353" t="s">
        <v>125</v>
      </c>
      <c r="Z353" t="str">
        <f>IFERROR(MID(AA353,FIND("-",H353,1)+1,20),_xlfn.IFNA(VLOOKUP(F353&amp;"-"&amp;AA353,Ref_Kontak!$A:$E,4,FALSE),Ref_Kontak!$H$2))</f>
        <v>628999007703</v>
      </c>
      <c r="AA353" t="str">
        <f t="shared" si="50"/>
        <v/>
      </c>
      <c r="AB353" t="str">
        <f t="shared" si="51"/>
        <v/>
      </c>
      <c r="AC353" t="str">
        <f t="shared" si="52"/>
        <v>628999007703</v>
      </c>
      <c r="AD353" t="str">
        <f t="shared" si="53"/>
        <v>Halo+,+Visual+AI+5S+mendeteksi+Violation%3A+GUDANGEXP1-LINE+4</v>
      </c>
      <c r="AE353" t="str">
        <f t="shared" si="54"/>
        <v>https://web.whatsapp.com/send/?phone=628999007703&amp;text=Halo+,+Visual+AI+5S+mendeteksi+Violation%3A+GUDANGEXP1-LINE+4&amp;type=phone_number&amp;app_absent=0</v>
      </c>
      <c r="AF353" t="b">
        <f>IF(ISNA(VLOOKUP(D353&amp;"-"&amp;AB353, Ref_Kontak!$A:$E, 4, FALSE)), FALSE, TRUE)</f>
        <v>0</v>
      </c>
      <c r="AG353" t="str">
        <f>_xlfn.IFNA(VLOOKUP(Z353,Ref_Kontak!H:H,1,FALSE),"FALSE")</f>
        <v>628999007703</v>
      </c>
      <c r="AH353" t="str">
        <f t="shared" si="55"/>
        <v>GUDANGEXP1-LINE 4</v>
      </c>
      <c r="AI353">
        <f>IF(I353="violation",COUNTIF($AH$1:AH353,AH353),0)</f>
        <v>48</v>
      </c>
      <c r="AJ353" t="str">
        <f t="shared" si="56"/>
        <v>violation-GUDANGEXP1</v>
      </c>
      <c r="AK353">
        <f>IF(I353="violation",COUNTIF($AJ$1:AJ353,AJ353),FALSE)</f>
        <v>127</v>
      </c>
      <c r="AL353">
        <f t="shared" si="57"/>
        <v>0</v>
      </c>
      <c r="AM353">
        <f t="shared" si="58"/>
        <v>8</v>
      </c>
      <c r="AN353" t="str">
        <f t="shared" si="59"/>
        <v>ALERT! 8 Violation founded @GUDANGEXP1</v>
      </c>
    </row>
    <row r="354" spans="1:40">
      <c r="A354" t="s">
        <v>120</v>
      </c>
      <c r="B354" t="s">
        <v>121</v>
      </c>
      <c r="C354" t="s">
        <v>373</v>
      </c>
      <c r="D354" t="s">
        <v>129</v>
      </c>
      <c r="E354">
        <v>1</v>
      </c>
      <c r="G354" t="s">
        <v>130</v>
      </c>
      <c r="I354" t="s">
        <v>125</v>
      </c>
      <c r="Z354" t="str">
        <f>IFERROR(MID(AA354,FIND("-",H354,1)+1,20),_xlfn.IFNA(VLOOKUP(F354&amp;"-"&amp;AA354,Ref_Kontak!$A:$E,4,FALSE),Ref_Kontak!$H$2))</f>
        <v>628999007703</v>
      </c>
      <c r="AA354" t="str">
        <f t="shared" si="50"/>
        <v/>
      </c>
      <c r="AB354" t="str">
        <f t="shared" si="51"/>
        <v/>
      </c>
      <c r="AC354" t="str">
        <f t="shared" si="52"/>
        <v>628999007703</v>
      </c>
      <c r="AD354" t="str">
        <f t="shared" si="53"/>
        <v>Halo+,+Visual+AI+5S+mendeteksi+Violation%3A+METALDET1-LINE+8</v>
      </c>
      <c r="AE354" t="str">
        <f t="shared" si="54"/>
        <v>https://web.whatsapp.com/send/?phone=628999007703&amp;text=Halo+,+Visual+AI+5S+mendeteksi+Violation%3A+METALDET1-LINE+8&amp;type=phone_number&amp;app_absent=0</v>
      </c>
      <c r="AF354" t="b">
        <f>IF(ISNA(VLOOKUP(D354&amp;"-"&amp;AB354, Ref_Kontak!$A:$E, 4, FALSE)), FALSE, TRUE)</f>
        <v>0</v>
      </c>
      <c r="AG354" t="str">
        <f>_xlfn.IFNA(VLOOKUP(Z354,Ref_Kontak!H:H,1,FALSE),"FALSE")</f>
        <v>628999007703</v>
      </c>
      <c r="AH354" t="str">
        <f t="shared" si="55"/>
        <v>METALDET1-LINE 8</v>
      </c>
      <c r="AI354">
        <f>IF(I354="violation",COUNTIF($AH$1:AH354,AH354),0)</f>
        <v>226</v>
      </c>
      <c r="AJ354" t="str">
        <f t="shared" si="56"/>
        <v>violation-METALDET1</v>
      </c>
      <c r="AK354">
        <f>IF(I354="violation",COUNTIF($AJ$1:AJ354,AJ354),FALSE)</f>
        <v>225</v>
      </c>
      <c r="AL354">
        <f t="shared" si="57"/>
        <v>0</v>
      </c>
      <c r="AM354">
        <f t="shared" si="58"/>
        <v>3</v>
      </c>
      <c r="AN354" t="str">
        <f t="shared" si="59"/>
        <v>ALERT! 3 Violation founded @METALDET1</v>
      </c>
    </row>
    <row r="355" spans="1:40">
      <c r="A355" t="s">
        <v>120</v>
      </c>
      <c r="B355" t="s">
        <v>121</v>
      </c>
      <c r="C355" t="s">
        <v>373</v>
      </c>
      <c r="D355" t="s">
        <v>123</v>
      </c>
      <c r="E355">
        <v>1</v>
      </c>
      <c r="G355" t="s">
        <v>124</v>
      </c>
      <c r="I355" t="s">
        <v>125</v>
      </c>
      <c r="Z355" t="str">
        <f>IFERROR(MID(AA355,FIND("-",H355,1)+1,20),_xlfn.IFNA(VLOOKUP(F355&amp;"-"&amp;AA355,Ref_Kontak!$A:$E,4,FALSE),Ref_Kontak!$H$2))</f>
        <v>628999007703</v>
      </c>
      <c r="AA355" t="str">
        <f t="shared" si="50"/>
        <v/>
      </c>
      <c r="AB355" t="str">
        <f t="shared" si="51"/>
        <v/>
      </c>
      <c r="AC355" t="str">
        <f t="shared" si="52"/>
        <v>628999007703</v>
      </c>
      <c r="AD355" t="str">
        <f t="shared" si="53"/>
        <v>Halo+,+Visual+AI+5S+mendeteksi+Violation%3A+GUDANGEXP1-LINE+3</v>
      </c>
      <c r="AE355" t="str">
        <f t="shared" si="54"/>
        <v>https://web.whatsapp.com/send/?phone=628999007703&amp;text=Halo+,+Visual+AI+5S+mendeteksi+Violation%3A+GUDANGEXP1-LINE+3&amp;type=phone_number&amp;app_absent=0</v>
      </c>
      <c r="AF355" t="b">
        <f>IF(ISNA(VLOOKUP(D355&amp;"-"&amp;AB355, Ref_Kontak!$A:$E, 4, FALSE)), FALSE, TRUE)</f>
        <v>0</v>
      </c>
      <c r="AG355" t="str">
        <f>_xlfn.IFNA(VLOOKUP(Z355,Ref_Kontak!H:H,1,FALSE),"FALSE")</f>
        <v>628999007703</v>
      </c>
      <c r="AH355" t="str">
        <f t="shared" si="55"/>
        <v>GUDANGEXP1-LINE 3</v>
      </c>
      <c r="AI355">
        <f>IF(I355="violation",COUNTIF($AH$1:AH355,AH355),0)</f>
        <v>80</v>
      </c>
      <c r="AJ355" t="str">
        <f t="shared" si="56"/>
        <v>violation-GUDANGEXP1</v>
      </c>
      <c r="AK355">
        <f>IF(I355="violation",COUNTIF($AJ$1:AJ355,AJ355),FALSE)</f>
        <v>128</v>
      </c>
      <c r="AL355">
        <f t="shared" si="57"/>
        <v>0</v>
      </c>
      <c r="AM355">
        <f t="shared" si="58"/>
        <v>8</v>
      </c>
      <c r="AN355" t="str">
        <f t="shared" si="59"/>
        <v>ALERT! 8 Violation founded @GUDANGEXP1</v>
      </c>
    </row>
    <row r="356" spans="1:40">
      <c r="A356" t="s">
        <v>120</v>
      </c>
      <c r="B356" t="s">
        <v>121</v>
      </c>
      <c r="C356" t="s">
        <v>373</v>
      </c>
      <c r="D356" t="s">
        <v>324</v>
      </c>
      <c r="E356">
        <v>1</v>
      </c>
      <c r="G356" t="s">
        <v>124</v>
      </c>
      <c r="I356" t="s">
        <v>125</v>
      </c>
      <c r="Z356" t="str">
        <f>IFERROR(MID(AA356,FIND("-",H356,1)+1,20),_xlfn.IFNA(VLOOKUP(F356&amp;"-"&amp;AA356,Ref_Kontak!$A:$E,4,FALSE),Ref_Kontak!$H$2))</f>
        <v>628999007703</v>
      </c>
      <c r="AA356" t="str">
        <f t="shared" si="50"/>
        <v/>
      </c>
      <c r="AB356" t="str">
        <f t="shared" si="51"/>
        <v/>
      </c>
      <c r="AC356" t="str">
        <f t="shared" si="52"/>
        <v>628999007703</v>
      </c>
      <c r="AD356" t="str">
        <f t="shared" si="53"/>
        <v>Halo+,+Visual+AI+5S+mendeteksi+Violation%3A+GUDANGEXP1-LINE+4</v>
      </c>
      <c r="AE356" t="str">
        <f t="shared" si="54"/>
        <v>https://web.whatsapp.com/send/?phone=628999007703&amp;text=Halo+,+Visual+AI+5S+mendeteksi+Violation%3A+GUDANGEXP1-LINE+4&amp;type=phone_number&amp;app_absent=0</v>
      </c>
      <c r="AF356" t="b">
        <f>IF(ISNA(VLOOKUP(D356&amp;"-"&amp;AB356, Ref_Kontak!$A:$E, 4, FALSE)), FALSE, TRUE)</f>
        <v>0</v>
      </c>
      <c r="AG356" t="str">
        <f>_xlfn.IFNA(VLOOKUP(Z356,Ref_Kontak!H:H,1,FALSE),"FALSE")</f>
        <v>628999007703</v>
      </c>
      <c r="AH356" t="str">
        <f t="shared" si="55"/>
        <v>GUDANGEXP1-LINE 4</v>
      </c>
      <c r="AI356">
        <f>IF(I356="violation",COUNTIF($AH$1:AH356,AH356),0)</f>
        <v>49</v>
      </c>
      <c r="AJ356" t="str">
        <f t="shared" si="56"/>
        <v>violation-GUDANGEXP1</v>
      </c>
      <c r="AK356">
        <f>IF(I356="violation",COUNTIF($AJ$1:AJ356,AJ356),FALSE)</f>
        <v>129</v>
      </c>
      <c r="AL356">
        <f t="shared" si="57"/>
        <v>0</v>
      </c>
      <c r="AM356">
        <f t="shared" si="58"/>
        <v>8</v>
      </c>
      <c r="AN356" t="str">
        <f t="shared" si="59"/>
        <v>ALERT! 8 Violation founded @GUDANGEXP1</v>
      </c>
    </row>
    <row r="357" spans="1:40">
      <c r="A357" t="s">
        <v>120</v>
      </c>
      <c r="B357" t="s">
        <v>121</v>
      </c>
      <c r="C357" t="s">
        <v>374</v>
      </c>
      <c r="D357" t="s">
        <v>123</v>
      </c>
      <c r="E357">
        <v>1</v>
      </c>
      <c r="G357" t="s">
        <v>124</v>
      </c>
      <c r="I357" t="s">
        <v>125</v>
      </c>
      <c r="Z357" t="str">
        <f>IFERROR(MID(AA357,FIND("-",H357,1)+1,20),_xlfn.IFNA(VLOOKUP(F357&amp;"-"&amp;AA357,Ref_Kontak!$A:$E,4,FALSE),Ref_Kontak!$H$2))</f>
        <v>628999007703</v>
      </c>
      <c r="AA357" t="str">
        <f t="shared" si="50"/>
        <v/>
      </c>
      <c r="AB357" t="str">
        <f t="shared" si="51"/>
        <v/>
      </c>
      <c r="AC357" t="str">
        <f t="shared" si="52"/>
        <v>628999007703</v>
      </c>
      <c r="AD357" t="str">
        <f t="shared" si="53"/>
        <v>Halo+,+Visual+AI+5S+mendeteksi+Violation%3A+GUDANGEXP1-LINE+3</v>
      </c>
      <c r="AE357" t="str">
        <f t="shared" si="54"/>
        <v>https://web.whatsapp.com/send/?phone=628999007703&amp;text=Halo+,+Visual+AI+5S+mendeteksi+Violation%3A+GUDANGEXP1-LINE+3&amp;type=phone_number&amp;app_absent=0</v>
      </c>
      <c r="AF357" t="b">
        <f>IF(ISNA(VLOOKUP(D357&amp;"-"&amp;AB357, Ref_Kontak!$A:$E, 4, FALSE)), FALSE, TRUE)</f>
        <v>0</v>
      </c>
      <c r="AG357" t="str">
        <f>_xlfn.IFNA(VLOOKUP(Z357,Ref_Kontak!H:H,1,FALSE),"FALSE")</f>
        <v>628999007703</v>
      </c>
      <c r="AH357" t="str">
        <f t="shared" si="55"/>
        <v>GUDANGEXP1-LINE 3</v>
      </c>
      <c r="AI357">
        <f>IF(I357="violation",COUNTIF($AH$1:AH357,AH357),0)</f>
        <v>81</v>
      </c>
      <c r="AJ357" t="str">
        <f t="shared" si="56"/>
        <v>violation-GUDANGEXP1</v>
      </c>
      <c r="AK357">
        <f>IF(I357="violation",COUNTIF($AJ$1:AJ357,AJ357),FALSE)</f>
        <v>130</v>
      </c>
      <c r="AL357">
        <f t="shared" si="57"/>
        <v>0</v>
      </c>
      <c r="AM357">
        <f t="shared" si="58"/>
        <v>8</v>
      </c>
      <c r="AN357" t="str">
        <f t="shared" si="59"/>
        <v>ALERT! 8 Violation founded @GUDANGEXP1</v>
      </c>
    </row>
    <row r="358" spans="1:40">
      <c r="A358" t="s">
        <v>120</v>
      </c>
      <c r="B358" t="s">
        <v>121</v>
      </c>
      <c r="C358" t="s">
        <v>374</v>
      </c>
      <c r="D358" t="s">
        <v>324</v>
      </c>
      <c r="E358">
        <v>1</v>
      </c>
      <c r="G358" t="s">
        <v>124</v>
      </c>
      <c r="I358" t="s">
        <v>125</v>
      </c>
      <c r="Z358" t="str">
        <f>IFERROR(MID(AA358,FIND("-",H358,1)+1,20),_xlfn.IFNA(VLOOKUP(F358&amp;"-"&amp;AA358,Ref_Kontak!$A:$E,4,FALSE),Ref_Kontak!$H$2))</f>
        <v>628999007703</v>
      </c>
      <c r="AA358" t="str">
        <f t="shared" si="50"/>
        <v/>
      </c>
      <c r="AB358" t="str">
        <f t="shared" si="51"/>
        <v/>
      </c>
      <c r="AC358" t="str">
        <f t="shared" si="52"/>
        <v>628999007703</v>
      </c>
      <c r="AD358" t="str">
        <f t="shared" si="53"/>
        <v>Halo+,+Visual+AI+5S+mendeteksi+Violation%3A+GUDANGEXP1-LINE+4</v>
      </c>
      <c r="AE358" t="str">
        <f t="shared" si="54"/>
        <v>https://web.whatsapp.com/send/?phone=628999007703&amp;text=Halo+,+Visual+AI+5S+mendeteksi+Violation%3A+GUDANGEXP1-LINE+4&amp;type=phone_number&amp;app_absent=0</v>
      </c>
      <c r="AF358" t="b">
        <f>IF(ISNA(VLOOKUP(D358&amp;"-"&amp;AB358, Ref_Kontak!$A:$E, 4, FALSE)), FALSE, TRUE)</f>
        <v>0</v>
      </c>
      <c r="AG358" t="str">
        <f>_xlfn.IFNA(VLOOKUP(Z358,Ref_Kontak!H:H,1,FALSE),"FALSE")</f>
        <v>628999007703</v>
      </c>
      <c r="AH358" t="str">
        <f t="shared" si="55"/>
        <v>GUDANGEXP1-LINE 4</v>
      </c>
      <c r="AI358">
        <f>IF(I358="violation",COUNTIF($AH$1:AH358,AH358),0)</f>
        <v>50</v>
      </c>
      <c r="AJ358" t="str">
        <f t="shared" si="56"/>
        <v>violation-GUDANGEXP1</v>
      </c>
      <c r="AK358">
        <f>IF(I358="violation",COUNTIF($AJ$1:AJ358,AJ358),FALSE)</f>
        <v>131</v>
      </c>
      <c r="AL358">
        <f t="shared" si="57"/>
        <v>0</v>
      </c>
      <c r="AM358">
        <f t="shared" si="58"/>
        <v>8</v>
      </c>
      <c r="AN358" t="str">
        <f t="shared" si="59"/>
        <v>ALERT! 8 Violation founded @GUDANGEXP1</v>
      </c>
    </row>
    <row r="359" spans="1:40">
      <c r="A359" t="s">
        <v>120</v>
      </c>
      <c r="B359" t="s">
        <v>121</v>
      </c>
      <c r="C359" t="s">
        <v>374</v>
      </c>
      <c r="D359" t="s">
        <v>129</v>
      </c>
      <c r="E359">
        <v>1</v>
      </c>
      <c r="G359" t="s">
        <v>130</v>
      </c>
      <c r="I359" t="s">
        <v>125</v>
      </c>
      <c r="Z359" t="str">
        <f>IFERROR(MID(AA359,FIND("-",H359,1)+1,20),_xlfn.IFNA(VLOOKUP(F359&amp;"-"&amp;AA359,Ref_Kontak!$A:$E,4,FALSE),Ref_Kontak!$H$2))</f>
        <v>628999007703</v>
      </c>
      <c r="AA359" t="str">
        <f t="shared" si="50"/>
        <v/>
      </c>
      <c r="AB359" t="str">
        <f t="shared" si="51"/>
        <v/>
      </c>
      <c r="AC359" t="str">
        <f t="shared" si="52"/>
        <v>628999007703</v>
      </c>
      <c r="AD359" t="str">
        <f t="shared" si="53"/>
        <v>Halo+,+Visual+AI+5S+mendeteksi+Violation%3A+METALDET1-LINE+8</v>
      </c>
      <c r="AE359" t="str">
        <f t="shared" si="54"/>
        <v>https://web.whatsapp.com/send/?phone=628999007703&amp;text=Halo+,+Visual+AI+5S+mendeteksi+Violation%3A+METALDET1-LINE+8&amp;type=phone_number&amp;app_absent=0</v>
      </c>
      <c r="AF359" t="b">
        <f>IF(ISNA(VLOOKUP(D359&amp;"-"&amp;AB359, Ref_Kontak!$A:$E, 4, FALSE)), FALSE, TRUE)</f>
        <v>0</v>
      </c>
      <c r="AG359" t="str">
        <f>_xlfn.IFNA(VLOOKUP(Z359,Ref_Kontak!H:H,1,FALSE),"FALSE")</f>
        <v>628999007703</v>
      </c>
      <c r="AH359" t="str">
        <f t="shared" si="55"/>
        <v>METALDET1-LINE 8</v>
      </c>
      <c r="AI359">
        <f>IF(I359="violation",COUNTIF($AH$1:AH359,AH359),0)</f>
        <v>227</v>
      </c>
      <c r="AJ359" t="str">
        <f t="shared" si="56"/>
        <v>violation-METALDET1</v>
      </c>
      <c r="AK359">
        <f>IF(I359="violation",COUNTIF($AJ$1:AJ359,AJ359),FALSE)</f>
        <v>226</v>
      </c>
      <c r="AL359">
        <f t="shared" si="57"/>
        <v>0</v>
      </c>
      <c r="AM359">
        <f t="shared" si="58"/>
        <v>3</v>
      </c>
      <c r="AN359" t="str">
        <f t="shared" si="59"/>
        <v>ALERT! 3 Violation founded @METALDET1</v>
      </c>
    </row>
    <row r="360" spans="1:40">
      <c r="A360" t="s">
        <v>120</v>
      </c>
      <c r="B360" t="s">
        <v>121</v>
      </c>
      <c r="C360" t="s">
        <v>375</v>
      </c>
      <c r="D360" t="s">
        <v>129</v>
      </c>
      <c r="E360">
        <v>1</v>
      </c>
      <c r="G360" t="s">
        <v>130</v>
      </c>
      <c r="I360" t="s">
        <v>125</v>
      </c>
      <c r="Z360" t="str">
        <f>IFERROR(MID(AA360,FIND("-",H360,1)+1,20),_xlfn.IFNA(VLOOKUP(F360&amp;"-"&amp;AA360,Ref_Kontak!$A:$E,4,FALSE),Ref_Kontak!$H$2))</f>
        <v>628999007703</v>
      </c>
      <c r="AA360" t="str">
        <f t="shared" si="50"/>
        <v/>
      </c>
      <c r="AB360" t="str">
        <f t="shared" si="51"/>
        <v/>
      </c>
      <c r="AC360" t="str">
        <f t="shared" si="52"/>
        <v>628999007703</v>
      </c>
      <c r="AD360" t="str">
        <f t="shared" si="53"/>
        <v>Halo+,+Visual+AI+5S+mendeteksi+Violation%3A+METALDET1-LINE+8</v>
      </c>
      <c r="AE360" t="str">
        <f t="shared" si="54"/>
        <v>https://web.whatsapp.com/send/?phone=628999007703&amp;text=Halo+,+Visual+AI+5S+mendeteksi+Violation%3A+METALDET1-LINE+8&amp;type=phone_number&amp;app_absent=0</v>
      </c>
      <c r="AF360" t="b">
        <f>IF(ISNA(VLOOKUP(D360&amp;"-"&amp;AB360, Ref_Kontak!$A:$E, 4, FALSE)), FALSE, TRUE)</f>
        <v>0</v>
      </c>
      <c r="AG360" t="str">
        <f>_xlfn.IFNA(VLOOKUP(Z360,Ref_Kontak!H:H,1,FALSE),"FALSE")</f>
        <v>628999007703</v>
      </c>
      <c r="AH360" t="str">
        <f t="shared" si="55"/>
        <v>METALDET1-LINE 8</v>
      </c>
      <c r="AI360">
        <f>IF(I360="violation",COUNTIF($AH$1:AH360,AH360),0)</f>
        <v>228</v>
      </c>
      <c r="AJ360" t="str">
        <f t="shared" si="56"/>
        <v>violation-METALDET1</v>
      </c>
      <c r="AK360">
        <f>IF(I360="violation",COUNTIF($AJ$1:AJ360,AJ360),FALSE)</f>
        <v>227</v>
      </c>
      <c r="AL360">
        <f t="shared" si="57"/>
        <v>0</v>
      </c>
      <c r="AM360">
        <f t="shared" si="58"/>
        <v>3</v>
      </c>
      <c r="AN360" t="str">
        <f t="shared" si="59"/>
        <v>ALERT! 3 Violation founded @METALDET1</v>
      </c>
    </row>
    <row r="361" spans="1:40">
      <c r="A361" t="s">
        <v>120</v>
      </c>
      <c r="B361" t="s">
        <v>121</v>
      </c>
      <c r="C361" t="s">
        <v>375</v>
      </c>
      <c r="D361" t="s">
        <v>123</v>
      </c>
      <c r="E361">
        <v>1</v>
      </c>
      <c r="G361" t="s">
        <v>124</v>
      </c>
      <c r="I361" t="s">
        <v>125</v>
      </c>
      <c r="Z361" t="str">
        <f>IFERROR(MID(AA361,FIND("-",H361,1)+1,20),_xlfn.IFNA(VLOOKUP(F361&amp;"-"&amp;AA361,Ref_Kontak!$A:$E,4,FALSE),Ref_Kontak!$H$2))</f>
        <v>628999007703</v>
      </c>
      <c r="AA361" t="str">
        <f t="shared" si="50"/>
        <v/>
      </c>
      <c r="AB361" t="str">
        <f t="shared" si="51"/>
        <v/>
      </c>
      <c r="AC361" t="str">
        <f t="shared" si="52"/>
        <v>628999007703</v>
      </c>
      <c r="AD361" t="str">
        <f t="shared" si="53"/>
        <v>Halo+,+Visual+AI+5S+mendeteksi+Violation%3A+GUDANGEXP1-LINE+3</v>
      </c>
      <c r="AE361" t="str">
        <f t="shared" si="54"/>
        <v>https://web.whatsapp.com/send/?phone=628999007703&amp;text=Halo+,+Visual+AI+5S+mendeteksi+Violation%3A+GUDANGEXP1-LINE+3&amp;type=phone_number&amp;app_absent=0</v>
      </c>
      <c r="AF361" t="b">
        <f>IF(ISNA(VLOOKUP(D361&amp;"-"&amp;AB361, Ref_Kontak!$A:$E, 4, FALSE)), FALSE, TRUE)</f>
        <v>0</v>
      </c>
      <c r="AG361" t="str">
        <f>_xlfn.IFNA(VLOOKUP(Z361,Ref_Kontak!H:H,1,FALSE),"FALSE")</f>
        <v>628999007703</v>
      </c>
      <c r="AH361" t="str">
        <f t="shared" si="55"/>
        <v>GUDANGEXP1-LINE 3</v>
      </c>
      <c r="AI361">
        <f>IF(I361="violation",COUNTIF($AH$1:AH361,AH361),0)</f>
        <v>82</v>
      </c>
      <c r="AJ361" t="str">
        <f t="shared" si="56"/>
        <v>violation-GUDANGEXP1</v>
      </c>
      <c r="AK361">
        <f>IF(I361="violation",COUNTIF($AJ$1:AJ361,AJ361),FALSE)</f>
        <v>132</v>
      </c>
      <c r="AL361">
        <f t="shared" si="57"/>
        <v>0</v>
      </c>
      <c r="AM361">
        <f t="shared" si="58"/>
        <v>8</v>
      </c>
      <c r="AN361" t="str">
        <f t="shared" si="59"/>
        <v>ALERT! 8 Violation founded @GUDANGEXP1</v>
      </c>
    </row>
    <row r="362" spans="1:40">
      <c r="A362" t="s">
        <v>120</v>
      </c>
      <c r="B362" t="s">
        <v>121</v>
      </c>
      <c r="C362" t="s">
        <v>375</v>
      </c>
      <c r="D362" t="s">
        <v>324</v>
      </c>
      <c r="E362">
        <v>1</v>
      </c>
      <c r="G362" t="s">
        <v>124</v>
      </c>
      <c r="I362" t="s">
        <v>125</v>
      </c>
      <c r="Z362" t="str">
        <f>IFERROR(MID(AA362,FIND("-",H362,1)+1,20),_xlfn.IFNA(VLOOKUP(F362&amp;"-"&amp;AA362,Ref_Kontak!$A:$E,4,FALSE),Ref_Kontak!$H$2))</f>
        <v>628999007703</v>
      </c>
      <c r="AA362" t="str">
        <f t="shared" si="50"/>
        <v/>
      </c>
      <c r="AB362" t="str">
        <f t="shared" si="51"/>
        <v/>
      </c>
      <c r="AC362" t="str">
        <f t="shared" si="52"/>
        <v>628999007703</v>
      </c>
      <c r="AD362" t="str">
        <f t="shared" si="53"/>
        <v>Halo+,+Visual+AI+5S+mendeteksi+Violation%3A+GUDANGEXP1-LINE+4</v>
      </c>
      <c r="AE362" t="str">
        <f t="shared" si="54"/>
        <v>https://web.whatsapp.com/send/?phone=628999007703&amp;text=Halo+,+Visual+AI+5S+mendeteksi+Violation%3A+GUDANGEXP1-LINE+4&amp;type=phone_number&amp;app_absent=0</v>
      </c>
      <c r="AF362" t="b">
        <f>IF(ISNA(VLOOKUP(D362&amp;"-"&amp;AB362, Ref_Kontak!$A:$E, 4, FALSE)), FALSE, TRUE)</f>
        <v>0</v>
      </c>
      <c r="AG362" t="str">
        <f>_xlfn.IFNA(VLOOKUP(Z362,Ref_Kontak!H:H,1,FALSE),"FALSE")</f>
        <v>628999007703</v>
      </c>
      <c r="AH362" t="str">
        <f t="shared" si="55"/>
        <v>GUDANGEXP1-LINE 4</v>
      </c>
      <c r="AI362">
        <f>IF(I362="violation",COUNTIF($AH$1:AH362,AH362),0)</f>
        <v>51</v>
      </c>
      <c r="AJ362" t="str">
        <f t="shared" si="56"/>
        <v>violation-GUDANGEXP1</v>
      </c>
      <c r="AK362">
        <f>IF(I362="violation",COUNTIF($AJ$1:AJ362,AJ362),FALSE)</f>
        <v>133</v>
      </c>
      <c r="AL362">
        <f t="shared" si="57"/>
        <v>0</v>
      </c>
      <c r="AM362">
        <f t="shared" si="58"/>
        <v>8</v>
      </c>
      <c r="AN362" t="str">
        <f t="shared" si="59"/>
        <v>ALERT! 8 Violation founded @GUDANGEXP1</v>
      </c>
    </row>
    <row r="363" spans="1:40">
      <c r="A363" t="s">
        <v>120</v>
      </c>
      <c r="B363" t="s">
        <v>121</v>
      </c>
      <c r="C363" t="s">
        <v>376</v>
      </c>
      <c r="D363" t="s">
        <v>123</v>
      </c>
      <c r="E363">
        <v>1</v>
      </c>
      <c r="G363" t="s">
        <v>124</v>
      </c>
      <c r="I363" t="s">
        <v>125</v>
      </c>
      <c r="Z363" t="str">
        <f>IFERROR(MID(AA363,FIND("-",H363,1)+1,20),_xlfn.IFNA(VLOOKUP(F363&amp;"-"&amp;AA363,Ref_Kontak!$A:$E,4,FALSE),Ref_Kontak!$H$2))</f>
        <v>628999007703</v>
      </c>
      <c r="AA363" t="str">
        <f t="shared" si="50"/>
        <v/>
      </c>
      <c r="AB363" t="str">
        <f t="shared" si="51"/>
        <v/>
      </c>
      <c r="AC363" t="str">
        <f t="shared" si="52"/>
        <v>628999007703</v>
      </c>
      <c r="AD363" t="str">
        <f t="shared" si="53"/>
        <v>Halo+,+Visual+AI+5S+mendeteksi+Violation%3A+GUDANGEXP1-LINE+3</v>
      </c>
      <c r="AE363" t="str">
        <f t="shared" si="54"/>
        <v>https://web.whatsapp.com/send/?phone=628999007703&amp;text=Halo+,+Visual+AI+5S+mendeteksi+Violation%3A+GUDANGEXP1-LINE+3&amp;type=phone_number&amp;app_absent=0</v>
      </c>
      <c r="AF363" t="b">
        <f>IF(ISNA(VLOOKUP(D363&amp;"-"&amp;AB363, Ref_Kontak!$A:$E, 4, FALSE)), FALSE, TRUE)</f>
        <v>0</v>
      </c>
      <c r="AG363" t="str">
        <f>_xlfn.IFNA(VLOOKUP(Z363,Ref_Kontak!H:H,1,FALSE),"FALSE")</f>
        <v>628999007703</v>
      </c>
      <c r="AH363" t="str">
        <f t="shared" si="55"/>
        <v>GUDANGEXP1-LINE 3</v>
      </c>
      <c r="AI363">
        <f>IF(I363="violation",COUNTIF($AH$1:AH363,AH363),0)</f>
        <v>83</v>
      </c>
      <c r="AJ363" t="str">
        <f t="shared" si="56"/>
        <v>violation-GUDANGEXP1</v>
      </c>
      <c r="AK363">
        <f>IF(I363="violation",COUNTIF($AJ$1:AJ363,AJ363),FALSE)</f>
        <v>134</v>
      </c>
      <c r="AL363">
        <f t="shared" si="57"/>
        <v>0</v>
      </c>
      <c r="AM363">
        <f t="shared" si="58"/>
        <v>8</v>
      </c>
      <c r="AN363" t="str">
        <f t="shared" si="59"/>
        <v>ALERT! 8 Violation founded @GUDANGEXP1</v>
      </c>
    </row>
    <row r="364" spans="1:40">
      <c r="A364" t="s">
        <v>120</v>
      </c>
      <c r="B364" t="s">
        <v>121</v>
      </c>
      <c r="C364" t="s">
        <v>376</v>
      </c>
      <c r="D364" t="s">
        <v>324</v>
      </c>
      <c r="E364">
        <v>1</v>
      </c>
      <c r="G364" t="s">
        <v>124</v>
      </c>
      <c r="I364" t="s">
        <v>125</v>
      </c>
      <c r="Z364" t="str">
        <f>IFERROR(MID(AA364,FIND("-",H364,1)+1,20),_xlfn.IFNA(VLOOKUP(F364&amp;"-"&amp;AA364,Ref_Kontak!$A:$E,4,FALSE),Ref_Kontak!$H$2))</f>
        <v>628999007703</v>
      </c>
      <c r="AA364" t="str">
        <f t="shared" si="50"/>
        <v/>
      </c>
      <c r="AB364" t="str">
        <f t="shared" si="51"/>
        <v/>
      </c>
      <c r="AC364" t="str">
        <f t="shared" si="52"/>
        <v>628999007703</v>
      </c>
      <c r="AD364" t="str">
        <f t="shared" si="53"/>
        <v>Halo+,+Visual+AI+5S+mendeteksi+Violation%3A+GUDANGEXP1-LINE+4</v>
      </c>
      <c r="AE364" t="str">
        <f t="shared" si="54"/>
        <v>https://web.whatsapp.com/send/?phone=628999007703&amp;text=Halo+,+Visual+AI+5S+mendeteksi+Violation%3A+GUDANGEXP1-LINE+4&amp;type=phone_number&amp;app_absent=0</v>
      </c>
      <c r="AF364" t="b">
        <f>IF(ISNA(VLOOKUP(D364&amp;"-"&amp;AB364, Ref_Kontak!$A:$E, 4, FALSE)), FALSE, TRUE)</f>
        <v>0</v>
      </c>
      <c r="AG364" t="str">
        <f>_xlfn.IFNA(VLOOKUP(Z364,Ref_Kontak!H:H,1,FALSE),"FALSE")</f>
        <v>628999007703</v>
      </c>
      <c r="AH364" t="str">
        <f t="shared" si="55"/>
        <v>GUDANGEXP1-LINE 4</v>
      </c>
      <c r="AI364">
        <f>IF(I364="violation",COUNTIF($AH$1:AH364,AH364),0)</f>
        <v>52</v>
      </c>
      <c r="AJ364" t="str">
        <f t="shared" si="56"/>
        <v>violation-GUDANGEXP1</v>
      </c>
      <c r="AK364">
        <f>IF(I364="violation",COUNTIF($AJ$1:AJ364,AJ364),FALSE)</f>
        <v>135</v>
      </c>
      <c r="AL364">
        <f t="shared" si="57"/>
        <v>0</v>
      </c>
      <c r="AM364">
        <f t="shared" si="58"/>
        <v>8</v>
      </c>
      <c r="AN364" t="str">
        <f t="shared" si="59"/>
        <v>ALERT! 8 Violation founded @GUDANGEXP1</v>
      </c>
    </row>
    <row r="365" spans="1:40">
      <c r="A365" t="s">
        <v>120</v>
      </c>
      <c r="B365" t="s">
        <v>121</v>
      </c>
      <c r="C365" t="s">
        <v>377</v>
      </c>
      <c r="D365" t="s">
        <v>129</v>
      </c>
      <c r="E365">
        <v>1</v>
      </c>
      <c r="G365" t="s">
        <v>130</v>
      </c>
      <c r="I365" t="s">
        <v>125</v>
      </c>
      <c r="Z365" t="str">
        <f>IFERROR(MID(AA365,FIND("-",H365,1)+1,20),_xlfn.IFNA(VLOOKUP(F365&amp;"-"&amp;AA365,Ref_Kontak!$A:$E,4,FALSE),Ref_Kontak!$H$2))</f>
        <v>628999007703</v>
      </c>
      <c r="AA365" t="str">
        <f t="shared" si="50"/>
        <v/>
      </c>
      <c r="AB365" t="str">
        <f t="shared" si="51"/>
        <v/>
      </c>
      <c r="AC365" t="str">
        <f t="shared" si="52"/>
        <v>628999007703</v>
      </c>
      <c r="AD365" t="str">
        <f t="shared" si="53"/>
        <v>Halo+,+Visual+AI+5S+mendeteksi+Violation%3A+METALDET1-LINE+8</v>
      </c>
      <c r="AE365" t="str">
        <f t="shared" si="54"/>
        <v>https://web.whatsapp.com/send/?phone=628999007703&amp;text=Halo+,+Visual+AI+5S+mendeteksi+Violation%3A+METALDET1-LINE+8&amp;type=phone_number&amp;app_absent=0</v>
      </c>
      <c r="AF365" t="b">
        <f>IF(ISNA(VLOOKUP(D365&amp;"-"&amp;AB365, Ref_Kontak!$A:$E, 4, FALSE)), FALSE, TRUE)</f>
        <v>0</v>
      </c>
      <c r="AG365" t="str">
        <f>_xlfn.IFNA(VLOOKUP(Z365,Ref_Kontak!H:H,1,FALSE),"FALSE")</f>
        <v>628999007703</v>
      </c>
      <c r="AH365" t="str">
        <f t="shared" si="55"/>
        <v>METALDET1-LINE 8</v>
      </c>
      <c r="AI365">
        <f>IF(I365="violation",COUNTIF($AH$1:AH365,AH365),0)</f>
        <v>229</v>
      </c>
      <c r="AJ365" t="str">
        <f t="shared" si="56"/>
        <v>violation-METALDET1</v>
      </c>
      <c r="AK365">
        <f>IF(I365="violation",COUNTIF($AJ$1:AJ365,AJ365),FALSE)</f>
        <v>228</v>
      </c>
      <c r="AL365">
        <f t="shared" si="57"/>
        <v>0</v>
      </c>
      <c r="AM365">
        <f t="shared" si="58"/>
        <v>3</v>
      </c>
      <c r="AN365" t="str">
        <f t="shared" si="59"/>
        <v>ALERT! 3 Violation founded @METALDET1</v>
      </c>
    </row>
    <row r="366" spans="1:40">
      <c r="A366" t="s">
        <v>120</v>
      </c>
      <c r="B366" t="s">
        <v>121</v>
      </c>
      <c r="C366" t="s">
        <v>377</v>
      </c>
      <c r="D366" t="s">
        <v>123</v>
      </c>
      <c r="E366">
        <v>1</v>
      </c>
      <c r="G366" t="s">
        <v>124</v>
      </c>
      <c r="I366" t="s">
        <v>125</v>
      </c>
      <c r="Z366" t="str">
        <f>IFERROR(MID(AA366,FIND("-",H366,1)+1,20),_xlfn.IFNA(VLOOKUP(F366&amp;"-"&amp;AA366,Ref_Kontak!$A:$E,4,FALSE),Ref_Kontak!$H$2))</f>
        <v>628999007703</v>
      </c>
      <c r="AA366" t="str">
        <f t="shared" si="50"/>
        <v/>
      </c>
      <c r="AB366" t="str">
        <f t="shared" si="51"/>
        <v/>
      </c>
      <c r="AC366" t="str">
        <f t="shared" si="52"/>
        <v>628999007703</v>
      </c>
      <c r="AD366" t="str">
        <f t="shared" si="53"/>
        <v>Halo+,+Visual+AI+5S+mendeteksi+Violation%3A+GUDANGEXP1-LINE+3</v>
      </c>
      <c r="AE366" t="str">
        <f t="shared" si="54"/>
        <v>https://web.whatsapp.com/send/?phone=628999007703&amp;text=Halo+,+Visual+AI+5S+mendeteksi+Violation%3A+GUDANGEXP1-LINE+3&amp;type=phone_number&amp;app_absent=0</v>
      </c>
      <c r="AF366" t="b">
        <f>IF(ISNA(VLOOKUP(D366&amp;"-"&amp;AB366, Ref_Kontak!$A:$E, 4, FALSE)), FALSE, TRUE)</f>
        <v>0</v>
      </c>
      <c r="AG366" t="str">
        <f>_xlfn.IFNA(VLOOKUP(Z366,Ref_Kontak!H:H,1,FALSE),"FALSE")</f>
        <v>628999007703</v>
      </c>
      <c r="AH366" t="str">
        <f t="shared" si="55"/>
        <v>GUDANGEXP1-LINE 3</v>
      </c>
      <c r="AI366">
        <f>IF(I366="violation",COUNTIF($AH$1:AH366,AH366),0)</f>
        <v>84</v>
      </c>
      <c r="AJ366" t="str">
        <f t="shared" si="56"/>
        <v>violation-GUDANGEXP1</v>
      </c>
      <c r="AK366">
        <f>IF(I366="violation",COUNTIF($AJ$1:AJ366,AJ366),FALSE)</f>
        <v>136</v>
      </c>
      <c r="AL366">
        <f t="shared" si="57"/>
        <v>0</v>
      </c>
      <c r="AM366">
        <f t="shared" si="58"/>
        <v>8</v>
      </c>
      <c r="AN366" t="str">
        <f t="shared" si="59"/>
        <v>ALERT! 8 Violation founded @GUDANGEXP1</v>
      </c>
    </row>
    <row r="367" spans="1:40">
      <c r="A367" t="s">
        <v>120</v>
      </c>
      <c r="B367" t="s">
        <v>121</v>
      </c>
      <c r="C367" t="s">
        <v>377</v>
      </c>
      <c r="D367" t="s">
        <v>324</v>
      </c>
      <c r="E367">
        <v>1</v>
      </c>
      <c r="G367" t="s">
        <v>124</v>
      </c>
      <c r="I367" t="s">
        <v>125</v>
      </c>
      <c r="Z367" t="str">
        <f>IFERROR(MID(AA367,FIND("-",H367,1)+1,20),_xlfn.IFNA(VLOOKUP(F367&amp;"-"&amp;AA367,Ref_Kontak!$A:$E,4,FALSE),Ref_Kontak!$H$2))</f>
        <v>628999007703</v>
      </c>
      <c r="AA367" t="str">
        <f t="shared" si="50"/>
        <v/>
      </c>
      <c r="AB367" t="str">
        <f t="shared" si="51"/>
        <v/>
      </c>
      <c r="AC367" t="str">
        <f t="shared" si="52"/>
        <v>628999007703</v>
      </c>
      <c r="AD367" t="str">
        <f t="shared" si="53"/>
        <v>Halo+,+Visual+AI+5S+mendeteksi+Violation%3A+GUDANGEXP1-LINE+4</v>
      </c>
      <c r="AE367" t="str">
        <f t="shared" si="54"/>
        <v>https://web.whatsapp.com/send/?phone=628999007703&amp;text=Halo+,+Visual+AI+5S+mendeteksi+Violation%3A+GUDANGEXP1-LINE+4&amp;type=phone_number&amp;app_absent=0</v>
      </c>
      <c r="AF367" t="b">
        <f>IF(ISNA(VLOOKUP(D367&amp;"-"&amp;AB367, Ref_Kontak!$A:$E, 4, FALSE)), FALSE, TRUE)</f>
        <v>0</v>
      </c>
      <c r="AG367" t="str">
        <f>_xlfn.IFNA(VLOOKUP(Z367,Ref_Kontak!H:H,1,FALSE),"FALSE")</f>
        <v>628999007703</v>
      </c>
      <c r="AH367" t="str">
        <f t="shared" si="55"/>
        <v>GUDANGEXP1-LINE 4</v>
      </c>
      <c r="AI367">
        <f>IF(I367="violation",COUNTIF($AH$1:AH367,AH367),0)</f>
        <v>53</v>
      </c>
      <c r="AJ367" t="str">
        <f t="shared" si="56"/>
        <v>violation-GUDANGEXP1</v>
      </c>
      <c r="AK367">
        <f>IF(I367="violation",COUNTIF($AJ$1:AJ367,AJ367),FALSE)</f>
        <v>137</v>
      </c>
      <c r="AL367">
        <f t="shared" si="57"/>
        <v>0</v>
      </c>
      <c r="AM367">
        <f t="shared" si="58"/>
        <v>8</v>
      </c>
      <c r="AN367" t="str">
        <f t="shared" si="59"/>
        <v>ALERT! 8 Violation founded @GUDANGEXP1</v>
      </c>
    </row>
    <row r="368" spans="1:40">
      <c r="A368" t="s">
        <v>120</v>
      </c>
      <c r="B368" t="s">
        <v>121</v>
      </c>
      <c r="C368" t="s">
        <v>378</v>
      </c>
      <c r="D368" t="s">
        <v>129</v>
      </c>
      <c r="E368">
        <v>1</v>
      </c>
      <c r="G368" t="s">
        <v>130</v>
      </c>
      <c r="I368" t="s">
        <v>125</v>
      </c>
      <c r="Z368" t="str">
        <f>IFERROR(MID(AA368,FIND("-",H368,1)+1,20),_xlfn.IFNA(VLOOKUP(F368&amp;"-"&amp;AA368,Ref_Kontak!$A:$E,4,FALSE),Ref_Kontak!$H$2))</f>
        <v>628999007703</v>
      </c>
      <c r="AA368" t="str">
        <f t="shared" si="50"/>
        <v/>
      </c>
      <c r="AB368" t="str">
        <f t="shared" si="51"/>
        <v/>
      </c>
      <c r="AC368" t="str">
        <f t="shared" si="52"/>
        <v>628999007703</v>
      </c>
      <c r="AD368" t="str">
        <f t="shared" si="53"/>
        <v>Halo+,+Visual+AI+5S+mendeteksi+Violation%3A+METALDET1-LINE+8</v>
      </c>
      <c r="AE368" t="str">
        <f t="shared" si="54"/>
        <v>https://web.whatsapp.com/send/?phone=628999007703&amp;text=Halo+,+Visual+AI+5S+mendeteksi+Violation%3A+METALDET1-LINE+8&amp;type=phone_number&amp;app_absent=0</v>
      </c>
      <c r="AF368" t="b">
        <f>IF(ISNA(VLOOKUP(D368&amp;"-"&amp;AB368, Ref_Kontak!$A:$E, 4, FALSE)), FALSE, TRUE)</f>
        <v>0</v>
      </c>
      <c r="AG368" t="str">
        <f>_xlfn.IFNA(VLOOKUP(Z368,Ref_Kontak!H:H,1,FALSE),"FALSE")</f>
        <v>628999007703</v>
      </c>
      <c r="AH368" t="str">
        <f t="shared" si="55"/>
        <v>METALDET1-LINE 8</v>
      </c>
      <c r="AI368">
        <f>IF(I368="violation",COUNTIF($AH$1:AH368,AH368),0)</f>
        <v>230</v>
      </c>
      <c r="AJ368" t="str">
        <f t="shared" si="56"/>
        <v>violation-METALDET1</v>
      </c>
      <c r="AK368">
        <f>IF(I368="violation",COUNTIF($AJ$1:AJ368,AJ368),FALSE)</f>
        <v>229</v>
      </c>
      <c r="AL368">
        <f t="shared" si="57"/>
        <v>0</v>
      </c>
      <c r="AM368">
        <f t="shared" si="58"/>
        <v>3</v>
      </c>
      <c r="AN368" t="str">
        <f t="shared" si="59"/>
        <v>ALERT! 3 Violation founded @METALDET1</v>
      </c>
    </row>
    <row r="369" spans="1:40">
      <c r="A369" t="s">
        <v>120</v>
      </c>
      <c r="B369" t="s">
        <v>121</v>
      </c>
      <c r="C369" t="s">
        <v>378</v>
      </c>
      <c r="D369" t="s">
        <v>123</v>
      </c>
      <c r="E369">
        <v>1</v>
      </c>
      <c r="G369" t="s">
        <v>124</v>
      </c>
      <c r="I369" t="s">
        <v>125</v>
      </c>
      <c r="Z369" t="str">
        <f>IFERROR(MID(AA369,FIND("-",H369,1)+1,20),_xlfn.IFNA(VLOOKUP(F369&amp;"-"&amp;AA369,Ref_Kontak!$A:$E,4,FALSE),Ref_Kontak!$H$2))</f>
        <v>628999007703</v>
      </c>
      <c r="AA369" t="str">
        <f t="shared" si="50"/>
        <v/>
      </c>
      <c r="AB369" t="str">
        <f t="shared" si="51"/>
        <v/>
      </c>
      <c r="AC369" t="str">
        <f t="shared" si="52"/>
        <v>628999007703</v>
      </c>
      <c r="AD369" t="str">
        <f t="shared" si="53"/>
        <v>Halo+,+Visual+AI+5S+mendeteksi+Violation%3A+GUDANGEXP1-LINE+3</v>
      </c>
      <c r="AE369" t="str">
        <f t="shared" si="54"/>
        <v>https://web.whatsapp.com/send/?phone=628999007703&amp;text=Halo+,+Visual+AI+5S+mendeteksi+Violation%3A+GUDANGEXP1-LINE+3&amp;type=phone_number&amp;app_absent=0</v>
      </c>
      <c r="AF369" t="b">
        <f>IF(ISNA(VLOOKUP(D369&amp;"-"&amp;AB369, Ref_Kontak!$A:$E, 4, FALSE)), FALSE, TRUE)</f>
        <v>0</v>
      </c>
      <c r="AG369" t="str">
        <f>_xlfn.IFNA(VLOOKUP(Z369,Ref_Kontak!H:H,1,FALSE),"FALSE")</f>
        <v>628999007703</v>
      </c>
      <c r="AH369" t="str">
        <f t="shared" si="55"/>
        <v>GUDANGEXP1-LINE 3</v>
      </c>
      <c r="AI369">
        <f>IF(I369="violation",COUNTIF($AH$1:AH369,AH369),0)</f>
        <v>85</v>
      </c>
      <c r="AJ369" t="str">
        <f t="shared" si="56"/>
        <v>violation-GUDANGEXP1</v>
      </c>
      <c r="AK369">
        <f>IF(I369="violation",COUNTIF($AJ$1:AJ369,AJ369),FALSE)</f>
        <v>138</v>
      </c>
      <c r="AL369">
        <f t="shared" si="57"/>
        <v>0</v>
      </c>
      <c r="AM369">
        <f t="shared" si="58"/>
        <v>8</v>
      </c>
      <c r="AN369" t="str">
        <f t="shared" si="59"/>
        <v>ALERT! 8 Violation founded @GUDANGEXP1</v>
      </c>
    </row>
    <row r="370" spans="1:40">
      <c r="A370" t="s">
        <v>120</v>
      </c>
      <c r="B370" t="s">
        <v>121</v>
      </c>
      <c r="C370" t="s">
        <v>378</v>
      </c>
      <c r="D370" t="s">
        <v>324</v>
      </c>
      <c r="E370">
        <v>1</v>
      </c>
      <c r="G370" t="s">
        <v>124</v>
      </c>
      <c r="I370" t="s">
        <v>125</v>
      </c>
      <c r="Z370" t="str">
        <f>IFERROR(MID(AA370,FIND("-",H370,1)+1,20),_xlfn.IFNA(VLOOKUP(F370&amp;"-"&amp;AA370,Ref_Kontak!$A:$E,4,FALSE),Ref_Kontak!$H$2))</f>
        <v>628999007703</v>
      </c>
      <c r="AA370" t="str">
        <f t="shared" si="50"/>
        <v/>
      </c>
      <c r="AB370" t="str">
        <f t="shared" si="51"/>
        <v/>
      </c>
      <c r="AC370" t="str">
        <f t="shared" si="52"/>
        <v>628999007703</v>
      </c>
      <c r="AD370" t="str">
        <f t="shared" si="53"/>
        <v>Halo+,+Visual+AI+5S+mendeteksi+Violation%3A+GUDANGEXP1-LINE+4</v>
      </c>
      <c r="AE370" t="str">
        <f t="shared" si="54"/>
        <v>https://web.whatsapp.com/send/?phone=628999007703&amp;text=Halo+,+Visual+AI+5S+mendeteksi+Violation%3A+GUDANGEXP1-LINE+4&amp;type=phone_number&amp;app_absent=0</v>
      </c>
      <c r="AF370" t="b">
        <f>IF(ISNA(VLOOKUP(D370&amp;"-"&amp;AB370, Ref_Kontak!$A:$E, 4, FALSE)), FALSE, TRUE)</f>
        <v>0</v>
      </c>
      <c r="AG370" t="str">
        <f>_xlfn.IFNA(VLOOKUP(Z370,Ref_Kontak!H:H,1,FALSE),"FALSE")</f>
        <v>628999007703</v>
      </c>
      <c r="AH370" t="str">
        <f t="shared" si="55"/>
        <v>GUDANGEXP1-LINE 4</v>
      </c>
      <c r="AI370">
        <f>IF(I370="violation",COUNTIF($AH$1:AH370,AH370),0)</f>
        <v>54</v>
      </c>
      <c r="AJ370" t="str">
        <f t="shared" si="56"/>
        <v>violation-GUDANGEXP1</v>
      </c>
      <c r="AK370">
        <f>IF(I370="violation",COUNTIF($AJ$1:AJ370,AJ370),FALSE)</f>
        <v>139</v>
      </c>
      <c r="AL370">
        <f t="shared" si="57"/>
        <v>0</v>
      </c>
      <c r="AM370">
        <f t="shared" si="58"/>
        <v>8</v>
      </c>
      <c r="AN370" t="str">
        <f t="shared" si="59"/>
        <v>ALERT! 8 Violation founded @GUDANGEXP1</v>
      </c>
    </row>
    <row r="371" spans="1:40">
      <c r="A371" t="s">
        <v>120</v>
      </c>
      <c r="B371" t="s">
        <v>121</v>
      </c>
      <c r="C371" t="s">
        <v>379</v>
      </c>
      <c r="D371" t="s">
        <v>123</v>
      </c>
      <c r="E371">
        <v>1</v>
      </c>
      <c r="G371" t="s">
        <v>124</v>
      </c>
      <c r="I371" t="s">
        <v>125</v>
      </c>
      <c r="Z371" t="str">
        <f>IFERROR(MID(AA371,FIND("-",H371,1)+1,20),_xlfn.IFNA(VLOOKUP(F371&amp;"-"&amp;AA371,Ref_Kontak!$A:$E,4,FALSE),Ref_Kontak!$H$2))</f>
        <v>628999007703</v>
      </c>
      <c r="AA371" t="str">
        <f t="shared" si="50"/>
        <v/>
      </c>
      <c r="AB371" t="str">
        <f t="shared" si="51"/>
        <v/>
      </c>
      <c r="AC371" t="str">
        <f t="shared" si="52"/>
        <v>628999007703</v>
      </c>
      <c r="AD371" t="str">
        <f t="shared" si="53"/>
        <v>Halo+,+Visual+AI+5S+mendeteksi+Violation%3A+GUDANGEXP1-LINE+3</v>
      </c>
      <c r="AE371" t="str">
        <f t="shared" si="54"/>
        <v>https://web.whatsapp.com/send/?phone=628999007703&amp;text=Halo+,+Visual+AI+5S+mendeteksi+Violation%3A+GUDANGEXP1-LINE+3&amp;type=phone_number&amp;app_absent=0</v>
      </c>
      <c r="AF371" t="b">
        <f>IF(ISNA(VLOOKUP(D371&amp;"-"&amp;AB371, Ref_Kontak!$A:$E, 4, FALSE)), FALSE, TRUE)</f>
        <v>0</v>
      </c>
      <c r="AG371" t="str">
        <f>_xlfn.IFNA(VLOOKUP(Z371,Ref_Kontak!H:H,1,FALSE),"FALSE")</f>
        <v>628999007703</v>
      </c>
      <c r="AH371" t="str">
        <f t="shared" si="55"/>
        <v>GUDANGEXP1-LINE 3</v>
      </c>
      <c r="AI371">
        <f>IF(I371="violation",COUNTIF($AH$1:AH371,AH371),0)</f>
        <v>86</v>
      </c>
      <c r="AJ371" t="str">
        <f t="shared" si="56"/>
        <v>violation-GUDANGEXP1</v>
      </c>
      <c r="AK371">
        <f>IF(I371="violation",COUNTIF($AJ$1:AJ371,AJ371),FALSE)</f>
        <v>140</v>
      </c>
      <c r="AL371">
        <f t="shared" si="57"/>
        <v>0</v>
      </c>
      <c r="AM371">
        <f t="shared" si="58"/>
        <v>8</v>
      </c>
      <c r="AN371" t="str">
        <f t="shared" si="59"/>
        <v>ALERT! 8 Violation founded @GUDANGEXP1</v>
      </c>
    </row>
    <row r="372" spans="1:40">
      <c r="A372" t="s">
        <v>120</v>
      </c>
      <c r="B372" t="s">
        <v>121</v>
      </c>
      <c r="C372" t="s">
        <v>379</v>
      </c>
      <c r="D372" t="s">
        <v>324</v>
      </c>
      <c r="E372">
        <v>1</v>
      </c>
      <c r="G372" t="s">
        <v>124</v>
      </c>
      <c r="I372" t="s">
        <v>125</v>
      </c>
      <c r="Z372" t="str">
        <f>IFERROR(MID(AA372,FIND("-",H372,1)+1,20),_xlfn.IFNA(VLOOKUP(F372&amp;"-"&amp;AA372,Ref_Kontak!$A:$E,4,FALSE),Ref_Kontak!$H$2))</f>
        <v>628999007703</v>
      </c>
      <c r="AA372" t="str">
        <f t="shared" si="50"/>
        <v/>
      </c>
      <c r="AB372" t="str">
        <f t="shared" si="51"/>
        <v/>
      </c>
      <c r="AC372" t="str">
        <f t="shared" si="52"/>
        <v>628999007703</v>
      </c>
      <c r="AD372" t="str">
        <f t="shared" si="53"/>
        <v>Halo+,+Visual+AI+5S+mendeteksi+Violation%3A+GUDANGEXP1-LINE+4</v>
      </c>
      <c r="AE372" t="str">
        <f t="shared" si="54"/>
        <v>https://web.whatsapp.com/send/?phone=628999007703&amp;text=Halo+,+Visual+AI+5S+mendeteksi+Violation%3A+GUDANGEXP1-LINE+4&amp;type=phone_number&amp;app_absent=0</v>
      </c>
      <c r="AF372" t="b">
        <f>IF(ISNA(VLOOKUP(D372&amp;"-"&amp;AB372, Ref_Kontak!$A:$E, 4, FALSE)), FALSE, TRUE)</f>
        <v>0</v>
      </c>
      <c r="AG372" t="str">
        <f>_xlfn.IFNA(VLOOKUP(Z372,Ref_Kontak!H:H,1,FALSE),"FALSE")</f>
        <v>628999007703</v>
      </c>
      <c r="AH372" t="str">
        <f t="shared" si="55"/>
        <v>GUDANGEXP1-LINE 4</v>
      </c>
      <c r="AI372">
        <f>IF(I372="violation",COUNTIF($AH$1:AH372,AH372),0)</f>
        <v>55</v>
      </c>
      <c r="AJ372" t="str">
        <f t="shared" si="56"/>
        <v>violation-GUDANGEXP1</v>
      </c>
      <c r="AK372">
        <f>IF(I372="violation",COUNTIF($AJ$1:AJ372,AJ372),FALSE)</f>
        <v>141</v>
      </c>
      <c r="AL372">
        <f t="shared" si="57"/>
        <v>0</v>
      </c>
      <c r="AM372">
        <f t="shared" si="58"/>
        <v>8</v>
      </c>
      <c r="AN372" t="str">
        <f t="shared" si="59"/>
        <v>ALERT! 8 Violation founded @GUDANGEXP1</v>
      </c>
    </row>
    <row r="373" spans="1:40">
      <c r="A373" t="s">
        <v>120</v>
      </c>
      <c r="B373" t="s">
        <v>121</v>
      </c>
      <c r="C373" t="s">
        <v>379</v>
      </c>
      <c r="D373" t="s">
        <v>129</v>
      </c>
      <c r="E373">
        <v>1</v>
      </c>
      <c r="G373" t="s">
        <v>130</v>
      </c>
      <c r="I373" t="s">
        <v>125</v>
      </c>
      <c r="Z373" t="str">
        <f>IFERROR(MID(AA373,FIND("-",H373,1)+1,20),_xlfn.IFNA(VLOOKUP(F373&amp;"-"&amp;AA373,Ref_Kontak!$A:$E,4,FALSE),Ref_Kontak!$H$2))</f>
        <v>628999007703</v>
      </c>
      <c r="AA373" t="str">
        <f t="shared" si="50"/>
        <v/>
      </c>
      <c r="AB373" t="str">
        <f t="shared" si="51"/>
        <v/>
      </c>
      <c r="AC373" t="str">
        <f t="shared" si="52"/>
        <v>628999007703</v>
      </c>
      <c r="AD373" t="str">
        <f t="shared" si="53"/>
        <v>Halo+,+Visual+AI+5S+mendeteksi+Violation%3A+METALDET1-LINE+8</v>
      </c>
      <c r="AE373" t="str">
        <f t="shared" si="54"/>
        <v>https://web.whatsapp.com/send/?phone=628999007703&amp;text=Halo+,+Visual+AI+5S+mendeteksi+Violation%3A+METALDET1-LINE+8&amp;type=phone_number&amp;app_absent=0</v>
      </c>
      <c r="AF373" t="b">
        <f>IF(ISNA(VLOOKUP(D373&amp;"-"&amp;AB373, Ref_Kontak!$A:$E, 4, FALSE)), FALSE, TRUE)</f>
        <v>0</v>
      </c>
      <c r="AG373" t="str">
        <f>_xlfn.IFNA(VLOOKUP(Z373,Ref_Kontak!H:H,1,FALSE),"FALSE")</f>
        <v>628999007703</v>
      </c>
      <c r="AH373" t="str">
        <f t="shared" si="55"/>
        <v>METALDET1-LINE 8</v>
      </c>
      <c r="AI373">
        <f>IF(I373="violation",COUNTIF($AH$1:AH373,AH373),0)</f>
        <v>231</v>
      </c>
      <c r="AJ373" t="str">
        <f t="shared" si="56"/>
        <v>violation-METALDET1</v>
      </c>
      <c r="AK373">
        <f>IF(I373="violation",COUNTIF($AJ$1:AJ373,AJ373),FALSE)</f>
        <v>230</v>
      </c>
      <c r="AL373">
        <f t="shared" si="57"/>
        <v>0</v>
      </c>
      <c r="AM373">
        <f t="shared" si="58"/>
        <v>3</v>
      </c>
      <c r="AN373" t="str">
        <f t="shared" si="59"/>
        <v>ALERT! 3 Violation founded @METALDET1</v>
      </c>
    </row>
    <row r="374" spans="1:40">
      <c r="A374" t="s">
        <v>120</v>
      </c>
      <c r="B374" t="s">
        <v>121</v>
      </c>
      <c r="C374" t="s">
        <v>380</v>
      </c>
      <c r="D374" t="s">
        <v>129</v>
      </c>
      <c r="E374">
        <v>1</v>
      </c>
      <c r="G374" t="s">
        <v>130</v>
      </c>
      <c r="I374" t="s">
        <v>125</v>
      </c>
      <c r="Z374" t="str">
        <f>IFERROR(MID(AA374,FIND("-",H374,1)+1,20),_xlfn.IFNA(VLOOKUP(F374&amp;"-"&amp;AA374,Ref_Kontak!$A:$E,4,FALSE),Ref_Kontak!$H$2))</f>
        <v>628999007703</v>
      </c>
      <c r="AA374" t="str">
        <f t="shared" si="50"/>
        <v/>
      </c>
      <c r="AB374" t="str">
        <f t="shared" si="51"/>
        <v/>
      </c>
      <c r="AC374" t="str">
        <f t="shared" si="52"/>
        <v>628999007703</v>
      </c>
      <c r="AD374" t="str">
        <f t="shared" si="53"/>
        <v>Halo+,+Visual+AI+5S+mendeteksi+Violation%3A+METALDET1-LINE+8</v>
      </c>
      <c r="AE374" t="str">
        <f t="shared" si="54"/>
        <v>https://web.whatsapp.com/send/?phone=628999007703&amp;text=Halo+,+Visual+AI+5S+mendeteksi+Violation%3A+METALDET1-LINE+8&amp;type=phone_number&amp;app_absent=0</v>
      </c>
      <c r="AF374" t="b">
        <f>IF(ISNA(VLOOKUP(D374&amp;"-"&amp;AB374, Ref_Kontak!$A:$E, 4, FALSE)), FALSE, TRUE)</f>
        <v>0</v>
      </c>
      <c r="AG374" t="str">
        <f>_xlfn.IFNA(VLOOKUP(Z374,Ref_Kontak!H:H,1,FALSE),"FALSE")</f>
        <v>628999007703</v>
      </c>
      <c r="AH374" t="str">
        <f t="shared" si="55"/>
        <v>METALDET1-LINE 8</v>
      </c>
      <c r="AI374">
        <f>IF(I374="violation",COUNTIF($AH$1:AH374,AH374),0)</f>
        <v>232</v>
      </c>
      <c r="AJ374" t="str">
        <f t="shared" si="56"/>
        <v>violation-METALDET1</v>
      </c>
      <c r="AK374">
        <f>IF(I374="violation",COUNTIF($AJ$1:AJ374,AJ374),FALSE)</f>
        <v>231</v>
      </c>
      <c r="AL374">
        <f t="shared" si="57"/>
        <v>0</v>
      </c>
      <c r="AM374">
        <f t="shared" si="58"/>
        <v>3</v>
      </c>
      <c r="AN374" t="str">
        <f t="shared" si="59"/>
        <v>ALERT! 3 Violation founded @METALDET1</v>
      </c>
    </row>
    <row r="375" spans="1:40">
      <c r="A375" t="s">
        <v>120</v>
      </c>
      <c r="B375" t="s">
        <v>121</v>
      </c>
      <c r="C375" t="s">
        <v>380</v>
      </c>
      <c r="D375" t="s">
        <v>123</v>
      </c>
      <c r="E375">
        <v>1</v>
      </c>
      <c r="G375" t="s">
        <v>124</v>
      </c>
      <c r="I375" t="s">
        <v>125</v>
      </c>
      <c r="Z375" t="str">
        <f>IFERROR(MID(AA375,FIND("-",H375,1)+1,20),_xlfn.IFNA(VLOOKUP(F375&amp;"-"&amp;AA375,Ref_Kontak!$A:$E,4,FALSE),Ref_Kontak!$H$2))</f>
        <v>628999007703</v>
      </c>
      <c r="AA375" t="str">
        <f t="shared" si="50"/>
        <v/>
      </c>
      <c r="AB375" t="str">
        <f t="shared" si="51"/>
        <v/>
      </c>
      <c r="AC375" t="str">
        <f t="shared" si="52"/>
        <v>628999007703</v>
      </c>
      <c r="AD375" t="str">
        <f t="shared" si="53"/>
        <v>Halo+,+Visual+AI+5S+mendeteksi+Violation%3A+GUDANGEXP1-LINE+3</v>
      </c>
      <c r="AE375" t="str">
        <f t="shared" si="54"/>
        <v>https://web.whatsapp.com/send/?phone=628999007703&amp;text=Halo+,+Visual+AI+5S+mendeteksi+Violation%3A+GUDANGEXP1-LINE+3&amp;type=phone_number&amp;app_absent=0</v>
      </c>
      <c r="AF375" t="b">
        <f>IF(ISNA(VLOOKUP(D375&amp;"-"&amp;AB375, Ref_Kontak!$A:$E, 4, FALSE)), FALSE, TRUE)</f>
        <v>0</v>
      </c>
      <c r="AG375" t="str">
        <f>_xlfn.IFNA(VLOOKUP(Z375,Ref_Kontak!H:H,1,FALSE),"FALSE")</f>
        <v>628999007703</v>
      </c>
      <c r="AH375" t="str">
        <f t="shared" si="55"/>
        <v>GUDANGEXP1-LINE 3</v>
      </c>
      <c r="AI375">
        <f>IF(I375="violation",COUNTIF($AH$1:AH375,AH375),0)</f>
        <v>87</v>
      </c>
      <c r="AJ375" t="str">
        <f t="shared" si="56"/>
        <v>violation-GUDANGEXP1</v>
      </c>
      <c r="AK375">
        <f>IF(I375="violation",COUNTIF($AJ$1:AJ375,AJ375),FALSE)</f>
        <v>142</v>
      </c>
      <c r="AL375">
        <f t="shared" si="57"/>
        <v>0</v>
      </c>
      <c r="AM375">
        <f t="shared" si="58"/>
        <v>8</v>
      </c>
      <c r="AN375" t="str">
        <f t="shared" si="59"/>
        <v>ALERT! 8 Violation founded @GUDANGEXP1</v>
      </c>
    </row>
    <row r="376" spans="1:40">
      <c r="A376" t="s">
        <v>120</v>
      </c>
      <c r="B376" t="s">
        <v>121</v>
      </c>
      <c r="C376" t="s">
        <v>380</v>
      </c>
      <c r="D376" t="s">
        <v>324</v>
      </c>
      <c r="E376">
        <v>1</v>
      </c>
      <c r="G376" t="s">
        <v>124</v>
      </c>
      <c r="I376" t="s">
        <v>125</v>
      </c>
      <c r="Z376" t="str">
        <f>IFERROR(MID(AA376,FIND("-",H376,1)+1,20),_xlfn.IFNA(VLOOKUP(F376&amp;"-"&amp;AA376,Ref_Kontak!$A:$E,4,FALSE),Ref_Kontak!$H$2))</f>
        <v>628999007703</v>
      </c>
      <c r="AA376" t="str">
        <f t="shared" si="50"/>
        <v/>
      </c>
      <c r="AB376" t="str">
        <f t="shared" si="51"/>
        <v/>
      </c>
      <c r="AC376" t="str">
        <f t="shared" si="52"/>
        <v>628999007703</v>
      </c>
      <c r="AD376" t="str">
        <f t="shared" si="53"/>
        <v>Halo+,+Visual+AI+5S+mendeteksi+Violation%3A+GUDANGEXP1-LINE+4</v>
      </c>
      <c r="AE376" t="str">
        <f t="shared" si="54"/>
        <v>https://web.whatsapp.com/send/?phone=628999007703&amp;text=Halo+,+Visual+AI+5S+mendeteksi+Violation%3A+GUDANGEXP1-LINE+4&amp;type=phone_number&amp;app_absent=0</v>
      </c>
      <c r="AF376" t="b">
        <f>IF(ISNA(VLOOKUP(D376&amp;"-"&amp;AB376, Ref_Kontak!$A:$E, 4, FALSE)), FALSE, TRUE)</f>
        <v>0</v>
      </c>
      <c r="AG376" t="str">
        <f>_xlfn.IFNA(VLOOKUP(Z376,Ref_Kontak!H:H,1,FALSE),"FALSE")</f>
        <v>628999007703</v>
      </c>
      <c r="AH376" t="str">
        <f t="shared" si="55"/>
        <v>GUDANGEXP1-LINE 4</v>
      </c>
      <c r="AI376">
        <f>IF(I376="violation",COUNTIF($AH$1:AH376,AH376),0)</f>
        <v>56</v>
      </c>
      <c r="AJ376" t="str">
        <f t="shared" si="56"/>
        <v>violation-GUDANGEXP1</v>
      </c>
      <c r="AK376">
        <f>IF(I376="violation",COUNTIF($AJ$1:AJ376,AJ376),FALSE)</f>
        <v>143</v>
      </c>
      <c r="AL376">
        <f t="shared" si="57"/>
        <v>0</v>
      </c>
      <c r="AM376">
        <f t="shared" si="58"/>
        <v>8</v>
      </c>
      <c r="AN376" t="str">
        <f t="shared" si="59"/>
        <v>ALERT! 8 Violation founded @GUDANGEXP1</v>
      </c>
    </row>
    <row r="377" spans="1:40">
      <c r="A377" t="s">
        <v>120</v>
      </c>
      <c r="B377" t="s">
        <v>121</v>
      </c>
      <c r="C377" t="s">
        <v>381</v>
      </c>
      <c r="D377" t="s">
        <v>123</v>
      </c>
      <c r="E377">
        <v>1</v>
      </c>
      <c r="G377" t="s">
        <v>124</v>
      </c>
      <c r="I377" t="s">
        <v>125</v>
      </c>
      <c r="Z377" t="str">
        <f>IFERROR(MID(AA377,FIND("-",H377,1)+1,20),_xlfn.IFNA(VLOOKUP(F377&amp;"-"&amp;AA377,Ref_Kontak!$A:$E,4,FALSE),Ref_Kontak!$H$2))</f>
        <v>628999007703</v>
      </c>
      <c r="AA377" t="str">
        <f t="shared" si="50"/>
        <v/>
      </c>
      <c r="AB377" t="str">
        <f t="shared" si="51"/>
        <v/>
      </c>
      <c r="AC377" t="str">
        <f t="shared" si="52"/>
        <v>628999007703</v>
      </c>
      <c r="AD377" t="str">
        <f t="shared" si="53"/>
        <v>Halo+,+Visual+AI+5S+mendeteksi+Violation%3A+GUDANGEXP1-LINE+3</v>
      </c>
      <c r="AE377" t="str">
        <f t="shared" si="54"/>
        <v>https://web.whatsapp.com/send/?phone=628999007703&amp;text=Halo+,+Visual+AI+5S+mendeteksi+Violation%3A+GUDANGEXP1-LINE+3&amp;type=phone_number&amp;app_absent=0</v>
      </c>
      <c r="AF377" t="b">
        <f>IF(ISNA(VLOOKUP(D377&amp;"-"&amp;AB377, Ref_Kontak!$A:$E, 4, FALSE)), FALSE, TRUE)</f>
        <v>0</v>
      </c>
      <c r="AG377" t="str">
        <f>_xlfn.IFNA(VLOOKUP(Z377,Ref_Kontak!H:H,1,FALSE),"FALSE")</f>
        <v>628999007703</v>
      </c>
      <c r="AH377" t="str">
        <f t="shared" si="55"/>
        <v>GUDANGEXP1-LINE 3</v>
      </c>
      <c r="AI377">
        <f>IF(I377="violation",COUNTIF($AH$1:AH377,AH377),0)</f>
        <v>88</v>
      </c>
      <c r="AJ377" t="str">
        <f t="shared" si="56"/>
        <v>violation-GUDANGEXP1</v>
      </c>
      <c r="AK377">
        <f>IF(I377="violation",COUNTIF($AJ$1:AJ377,AJ377),FALSE)</f>
        <v>144</v>
      </c>
      <c r="AL377">
        <f t="shared" si="57"/>
        <v>0</v>
      </c>
      <c r="AM377">
        <f t="shared" si="58"/>
        <v>8</v>
      </c>
      <c r="AN377" t="str">
        <f t="shared" si="59"/>
        <v>ALERT! 8 Violation founded @GUDANGEXP1</v>
      </c>
    </row>
    <row r="378" spans="1:40">
      <c r="A378" t="s">
        <v>120</v>
      </c>
      <c r="B378" t="s">
        <v>121</v>
      </c>
      <c r="C378" t="s">
        <v>381</v>
      </c>
      <c r="D378" t="s">
        <v>324</v>
      </c>
      <c r="E378">
        <v>1</v>
      </c>
      <c r="G378" t="s">
        <v>124</v>
      </c>
      <c r="I378" t="s">
        <v>125</v>
      </c>
      <c r="Z378" t="str">
        <f>IFERROR(MID(AA378,FIND("-",H378,1)+1,20),_xlfn.IFNA(VLOOKUP(F378&amp;"-"&amp;AA378,Ref_Kontak!$A:$E,4,FALSE),Ref_Kontak!$H$2))</f>
        <v>628999007703</v>
      </c>
      <c r="AA378" t="str">
        <f t="shared" si="50"/>
        <v/>
      </c>
      <c r="AB378" t="str">
        <f t="shared" si="51"/>
        <v/>
      </c>
      <c r="AC378" t="str">
        <f t="shared" si="52"/>
        <v>628999007703</v>
      </c>
      <c r="AD378" t="str">
        <f t="shared" si="53"/>
        <v>Halo+,+Visual+AI+5S+mendeteksi+Violation%3A+GUDANGEXP1-LINE+4</v>
      </c>
      <c r="AE378" t="str">
        <f t="shared" si="54"/>
        <v>https://web.whatsapp.com/send/?phone=628999007703&amp;text=Halo+,+Visual+AI+5S+mendeteksi+Violation%3A+GUDANGEXP1-LINE+4&amp;type=phone_number&amp;app_absent=0</v>
      </c>
      <c r="AF378" t="b">
        <f>IF(ISNA(VLOOKUP(D378&amp;"-"&amp;AB378, Ref_Kontak!$A:$E, 4, FALSE)), FALSE, TRUE)</f>
        <v>0</v>
      </c>
      <c r="AG378" t="str">
        <f>_xlfn.IFNA(VLOOKUP(Z378,Ref_Kontak!H:H,1,FALSE),"FALSE")</f>
        <v>628999007703</v>
      </c>
      <c r="AH378" t="str">
        <f t="shared" si="55"/>
        <v>GUDANGEXP1-LINE 4</v>
      </c>
      <c r="AI378">
        <f>IF(I378="violation",COUNTIF($AH$1:AH378,AH378),0)</f>
        <v>57</v>
      </c>
      <c r="AJ378" t="str">
        <f t="shared" si="56"/>
        <v>violation-GUDANGEXP1</v>
      </c>
      <c r="AK378">
        <f>IF(I378="violation",COUNTIF($AJ$1:AJ378,AJ378),FALSE)</f>
        <v>145</v>
      </c>
      <c r="AL378">
        <f t="shared" si="57"/>
        <v>0</v>
      </c>
      <c r="AM378">
        <f t="shared" si="58"/>
        <v>8</v>
      </c>
      <c r="AN378" t="str">
        <f t="shared" si="59"/>
        <v>ALERT! 8 Violation founded @GUDANGEXP1</v>
      </c>
    </row>
    <row r="379" spans="1:40">
      <c r="A379" t="s">
        <v>120</v>
      </c>
      <c r="B379" t="s">
        <v>121</v>
      </c>
      <c r="C379" t="s">
        <v>382</v>
      </c>
      <c r="D379" t="s">
        <v>129</v>
      </c>
      <c r="E379">
        <v>1</v>
      </c>
      <c r="G379" t="s">
        <v>130</v>
      </c>
      <c r="I379" t="s">
        <v>125</v>
      </c>
      <c r="Z379" t="str">
        <f>IFERROR(MID(AA379,FIND("-",H379,1)+1,20),_xlfn.IFNA(VLOOKUP(F379&amp;"-"&amp;AA379,Ref_Kontak!$A:$E,4,FALSE),Ref_Kontak!$H$2))</f>
        <v>628999007703</v>
      </c>
      <c r="AA379" t="str">
        <f t="shared" si="50"/>
        <v/>
      </c>
      <c r="AB379" t="str">
        <f t="shared" si="51"/>
        <v/>
      </c>
      <c r="AC379" t="str">
        <f t="shared" si="52"/>
        <v>628999007703</v>
      </c>
      <c r="AD379" t="str">
        <f t="shared" si="53"/>
        <v>Halo+,+Visual+AI+5S+mendeteksi+Violation%3A+METALDET1-LINE+8</v>
      </c>
      <c r="AE379" t="str">
        <f t="shared" si="54"/>
        <v>https://web.whatsapp.com/send/?phone=628999007703&amp;text=Halo+,+Visual+AI+5S+mendeteksi+Violation%3A+METALDET1-LINE+8&amp;type=phone_number&amp;app_absent=0</v>
      </c>
      <c r="AF379" t="b">
        <f>IF(ISNA(VLOOKUP(D379&amp;"-"&amp;AB379, Ref_Kontak!$A:$E, 4, FALSE)), FALSE, TRUE)</f>
        <v>0</v>
      </c>
      <c r="AG379" t="str">
        <f>_xlfn.IFNA(VLOOKUP(Z379,Ref_Kontak!H:H,1,FALSE),"FALSE")</f>
        <v>628999007703</v>
      </c>
      <c r="AH379" t="str">
        <f t="shared" si="55"/>
        <v>METALDET1-LINE 8</v>
      </c>
      <c r="AI379">
        <f>IF(I379="violation",COUNTIF($AH$1:AH379,AH379),0)</f>
        <v>233</v>
      </c>
      <c r="AJ379" t="str">
        <f t="shared" si="56"/>
        <v>violation-METALDET1</v>
      </c>
      <c r="AK379">
        <f>IF(I379="violation",COUNTIF($AJ$1:AJ379,AJ379),FALSE)</f>
        <v>232</v>
      </c>
      <c r="AL379">
        <f t="shared" si="57"/>
        <v>0</v>
      </c>
      <c r="AM379">
        <f t="shared" si="58"/>
        <v>3</v>
      </c>
      <c r="AN379" t="str">
        <f t="shared" si="59"/>
        <v>ALERT! 3 Violation founded @METALDET1</v>
      </c>
    </row>
    <row r="380" spans="1:40">
      <c r="A380" t="s">
        <v>120</v>
      </c>
      <c r="B380" t="s">
        <v>121</v>
      </c>
      <c r="C380" t="s">
        <v>382</v>
      </c>
      <c r="D380" t="s">
        <v>123</v>
      </c>
      <c r="E380">
        <v>1</v>
      </c>
      <c r="G380" t="s">
        <v>124</v>
      </c>
      <c r="I380" t="s">
        <v>125</v>
      </c>
      <c r="Z380" t="str">
        <f>IFERROR(MID(AA380,FIND("-",H380,1)+1,20),_xlfn.IFNA(VLOOKUP(F380&amp;"-"&amp;AA380,Ref_Kontak!$A:$E,4,FALSE),Ref_Kontak!$H$2))</f>
        <v>628999007703</v>
      </c>
      <c r="AA380" t="str">
        <f t="shared" si="50"/>
        <v/>
      </c>
      <c r="AB380" t="str">
        <f t="shared" si="51"/>
        <v/>
      </c>
      <c r="AC380" t="str">
        <f t="shared" si="52"/>
        <v>628999007703</v>
      </c>
      <c r="AD380" t="str">
        <f t="shared" si="53"/>
        <v>Halo+,+Visual+AI+5S+mendeteksi+Violation%3A+GUDANGEXP1-LINE+3</v>
      </c>
      <c r="AE380" t="str">
        <f t="shared" si="54"/>
        <v>https://web.whatsapp.com/send/?phone=628999007703&amp;text=Halo+,+Visual+AI+5S+mendeteksi+Violation%3A+GUDANGEXP1-LINE+3&amp;type=phone_number&amp;app_absent=0</v>
      </c>
      <c r="AF380" t="b">
        <f>IF(ISNA(VLOOKUP(D380&amp;"-"&amp;AB380, Ref_Kontak!$A:$E, 4, FALSE)), FALSE, TRUE)</f>
        <v>0</v>
      </c>
      <c r="AG380" t="str">
        <f>_xlfn.IFNA(VLOOKUP(Z380,Ref_Kontak!H:H,1,FALSE),"FALSE")</f>
        <v>628999007703</v>
      </c>
      <c r="AH380" t="str">
        <f t="shared" si="55"/>
        <v>GUDANGEXP1-LINE 3</v>
      </c>
      <c r="AI380">
        <f>IF(I380="violation",COUNTIF($AH$1:AH380,AH380),0)</f>
        <v>89</v>
      </c>
      <c r="AJ380" t="str">
        <f t="shared" si="56"/>
        <v>violation-GUDANGEXP1</v>
      </c>
      <c r="AK380">
        <f>IF(I380="violation",COUNTIF($AJ$1:AJ380,AJ380),FALSE)</f>
        <v>146</v>
      </c>
      <c r="AL380">
        <f t="shared" si="57"/>
        <v>0</v>
      </c>
      <c r="AM380">
        <f t="shared" si="58"/>
        <v>8</v>
      </c>
      <c r="AN380" t="str">
        <f t="shared" si="59"/>
        <v>ALERT! 8 Violation founded @GUDANGEXP1</v>
      </c>
    </row>
    <row r="381" spans="1:40">
      <c r="A381" t="s">
        <v>120</v>
      </c>
      <c r="B381" t="s">
        <v>121</v>
      </c>
      <c r="C381" t="s">
        <v>382</v>
      </c>
      <c r="D381" t="s">
        <v>324</v>
      </c>
      <c r="E381">
        <v>1</v>
      </c>
      <c r="G381" t="s">
        <v>124</v>
      </c>
      <c r="I381" t="s">
        <v>125</v>
      </c>
      <c r="Z381" t="str">
        <f>IFERROR(MID(AA381,FIND("-",H381,1)+1,20),_xlfn.IFNA(VLOOKUP(F381&amp;"-"&amp;AA381,Ref_Kontak!$A:$E,4,FALSE),Ref_Kontak!$H$2))</f>
        <v>628999007703</v>
      </c>
      <c r="AA381" t="str">
        <f t="shared" si="50"/>
        <v/>
      </c>
      <c r="AB381" t="str">
        <f t="shared" si="51"/>
        <v/>
      </c>
      <c r="AC381" t="str">
        <f t="shared" si="52"/>
        <v>628999007703</v>
      </c>
      <c r="AD381" t="str">
        <f t="shared" si="53"/>
        <v>Halo+,+Visual+AI+5S+mendeteksi+Violation%3A+GUDANGEXP1-LINE+4</v>
      </c>
      <c r="AE381" t="str">
        <f t="shared" si="54"/>
        <v>https://web.whatsapp.com/send/?phone=628999007703&amp;text=Halo+,+Visual+AI+5S+mendeteksi+Violation%3A+GUDANGEXP1-LINE+4&amp;type=phone_number&amp;app_absent=0</v>
      </c>
      <c r="AF381" t="b">
        <f>IF(ISNA(VLOOKUP(D381&amp;"-"&amp;AB381, Ref_Kontak!$A:$E, 4, FALSE)), FALSE, TRUE)</f>
        <v>0</v>
      </c>
      <c r="AG381" t="str">
        <f>_xlfn.IFNA(VLOOKUP(Z381,Ref_Kontak!H:H,1,FALSE),"FALSE")</f>
        <v>628999007703</v>
      </c>
      <c r="AH381" t="str">
        <f t="shared" si="55"/>
        <v>GUDANGEXP1-LINE 4</v>
      </c>
      <c r="AI381">
        <f>IF(I381="violation",COUNTIF($AH$1:AH381,AH381),0)</f>
        <v>58</v>
      </c>
      <c r="AJ381" t="str">
        <f t="shared" si="56"/>
        <v>violation-GUDANGEXP1</v>
      </c>
      <c r="AK381">
        <f>IF(I381="violation",COUNTIF($AJ$1:AJ381,AJ381),FALSE)</f>
        <v>147</v>
      </c>
      <c r="AL381">
        <f t="shared" si="57"/>
        <v>0</v>
      </c>
      <c r="AM381">
        <f t="shared" si="58"/>
        <v>8</v>
      </c>
      <c r="AN381" t="str">
        <f t="shared" si="59"/>
        <v>ALERT! 8 Violation founded @GUDANGEXP1</v>
      </c>
    </row>
    <row r="382" spans="1:40">
      <c r="A382" t="s">
        <v>120</v>
      </c>
      <c r="B382" t="s">
        <v>121</v>
      </c>
      <c r="C382" t="s">
        <v>383</v>
      </c>
      <c r="D382" t="s">
        <v>129</v>
      </c>
      <c r="E382">
        <v>1</v>
      </c>
      <c r="G382" t="s">
        <v>130</v>
      </c>
      <c r="I382" t="s">
        <v>125</v>
      </c>
      <c r="Z382" t="str">
        <f>IFERROR(MID(AA382,FIND("-",H382,1)+1,20),_xlfn.IFNA(VLOOKUP(F382&amp;"-"&amp;AA382,Ref_Kontak!$A:$E,4,FALSE),Ref_Kontak!$H$2))</f>
        <v>628999007703</v>
      </c>
      <c r="AA382" t="str">
        <f t="shared" si="50"/>
        <v/>
      </c>
      <c r="AB382" t="str">
        <f t="shared" si="51"/>
        <v/>
      </c>
      <c r="AC382" t="str">
        <f t="shared" si="52"/>
        <v>628999007703</v>
      </c>
      <c r="AD382" t="str">
        <f t="shared" si="53"/>
        <v>Halo+,+Visual+AI+5S+mendeteksi+Violation%3A+METALDET1-LINE+8</v>
      </c>
      <c r="AE382" t="str">
        <f t="shared" si="54"/>
        <v>https://web.whatsapp.com/send/?phone=628999007703&amp;text=Halo+,+Visual+AI+5S+mendeteksi+Violation%3A+METALDET1-LINE+8&amp;type=phone_number&amp;app_absent=0</v>
      </c>
      <c r="AF382" t="b">
        <f>IF(ISNA(VLOOKUP(D382&amp;"-"&amp;AB382, Ref_Kontak!$A:$E, 4, FALSE)), FALSE, TRUE)</f>
        <v>0</v>
      </c>
      <c r="AG382" t="str">
        <f>_xlfn.IFNA(VLOOKUP(Z382,Ref_Kontak!H:H,1,FALSE),"FALSE")</f>
        <v>628999007703</v>
      </c>
      <c r="AH382" t="str">
        <f t="shared" si="55"/>
        <v>METALDET1-LINE 8</v>
      </c>
      <c r="AI382">
        <f>IF(I382="violation",COUNTIF($AH$1:AH382,AH382),0)</f>
        <v>234</v>
      </c>
      <c r="AJ382" t="str">
        <f t="shared" si="56"/>
        <v>violation-METALDET1</v>
      </c>
      <c r="AK382">
        <f>IF(I382="violation",COUNTIF($AJ$1:AJ382,AJ382),FALSE)</f>
        <v>233</v>
      </c>
      <c r="AL382">
        <f t="shared" si="57"/>
        <v>0</v>
      </c>
      <c r="AM382">
        <f t="shared" si="58"/>
        <v>3</v>
      </c>
      <c r="AN382" t="str">
        <f t="shared" si="59"/>
        <v>ALERT! 3 Violation founded @METALDET1</v>
      </c>
    </row>
    <row r="383" spans="1:40">
      <c r="A383" t="s">
        <v>120</v>
      </c>
      <c r="B383" t="s">
        <v>121</v>
      </c>
      <c r="C383" t="s">
        <v>383</v>
      </c>
      <c r="D383" t="s">
        <v>123</v>
      </c>
      <c r="E383">
        <v>1</v>
      </c>
      <c r="G383" t="s">
        <v>124</v>
      </c>
      <c r="I383" t="s">
        <v>125</v>
      </c>
      <c r="Z383" t="str">
        <f>IFERROR(MID(AA383,FIND("-",H383,1)+1,20),_xlfn.IFNA(VLOOKUP(F383&amp;"-"&amp;AA383,Ref_Kontak!$A:$E,4,FALSE),Ref_Kontak!$H$2))</f>
        <v>628999007703</v>
      </c>
      <c r="AA383" t="str">
        <f t="shared" si="50"/>
        <v/>
      </c>
      <c r="AB383" t="str">
        <f t="shared" si="51"/>
        <v/>
      </c>
      <c r="AC383" t="str">
        <f t="shared" si="52"/>
        <v>628999007703</v>
      </c>
      <c r="AD383" t="str">
        <f t="shared" si="53"/>
        <v>Halo+,+Visual+AI+5S+mendeteksi+Violation%3A+GUDANGEXP1-LINE+3</v>
      </c>
      <c r="AE383" t="str">
        <f t="shared" si="54"/>
        <v>https://web.whatsapp.com/send/?phone=628999007703&amp;text=Halo+,+Visual+AI+5S+mendeteksi+Violation%3A+GUDANGEXP1-LINE+3&amp;type=phone_number&amp;app_absent=0</v>
      </c>
      <c r="AF383" t="b">
        <f>IF(ISNA(VLOOKUP(D383&amp;"-"&amp;AB383, Ref_Kontak!$A:$E, 4, FALSE)), FALSE, TRUE)</f>
        <v>0</v>
      </c>
      <c r="AG383" t="str">
        <f>_xlfn.IFNA(VLOOKUP(Z383,Ref_Kontak!H:H,1,FALSE),"FALSE")</f>
        <v>628999007703</v>
      </c>
      <c r="AH383" t="str">
        <f t="shared" si="55"/>
        <v>GUDANGEXP1-LINE 3</v>
      </c>
      <c r="AI383">
        <f>IF(I383="violation",COUNTIF($AH$1:AH383,AH383),0)</f>
        <v>90</v>
      </c>
      <c r="AJ383" t="str">
        <f t="shared" si="56"/>
        <v>violation-GUDANGEXP1</v>
      </c>
      <c r="AK383">
        <f>IF(I383="violation",COUNTIF($AJ$1:AJ383,AJ383),FALSE)</f>
        <v>148</v>
      </c>
      <c r="AL383">
        <f t="shared" si="57"/>
        <v>0</v>
      </c>
      <c r="AM383">
        <f t="shared" si="58"/>
        <v>8</v>
      </c>
      <c r="AN383" t="str">
        <f t="shared" si="59"/>
        <v>ALERT! 8 Violation founded @GUDANGEXP1</v>
      </c>
    </row>
    <row r="384" spans="1:40">
      <c r="A384" t="s">
        <v>120</v>
      </c>
      <c r="B384" t="s">
        <v>121</v>
      </c>
      <c r="C384" t="s">
        <v>383</v>
      </c>
      <c r="D384" t="s">
        <v>324</v>
      </c>
      <c r="E384">
        <v>1</v>
      </c>
      <c r="G384" t="s">
        <v>124</v>
      </c>
      <c r="I384" t="s">
        <v>125</v>
      </c>
      <c r="Z384" t="str">
        <f>IFERROR(MID(AA384,FIND("-",H384,1)+1,20),_xlfn.IFNA(VLOOKUP(F384&amp;"-"&amp;AA384,Ref_Kontak!$A:$E,4,FALSE),Ref_Kontak!$H$2))</f>
        <v>628999007703</v>
      </c>
      <c r="AA384" t="str">
        <f t="shared" si="50"/>
        <v/>
      </c>
      <c r="AB384" t="str">
        <f t="shared" si="51"/>
        <v/>
      </c>
      <c r="AC384" t="str">
        <f t="shared" si="52"/>
        <v>628999007703</v>
      </c>
      <c r="AD384" t="str">
        <f t="shared" si="53"/>
        <v>Halo+,+Visual+AI+5S+mendeteksi+Violation%3A+GUDANGEXP1-LINE+4</v>
      </c>
      <c r="AE384" t="str">
        <f t="shared" si="54"/>
        <v>https://web.whatsapp.com/send/?phone=628999007703&amp;text=Halo+,+Visual+AI+5S+mendeteksi+Violation%3A+GUDANGEXP1-LINE+4&amp;type=phone_number&amp;app_absent=0</v>
      </c>
      <c r="AF384" t="b">
        <f>IF(ISNA(VLOOKUP(D384&amp;"-"&amp;AB384, Ref_Kontak!$A:$E, 4, FALSE)), FALSE, TRUE)</f>
        <v>0</v>
      </c>
      <c r="AG384" t="str">
        <f>_xlfn.IFNA(VLOOKUP(Z384,Ref_Kontak!H:H,1,FALSE),"FALSE")</f>
        <v>628999007703</v>
      </c>
      <c r="AH384" t="str">
        <f t="shared" si="55"/>
        <v>GUDANGEXP1-LINE 4</v>
      </c>
      <c r="AI384">
        <f>IF(I384="violation",COUNTIF($AH$1:AH384,AH384),0)</f>
        <v>59</v>
      </c>
      <c r="AJ384" t="str">
        <f t="shared" si="56"/>
        <v>violation-GUDANGEXP1</v>
      </c>
      <c r="AK384">
        <f>IF(I384="violation",COUNTIF($AJ$1:AJ384,AJ384),FALSE)</f>
        <v>149</v>
      </c>
      <c r="AL384">
        <f t="shared" si="57"/>
        <v>0</v>
      </c>
      <c r="AM384">
        <f t="shared" si="58"/>
        <v>8</v>
      </c>
      <c r="AN384" t="str">
        <f t="shared" si="59"/>
        <v>ALERT! 8 Violation founded @GUDANGEXP1</v>
      </c>
    </row>
    <row r="385" spans="1:40">
      <c r="A385" t="s">
        <v>120</v>
      </c>
      <c r="B385" t="s">
        <v>121</v>
      </c>
      <c r="C385" t="s">
        <v>384</v>
      </c>
      <c r="D385" t="s">
        <v>123</v>
      </c>
      <c r="E385">
        <v>1</v>
      </c>
      <c r="G385" t="s">
        <v>124</v>
      </c>
      <c r="I385" t="s">
        <v>125</v>
      </c>
      <c r="Z385" t="str">
        <f>IFERROR(MID(AA385,FIND("-",H385,1)+1,20),_xlfn.IFNA(VLOOKUP(F385&amp;"-"&amp;AA385,Ref_Kontak!$A:$E,4,FALSE),Ref_Kontak!$H$2))</f>
        <v>628999007703</v>
      </c>
      <c r="AA385" t="str">
        <f t="shared" si="50"/>
        <v/>
      </c>
      <c r="AB385" t="str">
        <f t="shared" si="51"/>
        <v/>
      </c>
      <c r="AC385" t="str">
        <f t="shared" si="52"/>
        <v>628999007703</v>
      </c>
      <c r="AD385" t="str">
        <f t="shared" si="53"/>
        <v>Halo+,+Visual+AI+5S+mendeteksi+Violation%3A+GUDANGEXP1-LINE+3</v>
      </c>
      <c r="AE385" t="str">
        <f t="shared" si="54"/>
        <v>https://web.whatsapp.com/send/?phone=628999007703&amp;text=Halo+,+Visual+AI+5S+mendeteksi+Violation%3A+GUDANGEXP1-LINE+3&amp;type=phone_number&amp;app_absent=0</v>
      </c>
      <c r="AF385" t="b">
        <f>IF(ISNA(VLOOKUP(D385&amp;"-"&amp;AB385, Ref_Kontak!$A:$E, 4, FALSE)), FALSE, TRUE)</f>
        <v>0</v>
      </c>
      <c r="AG385" t="str">
        <f>_xlfn.IFNA(VLOOKUP(Z385,Ref_Kontak!H:H,1,FALSE),"FALSE")</f>
        <v>628999007703</v>
      </c>
      <c r="AH385" t="str">
        <f t="shared" si="55"/>
        <v>GUDANGEXP1-LINE 3</v>
      </c>
      <c r="AI385">
        <f>IF(I385="violation",COUNTIF($AH$1:AH385,AH385),0)</f>
        <v>91</v>
      </c>
      <c r="AJ385" t="str">
        <f t="shared" si="56"/>
        <v>violation-GUDANGEXP1</v>
      </c>
      <c r="AK385">
        <f>IF(I385="violation",COUNTIF($AJ$1:AJ385,AJ385),FALSE)</f>
        <v>150</v>
      </c>
      <c r="AL385">
        <f t="shared" si="57"/>
        <v>0</v>
      </c>
      <c r="AM385">
        <f t="shared" si="58"/>
        <v>8</v>
      </c>
      <c r="AN385" t="str">
        <f t="shared" si="59"/>
        <v>ALERT! 8 Violation founded @GUDANGEXP1</v>
      </c>
    </row>
    <row r="386" spans="1:40">
      <c r="A386" t="s">
        <v>120</v>
      </c>
      <c r="B386" t="s">
        <v>121</v>
      </c>
      <c r="C386" t="s">
        <v>384</v>
      </c>
      <c r="D386" t="s">
        <v>324</v>
      </c>
      <c r="E386">
        <v>1</v>
      </c>
      <c r="G386" t="s">
        <v>124</v>
      </c>
      <c r="I386" t="s">
        <v>125</v>
      </c>
      <c r="Z386" t="str">
        <f>IFERROR(MID(AA386,FIND("-",H386,1)+1,20),_xlfn.IFNA(VLOOKUP(F386&amp;"-"&amp;AA386,Ref_Kontak!$A:$E,4,FALSE),Ref_Kontak!$H$2))</f>
        <v>628999007703</v>
      </c>
      <c r="AA386" t="str">
        <f t="shared" ref="AA386:AA449" si="60">CLEAN(SUBSTITUTE(H386," ",""))</f>
        <v/>
      </c>
      <c r="AB386" t="str">
        <f t="shared" ref="AB386:AB449" si="61">IFERROR(LEFT(AA386,FIND("-",H386,1)-1),CLEAN(SUBSTITUTE(SUBSTITUTE(H386," ",""),"-","")))</f>
        <v/>
      </c>
      <c r="AC386" t="str">
        <f t="shared" ref="AC386:AC449" si="62">IF(LEFT(Z386,1)="0","62"&amp; MID(Z386,2,999),Z386)</f>
        <v>628999007703</v>
      </c>
      <c r="AD386" t="str">
        <f t="shared" ref="AD386:AD449" si="63">"Halo+"&amp;AB386&amp;","&amp;"+Visual+AI+5S+mendeteksi+Violation%3A+"&amp;SUBSTITUTE(AH386," ","+")</f>
        <v>Halo+,+Visual+AI+5S+mendeteksi+Violation%3A+GUDANGEXP1-LINE+4</v>
      </c>
      <c r="AE386" t="str">
        <f t="shared" ref="AE386:AE449" si="64">"https://web.whatsapp.com/send/?phone="&amp;AC386&amp;"&amp;text="&amp;AD386&amp;"&amp;type=phone_number&amp;app_absent=0"</f>
        <v>https://web.whatsapp.com/send/?phone=628999007703&amp;text=Halo+,+Visual+AI+5S+mendeteksi+Violation%3A+GUDANGEXP1-LINE+4&amp;type=phone_number&amp;app_absent=0</v>
      </c>
      <c r="AF386" t="b">
        <f>IF(ISNA(VLOOKUP(D386&amp;"-"&amp;AB386, Ref_Kontak!$A:$E, 4, FALSE)), FALSE, TRUE)</f>
        <v>0</v>
      </c>
      <c r="AG386" t="str">
        <f>_xlfn.IFNA(VLOOKUP(Z386,Ref_Kontak!H:H,1,FALSE),"FALSE")</f>
        <v>628999007703</v>
      </c>
      <c r="AH386" t="str">
        <f t="shared" ref="AH386:AH449" si="65">G386&amp;"-"&amp;D386</f>
        <v>GUDANGEXP1-LINE 4</v>
      </c>
      <c r="AI386">
        <f>IF(I386="violation",COUNTIF($AH$1:AH386,AH386),0)</f>
        <v>60</v>
      </c>
      <c r="AJ386" t="str">
        <f t="shared" si="56"/>
        <v>violation-GUDANGEXP1</v>
      </c>
      <c r="AK386">
        <f>IF(I386="violation",COUNTIF($AJ$1:AJ386,AJ386),FALSE)</f>
        <v>151</v>
      </c>
      <c r="AL386">
        <f t="shared" si="57"/>
        <v>0</v>
      </c>
      <c r="AM386">
        <f t="shared" si="58"/>
        <v>8</v>
      </c>
      <c r="AN386" t="str">
        <f t="shared" si="59"/>
        <v>ALERT! 8 Violation founded @GUDANGEXP1</v>
      </c>
    </row>
    <row r="387" spans="1:40">
      <c r="A387" t="s">
        <v>120</v>
      </c>
      <c r="B387" t="s">
        <v>121</v>
      </c>
      <c r="C387" t="s">
        <v>384</v>
      </c>
      <c r="D387" t="s">
        <v>129</v>
      </c>
      <c r="E387">
        <v>1</v>
      </c>
      <c r="G387" t="s">
        <v>130</v>
      </c>
      <c r="I387" t="s">
        <v>125</v>
      </c>
      <c r="Z387" t="str">
        <f>IFERROR(MID(AA387,FIND("-",H387,1)+1,20),_xlfn.IFNA(VLOOKUP(F387&amp;"-"&amp;AA387,Ref_Kontak!$A:$E,4,FALSE),Ref_Kontak!$H$2))</f>
        <v>628999007703</v>
      </c>
      <c r="AA387" t="str">
        <f t="shared" si="60"/>
        <v/>
      </c>
      <c r="AB387" t="str">
        <f t="shared" si="61"/>
        <v/>
      </c>
      <c r="AC387" t="str">
        <f t="shared" si="62"/>
        <v>628999007703</v>
      </c>
      <c r="AD387" t="str">
        <f t="shared" si="63"/>
        <v>Halo+,+Visual+AI+5S+mendeteksi+Violation%3A+METALDET1-LINE+8</v>
      </c>
      <c r="AE387" t="str">
        <f t="shared" si="64"/>
        <v>https://web.whatsapp.com/send/?phone=628999007703&amp;text=Halo+,+Visual+AI+5S+mendeteksi+Violation%3A+METALDET1-LINE+8&amp;type=phone_number&amp;app_absent=0</v>
      </c>
      <c r="AF387" t="b">
        <f>IF(ISNA(VLOOKUP(D387&amp;"-"&amp;AB387, Ref_Kontak!$A:$E, 4, FALSE)), FALSE, TRUE)</f>
        <v>0</v>
      </c>
      <c r="AG387" t="str">
        <f>_xlfn.IFNA(VLOOKUP(Z387,Ref_Kontak!H:H,1,FALSE),"FALSE")</f>
        <v>628999007703</v>
      </c>
      <c r="AH387" t="str">
        <f t="shared" si="65"/>
        <v>METALDET1-LINE 8</v>
      </c>
      <c r="AI387">
        <f>IF(I387="violation",COUNTIF($AH$1:AH387,AH387),0)</f>
        <v>235</v>
      </c>
      <c r="AJ387" t="str">
        <f t="shared" ref="AJ387:AJ450" si="66">I387&amp;"-"&amp;G387</f>
        <v>violation-METALDET1</v>
      </c>
      <c r="AK387">
        <f>IF(I387="violation",COUNTIF($AJ$1:AJ387,AJ387),FALSE)</f>
        <v>234</v>
      </c>
      <c r="AL387">
        <f t="shared" ref="AL387:AL450" si="67">IF(AI387=1,1,0)</f>
        <v>0</v>
      </c>
      <c r="AM387">
        <f t="shared" ref="AM387:AM450" si="68">SUMIF($AJ$2:$AJ$5516,AJ387,$AL$2:$AL$5516)</f>
        <v>3</v>
      </c>
      <c r="AN387" t="str">
        <f t="shared" ref="AN387:AN450" si="69">"ALERT! " &amp;AM387&amp; " Violation founded @"&amp;G387</f>
        <v>ALERT! 3 Violation founded @METALDET1</v>
      </c>
    </row>
    <row r="388" spans="1:40">
      <c r="A388" t="s">
        <v>120</v>
      </c>
      <c r="B388" t="s">
        <v>121</v>
      </c>
      <c r="C388" t="s">
        <v>385</v>
      </c>
      <c r="D388" t="s">
        <v>129</v>
      </c>
      <c r="E388">
        <v>1</v>
      </c>
      <c r="G388" t="s">
        <v>130</v>
      </c>
      <c r="I388" t="s">
        <v>125</v>
      </c>
      <c r="Z388" t="str">
        <f>IFERROR(MID(AA388,FIND("-",H388,1)+1,20),_xlfn.IFNA(VLOOKUP(F388&amp;"-"&amp;AA388,Ref_Kontak!$A:$E,4,FALSE),Ref_Kontak!$H$2))</f>
        <v>628999007703</v>
      </c>
      <c r="AA388" t="str">
        <f t="shared" si="60"/>
        <v/>
      </c>
      <c r="AB388" t="str">
        <f t="shared" si="61"/>
        <v/>
      </c>
      <c r="AC388" t="str">
        <f t="shared" si="62"/>
        <v>628999007703</v>
      </c>
      <c r="AD388" t="str">
        <f t="shared" si="63"/>
        <v>Halo+,+Visual+AI+5S+mendeteksi+Violation%3A+METALDET1-LINE+8</v>
      </c>
      <c r="AE388" t="str">
        <f t="shared" si="64"/>
        <v>https://web.whatsapp.com/send/?phone=628999007703&amp;text=Halo+,+Visual+AI+5S+mendeteksi+Violation%3A+METALDET1-LINE+8&amp;type=phone_number&amp;app_absent=0</v>
      </c>
      <c r="AF388" t="b">
        <f>IF(ISNA(VLOOKUP(D388&amp;"-"&amp;AB388, Ref_Kontak!$A:$E, 4, FALSE)), FALSE, TRUE)</f>
        <v>0</v>
      </c>
      <c r="AG388" t="str">
        <f>_xlfn.IFNA(VLOOKUP(Z388,Ref_Kontak!H:H,1,FALSE),"FALSE")</f>
        <v>628999007703</v>
      </c>
      <c r="AH388" t="str">
        <f t="shared" si="65"/>
        <v>METALDET1-LINE 8</v>
      </c>
      <c r="AI388">
        <f>IF(I388="violation",COUNTIF($AH$1:AH388,AH388),0)</f>
        <v>236</v>
      </c>
      <c r="AJ388" t="str">
        <f t="shared" si="66"/>
        <v>violation-METALDET1</v>
      </c>
      <c r="AK388">
        <f>IF(I388="violation",COUNTIF($AJ$1:AJ388,AJ388),FALSE)</f>
        <v>235</v>
      </c>
      <c r="AL388">
        <f t="shared" si="67"/>
        <v>0</v>
      </c>
      <c r="AM388">
        <f t="shared" si="68"/>
        <v>3</v>
      </c>
      <c r="AN388" t="str">
        <f t="shared" si="69"/>
        <v>ALERT! 3 Violation founded @METALDET1</v>
      </c>
    </row>
    <row r="389" spans="1:40">
      <c r="A389" t="s">
        <v>120</v>
      </c>
      <c r="B389" t="s">
        <v>121</v>
      </c>
      <c r="C389" t="s">
        <v>385</v>
      </c>
      <c r="D389" t="s">
        <v>123</v>
      </c>
      <c r="E389">
        <v>1</v>
      </c>
      <c r="G389" t="s">
        <v>124</v>
      </c>
      <c r="I389" t="s">
        <v>125</v>
      </c>
      <c r="Z389" t="str">
        <f>IFERROR(MID(AA389,FIND("-",H389,1)+1,20),_xlfn.IFNA(VLOOKUP(F389&amp;"-"&amp;AA389,Ref_Kontak!$A:$E,4,FALSE),Ref_Kontak!$H$2))</f>
        <v>628999007703</v>
      </c>
      <c r="AA389" t="str">
        <f t="shared" si="60"/>
        <v/>
      </c>
      <c r="AB389" t="str">
        <f t="shared" si="61"/>
        <v/>
      </c>
      <c r="AC389" t="str">
        <f t="shared" si="62"/>
        <v>628999007703</v>
      </c>
      <c r="AD389" t="str">
        <f t="shared" si="63"/>
        <v>Halo+,+Visual+AI+5S+mendeteksi+Violation%3A+GUDANGEXP1-LINE+3</v>
      </c>
      <c r="AE389" t="str">
        <f t="shared" si="64"/>
        <v>https://web.whatsapp.com/send/?phone=628999007703&amp;text=Halo+,+Visual+AI+5S+mendeteksi+Violation%3A+GUDANGEXP1-LINE+3&amp;type=phone_number&amp;app_absent=0</v>
      </c>
      <c r="AF389" t="b">
        <f>IF(ISNA(VLOOKUP(D389&amp;"-"&amp;AB389, Ref_Kontak!$A:$E, 4, FALSE)), FALSE, TRUE)</f>
        <v>0</v>
      </c>
      <c r="AG389" t="str">
        <f>_xlfn.IFNA(VLOOKUP(Z389,Ref_Kontak!H:H,1,FALSE),"FALSE")</f>
        <v>628999007703</v>
      </c>
      <c r="AH389" t="str">
        <f t="shared" si="65"/>
        <v>GUDANGEXP1-LINE 3</v>
      </c>
      <c r="AI389">
        <f>IF(I389="violation",COUNTIF($AH$1:AH389,AH389),0)</f>
        <v>92</v>
      </c>
      <c r="AJ389" t="str">
        <f t="shared" si="66"/>
        <v>violation-GUDANGEXP1</v>
      </c>
      <c r="AK389">
        <f>IF(I389="violation",COUNTIF($AJ$1:AJ389,AJ389),FALSE)</f>
        <v>152</v>
      </c>
      <c r="AL389">
        <f t="shared" si="67"/>
        <v>0</v>
      </c>
      <c r="AM389">
        <f t="shared" si="68"/>
        <v>8</v>
      </c>
      <c r="AN389" t="str">
        <f t="shared" si="69"/>
        <v>ALERT! 8 Violation founded @GUDANGEXP1</v>
      </c>
    </row>
    <row r="390" spans="1:40">
      <c r="A390" t="s">
        <v>120</v>
      </c>
      <c r="B390" t="s">
        <v>121</v>
      </c>
      <c r="C390" t="s">
        <v>385</v>
      </c>
      <c r="D390" t="s">
        <v>324</v>
      </c>
      <c r="E390">
        <v>1</v>
      </c>
      <c r="G390" t="s">
        <v>124</v>
      </c>
      <c r="I390" t="s">
        <v>125</v>
      </c>
      <c r="Z390" t="str">
        <f>IFERROR(MID(AA390,FIND("-",H390,1)+1,20),_xlfn.IFNA(VLOOKUP(F390&amp;"-"&amp;AA390,Ref_Kontak!$A:$E,4,FALSE),Ref_Kontak!$H$2))</f>
        <v>628999007703</v>
      </c>
      <c r="AA390" t="str">
        <f t="shared" si="60"/>
        <v/>
      </c>
      <c r="AB390" t="str">
        <f t="shared" si="61"/>
        <v/>
      </c>
      <c r="AC390" t="str">
        <f t="shared" si="62"/>
        <v>628999007703</v>
      </c>
      <c r="AD390" t="str">
        <f t="shared" si="63"/>
        <v>Halo+,+Visual+AI+5S+mendeteksi+Violation%3A+GUDANGEXP1-LINE+4</v>
      </c>
      <c r="AE390" t="str">
        <f t="shared" si="64"/>
        <v>https://web.whatsapp.com/send/?phone=628999007703&amp;text=Halo+,+Visual+AI+5S+mendeteksi+Violation%3A+GUDANGEXP1-LINE+4&amp;type=phone_number&amp;app_absent=0</v>
      </c>
      <c r="AF390" t="b">
        <f>IF(ISNA(VLOOKUP(D390&amp;"-"&amp;AB390, Ref_Kontak!$A:$E, 4, FALSE)), FALSE, TRUE)</f>
        <v>0</v>
      </c>
      <c r="AG390" t="str">
        <f>_xlfn.IFNA(VLOOKUP(Z390,Ref_Kontak!H:H,1,FALSE),"FALSE")</f>
        <v>628999007703</v>
      </c>
      <c r="AH390" t="str">
        <f t="shared" si="65"/>
        <v>GUDANGEXP1-LINE 4</v>
      </c>
      <c r="AI390">
        <f>IF(I390="violation",COUNTIF($AH$1:AH390,AH390),0)</f>
        <v>61</v>
      </c>
      <c r="AJ390" t="str">
        <f t="shared" si="66"/>
        <v>violation-GUDANGEXP1</v>
      </c>
      <c r="AK390">
        <f>IF(I390="violation",COUNTIF($AJ$1:AJ390,AJ390),FALSE)</f>
        <v>153</v>
      </c>
      <c r="AL390">
        <f t="shared" si="67"/>
        <v>0</v>
      </c>
      <c r="AM390">
        <f t="shared" si="68"/>
        <v>8</v>
      </c>
      <c r="AN390" t="str">
        <f t="shared" si="69"/>
        <v>ALERT! 8 Violation founded @GUDANGEXP1</v>
      </c>
    </row>
    <row r="391" spans="1:40">
      <c r="A391" t="s">
        <v>120</v>
      </c>
      <c r="B391" t="s">
        <v>121</v>
      </c>
      <c r="C391" t="s">
        <v>386</v>
      </c>
      <c r="D391" t="s">
        <v>123</v>
      </c>
      <c r="E391">
        <v>1</v>
      </c>
      <c r="G391" t="s">
        <v>124</v>
      </c>
      <c r="I391" t="s">
        <v>125</v>
      </c>
      <c r="Z391" t="str">
        <f>IFERROR(MID(AA391,FIND("-",H391,1)+1,20),_xlfn.IFNA(VLOOKUP(F391&amp;"-"&amp;AA391,Ref_Kontak!$A:$E,4,FALSE),Ref_Kontak!$H$2))</f>
        <v>628999007703</v>
      </c>
      <c r="AA391" t="str">
        <f t="shared" si="60"/>
        <v/>
      </c>
      <c r="AB391" t="str">
        <f t="shared" si="61"/>
        <v/>
      </c>
      <c r="AC391" t="str">
        <f t="shared" si="62"/>
        <v>628999007703</v>
      </c>
      <c r="AD391" t="str">
        <f t="shared" si="63"/>
        <v>Halo+,+Visual+AI+5S+mendeteksi+Violation%3A+GUDANGEXP1-LINE+3</v>
      </c>
      <c r="AE391" t="str">
        <f t="shared" si="64"/>
        <v>https://web.whatsapp.com/send/?phone=628999007703&amp;text=Halo+,+Visual+AI+5S+mendeteksi+Violation%3A+GUDANGEXP1-LINE+3&amp;type=phone_number&amp;app_absent=0</v>
      </c>
      <c r="AF391" t="b">
        <f>IF(ISNA(VLOOKUP(D391&amp;"-"&amp;AB391, Ref_Kontak!$A:$E, 4, FALSE)), FALSE, TRUE)</f>
        <v>0</v>
      </c>
      <c r="AG391" t="str">
        <f>_xlfn.IFNA(VLOOKUP(Z391,Ref_Kontak!H:H,1,FALSE),"FALSE")</f>
        <v>628999007703</v>
      </c>
      <c r="AH391" t="str">
        <f t="shared" si="65"/>
        <v>GUDANGEXP1-LINE 3</v>
      </c>
      <c r="AI391">
        <f>IF(I391="violation",COUNTIF($AH$1:AH391,AH391),0)</f>
        <v>93</v>
      </c>
      <c r="AJ391" t="str">
        <f t="shared" si="66"/>
        <v>violation-GUDANGEXP1</v>
      </c>
      <c r="AK391">
        <f>IF(I391="violation",COUNTIF($AJ$1:AJ391,AJ391),FALSE)</f>
        <v>154</v>
      </c>
      <c r="AL391">
        <f t="shared" si="67"/>
        <v>0</v>
      </c>
      <c r="AM391">
        <f t="shared" si="68"/>
        <v>8</v>
      </c>
      <c r="AN391" t="str">
        <f t="shared" si="69"/>
        <v>ALERT! 8 Violation founded @GUDANGEXP1</v>
      </c>
    </row>
    <row r="392" spans="1:40">
      <c r="A392" t="s">
        <v>120</v>
      </c>
      <c r="B392" t="s">
        <v>121</v>
      </c>
      <c r="C392" t="s">
        <v>386</v>
      </c>
      <c r="D392" t="s">
        <v>324</v>
      </c>
      <c r="E392">
        <v>1</v>
      </c>
      <c r="G392" t="s">
        <v>124</v>
      </c>
      <c r="I392" t="s">
        <v>125</v>
      </c>
      <c r="Z392" t="str">
        <f>IFERROR(MID(AA392,FIND("-",H392,1)+1,20),_xlfn.IFNA(VLOOKUP(F392&amp;"-"&amp;AA392,Ref_Kontak!$A:$E,4,FALSE),Ref_Kontak!$H$2))</f>
        <v>628999007703</v>
      </c>
      <c r="AA392" t="str">
        <f t="shared" si="60"/>
        <v/>
      </c>
      <c r="AB392" t="str">
        <f t="shared" si="61"/>
        <v/>
      </c>
      <c r="AC392" t="str">
        <f t="shared" si="62"/>
        <v>628999007703</v>
      </c>
      <c r="AD392" t="str">
        <f t="shared" si="63"/>
        <v>Halo+,+Visual+AI+5S+mendeteksi+Violation%3A+GUDANGEXP1-LINE+4</v>
      </c>
      <c r="AE392" t="str">
        <f t="shared" si="64"/>
        <v>https://web.whatsapp.com/send/?phone=628999007703&amp;text=Halo+,+Visual+AI+5S+mendeteksi+Violation%3A+GUDANGEXP1-LINE+4&amp;type=phone_number&amp;app_absent=0</v>
      </c>
      <c r="AF392" t="b">
        <f>IF(ISNA(VLOOKUP(D392&amp;"-"&amp;AB392, Ref_Kontak!$A:$E, 4, FALSE)), FALSE, TRUE)</f>
        <v>0</v>
      </c>
      <c r="AG392" t="str">
        <f>_xlfn.IFNA(VLOOKUP(Z392,Ref_Kontak!H:H,1,FALSE),"FALSE")</f>
        <v>628999007703</v>
      </c>
      <c r="AH392" t="str">
        <f t="shared" si="65"/>
        <v>GUDANGEXP1-LINE 4</v>
      </c>
      <c r="AI392">
        <f>IF(I392="violation",COUNTIF($AH$1:AH392,AH392),0)</f>
        <v>62</v>
      </c>
      <c r="AJ392" t="str">
        <f t="shared" si="66"/>
        <v>violation-GUDANGEXP1</v>
      </c>
      <c r="AK392">
        <f>IF(I392="violation",COUNTIF($AJ$1:AJ392,AJ392),FALSE)</f>
        <v>155</v>
      </c>
      <c r="AL392">
        <f t="shared" si="67"/>
        <v>0</v>
      </c>
      <c r="AM392">
        <f t="shared" si="68"/>
        <v>8</v>
      </c>
      <c r="AN392" t="str">
        <f t="shared" si="69"/>
        <v>ALERT! 8 Violation founded @GUDANGEXP1</v>
      </c>
    </row>
    <row r="393" spans="1:40">
      <c r="A393" t="s">
        <v>120</v>
      </c>
      <c r="B393" t="s">
        <v>121</v>
      </c>
      <c r="C393" t="s">
        <v>387</v>
      </c>
      <c r="D393" t="s">
        <v>129</v>
      </c>
      <c r="E393">
        <v>1</v>
      </c>
      <c r="G393" t="s">
        <v>130</v>
      </c>
      <c r="I393" t="s">
        <v>125</v>
      </c>
      <c r="Z393" t="str">
        <f>IFERROR(MID(AA393,FIND("-",H393,1)+1,20),_xlfn.IFNA(VLOOKUP(F393&amp;"-"&amp;AA393,Ref_Kontak!$A:$E,4,FALSE),Ref_Kontak!$H$2))</f>
        <v>628999007703</v>
      </c>
      <c r="AA393" t="str">
        <f t="shared" si="60"/>
        <v/>
      </c>
      <c r="AB393" t="str">
        <f t="shared" si="61"/>
        <v/>
      </c>
      <c r="AC393" t="str">
        <f t="shared" si="62"/>
        <v>628999007703</v>
      </c>
      <c r="AD393" t="str">
        <f t="shared" si="63"/>
        <v>Halo+,+Visual+AI+5S+mendeteksi+Violation%3A+METALDET1-LINE+8</v>
      </c>
      <c r="AE393" t="str">
        <f t="shared" si="64"/>
        <v>https://web.whatsapp.com/send/?phone=628999007703&amp;text=Halo+,+Visual+AI+5S+mendeteksi+Violation%3A+METALDET1-LINE+8&amp;type=phone_number&amp;app_absent=0</v>
      </c>
      <c r="AF393" t="b">
        <f>IF(ISNA(VLOOKUP(D393&amp;"-"&amp;AB393, Ref_Kontak!$A:$E, 4, FALSE)), FALSE, TRUE)</f>
        <v>0</v>
      </c>
      <c r="AG393" t="str">
        <f>_xlfn.IFNA(VLOOKUP(Z393,Ref_Kontak!H:H,1,FALSE),"FALSE")</f>
        <v>628999007703</v>
      </c>
      <c r="AH393" t="str">
        <f t="shared" si="65"/>
        <v>METALDET1-LINE 8</v>
      </c>
      <c r="AI393">
        <f>IF(I393="violation",COUNTIF($AH$1:AH393,AH393),0)</f>
        <v>237</v>
      </c>
      <c r="AJ393" t="str">
        <f t="shared" si="66"/>
        <v>violation-METALDET1</v>
      </c>
      <c r="AK393">
        <f>IF(I393="violation",COUNTIF($AJ$1:AJ393,AJ393),FALSE)</f>
        <v>236</v>
      </c>
      <c r="AL393">
        <f t="shared" si="67"/>
        <v>0</v>
      </c>
      <c r="AM393">
        <f t="shared" si="68"/>
        <v>3</v>
      </c>
      <c r="AN393" t="str">
        <f t="shared" si="69"/>
        <v>ALERT! 3 Violation founded @METALDET1</v>
      </c>
    </row>
    <row r="394" spans="1:40">
      <c r="A394" t="s">
        <v>120</v>
      </c>
      <c r="B394" t="s">
        <v>121</v>
      </c>
      <c r="C394" t="s">
        <v>387</v>
      </c>
      <c r="D394" t="s">
        <v>129</v>
      </c>
      <c r="E394">
        <v>1</v>
      </c>
      <c r="G394" t="s">
        <v>130</v>
      </c>
      <c r="I394" t="s">
        <v>125</v>
      </c>
      <c r="Z394" t="str">
        <f>IFERROR(MID(AA394,FIND("-",H394,1)+1,20),_xlfn.IFNA(VLOOKUP(F394&amp;"-"&amp;AA394,Ref_Kontak!$A:$E,4,FALSE),Ref_Kontak!$H$2))</f>
        <v>628999007703</v>
      </c>
      <c r="AA394" t="str">
        <f t="shared" si="60"/>
        <v/>
      </c>
      <c r="AB394" t="str">
        <f t="shared" si="61"/>
        <v/>
      </c>
      <c r="AC394" t="str">
        <f t="shared" si="62"/>
        <v>628999007703</v>
      </c>
      <c r="AD394" t="str">
        <f t="shared" si="63"/>
        <v>Halo+,+Visual+AI+5S+mendeteksi+Violation%3A+METALDET1-LINE+8</v>
      </c>
      <c r="AE394" t="str">
        <f t="shared" si="64"/>
        <v>https://web.whatsapp.com/send/?phone=628999007703&amp;text=Halo+,+Visual+AI+5S+mendeteksi+Violation%3A+METALDET1-LINE+8&amp;type=phone_number&amp;app_absent=0</v>
      </c>
      <c r="AF394" t="b">
        <f>IF(ISNA(VLOOKUP(D394&amp;"-"&amp;AB394, Ref_Kontak!$A:$E, 4, FALSE)), FALSE, TRUE)</f>
        <v>0</v>
      </c>
      <c r="AG394" t="str">
        <f>_xlfn.IFNA(VLOOKUP(Z394,Ref_Kontak!H:H,1,FALSE),"FALSE")</f>
        <v>628999007703</v>
      </c>
      <c r="AH394" t="str">
        <f t="shared" si="65"/>
        <v>METALDET1-LINE 8</v>
      </c>
      <c r="AI394">
        <f>IF(I394="violation",COUNTIF($AH$1:AH394,AH394),0)</f>
        <v>238</v>
      </c>
      <c r="AJ394" t="str">
        <f t="shared" si="66"/>
        <v>violation-METALDET1</v>
      </c>
      <c r="AK394">
        <f>IF(I394="violation",COUNTIF($AJ$1:AJ394,AJ394),FALSE)</f>
        <v>237</v>
      </c>
      <c r="AL394">
        <f t="shared" si="67"/>
        <v>0</v>
      </c>
      <c r="AM394">
        <f t="shared" si="68"/>
        <v>3</v>
      </c>
      <c r="AN394" t="str">
        <f t="shared" si="69"/>
        <v>ALERT! 3 Violation founded @METALDET1</v>
      </c>
    </row>
    <row r="395" spans="1:40">
      <c r="A395" t="s">
        <v>120</v>
      </c>
      <c r="B395" t="s">
        <v>121</v>
      </c>
      <c r="C395" t="s">
        <v>387</v>
      </c>
      <c r="D395" t="s">
        <v>123</v>
      </c>
      <c r="E395">
        <v>1</v>
      </c>
      <c r="G395" t="s">
        <v>124</v>
      </c>
      <c r="I395" t="s">
        <v>125</v>
      </c>
      <c r="Z395" t="str">
        <f>IFERROR(MID(AA395,FIND("-",H395,1)+1,20),_xlfn.IFNA(VLOOKUP(F395&amp;"-"&amp;AA395,Ref_Kontak!$A:$E,4,FALSE),Ref_Kontak!$H$2))</f>
        <v>628999007703</v>
      </c>
      <c r="AA395" t="str">
        <f t="shared" si="60"/>
        <v/>
      </c>
      <c r="AB395" t="str">
        <f t="shared" si="61"/>
        <v/>
      </c>
      <c r="AC395" t="str">
        <f t="shared" si="62"/>
        <v>628999007703</v>
      </c>
      <c r="AD395" t="str">
        <f t="shared" si="63"/>
        <v>Halo+,+Visual+AI+5S+mendeteksi+Violation%3A+GUDANGEXP1-LINE+3</v>
      </c>
      <c r="AE395" t="str">
        <f t="shared" si="64"/>
        <v>https://web.whatsapp.com/send/?phone=628999007703&amp;text=Halo+,+Visual+AI+5S+mendeteksi+Violation%3A+GUDANGEXP1-LINE+3&amp;type=phone_number&amp;app_absent=0</v>
      </c>
      <c r="AF395" t="b">
        <f>IF(ISNA(VLOOKUP(D395&amp;"-"&amp;AB395, Ref_Kontak!$A:$E, 4, FALSE)), FALSE, TRUE)</f>
        <v>0</v>
      </c>
      <c r="AG395" t="str">
        <f>_xlfn.IFNA(VLOOKUP(Z395,Ref_Kontak!H:H,1,FALSE),"FALSE")</f>
        <v>628999007703</v>
      </c>
      <c r="AH395" t="str">
        <f t="shared" si="65"/>
        <v>GUDANGEXP1-LINE 3</v>
      </c>
      <c r="AI395">
        <f>IF(I395="violation",COUNTIF($AH$1:AH395,AH395),0)</f>
        <v>94</v>
      </c>
      <c r="AJ395" t="str">
        <f t="shared" si="66"/>
        <v>violation-GUDANGEXP1</v>
      </c>
      <c r="AK395">
        <f>IF(I395="violation",COUNTIF($AJ$1:AJ395,AJ395),FALSE)</f>
        <v>156</v>
      </c>
      <c r="AL395">
        <f t="shared" si="67"/>
        <v>0</v>
      </c>
      <c r="AM395">
        <f t="shared" si="68"/>
        <v>8</v>
      </c>
      <c r="AN395" t="str">
        <f t="shared" si="69"/>
        <v>ALERT! 8 Violation founded @GUDANGEXP1</v>
      </c>
    </row>
    <row r="396" spans="1:40">
      <c r="A396" t="s">
        <v>120</v>
      </c>
      <c r="B396" t="s">
        <v>121</v>
      </c>
      <c r="C396" t="s">
        <v>387</v>
      </c>
      <c r="D396" t="s">
        <v>324</v>
      </c>
      <c r="E396">
        <v>1</v>
      </c>
      <c r="G396" t="s">
        <v>124</v>
      </c>
      <c r="I396" t="s">
        <v>125</v>
      </c>
      <c r="Z396" t="str">
        <f>IFERROR(MID(AA396,FIND("-",H396,1)+1,20),_xlfn.IFNA(VLOOKUP(F396&amp;"-"&amp;AA396,Ref_Kontak!$A:$E,4,FALSE),Ref_Kontak!$H$2))</f>
        <v>628999007703</v>
      </c>
      <c r="AA396" t="str">
        <f t="shared" si="60"/>
        <v/>
      </c>
      <c r="AB396" t="str">
        <f t="shared" si="61"/>
        <v/>
      </c>
      <c r="AC396" t="str">
        <f t="shared" si="62"/>
        <v>628999007703</v>
      </c>
      <c r="AD396" t="str">
        <f t="shared" si="63"/>
        <v>Halo+,+Visual+AI+5S+mendeteksi+Violation%3A+GUDANGEXP1-LINE+4</v>
      </c>
      <c r="AE396" t="str">
        <f t="shared" si="64"/>
        <v>https://web.whatsapp.com/send/?phone=628999007703&amp;text=Halo+,+Visual+AI+5S+mendeteksi+Violation%3A+GUDANGEXP1-LINE+4&amp;type=phone_number&amp;app_absent=0</v>
      </c>
      <c r="AF396" t="b">
        <f>IF(ISNA(VLOOKUP(D396&amp;"-"&amp;AB396, Ref_Kontak!$A:$E, 4, FALSE)), FALSE, TRUE)</f>
        <v>0</v>
      </c>
      <c r="AG396" t="str">
        <f>_xlfn.IFNA(VLOOKUP(Z396,Ref_Kontak!H:H,1,FALSE),"FALSE")</f>
        <v>628999007703</v>
      </c>
      <c r="AH396" t="str">
        <f t="shared" si="65"/>
        <v>GUDANGEXP1-LINE 4</v>
      </c>
      <c r="AI396">
        <f>IF(I396="violation",COUNTIF($AH$1:AH396,AH396),0)</f>
        <v>63</v>
      </c>
      <c r="AJ396" t="str">
        <f t="shared" si="66"/>
        <v>violation-GUDANGEXP1</v>
      </c>
      <c r="AK396">
        <f>IF(I396="violation",COUNTIF($AJ$1:AJ396,AJ396),FALSE)</f>
        <v>157</v>
      </c>
      <c r="AL396">
        <f t="shared" si="67"/>
        <v>0</v>
      </c>
      <c r="AM396">
        <f t="shared" si="68"/>
        <v>8</v>
      </c>
      <c r="AN396" t="str">
        <f t="shared" si="69"/>
        <v>ALERT! 8 Violation founded @GUDANGEXP1</v>
      </c>
    </row>
    <row r="397" spans="1:40">
      <c r="A397" t="s">
        <v>120</v>
      </c>
      <c r="B397" t="s">
        <v>121</v>
      </c>
      <c r="C397" t="s">
        <v>388</v>
      </c>
      <c r="D397" t="s">
        <v>129</v>
      </c>
      <c r="E397">
        <v>1</v>
      </c>
      <c r="G397" t="s">
        <v>130</v>
      </c>
      <c r="I397" t="s">
        <v>125</v>
      </c>
      <c r="Z397" t="str">
        <f>IFERROR(MID(AA397,FIND("-",H397,1)+1,20),_xlfn.IFNA(VLOOKUP(F397&amp;"-"&amp;AA397,Ref_Kontak!$A:$E,4,FALSE),Ref_Kontak!$H$2))</f>
        <v>628999007703</v>
      </c>
      <c r="AA397" t="str">
        <f t="shared" si="60"/>
        <v/>
      </c>
      <c r="AB397" t="str">
        <f t="shared" si="61"/>
        <v/>
      </c>
      <c r="AC397" t="str">
        <f t="shared" si="62"/>
        <v>628999007703</v>
      </c>
      <c r="AD397" t="str">
        <f t="shared" si="63"/>
        <v>Halo+,+Visual+AI+5S+mendeteksi+Violation%3A+METALDET1-LINE+8</v>
      </c>
      <c r="AE397" t="str">
        <f t="shared" si="64"/>
        <v>https://web.whatsapp.com/send/?phone=628999007703&amp;text=Halo+,+Visual+AI+5S+mendeteksi+Violation%3A+METALDET1-LINE+8&amp;type=phone_number&amp;app_absent=0</v>
      </c>
      <c r="AF397" t="b">
        <f>IF(ISNA(VLOOKUP(D397&amp;"-"&amp;AB397, Ref_Kontak!$A:$E, 4, FALSE)), FALSE, TRUE)</f>
        <v>0</v>
      </c>
      <c r="AG397" t="str">
        <f>_xlfn.IFNA(VLOOKUP(Z397,Ref_Kontak!H:H,1,FALSE),"FALSE")</f>
        <v>628999007703</v>
      </c>
      <c r="AH397" t="str">
        <f t="shared" si="65"/>
        <v>METALDET1-LINE 8</v>
      </c>
      <c r="AI397">
        <f>IF(I397="violation",COUNTIF($AH$1:AH397,AH397),0)</f>
        <v>239</v>
      </c>
      <c r="AJ397" t="str">
        <f t="shared" si="66"/>
        <v>violation-METALDET1</v>
      </c>
      <c r="AK397">
        <f>IF(I397="violation",COUNTIF($AJ$1:AJ397,AJ397),FALSE)</f>
        <v>238</v>
      </c>
      <c r="AL397">
        <f t="shared" si="67"/>
        <v>0</v>
      </c>
      <c r="AM397">
        <f t="shared" si="68"/>
        <v>3</v>
      </c>
      <c r="AN397" t="str">
        <f t="shared" si="69"/>
        <v>ALERT! 3 Violation founded @METALDET1</v>
      </c>
    </row>
    <row r="398" spans="1:40">
      <c r="A398" t="s">
        <v>120</v>
      </c>
      <c r="B398" t="s">
        <v>121</v>
      </c>
      <c r="C398" t="s">
        <v>388</v>
      </c>
      <c r="D398" t="s">
        <v>123</v>
      </c>
      <c r="E398">
        <v>1</v>
      </c>
      <c r="G398" t="s">
        <v>124</v>
      </c>
      <c r="I398" t="s">
        <v>125</v>
      </c>
      <c r="Z398" t="str">
        <f>IFERROR(MID(AA398,FIND("-",H398,1)+1,20),_xlfn.IFNA(VLOOKUP(F398&amp;"-"&amp;AA398,Ref_Kontak!$A:$E,4,FALSE),Ref_Kontak!$H$2))</f>
        <v>628999007703</v>
      </c>
      <c r="AA398" t="str">
        <f t="shared" si="60"/>
        <v/>
      </c>
      <c r="AB398" t="str">
        <f t="shared" si="61"/>
        <v/>
      </c>
      <c r="AC398" t="str">
        <f t="shared" si="62"/>
        <v>628999007703</v>
      </c>
      <c r="AD398" t="str">
        <f t="shared" si="63"/>
        <v>Halo+,+Visual+AI+5S+mendeteksi+Violation%3A+GUDANGEXP1-LINE+3</v>
      </c>
      <c r="AE398" t="str">
        <f t="shared" si="64"/>
        <v>https://web.whatsapp.com/send/?phone=628999007703&amp;text=Halo+,+Visual+AI+5S+mendeteksi+Violation%3A+GUDANGEXP1-LINE+3&amp;type=phone_number&amp;app_absent=0</v>
      </c>
      <c r="AF398" t="b">
        <f>IF(ISNA(VLOOKUP(D398&amp;"-"&amp;AB398, Ref_Kontak!$A:$E, 4, FALSE)), FALSE, TRUE)</f>
        <v>0</v>
      </c>
      <c r="AG398" t="str">
        <f>_xlfn.IFNA(VLOOKUP(Z398,Ref_Kontak!H:H,1,FALSE),"FALSE")</f>
        <v>628999007703</v>
      </c>
      <c r="AH398" t="str">
        <f t="shared" si="65"/>
        <v>GUDANGEXP1-LINE 3</v>
      </c>
      <c r="AI398">
        <f>IF(I398="violation",COUNTIF($AH$1:AH398,AH398),0)</f>
        <v>95</v>
      </c>
      <c r="AJ398" t="str">
        <f t="shared" si="66"/>
        <v>violation-GUDANGEXP1</v>
      </c>
      <c r="AK398">
        <f>IF(I398="violation",COUNTIF($AJ$1:AJ398,AJ398),FALSE)</f>
        <v>158</v>
      </c>
      <c r="AL398">
        <f t="shared" si="67"/>
        <v>0</v>
      </c>
      <c r="AM398">
        <f t="shared" si="68"/>
        <v>8</v>
      </c>
      <c r="AN398" t="str">
        <f t="shared" si="69"/>
        <v>ALERT! 8 Violation founded @GUDANGEXP1</v>
      </c>
    </row>
    <row r="399" spans="1:40">
      <c r="A399" t="s">
        <v>120</v>
      </c>
      <c r="B399" t="s">
        <v>121</v>
      </c>
      <c r="C399" t="s">
        <v>388</v>
      </c>
      <c r="D399" t="s">
        <v>324</v>
      </c>
      <c r="E399">
        <v>1</v>
      </c>
      <c r="G399" t="s">
        <v>124</v>
      </c>
      <c r="I399" t="s">
        <v>125</v>
      </c>
      <c r="Z399" t="str">
        <f>IFERROR(MID(AA399,FIND("-",H399,1)+1,20),_xlfn.IFNA(VLOOKUP(F399&amp;"-"&amp;AA399,Ref_Kontak!$A:$E,4,FALSE),Ref_Kontak!$H$2))</f>
        <v>628999007703</v>
      </c>
      <c r="AA399" t="str">
        <f t="shared" si="60"/>
        <v/>
      </c>
      <c r="AB399" t="str">
        <f t="shared" si="61"/>
        <v/>
      </c>
      <c r="AC399" t="str">
        <f t="shared" si="62"/>
        <v>628999007703</v>
      </c>
      <c r="AD399" t="str">
        <f t="shared" si="63"/>
        <v>Halo+,+Visual+AI+5S+mendeteksi+Violation%3A+GUDANGEXP1-LINE+4</v>
      </c>
      <c r="AE399" t="str">
        <f t="shared" si="64"/>
        <v>https://web.whatsapp.com/send/?phone=628999007703&amp;text=Halo+,+Visual+AI+5S+mendeteksi+Violation%3A+GUDANGEXP1-LINE+4&amp;type=phone_number&amp;app_absent=0</v>
      </c>
      <c r="AF399" t="b">
        <f>IF(ISNA(VLOOKUP(D399&amp;"-"&amp;AB399, Ref_Kontak!$A:$E, 4, FALSE)), FALSE, TRUE)</f>
        <v>0</v>
      </c>
      <c r="AG399" t="str">
        <f>_xlfn.IFNA(VLOOKUP(Z399,Ref_Kontak!H:H,1,FALSE),"FALSE")</f>
        <v>628999007703</v>
      </c>
      <c r="AH399" t="str">
        <f t="shared" si="65"/>
        <v>GUDANGEXP1-LINE 4</v>
      </c>
      <c r="AI399">
        <f>IF(I399="violation",COUNTIF($AH$1:AH399,AH399),0)</f>
        <v>64</v>
      </c>
      <c r="AJ399" t="str">
        <f t="shared" si="66"/>
        <v>violation-GUDANGEXP1</v>
      </c>
      <c r="AK399">
        <f>IF(I399="violation",COUNTIF($AJ$1:AJ399,AJ399),FALSE)</f>
        <v>159</v>
      </c>
      <c r="AL399">
        <f t="shared" si="67"/>
        <v>0</v>
      </c>
      <c r="AM399">
        <f t="shared" si="68"/>
        <v>8</v>
      </c>
      <c r="AN399" t="str">
        <f t="shared" si="69"/>
        <v>ALERT! 8 Violation founded @GUDANGEXP1</v>
      </c>
    </row>
    <row r="400" spans="1:40">
      <c r="A400" t="s">
        <v>120</v>
      </c>
      <c r="B400" t="s">
        <v>121</v>
      </c>
      <c r="C400" t="s">
        <v>389</v>
      </c>
      <c r="D400" t="s">
        <v>123</v>
      </c>
      <c r="E400">
        <v>1</v>
      </c>
      <c r="G400" t="s">
        <v>124</v>
      </c>
      <c r="I400" t="s">
        <v>125</v>
      </c>
      <c r="Z400" t="str">
        <f>IFERROR(MID(AA400,FIND("-",H400,1)+1,20),_xlfn.IFNA(VLOOKUP(F400&amp;"-"&amp;AA400,Ref_Kontak!$A:$E,4,FALSE),Ref_Kontak!$H$2))</f>
        <v>628999007703</v>
      </c>
      <c r="AA400" t="str">
        <f t="shared" si="60"/>
        <v/>
      </c>
      <c r="AB400" t="str">
        <f t="shared" si="61"/>
        <v/>
      </c>
      <c r="AC400" t="str">
        <f t="shared" si="62"/>
        <v>628999007703</v>
      </c>
      <c r="AD400" t="str">
        <f t="shared" si="63"/>
        <v>Halo+,+Visual+AI+5S+mendeteksi+Violation%3A+GUDANGEXP1-LINE+3</v>
      </c>
      <c r="AE400" t="str">
        <f t="shared" si="64"/>
        <v>https://web.whatsapp.com/send/?phone=628999007703&amp;text=Halo+,+Visual+AI+5S+mendeteksi+Violation%3A+GUDANGEXP1-LINE+3&amp;type=phone_number&amp;app_absent=0</v>
      </c>
      <c r="AF400" t="b">
        <f>IF(ISNA(VLOOKUP(D400&amp;"-"&amp;AB400, Ref_Kontak!$A:$E, 4, FALSE)), FALSE, TRUE)</f>
        <v>0</v>
      </c>
      <c r="AG400" t="str">
        <f>_xlfn.IFNA(VLOOKUP(Z400,Ref_Kontak!H:H,1,FALSE),"FALSE")</f>
        <v>628999007703</v>
      </c>
      <c r="AH400" t="str">
        <f t="shared" si="65"/>
        <v>GUDANGEXP1-LINE 3</v>
      </c>
      <c r="AI400">
        <f>IF(I400="violation",COUNTIF($AH$1:AH400,AH400),0)</f>
        <v>96</v>
      </c>
      <c r="AJ400" t="str">
        <f t="shared" si="66"/>
        <v>violation-GUDANGEXP1</v>
      </c>
      <c r="AK400">
        <f>IF(I400="violation",COUNTIF($AJ$1:AJ400,AJ400),FALSE)</f>
        <v>160</v>
      </c>
      <c r="AL400">
        <f t="shared" si="67"/>
        <v>0</v>
      </c>
      <c r="AM400">
        <f t="shared" si="68"/>
        <v>8</v>
      </c>
      <c r="AN400" t="str">
        <f t="shared" si="69"/>
        <v>ALERT! 8 Violation founded @GUDANGEXP1</v>
      </c>
    </row>
    <row r="401" spans="1:40">
      <c r="A401" t="s">
        <v>120</v>
      </c>
      <c r="B401" t="s">
        <v>121</v>
      </c>
      <c r="C401" t="s">
        <v>389</v>
      </c>
      <c r="D401" t="s">
        <v>324</v>
      </c>
      <c r="E401">
        <v>1</v>
      </c>
      <c r="G401" t="s">
        <v>124</v>
      </c>
      <c r="I401" t="s">
        <v>125</v>
      </c>
      <c r="Z401" t="str">
        <f>IFERROR(MID(AA401,FIND("-",H401,1)+1,20),_xlfn.IFNA(VLOOKUP(F401&amp;"-"&amp;AA401,Ref_Kontak!$A:$E,4,FALSE),Ref_Kontak!$H$2))</f>
        <v>628999007703</v>
      </c>
      <c r="AA401" t="str">
        <f t="shared" si="60"/>
        <v/>
      </c>
      <c r="AB401" t="str">
        <f t="shared" si="61"/>
        <v/>
      </c>
      <c r="AC401" t="str">
        <f t="shared" si="62"/>
        <v>628999007703</v>
      </c>
      <c r="AD401" t="str">
        <f t="shared" si="63"/>
        <v>Halo+,+Visual+AI+5S+mendeteksi+Violation%3A+GUDANGEXP1-LINE+4</v>
      </c>
      <c r="AE401" t="str">
        <f t="shared" si="64"/>
        <v>https://web.whatsapp.com/send/?phone=628999007703&amp;text=Halo+,+Visual+AI+5S+mendeteksi+Violation%3A+GUDANGEXP1-LINE+4&amp;type=phone_number&amp;app_absent=0</v>
      </c>
      <c r="AF401" t="b">
        <f>IF(ISNA(VLOOKUP(D401&amp;"-"&amp;AB401, Ref_Kontak!$A:$E, 4, FALSE)), FALSE, TRUE)</f>
        <v>0</v>
      </c>
      <c r="AG401" t="str">
        <f>_xlfn.IFNA(VLOOKUP(Z401,Ref_Kontak!H:H,1,FALSE),"FALSE")</f>
        <v>628999007703</v>
      </c>
      <c r="AH401" t="str">
        <f t="shared" si="65"/>
        <v>GUDANGEXP1-LINE 4</v>
      </c>
      <c r="AI401">
        <f>IF(I401="violation",COUNTIF($AH$1:AH401,AH401),0)</f>
        <v>65</v>
      </c>
      <c r="AJ401" t="str">
        <f t="shared" si="66"/>
        <v>violation-GUDANGEXP1</v>
      </c>
      <c r="AK401">
        <f>IF(I401="violation",COUNTIF($AJ$1:AJ401,AJ401),FALSE)</f>
        <v>161</v>
      </c>
      <c r="AL401">
        <f t="shared" si="67"/>
        <v>0</v>
      </c>
      <c r="AM401">
        <f t="shared" si="68"/>
        <v>8</v>
      </c>
      <c r="AN401" t="str">
        <f t="shared" si="69"/>
        <v>ALERT! 8 Violation founded @GUDANGEXP1</v>
      </c>
    </row>
    <row r="402" spans="1:40">
      <c r="A402" t="s">
        <v>120</v>
      </c>
      <c r="B402" t="s">
        <v>121</v>
      </c>
      <c r="C402" t="s">
        <v>389</v>
      </c>
      <c r="D402" t="s">
        <v>129</v>
      </c>
      <c r="E402">
        <v>1</v>
      </c>
      <c r="G402" t="s">
        <v>130</v>
      </c>
      <c r="I402" t="s">
        <v>125</v>
      </c>
      <c r="Z402" t="str">
        <f>IFERROR(MID(AA402,FIND("-",H402,1)+1,20),_xlfn.IFNA(VLOOKUP(F402&amp;"-"&amp;AA402,Ref_Kontak!$A:$E,4,FALSE),Ref_Kontak!$H$2))</f>
        <v>628999007703</v>
      </c>
      <c r="AA402" t="str">
        <f t="shared" si="60"/>
        <v/>
      </c>
      <c r="AB402" t="str">
        <f t="shared" si="61"/>
        <v/>
      </c>
      <c r="AC402" t="str">
        <f t="shared" si="62"/>
        <v>628999007703</v>
      </c>
      <c r="AD402" t="str">
        <f t="shared" si="63"/>
        <v>Halo+,+Visual+AI+5S+mendeteksi+Violation%3A+METALDET1-LINE+8</v>
      </c>
      <c r="AE402" t="str">
        <f t="shared" si="64"/>
        <v>https://web.whatsapp.com/send/?phone=628999007703&amp;text=Halo+,+Visual+AI+5S+mendeteksi+Violation%3A+METALDET1-LINE+8&amp;type=phone_number&amp;app_absent=0</v>
      </c>
      <c r="AF402" t="b">
        <f>IF(ISNA(VLOOKUP(D402&amp;"-"&amp;AB402, Ref_Kontak!$A:$E, 4, FALSE)), FALSE, TRUE)</f>
        <v>0</v>
      </c>
      <c r="AG402" t="str">
        <f>_xlfn.IFNA(VLOOKUP(Z402,Ref_Kontak!H:H,1,FALSE),"FALSE")</f>
        <v>628999007703</v>
      </c>
      <c r="AH402" t="str">
        <f t="shared" si="65"/>
        <v>METALDET1-LINE 8</v>
      </c>
      <c r="AI402">
        <f>IF(I402="violation",COUNTIF($AH$1:AH402,AH402),0)</f>
        <v>240</v>
      </c>
      <c r="AJ402" t="str">
        <f t="shared" si="66"/>
        <v>violation-METALDET1</v>
      </c>
      <c r="AK402">
        <f>IF(I402="violation",COUNTIF($AJ$1:AJ402,AJ402),FALSE)</f>
        <v>239</v>
      </c>
      <c r="AL402">
        <f t="shared" si="67"/>
        <v>0</v>
      </c>
      <c r="AM402">
        <f t="shared" si="68"/>
        <v>3</v>
      </c>
      <c r="AN402" t="str">
        <f t="shared" si="69"/>
        <v>ALERT! 3 Violation founded @METALDET1</v>
      </c>
    </row>
    <row r="403" spans="1:40">
      <c r="A403" t="s">
        <v>120</v>
      </c>
      <c r="B403" t="s">
        <v>121</v>
      </c>
      <c r="C403" t="s">
        <v>390</v>
      </c>
      <c r="D403" t="s">
        <v>129</v>
      </c>
      <c r="E403">
        <v>1</v>
      </c>
      <c r="G403" t="s">
        <v>130</v>
      </c>
      <c r="I403" t="s">
        <v>125</v>
      </c>
      <c r="Z403" t="str">
        <f>IFERROR(MID(AA403,FIND("-",H403,1)+1,20),_xlfn.IFNA(VLOOKUP(F403&amp;"-"&amp;AA403,Ref_Kontak!$A:$E,4,FALSE),Ref_Kontak!$H$2))</f>
        <v>628999007703</v>
      </c>
      <c r="AA403" t="str">
        <f t="shared" si="60"/>
        <v/>
      </c>
      <c r="AB403" t="str">
        <f t="shared" si="61"/>
        <v/>
      </c>
      <c r="AC403" t="str">
        <f t="shared" si="62"/>
        <v>628999007703</v>
      </c>
      <c r="AD403" t="str">
        <f t="shared" si="63"/>
        <v>Halo+,+Visual+AI+5S+mendeteksi+Violation%3A+METALDET1-LINE+8</v>
      </c>
      <c r="AE403" t="str">
        <f t="shared" si="64"/>
        <v>https://web.whatsapp.com/send/?phone=628999007703&amp;text=Halo+,+Visual+AI+5S+mendeteksi+Violation%3A+METALDET1-LINE+8&amp;type=phone_number&amp;app_absent=0</v>
      </c>
      <c r="AF403" t="b">
        <f>IF(ISNA(VLOOKUP(D403&amp;"-"&amp;AB403, Ref_Kontak!$A:$E, 4, FALSE)), FALSE, TRUE)</f>
        <v>0</v>
      </c>
      <c r="AG403" t="str">
        <f>_xlfn.IFNA(VLOOKUP(Z403,Ref_Kontak!H:H,1,FALSE),"FALSE")</f>
        <v>628999007703</v>
      </c>
      <c r="AH403" t="str">
        <f t="shared" si="65"/>
        <v>METALDET1-LINE 8</v>
      </c>
      <c r="AI403">
        <f>IF(I403="violation",COUNTIF($AH$1:AH403,AH403),0)</f>
        <v>241</v>
      </c>
      <c r="AJ403" t="str">
        <f t="shared" si="66"/>
        <v>violation-METALDET1</v>
      </c>
      <c r="AK403">
        <f>IF(I403="violation",COUNTIF($AJ$1:AJ403,AJ403),FALSE)</f>
        <v>240</v>
      </c>
      <c r="AL403">
        <f t="shared" si="67"/>
        <v>0</v>
      </c>
      <c r="AM403">
        <f t="shared" si="68"/>
        <v>3</v>
      </c>
      <c r="AN403" t="str">
        <f t="shared" si="69"/>
        <v>ALERT! 3 Violation founded @METALDET1</v>
      </c>
    </row>
    <row r="404" spans="1:40">
      <c r="A404" t="s">
        <v>120</v>
      </c>
      <c r="B404" t="s">
        <v>121</v>
      </c>
      <c r="C404" t="s">
        <v>390</v>
      </c>
      <c r="D404" t="s">
        <v>123</v>
      </c>
      <c r="E404">
        <v>1</v>
      </c>
      <c r="G404" t="s">
        <v>124</v>
      </c>
      <c r="I404" t="s">
        <v>125</v>
      </c>
      <c r="Z404" t="str">
        <f>IFERROR(MID(AA404,FIND("-",H404,1)+1,20),_xlfn.IFNA(VLOOKUP(F404&amp;"-"&amp;AA404,Ref_Kontak!$A:$E,4,FALSE),Ref_Kontak!$H$2))</f>
        <v>628999007703</v>
      </c>
      <c r="AA404" t="str">
        <f t="shared" si="60"/>
        <v/>
      </c>
      <c r="AB404" t="str">
        <f t="shared" si="61"/>
        <v/>
      </c>
      <c r="AC404" t="str">
        <f t="shared" si="62"/>
        <v>628999007703</v>
      </c>
      <c r="AD404" t="str">
        <f t="shared" si="63"/>
        <v>Halo+,+Visual+AI+5S+mendeteksi+Violation%3A+GUDANGEXP1-LINE+3</v>
      </c>
      <c r="AE404" t="str">
        <f t="shared" si="64"/>
        <v>https://web.whatsapp.com/send/?phone=628999007703&amp;text=Halo+,+Visual+AI+5S+mendeteksi+Violation%3A+GUDANGEXP1-LINE+3&amp;type=phone_number&amp;app_absent=0</v>
      </c>
      <c r="AF404" t="b">
        <f>IF(ISNA(VLOOKUP(D404&amp;"-"&amp;AB404, Ref_Kontak!$A:$E, 4, FALSE)), FALSE, TRUE)</f>
        <v>0</v>
      </c>
      <c r="AG404" t="str">
        <f>_xlfn.IFNA(VLOOKUP(Z404,Ref_Kontak!H:H,1,FALSE),"FALSE")</f>
        <v>628999007703</v>
      </c>
      <c r="AH404" t="str">
        <f t="shared" si="65"/>
        <v>GUDANGEXP1-LINE 3</v>
      </c>
      <c r="AI404">
        <f>IF(I404="violation",COUNTIF($AH$1:AH404,AH404),0)</f>
        <v>97</v>
      </c>
      <c r="AJ404" t="str">
        <f t="shared" si="66"/>
        <v>violation-GUDANGEXP1</v>
      </c>
      <c r="AK404">
        <f>IF(I404="violation",COUNTIF($AJ$1:AJ404,AJ404),FALSE)</f>
        <v>162</v>
      </c>
      <c r="AL404">
        <f t="shared" si="67"/>
        <v>0</v>
      </c>
      <c r="AM404">
        <f t="shared" si="68"/>
        <v>8</v>
      </c>
      <c r="AN404" t="str">
        <f t="shared" si="69"/>
        <v>ALERT! 8 Violation founded @GUDANGEXP1</v>
      </c>
    </row>
    <row r="405" spans="1:40">
      <c r="A405" t="s">
        <v>120</v>
      </c>
      <c r="B405" t="s">
        <v>121</v>
      </c>
      <c r="C405" t="s">
        <v>390</v>
      </c>
      <c r="D405" t="s">
        <v>324</v>
      </c>
      <c r="E405">
        <v>1</v>
      </c>
      <c r="G405" t="s">
        <v>124</v>
      </c>
      <c r="I405" t="s">
        <v>125</v>
      </c>
      <c r="Z405" t="str">
        <f>IFERROR(MID(AA405,FIND("-",H405,1)+1,20),_xlfn.IFNA(VLOOKUP(F405&amp;"-"&amp;AA405,Ref_Kontak!$A:$E,4,FALSE),Ref_Kontak!$H$2))</f>
        <v>628999007703</v>
      </c>
      <c r="AA405" t="str">
        <f t="shared" si="60"/>
        <v/>
      </c>
      <c r="AB405" t="str">
        <f t="shared" si="61"/>
        <v/>
      </c>
      <c r="AC405" t="str">
        <f t="shared" si="62"/>
        <v>628999007703</v>
      </c>
      <c r="AD405" t="str">
        <f t="shared" si="63"/>
        <v>Halo+,+Visual+AI+5S+mendeteksi+Violation%3A+GUDANGEXP1-LINE+4</v>
      </c>
      <c r="AE405" t="str">
        <f t="shared" si="64"/>
        <v>https://web.whatsapp.com/send/?phone=628999007703&amp;text=Halo+,+Visual+AI+5S+mendeteksi+Violation%3A+GUDANGEXP1-LINE+4&amp;type=phone_number&amp;app_absent=0</v>
      </c>
      <c r="AF405" t="b">
        <f>IF(ISNA(VLOOKUP(D405&amp;"-"&amp;AB405, Ref_Kontak!$A:$E, 4, FALSE)), FALSE, TRUE)</f>
        <v>0</v>
      </c>
      <c r="AG405" t="str">
        <f>_xlfn.IFNA(VLOOKUP(Z405,Ref_Kontak!H:H,1,FALSE),"FALSE")</f>
        <v>628999007703</v>
      </c>
      <c r="AH405" t="str">
        <f t="shared" si="65"/>
        <v>GUDANGEXP1-LINE 4</v>
      </c>
      <c r="AI405">
        <f>IF(I405="violation",COUNTIF($AH$1:AH405,AH405),0)</f>
        <v>66</v>
      </c>
      <c r="AJ405" t="str">
        <f t="shared" si="66"/>
        <v>violation-GUDANGEXP1</v>
      </c>
      <c r="AK405">
        <f>IF(I405="violation",COUNTIF($AJ$1:AJ405,AJ405),FALSE)</f>
        <v>163</v>
      </c>
      <c r="AL405">
        <f t="shared" si="67"/>
        <v>0</v>
      </c>
      <c r="AM405">
        <f t="shared" si="68"/>
        <v>8</v>
      </c>
      <c r="AN405" t="str">
        <f t="shared" si="69"/>
        <v>ALERT! 8 Violation founded @GUDANGEXP1</v>
      </c>
    </row>
    <row r="406" spans="1:40">
      <c r="A406" t="s">
        <v>120</v>
      </c>
      <c r="B406" t="s">
        <v>121</v>
      </c>
      <c r="C406" t="s">
        <v>391</v>
      </c>
      <c r="D406" t="s">
        <v>123</v>
      </c>
      <c r="E406">
        <v>1</v>
      </c>
      <c r="G406" t="s">
        <v>124</v>
      </c>
      <c r="I406" t="s">
        <v>125</v>
      </c>
      <c r="Z406" t="str">
        <f>IFERROR(MID(AA406,FIND("-",H406,1)+1,20),_xlfn.IFNA(VLOOKUP(F406&amp;"-"&amp;AA406,Ref_Kontak!$A:$E,4,FALSE),Ref_Kontak!$H$2))</f>
        <v>628999007703</v>
      </c>
      <c r="AA406" t="str">
        <f t="shared" si="60"/>
        <v/>
      </c>
      <c r="AB406" t="str">
        <f t="shared" si="61"/>
        <v/>
      </c>
      <c r="AC406" t="str">
        <f t="shared" si="62"/>
        <v>628999007703</v>
      </c>
      <c r="AD406" t="str">
        <f t="shared" si="63"/>
        <v>Halo+,+Visual+AI+5S+mendeteksi+Violation%3A+GUDANGEXP1-LINE+3</v>
      </c>
      <c r="AE406" t="str">
        <f t="shared" si="64"/>
        <v>https://web.whatsapp.com/send/?phone=628999007703&amp;text=Halo+,+Visual+AI+5S+mendeteksi+Violation%3A+GUDANGEXP1-LINE+3&amp;type=phone_number&amp;app_absent=0</v>
      </c>
      <c r="AF406" t="b">
        <f>IF(ISNA(VLOOKUP(D406&amp;"-"&amp;AB406, Ref_Kontak!$A:$E, 4, FALSE)), FALSE, TRUE)</f>
        <v>0</v>
      </c>
      <c r="AG406" t="str">
        <f>_xlfn.IFNA(VLOOKUP(Z406,Ref_Kontak!H:H,1,FALSE),"FALSE")</f>
        <v>628999007703</v>
      </c>
      <c r="AH406" t="str">
        <f t="shared" si="65"/>
        <v>GUDANGEXP1-LINE 3</v>
      </c>
      <c r="AI406">
        <f>IF(I406="violation",COUNTIF($AH$1:AH406,AH406),0)</f>
        <v>98</v>
      </c>
      <c r="AJ406" t="str">
        <f t="shared" si="66"/>
        <v>violation-GUDANGEXP1</v>
      </c>
      <c r="AK406">
        <f>IF(I406="violation",COUNTIF($AJ$1:AJ406,AJ406),FALSE)</f>
        <v>164</v>
      </c>
      <c r="AL406">
        <f t="shared" si="67"/>
        <v>0</v>
      </c>
      <c r="AM406">
        <f t="shared" si="68"/>
        <v>8</v>
      </c>
      <c r="AN406" t="str">
        <f t="shared" si="69"/>
        <v>ALERT! 8 Violation founded @GUDANGEXP1</v>
      </c>
    </row>
    <row r="407" spans="1:40">
      <c r="A407" t="s">
        <v>120</v>
      </c>
      <c r="B407" t="s">
        <v>121</v>
      </c>
      <c r="C407" t="s">
        <v>391</v>
      </c>
      <c r="D407" t="s">
        <v>324</v>
      </c>
      <c r="E407">
        <v>1</v>
      </c>
      <c r="G407" t="s">
        <v>124</v>
      </c>
      <c r="I407" t="s">
        <v>125</v>
      </c>
      <c r="Z407" t="str">
        <f>IFERROR(MID(AA407,FIND("-",H407,1)+1,20),_xlfn.IFNA(VLOOKUP(F407&amp;"-"&amp;AA407,Ref_Kontak!$A:$E,4,FALSE),Ref_Kontak!$H$2))</f>
        <v>628999007703</v>
      </c>
      <c r="AA407" t="str">
        <f t="shared" si="60"/>
        <v/>
      </c>
      <c r="AB407" t="str">
        <f t="shared" si="61"/>
        <v/>
      </c>
      <c r="AC407" t="str">
        <f t="shared" si="62"/>
        <v>628999007703</v>
      </c>
      <c r="AD407" t="str">
        <f t="shared" si="63"/>
        <v>Halo+,+Visual+AI+5S+mendeteksi+Violation%3A+GUDANGEXP1-LINE+4</v>
      </c>
      <c r="AE407" t="str">
        <f t="shared" si="64"/>
        <v>https://web.whatsapp.com/send/?phone=628999007703&amp;text=Halo+,+Visual+AI+5S+mendeteksi+Violation%3A+GUDANGEXP1-LINE+4&amp;type=phone_number&amp;app_absent=0</v>
      </c>
      <c r="AF407" t="b">
        <f>IF(ISNA(VLOOKUP(D407&amp;"-"&amp;AB407, Ref_Kontak!$A:$E, 4, FALSE)), FALSE, TRUE)</f>
        <v>0</v>
      </c>
      <c r="AG407" t="str">
        <f>_xlfn.IFNA(VLOOKUP(Z407,Ref_Kontak!H:H,1,FALSE),"FALSE")</f>
        <v>628999007703</v>
      </c>
      <c r="AH407" t="str">
        <f t="shared" si="65"/>
        <v>GUDANGEXP1-LINE 4</v>
      </c>
      <c r="AI407">
        <f>IF(I407="violation",COUNTIF($AH$1:AH407,AH407),0)</f>
        <v>67</v>
      </c>
      <c r="AJ407" t="str">
        <f t="shared" si="66"/>
        <v>violation-GUDANGEXP1</v>
      </c>
      <c r="AK407">
        <f>IF(I407="violation",COUNTIF($AJ$1:AJ407,AJ407),FALSE)</f>
        <v>165</v>
      </c>
      <c r="AL407">
        <f t="shared" si="67"/>
        <v>0</v>
      </c>
      <c r="AM407">
        <f t="shared" si="68"/>
        <v>8</v>
      </c>
      <c r="AN407" t="str">
        <f t="shared" si="69"/>
        <v>ALERT! 8 Violation founded @GUDANGEXP1</v>
      </c>
    </row>
    <row r="408" spans="1:40">
      <c r="A408" t="s">
        <v>120</v>
      </c>
      <c r="B408" t="s">
        <v>121</v>
      </c>
      <c r="C408" t="s">
        <v>392</v>
      </c>
      <c r="D408" t="s">
        <v>129</v>
      </c>
      <c r="E408">
        <v>1</v>
      </c>
      <c r="G408" t="s">
        <v>130</v>
      </c>
      <c r="I408" t="s">
        <v>125</v>
      </c>
      <c r="Z408" t="str">
        <f>IFERROR(MID(AA408,FIND("-",H408,1)+1,20),_xlfn.IFNA(VLOOKUP(F408&amp;"-"&amp;AA408,Ref_Kontak!$A:$E,4,FALSE),Ref_Kontak!$H$2))</f>
        <v>628999007703</v>
      </c>
      <c r="AA408" t="str">
        <f t="shared" si="60"/>
        <v/>
      </c>
      <c r="AB408" t="str">
        <f t="shared" si="61"/>
        <v/>
      </c>
      <c r="AC408" t="str">
        <f t="shared" si="62"/>
        <v>628999007703</v>
      </c>
      <c r="AD408" t="str">
        <f t="shared" si="63"/>
        <v>Halo+,+Visual+AI+5S+mendeteksi+Violation%3A+METALDET1-LINE+8</v>
      </c>
      <c r="AE408" t="str">
        <f t="shared" si="64"/>
        <v>https://web.whatsapp.com/send/?phone=628999007703&amp;text=Halo+,+Visual+AI+5S+mendeteksi+Violation%3A+METALDET1-LINE+8&amp;type=phone_number&amp;app_absent=0</v>
      </c>
      <c r="AF408" t="b">
        <f>IF(ISNA(VLOOKUP(D408&amp;"-"&amp;AB408, Ref_Kontak!$A:$E, 4, FALSE)), FALSE, TRUE)</f>
        <v>0</v>
      </c>
      <c r="AG408" t="str">
        <f>_xlfn.IFNA(VLOOKUP(Z408,Ref_Kontak!H:H,1,FALSE),"FALSE")</f>
        <v>628999007703</v>
      </c>
      <c r="AH408" t="str">
        <f t="shared" si="65"/>
        <v>METALDET1-LINE 8</v>
      </c>
      <c r="AI408">
        <f>IF(I408="violation",COUNTIF($AH$1:AH408,AH408),0)</f>
        <v>242</v>
      </c>
      <c r="AJ408" t="str">
        <f t="shared" si="66"/>
        <v>violation-METALDET1</v>
      </c>
      <c r="AK408">
        <f>IF(I408="violation",COUNTIF($AJ$1:AJ408,AJ408),FALSE)</f>
        <v>241</v>
      </c>
      <c r="AL408">
        <f t="shared" si="67"/>
        <v>0</v>
      </c>
      <c r="AM408">
        <f t="shared" si="68"/>
        <v>3</v>
      </c>
      <c r="AN408" t="str">
        <f t="shared" si="69"/>
        <v>ALERT! 3 Violation founded @METALDET1</v>
      </c>
    </row>
    <row r="409" spans="1:40">
      <c r="A409" t="s">
        <v>120</v>
      </c>
      <c r="B409" t="s">
        <v>121</v>
      </c>
      <c r="C409" t="s">
        <v>392</v>
      </c>
      <c r="D409" t="s">
        <v>129</v>
      </c>
      <c r="E409">
        <v>1</v>
      </c>
      <c r="G409" t="s">
        <v>130</v>
      </c>
      <c r="I409" t="s">
        <v>125</v>
      </c>
      <c r="Z409" t="str">
        <f>IFERROR(MID(AA409,FIND("-",H409,1)+1,20),_xlfn.IFNA(VLOOKUP(F409&amp;"-"&amp;AA409,Ref_Kontak!$A:$E,4,FALSE),Ref_Kontak!$H$2))</f>
        <v>628999007703</v>
      </c>
      <c r="AA409" t="str">
        <f t="shared" si="60"/>
        <v/>
      </c>
      <c r="AB409" t="str">
        <f t="shared" si="61"/>
        <v/>
      </c>
      <c r="AC409" t="str">
        <f t="shared" si="62"/>
        <v>628999007703</v>
      </c>
      <c r="AD409" t="str">
        <f t="shared" si="63"/>
        <v>Halo+,+Visual+AI+5S+mendeteksi+Violation%3A+METALDET1-LINE+8</v>
      </c>
      <c r="AE409" t="str">
        <f t="shared" si="64"/>
        <v>https://web.whatsapp.com/send/?phone=628999007703&amp;text=Halo+,+Visual+AI+5S+mendeteksi+Violation%3A+METALDET1-LINE+8&amp;type=phone_number&amp;app_absent=0</v>
      </c>
      <c r="AF409" t="b">
        <f>IF(ISNA(VLOOKUP(D409&amp;"-"&amp;AB409, Ref_Kontak!$A:$E, 4, FALSE)), FALSE, TRUE)</f>
        <v>0</v>
      </c>
      <c r="AG409" t="str">
        <f>_xlfn.IFNA(VLOOKUP(Z409,Ref_Kontak!H:H,1,FALSE),"FALSE")</f>
        <v>628999007703</v>
      </c>
      <c r="AH409" t="str">
        <f t="shared" si="65"/>
        <v>METALDET1-LINE 8</v>
      </c>
      <c r="AI409">
        <f>IF(I409="violation",COUNTIF($AH$1:AH409,AH409),0)</f>
        <v>243</v>
      </c>
      <c r="AJ409" t="str">
        <f t="shared" si="66"/>
        <v>violation-METALDET1</v>
      </c>
      <c r="AK409">
        <f>IF(I409="violation",COUNTIF($AJ$1:AJ409,AJ409),FALSE)</f>
        <v>242</v>
      </c>
      <c r="AL409">
        <f t="shared" si="67"/>
        <v>0</v>
      </c>
      <c r="AM409">
        <f t="shared" si="68"/>
        <v>3</v>
      </c>
      <c r="AN409" t="str">
        <f t="shared" si="69"/>
        <v>ALERT! 3 Violation founded @METALDET1</v>
      </c>
    </row>
    <row r="410" spans="1:40">
      <c r="A410" t="s">
        <v>120</v>
      </c>
      <c r="B410" t="s">
        <v>121</v>
      </c>
      <c r="C410" t="s">
        <v>392</v>
      </c>
      <c r="D410" t="s">
        <v>123</v>
      </c>
      <c r="E410">
        <v>1</v>
      </c>
      <c r="G410" t="s">
        <v>124</v>
      </c>
      <c r="I410" t="s">
        <v>125</v>
      </c>
      <c r="Z410" t="str">
        <f>IFERROR(MID(AA410,FIND("-",H410,1)+1,20),_xlfn.IFNA(VLOOKUP(F410&amp;"-"&amp;AA410,Ref_Kontak!$A:$E,4,FALSE),Ref_Kontak!$H$2))</f>
        <v>628999007703</v>
      </c>
      <c r="AA410" t="str">
        <f t="shared" si="60"/>
        <v/>
      </c>
      <c r="AB410" t="str">
        <f t="shared" si="61"/>
        <v/>
      </c>
      <c r="AC410" t="str">
        <f t="shared" si="62"/>
        <v>628999007703</v>
      </c>
      <c r="AD410" t="str">
        <f t="shared" si="63"/>
        <v>Halo+,+Visual+AI+5S+mendeteksi+Violation%3A+GUDANGEXP1-LINE+3</v>
      </c>
      <c r="AE410" t="str">
        <f t="shared" si="64"/>
        <v>https://web.whatsapp.com/send/?phone=628999007703&amp;text=Halo+,+Visual+AI+5S+mendeteksi+Violation%3A+GUDANGEXP1-LINE+3&amp;type=phone_number&amp;app_absent=0</v>
      </c>
      <c r="AF410" t="b">
        <f>IF(ISNA(VLOOKUP(D410&amp;"-"&amp;AB410, Ref_Kontak!$A:$E, 4, FALSE)), FALSE, TRUE)</f>
        <v>0</v>
      </c>
      <c r="AG410" t="str">
        <f>_xlfn.IFNA(VLOOKUP(Z410,Ref_Kontak!H:H,1,FALSE),"FALSE")</f>
        <v>628999007703</v>
      </c>
      <c r="AH410" t="str">
        <f t="shared" si="65"/>
        <v>GUDANGEXP1-LINE 3</v>
      </c>
      <c r="AI410">
        <f>IF(I410="violation",COUNTIF($AH$1:AH410,AH410),0)</f>
        <v>99</v>
      </c>
      <c r="AJ410" t="str">
        <f t="shared" si="66"/>
        <v>violation-GUDANGEXP1</v>
      </c>
      <c r="AK410">
        <f>IF(I410="violation",COUNTIF($AJ$1:AJ410,AJ410),FALSE)</f>
        <v>166</v>
      </c>
      <c r="AL410">
        <f t="shared" si="67"/>
        <v>0</v>
      </c>
      <c r="AM410">
        <f t="shared" si="68"/>
        <v>8</v>
      </c>
      <c r="AN410" t="str">
        <f t="shared" si="69"/>
        <v>ALERT! 8 Violation founded @GUDANGEXP1</v>
      </c>
    </row>
    <row r="411" spans="1:40">
      <c r="A411" t="s">
        <v>120</v>
      </c>
      <c r="B411" t="s">
        <v>121</v>
      </c>
      <c r="C411" t="s">
        <v>392</v>
      </c>
      <c r="D411" t="s">
        <v>324</v>
      </c>
      <c r="E411">
        <v>1</v>
      </c>
      <c r="G411" t="s">
        <v>124</v>
      </c>
      <c r="I411" t="s">
        <v>125</v>
      </c>
      <c r="Z411" t="str">
        <f>IFERROR(MID(AA411,FIND("-",H411,1)+1,20),_xlfn.IFNA(VLOOKUP(F411&amp;"-"&amp;AA411,Ref_Kontak!$A:$E,4,FALSE),Ref_Kontak!$H$2))</f>
        <v>628999007703</v>
      </c>
      <c r="AA411" t="str">
        <f t="shared" si="60"/>
        <v/>
      </c>
      <c r="AB411" t="str">
        <f t="shared" si="61"/>
        <v/>
      </c>
      <c r="AC411" t="str">
        <f t="shared" si="62"/>
        <v>628999007703</v>
      </c>
      <c r="AD411" t="str">
        <f t="shared" si="63"/>
        <v>Halo+,+Visual+AI+5S+mendeteksi+Violation%3A+GUDANGEXP1-LINE+4</v>
      </c>
      <c r="AE411" t="str">
        <f t="shared" si="64"/>
        <v>https://web.whatsapp.com/send/?phone=628999007703&amp;text=Halo+,+Visual+AI+5S+mendeteksi+Violation%3A+GUDANGEXP1-LINE+4&amp;type=phone_number&amp;app_absent=0</v>
      </c>
      <c r="AF411" t="b">
        <f>IF(ISNA(VLOOKUP(D411&amp;"-"&amp;AB411, Ref_Kontak!$A:$E, 4, FALSE)), FALSE, TRUE)</f>
        <v>0</v>
      </c>
      <c r="AG411" t="str">
        <f>_xlfn.IFNA(VLOOKUP(Z411,Ref_Kontak!H:H,1,FALSE),"FALSE")</f>
        <v>628999007703</v>
      </c>
      <c r="AH411" t="str">
        <f t="shared" si="65"/>
        <v>GUDANGEXP1-LINE 4</v>
      </c>
      <c r="AI411">
        <f>IF(I411="violation",COUNTIF($AH$1:AH411,AH411),0)</f>
        <v>68</v>
      </c>
      <c r="AJ411" t="str">
        <f t="shared" si="66"/>
        <v>violation-GUDANGEXP1</v>
      </c>
      <c r="AK411">
        <f>IF(I411="violation",COUNTIF($AJ$1:AJ411,AJ411),FALSE)</f>
        <v>167</v>
      </c>
      <c r="AL411">
        <f t="shared" si="67"/>
        <v>0</v>
      </c>
      <c r="AM411">
        <f t="shared" si="68"/>
        <v>8</v>
      </c>
      <c r="AN411" t="str">
        <f t="shared" si="69"/>
        <v>ALERT! 8 Violation founded @GUDANGEXP1</v>
      </c>
    </row>
    <row r="412" spans="1:40">
      <c r="A412" t="s">
        <v>120</v>
      </c>
      <c r="B412" t="s">
        <v>121</v>
      </c>
      <c r="C412" t="s">
        <v>393</v>
      </c>
      <c r="D412" t="s">
        <v>129</v>
      </c>
      <c r="E412">
        <v>1</v>
      </c>
      <c r="G412" t="s">
        <v>130</v>
      </c>
      <c r="I412" t="s">
        <v>125</v>
      </c>
      <c r="Z412" t="str">
        <f>IFERROR(MID(AA412,FIND("-",H412,1)+1,20),_xlfn.IFNA(VLOOKUP(F412&amp;"-"&amp;AA412,Ref_Kontak!$A:$E,4,FALSE),Ref_Kontak!$H$2))</f>
        <v>628999007703</v>
      </c>
      <c r="AA412" t="str">
        <f t="shared" si="60"/>
        <v/>
      </c>
      <c r="AB412" t="str">
        <f t="shared" si="61"/>
        <v/>
      </c>
      <c r="AC412" t="str">
        <f t="shared" si="62"/>
        <v>628999007703</v>
      </c>
      <c r="AD412" t="str">
        <f t="shared" si="63"/>
        <v>Halo+,+Visual+AI+5S+mendeteksi+Violation%3A+METALDET1-LINE+8</v>
      </c>
      <c r="AE412" t="str">
        <f t="shared" si="64"/>
        <v>https://web.whatsapp.com/send/?phone=628999007703&amp;text=Halo+,+Visual+AI+5S+mendeteksi+Violation%3A+METALDET1-LINE+8&amp;type=phone_number&amp;app_absent=0</v>
      </c>
      <c r="AF412" t="b">
        <f>IF(ISNA(VLOOKUP(D412&amp;"-"&amp;AB412, Ref_Kontak!$A:$E, 4, FALSE)), FALSE, TRUE)</f>
        <v>0</v>
      </c>
      <c r="AG412" t="str">
        <f>_xlfn.IFNA(VLOOKUP(Z412,Ref_Kontak!H:H,1,FALSE),"FALSE")</f>
        <v>628999007703</v>
      </c>
      <c r="AH412" t="str">
        <f t="shared" si="65"/>
        <v>METALDET1-LINE 8</v>
      </c>
      <c r="AI412">
        <f>IF(I412="violation",COUNTIF($AH$1:AH412,AH412),0)</f>
        <v>244</v>
      </c>
      <c r="AJ412" t="str">
        <f t="shared" si="66"/>
        <v>violation-METALDET1</v>
      </c>
      <c r="AK412">
        <f>IF(I412="violation",COUNTIF($AJ$1:AJ412,AJ412),FALSE)</f>
        <v>243</v>
      </c>
      <c r="AL412">
        <f t="shared" si="67"/>
        <v>0</v>
      </c>
      <c r="AM412">
        <f t="shared" si="68"/>
        <v>3</v>
      </c>
      <c r="AN412" t="str">
        <f t="shared" si="69"/>
        <v>ALERT! 3 Violation founded @METALDET1</v>
      </c>
    </row>
    <row r="413" spans="1:40">
      <c r="A413" t="s">
        <v>120</v>
      </c>
      <c r="B413" t="s">
        <v>121</v>
      </c>
      <c r="C413" t="s">
        <v>393</v>
      </c>
      <c r="D413" t="s">
        <v>123</v>
      </c>
      <c r="E413">
        <v>1</v>
      </c>
      <c r="G413" t="s">
        <v>124</v>
      </c>
      <c r="I413" t="s">
        <v>125</v>
      </c>
      <c r="Z413" t="str">
        <f>IFERROR(MID(AA413,FIND("-",H413,1)+1,20),_xlfn.IFNA(VLOOKUP(F413&amp;"-"&amp;AA413,Ref_Kontak!$A:$E,4,FALSE),Ref_Kontak!$H$2))</f>
        <v>628999007703</v>
      </c>
      <c r="AA413" t="str">
        <f t="shared" si="60"/>
        <v/>
      </c>
      <c r="AB413" t="str">
        <f t="shared" si="61"/>
        <v/>
      </c>
      <c r="AC413" t="str">
        <f t="shared" si="62"/>
        <v>628999007703</v>
      </c>
      <c r="AD413" t="str">
        <f t="shared" si="63"/>
        <v>Halo+,+Visual+AI+5S+mendeteksi+Violation%3A+GUDANGEXP1-LINE+3</v>
      </c>
      <c r="AE413" t="str">
        <f t="shared" si="64"/>
        <v>https://web.whatsapp.com/send/?phone=628999007703&amp;text=Halo+,+Visual+AI+5S+mendeteksi+Violation%3A+GUDANGEXP1-LINE+3&amp;type=phone_number&amp;app_absent=0</v>
      </c>
      <c r="AF413" t="b">
        <f>IF(ISNA(VLOOKUP(D413&amp;"-"&amp;AB413, Ref_Kontak!$A:$E, 4, FALSE)), FALSE, TRUE)</f>
        <v>0</v>
      </c>
      <c r="AG413" t="str">
        <f>_xlfn.IFNA(VLOOKUP(Z413,Ref_Kontak!H:H,1,FALSE),"FALSE")</f>
        <v>628999007703</v>
      </c>
      <c r="AH413" t="str">
        <f t="shared" si="65"/>
        <v>GUDANGEXP1-LINE 3</v>
      </c>
      <c r="AI413">
        <f>IF(I413="violation",COUNTIF($AH$1:AH413,AH413),0)</f>
        <v>100</v>
      </c>
      <c r="AJ413" t="str">
        <f t="shared" si="66"/>
        <v>violation-GUDANGEXP1</v>
      </c>
      <c r="AK413">
        <f>IF(I413="violation",COUNTIF($AJ$1:AJ413,AJ413),FALSE)</f>
        <v>168</v>
      </c>
      <c r="AL413">
        <f t="shared" si="67"/>
        <v>0</v>
      </c>
      <c r="AM413">
        <f t="shared" si="68"/>
        <v>8</v>
      </c>
      <c r="AN413" t="str">
        <f t="shared" si="69"/>
        <v>ALERT! 8 Violation founded @GUDANGEXP1</v>
      </c>
    </row>
    <row r="414" spans="1:40">
      <c r="A414" t="s">
        <v>120</v>
      </c>
      <c r="B414" t="s">
        <v>121</v>
      </c>
      <c r="C414" t="s">
        <v>393</v>
      </c>
      <c r="D414" t="s">
        <v>324</v>
      </c>
      <c r="E414">
        <v>1</v>
      </c>
      <c r="G414" t="s">
        <v>124</v>
      </c>
      <c r="I414" t="s">
        <v>125</v>
      </c>
      <c r="Z414" t="str">
        <f>IFERROR(MID(AA414,FIND("-",H414,1)+1,20),_xlfn.IFNA(VLOOKUP(F414&amp;"-"&amp;AA414,Ref_Kontak!$A:$E,4,FALSE),Ref_Kontak!$H$2))</f>
        <v>628999007703</v>
      </c>
      <c r="AA414" t="str">
        <f t="shared" si="60"/>
        <v/>
      </c>
      <c r="AB414" t="str">
        <f t="shared" si="61"/>
        <v/>
      </c>
      <c r="AC414" t="str">
        <f t="shared" si="62"/>
        <v>628999007703</v>
      </c>
      <c r="AD414" t="str">
        <f t="shared" si="63"/>
        <v>Halo+,+Visual+AI+5S+mendeteksi+Violation%3A+GUDANGEXP1-LINE+4</v>
      </c>
      <c r="AE414" t="str">
        <f t="shared" si="64"/>
        <v>https://web.whatsapp.com/send/?phone=628999007703&amp;text=Halo+,+Visual+AI+5S+mendeteksi+Violation%3A+GUDANGEXP1-LINE+4&amp;type=phone_number&amp;app_absent=0</v>
      </c>
      <c r="AF414" t="b">
        <f>IF(ISNA(VLOOKUP(D414&amp;"-"&amp;AB414, Ref_Kontak!$A:$E, 4, FALSE)), FALSE, TRUE)</f>
        <v>0</v>
      </c>
      <c r="AG414" t="str">
        <f>_xlfn.IFNA(VLOOKUP(Z414,Ref_Kontak!H:H,1,FALSE),"FALSE")</f>
        <v>628999007703</v>
      </c>
      <c r="AH414" t="str">
        <f t="shared" si="65"/>
        <v>GUDANGEXP1-LINE 4</v>
      </c>
      <c r="AI414">
        <f>IF(I414="violation",COUNTIF($AH$1:AH414,AH414),0)</f>
        <v>69</v>
      </c>
      <c r="AJ414" t="str">
        <f t="shared" si="66"/>
        <v>violation-GUDANGEXP1</v>
      </c>
      <c r="AK414">
        <f>IF(I414="violation",COUNTIF($AJ$1:AJ414,AJ414),FALSE)</f>
        <v>169</v>
      </c>
      <c r="AL414">
        <f t="shared" si="67"/>
        <v>0</v>
      </c>
      <c r="AM414">
        <f t="shared" si="68"/>
        <v>8</v>
      </c>
      <c r="AN414" t="str">
        <f t="shared" si="69"/>
        <v>ALERT! 8 Violation founded @GUDANGEXP1</v>
      </c>
    </row>
    <row r="415" spans="1:40">
      <c r="A415" t="s">
        <v>120</v>
      </c>
      <c r="B415" t="s">
        <v>121</v>
      </c>
      <c r="C415" t="s">
        <v>394</v>
      </c>
      <c r="D415" t="s">
        <v>123</v>
      </c>
      <c r="E415">
        <v>1</v>
      </c>
      <c r="G415" t="s">
        <v>124</v>
      </c>
      <c r="I415" t="s">
        <v>125</v>
      </c>
      <c r="Z415" t="str">
        <f>IFERROR(MID(AA415,FIND("-",H415,1)+1,20),_xlfn.IFNA(VLOOKUP(F415&amp;"-"&amp;AA415,Ref_Kontak!$A:$E,4,FALSE),Ref_Kontak!$H$2))</f>
        <v>628999007703</v>
      </c>
      <c r="AA415" t="str">
        <f t="shared" si="60"/>
        <v/>
      </c>
      <c r="AB415" t="str">
        <f t="shared" si="61"/>
        <v/>
      </c>
      <c r="AC415" t="str">
        <f t="shared" si="62"/>
        <v>628999007703</v>
      </c>
      <c r="AD415" t="str">
        <f t="shared" si="63"/>
        <v>Halo+,+Visual+AI+5S+mendeteksi+Violation%3A+GUDANGEXP1-LINE+3</v>
      </c>
      <c r="AE415" t="str">
        <f t="shared" si="64"/>
        <v>https://web.whatsapp.com/send/?phone=628999007703&amp;text=Halo+,+Visual+AI+5S+mendeteksi+Violation%3A+GUDANGEXP1-LINE+3&amp;type=phone_number&amp;app_absent=0</v>
      </c>
      <c r="AF415" t="b">
        <f>IF(ISNA(VLOOKUP(D415&amp;"-"&amp;AB415, Ref_Kontak!$A:$E, 4, FALSE)), FALSE, TRUE)</f>
        <v>0</v>
      </c>
      <c r="AG415" t="str">
        <f>_xlfn.IFNA(VLOOKUP(Z415,Ref_Kontak!H:H,1,FALSE),"FALSE")</f>
        <v>628999007703</v>
      </c>
      <c r="AH415" t="str">
        <f t="shared" si="65"/>
        <v>GUDANGEXP1-LINE 3</v>
      </c>
      <c r="AI415">
        <f>IF(I415="violation",COUNTIF($AH$1:AH415,AH415),0)</f>
        <v>101</v>
      </c>
      <c r="AJ415" t="str">
        <f t="shared" si="66"/>
        <v>violation-GUDANGEXP1</v>
      </c>
      <c r="AK415">
        <f>IF(I415="violation",COUNTIF($AJ$1:AJ415,AJ415),FALSE)</f>
        <v>170</v>
      </c>
      <c r="AL415">
        <f t="shared" si="67"/>
        <v>0</v>
      </c>
      <c r="AM415">
        <f t="shared" si="68"/>
        <v>8</v>
      </c>
      <c r="AN415" t="str">
        <f t="shared" si="69"/>
        <v>ALERT! 8 Violation founded @GUDANGEXP1</v>
      </c>
    </row>
    <row r="416" spans="1:40">
      <c r="A416" t="s">
        <v>120</v>
      </c>
      <c r="B416" t="s">
        <v>121</v>
      </c>
      <c r="C416" t="s">
        <v>394</v>
      </c>
      <c r="D416" t="s">
        <v>324</v>
      </c>
      <c r="E416">
        <v>1</v>
      </c>
      <c r="G416" t="s">
        <v>124</v>
      </c>
      <c r="I416" t="s">
        <v>125</v>
      </c>
      <c r="Z416" t="str">
        <f>IFERROR(MID(AA416,FIND("-",H416,1)+1,20),_xlfn.IFNA(VLOOKUP(F416&amp;"-"&amp;AA416,Ref_Kontak!$A:$E,4,FALSE),Ref_Kontak!$H$2))</f>
        <v>628999007703</v>
      </c>
      <c r="AA416" t="str">
        <f t="shared" si="60"/>
        <v/>
      </c>
      <c r="AB416" t="str">
        <f t="shared" si="61"/>
        <v/>
      </c>
      <c r="AC416" t="str">
        <f t="shared" si="62"/>
        <v>628999007703</v>
      </c>
      <c r="AD416" t="str">
        <f t="shared" si="63"/>
        <v>Halo+,+Visual+AI+5S+mendeteksi+Violation%3A+GUDANGEXP1-LINE+4</v>
      </c>
      <c r="AE416" t="str">
        <f t="shared" si="64"/>
        <v>https://web.whatsapp.com/send/?phone=628999007703&amp;text=Halo+,+Visual+AI+5S+mendeteksi+Violation%3A+GUDANGEXP1-LINE+4&amp;type=phone_number&amp;app_absent=0</v>
      </c>
      <c r="AF416" t="b">
        <f>IF(ISNA(VLOOKUP(D416&amp;"-"&amp;AB416, Ref_Kontak!$A:$E, 4, FALSE)), FALSE, TRUE)</f>
        <v>0</v>
      </c>
      <c r="AG416" t="str">
        <f>_xlfn.IFNA(VLOOKUP(Z416,Ref_Kontak!H:H,1,FALSE),"FALSE")</f>
        <v>628999007703</v>
      </c>
      <c r="AH416" t="str">
        <f t="shared" si="65"/>
        <v>GUDANGEXP1-LINE 4</v>
      </c>
      <c r="AI416">
        <f>IF(I416="violation",COUNTIF($AH$1:AH416,AH416),0)</f>
        <v>70</v>
      </c>
      <c r="AJ416" t="str">
        <f t="shared" si="66"/>
        <v>violation-GUDANGEXP1</v>
      </c>
      <c r="AK416">
        <f>IF(I416="violation",COUNTIF($AJ$1:AJ416,AJ416),FALSE)</f>
        <v>171</v>
      </c>
      <c r="AL416">
        <f t="shared" si="67"/>
        <v>0</v>
      </c>
      <c r="AM416">
        <f t="shared" si="68"/>
        <v>8</v>
      </c>
      <c r="AN416" t="str">
        <f t="shared" si="69"/>
        <v>ALERT! 8 Violation founded @GUDANGEXP1</v>
      </c>
    </row>
    <row r="417" spans="1:40">
      <c r="A417" t="s">
        <v>120</v>
      </c>
      <c r="B417" t="s">
        <v>121</v>
      </c>
      <c r="C417" t="s">
        <v>394</v>
      </c>
      <c r="D417" t="s">
        <v>129</v>
      </c>
      <c r="E417">
        <v>1</v>
      </c>
      <c r="G417" t="s">
        <v>130</v>
      </c>
      <c r="I417" t="s">
        <v>125</v>
      </c>
      <c r="Z417" t="str">
        <f>IFERROR(MID(AA417,FIND("-",H417,1)+1,20),_xlfn.IFNA(VLOOKUP(F417&amp;"-"&amp;AA417,Ref_Kontak!$A:$E,4,FALSE),Ref_Kontak!$H$2))</f>
        <v>628999007703</v>
      </c>
      <c r="AA417" t="str">
        <f t="shared" si="60"/>
        <v/>
      </c>
      <c r="AB417" t="str">
        <f t="shared" si="61"/>
        <v/>
      </c>
      <c r="AC417" t="str">
        <f t="shared" si="62"/>
        <v>628999007703</v>
      </c>
      <c r="AD417" t="str">
        <f t="shared" si="63"/>
        <v>Halo+,+Visual+AI+5S+mendeteksi+Violation%3A+METALDET1-LINE+8</v>
      </c>
      <c r="AE417" t="str">
        <f t="shared" si="64"/>
        <v>https://web.whatsapp.com/send/?phone=628999007703&amp;text=Halo+,+Visual+AI+5S+mendeteksi+Violation%3A+METALDET1-LINE+8&amp;type=phone_number&amp;app_absent=0</v>
      </c>
      <c r="AF417" t="b">
        <f>IF(ISNA(VLOOKUP(D417&amp;"-"&amp;AB417, Ref_Kontak!$A:$E, 4, FALSE)), FALSE, TRUE)</f>
        <v>0</v>
      </c>
      <c r="AG417" t="str">
        <f>_xlfn.IFNA(VLOOKUP(Z417,Ref_Kontak!H:H,1,FALSE),"FALSE")</f>
        <v>628999007703</v>
      </c>
      <c r="AH417" t="str">
        <f t="shared" si="65"/>
        <v>METALDET1-LINE 8</v>
      </c>
      <c r="AI417">
        <f>IF(I417="violation",COUNTIF($AH$1:AH417,AH417),0)</f>
        <v>245</v>
      </c>
      <c r="AJ417" t="str">
        <f t="shared" si="66"/>
        <v>violation-METALDET1</v>
      </c>
      <c r="AK417">
        <f>IF(I417="violation",COUNTIF($AJ$1:AJ417,AJ417),FALSE)</f>
        <v>244</v>
      </c>
      <c r="AL417">
        <f t="shared" si="67"/>
        <v>0</v>
      </c>
      <c r="AM417">
        <f t="shared" si="68"/>
        <v>3</v>
      </c>
      <c r="AN417" t="str">
        <f t="shared" si="69"/>
        <v>ALERT! 3 Violation founded @METALDET1</v>
      </c>
    </row>
    <row r="418" spans="1:40">
      <c r="A418" t="s">
        <v>120</v>
      </c>
      <c r="B418" t="s">
        <v>121</v>
      </c>
      <c r="C418" t="s">
        <v>395</v>
      </c>
      <c r="D418" t="s">
        <v>129</v>
      </c>
      <c r="E418">
        <v>1</v>
      </c>
      <c r="G418" t="s">
        <v>130</v>
      </c>
      <c r="I418" t="s">
        <v>125</v>
      </c>
      <c r="Z418" t="str">
        <f>IFERROR(MID(AA418,FIND("-",H418,1)+1,20),_xlfn.IFNA(VLOOKUP(F418&amp;"-"&amp;AA418,Ref_Kontak!$A:$E,4,FALSE),Ref_Kontak!$H$2))</f>
        <v>628999007703</v>
      </c>
      <c r="AA418" t="str">
        <f t="shared" si="60"/>
        <v/>
      </c>
      <c r="AB418" t="str">
        <f t="shared" si="61"/>
        <v/>
      </c>
      <c r="AC418" t="str">
        <f t="shared" si="62"/>
        <v>628999007703</v>
      </c>
      <c r="AD418" t="str">
        <f t="shared" si="63"/>
        <v>Halo+,+Visual+AI+5S+mendeteksi+Violation%3A+METALDET1-LINE+8</v>
      </c>
      <c r="AE418" t="str">
        <f t="shared" si="64"/>
        <v>https://web.whatsapp.com/send/?phone=628999007703&amp;text=Halo+,+Visual+AI+5S+mendeteksi+Violation%3A+METALDET1-LINE+8&amp;type=phone_number&amp;app_absent=0</v>
      </c>
      <c r="AF418" t="b">
        <f>IF(ISNA(VLOOKUP(D418&amp;"-"&amp;AB418, Ref_Kontak!$A:$E, 4, FALSE)), FALSE, TRUE)</f>
        <v>0</v>
      </c>
      <c r="AG418" t="str">
        <f>_xlfn.IFNA(VLOOKUP(Z418,Ref_Kontak!H:H,1,FALSE),"FALSE")</f>
        <v>628999007703</v>
      </c>
      <c r="AH418" t="str">
        <f t="shared" si="65"/>
        <v>METALDET1-LINE 8</v>
      </c>
      <c r="AI418">
        <f>IF(I418="violation",COUNTIF($AH$1:AH418,AH418),0)</f>
        <v>246</v>
      </c>
      <c r="AJ418" t="str">
        <f t="shared" si="66"/>
        <v>violation-METALDET1</v>
      </c>
      <c r="AK418">
        <f>IF(I418="violation",COUNTIF($AJ$1:AJ418,AJ418),FALSE)</f>
        <v>245</v>
      </c>
      <c r="AL418">
        <f t="shared" si="67"/>
        <v>0</v>
      </c>
      <c r="AM418">
        <f t="shared" si="68"/>
        <v>3</v>
      </c>
      <c r="AN418" t="str">
        <f t="shared" si="69"/>
        <v>ALERT! 3 Violation founded @METALDET1</v>
      </c>
    </row>
    <row r="419" spans="1:40">
      <c r="A419" t="s">
        <v>120</v>
      </c>
      <c r="B419" t="s">
        <v>121</v>
      </c>
      <c r="C419" t="s">
        <v>395</v>
      </c>
      <c r="D419" t="s">
        <v>123</v>
      </c>
      <c r="E419">
        <v>1</v>
      </c>
      <c r="G419" t="s">
        <v>124</v>
      </c>
      <c r="I419" t="s">
        <v>125</v>
      </c>
      <c r="Z419" t="str">
        <f>IFERROR(MID(AA419,FIND("-",H419,1)+1,20),_xlfn.IFNA(VLOOKUP(F419&amp;"-"&amp;AA419,Ref_Kontak!$A:$E,4,FALSE),Ref_Kontak!$H$2))</f>
        <v>628999007703</v>
      </c>
      <c r="AA419" t="str">
        <f t="shared" si="60"/>
        <v/>
      </c>
      <c r="AB419" t="str">
        <f t="shared" si="61"/>
        <v/>
      </c>
      <c r="AC419" t="str">
        <f t="shared" si="62"/>
        <v>628999007703</v>
      </c>
      <c r="AD419" t="str">
        <f t="shared" si="63"/>
        <v>Halo+,+Visual+AI+5S+mendeteksi+Violation%3A+GUDANGEXP1-LINE+3</v>
      </c>
      <c r="AE419" t="str">
        <f t="shared" si="64"/>
        <v>https://web.whatsapp.com/send/?phone=628999007703&amp;text=Halo+,+Visual+AI+5S+mendeteksi+Violation%3A+GUDANGEXP1-LINE+3&amp;type=phone_number&amp;app_absent=0</v>
      </c>
      <c r="AF419" t="b">
        <f>IF(ISNA(VLOOKUP(D419&amp;"-"&amp;AB419, Ref_Kontak!$A:$E, 4, FALSE)), FALSE, TRUE)</f>
        <v>0</v>
      </c>
      <c r="AG419" t="str">
        <f>_xlfn.IFNA(VLOOKUP(Z419,Ref_Kontak!H:H,1,FALSE),"FALSE")</f>
        <v>628999007703</v>
      </c>
      <c r="AH419" t="str">
        <f t="shared" si="65"/>
        <v>GUDANGEXP1-LINE 3</v>
      </c>
      <c r="AI419">
        <f>IF(I419="violation",COUNTIF($AH$1:AH419,AH419),0)</f>
        <v>102</v>
      </c>
      <c r="AJ419" t="str">
        <f t="shared" si="66"/>
        <v>violation-GUDANGEXP1</v>
      </c>
      <c r="AK419">
        <f>IF(I419="violation",COUNTIF($AJ$1:AJ419,AJ419),FALSE)</f>
        <v>172</v>
      </c>
      <c r="AL419">
        <f t="shared" si="67"/>
        <v>0</v>
      </c>
      <c r="AM419">
        <f t="shared" si="68"/>
        <v>8</v>
      </c>
      <c r="AN419" t="str">
        <f t="shared" si="69"/>
        <v>ALERT! 8 Violation founded @GUDANGEXP1</v>
      </c>
    </row>
    <row r="420" spans="1:40">
      <c r="A420" t="s">
        <v>120</v>
      </c>
      <c r="B420" t="s">
        <v>121</v>
      </c>
      <c r="C420" t="s">
        <v>395</v>
      </c>
      <c r="D420" t="s">
        <v>324</v>
      </c>
      <c r="E420">
        <v>1</v>
      </c>
      <c r="G420" t="s">
        <v>124</v>
      </c>
      <c r="I420" t="s">
        <v>125</v>
      </c>
      <c r="Z420" t="str">
        <f>IFERROR(MID(AA420,FIND("-",H420,1)+1,20),_xlfn.IFNA(VLOOKUP(F420&amp;"-"&amp;AA420,Ref_Kontak!$A:$E,4,FALSE),Ref_Kontak!$H$2))</f>
        <v>628999007703</v>
      </c>
      <c r="AA420" t="str">
        <f t="shared" si="60"/>
        <v/>
      </c>
      <c r="AB420" t="str">
        <f t="shared" si="61"/>
        <v/>
      </c>
      <c r="AC420" t="str">
        <f t="shared" si="62"/>
        <v>628999007703</v>
      </c>
      <c r="AD420" t="str">
        <f t="shared" si="63"/>
        <v>Halo+,+Visual+AI+5S+mendeteksi+Violation%3A+GUDANGEXP1-LINE+4</v>
      </c>
      <c r="AE420" t="str">
        <f t="shared" si="64"/>
        <v>https://web.whatsapp.com/send/?phone=628999007703&amp;text=Halo+,+Visual+AI+5S+mendeteksi+Violation%3A+GUDANGEXP1-LINE+4&amp;type=phone_number&amp;app_absent=0</v>
      </c>
      <c r="AF420" t="b">
        <f>IF(ISNA(VLOOKUP(D420&amp;"-"&amp;AB420, Ref_Kontak!$A:$E, 4, FALSE)), FALSE, TRUE)</f>
        <v>0</v>
      </c>
      <c r="AG420" t="str">
        <f>_xlfn.IFNA(VLOOKUP(Z420,Ref_Kontak!H:H,1,FALSE),"FALSE")</f>
        <v>628999007703</v>
      </c>
      <c r="AH420" t="str">
        <f t="shared" si="65"/>
        <v>GUDANGEXP1-LINE 4</v>
      </c>
      <c r="AI420">
        <f>IF(I420="violation",COUNTIF($AH$1:AH420,AH420),0)</f>
        <v>71</v>
      </c>
      <c r="AJ420" t="str">
        <f t="shared" si="66"/>
        <v>violation-GUDANGEXP1</v>
      </c>
      <c r="AK420">
        <f>IF(I420="violation",COUNTIF($AJ$1:AJ420,AJ420),FALSE)</f>
        <v>173</v>
      </c>
      <c r="AL420">
        <f t="shared" si="67"/>
        <v>0</v>
      </c>
      <c r="AM420">
        <f t="shared" si="68"/>
        <v>8</v>
      </c>
      <c r="AN420" t="str">
        <f t="shared" si="69"/>
        <v>ALERT! 8 Violation founded @GUDANGEXP1</v>
      </c>
    </row>
    <row r="421" spans="1:40">
      <c r="A421" t="s">
        <v>120</v>
      </c>
      <c r="B421" t="s">
        <v>121</v>
      </c>
      <c r="C421" t="s">
        <v>396</v>
      </c>
      <c r="D421" t="s">
        <v>123</v>
      </c>
      <c r="E421">
        <v>1</v>
      </c>
      <c r="G421" t="s">
        <v>124</v>
      </c>
      <c r="I421" t="s">
        <v>125</v>
      </c>
      <c r="Z421" t="str">
        <f>IFERROR(MID(AA421,FIND("-",H421,1)+1,20),_xlfn.IFNA(VLOOKUP(F421&amp;"-"&amp;AA421,Ref_Kontak!$A:$E,4,FALSE),Ref_Kontak!$H$2))</f>
        <v>628999007703</v>
      </c>
      <c r="AA421" t="str">
        <f t="shared" si="60"/>
        <v/>
      </c>
      <c r="AB421" t="str">
        <f t="shared" si="61"/>
        <v/>
      </c>
      <c r="AC421" t="str">
        <f t="shared" si="62"/>
        <v>628999007703</v>
      </c>
      <c r="AD421" t="str">
        <f t="shared" si="63"/>
        <v>Halo+,+Visual+AI+5S+mendeteksi+Violation%3A+GUDANGEXP1-LINE+3</v>
      </c>
      <c r="AE421" t="str">
        <f t="shared" si="64"/>
        <v>https://web.whatsapp.com/send/?phone=628999007703&amp;text=Halo+,+Visual+AI+5S+mendeteksi+Violation%3A+GUDANGEXP1-LINE+3&amp;type=phone_number&amp;app_absent=0</v>
      </c>
      <c r="AF421" t="b">
        <f>IF(ISNA(VLOOKUP(D421&amp;"-"&amp;AB421, Ref_Kontak!$A:$E, 4, FALSE)), FALSE, TRUE)</f>
        <v>0</v>
      </c>
      <c r="AG421" t="str">
        <f>_xlfn.IFNA(VLOOKUP(Z421,Ref_Kontak!H:H,1,FALSE),"FALSE")</f>
        <v>628999007703</v>
      </c>
      <c r="AH421" t="str">
        <f t="shared" si="65"/>
        <v>GUDANGEXP1-LINE 3</v>
      </c>
      <c r="AI421">
        <f>IF(I421="violation",COUNTIF($AH$1:AH421,AH421),0)</f>
        <v>103</v>
      </c>
      <c r="AJ421" t="str">
        <f t="shared" si="66"/>
        <v>violation-GUDANGEXP1</v>
      </c>
      <c r="AK421">
        <f>IF(I421="violation",COUNTIF($AJ$1:AJ421,AJ421),FALSE)</f>
        <v>174</v>
      </c>
      <c r="AL421">
        <f t="shared" si="67"/>
        <v>0</v>
      </c>
      <c r="AM421">
        <f t="shared" si="68"/>
        <v>8</v>
      </c>
      <c r="AN421" t="str">
        <f t="shared" si="69"/>
        <v>ALERT! 8 Violation founded @GUDANGEXP1</v>
      </c>
    </row>
    <row r="422" spans="1:40">
      <c r="A422" t="s">
        <v>120</v>
      </c>
      <c r="B422" t="s">
        <v>121</v>
      </c>
      <c r="C422" t="s">
        <v>396</v>
      </c>
      <c r="D422" t="s">
        <v>324</v>
      </c>
      <c r="E422">
        <v>1</v>
      </c>
      <c r="G422" t="s">
        <v>124</v>
      </c>
      <c r="I422" t="s">
        <v>125</v>
      </c>
      <c r="Z422" t="str">
        <f>IFERROR(MID(AA422,FIND("-",H422,1)+1,20),_xlfn.IFNA(VLOOKUP(F422&amp;"-"&amp;AA422,Ref_Kontak!$A:$E,4,FALSE),Ref_Kontak!$H$2))</f>
        <v>628999007703</v>
      </c>
      <c r="AA422" t="str">
        <f t="shared" si="60"/>
        <v/>
      </c>
      <c r="AB422" t="str">
        <f t="shared" si="61"/>
        <v/>
      </c>
      <c r="AC422" t="str">
        <f t="shared" si="62"/>
        <v>628999007703</v>
      </c>
      <c r="AD422" t="str">
        <f t="shared" si="63"/>
        <v>Halo+,+Visual+AI+5S+mendeteksi+Violation%3A+GUDANGEXP1-LINE+4</v>
      </c>
      <c r="AE422" t="str">
        <f t="shared" si="64"/>
        <v>https://web.whatsapp.com/send/?phone=628999007703&amp;text=Halo+,+Visual+AI+5S+mendeteksi+Violation%3A+GUDANGEXP1-LINE+4&amp;type=phone_number&amp;app_absent=0</v>
      </c>
      <c r="AF422" t="b">
        <f>IF(ISNA(VLOOKUP(D422&amp;"-"&amp;AB422, Ref_Kontak!$A:$E, 4, FALSE)), FALSE, TRUE)</f>
        <v>0</v>
      </c>
      <c r="AG422" t="str">
        <f>_xlfn.IFNA(VLOOKUP(Z422,Ref_Kontak!H:H,1,FALSE),"FALSE")</f>
        <v>628999007703</v>
      </c>
      <c r="AH422" t="str">
        <f t="shared" si="65"/>
        <v>GUDANGEXP1-LINE 4</v>
      </c>
      <c r="AI422">
        <f>IF(I422="violation",COUNTIF($AH$1:AH422,AH422),0)</f>
        <v>72</v>
      </c>
      <c r="AJ422" t="str">
        <f t="shared" si="66"/>
        <v>violation-GUDANGEXP1</v>
      </c>
      <c r="AK422">
        <f>IF(I422="violation",COUNTIF($AJ$1:AJ422,AJ422),FALSE)</f>
        <v>175</v>
      </c>
      <c r="AL422">
        <f t="shared" si="67"/>
        <v>0</v>
      </c>
      <c r="AM422">
        <f t="shared" si="68"/>
        <v>8</v>
      </c>
      <c r="AN422" t="str">
        <f t="shared" si="69"/>
        <v>ALERT! 8 Violation founded @GUDANGEXP1</v>
      </c>
    </row>
    <row r="423" spans="1:40">
      <c r="A423" t="s">
        <v>120</v>
      </c>
      <c r="B423" t="s">
        <v>121</v>
      </c>
      <c r="C423" t="s">
        <v>397</v>
      </c>
      <c r="D423" t="s">
        <v>129</v>
      </c>
      <c r="E423">
        <v>1</v>
      </c>
      <c r="G423" t="s">
        <v>130</v>
      </c>
      <c r="I423" t="s">
        <v>125</v>
      </c>
      <c r="Z423" t="str">
        <f>IFERROR(MID(AA423,FIND("-",H423,1)+1,20),_xlfn.IFNA(VLOOKUP(F423&amp;"-"&amp;AA423,Ref_Kontak!$A:$E,4,FALSE),Ref_Kontak!$H$2))</f>
        <v>628999007703</v>
      </c>
      <c r="AA423" t="str">
        <f t="shared" si="60"/>
        <v/>
      </c>
      <c r="AB423" t="str">
        <f t="shared" si="61"/>
        <v/>
      </c>
      <c r="AC423" t="str">
        <f t="shared" si="62"/>
        <v>628999007703</v>
      </c>
      <c r="AD423" t="str">
        <f t="shared" si="63"/>
        <v>Halo+,+Visual+AI+5S+mendeteksi+Violation%3A+METALDET1-LINE+8</v>
      </c>
      <c r="AE423" t="str">
        <f t="shared" si="64"/>
        <v>https://web.whatsapp.com/send/?phone=628999007703&amp;text=Halo+,+Visual+AI+5S+mendeteksi+Violation%3A+METALDET1-LINE+8&amp;type=phone_number&amp;app_absent=0</v>
      </c>
      <c r="AF423" t="b">
        <f>IF(ISNA(VLOOKUP(D423&amp;"-"&amp;AB423, Ref_Kontak!$A:$E, 4, FALSE)), FALSE, TRUE)</f>
        <v>0</v>
      </c>
      <c r="AG423" t="str">
        <f>_xlfn.IFNA(VLOOKUP(Z423,Ref_Kontak!H:H,1,FALSE),"FALSE")</f>
        <v>628999007703</v>
      </c>
      <c r="AH423" t="str">
        <f t="shared" si="65"/>
        <v>METALDET1-LINE 8</v>
      </c>
      <c r="AI423">
        <f>IF(I423="violation",COUNTIF($AH$1:AH423,AH423),0)</f>
        <v>247</v>
      </c>
      <c r="AJ423" t="str">
        <f t="shared" si="66"/>
        <v>violation-METALDET1</v>
      </c>
      <c r="AK423">
        <f>IF(I423="violation",COUNTIF($AJ$1:AJ423,AJ423),FALSE)</f>
        <v>246</v>
      </c>
      <c r="AL423">
        <f t="shared" si="67"/>
        <v>0</v>
      </c>
      <c r="AM423">
        <f t="shared" si="68"/>
        <v>3</v>
      </c>
      <c r="AN423" t="str">
        <f t="shared" si="69"/>
        <v>ALERT! 3 Violation founded @METALDET1</v>
      </c>
    </row>
    <row r="424" spans="1:40">
      <c r="A424" t="s">
        <v>120</v>
      </c>
      <c r="B424" t="s">
        <v>121</v>
      </c>
      <c r="C424" t="s">
        <v>397</v>
      </c>
      <c r="D424" t="s">
        <v>129</v>
      </c>
      <c r="E424">
        <v>1</v>
      </c>
      <c r="G424" t="s">
        <v>130</v>
      </c>
      <c r="I424" t="s">
        <v>125</v>
      </c>
      <c r="Z424" t="str">
        <f>IFERROR(MID(AA424,FIND("-",H424,1)+1,20),_xlfn.IFNA(VLOOKUP(F424&amp;"-"&amp;AA424,Ref_Kontak!$A:$E,4,FALSE),Ref_Kontak!$H$2))</f>
        <v>628999007703</v>
      </c>
      <c r="AA424" t="str">
        <f t="shared" si="60"/>
        <v/>
      </c>
      <c r="AB424" t="str">
        <f t="shared" si="61"/>
        <v/>
      </c>
      <c r="AC424" t="str">
        <f t="shared" si="62"/>
        <v>628999007703</v>
      </c>
      <c r="AD424" t="str">
        <f t="shared" si="63"/>
        <v>Halo+,+Visual+AI+5S+mendeteksi+Violation%3A+METALDET1-LINE+8</v>
      </c>
      <c r="AE424" t="str">
        <f t="shared" si="64"/>
        <v>https://web.whatsapp.com/send/?phone=628999007703&amp;text=Halo+,+Visual+AI+5S+mendeteksi+Violation%3A+METALDET1-LINE+8&amp;type=phone_number&amp;app_absent=0</v>
      </c>
      <c r="AF424" t="b">
        <f>IF(ISNA(VLOOKUP(D424&amp;"-"&amp;AB424, Ref_Kontak!$A:$E, 4, FALSE)), FALSE, TRUE)</f>
        <v>0</v>
      </c>
      <c r="AG424" t="str">
        <f>_xlfn.IFNA(VLOOKUP(Z424,Ref_Kontak!H:H,1,FALSE),"FALSE")</f>
        <v>628999007703</v>
      </c>
      <c r="AH424" t="str">
        <f t="shared" si="65"/>
        <v>METALDET1-LINE 8</v>
      </c>
      <c r="AI424">
        <f>IF(I424="violation",COUNTIF($AH$1:AH424,AH424),0)</f>
        <v>248</v>
      </c>
      <c r="AJ424" t="str">
        <f t="shared" si="66"/>
        <v>violation-METALDET1</v>
      </c>
      <c r="AK424">
        <f>IF(I424="violation",COUNTIF($AJ$1:AJ424,AJ424),FALSE)</f>
        <v>247</v>
      </c>
      <c r="AL424">
        <f t="shared" si="67"/>
        <v>0</v>
      </c>
      <c r="AM424">
        <f t="shared" si="68"/>
        <v>3</v>
      </c>
      <c r="AN424" t="str">
        <f t="shared" si="69"/>
        <v>ALERT! 3 Violation founded @METALDET1</v>
      </c>
    </row>
    <row r="425" spans="1:40">
      <c r="A425" t="s">
        <v>120</v>
      </c>
      <c r="B425" t="s">
        <v>121</v>
      </c>
      <c r="C425" t="s">
        <v>397</v>
      </c>
      <c r="D425" t="s">
        <v>123</v>
      </c>
      <c r="E425">
        <v>1</v>
      </c>
      <c r="G425" t="s">
        <v>124</v>
      </c>
      <c r="I425" t="s">
        <v>125</v>
      </c>
      <c r="Z425" t="str">
        <f>IFERROR(MID(AA425,FIND("-",H425,1)+1,20),_xlfn.IFNA(VLOOKUP(F425&amp;"-"&amp;AA425,Ref_Kontak!$A:$E,4,FALSE),Ref_Kontak!$H$2))</f>
        <v>628999007703</v>
      </c>
      <c r="AA425" t="str">
        <f t="shared" si="60"/>
        <v/>
      </c>
      <c r="AB425" t="str">
        <f t="shared" si="61"/>
        <v/>
      </c>
      <c r="AC425" t="str">
        <f t="shared" si="62"/>
        <v>628999007703</v>
      </c>
      <c r="AD425" t="str">
        <f t="shared" si="63"/>
        <v>Halo+,+Visual+AI+5S+mendeteksi+Violation%3A+GUDANGEXP1-LINE+3</v>
      </c>
      <c r="AE425" t="str">
        <f t="shared" si="64"/>
        <v>https://web.whatsapp.com/send/?phone=628999007703&amp;text=Halo+,+Visual+AI+5S+mendeteksi+Violation%3A+GUDANGEXP1-LINE+3&amp;type=phone_number&amp;app_absent=0</v>
      </c>
      <c r="AF425" t="b">
        <f>IF(ISNA(VLOOKUP(D425&amp;"-"&amp;AB425, Ref_Kontak!$A:$E, 4, FALSE)), FALSE, TRUE)</f>
        <v>0</v>
      </c>
      <c r="AG425" t="str">
        <f>_xlfn.IFNA(VLOOKUP(Z425,Ref_Kontak!H:H,1,FALSE),"FALSE")</f>
        <v>628999007703</v>
      </c>
      <c r="AH425" t="str">
        <f t="shared" si="65"/>
        <v>GUDANGEXP1-LINE 3</v>
      </c>
      <c r="AI425">
        <f>IF(I425="violation",COUNTIF($AH$1:AH425,AH425),0)</f>
        <v>104</v>
      </c>
      <c r="AJ425" t="str">
        <f t="shared" si="66"/>
        <v>violation-GUDANGEXP1</v>
      </c>
      <c r="AK425">
        <f>IF(I425="violation",COUNTIF($AJ$1:AJ425,AJ425),FALSE)</f>
        <v>176</v>
      </c>
      <c r="AL425">
        <f t="shared" si="67"/>
        <v>0</v>
      </c>
      <c r="AM425">
        <f t="shared" si="68"/>
        <v>8</v>
      </c>
      <c r="AN425" t="str">
        <f t="shared" si="69"/>
        <v>ALERT! 8 Violation founded @GUDANGEXP1</v>
      </c>
    </row>
    <row r="426" spans="1:40">
      <c r="A426" t="s">
        <v>120</v>
      </c>
      <c r="B426" t="s">
        <v>121</v>
      </c>
      <c r="C426" t="s">
        <v>397</v>
      </c>
      <c r="D426" t="s">
        <v>324</v>
      </c>
      <c r="E426">
        <v>1</v>
      </c>
      <c r="G426" t="s">
        <v>124</v>
      </c>
      <c r="I426" t="s">
        <v>125</v>
      </c>
      <c r="Z426" t="str">
        <f>IFERROR(MID(AA426,FIND("-",H426,1)+1,20),_xlfn.IFNA(VLOOKUP(F426&amp;"-"&amp;AA426,Ref_Kontak!$A:$E,4,FALSE),Ref_Kontak!$H$2))</f>
        <v>628999007703</v>
      </c>
      <c r="AA426" t="str">
        <f t="shared" si="60"/>
        <v/>
      </c>
      <c r="AB426" t="str">
        <f t="shared" si="61"/>
        <v/>
      </c>
      <c r="AC426" t="str">
        <f t="shared" si="62"/>
        <v>628999007703</v>
      </c>
      <c r="AD426" t="str">
        <f t="shared" si="63"/>
        <v>Halo+,+Visual+AI+5S+mendeteksi+Violation%3A+GUDANGEXP1-LINE+4</v>
      </c>
      <c r="AE426" t="str">
        <f t="shared" si="64"/>
        <v>https://web.whatsapp.com/send/?phone=628999007703&amp;text=Halo+,+Visual+AI+5S+mendeteksi+Violation%3A+GUDANGEXP1-LINE+4&amp;type=phone_number&amp;app_absent=0</v>
      </c>
      <c r="AF426" t="b">
        <f>IF(ISNA(VLOOKUP(D426&amp;"-"&amp;AB426, Ref_Kontak!$A:$E, 4, FALSE)), FALSE, TRUE)</f>
        <v>0</v>
      </c>
      <c r="AG426" t="str">
        <f>_xlfn.IFNA(VLOOKUP(Z426,Ref_Kontak!H:H,1,FALSE),"FALSE")</f>
        <v>628999007703</v>
      </c>
      <c r="AH426" t="str">
        <f t="shared" si="65"/>
        <v>GUDANGEXP1-LINE 4</v>
      </c>
      <c r="AI426">
        <f>IF(I426="violation",COUNTIF($AH$1:AH426,AH426),0)</f>
        <v>73</v>
      </c>
      <c r="AJ426" t="str">
        <f t="shared" si="66"/>
        <v>violation-GUDANGEXP1</v>
      </c>
      <c r="AK426">
        <f>IF(I426="violation",COUNTIF($AJ$1:AJ426,AJ426),FALSE)</f>
        <v>177</v>
      </c>
      <c r="AL426">
        <f t="shared" si="67"/>
        <v>0</v>
      </c>
      <c r="AM426">
        <f t="shared" si="68"/>
        <v>8</v>
      </c>
      <c r="AN426" t="str">
        <f t="shared" si="69"/>
        <v>ALERT! 8 Violation founded @GUDANGEXP1</v>
      </c>
    </row>
    <row r="427" spans="1:40">
      <c r="A427" t="s">
        <v>120</v>
      </c>
      <c r="B427" t="s">
        <v>121</v>
      </c>
      <c r="C427" t="s">
        <v>398</v>
      </c>
      <c r="D427" t="s">
        <v>129</v>
      </c>
      <c r="E427">
        <v>1</v>
      </c>
      <c r="G427" t="s">
        <v>130</v>
      </c>
      <c r="I427" t="s">
        <v>125</v>
      </c>
      <c r="Z427" t="str">
        <f>IFERROR(MID(AA427,FIND("-",H427,1)+1,20),_xlfn.IFNA(VLOOKUP(F427&amp;"-"&amp;AA427,Ref_Kontak!$A:$E,4,FALSE),Ref_Kontak!$H$2))</f>
        <v>628999007703</v>
      </c>
      <c r="AA427" t="str">
        <f t="shared" si="60"/>
        <v/>
      </c>
      <c r="AB427" t="str">
        <f t="shared" si="61"/>
        <v/>
      </c>
      <c r="AC427" t="str">
        <f t="shared" si="62"/>
        <v>628999007703</v>
      </c>
      <c r="AD427" t="str">
        <f t="shared" si="63"/>
        <v>Halo+,+Visual+AI+5S+mendeteksi+Violation%3A+METALDET1-LINE+8</v>
      </c>
      <c r="AE427" t="str">
        <f t="shared" si="64"/>
        <v>https://web.whatsapp.com/send/?phone=628999007703&amp;text=Halo+,+Visual+AI+5S+mendeteksi+Violation%3A+METALDET1-LINE+8&amp;type=phone_number&amp;app_absent=0</v>
      </c>
      <c r="AF427" t="b">
        <f>IF(ISNA(VLOOKUP(D427&amp;"-"&amp;AB427, Ref_Kontak!$A:$E, 4, FALSE)), FALSE, TRUE)</f>
        <v>0</v>
      </c>
      <c r="AG427" t="str">
        <f>_xlfn.IFNA(VLOOKUP(Z427,Ref_Kontak!H:H,1,FALSE),"FALSE")</f>
        <v>628999007703</v>
      </c>
      <c r="AH427" t="str">
        <f t="shared" si="65"/>
        <v>METALDET1-LINE 8</v>
      </c>
      <c r="AI427">
        <f>IF(I427="violation",COUNTIF($AH$1:AH427,AH427),0)</f>
        <v>249</v>
      </c>
      <c r="AJ427" t="str">
        <f t="shared" si="66"/>
        <v>violation-METALDET1</v>
      </c>
      <c r="AK427">
        <f>IF(I427="violation",COUNTIF($AJ$1:AJ427,AJ427),FALSE)</f>
        <v>248</v>
      </c>
      <c r="AL427">
        <f t="shared" si="67"/>
        <v>0</v>
      </c>
      <c r="AM427">
        <f t="shared" si="68"/>
        <v>3</v>
      </c>
      <c r="AN427" t="str">
        <f t="shared" si="69"/>
        <v>ALERT! 3 Violation founded @METALDET1</v>
      </c>
    </row>
    <row r="428" spans="1:40">
      <c r="A428" t="s">
        <v>120</v>
      </c>
      <c r="B428" t="s">
        <v>121</v>
      </c>
      <c r="C428" t="s">
        <v>398</v>
      </c>
      <c r="D428" t="s">
        <v>123</v>
      </c>
      <c r="E428">
        <v>1</v>
      </c>
      <c r="G428" t="s">
        <v>124</v>
      </c>
      <c r="I428" t="s">
        <v>125</v>
      </c>
      <c r="Z428" t="str">
        <f>IFERROR(MID(AA428,FIND("-",H428,1)+1,20),_xlfn.IFNA(VLOOKUP(F428&amp;"-"&amp;AA428,Ref_Kontak!$A:$E,4,FALSE),Ref_Kontak!$H$2))</f>
        <v>628999007703</v>
      </c>
      <c r="AA428" t="str">
        <f t="shared" si="60"/>
        <v/>
      </c>
      <c r="AB428" t="str">
        <f t="shared" si="61"/>
        <v/>
      </c>
      <c r="AC428" t="str">
        <f t="shared" si="62"/>
        <v>628999007703</v>
      </c>
      <c r="AD428" t="str">
        <f t="shared" si="63"/>
        <v>Halo+,+Visual+AI+5S+mendeteksi+Violation%3A+GUDANGEXP1-LINE+3</v>
      </c>
      <c r="AE428" t="str">
        <f t="shared" si="64"/>
        <v>https://web.whatsapp.com/send/?phone=628999007703&amp;text=Halo+,+Visual+AI+5S+mendeteksi+Violation%3A+GUDANGEXP1-LINE+3&amp;type=phone_number&amp;app_absent=0</v>
      </c>
      <c r="AF428" t="b">
        <f>IF(ISNA(VLOOKUP(D428&amp;"-"&amp;AB428, Ref_Kontak!$A:$E, 4, FALSE)), FALSE, TRUE)</f>
        <v>0</v>
      </c>
      <c r="AG428" t="str">
        <f>_xlfn.IFNA(VLOOKUP(Z428,Ref_Kontak!H:H,1,FALSE),"FALSE")</f>
        <v>628999007703</v>
      </c>
      <c r="AH428" t="str">
        <f t="shared" si="65"/>
        <v>GUDANGEXP1-LINE 3</v>
      </c>
      <c r="AI428">
        <f>IF(I428="violation",COUNTIF($AH$1:AH428,AH428),0)</f>
        <v>105</v>
      </c>
      <c r="AJ428" t="str">
        <f t="shared" si="66"/>
        <v>violation-GUDANGEXP1</v>
      </c>
      <c r="AK428">
        <f>IF(I428="violation",COUNTIF($AJ$1:AJ428,AJ428),FALSE)</f>
        <v>178</v>
      </c>
      <c r="AL428">
        <f t="shared" si="67"/>
        <v>0</v>
      </c>
      <c r="AM428">
        <f t="shared" si="68"/>
        <v>8</v>
      </c>
      <c r="AN428" t="str">
        <f t="shared" si="69"/>
        <v>ALERT! 8 Violation founded @GUDANGEXP1</v>
      </c>
    </row>
    <row r="429" spans="1:40">
      <c r="A429" t="s">
        <v>120</v>
      </c>
      <c r="B429" t="s">
        <v>121</v>
      </c>
      <c r="C429" t="s">
        <v>398</v>
      </c>
      <c r="D429" t="s">
        <v>324</v>
      </c>
      <c r="E429">
        <v>1</v>
      </c>
      <c r="G429" t="s">
        <v>124</v>
      </c>
      <c r="I429" t="s">
        <v>125</v>
      </c>
      <c r="Z429" t="str">
        <f>IFERROR(MID(AA429,FIND("-",H429,1)+1,20),_xlfn.IFNA(VLOOKUP(F429&amp;"-"&amp;AA429,Ref_Kontak!$A:$E,4,FALSE),Ref_Kontak!$H$2))</f>
        <v>628999007703</v>
      </c>
      <c r="AA429" t="str">
        <f t="shared" si="60"/>
        <v/>
      </c>
      <c r="AB429" t="str">
        <f t="shared" si="61"/>
        <v/>
      </c>
      <c r="AC429" t="str">
        <f t="shared" si="62"/>
        <v>628999007703</v>
      </c>
      <c r="AD429" t="str">
        <f t="shared" si="63"/>
        <v>Halo+,+Visual+AI+5S+mendeteksi+Violation%3A+GUDANGEXP1-LINE+4</v>
      </c>
      <c r="AE429" t="str">
        <f t="shared" si="64"/>
        <v>https://web.whatsapp.com/send/?phone=628999007703&amp;text=Halo+,+Visual+AI+5S+mendeteksi+Violation%3A+GUDANGEXP1-LINE+4&amp;type=phone_number&amp;app_absent=0</v>
      </c>
      <c r="AF429" t="b">
        <f>IF(ISNA(VLOOKUP(D429&amp;"-"&amp;AB429, Ref_Kontak!$A:$E, 4, FALSE)), FALSE, TRUE)</f>
        <v>0</v>
      </c>
      <c r="AG429" t="str">
        <f>_xlfn.IFNA(VLOOKUP(Z429,Ref_Kontak!H:H,1,FALSE),"FALSE")</f>
        <v>628999007703</v>
      </c>
      <c r="AH429" t="str">
        <f t="shared" si="65"/>
        <v>GUDANGEXP1-LINE 4</v>
      </c>
      <c r="AI429">
        <f>IF(I429="violation",COUNTIF($AH$1:AH429,AH429),0)</f>
        <v>74</v>
      </c>
      <c r="AJ429" t="str">
        <f t="shared" si="66"/>
        <v>violation-GUDANGEXP1</v>
      </c>
      <c r="AK429">
        <f>IF(I429="violation",COUNTIF($AJ$1:AJ429,AJ429),FALSE)</f>
        <v>179</v>
      </c>
      <c r="AL429">
        <f t="shared" si="67"/>
        <v>0</v>
      </c>
      <c r="AM429">
        <f t="shared" si="68"/>
        <v>8</v>
      </c>
      <c r="AN429" t="str">
        <f t="shared" si="69"/>
        <v>ALERT! 8 Violation founded @GUDANGEXP1</v>
      </c>
    </row>
    <row r="430" spans="1:40">
      <c r="A430" t="s">
        <v>120</v>
      </c>
      <c r="B430" t="s">
        <v>121</v>
      </c>
      <c r="C430" t="s">
        <v>399</v>
      </c>
      <c r="D430" t="s">
        <v>123</v>
      </c>
      <c r="E430">
        <v>1</v>
      </c>
      <c r="G430" t="s">
        <v>124</v>
      </c>
      <c r="I430" t="s">
        <v>125</v>
      </c>
      <c r="Z430" t="str">
        <f>IFERROR(MID(AA430,FIND("-",H430,1)+1,20),_xlfn.IFNA(VLOOKUP(F430&amp;"-"&amp;AA430,Ref_Kontak!$A:$E,4,FALSE),Ref_Kontak!$H$2))</f>
        <v>628999007703</v>
      </c>
      <c r="AA430" t="str">
        <f t="shared" si="60"/>
        <v/>
      </c>
      <c r="AB430" t="str">
        <f t="shared" si="61"/>
        <v/>
      </c>
      <c r="AC430" t="str">
        <f t="shared" si="62"/>
        <v>628999007703</v>
      </c>
      <c r="AD430" t="str">
        <f t="shared" si="63"/>
        <v>Halo+,+Visual+AI+5S+mendeteksi+Violation%3A+GUDANGEXP1-LINE+3</v>
      </c>
      <c r="AE430" t="str">
        <f t="shared" si="64"/>
        <v>https://web.whatsapp.com/send/?phone=628999007703&amp;text=Halo+,+Visual+AI+5S+mendeteksi+Violation%3A+GUDANGEXP1-LINE+3&amp;type=phone_number&amp;app_absent=0</v>
      </c>
      <c r="AF430" t="b">
        <f>IF(ISNA(VLOOKUP(D430&amp;"-"&amp;AB430, Ref_Kontak!$A:$E, 4, FALSE)), FALSE, TRUE)</f>
        <v>0</v>
      </c>
      <c r="AG430" t="str">
        <f>_xlfn.IFNA(VLOOKUP(Z430,Ref_Kontak!H:H,1,FALSE),"FALSE")</f>
        <v>628999007703</v>
      </c>
      <c r="AH430" t="str">
        <f t="shared" si="65"/>
        <v>GUDANGEXP1-LINE 3</v>
      </c>
      <c r="AI430">
        <f>IF(I430="violation",COUNTIF($AH$1:AH430,AH430),0)</f>
        <v>106</v>
      </c>
      <c r="AJ430" t="str">
        <f t="shared" si="66"/>
        <v>violation-GUDANGEXP1</v>
      </c>
      <c r="AK430">
        <f>IF(I430="violation",COUNTIF($AJ$1:AJ430,AJ430),FALSE)</f>
        <v>180</v>
      </c>
      <c r="AL430">
        <f t="shared" si="67"/>
        <v>0</v>
      </c>
      <c r="AM430">
        <f t="shared" si="68"/>
        <v>8</v>
      </c>
      <c r="AN430" t="str">
        <f t="shared" si="69"/>
        <v>ALERT! 8 Violation founded @GUDANGEXP1</v>
      </c>
    </row>
    <row r="431" spans="1:40">
      <c r="A431" t="s">
        <v>120</v>
      </c>
      <c r="B431" t="s">
        <v>121</v>
      </c>
      <c r="C431" t="s">
        <v>399</v>
      </c>
      <c r="D431" t="s">
        <v>324</v>
      </c>
      <c r="E431">
        <v>1</v>
      </c>
      <c r="G431" t="s">
        <v>124</v>
      </c>
      <c r="I431" t="s">
        <v>125</v>
      </c>
      <c r="Z431" t="str">
        <f>IFERROR(MID(AA431,FIND("-",H431,1)+1,20),_xlfn.IFNA(VLOOKUP(F431&amp;"-"&amp;AA431,Ref_Kontak!$A:$E,4,FALSE),Ref_Kontak!$H$2))</f>
        <v>628999007703</v>
      </c>
      <c r="AA431" t="str">
        <f t="shared" si="60"/>
        <v/>
      </c>
      <c r="AB431" t="str">
        <f t="shared" si="61"/>
        <v/>
      </c>
      <c r="AC431" t="str">
        <f t="shared" si="62"/>
        <v>628999007703</v>
      </c>
      <c r="AD431" t="str">
        <f t="shared" si="63"/>
        <v>Halo+,+Visual+AI+5S+mendeteksi+Violation%3A+GUDANGEXP1-LINE+4</v>
      </c>
      <c r="AE431" t="str">
        <f t="shared" si="64"/>
        <v>https://web.whatsapp.com/send/?phone=628999007703&amp;text=Halo+,+Visual+AI+5S+mendeteksi+Violation%3A+GUDANGEXP1-LINE+4&amp;type=phone_number&amp;app_absent=0</v>
      </c>
      <c r="AF431" t="b">
        <f>IF(ISNA(VLOOKUP(D431&amp;"-"&amp;AB431, Ref_Kontak!$A:$E, 4, FALSE)), FALSE, TRUE)</f>
        <v>0</v>
      </c>
      <c r="AG431" t="str">
        <f>_xlfn.IFNA(VLOOKUP(Z431,Ref_Kontak!H:H,1,FALSE),"FALSE")</f>
        <v>628999007703</v>
      </c>
      <c r="AH431" t="str">
        <f t="shared" si="65"/>
        <v>GUDANGEXP1-LINE 4</v>
      </c>
      <c r="AI431">
        <f>IF(I431="violation",COUNTIF($AH$1:AH431,AH431),0)</f>
        <v>75</v>
      </c>
      <c r="AJ431" t="str">
        <f t="shared" si="66"/>
        <v>violation-GUDANGEXP1</v>
      </c>
      <c r="AK431">
        <f>IF(I431="violation",COUNTIF($AJ$1:AJ431,AJ431),FALSE)</f>
        <v>181</v>
      </c>
      <c r="AL431">
        <f t="shared" si="67"/>
        <v>0</v>
      </c>
      <c r="AM431">
        <f t="shared" si="68"/>
        <v>8</v>
      </c>
      <c r="AN431" t="str">
        <f t="shared" si="69"/>
        <v>ALERT! 8 Violation founded @GUDANGEXP1</v>
      </c>
    </row>
    <row r="432" spans="1:40">
      <c r="A432" t="s">
        <v>120</v>
      </c>
      <c r="B432" t="s">
        <v>121</v>
      </c>
      <c r="C432" t="s">
        <v>399</v>
      </c>
      <c r="D432" t="s">
        <v>129</v>
      </c>
      <c r="E432">
        <v>1</v>
      </c>
      <c r="G432" t="s">
        <v>130</v>
      </c>
      <c r="I432" t="s">
        <v>125</v>
      </c>
      <c r="Z432" t="str">
        <f>IFERROR(MID(AA432,FIND("-",H432,1)+1,20),_xlfn.IFNA(VLOOKUP(F432&amp;"-"&amp;AA432,Ref_Kontak!$A:$E,4,FALSE),Ref_Kontak!$H$2))</f>
        <v>628999007703</v>
      </c>
      <c r="AA432" t="str">
        <f t="shared" si="60"/>
        <v/>
      </c>
      <c r="AB432" t="str">
        <f t="shared" si="61"/>
        <v/>
      </c>
      <c r="AC432" t="str">
        <f t="shared" si="62"/>
        <v>628999007703</v>
      </c>
      <c r="AD432" t="str">
        <f t="shared" si="63"/>
        <v>Halo+,+Visual+AI+5S+mendeteksi+Violation%3A+METALDET1-LINE+8</v>
      </c>
      <c r="AE432" t="str">
        <f t="shared" si="64"/>
        <v>https://web.whatsapp.com/send/?phone=628999007703&amp;text=Halo+,+Visual+AI+5S+mendeteksi+Violation%3A+METALDET1-LINE+8&amp;type=phone_number&amp;app_absent=0</v>
      </c>
      <c r="AF432" t="b">
        <f>IF(ISNA(VLOOKUP(D432&amp;"-"&amp;AB432, Ref_Kontak!$A:$E, 4, FALSE)), FALSE, TRUE)</f>
        <v>0</v>
      </c>
      <c r="AG432" t="str">
        <f>_xlfn.IFNA(VLOOKUP(Z432,Ref_Kontak!H:H,1,FALSE),"FALSE")</f>
        <v>628999007703</v>
      </c>
      <c r="AH432" t="str">
        <f t="shared" si="65"/>
        <v>METALDET1-LINE 8</v>
      </c>
      <c r="AI432">
        <f>IF(I432="violation",COUNTIF($AH$1:AH432,AH432),0)</f>
        <v>250</v>
      </c>
      <c r="AJ432" t="str">
        <f t="shared" si="66"/>
        <v>violation-METALDET1</v>
      </c>
      <c r="AK432">
        <f>IF(I432="violation",COUNTIF($AJ$1:AJ432,AJ432),FALSE)</f>
        <v>249</v>
      </c>
      <c r="AL432">
        <f t="shared" si="67"/>
        <v>0</v>
      </c>
      <c r="AM432">
        <f t="shared" si="68"/>
        <v>3</v>
      </c>
      <c r="AN432" t="str">
        <f t="shared" si="69"/>
        <v>ALERT! 3 Violation founded @METALDET1</v>
      </c>
    </row>
    <row r="433" spans="1:40">
      <c r="A433" t="s">
        <v>120</v>
      </c>
      <c r="B433" t="s">
        <v>121</v>
      </c>
      <c r="C433" t="s">
        <v>400</v>
      </c>
      <c r="D433" t="s">
        <v>129</v>
      </c>
      <c r="E433">
        <v>1</v>
      </c>
      <c r="G433" t="s">
        <v>130</v>
      </c>
      <c r="I433" t="s">
        <v>125</v>
      </c>
      <c r="Z433" t="str">
        <f>IFERROR(MID(AA433,FIND("-",H433,1)+1,20),_xlfn.IFNA(VLOOKUP(F433&amp;"-"&amp;AA433,Ref_Kontak!$A:$E,4,FALSE),Ref_Kontak!$H$2))</f>
        <v>628999007703</v>
      </c>
      <c r="AA433" t="str">
        <f t="shared" si="60"/>
        <v/>
      </c>
      <c r="AB433" t="str">
        <f t="shared" si="61"/>
        <v/>
      </c>
      <c r="AC433" t="str">
        <f t="shared" si="62"/>
        <v>628999007703</v>
      </c>
      <c r="AD433" t="str">
        <f t="shared" si="63"/>
        <v>Halo+,+Visual+AI+5S+mendeteksi+Violation%3A+METALDET1-LINE+8</v>
      </c>
      <c r="AE433" t="str">
        <f t="shared" si="64"/>
        <v>https://web.whatsapp.com/send/?phone=628999007703&amp;text=Halo+,+Visual+AI+5S+mendeteksi+Violation%3A+METALDET1-LINE+8&amp;type=phone_number&amp;app_absent=0</v>
      </c>
      <c r="AF433" t="b">
        <f>IF(ISNA(VLOOKUP(D433&amp;"-"&amp;AB433, Ref_Kontak!$A:$E, 4, FALSE)), FALSE, TRUE)</f>
        <v>0</v>
      </c>
      <c r="AG433" t="str">
        <f>_xlfn.IFNA(VLOOKUP(Z433,Ref_Kontak!H:H,1,FALSE),"FALSE")</f>
        <v>628999007703</v>
      </c>
      <c r="AH433" t="str">
        <f t="shared" si="65"/>
        <v>METALDET1-LINE 8</v>
      </c>
      <c r="AI433">
        <f>IF(I433="violation",COUNTIF($AH$1:AH433,AH433),0)</f>
        <v>251</v>
      </c>
      <c r="AJ433" t="str">
        <f t="shared" si="66"/>
        <v>violation-METALDET1</v>
      </c>
      <c r="AK433">
        <f>IF(I433="violation",COUNTIF($AJ$1:AJ433,AJ433),FALSE)</f>
        <v>250</v>
      </c>
      <c r="AL433">
        <f t="shared" si="67"/>
        <v>0</v>
      </c>
      <c r="AM433">
        <f t="shared" si="68"/>
        <v>3</v>
      </c>
      <c r="AN433" t="str">
        <f t="shared" si="69"/>
        <v>ALERT! 3 Violation founded @METALDET1</v>
      </c>
    </row>
    <row r="434" spans="1:40">
      <c r="A434" t="s">
        <v>120</v>
      </c>
      <c r="B434" t="s">
        <v>121</v>
      </c>
      <c r="C434" t="s">
        <v>400</v>
      </c>
      <c r="D434" t="s">
        <v>123</v>
      </c>
      <c r="E434">
        <v>1</v>
      </c>
      <c r="G434" t="s">
        <v>124</v>
      </c>
      <c r="I434" t="s">
        <v>125</v>
      </c>
      <c r="Z434" t="str">
        <f>IFERROR(MID(AA434,FIND("-",H434,1)+1,20),_xlfn.IFNA(VLOOKUP(F434&amp;"-"&amp;AA434,Ref_Kontak!$A:$E,4,FALSE),Ref_Kontak!$H$2))</f>
        <v>628999007703</v>
      </c>
      <c r="AA434" t="str">
        <f t="shared" si="60"/>
        <v/>
      </c>
      <c r="AB434" t="str">
        <f t="shared" si="61"/>
        <v/>
      </c>
      <c r="AC434" t="str">
        <f t="shared" si="62"/>
        <v>628999007703</v>
      </c>
      <c r="AD434" t="str">
        <f t="shared" si="63"/>
        <v>Halo+,+Visual+AI+5S+mendeteksi+Violation%3A+GUDANGEXP1-LINE+3</v>
      </c>
      <c r="AE434" t="str">
        <f t="shared" si="64"/>
        <v>https://web.whatsapp.com/send/?phone=628999007703&amp;text=Halo+,+Visual+AI+5S+mendeteksi+Violation%3A+GUDANGEXP1-LINE+3&amp;type=phone_number&amp;app_absent=0</v>
      </c>
      <c r="AF434" t="b">
        <f>IF(ISNA(VLOOKUP(D434&amp;"-"&amp;AB434, Ref_Kontak!$A:$E, 4, FALSE)), FALSE, TRUE)</f>
        <v>0</v>
      </c>
      <c r="AG434" t="str">
        <f>_xlfn.IFNA(VLOOKUP(Z434,Ref_Kontak!H:H,1,FALSE),"FALSE")</f>
        <v>628999007703</v>
      </c>
      <c r="AH434" t="str">
        <f t="shared" si="65"/>
        <v>GUDANGEXP1-LINE 3</v>
      </c>
      <c r="AI434">
        <f>IF(I434="violation",COUNTIF($AH$1:AH434,AH434),0)</f>
        <v>107</v>
      </c>
      <c r="AJ434" t="str">
        <f t="shared" si="66"/>
        <v>violation-GUDANGEXP1</v>
      </c>
      <c r="AK434">
        <f>IF(I434="violation",COUNTIF($AJ$1:AJ434,AJ434),FALSE)</f>
        <v>182</v>
      </c>
      <c r="AL434">
        <f t="shared" si="67"/>
        <v>0</v>
      </c>
      <c r="AM434">
        <f t="shared" si="68"/>
        <v>8</v>
      </c>
      <c r="AN434" t="str">
        <f t="shared" si="69"/>
        <v>ALERT! 8 Violation founded @GUDANGEXP1</v>
      </c>
    </row>
    <row r="435" spans="1:40">
      <c r="A435" t="s">
        <v>120</v>
      </c>
      <c r="B435" t="s">
        <v>121</v>
      </c>
      <c r="C435" t="s">
        <v>400</v>
      </c>
      <c r="D435" t="s">
        <v>324</v>
      </c>
      <c r="E435">
        <v>1</v>
      </c>
      <c r="G435" t="s">
        <v>124</v>
      </c>
      <c r="I435" t="s">
        <v>125</v>
      </c>
      <c r="Z435" t="str">
        <f>IFERROR(MID(AA435,FIND("-",H435,1)+1,20),_xlfn.IFNA(VLOOKUP(F435&amp;"-"&amp;AA435,Ref_Kontak!$A:$E,4,FALSE),Ref_Kontak!$H$2))</f>
        <v>628999007703</v>
      </c>
      <c r="AA435" t="str">
        <f t="shared" si="60"/>
        <v/>
      </c>
      <c r="AB435" t="str">
        <f t="shared" si="61"/>
        <v/>
      </c>
      <c r="AC435" t="str">
        <f t="shared" si="62"/>
        <v>628999007703</v>
      </c>
      <c r="AD435" t="str">
        <f t="shared" si="63"/>
        <v>Halo+,+Visual+AI+5S+mendeteksi+Violation%3A+GUDANGEXP1-LINE+4</v>
      </c>
      <c r="AE435" t="str">
        <f t="shared" si="64"/>
        <v>https://web.whatsapp.com/send/?phone=628999007703&amp;text=Halo+,+Visual+AI+5S+mendeteksi+Violation%3A+GUDANGEXP1-LINE+4&amp;type=phone_number&amp;app_absent=0</v>
      </c>
      <c r="AF435" t="b">
        <f>IF(ISNA(VLOOKUP(D435&amp;"-"&amp;AB435, Ref_Kontak!$A:$E, 4, FALSE)), FALSE, TRUE)</f>
        <v>0</v>
      </c>
      <c r="AG435" t="str">
        <f>_xlfn.IFNA(VLOOKUP(Z435,Ref_Kontak!H:H,1,FALSE),"FALSE")</f>
        <v>628999007703</v>
      </c>
      <c r="AH435" t="str">
        <f t="shared" si="65"/>
        <v>GUDANGEXP1-LINE 4</v>
      </c>
      <c r="AI435">
        <f>IF(I435="violation",COUNTIF($AH$1:AH435,AH435),0)</f>
        <v>76</v>
      </c>
      <c r="AJ435" t="str">
        <f t="shared" si="66"/>
        <v>violation-GUDANGEXP1</v>
      </c>
      <c r="AK435">
        <f>IF(I435="violation",COUNTIF($AJ$1:AJ435,AJ435),FALSE)</f>
        <v>183</v>
      </c>
      <c r="AL435">
        <f t="shared" si="67"/>
        <v>0</v>
      </c>
      <c r="AM435">
        <f t="shared" si="68"/>
        <v>8</v>
      </c>
      <c r="AN435" t="str">
        <f t="shared" si="69"/>
        <v>ALERT! 8 Violation founded @GUDANGEXP1</v>
      </c>
    </row>
    <row r="436" spans="1:40">
      <c r="A436" t="s">
        <v>120</v>
      </c>
      <c r="B436" t="s">
        <v>121</v>
      </c>
      <c r="C436" t="s">
        <v>401</v>
      </c>
      <c r="D436" t="s">
        <v>123</v>
      </c>
      <c r="E436">
        <v>1</v>
      </c>
      <c r="G436" t="s">
        <v>124</v>
      </c>
      <c r="I436" t="s">
        <v>125</v>
      </c>
      <c r="Z436" t="str">
        <f>IFERROR(MID(AA436,FIND("-",H436,1)+1,20),_xlfn.IFNA(VLOOKUP(F436&amp;"-"&amp;AA436,Ref_Kontak!$A:$E,4,FALSE),Ref_Kontak!$H$2))</f>
        <v>628999007703</v>
      </c>
      <c r="AA436" t="str">
        <f t="shared" si="60"/>
        <v/>
      </c>
      <c r="AB436" t="str">
        <f t="shared" si="61"/>
        <v/>
      </c>
      <c r="AC436" t="str">
        <f t="shared" si="62"/>
        <v>628999007703</v>
      </c>
      <c r="AD436" t="str">
        <f t="shared" si="63"/>
        <v>Halo+,+Visual+AI+5S+mendeteksi+Violation%3A+GUDANGEXP1-LINE+3</v>
      </c>
      <c r="AE436" t="str">
        <f t="shared" si="64"/>
        <v>https://web.whatsapp.com/send/?phone=628999007703&amp;text=Halo+,+Visual+AI+5S+mendeteksi+Violation%3A+GUDANGEXP1-LINE+3&amp;type=phone_number&amp;app_absent=0</v>
      </c>
      <c r="AF436" t="b">
        <f>IF(ISNA(VLOOKUP(D436&amp;"-"&amp;AB436, Ref_Kontak!$A:$E, 4, FALSE)), FALSE, TRUE)</f>
        <v>0</v>
      </c>
      <c r="AG436" t="str">
        <f>_xlfn.IFNA(VLOOKUP(Z436,Ref_Kontak!H:H,1,FALSE),"FALSE")</f>
        <v>628999007703</v>
      </c>
      <c r="AH436" t="str">
        <f t="shared" si="65"/>
        <v>GUDANGEXP1-LINE 3</v>
      </c>
      <c r="AI436">
        <f>IF(I436="violation",COUNTIF($AH$1:AH436,AH436),0)</f>
        <v>108</v>
      </c>
      <c r="AJ436" t="str">
        <f t="shared" si="66"/>
        <v>violation-GUDANGEXP1</v>
      </c>
      <c r="AK436">
        <f>IF(I436="violation",COUNTIF($AJ$1:AJ436,AJ436),FALSE)</f>
        <v>184</v>
      </c>
      <c r="AL436">
        <f t="shared" si="67"/>
        <v>0</v>
      </c>
      <c r="AM436">
        <f t="shared" si="68"/>
        <v>8</v>
      </c>
      <c r="AN436" t="str">
        <f t="shared" si="69"/>
        <v>ALERT! 8 Violation founded @GUDANGEXP1</v>
      </c>
    </row>
    <row r="437" spans="1:40">
      <c r="A437" t="s">
        <v>120</v>
      </c>
      <c r="B437" t="s">
        <v>121</v>
      </c>
      <c r="C437" t="s">
        <v>401</v>
      </c>
      <c r="D437" t="s">
        <v>324</v>
      </c>
      <c r="E437">
        <v>1</v>
      </c>
      <c r="G437" t="s">
        <v>124</v>
      </c>
      <c r="I437" t="s">
        <v>125</v>
      </c>
      <c r="Z437" t="str">
        <f>IFERROR(MID(AA437,FIND("-",H437,1)+1,20),_xlfn.IFNA(VLOOKUP(F437&amp;"-"&amp;AA437,Ref_Kontak!$A:$E,4,FALSE),Ref_Kontak!$H$2))</f>
        <v>628999007703</v>
      </c>
      <c r="AA437" t="str">
        <f t="shared" si="60"/>
        <v/>
      </c>
      <c r="AB437" t="str">
        <f t="shared" si="61"/>
        <v/>
      </c>
      <c r="AC437" t="str">
        <f t="shared" si="62"/>
        <v>628999007703</v>
      </c>
      <c r="AD437" t="str">
        <f t="shared" si="63"/>
        <v>Halo+,+Visual+AI+5S+mendeteksi+Violation%3A+GUDANGEXP1-LINE+4</v>
      </c>
      <c r="AE437" t="str">
        <f t="shared" si="64"/>
        <v>https://web.whatsapp.com/send/?phone=628999007703&amp;text=Halo+,+Visual+AI+5S+mendeteksi+Violation%3A+GUDANGEXP1-LINE+4&amp;type=phone_number&amp;app_absent=0</v>
      </c>
      <c r="AF437" t="b">
        <f>IF(ISNA(VLOOKUP(D437&amp;"-"&amp;AB437, Ref_Kontak!$A:$E, 4, FALSE)), FALSE, TRUE)</f>
        <v>0</v>
      </c>
      <c r="AG437" t="str">
        <f>_xlfn.IFNA(VLOOKUP(Z437,Ref_Kontak!H:H,1,FALSE),"FALSE")</f>
        <v>628999007703</v>
      </c>
      <c r="AH437" t="str">
        <f t="shared" si="65"/>
        <v>GUDANGEXP1-LINE 4</v>
      </c>
      <c r="AI437">
        <f>IF(I437="violation",COUNTIF($AH$1:AH437,AH437),0)</f>
        <v>77</v>
      </c>
      <c r="AJ437" t="str">
        <f t="shared" si="66"/>
        <v>violation-GUDANGEXP1</v>
      </c>
      <c r="AK437">
        <f>IF(I437="violation",COUNTIF($AJ$1:AJ437,AJ437),FALSE)</f>
        <v>185</v>
      </c>
      <c r="AL437">
        <f t="shared" si="67"/>
        <v>0</v>
      </c>
      <c r="AM437">
        <f t="shared" si="68"/>
        <v>8</v>
      </c>
      <c r="AN437" t="str">
        <f t="shared" si="69"/>
        <v>ALERT! 8 Violation founded @GUDANGEXP1</v>
      </c>
    </row>
    <row r="438" spans="1:40">
      <c r="A438" t="s">
        <v>120</v>
      </c>
      <c r="B438" t="s">
        <v>121</v>
      </c>
      <c r="C438" t="s">
        <v>402</v>
      </c>
      <c r="D438" t="s">
        <v>129</v>
      </c>
      <c r="E438">
        <v>1</v>
      </c>
      <c r="G438" t="s">
        <v>130</v>
      </c>
      <c r="I438" t="s">
        <v>125</v>
      </c>
      <c r="Z438" t="str">
        <f>IFERROR(MID(AA438,FIND("-",H438,1)+1,20),_xlfn.IFNA(VLOOKUP(F438&amp;"-"&amp;AA438,Ref_Kontak!$A:$E,4,FALSE),Ref_Kontak!$H$2))</f>
        <v>628999007703</v>
      </c>
      <c r="AA438" t="str">
        <f t="shared" si="60"/>
        <v/>
      </c>
      <c r="AB438" t="str">
        <f t="shared" si="61"/>
        <v/>
      </c>
      <c r="AC438" t="str">
        <f t="shared" si="62"/>
        <v>628999007703</v>
      </c>
      <c r="AD438" t="str">
        <f t="shared" si="63"/>
        <v>Halo+,+Visual+AI+5S+mendeteksi+Violation%3A+METALDET1-LINE+8</v>
      </c>
      <c r="AE438" t="str">
        <f t="shared" si="64"/>
        <v>https://web.whatsapp.com/send/?phone=628999007703&amp;text=Halo+,+Visual+AI+5S+mendeteksi+Violation%3A+METALDET1-LINE+8&amp;type=phone_number&amp;app_absent=0</v>
      </c>
      <c r="AF438" t="b">
        <f>IF(ISNA(VLOOKUP(D438&amp;"-"&amp;AB438, Ref_Kontak!$A:$E, 4, FALSE)), FALSE, TRUE)</f>
        <v>0</v>
      </c>
      <c r="AG438" t="str">
        <f>_xlfn.IFNA(VLOOKUP(Z438,Ref_Kontak!H:H,1,FALSE),"FALSE")</f>
        <v>628999007703</v>
      </c>
      <c r="AH438" t="str">
        <f t="shared" si="65"/>
        <v>METALDET1-LINE 8</v>
      </c>
      <c r="AI438">
        <f>IF(I438="violation",COUNTIF($AH$1:AH438,AH438),0)</f>
        <v>252</v>
      </c>
      <c r="AJ438" t="str">
        <f t="shared" si="66"/>
        <v>violation-METALDET1</v>
      </c>
      <c r="AK438">
        <f>IF(I438="violation",COUNTIF($AJ$1:AJ438,AJ438),FALSE)</f>
        <v>251</v>
      </c>
      <c r="AL438">
        <f t="shared" si="67"/>
        <v>0</v>
      </c>
      <c r="AM438">
        <f t="shared" si="68"/>
        <v>3</v>
      </c>
      <c r="AN438" t="str">
        <f t="shared" si="69"/>
        <v>ALERT! 3 Violation founded @METALDET1</v>
      </c>
    </row>
    <row r="439" spans="1:40">
      <c r="A439" t="s">
        <v>120</v>
      </c>
      <c r="B439" t="s">
        <v>121</v>
      </c>
      <c r="C439" t="s">
        <v>402</v>
      </c>
      <c r="D439" t="s">
        <v>129</v>
      </c>
      <c r="E439">
        <v>1</v>
      </c>
      <c r="G439" t="s">
        <v>130</v>
      </c>
      <c r="I439" t="s">
        <v>125</v>
      </c>
      <c r="Z439" t="str">
        <f>IFERROR(MID(AA439,FIND("-",H439,1)+1,20),_xlfn.IFNA(VLOOKUP(F439&amp;"-"&amp;AA439,Ref_Kontak!$A:$E,4,FALSE),Ref_Kontak!$H$2))</f>
        <v>628999007703</v>
      </c>
      <c r="AA439" t="str">
        <f t="shared" si="60"/>
        <v/>
      </c>
      <c r="AB439" t="str">
        <f t="shared" si="61"/>
        <v/>
      </c>
      <c r="AC439" t="str">
        <f t="shared" si="62"/>
        <v>628999007703</v>
      </c>
      <c r="AD439" t="str">
        <f t="shared" si="63"/>
        <v>Halo+,+Visual+AI+5S+mendeteksi+Violation%3A+METALDET1-LINE+8</v>
      </c>
      <c r="AE439" t="str">
        <f t="shared" si="64"/>
        <v>https://web.whatsapp.com/send/?phone=628999007703&amp;text=Halo+,+Visual+AI+5S+mendeteksi+Violation%3A+METALDET1-LINE+8&amp;type=phone_number&amp;app_absent=0</v>
      </c>
      <c r="AF439" t="b">
        <f>IF(ISNA(VLOOKUP(D439&amp;"-"&amp;AB439, Ref_Kontak!$A:$E, 4, FALSE)), FALSE, TRUE)</f>
        <v>0</v>
      </c>
      <c r="AG439" t="str">
        <f>_xlfn.IFNA(VLOOKUP(Z439,Ref_Kontak!H:H,1,FALSE),"FALSE")</f>
        <v>628999007703</v>
      </c>
      <c r="AH439" t="str">
        <f t="shared" si="65"/>
        <v>METALDET1-LINE 8</v>
      </c>
      <c r="AI439">
        <f>IF(I439="violation",COUNTIF($AH$1:AH439,AH439),0)</f>
        <v>253</v>
      </c>
      <c r="AJ439" t="str">
        <f t="shared" si="66"/>
        <v>violation-METALDET1</v>
      </c>
      <c r="AK439">
        <f>IF(I439="violation",COUNTIF($AJ$1:AJ439,AJ439),FALSE)</f>
        <v>252</v>
      </c>
      <c r="AL439">
        <f t="shared" si="67"/>
        <v>0</v>
      </c>
      <c r="AM439">
        <f t="shared" si="68"/>
        <v>3</v>
      </c>
      <c r="AN439" t="str">
        <f t="shared" si="69"/>
        <v>ALERT! 3 Violation founded @METALDET1</v>
      </c>
    </row>
    <row r="440" spans="1:40">
      <c r="A440" t="s">
        <v>120</v>
      </c>
      <c r="B440" t="s">
        <v>121</v>
      </c>
      <c r="C440" t="s">
        <v>402</v>
      </c>
      <c r="D440" t="s">
        <v>123</v>
      </c>
      <c r="E440">
        <v>1</v>
      </c>
      <c r="G440" t="s">
        <v>124</v>
      </c>
      <c r="I440" t="s">
        <v>125</v>
      </c>
      <c r="Z440" t="str">
        <f>IFERROR(MID(AA440,FIND("-",H440,1)+1,20),_xlfn.IFNA(VLOOKUP(F440&amp;"-"&amp;AA440,Ref_Kontak!$A:$E,4,FALSE),Ref_Kontak!$H$2))</f>
        <v>628999007703</v>
      </c>
      <c r="AA440" t="str">
        <f t="shared" si="60"/>
        <v/>
      </c>
      <c r="AB440" t="str">
        <f t="shared" si="61"/>
        <v/>
      </c>
      <c r="AC440" t="str">
        <f t="shared" si="62"/>
        <v>628999007703</v>
      </c>
      <c r="AD440" t="str">
        <f t="shared" si="63"/>
        <v>Halo+,+Visual+AI+5S+mendeteksi+Violation%3A+GUDANGEXP1-LINE+3</v>
      </c>
      <c r="AE440" t="str">
        <f t="shared" si="64"/>
        <v>https://web.whatsapp.com/send/?phone=628999007703&amp;text=Halo+,+Visual+AI+5S+mendeteksi+Violation%3A+GUDANGEXP1-LINE+3&amp;type=phone_number&amp;app_absent=0</v>
      </c>
      <c r="AF440" t="b">
        <f>IF(ISNA(VLOOKUP(D440&amp;"-"&amp;AB440, Ref_Kontak!$A:$E, 4, FALSE)), FALSE, TRUE)</f>
        <v>0</v>
      </c>
      <c r="AG440" t="str">
        <f>_xlfn.IFNA(VLOOKUP(Z440,Ref_Kontak!H:H,1,FALSE),"FALSE")</f>
        <v>628999007703</v>
      </c>
      <c r="AH440" t="str">
        <f t="shared" si="65"/>
        <v>GUDANGEXP1-LINE 3</v>
      </c>
      <c r="AI440">
        <f>IF(I440="violation",COUNTIF($AH$1:AH440,AH440),0)</f>
        <v>109</v>
      </c>
      <c r="AJ440" t="str">
        <f t="shared" si="66"/>
        <v>violation-GUDANGEXP1</v>
      </c>
      <c r="AK440">
        <f>IF(I440="violation",COUNTIF($AJ$1:AJ440,AJ440),FALSE)</f>
        <v>186</v>
      </c>
      <c r="AL440">
        <f t="shared" si="67"/>
        <v>0</v>
      </c>
      <c r="AM440">
        <f t="shared" si="68"/>
        <v>8</v>
      </c>
      <c r="AN440" t="str">
        <f t="shared" si="69"/>
        <v>ALERT! 8 Violation founded @GUDANGEXP1</v>
      </c>
    </row>
    <row r="441" spans="1:40">
      <c r="A441" t="s">
        <v>120</v>
      </c>
      <c r="B441" t="s">
        <v>121</v>
      </c>
      <c r="C441" t="s">
        <v>402</v>
      </c>
      <c r="D441" t="s">
        <v>324</v>
      </c>
      <c r="E441">
        <v>1</v>
      </c>
      <c r="G441" t="s">
        <v>124</v>
      </c>
      <c r="I441" t="s">
        <v>125</v>
      </c>
      <c r="Z441" t="str">
        <f>IFERROR(MID(AA441,FIND("-",H441,1)+1,20),_xlfn.IFNA(VLOOKUP(F441&amp;"-"&amp;AA441,Ref_Kontak!$A:$E,4,FALSE),Ref_Kontak!$H$2))</f>
        <v>628999007703</v>
      </c>
      <c r="AA441" t="str">
        <f t="shared" si="60"/>
        <v/>
      </c>
      <c r="AB441" t="str">
        <f t="shared" si="61"/>
        <v/>
      </c>
      <c r="AC441" t="str">
        <f t="shared" si="62"/>
        <v>628999007703</v>
      </c>
      <c r="AD441" t="str">
        <f t="shared" si="63"/>
        <v>Halo+,+Visual+AI+5S+mendeteksi+Violation%3A+GUDANGEXP1-LINE+4</v>
      </c>
      <c r="AE441" t="str">
        <f t="shared" si="64"/>
        <v>https://web.whatsapp.com/send/?phone=628999007703&amp;text=Halo+,+Visual+AI+5S+mendeteksi+Violation%3A+GUDANGEXP1-LINE+4&amp;type=phone_number&amp;app_absent=0</v>
      </c>
      <c r="AF441" t="b">
        <f>IF(ISNA(VLOOKUP(D441&amp;"-"&amp;AB441, Ref_Kontak!$A:$E, 4, FALSE)), FALSE, TRUE)</f>
        <v>0</v>
      </c>
      <c r="AG441" t="str">
        <f>_xlfn.IFNA(VLOOKUP(Z441,Ref_Kontak!H:H,1,FALSE),"FALSE")</f>
        <v>628999007703</v>
      </c>
      <c r="AH441" t="str">
        <f t="shared" si="65"/>
        <v>GUDANGEXP1-LINE 4</v>
      </c>
      <c r="AI441">
        <f>IF(I441="violation",COUNTIF($AH$1:AH441,AH441),0)</f>
        <v>78</v>
      </c>
      <c r="AJ441" t="str">
        <f t="shared" si="66"/>
        <v>violation-GUDANGEXP1</v>
      </c>
      <c r="AK441">
        <f>IF(I441="violation",COUNTIF($AJ$1:AJ441,AJ441),FALSE)</f>
        <v>187</v>
      </c>
      <c r="AL441">
        <f t="shared" si="67"/>
        <v>0</v>
      </c>
      <c r="AM441">
        <f t="shared" si="68"/>
        <v>8</v>
      </c>
      <c r="AN441" t="str">
        <f t="shared" si="69"/>
        <v>ALERT! 8 Violation founded @GUDANGEXP1</v>
      </c>
    </row>
    <row r="442" spans="1:40">
      <c r="A442" t="s">
        <v>120</v>
      </c>
      <c r="B442" t="s">
        <v>121</v>
      </c>
      <c r="C442" t="s">
        <v>403</v>
      </c>
      <c r="D442" t="s">
        <v>129</v>
      </c>
      <c r="E442">
        <v>1</v>
      </c>
      <c r="G442" t="s">
        <v>130</v>
      </c>
      <c r="I442" t="s">
        <v>125</v>
      </c>
      <c r="Z442" t="str">
        <f>IFERROR(MID(AA442,FIND("-",H442,1)+1,20),_xlfn.IFNA(VLOOKUP(F442&amp;"-"&amp;AA442,Ref_Kontak!$A:$E,4,FALSE),Ref_Kontak!$H$2))</f>
        <v>628999007703</v>
      </c>
      <c r="AA442" t="str">
        <f t="shared" si="60"/>
        <v/>
      </c>
      <c r="AB442" t="str">
        <f t="shared" si="61"/>
        <v/>
      </c>
      <c r="AC442" t="str">
        <f t="shared" si="62"/>
        <v>628999007703</v>
      </c>
      <c r="AD442" t="str">
        <f t="shared" si="63"/>
        <v>Halo+,+Visual+AI+5S+mendeteksi+Violation%3A+METALDET1-LINE+8</v>
      </c>
      <c r="AE442" t="str">
        <f t="shared" si="64"/>
        <v>https://web.whatsapp.com/send/?phone=628999007703&amp;text=Halo+,+Visual+AI+5S+mendeteksi+Violation%3A+METALDET1-LINE+8&amp;type=phone_number&amp;app_absent=0</v>
      </c>
      <c r="AF442" t="b">
        <f>IF(ISNA(VLOOKUP(D442&amp;"-"&amp;AB442, Ref_Kontak!$A:$E, 4, FALSE)), FALSE, TRUE)</f>
        <v>0</v>
      </c>
      <c r="AG442" t="str">
        <f>_xlfn.IFNA(VLOOKUP(Z442,Ref_Kontak!H:H,1,FALSE),"FALSE")</f>
        <v>628999007703</v>
      </c>
      <c r="AH442" t="str">
        <f t="shared" si="65"/>
        <v>METALDET1-LINE 8</v>
      </c>
      <c r="AI442">
        <f>IF(I442="violation",COUNTIF($AH$1:AH442,AH442),0)</f>
        <v>254</v>
      </c>
      <c r="AJ442" t="str">
        <f t="shared" si="66"/>
        <v>violation-METALDET1</v>
      </c>
      <c r="AK442">
        <f>IF(I442="violation",COUNTIF($AJ$1:AJ442,AJ442),FALSE)</f>
        <v>253</v>
      </c>
      <c r="AL442">
        <f t="shared" si="67"/>
        <v>0</v>
      </c>
      <c r="AM442">
        <f t="shared" si="68"/>
        <v>3</v>
      </c>
      <c r="AN442" t="str">
        <f t="shared" si="69"/>
        <v>ALERT! 3 Violation founded @METALDET1</v>
      </c>
    </row>
    <row r="443" spans="1:40">
      <c r="A443" t="s">
        <v>120</v>
      </c>
      <c r="B443" t="s">
        <v>121</v>
      </c>
      <c r="C443" t="s">
        <v>403</v>
      </c>
      <c r="D443" t="s">
        <v>123</v>
      </c>
      <c r="E443">
        <v>1</v>
      </c>
      <c r="G443" t="s">
        <v>124</v>
      </c>
      <c r="I443" t="s">
        <v>125</v>
      </c>
      <c r="Z443" t="str">
        <f>IFERROR(MID(AA443,FIND("-",H443,1)+1,20),_xlfn.IFNA(VLOOKUP(F443&amp;"-"&amp;AA443,Ref_Kontak!$A:$E,4,FALSE),Ref_Kontak!$H$2))</f>
        <v>628999007703</v>
      </c>
      <c r="AA443" t="str">
        <f t="shared" si="60"/>
        <v/>
      </c>
      <c r="AB443" t="str">
        <f t="shared" si="61"/>
        <v/>
      </c>
      <c r="AC443" t="str">
        <f t="shared" si="62"/>
        <v>628999007703</v>
      </c>
      <c r="AD443" t="str">
        <f t="shared" si="63"/>
        <v>Halo+,+Visual+AI+5S+mendeteksi+Violation%3A+GUDANGEXP1-LINE+3</v>
      </c>
      <c r="AE443" t="str">
        <f t="shared" si="64"/>
        <v>https://web.whatsapp.com/send/?phone=628999007703&amp;text=Halo+,+Visual+AI+5S+mendeteksi+Violation%3A+GUDANGEXP1-LINE+3&amp;type=phone_number&amp;app_absent=0</v>
      </c>
      <c r="AF443" t="b">
        <f>IF(ISNA(VLOOKUP(D443&amp;"-"&amp;AB443, Ref_Kontak!$A:$E, 4, FALSE)), FALSE, TRUE)</f>
        <v>0</v>
      </c>
      <c r="AG443" t="str">
        <f>_xlfn.IFNA(VLOOKUP(Z443,Ref_Kontak!H:H,1,FALSE),"FALSE")</f>
        <v>628999007703</v>
      </c>
      <c r="AH443" t="str">
        <f t="shared" si="65"/>
        <v>GUDANGEXP1-LINE 3</v>
      </c>
      <c r="AI443">
        <f>IF(I443="violation",COUNTIF($AH$1:AH443,AH443),0)</f>
        <v>110</v>
      </c>
      <c r="AJ443" t="str">
        <f t="shared" si="66"/>
        <v>violation-GUDANGEXP1</v>
      </c>
      <c r="AK443">
        <f>IF(I443="violation",COUNTIF($AJ$1:AJ443,AJ443),FALSE)</f>
        <v>188</v>
      </c>
      <c r="AL443">
        <f t="shared" si="67"/>
        <v>0</v>
      </c>
      <c r="AM443">
        <f t="shared" si="68"/>
        <v>8</v>
      </c>
      <c r="AN443" t="str">
        <f t="shared" si="69"/>
        <v>ALERT! 8 Violation founded @GUDANGEXP1</v>
      </c>
    </row>
    <row r="444" spans="1:40">
      <c r="A444" t="s">
        <v>120</v>
      </c>
      <c r="B444" t="s">
        <v>121</v>
      </c>
      <c r="C444" t="s">
        <v>403</v>
      </c>
      <c r="D444" t="s">
        <v>324</v>
      </c>
      <c r="E444">
        <v>1</v>
      </c>
      <c r="G444" t="s">
        <v>124</v>
      </c>
      <c r="I444" t="s">
        <v>125</v>
      </c>
      <c r="Z444" t="str">
        <f>IFERROR(MID(AA444,FIND("-",H444,1)+1,20),_xlfn.IFNA(VLOOKUP(F444&amp;"-"&amp;AA444,Ref_Kontak!$A:$E,4,FALSE),Ref_Kontak!$H$2))</f>
        <v>628999007703</v>
      </c>
      <c r="AA444" t="str">
        <f t="shared" si="60"/>
        <v/>
      </c>
      <c r="AB444" t="str">
        <f t="shared" si="61"/>
        <v/>
      </c>
      <c r="AC444" t="str">
        <f t="shared" si="62"/>
        <v>628999007703</v>
      </c>
      <c r="AD444" t="str">
        <f t="shared" si="63"/>
        <v>Halo+,+Visual+AI+5S+mendeteksi+Violation%3A+GUDANGEXP1-LINE+4</v>
      </c>
      <c r="AE444" t="str">
        <f t="shared" si="64"/>
        <v>https://web.whatsapp.com/send/?phone=628999007703&amp;text=Halo+,+Visual+AI+5S+mendeteksi+Violation%3A+GUDANGEXP1-LINE+4&amp;type=phone_number&amp;app_absent=0</v>
      </c>
      <c r="AF444" t="b">
        <f>IF(ISNA(VLOOKUP(D444&amp;"-"&amp;AB444, Ref_Kontak!$A:$E, 4, FALSE)), FALSE, TRUE)</f>
        <v>0</v>
      </c>
      <c r="AG444" t="str">
        <f>_xlfn.IFNA(VLOOKUP(Z444,Ref_Kontak!H:H,1,FALSE),"FALSE")</f>
        <v>628999007703</v>
      </c>
      <c r="AH444" t="str">
        <f t="shared" si="65"/>
        <v>GUDANGEXP1-LINE 4</v>
      </c>
      <c r="AI444">
        <f>IF(I444="violation",COUNTIF($AH$1:AH444,AH444),0)</f>
        <v>79</v>
      </c>
      <c r="AJ444" t="str">
        <f t="shared" si="66"/>
        <v>violation-GUDANGEXP1</v>
      </c>
      <c r="AK444">
        <f>IF(I444="violation",COUNTIF($AJ$1:AJ444,AJ444),FALSE)</f>
        <v>189</v>
      </c>
      <c r="AL444">
        <f t="shared" si="67"/>
        <v>0</v>
      </c>
      <c r="AM444">
        <f t="shared" si="68"/>
        <v>8</v>
      </c>
      <c r="AN444" t="str">
        <f t="shared" si="69"/>
        <v>ALERT! 8 Violation founded @GUDANGEXP1</v>
      </c>
    </row>
    <row r="445" spans="1:40">
      <c r="A445" t="s">
        <v>120</v>
      </c>
      <c r="B445" t="s">
        <v>121</v>
      </c>
      <c r="C445" t="s">
        <v>404</v>
      </c>
      <c r="D445" t="s">
        <v>123</v>
      </c>
      <c r="E445">
        <v>1</v>
      </c>
      <c r="G445" t="s">
        <v>124</v>
      </c>
      <c r="I445" t="s">
        <v>125</v>
      </c>
      <c r="Z445" t="str">
        <f>IFERROR(MID(AA445,FIND("-",H445,1)+1,20),_xlfn.IFNA(VLOOKUP(F445&amp;"-"&amp;AA445,Ref_Kontak!$A:$E,4,FALSE),Ref_Kontak!$H$2))</f>
        <v>628999007703</v>
      </c>
      <c r="AA445" t="str">
        <f t="shared" si="60"/>
        <v/>
      </c>
      <c r="AB445" t="str">
        <f t="shared" si="61"/>
        <v/>
      </c>
      <c r="AC445" t="str">
        <f t="shared" si="62"/>
        <v>628999007703</v>
      </c>
      <c r="AD445" t="str">
        <f t="shared" si="63"/>
        <v>Halo+,+Visual+AI+5S+mendeteksi+Violation%3A+GUDANGEXP1-LINE+3</v>
      </c>
      <c r="AE445" t="str">
        <f t="shared" si="64"/>
        <v>https://web.whatsapp.com/send/?phone=628999007703&amp;text=Halo+,+Visual+AI+5S+mendeteksi+Violation%3A+GUDANGEXP1-LINE+3&amp;type=phone_number&amp;app_absent=0</v>
      </c>
      <c r="AF445" t="b">
        <f>IF(ISNA(VLOOKUP(D445&amp;"-"&amp;AB445, Ref_Kontak!$A:$E, 4, FALSE)), FALSE, TRUE)</f>
        <v>0</v>
      </c>
      <c r="AG445" t="str">
        <f>_xlfn.IFNA(VLOOKUP(Z445,Ref_Kontak!H:H,1,FALSE),"FALSE")</f>
        <v>628999007703</v>
      </c>
      <c r="AH445" t="str">
        <f t="shared" si="65"/>
        <v>GUDANGEXP1-LINE 3</v>
      </c>
      <c r="AI445">
        <f>IF(I445="violation",COUNTIF($AH$1:AH445,AH445),0)</f>
        <v>111</v>
      </c>
      <c r="AJ445" t="str">
        <f t="shared" si="66"/>
        <v>violation-GUDANGEXP1</v>
      </c>
      <c r="AK445">
        <f>IF(I445="violation",COUNTIF($AJ$1:AJ445,AJ445),FALSE)</f>
        <v>190</v>
      </c>
      <c r="AL445">
        <f t="shared" si="67"/>
        <v>0</v>
      </c>
      <c r="AM445">
        <f t="shared" si="68"/>
        <v>8</v>
      </c>
      <c r="AN445" t="str">
        <f t="shared" si="69"/>
        <v>ALERT! 8 Violation founded @GUDANGEXP1</v>
      </c>
    </row>
    <row r="446" spans="1:40">
      <c r="A446" t="s">
        <v>120</v>
      </c>
      <c r="B446" t="s">
        <v>121</v>
      </c>
      <c r="C446" t="s">
        <v>404</v>
      </c>
      <c r="D446" t="s">
        <v>324</v>
      </c>
      <c r="E446">
        <v>1</v>
      </c>
      <c r="G446" t="s">
        <v>124</v>
      </c>
      <c r="I446" t="s">
        <v>125</v>
      </c>
      <c r="Z446" t="str">
        <f>IFERROR(MID(AA446,FIND("-",H446,1)+1,20),_xlfn.IFNA(VLOOKUP(F446&amp;"-"&amp;AA446,Ref_Kontak!$A:$E,4,FALSE),Ref_Kontak!$H$2))</f>
        <v>628999007703</v>
      </c>
      <c r="AA446" t="str">
        <f t="shared" si="60"/>
        <v/>
      </c>
      <c r="AB446" t="str">
        <f t="shared" si="61"/>
        <v/>
      </c>
      <c r="AC446" t="str">
        <f t="shared" si="62"/>
        <v>628999007703</v>
      </c>
      <c r="AD446" t="str">
        <f t="shared" si="63"/>
        <v>Halo+,+Visual+AI+5S+mendeteksi+Violation%3A+GUDANGEXP1-LINE+4</v>
      </c>
      <c r="AE446" t="str">
        <f t="shared" si="64"/>
        <v>https://web.whatsapp.com/send/?phone=628999007703&amp;text=Halo+,+Visual+AI+5S+mendeteksi+Violation%3A+GUDANGEXP1-LINE+4&amp;type=phone_number&amp;app_absent=0</v>
      </c>
      <c r="AF446" t="b">
        <f>IF(ISNA(VLOOKUP(D446&amp;"-"&amp;AB446, Ref_Kontak!$A:$E, 4, FALSE)), FALSE, TRUE)</f>
        <v>0</v>
      </c>
      <c r="AG446" t="str">
        <f>_xlfn.IFNA(VLOOKUP(Z446,Ref_Kontak!H:H,1,FALSE),"FALSE")</f>
        <v>628999007703</v>
      </c>
      <c r="AH446" t="str">
        <f t="shared" si="65"/>
        <v>GUDANGEXP1-LINE 4</v>
      </c>
      <c r="AI446">
        <f>IF(I446="violation",COUNTIF($AH$1:AH446,AH446),0)</f>
        <v>80</v>
      </c>
      <c r="AJ446" t="str">
        <f t="shared" si="66"/>
        <v>violation-GUDANGEXP1</v>
      </c>
      <c r="AK446">
        <f>IF(I446="violation",COUNTIF($AJ$1:AJ446,AJ446),FALSE)</f>
        <v>191</v>
      </c>
      <c r="AL446">
        <f t="shared" si="67"/>
        <v>0</v>
      </c>
      <c r="AM446">
        <f t="shared" si="68"/>
        <v>8</v>
      </c>
      <c r="AN446" t="str">
        <f t="shared" si="69"/>
        <v>ALERT! 8 Violation founded @GUDANGEXP1</v>
      </c>
    </row>
    <row r="447" spans="1:40">
      <c r="A447" t="s">
        <v>120</v>
      </c>
      <c r="B447" t="s">
        <v>121</v>
      </c>
      <c r="C447" t="s">
        <v>404</v>
      </c>
      <c r="D447" t="s">
        <v>129</v>
      </c>
      <c r="E447">
        <v>1</v>
      </c>
      <c r="G447" t="s">
        <v>130</v>
      </c>
      <c r="I447" t="s">
        <v>125</v>
      </c>
      <c r="Z447" t="str">
        <f>IFERROR(MID(AA447,FIND("-",H447,1)+1,20),_xlfn.IFNA(VLOOKUP(F447&amp;"-"&amp;AA447,Ref_Kontak!$A:$E,4,FALSE),Ref_Kontak!$H$2))</f>
        <v>628999007703</v>
      </c>
      <c r="AA447" t="str">
        <f t="shared" si="60"/>
        <v/>
      </c>
      <c r="AB447" t="str">
        <f t="shared" si="61"/>
        <v/>
      </c>
      <c r="AC447" t="str">
        <f t="shared" si="62"/>
        <v>628999007703</v>
      </c>
      <c r="AD447" t="str">
        <f t="shared" si="63"/>
        <v>Halo+,+Visual+AI+5S+mendeteksi+Violation%3A+METALDET1-LINE+8</v>
      </c>
      <c r="AE447" t="str">
        <f t="shared" si="64"/>
        <v>https://web.whatsapp.com/send/?phone=628999007703&amp;text=Halo+,+Visual+AI+5S+mendeteksi+Violation%3A+METALDET1-LINE+8&amp;type=phone_number&amp;app_absent=0</v>
      </c>
      <c r="AF447" t="b">
        <f>IF(ISNA(VLOOKUP(D447&amp;"-"&amp;AB447, Ref_Kontak!$A:$E, 4, FALSE)), FALSE, TRUE)</f>
        <v>0</v>
      </c>
      <c r="AG447" t="str">
        <f>_xlfn.IFNA(VLOOKUP(Z447,Ref_Kontak!H:H,1,FALSE),"FALSE")</f>
        <v>628999007703</v>
      </c>
      <c r="AH447" t="str">
        <f t="shared" si="65"/>
        <v>METALDET1-LINE 8</v>
      </c>
      <c r="AI447">
        <f>IF(I447="violation",COUNTIF($AH$1:AH447,AH447),0)</f>
        <v>255</v>
      </c>
      <c r="AJ447" t="str">
        <f t="shared" si="66"/>
        <v>violation-METALDET1</v>
      </c>
      <c r="AK447">
        <f>IF(I447="violation",COUNTIF($AJ$1:AJ447,AJ447),FALSE)</f>
        <v>254</v>
      </c>
      <c r="AL447">
        <f t="shared" si="67"/>
        <v>0</v>
      </c>
      <c r="AM447">
        <f t="shared" si="68"/>
        <v>3</v>
      </c>
      <c r="AN447" t="str">
        <f t="shared" si="69"/>
        <v>ALERT! 3 Violation founded @METALDET1</v>
      </c>
    </row>
    <row r="448" spans="1:40">
      <c r="A448" t="s">
        <v>120</v>
      </c>
      <c r="B448" t="s">
        <v>121</v>
      </c>
      <c r="C448" t="s">
        <v>405</v>
      </c>
      <c r="D448" t="s">
        <v>129</v>
      </c>
      <c r="E448">
        <v>1</v>
      </c>
      <c r="G448" t="s">
        <v>130</v>
      </c>
      <c r="I448" t="s">
        <v>125</v>
      </c>
      <c r="Z448" t="str">
        <f>IFERROR(MID(AA448,FIND("-",H448,1)+1,20),_xlfn.IFNA(VLOOKUP(F448&amp;"-"&amp;AA448,Ref_Kontak!$A:$E,4,FALSE),Ref_Kontak!$H$2))</f>
        <v>628999007703</v>
      </c>
      <c r="AA448" t="str">
        <f t="shared" si="60"/>
        <v/>
      </c>
      <c r="AB448" t="str">
        <f t="shared" si="61"/>
        <v/>
      </c>
      <c r="AC448" t="str">
        <f t="shared" si="62"/>
        <v>628999007703</v>
      </c>
      <c r="AD448" t="str">
        <f t="shared" si="63"/>
        <v>Halo+,+Visual+AI+5S+mendeteksi+Violation%3A+METALDET1-LINE+8</v>
      </c>
      <c r="AE448" t="str">
        <f t="shared" si="64"/>
        <v>https://web.whatsapp.com/send/?phone=628999007703&amp;text=Halo+,+Visual+AI+5S+mendeteksi+Violation%3A+METALDET1-LINE+8&amp;type=phone_number&amp;app_absent=0</v>
      </c>
      <c r="AF448" t="b">
        <f>IF(ISNA(VLOOKUP(D448&amp;"-"&amp;AB448, Ref_Kontak!$A:$E, 4, FALSE)), FALSE, TRUE)</f>
        <v>0</v>
      </c>
      <c r="AG448" t="str">
        <f>_xlfn.IFNA(VLOOKUP(Z448,Ref_Kontak!H:H,1,FALSE),"FALSE")</f>
        <v>628999007703</v>
      </c>
      <c r="AH448" t="str">
        <f t="shared" si="65"/>
        <v>METALDET1-LINE 8</v>
      </c>
      <c r="AI448">
        <f>IF(I448="violation",COUNTIF($AH$1:AH448,AH448),0)</f>
        <v>256</v>
      </c>
      <c r="AJ448" t="str">
        <f t="shared" si="66"/>
        <v>violation-METALDET1</v>
      </c>
      <c r="AK448">
        <f>IF(I448="violation",COUNTIF($AJ$1:AJ448,AJ448),FALSE)</f>
        <v>255</v>
      </c>
      <c r="AL448">
        <f t="shared" si="67"/>
        <v>0</v>
      </c>
      <c r="AM448">
        <f t="shared" si="68"/>
        <v>3</v>
      </c>
      <c r="AN448" t="str">
        <f t="shared" si="69"/>
        <v>ALERT! 3 Violation founded @METALDET1</v>
      </c>
    </row>
    <row r="449" spans="1:40">
      <c r="A449" t="s">
        <v>120</v>
      </c>
      <c r="B449" t="s">
        <v>121</v>
      </c>
      <c r="C449" t="s">
        <v>405</v>
      </c>
      <c r="D449" t="s">
        <v>123</v>
      </c>
      <c r="E449">
        <v>1</v>
      </c>
      <c r="G449" t="s">
        <v>124</v>
      </c>
      <c r="I449" t="s">
        <v>125</v>
      </c>
      <c r="Z449" t="str">
        <f>IFERROR(MID(AA449,FIND("-",H449,1)+1,20),_xlfn.IFNA(VLOOKUP(F449&amp;"-"&amp;AA449,Ref_Kontak!$A:$E,4,FALSE),Ref_Kontak!$H$2))</f>
        <v>628999007703</v>
      </c>
      <c r="AA449" t="str">
        <f t="shared" si="60"/>
        <v/>
      </c>
      <c r="AB449" t="str">
        <f t="shared" si="61"/>
        <v/>
      </c>
      <c r="AC449" t="str">
        <f t="shared" si="62"/>
        <v>628999007703</v>
      </c>
      <c r="AD449" t="str">
        <f t="shared" si="63"/>
        <v>Halo+,+Visual+AI+5S+mendeteksi+Violation%3A+GUDANGEXP1-LINE+3</v>
      </c>
      <c r="AE449" t="str">
        <f t="shared" si="64"/>
        <v>https://web.whatsapp.com/send/?phone=628999007703&amp;text=Halo+,+Visual+AI+5S+mendeteksi+Violation%3A+GUDANGEXP1-LINE+3&amp;type=phone_number&amp;app_absent=0</v>
      </c>
      <c r="AF449" t="b">
        <f>IF(ISNA(VLOOKUP(D449&amp;"-"&amp;AB449, Ref_Kontak!$A:$E, 4, FALSE)), FALSE, TRUE)</f>
        <v>0</v>
      </c>
      <c r="AG449" t="str">
        <f>_xlfn.IFNA(VLOOKUP(Z449,Ref_Kontak!H:H,1,FALSE),"FALSE")</f>
        <v>628999007703</v>
      </c>
      <c r="AH449" t="str">
        <f t="shared" si="65"/>
        <v>GUDANGEXP1-LINE 3</v>
      </c>
      <c r="AI449">
        <f>IF(I449="violation",COUNTIF($AH$1:AH449,AH449),0)</f>
        <v>112</v>
      </c>
      <c r="AJ449" t="str">
        <f t="shared" si="66"/>
        <v>violation-GUDANGEXP1</v>
      </c>
      <c r="AK449">
        <f>IF(I449="violation",COUNTIF($AJ$1:AJ449,AJ449),FALSE)</f>
        <v>192</v>
      </c>
      <c r="AL449">
        <f t="shared" si="67"/>
        <v>0</v>
      </c>
      <c r="AM449">
        <f t="shared" si="68"/>
        <v>8</v>
      </c>
      <c r="AN449" t="str">
        <f t="shared" si="69"/>
        <v>ALERT! 8 Violation founded @GUDANGEXP1</v>
      </c>
    </row>
    <row r="450" spans="1:40">
      <c r="A450" t="s">
        <v>120</v>
      </c>
      <c r="B450" t="s">
        <v>121</v>
      </c>
      <c r="C450" t="s">
        <v>405</v>
      </c>
      <c r="D450" t="s">
        <v>324</v>
      </c>
      <c r="E450">
        <v>1</v>
      </c>
      <c r="G450" t="s">
        <v>124</v>
      </c>
      <c r="I450" t="s">
        <v>125</v>
      </c>
      <c r="Z450" t="str">
        <f>IFERROR(MID(AA450,FIND("-",H450,1)+1,20),_xlfn.IFNA(VLOOKUP(F450&amp;"-"&amp;AA450,Ref_Kontak!$A:$E,4,FALSE),Ref_Kontak!$H$2))</f>
        <v>628999007703</v>
      </c>
      <c r="AA450" t="str">
        <f t="shared" ref="AA450:AA513" si="70">CLEAN(SUBSTITUTE(H450," ",""))</f>
        <v/>
      </c>
      <c r="AB450" t="str">
        <f t="shared" ref="AB450:AB513" si="71">IFERROR(LEFT(AA450,FIND("-",H450,1)-1),CLEAN(SUBSTITUTE(SUBSTITUTE(H450," ",""),"-","")))</f>
        <v/>
      </c>
      <c r="AC450" t="str">
        <f t="shared" ref="AC450:AC513" si="72">IF(LEFT(Z450,1)="0","62"&amp; MID(Z450,2,999),Z450)</f>
        <v>628999007703</v>
      </c>
      <c r="AD450" t="str">
        <f t="shared" ref="AD450:AD513" si="73">"Halo+"&amp;AB450&amp;","&amp;"+Visual+AI+5S+mendeteksi+Violation%3A+"&amp;SUBSTITUTE(AH450," ","+")</f>
        <v>Halo+,+Visual+AI+5S+mendeteksi+Violation%3A+GUDANGEXP1-LINE+4</v>
      </c>
      <c r="AE450" t="str">
        <f t="shared" ref="AE450:AE513" si="74">"https://web.whatsapp.com/send/?phone="&amp;AC450&amp;"&amp;text="&amp;AD450&amp;"&amp;type=phone_number&amp;app_absent=0"</f>
        <v>https://web.whatsapp.com/send/?phone=628999007703&amp;text=Halo+,+Visual+AI+5S+mendeteksi+Violation%3A+GUDANGEXP1-LINE+4&amp;type=phone_number&amp;app_absent=0</v>
      </c>
      <c r="AF450" t="b">
        <f>IF(ISNA(VLOOKUP(D450&amp;"-"&amp;AB450, Ref_Kontak!$A:$E, 4, FALSE)), FALSE, TRUE)</f>
        <v>0</v>
      </c>
      <c r="AG450" t="str">
        <f>_xlfn.IFNA(VLOOKUP(Z450,Ref_Kontak!H:H,1,FALSE),"FALSE")</f>
        <v>628999007703</v>
      </c>
      <c r="AH450" t="str">
        <f t="shared" ref="AH450:AH513" si="75">G450&amp;"-"&amp;D450</f>
        <v>GUDANGEXP1-LINE 4</v>
      </c>
      <c r="AI450">
        <f>IF(I450="violation",COUNTIF($AH$1:AH450,AH450),0)</f>
        <v>81</v>
      </c>
      <c r="AJ450" t="str">
        <f t="shared" si="66"/>
        <v>violation-GUDANGEXP1</v>
      </c>
      <c r="AK450">
        <f>IF(I450="violation",COUNTIF($AJ$1:AJ450,AJ450),FALSE)</f>
        <v>193</v>
      </c>
      <c r="AL450">
        <f t="shared" si="67"/>
        <v>0</v>
      </c>
      <c r="AM450">
        <f t="shared" si="68"/>
        <v>8</v>
      </c>
      <c r="AN450" t="str">
        <f t="shared" si="69"/>
        <v>ALERT! 8 Violation founded @GUDANGEXP1</v>
      </c>
    </row>
    <row r="451" spans="1:40">
      <c r="A451" t="s">
        <v>120</v>
      </c>
      <c r="B451" t="s">
        <v>121</v>
      </c>
      <c r="C451" t="s">
        <v>406</v>
      </c>
      <c r="D451" t="s">
        <v>123</v>
      </c>
      <c r="E451">
        <v>1</v>
      </c>
      <c r="G451" t="s">
        <v>124</v>
      </c>
      <c r="I451" t="s">
        <v>125</v>
      </c>
      <c r="Z451" t="str">
        <f>IFERROR(MID(AA451,FIND("-",H451,1)+1,20),_xlfn.IFNA(VLOOKUP(F451&amp;"-"&amp;AA451,Ref_Kontak!$A:$E,4,FALSE),Ref_Kontak!$H$2))</f>
        <v>628999007703</v>
      </c>
      <c r="AA451" t="str">
        <f t="shared" si="70"/>
        <v/>
      </c>
      <c r="AB451" t="str">
        <f t="shared" si="71"/>
        <v/>
      </c>
      <c r="AC451" t="str">
        <f t="shared" si="72"/>
        <v>628999007703</v>
      </c>
      <c r="AD451" t="str">
        <f t="shared" si="73"/>
        <v>Halo+,+Visual+AI+5S+mendeteksi+Violation%3A+GUDANGEXP1-LINE+3</v>
      </c>
      <c r="AE451" t="str">
        <f t="shared" si="74"/>
        <v>https://web.whatsapp.com/send/?phone=628999007703&amp;text=Halo+,+Visual+AI+5S+mendeteksi+Violation%3A+GUDANGEXP1-LINE+3&amp;type=phone_number&amp;app_absent=0</v>
      </c>
      <c r="AF451" t="b">
        <f>IF(ISNA(VLOOKUP(D451&amp;"-"&amp;AB451, Ref_Kontak!$A:$E, 4, FALSE)), FALSE, TRUE)</f>
        <v>0</v>
      </c>
      <c r="AG451" t="str">
        <f>_xlfn.IFNA(VLOOKUP(Z451,Ref_Kontak!H:H,1,FALSE),"FALSE")</f>
        <v>628999007703</v>
      </c>
      <c r="AH451" t="str">
        <f t="shared" si="75"/>
        <v>GUDANGEXP1-LINE 3</v>
      </c>
      <c r="AI451">
        <f>IF(I451="violation",COUNTIF($AH$1:AH451,AH451),0)</f>
        <v>113</v>
      </c>
      <c r="AJ451" t="str">
        <f t="shared" ref="AJ451:AJ514" si="76">I451&amp;"-"&amp;G451</f>
        <v>violation-GUDANGEXP1</v>
      </c>
      <c r="AK451">
        <f>IF(I451="violation",COUNTIF($AJ$1:AJ451,AJ451),FALSE)</f>
        <v>194</v>
      </c>
      <c r="AL451">
        <f t="shared" ref="AL451:AL514" si="77">IF(AI451=1,1,0)</f>
        <v>0</v>
      </c>
      <c r="AM451">
        <f t="shared" ref="AM451:AM514" si="78">SUMIF($AJ$2:$AJ$5516,AJ451,$AL$2:$AL$5516)</f>
        <v>8</v>
      </c>
      <c r="AN451" t="str">
        <f t="shared" ref="AN451:AN514" si="79">"ALERT! " &amp;AM451&amp; " Violation founded @"&amp;G451</f>
        <v>ALERT! 8 Violation founded @GUDANGEXP1</v>
      </c>
    </row>
    <row r="452" spans="1:40">
      <c r="A452" t="s">
        <v>120</v>
      </c>
      <c r="B452" t="s">
        <v>121</v>
      </c>
      <c r="C452" t="s">
        <v>406</v>
      </c>
      <c r="D452" t="s">
        <v>324</v>
      </c>
      <c r="E452">
        <v>1</v>
      </c>
      <c r="G452" t="s">
        <v>124</v>
      </c>
      <c r="I452" t="s">
        <v>125</v>
      </c>
      <c r="Z452" t="str">
        <f>IFERROR(MID(AA452,FIND("-",H452,1)+1,20),_xlfn.IFNA(VLOOKUP(F452&amp;"-"&amp;AA452,Ref_Kontak!$A:$E,4,FALSE),Ref_Kontak!$H$2))</f>
        <v>628999007703</v>
      </c>
      <c r="AA452" t="str">
        <f t="shared" si="70"/>
        <v/>
      </c>
      <c r="AB452" t="str">
        <f t="shared" si="71"/>
        <v/>
      </c>
      <c r="AC452" t="str">
        <f t="shared" si="72"/>
        <v>628999007703</v>
      </c>
      <c r="AD452" t="str">
        <f t="shared" si="73"/>
        <v>Halo+,+Visual+AI+5S+mendeteksi+Violation%3A+GUDANGEXP1-LINE+4</v>
      </c>
      <c r="AE452" t="str">
        <f t="shared" si="74"/>
        <v>https://web.whatsapp.com/send/?phone=628999007703&amp;text=Halo+,+Visual+AI+5S+mendeteksi+Violation%3A+GUDANGEXP1-LINE+4&amp;type=phone_number&amp;app_absent=0</v>
      </c>
      <c r="AF452" t="b">
        <f>IF(ISNA(VLOOKUP(D452&amp;"-"&amp;AB452, Ref_Kontak!$A:$E, 4, FALSE)), FALSE, TRUE)</f>
        <v>0</v>
      </c>
      <c r="AG452" t="str">
        <f>_xlfn.IFNA(VLOOKUP(Z452,Ref_Kontak!H:H,1,FALSE),"FALSE")</f>
        <v>628999007703</v>
      </c>
      <c r="AH452" t="str">
        <f t="shared" si="75"/>
        <v>GUDANGEXP1-LINE 4</v>
      </c>
      <c r="AI452">
        <f>IF(I452="violation",COUNTIF($AH$1:AH452,AH452),0)</f>
        <v>82</v>
      </c>
      <c r="AJ452" t="str">
        <f t="shared" si="76"/>
        <v>violation-GUDANGEXP1</v>
      </c>
      <c r="AK452">
        <f>IF(I452="violation",COUNTIF($AJ$1:AJ452,AJ452),FALSE)</f>
        <v>195</v>
      </c>
      <c r="AL452">
        <f t="shared" si="77"/>
        <v>0</v>
      </c>
      <c r="AM452">
        <f t="shared" si="78"/>
        <v>8</v>
      </c>
      <c r="AN452" t="str">
        <f t="shared" si="79"/>
        <v>ALERT! 8 Violation founded @GUDANGEXP1</v>
      </c>
    </row>
    <row r="453" spans="1:40">
      <c r="A453" t="s">
        <v>120</v>
      </c>
      <c r="B453" t="s">
        <v>121</v>
      </c>
      <c r="C453" t="s">
        <v>407</v>
      </c>
      <c r="D453" t="s">
        <v>129</v>
      </c>
      <c r="E453">
        <v>1</v>
      </c>
      <c r="G453" t="s">
        <v>130</v>
      </c>
      <c r="I453" t="s">
        <v>125</v>
      </c>
      <c r="Z453" t="str">
        <f>IFERROR(MID(AA453,FIND("-",H453,1)+1,20),_xlfn.IFNA(VLOOKUP(F453&amp;"-"&amp;AA453,Ref_Kontak!$A:$E,4,FALSE),Ref_Kontak!$H$2))</f>
        <v>628999007703</v>
      </c>
      <c r="AA453" t="str">
        <f t="shared" si="70"/>
        <v/>
      </c>
      <c r="AB453" t="str">
        <f t="shared" si="71"/>
        <v/>
      </c>
      <c r="AC453" t="str">
        <f t="shared" si="72"/>
        <v>628999007703</v>
      </c>
      <c r="AD453" t="str">
        <f t="shared" si="73"/>
        <v>Halo+,+Visual+AI+5S+mendeteksi+Violation%3A+METALDET1-LINE+8</v>
      </c>
      <c r="AE453" t="str">
        <f t="shared" si="74"/>
        <v>https://web.whatsapp.com/send/?phone=628999007703&amp;text=Halo+,+Visual+AI+5S+mendeteksi+Violation%3A+METALDET1-LINE+8&amp;type=phone_number&amp;app_absent=0</v>
      </c>
      <c r="AF453" t="b">
        <f>IF(ISNA(VLOOKUP(D453&amp;"-"&amp;AB453, Ref_Kontak!$A:$E, 4, FALSE)), FALSE, TRUE)</f>
        <v>0</v>
      </c>
      <c r="AG453" t="str">
        <f>_xlfn.IFNA(VLOOKUP(Z453,Ref_Kontak!H:H,1,FALSE),"FALSE")</f>
        <v>628999007703</v>
      </c>
      <c r="AH453" t="str">
        <f t="shared" si="75"/>
        <v>METALDET1-LINE 8</v>
      </c>
      <c r="AI453">
        <f>IF(I453="violation",COUNTIF($AH$1:AH453,AH453),0)</f>
        <v>257</v>
      </c>
      <c r="AJ453" t="str">
        <f t="shared" si="76"/>
        <v>violation-METALDET1</v>
      </c>
      <c r="AK453">
        <f>IF(I453="violation",COUNTIF($AJ$1:AJ453,AJ453),FALSE)</f>
        <v>256</v>
      </c>
      <c r="AL453">
        <f t="shared" si="77"/>
        <v>0</v>
      </c>
      <c r="AM453">
        <f t="shared" si="78"/>
        <v>3</v>
      </c>
      <c r="AN453" t="str">
        <f t="shared" si="79"/>
        <v>ALERT! 3 Violation founded @METALDET1</v>
      </c>
    </row>
    <row r="454" spans="1:40">
      <c r="A454" t="s">
        <v>120</v>
      </c>
      <c r="B454" t="s">
        <v>121</v>
      </c>
      <c r="C454" t="s">
        <v>407</v>
      </c>
      <c r="D454" t="s">
        <v>129</v>
      </c>
      <c r="E454">
        <v>1</v>
      </c>
      <c r="G454" t="s">
        <v>130</v>
      </c>
      <c r="I454" t="s">
        <v>125</v>
      </c>
      <c r="Z454" t="str">
        <f>IFERROR(MID(AA454,FIND("-",H454,1)+1,20),_xlfn.IFNA(VLOOKUP(F454&amp;"-"&amp;AA454,Ref_Kontak!$A:$E,4,FALSE),Ref_Kontak!$H$2))</f>
        <v>628999007703</v>
      </c>
      <c r="AA454" t="str">
        <f t="shared" si="70"/>
        <v/>
      </c>
      <c r="AB454" t="str">
        <f t="shared" si="71"/>
        <v/>
      </c>
      <c r="AC454" t="str">
        <f t="shared" si="72"/>
        <v>628999007703</v>
      </c>
      <c r="AD454" t="str">
        <f t="shared" si="73"/>
        <v>Halo+,+Visual+AI+5S+mendeteksi+Violation%3A+METALDET1-LINE+8</v>
      </c>
      <c r="AE454" t="str">
        <f t="shared" si="74"/>
        <v>https://web.whatsapp.com/send/?phone=628999007703&amp;text=Halo+,+Visual+AI+5S+mendeteksi+Violation%3A+METALDET1-LINE+8&amp;type=phone_number&amp;app_absent=0</v>
      </c>
      <c r="AF454" t="b">
        <f>IF(ISNA(VLOOKUP(D454&amp;"-"&amp;AB454, Ref_Kontak!$A:$E, 4, FALSE)), FALSE, TRUE)</f>
        <v>0</v>
      </c>
      <c r="AG454" t="str">
        <f>_xlfn.IFNA(VLOOKUP(Z454,Ref_Kontak!H:H,1,FALSE),"FALSE")</f>
        <v>628999007703</v>
      </c>
      <c r="AH454" t="str">
        <f t="shared" si="75"/>
        <v>METALDET1-LINE 8</v>
      </c>
      <c r="AI454">
        <f>IF(I454="violation",COUNTIF($AH$1:AH454,AH454),0)</f>
        <v>258</v>
      </c>
      <c r="AJ454" t="str">
        <f t="shared" si="76"/>
        <v>violation-METALDET1</v>
      </c>
      <c r="AK454">
        <f>IF(I454="violation",COUNTIF($AJ$1:AJ454,AJ454),FALSE)</f>
        <v>257</v>
      </c>
      <c r="AL454">
        <f t="shared" si="77"/>
        <v>0</v>
      </c>
      <c r="AM454">
        <f t="shared" si="78"/>
        <v>3</v>
      </c>
      <c r="AN454" t="str">
        <f t="shared" si="79"/>
        <v>ALERT! 3 Violation founded @METALDET1</v>
      </c>
    </row>
    <row r="455" spans="1:40">
      <c r="A455" t="s">
        <v>120</v>
      </c>
      <c r="B455" t="s">
        <v>121</v>
      </c>
      <c r="C455" t="s">
        <v>407</v>
      </c>
      <c r="D455" t="s">
        <v>123</v>
      </c>
      <c r="E455">
        <v>1</v>
      </c>
      <c r="G455" t="s">
        <v>124</v>
      </c>
      <c r="I455" t="s">
        <v>125</v>
      </c>
      <c r="Z455" t="str">
        <f>IFERROR(MID(AA455,FIND("-",H455,1)+1,20),_xlfn.IFNA(VLOOKUP(F455&amp;"-"&amp;AA455,Ref_Kontak!$A:$E,4,FALSE),Ref_Kontak!$H$2))</f>
        <v>628999007703</v>
      </c>
      <c r="AA455" t="str">
        <f t="shared" si="70"/>
        <v/>
      </c>
      <c r="AB455" t="str">
        <f t="shared" si="71"/>
        <v/>
      </c>
      <c r="AC455" t="str">
        <f t="shared" si="72"/>
        <v>628999007703</v>
      </c>
      <c r="AD455" t="str">
        <f t="shared" si="73"/>
        <v>Halo+,+Visual+AI+5S+mendeteksi+Violation%3A+GUDANGEXP1-LINE+3</v>
      </c>
      <c r="AE455" t="str">
        <f t="shared" si="74"/>
        <v>https://web.whatsapp.com/send/?phone=628999007703&amp;text=Halo+,+Visual+AI+5S+mendeteksi+Violation%3A+GUDANGEXP1-LINE+3&amp;type=phone_number&amp;app_absent=0</v>
      </c>
      <c r="AF455" t="b">
        <f>IF(ISNA(VLOOKUP(D455&amp;"-"&amp;AB455, Ref_Kontak!$A:$E, 4, FALSE)), FALSE, TRUE)</f>
        <v>0</v>
      </c>
      <c r="AG455" t="str">
        <f>_xlfn.IFNA(VLOOKUP(Z455,Ref_Kontak!H:H,1,FALSE),"FALSE")</f>
        <v>628999007703</v>
      </c>
      <c r="AH455" t="str">
        <f t="shared" si="75"/>
        <v>GUDANGEXP1-LINE 3</v>
      </c>
      <c r="AI455">
        <f>IF(I455="violation",COUNTIF($AH$1:AH455,AH455),0)</f>
        <v>114</v>
      </c>
      <c r="AJ455" t="str">
        <f t="shared" si="76"/>
        <v>violation-GUDANGEXP1</v>
      </c>
      <c r="AK455">
        <f>IF(I455="violation",COUNTIF($AJ$1:AJ455,AJ455),FALSE)</f>
        <v>196</v>
      </c>
      <c r="AL455">
        <f t="shared" si="77"/>
        <v>0</v>
      </c>
      <c r="AM455">
        <f t="shared" si="78"/>
        <v>8</v>
      </c>
      <c r="AN455" t="str">
        <f t="shared" si="79"/>
        <v>ALERT! 8 Violation founded @GUDANGEXP1</v>
      </c>
    </row>
    <row r="456" spans="1:40">
      <c r="A456" t="s">
        <v>120</v>
      </c>
      <c r="B456" t="s">
        <v>121</v>
      </c>
      <c r="C456" t="s">
        <v>407</v>
      </c>
      <c r="D456" t="s">
        <v>324</v>
      </c>
      <c r="E456">
        <v>1</v>
      </c>
      <c r="G456" t="s">
        <v>124</v>
      </c>
      <c r="I456" t="s">
        <v>125</v>
      </c>
      <c r="Z456" t="str">
        <f>IFERROR(MID(AA456,FIND("-",H456,1)+1,20),_xlfn.IFNA(VLOOKUP(F456&amp;"-"&amp;AA456,Ref_Kontak!$A:$E,4,FALSE),Ref_Kontak!$H$2))</f>
        <v>628999007703</v>
      </c>
      <c r="AA456" t="str">
        <f t="shared" si="70"/>
        <v/>
      </c>
      <c r="AB456" t="str">
        <f t="shared" si="71"/>
        <v/>
      </c>
      <c r="AC456" t="str">
        <f t="shared" si="72"/>
        <v>628999007703</v>
      </c>
      <c r="AD456" t="str">
        <f t="shared" si="73"/>
        <v>Halo+,+Visual+AI+5S+mendeteksi+Violation%3A+GUDANGEXP1-LINE+4</v>
      </c>
      <c r="AE456" t="str">
        <f t="shared" si="74"/>
        <v>https://web.whatsapp.com/send/?phone=628999007703&amp;text=Halo+,+Visual+AI+5S+mendeteksi+Violation%3A+GUDANGEXP1-LINE+4&amp;type=phone_number&amp;app_absent=0</v>
      </c>
      <c r="AF456" t="b">
        <f>IF(ISNA(VLOOKUP(D456&amp;"-"&amp;AB456, Ref_Kontak!$A:$E, 4, FALSE)), FALSE, TRUE)</f>
        <v>0</v>
      </c>
      <c r="AG456" t="str">
        <f>_xlfn.IFNA(VLOOKUP(Z456,Ref_Kontak!H:H,1,FALSE),"FALSE")</f>
        <v>628999007703</v>
      </c>
      <c r="AH456" t="str">
        <f t="shared" si="75"/>
        <v>GUDANGEXP1-LINE 4</v>
      </c>
      <c r="AI456">
        <f>IF(I456="violation",COUNTIF($AH$1:AH456,AH456),0)</f>
        <v>83</v>
      </c>
      <c r="AJ456" t="str">
        <f t="shared" si="76"/>
        <v>violation-GUDANGEXP1</v>
      </c>
      <c r="AK456">
        <f>IF(I456="violation",COUNTIF($AJ$1:AJ456,AJ456),FALSE)</f>
        <v>197</v>
      </c>
      <c r="AL456">
        <f t="shared" si="77"/>
        <v>0</v>
      </c>
      <c r="AM456">
        <f t="shared" si="78"/>
        <v>8</v>
      </c>
      <c r="AN456" t="str">
        <f t="shared" si="79"/>
        <v>ALERT! 8 Violation founded @GUDANGEXP1</v>
      </c>
    </row>
    <row r="457" spans="1:40">
      <c r="A457" t="s">
        <v>120</v>
      </c>
      <c r="B457" t="s">
        <v>121</v>
      </c>
      <c r="C457" t="s">
        <v>408</v>
      </c>
      <c r="D457" t="s">
        <v>129</v>
      </c>
      <c r="E457">
        <v>1</v>
      </c>
      <c r="G457" t="s">
        <v>130</v>
      </c>
      <c r="I457" t="s">
        <v>125</v>
      </c>
      <c r="Z457" t="str">
        <f>IFERROR(MID(AA457,FIND("-",H457,1)+1,20),_xlfn.IFNA(VLOOKUP(F457&amp;"-"&amp;AA457,Ref_Kontak!$A:$E,4,FALSE),Ref_Kontak!$H$2))</f>
        <v>628999007703</v>
      </c>
      <c r="AA457" t="str">
        <f t="shared" si="70"/>
        <v/>
      </c>
      <c r="AB457" t="str">
        <f t="shared" si="71"/>
        <v/>
      </c>
      <c r="AC457" t="str">
        <f t="shared" si="72"/>
        <v>628999007703</v>
      </c>
      <c r="AD457" t="str">
        <f t="shared" si="73"/>
        <v>Halo+,+Visual+AI+5S+mendeteksi+Violation%3A+METALDET1-LINE+8</v>
      </c>
      <c r="AE457" t="str">
        <f t="shared" si="74"/>
        <v>https://web.whatsapp.com/send/?phone=628999007703&amp;text=Halo+,+Visual+AI+5S+mendeteksi+Violation%3A+METALDET1-LINE+8&amp;type=phone_number&amp;app_absent=0</v>
      </c>
      <c r="AF457" t="b">
        <f>IF(ISNA(VLOOKUP(D457&amp;"-"&amp;AB457, Ref_Kontak!$A:$E, 4, FALSE)), FALSE, TRUE)</f>
        <v>0</v>
      </c>
      <c r="AG457" t="str">
        <f>_xlfn.IFNA(VLOOKUP(Z457,Ref_Kontak!H:H,1,FALSE),"FALSE")</f>
        <v>628999007703</v>
      </c>
      <c r="AH457" t="str">
        <f t="shared" si="75"/>
        <v>METALDET1-LINE 8</v>
      </c>
      <c r="AI457">
        <f>IF(I457="violation",COUNTIF($AH$1:AH457,AH457),0)</f>
        <v>259</v>
      </c>
      <c r="AJ457" t="str">
        <f t="shared" si="76"/>
        <v>violation-METALDET1</v>
      </c>
      <c r="AK457">
        <f>IF(I457="violation",COUNTIF($AJ$1:AJ457,AJ457),FALSE)</f>
        <v>258</v>
      </c>
      <c r="AL457">
        <f t="shared" si="77"/>
        <v>0</v>
      </c>
      <c r="AM457">
        <f t="shared" si="78"/>
        <v>3</v>
      </c>
      <c r="AN457" t="str">
        <f t="shared" si="79"/>
        <v>ALERT! 3 Violation founded @METALDET1</v>
      </c>
    </row>
    <row r="458" spans="1:40">
      <c r="A458" t="s">
        <v>120</v>
      </c>
      <c r="B458" t="s">
        <v>121</v>
      </c>
      <c r="C458" t="s">
        <v>408</v>
      </c>
      <c r="D458" t="s">
        <v>123</v>
      </c>
      <c r="E458">
        <v>1</v>
      </c>
      <c r="G458" t="s">
        <v>124</v>
      </c>
      <c r="I458" t="s">
        <v>125</v>
      </c>
      <c r="Z458" t="str">
        <f>IFERROR(MID(AA458,FIND("-",H458,1)+1,20),_xlfn.IFNA(VLOOKUP(F458&amp;"-"&amp;AA458,Ref_Kontak!$A:$E,4,FALSE),Ref_Kontak!$H$2))</f>
        <v>628999007703</v>
      </c>
      <c r="AA458" t="str">
        <f t="shared" si="70"/>
        <v/>
      </c>
      <c r="AB458" t="str">
        <f t="shared" si="71"/>
        <v/>
      </c>
      <c r="AC458" t="str">
        <f t="shared" si="72"/>
        <v>628999007703</v>
      </c>
      <c r="AD458" t="str">
        <f t="shared" si="73"/>
        <v>Halo+,+Visual+AI+5S+mendeteksi+Violation%3A+GUDANGEXP1-LINE+3</v>
      </c>
      <c r="AE458" t="str">
        <f t="shared" si="74"/>
        <v>https://web.whatsapp.com/send/?phone=628999007703&amp;text=Halo+,+Visual+AI+5S+mendeteksi+Violation%3A+GUDANGEXP1-LINE+3&amp;type=phone_number&amp;app_absent=0</v>
      </c>
      <c r="AF458" t="b">
        <f>IF(ISNA(VLOOKUP(D458&amp;"-"&amp;AB458, Ref_Kontak!$A:$E, 4, FALSE)), FALSE, TRUE)</f>
        <v>0</v>
      </c>
      <c r="AG458" t="str">
        <f>_xlfn.IFNA(VLOOKUP(Z458,Ref_Kontak!H:H,1,FALSE),"FALSE")</f>
        <v>628999007703</v>
      </c>
      <c r="AH458" t="str">
        <f t="shared" si="75"/>
        <v>GUDANGEXP1-LINE 3</v>
      </c>
      <c r="AI458">
        <f>IF(I458="violation",COUNTIF($AH$1:AH458,AH458),0)</f>
        <v>115</v>
      </c>
      <c r="AJ458" t="str">
        <f t="shared" si="76"/>
        <v>violation-GUDANGEXP1</v>
      </c>
      <c r="AK458">
        <f>IF(I458="violation",COUNTIF($AJ$1:AJ458,AJ458),FALSE)</f>
        <v>198</v>
      </c>
      <c r="AL458">
        <f t="shared" si="77"/>
        <v>0</v>
      </c>
      <c r="AM458">
        <f t="shared" si="78"/>
        <v>8</v>
      </c>
      <c r="AN458" t="str">
        <f t="shared" si="79"/>
        <v>ALERT! 8 Violation founded @GUDANGEXP1</v>
      </c>
    </row>
    <row r="459" spans="1:40">
      <c r="A459" t="s">
        <v>120</v>
      </c>
      <c r="B459" t="s">
        <v>121</v>
      </c>
      <c r="C459" t="s">
        <v>408</v>
      </c>
      <c r="D459" t="s">
        <v>324</v>
      </c>
      <c r="E459">
        <v>1</v>
      </c>
      <c r="G459" t="s">
        <v>124</v>
      </c>
      <c r="I459" t="s">
        <v>125</v>
      </c>
      <c r="Z459" t="str">
        <f>IFERROR(MID(AA459,FIND("-",H459,1)+1,20),_xlfn.IFNA(VLOOKUP(F459&amp;"-"&amp;AA459,Ref_Kontak!$A:$E,4,FALSE),Ref_Kontak!$H$2))</f>
        <v>628999007703</v>
      </c>
      <c r="AA459" t="str">
        <f t="shared" si="70"/>
        <v/>
      </c>
      <c r="AB459" t="str">
        <f t="shared" si="71"/>
        <v/>
      </c>
      <c r="AC459" t="str">
        <f t="shared" si="72"/>
        <v>628999007703</v>
      </c>
      <c r="AD459" t="str">
        <f t="shared" si="73"/>
        <v>Halo+,+Visual+AI+5S+mendeteksi+Violation%3A+GUDANGEXP1-LINE+4</v>
      </c>
      <c r="AE459" t="str">
        <f t="shared" si="74"/>
        <v>https://web.whatsapp.com/send/?phone=628999007703&amp;text=Halo+,+Visual+AI+5S+mendeteksi+Violation%3A+GUDANGEXP1-LINE+4&amp;type=phone_number&amp;app_absent=0</v>
      </c>
      <c r="AF459" t="b">
        <f>IF(ISNA(VLOOKUP(D459&amp;"-"&amp;AB459, Ref_Kontak!$A:$E, 4, FALSE)), FALSE, TRUE)</f>
        <v>0</v>
      </c>
      <c r="AG459" t="str">
        <f>_xlfn.IFNA(VLOOKUP(Z459,Ref_Kontak!H:H,1,FALSE),"FALSE")</f>
        <v>628999007703</v>
      </c>
      <c r="AH459" t="str">
        <f t="shared" si="75"/>
        <v>GUDANGEXP1-LINE 4</v>
      </c>
      <c r="AI459">
        <f>IF(I459="violation",COUNTIF($AH$1:AH459,AH459),0)</f>
        <v>84</v>
      </c>
      <c r="AJ459" t="str">
        <f t="shared" si="76"/>
        <v>violation-GUDANGEXP1</v>
      </c>
      <c r="AK459">
        <f>IF(I459="violation",COUNTIF($AJ$1:AJ459,AJ459),FALSE)</f>
        <v>199</v>
      </c>
      <c r="AL459">
        <f t="shared" si="77"/>
        <v>0</v>
      </c>
      <c r="AM459">
        <f t="shared" si="78"/>
        <v>8</v>
      </c>
      <c r="AN459" t="str">
        <f t="shared" si="79"/>
        <v>ALERT! 8 Violation founded @GUDANGEXP1</v>
      </c>
    </row>
    <row r="460" spans="1:40">
      <c r="A460" t="s">
        <v>120</v>
      </c>
      <c r="B460" t="s">
        <v>121</v>
      </c>
      <c r="C460" t="s">
        <v>409</v>
      </c>
      <c r="D460" t="s">
        <v>123</v>
      </c>
      <c r="E460">
        <v>1</v>
      </c>
      <c r="G460" t="s">
        <v>124</v>
      </c>
      <c r="I460" t="s">
        <v>125</v>
      </c>
      <c r="Z460" t="str">
        <f>IFERROR(MID(AA460,FIND("-",H460,1)+1,20),_xlfn.IFNA(VLOOKUP(F460&amp;"-"&amp;AA460,Ref_Kontak!$A:$E,4,FALSE),Ref_Kontak!$H$2))</f>
        <v>628999007703</v>
      </c>
      <c r="AA460" t="str">
        <f t="shared" si="70"/>
        <v/>
      </c>
      <c r="AB460" t="str">
        <f t="shared" si="71"/>
        <v/>
      </c>
      <c r="AC460" t="str">
        <f t="shared" si="72"/>
        <v>628999007703</v>
      </c>
      <c r="AD460" t="str">
        <f t="shared" si="73"/>
        <v>Halo+,+Visual+AI+5S+mendeteksi+Violation%3A+GUDANGEXP1-LINE+3</v>
      </c>
      <c r="AE460" t="str">
        <f t="shared" si="74"/>
        <v>https://web.whatsapp.com/send/?phone=628999007703&amp;text=Halo+,+Visual+AI+5S+mendeteksi+Violation%3A+GUDANGEXP1-LINE+3&amp;type=phone_number&amp;app_absent=0</v>
      </c>
      <c r="AF460" t="b">
        <f>IF(ISNA(VLOOKUP(D460&amp;"-"&amp;AB460, Ref_Kontak!$A:$E, 4, FALSE)), FALSE, TRUE)</f>
        <v>0</v>
      </c>
      <c r="AG460" t="str">
        <f>_xlfn.IFNA(VLOOKUP(Z460,Ref_Kontak!H:H,1,FALSE),"FALSE")</f>
        <v>628999007703</v>
      </c>
      <c r="AH460" t="str">
        <f t="shared" si="75"/>
        <v>GUDANGEXP1-LINE 3</v>
      </c>
      <c r="AI460">
        <f>IF(I460="violation",COUNTIF($AH$1:AH460,AH460),0)</f>
        <v>116</v>
      </c>
      <c r="AJ460" t="str">
        <f t="shared" si="76"/>
        <v>violation-GUDANGEXP1</v>
      </c>
      <c r="AK460">
        <f>IF(I460="violation",COUNTIF($AJ$1:AJ460,AJ460),FALSE)</f>
        <v>200</v>
      </c>
      <c r="AL460">
        <f t="shared" si="77"/>
        <v>0</v>
      </c>
      <c r="AM460">
        <f t="shared" si="78"/>
        <v>8</v>
      </c>
      <c r="AN460" t="str">
        <f t="shared" si="79"/>
        <v>ALERT! 8 Violation founded @GUDANGEXP1</v>
      </c>
    </row>
    <row r="461" spans="1:40">
      <c r="A461" t="s">
        <v>120</v>
      </c>
      <c r="B461" t="s">
        <v>121</v>
      </c>
      <c r="C461" t="s">
        <v>409</v>
      </c>
      <c r="D461" t="s">
        <v>324</v>
      </c>
      <c r="E461">
        <v>1</v>
      </c>
      <c r="G461" t="s">
        <v>124</v>
      </c>
      <c r="I461" t="s">
        <v>125</v>
      </c>
      <c r="Z461" t="str">
        <f>IFERROR(MID(AA461,FIND("-",H461,1)+1,20),_xlfn.IFNA(VLOOKUP(F461&amp;"-"&amp;AA461,Ref_Kontak!$A:$E,4,FALSE),Ref_Kontak!$H$2))</f>
        <v>628999007703</v>
      </c>
      <c r="AA461" t="str">
        <f t="shared" si="70"/>
        <v/>
      </c>
      <c r="AB461" t="str">
        <f t="shared" si="71"/>
        <v/>
      </c>
      <c r="AC461" t="str">
        <f t="shared" si="72"/>
        <v>628999007703</v>
      </c>
      <c r="AD461" t="str">
        <f t="shared" si="73"/>
        <v>Halo+,+Visual+AI+5S+mendeteksi+Violation%3A+GUDANGEXP1-LINE+4</v>
      </c>
      <c r="AE461" t="str">
        <f t="shared" si="74"/>
        <v>https://web.whatsapp.com/send/?phone=628999007703&amp;text=Halo+,+Visual+AI+5S+mendeteksi+Violation%3A+GUDANGEXP1-LINE+4&amp;type=phone_number&amp;app_absent=0</v>
      </c>
      <c r="AF461" t="b">
        <f>IF(ISNA(VLOOKUP(D461&amp;"-"&amp;AB461, Ref_Kontak!$A:$E, 4, FALSE)), FALSE, TRUE)</f>
        <v>0</v>
      </c>
      <c r="AG461" t="str">
        <f>_xlfn.IFNA(VLOOKUP(Z461,Ref_Kontak!H:H,1,FALSE),"FALSE")</f>
        <v>628999007703</v>
      </c>
      <c r="AH461" t="str">
        <f t="shared" si="75"/>
        <v>GUDANGEXP1-LINE 4</v>
      </c>
      <c r="AI461">
        <f>IF(I461="violation",COUNTIF($AH$1:AH461,AH461),0)</f>
        <v>85</v>
      </c>
      <c r="AJ461" t="str">
        <f t="shared" si="76"/>
        <v>violation-GUDANGEXP1</v>
      </c>
      <c r="AK461">
        <f>IF(I461="violation",COUNTIF($AJ$1:AJ461,AJ461),FALSE)</f>
        <v>201</v>
      </c>
      <c r="AL461">
        <f t="shared" si="77"/>
        <v>0</v>
      </c>
      <c r="AM461">
        <f t="shared" si="78"/>
        <v>8</v>
      </c>
      <c r="AN461" t="str">
        <f t="shared" si="79"/>
        <v>ALERT! 8 Violation founded @GUDANGEXP1</v>
      </c>
    </row>
    <row r="462" spans="1:40">
      <c r="A462" t="s">
        <v>120</v>
      </c>
      <c r="B462" t="s">
        <v>121</v>
      </c>
      <c r="C462" t="s">
        <v>409</v>
      </c>
      <c r="D462" t="s">
        <v>129</v>
      </c>
      <c r="E462">
        <v>1</v>
      </c>
      <c r="G462" t="s">
        <v>130</v>
      </c>
      <c r="I462" t="s">
        <v>125</v>
      </c>
      <c r="Z462" t="str">
        <f>IFERROR(MID(AA462,FIND("-",H462,1)+1,20),_xlfn.IFNA(VLOOKUP(F462&amp;"-"&amp;AA462,Ref_Kontak!$A:$E,4,FALSE),Ref_Kontak!$H$2))</f>
        <v>628999007703</v>
      </c>
      <c r="AA462" t="str">
        <f t="shared" si="70"/>
        <v/>
      </c>
      <c r="AB462" t="str">
        <f t="shared" si="71"/>
        <v/>
      </c>
      <c r="AC462" t="str">
        <f t="shared" si="72"/>
        <v>628999007703</v>
      </c>
      <c r="AD462" t="str">
        <f t="shared" si="73"/>
        <v>Halo+,+Visual+AI+5S+mendeteksi+Violation%3A+METALDET1-LINE+8</v>
      </c>
      <c r="AE462" t="str">
        <f t="shared" si="74"/>
        <v>https://web.whatsapp.com/send/?phone=628999007703&amp;text=Halo+,+Visual+AI+5S+mendeteksi+Violation%3A+METALDET1-LINE+8&amp;type=phone_number&amp;app_absent=0</v>
      </c>
      <c r="AF462" t="b">
        <f>IF(ISNA(VLOOKUP(D462&amp;"-"&amp;AB462, Ref_Kontak!$A:$E, 4, FALSE)), FALSE, TRUE)</f>
        <v>0</v>
      </c>
      <c r="AG462" t="str">
        <f>_xlfn.IFNA(VLOOKUP(Z462,Ref_Kontak!H:H,1,FALSE),"FALSE")</f>
        <v>628999007703</v>
      </c>
      <c r="AH462" t="str">
        <f t="shared" si="75"/>
        <v>METALDET1-LINE 8</v>
      </c>
      <c r="AI462">
        <f>IF(I462="violation",COUNTIF($AH$1:AH462,AH462),0)</f>
        <v>260</v>
      </c>
      <c r="AJ462" t="str">
        <f t="shared" si="76"/>
        <v>violation-METALDET1</v>
      </c>
      <c r="AK462">
        <f>IF(I462="violation",COUNTIF($AJ$1:AJ462,AJ462),FALSE)</f>
        <v>259</v>
      </c>
      <c r="AL462">
        <f t="shared" si="77"/>
        <v>0</v>
      </c>
      <c r="AM462">
        <f t="shared" si="78"/>
        <v>3</v>
      </c>
      <c r="AN462" t="str">
        <f t="shared" si="79"/>
        <v>ALERT! 3 Violation founded @METALDET1</v>
      </c>
    </row>
    <row r="463" spans="1:40">
      <c r="A463" t="s">
        <v>120</v>
      </c>
      <c r="B463" t="s">
        <v>121</v>
      </c>
      <c r="C463" t="s">
        <v>410</v>
      </c>
      <c r="D463" t="s">
        <v>129</v>
      </c>
      <c r="E463">
        <v>1</v>
      </c>
      <c r="G463" t="s">
        <v>130</v>
      </c>
      <c r="I463" t="s">
        <v>125</v>
      </c>
      <c r="Z463" t="str">
        <f>IFERROR(MID(AA463,FIND("-",H463,1)+1,20),_xlfn.IFNA(VLOOKUP(F463&amp;"-"&amp;AA463,Ref_Kontak!$A:$E,4,FALSE),Ref_Kontak!$H$2))</f>
        <v>628999007703</v>
      </c>
      <c r="AA463" t="str">
        <f t="shared" si="70"/>
        <v/>
      </c>
      <c r="AB463" t="str">
        <f t="shared" si="71"/>
        <v/>
      </c>
      <c r="AC463" t="str">
        <f t="shared" si="72"/>
        <v>628999007703</v>
      </c>
      <c r="AD463" t="str">
        <f t="shared" si="73"/>
        <v>Halo+,+Visual+AI+5S+mendeteksi+Violation%3A+METALDET1-LINE+8</v>
      </c>
      <c r="AE463" t="str">
        <f t="shared" si="74"/>
        <v>https://web.whatsapp.com/send/?phone=628999007703&amp;text=Halo+,+Visual+AI+5S+mendeteksi+Violation%3A+METALDET1-LINE+8&amp;type=phone_number&amp;app_absent=0</v>
      </c>
      <c r="AF463" t="b">
        <f>IF(ISNA(VLOOKUP(D463&amp;"-"&amp;AB463, Ref_Kontak!$A:$E, 4, FALSE)), FALSE, TRUE)</f>
        <v>0</v>
      </c>
      <c r="AG463" t="str">
        <f>_xlfn.IFNA(VLOOKUP(Z463,Ref_Kontak!H:H,1,FALSE),"FALSE")</f>
        <v>628999007703</v>
      </c>
      <c r="AH463" t="str">
        <f t="shared" si="75"/>
        <v>METALDET1-LINE 8</v>
      </c>
      <c r="AI463">
        <f>IF(I463="violation",COUNTIF($AH$1:AH463,AH463),0)</f>
        <v>261</v>
      </c>
      <c r="AJ463" t="str">
        <f t="shared" si="76"/>
        <v>violation-METALDET1</v>
      </c>
      <c r="AK463">
        <f>IF(I463="violation",COUNTIF($AJ$1:AJ463,AJ463),FALSE)</f>
        <v>260</v>
      </c>
      <c r="AL463">
        <f t="shared" si="77"/>
        <v>0</v>
      </c>
      <c r="AM463">
        <f t="shared" si="78"/>
        <v>3</v>
      </c>
      <c r="AN463" t="str">
        <f t="shared" si="79"/>
        <v>ALERT! 3 Violation founded @METALDET1</v>
      </c>
    </row>
    <row r="464" spans="1:40">
      <c r="A464" t="s">
        <v>120</v>
      </c>
      <c r="B464" t="s">
        <v>121</v>
      </c>
      <c r="C464" t="s">
        <v>410</v>
      </c>
      <c r="D464" t="s">
        <v>123</v>
      </c>
      <c r="E464">
        <v>1</v>
      </c>
      <c r="G464" t="s">
        <v>124</v>
      </c>
      <c r="I464" t="s">
        <v>125</v>
      </c>
      <c r="Z464" t="str">
        <f>IFERROR(MID(AA464,FIND("-",H464,1)+1,20),_xlfn.IFNA(VLOOKUP(F464&amp;"-"&amp;AA464,Ref_Kontak!$A:$E,4,FALSE),Ref_Kontak!$H$2))</f>
        <v>628999007703</v>
      </c>
      <c r="AA464" t="str">
        <f t="shared" si="70"/>
        <v/>
      </c>
      <c r="AB464" t="str">
        <f t="shared" si="71"/>
        <v/>
      </c>
      <c r="AC464" t="str">
        <f t="shared" si="72"/>
        <v>628999007703</v>
      </c>
      <c r="AD464" t="str">
        <f t="shared" si="73"/>
        <v>Halo+,+Visual+AI+5S+mendeteksi+Violation%3A+GUDANGEXP1-LINE+3</v>
      </c>
      <c r="AE464" t="str">
        <f t="shared" si="74"/>
        <v>https://web.whatsapp.com/send/?phone=628999007703&amp;text=Halo+,+Visual+AI+5S+mendeteksi+Violation%3A+GUDANGEXP1-LINE+3&amp;type=phone_number&amp;app_absent=0</v>
      </c>
      <c r="AF464" t="b">
        <f>IF(ISNA(VLOOKUP(D464&amp;"-"&amp;AB464, Ref_Kontak!$A:$E, 4, FALSE)), FALSE, TRUE)</f>
        <v>0</v>
      </c>
      <c r="AG464" t="str">
        <f>_xlfn.IFNA(VLOOKUP(Z464,Ref_Kontak!H:H,1,FALSE),"FALSE")</f>
        <v>628999007703</v>
      </c>
      <c r="AH464" t="str">
        <f t="shared" si="75"/>
        <v>GUDANGEXP1-LINE 3</v>
      </c>
      <c r="AI464">
        <f>IF(I464="violation",COUNTIF($AH$1:AH464,AH464),0)</f>
        <v>117</v>
      </c>
      <c r="AJ464" t="str">
        <f t="shared" si="76"/>
        <v>violation-GUDANGEXP1</v>
      </c>
      <c r="AK464">
        <f>IF(I464="violation",COUNTIF($AJ$1:AJ464,AJ464),FALSE)</f>
        <v>202</v>
      </c>
      <c r="AL464">
        <f t="shared" si="77"/>
        <v>0</v>
      </c>
      <c r="AM464">
        <f t="shared" si="78"/>
        <v>8</v>
      </c>
      <c r="AN464" t="str">
        <f t="shared" si="79"/>
        <v>ALERT! 8 Violation founded @GUDANGEXP1</v>
      </c>
    </row>
    <row r="465" spans="1:40">
      <c r="A465" t="s">
        <v>120</v>
      </c>
      <c r="B465" t="s">
        <v>121</v>
      </c>
      <c r="C465" t="s">
        <v>410</v>
      </c>
      <c r="D465" t="s">
        <v>324</v>
      </c>
      <c r="E465">
        <v>1</v>
      </c>
      <c r="G465" t="s">
        <v>124</v>
      </c>
      <c r="I465" t="s">
        <v>125</v>
      </c>
      <c r="Z465" t="str">
        <f>IFERROR(MID(AA465,FIND("-",H465,1)+1,20),_xlfn.IFNA(VLOOKUP(F465&amp;"-"&amp;AA465,Ref_Kontak!$A:$E,4,FALSE),Ref_Kontak!$H$2))</f>
        <v>628999007703</v>
      </c>
      <c r="AA465" t="str">
        <f t="shared" si="70"/>
        <v/>
      </c>
      <c r="AB465" t="str">
        <f t="shared" si="71"/>
        <v/>
      </c>
      <c r="AC465" t="str">
        <f t="shared" si="72"/>
        <v>628999007703</v>
      </c>
      <c r="AD465" t="str">
        <f t="shared" si="73"/>
        <v>Halo+,+Visual+AI+5S+mendeteksi+Violation%3A+GUDANGEXP1-LINE+4</v>
      </c>
      <c r="AE465" t="str">
        <f t="shared" si="74"/>
        <v>https://web.whatsapp.com/send/?phone=628999007703&amp;text=Halo+,+Visual+AI+5S+mendeteksi+Violation%3A+GUDANGEXP1-LINE+4&amp;type=phone_number&amp;app_absent=0</v>
      </c>
      <c r="AF465" t="b">
        <f>IF(ISNA(VLOOKUP(D465&amp;"-"&amp;AB465, Ref_Kontak!$A:$E, 4, FALSE)), FALSE, TRUE)</f>
        <v>0</v>
      </c>
      <c r="AG465" t="str">
        <f>_xlfn.IFNA(VLOOKUP(Z465,Ref_Kontak!H:H,1,FALSE),"FALSE")</f>
        <v>628999007703</v>
      </c>
      <c r="AH465" t="str">
        <f t="shared" si="75"/>
        <v>GUDANGEXP1-LINE 4</v>
      </c>
      <c r="AI465">
        <f>IF(I465="violation",COUNTIF($AH$1:AH465,AH465),0)</f>
        <v>86</v>
      </c>
      <c r="AJ465" t="str">
        <f t="shared" si="76"/>
        <v>violation-GUDANGEXP1</v>
      </c>
      <c r="AK465">
        <f>IF(I465="violation",COUNTIF($AJ$1:AJ465,AJ465),FALSE)</f>
        <v>203</v>
      </c>
      <c r="AL465">
        <f t="shared" si="77"/>
        <v>0</v>
      </c>
      <c r="AM465">
        <f t="shared" si="78"/>
        <v>8</v>
      </c>
      <c r="AN465" t="str">
        <f t="shared" si="79"/>
        <v>ALERT! 8 Violation founded @GUDANGEXP1</v>
      </c>
    </row>
    <row r="466" spans="1:40">
      <c r="A466" t="s">
        <v>120</v>
      </c>
      <c r="B466" t="s">
        <v>121</v>
      </c>
      <c r="C466" t="s">
        <v>411</v>
      </c>
      <c r="D466" t="s">
        <v>123</v>
      </c>
      <c r="E466">
        <v>1</v>
      </c>
      <c r="G466" t="s">
        <v>124</v>
      </c>
      <c r="I466" t="s">
        <v>125</v>
      </c>
      <c r="Z466" t="str">
        <f>IFERROR(MID(AA466,FIND("-",H466,1)+1,20),_xlfn.IFNA(VLOOKUP(F466&amp;"-"&amp;AA466,Ref_Kontak!$A:$E,4,FALSE),Ref_Kontak!$H$2))</f>
        <v>628999007703</v>
      </c>
      <c r="AA466" t="str">
        <f t="shared" si="70"/>
        <v/>
      </c>
      <c r="AB466" t="str">
        <f t="shared" si="71"/>
        <v/>
      </c>
      <c r="AC466" t="str">
        <f t="shared" si="72"/>
        <v>628999007703</v>
      </c>
      <c r="AD466" t="str">
        <f t="shared" si="73"/>
        <v>Halo+,+Visual+AI+5S+mendeteksi+Violation%3A+GUDANGEXP1-LINE+3</v>
      </c>
      <c r="AE466" t="str">
        <f t="shared" si="74"/>
        <v>https://web.whatsapp.com/send/?phone=628999007703&amp;text=Halo+,+Visual+AI+5S+mendeteksi+Violation%3A+GUDANGEXP1-LINE+3&amp;type=phone_number&amp;app_absent=0</v>
      </c>
      <c r="AF466" t="b">
        <f>IF(ISNA(VLOOKUP(D466&amp;"-"&amp;AB466, Ref_Kontak!$A:$E, 4, FALSE)), FALSE, TRUE)</f>
        <v>0</v>
      </c>
      <c r="AG466" t="str">
        <f>_xlfn.IFNA(VLOOKUP(Z466,Ref_Kontak!H:H,1,FALSE),"FALSE")</f>
        <v>628999007703</v>
      </c>
      <c r="AH466" t="str">
        <f t="shared" si="75"/>
        <v>GUDANGEXP1-LINE 3</v>
      </c>
      <c r="AI466">
        <f>IF(I466="violation",COUNTIF($AH$1:AH466,AH466),0)</f>
        <v>118</v>
      </c>
      <c r="AJ466" t="str">
        <f t="shared" si="76"/>
        <v>violation-GUDANGEXP1</v>
      </c>
      <c r="AK466">
        <f>IF(I466="violation",COUNTIF($AJ$1:AJ466,AJ466),FALSE)</f>
        <v>204</v>
      </c>
      <c r="AL466">
        <f t="shared" si="77"/>
        <v>0</v>
      </c>
      <c r="AM466">
        <f t="shared" si="78"/>
        <v>8</v>
      </c>
      <c r="AN466" t="str">
        <f t="shared" si="79"/>
        <v>ALERT! 8 Violation founded @GUDANGEXP1</v>
      </c>
    </row>
    <row r="467" spans="1:40">
      <c r="A467" t="s">
        <v>120</v>
      </c>
      <c r="B467" t="s">
        <v>121</v>
      </c>
      <c r="C467" t="s">
        <v>411</v>
      </c>
      <c r="D467" t="s">
        <v>324</v>
      </c>
      <c r="E467">
        <v>1</v>
      </c>
      <c r="G467" t="s">
        <v>124</v>
      </c>
      <c r="I467" t="s">
        <v>125</v>
      </c>
      <c r="Z467" t="str">
        <f>IFERROR(MID(AA467,FIND("-",H467,1)+1,20),_xlfn.IFNA(VLOOKUP(F467&amp;"-"&amp;AA467,Ref_Kontak!$A:$E,4,FALSE),Ref_Kontak!$H$2))</f>
        <v>628999007703</v>
      </c>
      <c r="AA467" t="str">
        <f t="shared" si="70"/>
        <v/>
      </c>
      <c r="AB467" t="str">
        <f t="shared" si="71"/>
        <v/>
      </c>
      <c r="AC467" t="str">
        <f t="shared" si="72"/>
        <v>628999007703</v>
      </c>
      <c r="AD467" t="str">
        <f t="shared" si="73"/>
        <v>Halo+,+Visual+AI+5S+mendeteksi+Violation%3A+GUDANGEXP1-LINE+4</v>
      </c>
      <c r="AE467" t="str">
        <f t="shared" si="74"/>
        <v>https://web.whatsapp.com/send/?phone=628999007703&amp;text=Halo+,+Visual+AI+5S+mendeteksi+Violation%3A+GUDANGEXP1-LINE+4&amp;type=phone_number&amp;app_absent=0</v>
      </c>
      <c r="AF467" t="b">
        <f>IF(ISNA(VLOOKUP(D467&amp;"-"&amp;AB467, Ref_Kontak!$A:$E, 4, FALSE)), FALSE, TRUE)</f>
        <v>0</v>
      </c>
      <c r="AG467" t="str">
        <f>_xlfn.IFNA(VLOOKUP(Z467,Ref_Kontak!H:H,1,FALSE),"FALSE")</f>
        <v>628999007703</v>
      </c>
      <c r="AH467" t="str">
        <f t="shared" si="75"/>
        <v>GUDANGEXP1-LINE 4</v>
      </c>
      <c r="AI467">
        <f>IF(I467="violation",COUNTIF($AH$1:AH467,AH467),0)</f>
        <v>87</v>
      </c>
      <c r="AJ467" t="str">
        <f t="shared" si="76"/>
        <v>violation-GUDANGEXP1</v>
      </c>
      <c r="AK467">
        <f>IF(I467="violation",COUNTIF($AJ$1:AJ467,AJ467),FALSE)</f>
        <v>205</v>
      </c>
      <c r="AL467">
        <f t="shared" si="77"/>
        <v>0</v>
      </c>
      <c r="AM467">
        <f t="shared" si="78"/>
        <v>8</v>
      </c>
      <c r="AN467" t="str">
        <f t="shared" si="79"/>
        <v>ALERT! 8 Violation founded @GUDANGEXP1</v>
      </c>
    </row>
    <row r="468" spans="1:40">
      <c r="A468" t="s">
        <v>120</v>
      </c>
      <c r="B468" t="s">
        <v>121</v>
      </c>
      <c r="C468" t="s">
        <v>412</v>
      </c>
      <c r="D468" t="s">
        <v>129</v>
      </c>
      <c r="E468">
        <v>1</v>
      </c>
      <c r="G468" t="s">
        <v>130</v>
      </c>
      <c r="I468" t="s">
        <v>125</v>
      </c>
      <c r="Z468" t="str">
        <f>IFERROR(MID(AA468,FIND("-",H468,1)+1,20),_xlfn.IFNA(VLOOKUP(F468&amp;"-"&amp;AA468,Ref_Kontak!$A:$E,4,FALSE),Ref_Kontak!$H$2))</f>
        <v>628999007703</v>
      </c>
      <c r="AA468" t="str">
        <f t="shared" si="70"/>
        <v/>
      </c>
      <c r="AB468" t="str">
        <f t="shared" si="71"/>
        <v/>
      </c>
      <c r="AC468" t="str">
        <f t="shared" si="72"/>
        <v>628999007703</v>
      </c>
      <c r="AD468" t="str">
        <f t="shared" si="73"/>
        <v>Halo+,+Visual+AI+5S+mendeteksi+Violation%3A+METALDET1-LINE+8</v>
      </c>
      <c r="AE468" t="str">
        <f t="shared" si="74"/>
        <v>https://web.whatsapp.com/send/?phone=628999007703&amp;text=Halo+,+Visual+AI+5S+mendeteksi+Violation%3A+METALDET1-LINE+8&amp;type=phone_number&amp;app_absent=0</v>
      </c>
      <c r="AF468" t="b">
        <f>IF(ISNA(VLOOKUP(D468&amp;"-"&amp;AB468, Ref_Kontak!$A:$E, 4, FALSE)), FALSE, TRUE)</f>
        <v>0</v>
      </c>
      <c r="AG468" t="str">
        <f>_xlfn.IFNA(VLOOKUP(Z468,Ref_Kontak!H:H,1,FALSE),"FALSE")</f>
        <v>628999007703</v>
      </c>
      <c r="AH468" t="str">
        <f t="shared" si="75"/>
        <v>METALDET1-LINE 8</v>
      </c>
      <c r="AI468">
        <f>IF(I468="violation",COUNTIF($AH$1:AH468,AH468),0)</f>
        <v>262</v>
      </c>
      <c r="AJ468" t="str">
        <f t="shared" si="76"/>
        <v>violation-METALDET1</v>
      </c>
      <c r="AK468">
        <f>IF(I468="violation",COUNTIF($AJ$1:AJ468,AJ468),FALSE)</f>
        <v>261</v>
      </c>
      <c r="AL468">
        <f t="shared" si="77"/>
        <v>0</v>
      </c>
      <c r="AM468">
        <f t="shared" si="78"/>
        <v>3</v>
      </c>
      <c r="AN468" t="str">
        <f t="shared" si="79"/>
        <v>ALERT! 3 Violation founded @METALDET1</v>
      </c>
    </row>
    <row r="469" spans="1:40">
      <c r="A469" t="s">
        <v>120</v>
      </c>
      <c r="B469" t="s">
        <v>121</v>
      </c>
      <c r="C469" t="s">
        <v>412</v>
      </c>
      <c r="D469" t="s">
        <v>129</v>
      </c>
      <c r="E469">
        <v>1</v>
      </c>
      <c r="G469" t="s">
        <v>130</v>
      </c>
      <c r="I469" t="s">
        <v>125</v>
      </c>
      <c r="Z469" t="str">
        <f>IFERROR(MID(AA469,FIND("-",H469,1)+1,20),_xlfn.IFNA(VLOOKUP(F469&amp;"-"&amp;AA469,Ref_Kontak!$A:$E,4,FALSE),Ref_Kontak!$H$2))</f>
        <v>628999007703</v>
      </c>
      <c r="AA469" t="str">
        <f t="shared" si="70"/>
        <v/>
      </c>
      <c r="AB469" t="str">
        <f t="shared" si="71"/>
        <v/>
      </c>
      <c r="AC469" t="str">
        <f t="shared" si="72"/>
        <v>628999007703</v>
      </c>
      <c r="AD469" t="str">
        <f t="shared" si="73"/>
        <v>Halo+,+Visual+AI+5S+mendeteksi+Violation%3A+METALDET1-LINE+8</v>
      </c>
      <c r="AE469" t="str">
        <f t="shared" si="74"/>
        <v>https://web.whatsapp.com/send/?phone=628999007703&amp;text=Halo+,+Visual+AI+5S+mendeteksi+Violation%3A+METALDET1-LINE+8&amp;type=phone_number&amp;app_absent=0</v>
      </c>
      <c r="AF469" t="b">
        <f>IF(ISNA(VLOOKUP(D469&amp;"-"&amp;AB469, Ref_Kontak!$A:$E, 4, FALSE)), FALSE, TRUE)</f>
        <v>0</v>
      </c>
      <c r="AG469" t="str">
        <f>_xlfn.IFNA(VLOOKUP(Z469,Ref_Kontak!H:H,1,FALSE),"FALSE")</f>
        <v>628999007703</v>
      </c>
      <c r="AH469" t="str">
        <f t="shared" si="75"/>
        <v>METALDET1-LINE 8</v>
      </c>
      <c r="AI469">
        <f>IF(I469="violation",COUNTIF($AH$1:AH469,AH469),0)</f>
        <v>263</v>
      </c>
      <c r="AJ469" t="str">
        <f t="shared" si="76"/>
        <v>violation-METALDET1</v>
      </c>
      <c r="AK469">
        <f>IF(I469="violation",COUNTIF($AJ$1:AJ469,AJ469),FALSE)</f>
        <v>262</v>
      </c>
      <c r="AL469">
        <f t="shared" si="77"/>
        <v>0</v>
      </c>
      <c r="AM469">
        <f t="shared" si="78"/>
        <v>3</v>
      </c>
      <c r="AN469" t="str">
        <f t="shared" si="79"/>
        <v>ALERT! 3 Violation founded @METALDET1</v>
      </c>
    </row>
    <row r="470" spans="1:40">
      <c r="A470" t="s">
        <v>120</v>
      </c>
      <c r="B470" t="s">
        <v>121</v>
      </c>
      <c r="C470" t="s">
        <v>412</v>
      </c>
      <c r="D470" t="s">
        <v>123</v>
      </c>
      <c r="E470">
        <v>1</v>
      </c>
      <c r="G470" t="s">
        <v>124</v>
      </c>
      <c r="I470" t="s">
        <v>125</v>
      </c>
      <c r="Z470" t="str">
        <f>IFERROR(MID(AA470,FIND("-",H470,1)+1,20),_xlfn.IFNA(VLOOKUP(F470&amp;"-"&amp;AA470,Ref_Kontak!$A:$E,4,FALSE),Ref_Kontak!$H$2))</f>
        <v>628999007703</v>
      </c>
      <c r="AA470" t="str">
        <f t="shared" si="70"/>
        <v/>
      </c>
      <c r="AB470" t="str">
        <f t="shared" si="71"/>
        <v/>
      </c>
      <c r="AC470" t="str">
        <f t="shared" si="72"/>
        <v>628999007703</v>
      </c>
      <c r="AD470" t="str">
        <f t="shared" si="73"/>
        <v>Halo+,+Visual+AI+5S+mendeteksi+Violation%3A+GUDANGEXP1-LINE+3</v>
      </c>
      <c r="AE470" t="str">
        <f t="shared" si="74"/>
        <v>https://web.whatsapp.com/send/?phone=628999007703&amp;text=Halo+,+Visual+AI+5S+mendeteksi+Violation%3A+GUDANGEXP1-LINE+3&amp;type=phone_number&amp;app_absent=0</v>
      </c>
      <c r="AF470" t="b">
        <f>IF(ISNA(VLOOKUP(D470&amp;"-"&amp;AB470, Ref_Kontak!$A:$E, 4, FALSE)), FALSE, TRUE)</f>
        <v>0</v>
      </c>
      <c r="AG470" t="str">
        <f>_xlfn.IFNA(VLOOKUP(Z470,Ref_Kontak!H:H,1,FALSE),"FALSE")</f>
        <v>628999007703</v>
      </c>
      <c r="AH470" t="str">
        <f t="shared" si="75"/>
        <v>GUDANGEXP1-LINE 3</v>
      </c>
      <c r="AI470">
        <f>IF(I470="violation",COUNTIF($AH$1:AH470,AH470),0)</f>
        <v>119</v>
      </c>
      <c r="AJ470" t="str">
        <f t="shared" si="76"/>
        <v>violation-GUDANGEXP1</v>
      </c>
      <c r="AK470">
        <f>IF(I470="violation",COUNTIF($AJ$1:AJ470,AJ470),FALSE)</f>
        <v>206</v>
      </c>
      <c r="AL470">
        <f t="shared" si="77"/>
        <v>0</v>
      </c>
      <c r="AM470">
        <f t="shared" si="78"/>
        <v>8</v>
      </c>
      <c r="AN470" t="str">
        <f t="shared" si="79"/>
        <v>ALERT! 8 Violation founded @GUDANGEXP1</v>
      </c>
    </row>
    <row r="471" spans="1:40">
      <c r="A471" t="s">
        <v>120</v>
      </c>
      <c r="B471" t="s">
        <v>121</v>
      </c>
      <c r="C471" t="s">
        <v>412</v>
      </c>
      <c r="D471" t="s">
        <v>324</v>
      </c>
      <c r="E471">
        <v>1</v>
      </c>
      <c r="G471" t="s">
        <v>124</v>
      </c>
      <c r="I471" t="s">
        <v>125</v>
      </c>
      <c r="Z471" t="str">
        <f>IFERROR(MID(AA471,FIND("-",H471,1)+1,20),_xlfn.IFNA(VLOOKUP(F471&amp;"-"&amp;AA471,Ref_Kontak!$A:$E,4,FALSE),Ref_Kontak!$H$2))</f>
        <v>628999007703</v>
      </c>
      <c r="AA471" t="str">
        <f t="shared" si="70"/>
        <v/>
      </c>
      <c r="AB471" t="str">
        <f t="shared" si="71"/>
        <v/>
      </c>
      <c r="AC471" t="str">
        <f t="shared" si="72"/>
        <v>628999007703</v>
      </c>
      <c r="AD471" t="str">
        <f t="shared" si="73"/>
        <v>Halo+,+Visual+AI+5S+mendeteksi+Violation%3A+GUDANGEXP1-LINE+4</v>
      </c>
      <c r="AE471" t="str">
        <f t="shared" si="74"/>
        <v>https://web.whatsapp.com/send/?phone=628999007703&amp;text=Halo+,+Visual+AI+5S+mendeteksi+Violation%3A+GUDANGEXP1-LINE+4&amp;type=phone_number&amp;app_absent=0</v>
      </c>
      <c r="AF471" t="b">
        <f>IF(ISNA(VLOOKUP(D471&amp;"-"&amp;AB471, Ref_Kontak!$A:$E, 4, FALSE)), FALSE, TRUE)</f>
        <v>0</v>
      </c>
      <c r="AG471" t="str">
        <f>_xlfn.IFNA(VLOOKUP(Z471,Ref_Kontak!H:H,1,FALSE),"FALSE")</f>
        <v>628999007703</v>
      </c>
      <c r="AH471" t="str">
        <f t="shared" si="75"/>
        <v>GUDANGEXP1-LINE 4</v>
      </c>
      <c r="AI471">
        <f>IF(I471="violation",COUNTIF($AH$1:AH471,AH471),0)</f>
        <v>88</v>
      </c>
      <c r="AJ471" t="str">
        <f t="shared" si="76"/>
        <v>violation-GUDANGEXP1</v>
      </c>
      <c r="AK471">
        <f>IF(I471="violation",COUNTIF($AJ$1:AJ471,AJ471),FALSE)</f>
        <v>207</v>
      </c>
      <c r="AL471">
        <f t="shared" si="77"/>
        <v>0</v>
      </c>
      <c r="AM471">
        <f t="shared" si="78"/>
        <v>8</v>
      </c>
      <c r="AN471" t="str">
        <f t="shared" si="79"/>
        <v>ALERT! 8 Violation founded @GUDANGEXP1</v>
      </c>
    </row>
    <row r="472" spans="1:40">
      <c r="A472" t="s">
        <v>120</v>
      </c>
      <c r="B472" t="s">
        <v>121</v>
      </c>
      <c r="C472" t="s">
        <v>413</v>
      </c>
      <c r="D472" t="s">
        <v>129</v>
      </c>
      <c r="E472">
        <v>1</v>
      </c>
      <c r="G472" t="s">
        <v>130</v>
      </c>
      <c r="I472" t="s">
        <v>125</v>
      </c>
      <c r="Z472" t="str">
        <f>IFERROR(MID(AA472,FIND("-",H472,1)+1,20),_xlfn.IFNA(VLOOKUP(F472&amp;"-"&amp;AA472,Ref_Kontak!$A:$E,4,FALSE),Ref_Kontak!$H$2))</f>
        <v>628999007703</v>
      </c>
      <c r="AA472" t="str">
        <f t="shared" si="70"/>
        <v/>
      </c>
      <c r="AB472" t="str">
        <f t="shared" si="71"/>
        <v/>
      </c>
      <c r="AC472" t="str">
        <f t="shared" si="72"/>
        <v>628999007703</v>
      </c>
      <c r="AD472" t="str">
        <f t="shared" si="73"/>
        <v>Halo+,+Visual+AI+5S+mendeteksi+Violation%3A+METALDET1-LINE+8</v>
      </c>
      <c r="AE472" t="str">
        <f t="shared" si="74"/>
        <v>https://web.whatsapp.com/send/?phone=628999007703&amp;text=Halo+,+Visual+AI+5S+mendeteksi+Violation%3A+METALDET1-LINE+8&amp;type=phone_number&amp;app_absent=0</v>
      </c>
      <c r="AF472" t="b">
        <f>IF(ISNA(VLOOKUP(D472&amp;"-"&amp;AB472, Ref_Kontak!$A:$E, 4, FALSE)), FALSE, TRUE)</f>
        <v>0</v>
      </c>
      <c r="AG472" t="str">
        <f>_xlfn.IFNA(VLOOKUP(Z472,Ref_Kontak!H:H,1,FALSE),"FALSE")</f>
        <v>628999007703</v>
      </c>
      <c r="AH472" t="str">
        <f t="shared" si="75"/>
        <v>METALDET1-LINE 8</v>
      </c>
      <c r="AI472">
        <f>IF(I472="violation",COUNTIF($AH$1:AH472,AH472),0)</f>
        <v>264</v>
      </c>
      <c r="AJ472" t="str">
        <f t="shared" si="76"/>
        <v>violation-METALDET1</v>
      </c>
      <c r="AK472">
        <f>IF(I472="violation",COUNTIF($AJ$1:AJ472,AJ472),FALSE)</f>
        <v>263</v>
      </c>
      <c r="AL472">
        <f t="shared" si="77"/>
        <v>0</v>
      </c>
      <c r="AM472">
        <f t="shared" si="78"/>
        <v>3</v>
      </c>
      <c r="AN472" t="str">
        <f t="shared" si="79"/>
        <v>ALERT! 3 Violation founded @METALDET1</v>
      </c>
    </row>
    <row r="473" spans="1:40">
      <c r="A473" t="s">
        <v>120</v>
      </c>
      <c r="B473" t="s">
        <v>121</v>
      </c>
      <c r="C473" t="s">
        <v>413</v>
      </c>
      <c r="D473" t="s">
        <v>123</v>
      </c>
      <c r="E473">
        <v>1</v>
      </c>
      <c r="G473" t="s">
        <v>124</v>
      </c>
      <c r="I473" t="s">
        <v>125</v>
      </c>
      <c r="Z473" t="str">
        <f>IFERROR(MID(AA473,FIND("-",H473,1)+1,20),_xlfn.IFNA(VLOOKUP(F473&amp;"-"&amp;AA473,Ref_Kontak!$A:$E,4,FALSE),Ref_Kontak!$H$2))</f>
        <v>628999007703</v>
      </c>
      <c r="AA473" t="str">
        <f t="shared" si="70"/>
        <v/>
      </c>
      <c r="AB473" t="str">
        <f t="shared" si="71"/>
        <v/>
      </c>
      <c r="AC473" t="str">
        <f t="shared" si="72"/>
        <v>628999007703</v>
      </c>
      <c r="AD473" t="str">
        <f t="shared" si="73"/>
        <v>Halo+,+Visual+AI+5S+mendeteksi+Violation%3A+GUDANGEXP1-LINE+3</v>
      </c>
      <c r="AE473" t="str">
        <f t="shared" si="74"/>
        <v>https://web.whatsapp.com/send/?phone=628999007703&amp;text=Halo+,+Visual+AI+5S+mendeteksi+Violation%3A+GUDANGEXP1-LINE+3&amp;type=phone_number&amp;app_absent=0</v>
      </c>
      <c r="AF473" t="b">
        <f>IF(ISNA(VLOOKUP(D473&amp;"-"&amp;AB473, Ref_Kontak!$A:$E, 4, FALSE)), FALSE, TRUE)</f>
        <v>0</v>
      </c>
      <c r="AG473" t="str">
        <f>_xlfn.IFNA(VLOOKUP(Z473,Ref_Kontak!H:H,1,FALSE),"FALSE")</f>
        <v>628999007703</v>
      </c>
      <c r="AH473" t="str">
        <f t="shared" si="75"/>
        <v>GUDANGEXP1-LINE 3</v>
      </c>
      <c r="AI473">
        <f>IF(I473="violation",COUNTIF($AH$1:AH473,AH473),0)</f>
        <v>120</v>
      </c>
      <c r="AJ473" t="str">
        <f t="shared" si="76"/>
        <v>violation-GUDANGEXP1</v>
      </c>
      <c r="AK473">
        <f>IF(I473="violation",COUNTIF($AJ$1:AJ473,AJ473),FALSE)</f>
        <v>208</v>
      </c>
      <c r="AL473">
        <f t="shared" si="77"/>
        <v>0</v>
      </c>
      <c r="AM473">
        <f t="shared" si="78"/>
        <v>8</v>
      </c>
      <c r="AN473" t="str">
        <f t="shared" si="79"/>
        <v>ALERT! 8 Violation founded @GUDANGEXP1</v>
      </c>
    </row>
    <row r="474" spans="1:40">
      <c r="A474" t="s">
        <v>120</v>
      </c>
      <c r="B474" t="s">
        <v>121</v>
      </c>
      <c r="C474" t="s">
        <v>413</v>
      </c>
      <c r="D474" t="s">
        <v>324</v>
      </c>
      <c r="E474">
        <v>1</v>
      </c>
      <c r="G474" t="s">
        <v>124</v>
      </c>
      <c r="I474" t="s">
        <v>125</v>
      </c>
      <c r="Z474" t="str">
        <f>IFERROR(MID(AA474,FIND("-",H474,1)+1,20),_xlfn.IFNA(VLOOKUP(F474&amp;"-"&amp;AA474,Ref_Kontak!$A:$E,4,FALSE),Ref_Kontak!$H$2))</f>
        <v>628999007703</v>
      </c>
      <c r="AA474" t="str">
        <f t="shared" si="70"/>
        <v/>
      </c>
      <c r="AB474" t="str">
        <f t="shared" si="71"/>
        <v/>
      </c>
      <c r="AC474" t="str">
        <f t="shared" si="72"/>
        <v>628999007703</v>
      </c>
      <c r="AD474" t="str">
        <f t="shared" si="73"/>
        <v>Halo+,+Visual+AI+5S+mendeteksi+Violation%3A+GUDANGEXP1-LINE+4</v>
      </c>
      <c r="AE474" t="str">
        <f t="shared" si="74"/>
        <v>https://web.whatsapp.com/send/?phone=628999007703&amp;text=Halo+,+Visual+AI+5S+mendeteksi+Violation%3A+GUDANGEXP1-LINE+4&amp;type=phone_number&amp;app_absent=0</v>
      </c>
      <c r="AF474" t="b">
        <f>IF(ISNA(VLOOKUP(D474&amp;"-"&amp;AB474, Ref_Kontak!$A:$E, 4, FALSE)), FALSE, TRUE)</f>
        <v>0</v>
      </c>
      <c r="AG474" t="str">
        <f>_xlfn.IFNA(VLOOKUP(Z474,Ref_Kontak!H:H,1,FALSE),"FALSE")</f>
        <v>628999007703</v>
      </c>
      <c r="AH474" t="str">
        <f t="shared" si="75"/>
        <v>GUDANGEXP1-LINE 4</v>
      </c>
      <c r="AI474">
        <f>IF(I474="violation",COUNTIF($AH$1:AH474,AH474),0)</f>
        <v>89</v>
      </c>
      <c r="AJ474" t="str">
        <f t="shared" si="76"/>
        <v>violation-GUDANGEXP1</v>
      </c>
      <c r="AK474">
        <f>IF(I474="violation",COUNTIF($AJ$1:AJ474,AJ474),FALSE)</f>
        <v>209</v>
      </c>
      <c r="AL474">
        <f t="shared" si="77"/>
        <v>0</v>
      </c>
      <c r="AM474">
        <f t="shared" si="78"/>
        <v>8</v>
      </c>
      <c r="AN474" t="str">
        <f t="shared" si="79"/>
        <v>ALERT! 8 Violation founded @GUDANGEXP1</v>
      </c>
    </row>
    <row r="475" spans="1:40">
      <c r="A475" t="s">
        <v>120</v>
      </c>
      <c r="B475" t="s">
        <v>121</v>
      </c>
      <c r="C475" t="s">
        <v>414</v>
      </c>
      <c r="D475" t="s">
        <v>123</v>
      </c>
      <c r="E475">
        <v>1</v>
      </c>
      <c r="G475" t="s">
        <v>124</v>
      </c>
      <c r="I475" t="s">
        <v>125</v>
      </c>
      <c r="Z475" t="str">
        <f>IFERROR(MID(AA475,FIND("-",H475,1)+1,20),_xlfn.IFNA(VLOOKUP(F475&amp;"-"&amp;AA475,Ref_Kontak!$A:$E,4,FALSE),Ref_Kontak!$H$2))</f>
        <v>628999007703</v>
      </c>
      <c r="AA475" t="str">
        <f t="shared" si="70"/>
        <v/>
      </c>
      <c r="AB475" t="str">
        <f t="shared" si="71"/>
        <v/>
      </c>
      <c r="AC475" t="str">
        <f t="shared" si="72"/>
        <v>628999007703</v>
      </c>
      <c r="AD475" t="str">
        <f t="shared" si="73"/>
        <v>Halo+,+Visual+AI+5S+mendeteksi+Violation%3A+GUDANGEXP1-LINE+3</v>
      </c>
      <c r="AE475" t="str">
        <f t="shared" si="74"/>
        <v>https://web.whatsapp.com/send/?phone=628999007703&amp;text=Halo+,+Visual+AI+5S+mendeteksi+Violation%3A+GUDANGEXP1-LINE+3&amp;type=phone_number&amp;app_absent=0</v>
      </c>
      <c r="AF475" t="b">
        <f>IF(ISNA(VLOOKUP(D475&amp;"-"&amp;AB475, Ref_Kontak!$A:$E, 4, FALSE)), FALSE, TRUE)</f>
        <v>0</v>
      </c>
      <c r="AG475" t="str">
        <f>_xlfn.IFNA(VLOOKUP(Z475,Ref_Kontak!H:H,1,FALSE),"FALSE")</f>
        <v>628999007703</v>
      </c>
      <c r="AH475" t="str">
        <f t="shared" si="75"/>
        <v>GUDANGEXP1-LINE 3</v>
      </c>
      <c r="AI475">
        <f>IF(I475="violation",COUNTIF($AH$1:AH475,AH475),0)</f>
        <v>121</v>
      </c>
      <c r="AJ475" t="str">
        <f t="shared" si="76"/>
        <v>violation-GUDANGEXP1</v>
      </c>
      <c r="AK475">
        <f>IF(I475="violation",COUNTIF($AJ$1:AJ475,AJ475),FALSE)</f>
        <v>210</v>
      </c>
      <c r="AL475">
        <f t="shared" si="77"/>
        <v>0</v>
      </c>
      <c r="AM475">
        <f t="shared" si="78"/>
        <v>8</v>
      </c>
      <c r="AN475" t="str">
        <f t="shared" si="79"/>
        <v>ALERT! 8 Violation founded @GUDANGEXP1</v>
      </c>
    </row>
    <row r="476" spans="1:40">
      <c r="A476" t="s">
        <v>120</v>
      </c>
      <c r="B476" t="s">
        <v>121</v>
      </c>
      <c r="C476" t="s">
        <v>414</v>
      </c>
      <c r="D476" t="s">
        <v>324</v>
      </c>
      <c r="E476">
        <v>1</v>
      </c>
      <c r="G476" t="s">
        <v>124</v>
      </c>
      <c r="I476" t="s">
        <v>125</v>
      </c>
      <c r="Z476" t="str">
        <f>IFERROR(MID(AA476,FIND("-",H476,1)+1,20),_xlfn.IFNA(VLOOKUP(F476&amp;"-"&amp;AA476,Ref_Kontak!$A:$E,4,FALSE),Ref_Kontak!$H$2))</f>
        <v>628999007703</v>
      </c>
      <c r="AA476" t="str">
        <f t="shared" si="70"/>
        <v/>
      </c>
      <c r="AB476" t="str">
        <f t="shared" si="71"/>
        <v/>
      </c>
      <c r="AC476" t="str">
        <f t="shared" si="72"/>
        <v>628999007703</v>
      </c>
      <c r="AD476" t="str">
        <f t="shared" si="73"/>
        <v>Halo+,+Visual+AI+5S+mendeteksi+Violation%3A+GUDANGEXP1-LINE+4</v>
      </c>
      <c r="AE476" t="str">
        <f t="shared" si="74"/>
        <v>https://web.whatsapp.com/send/?phone=628999007703&amp;text=Halo+,+Visual+AI+5S+mendeteksi+Violation%3A+GUDANGEXP1-LINE+4&amp;type=phone_number&amp;app_absent=0</v>
      </c>
      <c r="AF476" t="b">
        <f>IF(ISNA(VLOOKUP(D476&amp;"-"&amp;AB476, Ref_Kontak!$A:$E, 4, FALSE)), FALSE, TRUE)</f>
        <v>0</v>
      </c>
      <c r="AG476" t="str">
        <f>_xlfn.IFNA(VLOOKUP(Z476,Ref_Kontak!H:H,1,FALSE),"FALSE")</f>
        <v>628999007703</v>
      </c>
      <c r="AH476" t="str">
        <f t="shared" si="75"/>
        <v>GUDANGEXP1-LINE 4</v>
      </c>
      <c r="AI476">
        <f>IF(I476="violation",COUNTIF($AH$1:AH476,AH476),0)</f>
        <v>90</v>
      </c>
      <c r="AJ476" t="str">
        <f t="shared" si="76"/>
        <v>violation-GUDANGEXP1</v>
      </c>
      <c r="AK476">
        <f>IF(I476="violation",COUNTIF($AJ$1:AJ476,AJ476),FALSE)</f>
        <v>211</v>
      </c>
      <c r="AL476">
        <f t="shared" si="77"/>
        <v>0</v>
      </c>
      <c r="AM476">
        <f t="shared" si="78"/>
        <v>8</v>
      </c>
      <c r="AN476" t="str">
        <f t="shared" si="79"/>
        <v>ALERT! 8 Violation founded @GUDANGEXP1</v>
      </c>
    </row>
    <row r="477" spans="1:40">
      <c r="A477" t="s">
        <v>120</v>
      </c>
      <c r="B477" t="s">
        <v>121</v>
      </c>
      <c r="C477" t="s">
        <v>414</v>
      </c>
      <c r="D477" t="s">
        <v>129</v>
      </c>
      <c r="E477">
        <v>1</v>
      </c>
      <c r="G477" t="s">
        <v>130</v>
      </c>
      <c r="I477" t="s">
        <v>125</v>
      </c>
      <c r="Z477" t="str">
        <f>IFERROR(MID(AA477,FIND("-",H477,1)+1,20),_xlfn.IFNA(VLOOKUP(F477&amp;"-"&amp;AA477,Ref_Kontak!$A:$E,4,FALSE),Ref_Kontak!$H$2))</f>
        <v>628999007703</v>
      </c>
      <c r="AA477" t="str">
        <f t="shared" si="70"/>
        <v/>
      </c>
      <c r="AB477" t="str">
        <f t="shared" si="71"/>
        <v/>
      </c>
      <c r="AC477" t="str">
        <f t="shared" si="72"/>
        <v>628999007703</v>
      </c>
      <c r="AD477" t="str">
        <f t="shared" si="73"/>
        <v>Halo+,+Visual+AI+5S+mendeteksi+Violation%3A+METALDET1-LINE+8</v>
      </c>
      <c r="AE477" t="str">
        <f t="shared" si="74"/>
        <v>https://web.whatsapp.com/send/?phone=628999007703&amp;text=Halo+,+Visual+AI+5S+mendeteksi+Violation%3A+METALDET1-LINE+8&amp;type=phone_number&amp;app_absent=0</v>
      </c>
      <c r="AF477" t="b">
        <f>IF(ISNA(VLOOKUP(D477&amp;"-"&amp;AB477, Ref_Kontak!$A:$E, 4, FALSE)), FALSE, TRUE)</f>
        <v>0</v>
      </c>
      <c r="AG477" t="str">
        <f>_xlfn.IFNA(VLOOKUP(Z477,Ref_Kontak!H:H,1,FALSE),"FALSE")</f>
        <v>628999007703</v>
      </c>
      <c r="AH477" t="str">
        <f t="shared" si="75"/>
        <v>METALDET1-LINE 8</v>
      </c>
      <c r="AI477">
        <f>IF(I477="violation",COUNTIF($AH$1:AH477,AH477),0)</f>
        <v>265</v>
      </c>
      <c r="AJ477" t="str">
        <f t="shared" si="76"/>
        <v>violation-METALDET1</v>
      </c>
      <c r="AK477">
        <f>IF(I477="violation",COUNTIF($AJ$1:AJ477,AJ477),FALSE)</f>
        <v>264</v>
      </c>
      <c r="AL477">
        <f t="shared" si="77"/>
        <v>0</v>
      </c>
      <c r="AM477">
        <f t="shared" si="78"/>
        <v>3</v>
      </c>
      <c r="AN477" t="str">
        <f t="shared" si="79"/>
        <v>ALERT! 3 Violation founded @METALDET1</v>
      </c>
    </row>
    <row r="478" spans="1:40">
      <c r="A478" t="s">
        <v>120</v>
      </c>
      <c r="B478" t="s">
        <v>121</v>
      </c>
      <c r="C478" t="s">
        <v>415</v>
      </c>
      <c r="D478" t="s">
        <v>129</v>
      </c>
      <c r="E478">
        <v>1</v>
      </c>
      <c r="G478" t="s">
        <v>130</v>
      </c>
      <c r="I478" t="s">
        <v>125</v>
      </c>
      <c r="Z478" t="str">
        <f>IFERROR(MID(AA478,FIND("-",H478,1)+1,20),_xlfn.IFNA(VLOOKUP(F478&amp;"-"&amp;AA478,Ref_Kontak!$A:$E,4,FALSE),Ref_Kontak!$H$2))</f>
        <v>628999007703</v>
      </c>
      <c r="AA478" t="str">
        <f t="shared" si="70"/>
        <v/>
      </c>
      <c r="AB478" t="str">
        <f t="shared" si="71"/>
        <v/>
      </c>
      <c r="AC478" t="str">
        <f t="shared" si="72"/>
        <v>628999007703</v>
      </c>
      <c r="AD478" t="str">
        <f t="shared" si="73"/>
        <v>Halo+,+Visual+AI+5S+mendeteksi+Violation%3A+METALDET1-LINE+8</v>
      </c>
      <c r="AE478" t="str">
        <f t="shared" si="74"/>
        <v>https://web.whatsapp.com/send/?phone=628999007703&amp;text=Halo+,+Visual+AI+5S+mendeteksi+Violation%3A+METALDET1-LINE+8&amp;type=phone_number&amp;app_absent=0</v>
      </c>
      <c r="AF478" t="b">
        <f>IF(ISNA(VLOOKUP(D478&amp;"-"&amp;AB478, Ref_Kontak!$A:$E, 4, FALSE)), FALSE, TRUE)</f>
        <v>0</v>
      </c>
      <c r="AG478" t="str">
        <f>_xlfn.IFNA(VLOOKUP(Z478,Ref_Kontak!H:H,1,FALSE),"FALSE")</f>
        <v>628999007703</v>
      </c>
      <c r="AH478" t="str">
        <f t="shared" si="75"/>
        <v>METALDET1-LINE 8</v>
      </c>
      <c r="AI478">
        <f>IF(I478="violation",COUNTIF($AH$1:AH478,AH478),0)</f>
        <v>266</v>
      </c>
      <c r="AJ478" t="str">
        <f t="shared" si="76"/>
        <v>violation-METALDET1</v>
      </c>
      <c r="AK478">
        <f>IF(I478="violation",COUNTIF($AJ$1:AJ478,AJ478),FALSE)</f>
        <v>265</v>
      </c>
      <c r="AL478">
        <f t="shared" si="77"/>
        <v>0</v>
      </c>
      <c r="AM478">
        <f t="shared" si="78"/>
        <v>3</v>
      </c>
      <c r="AN478" t="str">
        <f t="shared" si="79"/>
        <v>ALERT! 3 Violation founded @METALDET1</v>
      </c>
    </row>
    <row r="479" spans="1:40">
      <c r="A479" t="s">
        <v>120</v>
      </c>
      <c r="B479" t="s">
        <v>121</v>
      </c>
      <c r="C479" t="s">
        <v>415</v>
      </c>
      <c r="D479" t="s">
        <v>123</v>
      </c>
      <c r="E479">
        <v>1</v>
      </c>
      <c r="G479" t="s">
        <v>124</v>
      </c>
      <c r="I479" t="s">
        <v>125</v>
      </c>
      <c r="Z479" t="str">
        <f>IFERROR(MID(AA479,FIND("-",H479,1)+1,20),_xlfn.IFNA(VLOOKUP(F479&amp;"-"&amp;AA479,Ref_Kontak!$A:$E,4,FALSE),Ref_Kontak!$H$2))</f>
        <v>628999007703</v>
      </c>
      <c r="AA479" t="str">
        <f t="shared" si="70"/>
        <v/>
      </c>
      <c r="AB479" t="str">
        <f t="shared" si="71"/>
        <v/>
      </c>
      <c r="AC479" t="str">
        <f t="shared" si="72"/>
        <v>628999007703</v>
      </c>
      <c r="AD479" t="str">
        <f t="shared" si="73"/>
        <v>Halo+,+Visual+AI+5S+mendeteksi+Violation%3A+GUDANGEXP1-LINE+3</v>
      </c>
      <c r="AE479" t="str">
        <f t="shared" si="74"/>
        <v>https://web.whatsapp.com/send/?phone=628999007703&amp;text=Halo+,+Visual+AI+5S+mendeteksi+Violation%3A+GUDANGEXP1-LINE+3&amp;type=phone_number&amp;app_absent=0</v>
      </c>
      <c r="AF479" t="b">
        <f>IF(ISNA(VLOOKUP(D479&amp;"-"&amp;AB479, Ref_Kontak!$A:$E, 4, FALSE)), FALSE, TRUE)</f>
        <v>0</v>
      </c>
      <c r="AG479" t="str">
        <f>_xlfn.IFNA(VLOOKUP(Z479,Ref_Kontak!H:H,1,FALSE),"FALSE")</f>
        <v>628999007703</v>
      </c>
      <c r="AH479" t="str">
        <f t="shared" si="75"/>
        <v>GUDANGEXP1-LINE 3</v>
      </c>
      <c r="AI479">
        <f>IF(I479="violation",COUNTIF($AH$1:AH479,AH479),0)</f>
        <v>122</v>
      </c>
      <c r="AJ479" t="str">
        <f t="shared" si="76"/>
        <v>violation-GUDANGEXP1</v>
      </c>
      <c r="AK479">
        <f>IF(I479="violation",COUNTIF($AJ$1:AJ479,AJ479),FALSE)</f>
        <v>212</v>
      </c>
      <c r="AL479">
        <f t="shared" si="77"/>
        <v>0</v>
      </c>
      <c r="AM479">
        <f t="shared" si="78"/>
        <v>8</v>
      </c>
      <c r="AN479" t="str">
        <f t="shared" si="79"/>
        <v>ALERT! 8 Violation founded @GUDANGEXP1</v>
      </c>
    </row>
    <row r="480" spans="1:40">
      <c r="A480" t="s">
        <v>120</v>
      </c>
      <c r="B480" t="s">
        <v>121</v>
      </c>
      <c r="C480" t="s">
        <v>415</v>
      </c>
      <c r="D480" t="s">
        <v>324</v>
      </c>
      <c r="E480">
        <v>1</v>
      </c>
      <c r="G480" t="s">
        <v>124</v>
      </c>
      <c r="I480" t="s">
        <v>125</v>
      </c>
      <c r="Z480" t="str">
        <f>IFERROR(MID(AA480,FIND("-",H480,1)+1,20),_xlfn.IFNA(VLOOKUP(F480&amp;"-"&amp;AA480,Ref_Kontak!$A:$E,4,FALSE),Ref_Kontak!$H$2))</f>
        <v>628999007703</v>
      </c>
      <c r="AA480" t="str">
        <f t="shared" si="70"/>
        <v/>
      </c>
      <c r="AB480" t="str">
        <f t="shared" si="71"/>
        <v/>
      </c>
      <c r="AC480" t="str">
        <f t="shared" si="72"/>
        <v>628999007703</v>
      </c>
      <c r="AD480" t="str">
        <f t="shared" si="73"/>
        <v>Halo+,+Visual+AI+5S+mendeteksi+Violation%3A+GUDANGEXP1-LINE+4</v>
      </c>
      <c r="AE480" t="str">
        <f t="shared" si="74"/>
        <v>https://web.whatsapp.com/send/?phone=628999007703&amp;text=Halo+,+Visual+AI+5S+mendeteksi+Violation%3A+GUDANGEXP1-LINE+4&amp;type=phone_number&amp;app_absent=0</v>
      </c>
      <c r="AF480" t="b">
        <f>IF(ISNA(VLOOKUP(D480&amp;"-"&amp;AB480, Ref_Kontak!$A:$E, 4, FALSE)), FALSE, TRUE)</f>
        <v>0</v>
      </c>
      <c r="AG480" t="str">
        <f>_xlfn.IFNA(VLOOKUP(Z480,Ref_Kontak!H:H,1,FALSE),"FALSE")</f>
        <v>628999007703</v>
      </c>
      <c r="AH480" t="str">
        <f t="shared" si="75"/>
        <v>GUDANGEXP1-LINE 4</v>
      </c>
      <c r="AI480">
        <f>IF(I480="violation",COUNTIF($AH$1:AH480,AH480),0)</f>
        <v>91</v>
      </c>
      <c r="AJ480" t="str">
        <f t="shared" si="76"/>
        <v>violation-GUDANGEXP1</v>
      </c>
      <c r="AK480">
        <f>IF(I480="violation",COUNTIF($AJ$1:AJ480,AJ480),FALSE)</f>
        <v>213</v>
      </c>
      <c r="AL480">
        <f t="shared" si="77"/>
        <v>0</v>
      </c>
      <c r="AM480">
        <f t="shared" si="78"/>
        <v>8</v>
      </c>
      <c r="AN480" t="str">
        <f t="shared" si="79"/>
        <v>ALERT! 8 Violation founded @GUDANGEXP1</v>
      </c>
    </row>
    <row r="481" spans="1:40">
      <c r="A481" t="s">
        <v>120</v>
      </c>
      <c r="B481" t="s">
        <v>121</v>
      </c>
      <c r="C481" t="s">
        <v>416</v>
      </c>
      <c r="D481" t="s">
        <v>123</v>
      </c>
      <c r="E481">
        <v>1</v>
      </c>
      <c r="G481" t="s">
        <v>124</v>
      </c>
      <c r="I481" t="s">
        <v>125</v>
      </c>
      <c r="Z481" t="str">
        <f>IFERROR(MID(AA481,FIND("-",H481,1)+1,20),_xlfn.IFNA(VLOOKUP(F481&amp;"-"&amp;AA481,Ref_Kontak!$A:$E,4,FALSE),Ref_Kontak!$H$2))</f>
        <v>628999007703</v>
      </c>
      <c r="AA481" t="str">
        <f t="shared" si="70"/>
        <v/>
      </c>
      <c r="AB481" t="str">
        <f t="shared" si="71"/>
        <v/>
      </c>
      <c r="AC481" t="str">
        <f t="shared" si="72"/>
        <v>628999007703</v>
      </c>
      <c r="AD481" t="str">
        <f t="shared" si="73"/>
        <v>Halo+,+Visual+AI+5S+mendeteksi+Violation%3A+GUDANGEXP1-LINE+3</v>
      </c>
      <c r="AE481" t="str">
        <f t="shared" si="74"/>
        <v>https://web.whatsapp.com/send/?phone=628999007703&amp;text=Halo+,+Visual+AI+5S+mendeteksi+Violation%3A+GUDANGEXP1-LINE+3&amp;type=phone_number&amp;app_absent=0</v>
      </c>
      <c r="AF481" t="b">
        <f>IF(ISNA(VLOOKUP(D481&amp;"-"&amp;AB481, Ref_Kontak!$A:$E, 4, FALSE)), FALSE, TRUE)</f>
        <v>0</v>
      </c>
      <c r="AG481" t="str">
        <f>_xlfn.IFNA(VLOOKUP(Z481,Ref_Kontak!H:H,1,FALSE),"FALSE")</f>
        <v>628999007703</v>
      </c>
      <c r="AH481" t="str">
        <f t="shared" si="75"/>
        <v>GUDANGEXP1-LINE 3</v>
      </c>
      <c r="AI481">
        <f>IF(I481="violation",COUNTIF($AH$1:AH481,AH481),0)</f>
        <v>123</v>
      </c>
      <c r="AJ481" t="str">
        <f t="shared" si="76"/>
        <v>violation-GUDANGEXP1</v>
      </c>
      <c r="AK481">
        <f>IF(I481="violation",COUNTIF($AJ$1:AJ481,AJ481),FALSE)</f>
        <v>214</v>
      </c>
      <c r="AL481">
        <f t="shared" si="77"/>
        <v>0</v>
      </c>
      <c r="AM481">
        <f t="shared" si="78"/>
        <v>8</v>
      </c>
      <c r="AN481" t="str">
        <f t="shared" si="79"/>
        <v>ALERT! 8 Violation founded @GUDANGEXP1</v>
      </c>
    </row>
    <row r="482" spans="1:40">
      <c r="A482" t="s">
        <v>120</v>
      </c>
      <c r="B482" t="s">
        <v>121</v>
      </c>
      <c r="C482" t="s">
        <v>416</v>
      </c>
      <c r="D482" t="s">
        <v>324</v>
      </c>
      <c r="E482">
        <v>1</v>
      </c>
      <c r="G482" t="s">
        <v>124</v>
      </c>
      <c r="I482" t="s">
        <v>125</v>
      </c>
      <c r="Z482" t="str">
        <f>IFERROR(MID(AA482,FIND("-",H482,1)+1,20),_xlfn.IFNA(VLOOKUP(F482&amp;"-"&amp;AA482,Ref_Kontak!$A:$E,4,FALSE),Ref_Kontak!$H$2))</f>
        <v>628999007703</v>
      </c>
      <c r="AA482" t="str">
        <f t="shared" si="70"/>
        <v/>
      </c>
      <c r="AB482" t="str">
        <f t="shared" si="71"/>
        <v/>
      </c>
      <c r="AC482" t="str">
        <f t="shared" si="72"/>
        <v>628999007703</v>
      </c>
      <c r="AD482" t="str">
        <f t="shared" si="73"/>
        <v>Halo+,+Visual+AI+5S+mendeteksi+Violation%3A+GUDANGEXP1-LINE+4</v>
      </c>
      <c r="AE482" t="str">
        <f t="shared" si="74"/>
        <v>https://web.whatsapp.com/send/?phone=628999007703&amp;text=Halo+,+Visual+AI+5S+mendeteksi+Violation%3A+GUDANGEXP1-LINE+4&amp;type=phone_number&amp;app_absent=0</v>
      </c>
      <c r="AF482" t="b">
        <f>IF(ISNA(VLOOKUP(D482&amp;"-"&amp;AB482, Ref_Kontak!$A:$E, 4, FALSE)), FALSE, TRUE)</f>
        <v>0</v>
      </c>
      <c r="AG482" t="str">
        <f>_xlfn.IFNA(VLOOKUP(Z482,Ref_Kontak!H:H,1,FALSE),"FALSE")</f>
        <v>628999007703</v>
      </c>
      <c r="AH482" t="str">
        <f t="shared" si="75"/>
        <v>GUDANGEXP1-LINE 4</v>
      </c>
      <c r="AI482">
        <f>IF(I482="violation",COUNTIF($AH$1:AH482,AH482),0)</f>
        <v>92</v>
      </c>
      <c r="AJ482" t="str">
        <f t="shared" si="76"/>
        <v>violation-GUDANGEXP1</v>
      </c>
      <c r="AK482">
        <f>IF(I482="violation",COUNTIF($AJ$1:AJ482,AJ482),FALSE)</f>
        <v>215</v>
      </c>
      <c r="AL482">
        <f t="shared" si="77"/>
        <v>0</v>
      </c>
      <c r="AM482">
        <f t="shared" si="78"/>
        <v>8</v>
      </c>
      <c r="AN482" t="str">
        <f t="shared" si="79"/>
        <v>ALERT! 8 Violation founded @GUDANGEXP1</v>
      </c>
    </row>
    <row r="483" spans="1:40">
      <c r="A483" t="s">
        <v>120</v>
      </c>
      <c r="B483" t="s">
        <v>121</v>
      </c>
      <c r="C483" t="s">
        <v>417</v>
      </c>
      <c r="D483" t="s">
        <v>129</v>
      </c>
      <c r="E483">
        <v>1</v>
      </c>
      <c r="G483" t="s">
        <v>130</v>
      </c>
      <c r="I483" t="s">
        <v>125</v>
      </c>
      <c r="Z483" t="str">
        <f>IFERROR(MID(AA483,FIND("-",H483,1)+1,20),_xlfn.IFNA(VLOOKUP(F483&amp;"-"&amp;AA483,Ref_Kontak!$A:$E,4,FALSE),Ref_Kontak!$H$2))</f>
        <v>628999007703</v>
      </c>
      <c r="AA483" t="str">
        <f t="shared" si="70"/>
        <v/>
      </c>
      <c r="AB483" t="str">
        <f t="shared" si="71"/>
        <v/>
      </c>
      <c r="AC483" t="str">
        <f t="shared" si="72"/>
        <v>628999007703</v>
      </c>
      <c r="AD483" t="str">
        <f t="shared" si="73"/>
        <v>Halo+,+Visual+AI+5S+mendeteksi+Violation%3A+METALDET1-LINE+8</v>
      </c>
      <c r="AE483" t="str">
        <f t="shared" si="74"/>
        <v>https://web.whatsapp.com/send/?phone=628999007703&amp;text=Halo+,+Visual+AI+5S+mendeteksi+Violation%3A+METALDET1-LINE+8&amp;type=phone_number&amp;app_absent=0</v>
      </c>
      <c r="AF483" t="b">
        <f>IF(ISNA(VLOOKUP(D483&amp;"-"&amp;AB483, Ref_Kontak!$A:$E, 4, FALSE)), FALSE, TRUE)</f>
        <v>0</v>
      </c>
      <c r="AG483" t="str">
        <f>_xlfn.IFNA(VLOOKUP(Z483,Ref_Kontak!H:H,1,FALSE),"FALSE")</f>
        <v>628999007703</v>
      </c>
      <c r="AH483" t="str">
        <f t="shared" si="75"/>
        <v>METALDET1-LINE 8</v>
      </c>
      <c r="AI483">
        <f>IF(I483="violation",COUNTIF($AH$1:AH483,AH483),0)</f>
        <v>267</v>
      </c>
      <c r="AJ483" t="str">
        <f t="shared" si="76"/>
        <v>violation-METALDET1</v>
      </c>
      <c r="AK483">
        <f>IF(I483="violation",COUNTIF($AJ$1:AJ483,AJ483),FALSE)</f>
        <v>266</v>
      </c>
      <c r="AL483">
        <f t="shared" si="77"/>
        <v>0</v>
      </c>
      <c r="AM483">
        <f t="shared" si="78"/>
        <v>3</v>
      </c>
      <c r="AN483" t="str">
        <f t="shared" si="79"/>
        <v>ALERT! 3 Violation founded @METALDET1</v>
      </c>
    </row>
    <row r="484" spans="1:40">
      <c r="A484" t="s">
        <v>120</v>
      </c>
      <c r="B484" t="s">
        <v>121</v>
      </c>
      <c r="C484" t="s">
        <v>417</v>
      </c>
      <c r="D484" t="s">
        <v>129</v>
      </c>
      <c r="E484">
        <v>1</v>
      </c>
      <c r="G484" t="s">
        <v>130</v>
      </c>
      <c r="I484" t="s">
        <v>125</v>
      </c>
      <c r="Z484" t="str">
        <f>IFERROR(MID(AA484,FIND("-",H484,1)+1,20),_xlfn.IFNA(VLOOKUP(F484&amp;"-"&amp;AA484,Ref_Kontak!$A:$E,4,FALSE),Ref_Kontak!$H$2))</f>
        <v>628999007703</v>
      </c>
      <c r="AA484" t="str">
        <f t="shared" si="70"/>
        <v/>
      </c>
      <c r="AB484" t="str">
        <f t="shared" si="71"/>
        <v/>
      </c>
      <c r="AC484" t="str">
        <f t="shared" si="72"/>
        <v>628999007703</v>
      </c>
      <c r="AD484" t="str">
        <f t="shared" si="73"/>
        <v>Halo+,+Visual+AI+5S+mendeteksi+Violation%3A+METALDET1-LINE+8</v>
      </c>
      <c r="AE484" t="str">
        <f t="shared" si="74"/>
        <v>https://web.whatsapp.com/send/?phone=628999007703&amp;text=Halo+,+Visual+AI+5S+mendeteksi+Violation%3A+METALDET1-LINE+8&amp;type=phone_number&amp;app_absent=0</v>
      </c>
      <c r="AF484" t="b">
        <f>IF(ISNA(VLOOKUP(D484&amp;"-"&amp;AB484, Ref_Kontak!$A:$E, 4, FALSE)), FALSE, TRUE)</f>
        <v>0</v>
      </c>
      <c r="AG484" t="str">
        <f>_xlfn.IFNA(VLOOKUP(Z484,Ref_Kontak!H:H,1,FALSE),"FALSE")</f>
        <v>628999007703</v>
      </c>
      <c r="AH484" t="str">
        <f t="shared" si="75"/>
        <v>METALDET1-LINE 8</v>
      </c>
      <c r="AI484">
        <f>IF(I484="violation",COUNTIF($AH$1:AH484,AH484),0)</f>
        <v>268</v>
      </c>
      <c r="AJ484" t="str">
        <f t="shared" si="76"/>
        <v>violation-METALDET1</v>
      </c>
      <c r="AK484">
        <f>IF(I484="violation",COUNTIF($AJ$1:AJ484,AJ484),FALSE)</f>
        <v>267</v>
      </c>
      <c r="AL484">
        <f t="shared" si="77"/>
        <v>0</v>
      </c>
      <c r="AM484">
        <f t="shared" si="78"/>
        <v>3</v>
      </c>
      <c r="AN484" t="str">
        <f t="shared" si="79"/>
        <v>ALERT! 3 Violation founded @METALDET1</v>
      </c>
    </row>
    <row r="485" spans="1:40">
      <c r="A485" t="s">
        <v>120</v>
      </c>
      <c r="B485" t="s">
        <v>121</v>
      </c>
      <c r="C485" t="s">
        <v>417</v>
      </c>
      <c r="D485" t="s">
        <v>123</v>
      </c>
      <c r="E485">
        <v>1</v>
      </c>
      <c r="G485" t="s">
        <v>124</v>
      </c>
      <c r="I485" t="s">
        <v>125</v>
      </c>
      <c r="Z485" t="str">
        <f>IFERROR(MID(AA485,FIND("-",H485,1)+1,20),_xlfn.IFNA(VLOOKUP(F485&amp;"-"&amp;AA485,Ref_Kontak!$A:$E,4,FALSE),Ref_Kontak!$H$2))</f>
        <v>628999007703</v>
      </c>
      <c r="AA485" t="str">
        <f t="shared" si="70"/>
        <v/>
      </c>
      <c r="AB485" t="str">
        <f t="shared" si="71"/>
        <v/>
      </c>
      <c r="AC485" t="str">
        <f t="shared" si="72"/>
        <v>628999007703</v>
      </c>
      <c r="AD485" t="str">
        <f t="shared" si="73"/>
        <v>Halo+,+Visual+AI+5S+mendeteksi+Violation%3A+GUDANGEXP1-LINE+3</v>
      </c>
      <c r="AE485" t="str">
        <f t="shared" si="74"/>
        <v>https://web.whatsapp.com/send/?phone=628999007703&amp;text=Halo+,+Visual+AI+5S+mendeteksi+Violation%3A+GUDANGEXP1-LINE+3&amp;type=phone_number&amp;app_absent=0</v>
      </c>
      <c r="AF485" t="b">
        <f>IF(ISNA(VLOOKUP(D485&amp;"-"&amp;AB485, Ref_Kontak!$A:$E, 4, FALSE)), FALSE, TRUE)</f>
        <v>0</v>
      </c>
      <c r="AG485" t="str">
        <f>_xlfn.IFNA(VLOOKUP(Z485,Ref_Kontak!H:H,1,FALSE),"FALSE")</f>
        <v>628999007703</v>
      </c>
      <c r="AH485" t="str">
        <f t="shared" si="75"/>
        <v>GUDANGEXP1-LINE 3</v>
      </c>
      <c r="AI485">
        <f>IF(I485="violation",COUNTIF($AH$1:AH485,AH485),0)</f>
        <v>124</v>
      </c>
      <c r="AJ485" t="str">
        <f t="shared" si="76"/>
        <v>violation-GUDANGEXP1</v>
      </c>
      <c r="AK485">
        <f>IF(I485="violation",COUNTIF($AJ$1:AJ485,AJ485),FALSE)</f>
        <v>216</v>
      </c>
      <c r="AL485">
        <f t="shared" si="77"/>
        <v>0</v>
      </c>
      <c r="AM485">
        <f t="shared" si="78"/>
        <v>8</v>
      </c>
      <c r="AN485" t="str">
        <f t="shared" si="79"/>
        <v>ALERT! 8 Violation founded @GUDANGEXP1</v>
      </c>
    </row>
    <row r="486" spans="1:40">
      <c r="A486" t="s">
        <v>120</v>
      </c>
      <c r="B486" t="s">
        <v>121</v>
      </c>
      <c r="C486" t="s">
        <v>417</v>
      </c>
      <c r="D486" t="s">
        <v>324</v>
      </c>
      <c r="E486">
        <v>1</v>
      </c>
      <c r="G486" t="s">
        <v>124</v>
      </c>
      <c r="I486" t="s">
        <v>125</v>
      </c>
      <c r="Z486" t="str">
        <f>IFERROR(MID(AA486,FIND("-",H486,1)+1,20),_xlfn.IFNA(VLOOKUP(F486&amp;"-"&amp;AA486,Ref_Kontak!$A:$E,4,FALSE),Ref_Kontak!$H$2))</f>
        <v>628999007703</v>
      </c>
      <c r="AA486" t="str">
        <f t="shared" si="70"/>
        <v/>
      </c>
      <c r="AB486" t="str">
        <f t="shared" si="71"/>
        <v/>
      </c>
      <c r="AC486" t="str">
        <f t="shared" si="72"/>
        <v>628999007703</v>
      </c>
      <c r="AD486" t="str">
        <f t="shared" si="73"/>
        <v>Halo+,+Visual+AI+5S+mendeteksi+Violation%3A+GUDANGEXP1-LINE+4</v>
      </c>
      <c r="AE486" t="str">
        <f t="shared" si="74"/>
        <v>https://web.whatsapp.com/send/?phone=628999007703&amp;text=Halo+,+Visual+AI+5S+mendeteksi+Violation%3A+GUDANGEXP1-LINE+4&amp;type=phone_number&amp;app_absent=0</v>
      </c>
      <c r="AF486" t="b">
        <f>IF(ISNA(VLOOKUP(D486&amp;"-"&amp;AB486, Ref_Kontak!$A:$E, 4, FALSE)), FALSE, TRUE)</f>
        <v>0</v>
      </c>
      <c r="AG486" t="str">
        <f>_xlfn.IFNA(VLOOKUP(Z486,Ref_Kontak!H:H,1,FALSE),"FALSE")</f>
        <v>628999007703</v>
      </c>
      <c r="AH486" t="str">
        <f t="shared" si="75"/>
        <v>GUDANGEXP1-LINE 4</v>
      </c>
      <c r="AI486">
        <f>IF(I486="violation",COUNTIF($AH$1:AH486,AH486),0)</f>
        <v>93</v>
      </c>
      <c r="AJ486" t="str">
        <f t="shared" si="76"/>
        <v>violation-GUDANGEXP1</v>
      </c>
      <c r="AK486">
        <f>IF(I486="violation",COUNTIF($AJ$1:AJ486,AJ486),FALSE)</f>
        <v>217</v>
      </c>
      <c r="AL486">
        <f t="shared" si="77"/>
        <v>0</v>
      </c>
      <c r="AM486">
        <f t="shared" si="78"/>
        <v>8</v>
      </c>
      <c r="AN486" t="str">
        <f t="shared" si="79"/>
        <v>ALERT! 8 Violation founded @GUDANGEXP1</v>
      </c>
    </row>
    <row r="487" spans="1:40">
      <c r="A487" t="s">
        <v>120</v>
      </c>
      <c r="B487" t="s">
        <v>121</v>
      </c>
      <c r="C487" t="s">
        <v>418</v>
      </c>
      <c r="D487" t="s">
        <v>129</v>
      </c>
      <c r="E487">
        <v>1</v>
      </c>
      <c r="G487" t="s">
        <v>130</v>
      </c>
      <c r="I487" t="s">
        <v>125</v>
      </c>
      <c r="Z487" t="str">
        <f>IFERROR(MID(AA487,FIND("-",H487,1)+1,20),_xlfn.IFNA(VLOOKUP(F487&amp;"-"&amp;AA487,Ref_Kontak!$A:$E,4,FALSE),Ref_Kontak!$H$2))</f>
        <v>628999007703</v>
      </c>
      <c r="AA487" t="str">
        <f t="shared" si="70"/>
        <v/>
      </c>
      <c r="AB487" t="str">
        <f t="shared" si="71"/>
        <v/>
      </c>
      <c r="AC487" t="str">
        <f t="shared" si="72"/>
        <v>628999007703</v>
      </c>
      <c r="AD487" t="str">
        <f t="shared" si="73"/>
        <v>Halo+,+Visual+AI+5S+mendeteksi+Violation%3A+METALDET1-LINE+8</v>
      </c>
      <c r="AE487" t="str">
        <f t="shared" si="74"/>
        <v>https://web.whatsapp.com/send/?phone=628999007703&amp;text=Halo+,+Visual+AI+5S+mendeteksi+Violation%3A+METALDET1-LINE+8&amp;type=phone_number&amp;app_absent=0</v>
      </c>
      <c r="AF487" t="b">
        <f>IF(ISNA(VLOOKUP(D487&amp;"-"&amp;AB487, Ref_Kontak!$A:$E, 4, FALSE)), FALSE, TRUE)</f>
        <v>0</v>
      </c>
      <c r="AG487" t="str">
        <f>_xlfn.IFNA(VLOOKUP(Z487,Ref_Kontak!H:H,1,FALSE),"FALSE")</f>
        <v>628999007703</v>
      </c>
      <c r="AH487" t="str">
        <f t="shared" si="75"/>
        <v>METALDET1-LINE 8</v>
      </c>
      <c r="AI487">
        <f>IF(I487="violation",COUNTIF($AH$1:AH487,AH487),0)</f>
        <v>269</v>
      </c>
      <c r="AJ487" t="str">
        <f t="shared" si="76"/>
        <v>violation-METALDET1</v>
      </c>
      <c r="AK487">
        <f>IF(I487="violation",COUNTIF($AJ$1:AJ487,AJ487),FALSE)</f>
        <v>268</v>
      </c>
      <c r="AL487">
        <f t="shared" si="77"/>
        <v>0</v>
      </c>
      <c r="AM487">
        <f t="shared" si="78"/>
        <v>3</v>
      </c>
      <c r="AN487" t="str">
        <f t="shared" si="79"/>
        <v>ALERT! 3 Violation founded @METALDET1</v>
      </c>
    </row>
    <row r="488" spans="1:40">
      <c r="A488" t="s">
        <v>120</v>
      </c>
      <c r="B488" t="s">
        <v>121</v>
      </c>
      <c r="C488" t="s">
        <v>418</v>
      </c>
      <c r="D488" t="s">
        <v>123</v>
      </c>
      <c r="E488">
        <v>1</v>
      </c>
      <c r="G488" t="s">
        <v>124</v>
      </c>
      <c r="I488" t="s">
        <v>125</v>
      </c>
      <c r="Z488" t="str">
        <f>IFERROR(MID(AA488,FIND("-",H488,1)+1,20),_xlfn.IFNA(VLOOKUP(F488&amp;"-"&amp;AA488,Ref_Kontak!$A:$E,4,FALSE),Ref_Kontak!$H$2))</f>
        <v>628999007703</v>
      </c>
      <c r="AA488" t="str">
        <f t="shared" si="70"/>
        <v/>
      </c>
      <c r="AB488" t="str">
        <f t="shared" si="71"/>
        <v/>
      </c>
      <c r="AC488" t="str">
        <f t="shared" si="72"/>
        <v>628999007703</v>
      </c>
      <c r="AD488" t="str">
        <f t="shared" si="73"/>
        <v>Halo+,+Visual+AI+5S+mendeteksi+Violation%3A+GUDANGEXP1-LINE+3</v>
      </c>
      <c r="AE488" t="str">
        <f t="shared" si="74"/>
        <v>https://web.whatsapp.com/send/?phone=628999007703&amp;text=Halo+,+Visual+AI+5S+mendeteksi+Violation%3A+GUDANGEXP1-LINE+3&amp;type=phone_number&amp;app_absent=0</v>
      </c>
      <c r="AF488" t="b">
        <f>IF(ISNA(VLOOKUP(D488&amp;"-"&amp;AB488, Ref_Kontak!$A:$E, 4, FALSE)), FALSE, TRUE)</f>
        <v>0</v>
      </c>
      <c r="AG488" t="str">
        <f>_xlfn.IFNA(VLOOKUP(Z488,Ref_Kontak!H:H,1,FALSE),"FALSE")</f>
        <v>628999007703</v>
      </c>
      <c r="AH488" t="str">
        <f t="shared" si="75"/>
        <v>GUDANGEXP1-LINE 3</v>
      </c>
      <c r="AI488">
        <f>IF(I488="violation",COUNTIF($AH$1:AH488,AH488),0)</f>
        <v>125</v>
      </c>
      <c r="AJ488" t="str">
        <f t="shared" si="76"/>
        <v>violation-GUDANGEXP1</v>
      </c>
      <c r="AK488">
        <f>IF(I488="violation",COUNTIF($AJ$1:AJ488,AJ488),FALSE)</f>
        <v>218</v>
      </c>
      <c r="AL488">
        <f t="shared" si="77"/>
        <v>0</v>
      </c>
      <c r="AM488">
        <f t="shared" si="78"/>
        <v>8</v>
      </c>
      <c r="AN488" t="str">
        <f t="shared" si="79"/>
        <v>ALERT! 8 Violation founded @GUDANGEXP1</v>
      </c>
    </row>
    <row r="489" spans="1:40">
      <c r="A489" t="s">
        <v>120</v>
      </c>
      <c r="B489" t="s">
        <v>121</v>
      </c>
      <c r="C489" t="s">
        <v>418</v>
      </c>
      <c r="D489" t="s">
        <v>324</v>
      </c>
      <c r="E489">
        <v>1</v>
      </c>
      <c r="G489" t="s">
        <v>124</v>
      </c>
      <c r="I489" t="s">
        <v>125</v>
      </c>
      <c r="Z489" t="str">
        <f>IFERROR(MID(AA489,FIND("-",H489,1)+1,20),_xlfn.IFNA(VLOOKUP(F489&amp;"-"&amp;AA489,Ref_Kontak!$A:$E,4,FALSE),Ref_Kontak!$H$2))</f>
        <v>628999007703</v>
      </c>
      <c r="AA489" t="str">
        <f t="shared" si="70"/>
        <v/>
      </c>
      <c r="AB489" t="str">
        <f t="shared" si="71"/>
        <v/>
      </c>
      <c r="AC489" t="str">
        <f t="shared" si="72"/>
        <v>628999007703</v>
      </c>
      <c r="AD489" t="str">
        <f t="shared" si="73"/>
        <v>Halo+,+Visual+AI+5S+mendeteksi+Violation%3A+GUDANGEXP1-LINE+4</v>
      </c>
      <c r="AE489" t="str">
        <f t="shared" si="74"/>
        <v>https://web.whatsapp.com/send/?phone=628999007703&amp;text=Halo+,+Visual+AI+5S+mendeteksi+Violation%3A+GUDANGEXP1-LINE+4&amp;type=phone_number&amp;app_absent=0</v>
      </c>
      <c r="AF489" t="b">
        <f>IF(ISNA(VLOOKUP(D489&amp;"-"&amp;AB489, Ref_Kontak!$A:$E, 4, FALSE)), FALSE, TRUE)</f>
        <v>0</v>
      </c>
      <c r="AG489" t="str">
        <f>_xlfn.IFNA(VLOOKUP(Z489,Ref_Kontak!H:H,1,FALSE),"FALSE")</f>
        <v>628999007703</v>
      </c>
      <c r="AH489" t="str">
        <f t="shared" si="75"/>
        <v>GUDANGEXP1-LINE 4</v>
      </c>
      <c r="AI489">
        <f>IF(I489="violation",COUNTIF($AH$1:AH489,AH489),0)</f>
        <v>94</v>
      </c>
      <c r="AJ489" t="str">
        <f t="shared" si="76"/>
        <v>violation-GUDANGEXP1</v>
      </c>
      <c r="AK489">
        <f>IF(I489="violation",COUNTIF($AJ$1:AJ489,AJ489),FALSE)</f>
        <v>219</v>
      </c>
      <c r="AL489">
        <f t="shared" si="77"/>
        <v>0</v>
      </c>
      <c r="AM489">
        <f t="shared" si="78"/>
        <v>8</v>
      </c>
      <c r="AN489" t="str">
        <f t="shared" si="79"/>
        <v>ALERT! 8 Violation founded @GUDANGEXP1</v>
      </c>
    </row>
    <row r="490" spans="1:40">
      <c r="A490" t="s">
        <v>120</v>
      </c>
      <c r="B490" t="s">
        <v>121</v>
      </c>
      <c r="C490" t="s">
        <v>419</v>
      </c>
      <c r="D490" t="s">
        <v>123</v>
      </c>
      <c r="E490">
        <v>1</v>
      </c>
      <c r="G490" t="s">
        <v>124</v>
      </c>
      <c r="I490" t="s">
        <v>125</v>
      </c>
      <c r="Z490" t="str">
        <f>IFERROR(MID(AA490,FIND("-",H490,1)+1,20),_xlfn.IFNA(VLOOKUP(F490&amp;"-"&amp;AA490,Ref_Kontak!$A:$E,4,FALSE),Ref_Kontak!$H$2))</f>
        <v>628999007703</v>
      </c>
      <c r="AA490" t="str">
        <f t="shared" si="70"/>
        <v/>
      </c>
      <c r="AB490" t="str">
        <f t="shared" si="71"/>
        <v/>
      </c>
      <c r="AC490" t="str">
        <f t="shared" si="72"/>
        <v>628999007703</v>
      </c>
      <c r="AD490" t="str">
        <f t="shared" si="73"/>
        <v>Halo+,+Visual+AI+5S+mendeteksi+Violation%3A+GUDANGEXP1-LINE+3</v>
      </c>
      <c r="AE490" t="str">
        <f t="shared" si="74"/>
        <v>https://web.whatsapp.com/send/?phone=628999007703&amp;text=Halo+,+Visual+AI+5S+mendeteksi+Violation%3A+GUDANGEXP1-LINE+3&amp;type=phone_number&amp;app_absent=0</v>
      </c>
      <c r="AF490" t="b">
        <f>IF(ISNA(VLOOKUP(D490&amp;"-"&amp;AB490, Ref_Kontak!$A:$E, 4, FALSE)), FALSE, TRUE)</f>
        <v>0</v>
      </c>
      <c r="AG490" t="str">
        <f>_xlfn.IFNA(VLOOKUP(Z490,Ref_Kontak!H:H,1,FALSE),"FALSE")</f>
        <v>628999007703</v>
      </c>
      <c r="AH490" t="str">
        <f t="shared" si="75"/>
        <v>GUDANGEXP1-LINE 3</v>
      </c>
      <c r="AI490">
        <f>IF(I490="violation",COUNTIF($AH$1:AH490,AH490),0)</f>
        <v>126</v>
      </c>
      <c r="AJ490" t="str">
        <f t="shared" si="76"/>
        <v>violation-GUDANGEXP1</v>
      </c>
      <c r="AK490">
        <f>IF(I490="violation",COUNTIF($AJ$1:AJ490,AJ490),FALSE)</f>
        <v>220</v>
      </c>
      <c r="AL490">
        <f t="shared" si="77"/>
        <v>0</v>
      </c>
      <c r="AM490">
        <f t="shared" si="78"/>
        <v>8</v>
      </c>
      <c r="AN490" t="str">
        <f t="shared" si="79"/>
        <v>ALERT! 8 Violation founded @GUDANGEXP1</v>
      </c>
    </row>
    <row r="491" spans="1:40">
      <c r="A491" t="s">
        <v>120</v>
      </c>
      <c r="B491" t="s">
        <v>121</v>
      </c>
      <c r="C491" t="s">
        <v>419</v>
      </c>
      <c r="D491" t="s">
        <v>324</v>
      </c>
      <c r="E491">
        <v>1</v>
      </c>
      <c r="G491" t="s">
        <v>124</v>
      </c>
      <c r="I491" t="s">
        <v>125</v>
      </c>
      <c r="Z491" t="str">
        <f>IFERROR(MID(AA491,FIND("-",H491,1)+1,20),_xlfn.IFNA(VLOOKUP(F491&amp;"-"&amp;AA491,Ref_Kontak!$A:$E,4,FALSE),Ref_Kontak!$H$2))</f>
        <v>628999007703</v>
      </c>
      <c r="AA491" t="str">
        <f t="shared" si="70"/>
        <v/>
      </c>
      <c r="AB491" t="str">
        <f t="shared" si="71"/>
        <v/>
      </c>
      <c r="AC491" t="str">
        <f t="shared" si="72"/>
        <v>628999007703</v>
      </c>
      <c r="AD491" t="str">
        <f t="shared" si="73"/>
        <v>Halo+,+Visual+AI+5S+mendeteksi+Violation%3A+GUDANGEXP1-LINE+4</v>
      </c>
      <c r="AE491" t="str">
        <f t="shared" si="74"/>
        <v>https://web.whatsapp.com/send/?phone=628999007703&amp;text=Halo+,+Visual+AI+5S+mendeteksi+Violation%3A+GUDANGEXP1-LINE+4&amp;type=phone_number&amp;app_absent=0</v>
      </c>
      <c r="AF491" t="b">
        <f>IF(ISNA(VLOOKUP(D491&amp;"-"&amp;AB491, Ref_Kontak!$A:$E, 4, FALSE)), FALSE, TRUE)</f>
        <v>0</v>
      </c>
      <c r="AG491" t="str">
        <f>_xlfn.IFNA(VLOOKUP(Z491,Ref_Kontak!H:H,1,FALSE),"FALSE")</f>
        <v>628999007703</v>
      </c>
      <c r="AH491" t="str">
        <f t="shared" si="75"/>
        <v>GUDANGEXP1-LINE 4</v>
      </c>
      <c r="AI491">
        <f>IF(I491="violation",COUNTIF($AH$1:AH491,AH491),0)</f>
        <v>95</v>
      </c>
      <c r="AJ491" t="str">
        <f t="shared" si="76"/>
        <v>violation-GUDANGEXP1</v>
      </c>
      <c r="AK491">
        <f>IF(I491="violation",COUNTIF($AJ$1:AJ491,AJ491),FALSE)</f>
        <v>221</v>
      </c>
      <c r="AL491">
        <f t="shared" si="77"/>
        <v>0</v>
      </c>
      <c r="AM491">
        <f t="shared" si="78"/>
        <v>8</v>
      </c>
      <c r="AN491" t="str">
        <f t="shared" si="79"/>
        <v>ALERT! 8 Violation founded @GUDANGEXP1</v>
      </c>
    </row>
    <row r="492" spans="1:40">
      <c r="A492" t="s">
        <v>120</v>
      </c>
      <c r="B492" t="s">
        <v>121</v>
      </c>
      <c r="C492" t="s">
        <v>419</v>
      </c>
      <c r="D492" t="s">
        <v>129</v>
      </c>
      <c r="E492">
        <v>1</v>
      </c>
      <c r="G492" t="s">
        <v>130</v>
      </c>
      <c r="I492" t="s">
        <v>125</v>
      </c>
      <c r="Z492" t="str">
        <f>IFERROR(MID(AA492,FIND("-",H492,1)+1,20),_xlfn.IFNA(VLOOKUP(F492&amp;"-"&amp;AA492,Ref_Kontak!$A:$E,4,FALSE),Ref_Kontak!$H$2))</f>
        <v>628999007703</v>
      </c>
      <c r="AA492" t="str">
        <f t="shared" si="70"/>
        <v/>
      </c>
      <c r="AB492" t="str">
        <f t="shared" si="71"/>
        <v/>
      </c>
      <c r="AC492" t="str">
        <f t="shared" si="72"/>
        <v>628999007703</v>
      </c>
      <c r="AD492" t="str">
        <f t="shared" si="73"/>
        <v>Halo+,+Visual+AI+5S+mendeteksi+Violation%3A+METALDET1-LINE+8</v>
      </c>
      <c r="AE492" t="str">
        <f t="shared" si="74"/>
        <v>https://web.whatsapp.com/send/?phone=628999007703&amp;text=Halo+,+Visual+AI+5S+mendeteksi+Violation%3A+METALDET1-LINE+8&amp;type=phone_number&amp;app_absent=0</v>
      </c>
      <c r="AF492" t="b">
        <f>IF(ISNA(VLOOKUP(D492&amp;"-"&amp;AB492, Ref_Kontak!$A:$E, 4, FALSE)), FALSE, TRUE)</f>
        <v>0</v>
      </c>
      <c r="AG492" t="str">
        <f>_xlfn.IFNA(VLOOKUP(Z492,Ref_Kontak!H:H,1,FALSE),"FALSE")</f>
        <v>628999007703</v>
      </c>
      <c r="AH492" t="str">
        <f t="shared" si="75"/>
        <v>METALDET1-LINE 8</v>
      </c>
      <c r="AI492">
        <f>IF(I492="violation",COUNTIF($AH$1:AH492,AH492),0)</f>
        <v>270</v>
      </c>
      <c r="AJ492" t="str">
        <f t="shared" si="76"/>
        <v>violation-METALDET1</v>
      </c>
      <c r="AK492">
        <f>IF(I492="violation",COUNTIF($AJ$1:AJ492,AJ492),FALSE)</f>
        <v>269</v>
      </c>
      <c r="AL492">
        <f t="shared" si="77"/>
        <v>0</v>
      </c>
      <c r="AM492">
        <f t="shared" si="78"/>
        <v>3</v>
      </c>
      <c r="AN492" t="str">
        <f t="shared" si="79"/>
        <v>ALERT! 3 Violation founded @METALDET1</v>
      </c>
    </row>
    <row r="493" spans="1:40">
      <c r="A493" t="s">
        <v>120</v>
      </c>
      <c r="B493" t="s">
        <v>121</v>
      </c>
      <c r="C493" t="s">
        <v>420</v>
      </c>
      <c r="D493" t="s">
        <v>129</v>
      </c>
      <c r="E493">
        <v>1</v>
      </c>
      <c r="G493" t="s">
        <v>130</v>
      </c>
      <c r="I493" t="s">
        <v>125</v>
      </c>
      <c r="Z493" t="str">
        <f>IFERROR(MID(AA493,FIND("-",H493,1)+1,20),_xlfn.IFNA(VLOOKUP(F493&amp;"-"&amp;AA493,Ref_Kontak!$A:$E,4,FALSE),Ref_Kontak!$H$2))</f>
        <v>628999007703</v>
      </c>
      <c r="AA493" t="str">
        <f t="shared" si="70"/>
        <v/>
      </c>
      <c r="AB493" t="str">
        <f t="shared" si="71"/>
        <v/>
      </c>
      <c r="AC493" t="str">
        <f t="shared" si="72"/>
        <v>628999007703</v>
      </c>
      <c r="AD493" t="str">
        <f t="shared" si="73"/>
        <v>Halo+,+Visual+AI+5S+mendeteksi+Violation%3A+METALDET1-LINE+8</v>
      </c>
      <c r="AE493" t="str">
        <f t="shared" si="74"/>
        <v>https://web.whatsapp.com/send/?phone=628999007703&amp;text=Halo+,+Visual+AI+5S+mendeteksi+Violation%3A+METALDET1-LINE+8&amp;type=phone_number&amp;app_absent=0</v>
      </c>
      <c r="AF493" t="b">
        <f>IF(ISNA(VLOOKUP(D493&amp;"-"&amp;AB493, Ref_Kontak!$A:$E, 4, FALSE)), FALSE, TRUE)</f>
        <v>0</v>
      </c>
      <c r="AG493" t="str">
        <f>_xlfn.IFNA(VLOOKUP(Z493,Ref_Kontak!H:H,1,FALSE),"FALSE")</f>
        <v>628999007703</v>
      </c>
      <c r="AH493" t="str">
        <f t="shared" si="75"/>
        <v>METALDET1-LINE 8</v>
      </c>
      <c r="AI493">
        <f>IF(I493="violation",COUNTIF($AH$1:AH493,AH493),0)</f>
        <v>271</v>
      </c>
      <c r="AJ493" t="str">
        <f t="shared" si="76"/>
        <v>violation-METALDET1</v>
      </c>
      <c r="AK493">
        <f>IF(I493="violation",COUNTIF($AJ$1:AJ493,AJ493),FALSE)</f>
        <v>270</v>
      </c>
      <c r="AL493">
        <f t="shared" si="77"/>
        <v>0</v>
      </c>
      <c r="AM493">
        <f t="shared" si="78"/>
        <v>3</v>
      </c>
      <c r="AN493" t="str">
        <f t="shared" si="79"/>
        <v>ALERT! 3 Violation founded @METALDET1</v>
      </c>
    </row>
    <row r="494" spans="1:40">
      <c r="A494" t="s">
        <v>120</v>
      </c>
      <c r="B494" t="s">
        <v>121</v>
      </c>
      <c r="C494" t="s">
        <v>420</v>
      </c>
      <c r="D494" t="s">
        <v>123</v>
      </c>
      <c r="E494">
        <v>1</v>
      </c>
      <c r="G494" t="s">
        <v>124</v>
      </c>
      <c r="I494" t="s">
        <v>125</v>
      </c>
      <c r="Z494" t="str">
        <f>IFERROR(MID(AA494,FIND("-",H494,1)+1,20),_xlfn.IFNA(VLOOKUP(F494&amp;"-"&amp;AA494,Ref_Kontak!$A:$E,4,FALSE),Ref_Kontak!$H$2))</f>
        <v>628999007703</v>
      </c>
      <c r="AA494" t="str">
        <f t="shared" si="70"/>
        <v/>
      </c>
      <c r="AB494" t="str">
        <f t="shared" si="71"/>
        <v/>
      </c>
      <c r="AC494" t="str">
        <f t="shared" si="72"/>
        <v>628999007703</v>
      </c>
      <c r="AD494" t="str">
        <f t="shared" si="73"/>
        <v>Halo+,+Visual+AI+5S+mendeteksi+Violation%3A+GUDANGEXP1-LINE+3</v>
      </c>
      <c r="AE494" t="str">
        <f t="shared" si="74"/>
        <v>https://web.whatsapp.com/send/?phone=628999007703&amp;text=Halo+,+Visual+AI+5S+mendeteksi+Violation%3A+GUDANGEXP1-LINE+3&amp;type=phone_number&amp;app_absent=0</v>
      </c>
      <c r="AF494" t="b">
        <f>IF(ISNA(VLOOKUP(D494&amp;"-"&amp;AB494, Ref_Kontak!$A:$E, 4, FALSE)), FALSE, TRUE)</f>
        <v>0</v>
      </c>
      <c r="AG494" t="str">
        <f>_xlfn.IFNA(VLOOKUP(Z494,Ref_Kontak!H:H,1,FALSE),"FALSE")</f>
        <v>628999007703</v>
      </c>
      <c r="AH494" t="str">
        <f t="shared" si="75"/>
        <v>GUDANGEXP1-LINE 3</v>
      </c>
      <c r="AI494">
        <f>IF(I494="violation",COUNTIF($AH$1:AH494,AH494),0)</f>
        <v>127</v>
      </c>
      <c r="AJ494" t="str">
        <f t="shared" si="76"/>
        <v>violation-GUDANGEXP1</v>
      </c>
      <c r="AK494">
        <f>IF(I494="violation",COUNTIF($AJ$1:AJ494,AJ494),FALSE)</f>
        <v>222</v>
      </c>
      <c r="AL494">
        <f t="shared" si="77"/>
        <v>0</v>
      </c>
      <c r="AM494">
        <f t="shared" si="78"/>
        <v>8</v>
      </c>
      <c r="AN494" t="str">
        <f t="shared" si="79"/>
        <v>ALERT! 8 Violation founded @GUDANGEXP1</v>
      </c>
    </row>
    <row r="495" spans="1:40">
      <c r="A495" t="s">
        <v>120</v>
      </c>
      <c r="B495" t="s">
        <v>121</v>
      </c>
      <c r="C495" t="s">
        <v>420</v>
      </c>
      <c r="D495" t="s">
        <v>324</v>
      </c>
      <c r="E495">
        <v>1</v>
      </c>
      <c r="G495" t="s">
        <v>124</v>
      </c>
      <c r="I495" t="s">
        <v>125</v>
      </c>
      <c r="Z495" t="str">
        <f>IFERROR(MID(AA495,FIND("-",H495,1)+1,20),_xlfn.IFNA(VLOOKUP(F495&amp;"-"&amp;AA495,Ref_Kontak!$A:$E,4,FALSE),Ref_Kontak!$H$2))</f>
        <v>628999007703</v>
      </c>
      <c r="AA495" t="str">
        <f t="shared" si="70"/>
        <v/>
      </c>
      <c r="AB495" t="str">
        <f t="shared" si="71"/>
        <v/>
      </c>
      <c r="AC495" t="str">
        <f t="shared" si="72"/>
        <v>628999007703</v>
      </c>
      <c r="AD495" t="str">
        <f t="shared" si="73"/>
        <v>Halo+,+Visual+AI+5S+mendeteksi+Violation%3A+GUDANGEXP1-LINE+4</v>
      </c>
      <c r="AE495" t="str">
        <f t="shared" si="74"/>
        <v>https://web.whatsapp.com/send/?phone=628999007703&amp;text=Halo+,+Visual+AI+5S+mendeteksi+Violation%3A+GUDANGEXP1-LINE+4&amp;type=phone_number&amp;app_absent=0</v>
      </c>
      <c r="AF495" t="b">
        <f>IF(ISNA(VLOOKUP(D495&amp;"-"&amp;AB495, Ref_Kontak!$A:$E, 4, FALSE)), FALSE, TRUE)</f>
        <v>0</v>
      </c>
      <c r="AG495" t="str">
        <f>_xlfn.IFNA(VLOOKUP(Z495,Ref_Kontak!H:H,1,FALSE),"FALSE")</f>
        <v>628999007703</v>
      </c>
      <c r="AH495" t="str">
        <f t="shared" si="75"/>
        <v>GUDANGEXP1-LINE 4</v>
      </c>
      <c r="AI495">
        <f>IF(I495="violation",COUNTIF($AH$1:AH495,AH495),0)</f>
        <v>96</v>
      </c>
      <c r="AJ495" t="str">
        <f t="shared" si="76"/>
        <v>violation-GUDANGEXP1</v>
      </c>
      <c r="AK495">
        <f>IF(I495="violation",COUNTIF($AJ$1:AJ495,AJ495),FALSE)</f>
        <v>223</v>
      </c>
      <c r="AL495">
        <f t="shared" si="77"/>
        <v>0</v>
      </c>
      <c r="AM495">
        <f t="shared" si="78"/>
        <v>8</v>
      </c>
      <c r="AN495" t="str">
        <f t="shared" si="79"/>
        <v>ALERT! 8 Violation founded @GUDANGEXP1</v>
      </c>
    </row>
    <row r="496" spans="1:40">
      <c r="A496" t="s">
        <v>120</v>
      </c>
      <c r="B496" t="s">
        <v>121</v>
      </c>
      <c r="C496" t="s">
        <v>421</v>
      </c>
      <c r="D496" t="s">
        <v>123</v>
      </c>
      <c r="E496">
        <v>1</v>
      </c>
      <c r="G496" t="s">
        <v>124</v>
      </c>
      <c r="I496" t="s">
        <v>125</v>
      </c>
      <c r="Z496" t="str">
        <f>IFERROR(MID(AA496,FIND("-",H496,1)+1,20),_xlfn.IFNA(VLOOKUP(F496&amp;"-"&amp;AA496,Ref_Kontak!$A:$E,4,FALSE),Ref_Kontak!$H$2))</f>
        <v>628999007703</v>
      </c>
      <c r="AA496" t="str">
        <f t="shared" si="70"/>
        <v/>
      </c>
      <c r="AB496" t="str">
        <f t="shared" si="71"/>
        <v/>
      </c>
      <c r="AC496" t="str">
        <f t="shared" si="72"/>
        <v>628999007703</v>
      </c>
      <c r="AD496" t="str">
        <f t="shared" si="73"/>
        <v>Halo+,+Visual+AI+5S+mendeteksi+Violation%3A+GUDANGEXP1-LINE+3</v>
      </c>
      <c r="AE496" t="str">
        <f t="shared" si="74"/>
        <v>https://web.whatsapp.com/send/?phone=628999007703&amp;text=Halo+,+Visual+AI+5S+mendeteksi+Violation%3A+GUDANGEXP1-LINE+3&amp;type=phone_number&amp;app_absent=0</v>
      </c>
      <c r="AF496" t="b">
        <f>IF(ISNA(VLOOKUP(D496&amp;"-"&amp;AB496, Ref_Kontak!$A:$E, 4, FALSE)), FALSE, TRUE)</f>
        <v>0</v>
      </c>
      <c r="AG496" t="str">
        <f>_xlfn.IFNA(VLOOKUP(Z496,Ref_Kontak!H:H,1,FALSE),"FALSE")</f>
        <v>628999007703</v>
      </c>
      <c r="AH496" t="str">
        <f t="shared" si="75"/>
        <v>GUDANGEXP1-LINE 3</v>
      </c>
      <c r="AI496">
        <f>IF(I496="violation",COUNTIF($AH$1:AH496,AH496),0)</f>
        <v>128</v>
      </c>
      <c r="AJ496" t="str">
        <f t="shared" si="76"/>
        <v>violation-GUDANGEXP1</v>
      </c>
      <c r="AK496">
        <f>IF(I496="violation",COUNTIF($AJ$1:AJ496,AJ496),FALSE)</f>
        <v>224</v>
      </c>
      <c r="AL496">
        <f t="shared" si="77"/>
        <v>0</v>
      </c>
      <c r="AM496">
        <f t="shared" si="78"/>
        <v>8</v>
      </c>
      <c r="AN496" t="str">
        <f t="shared" si="79"/>
        <v>ALERT! 8 Violation founded @GUDANGEXP1</v>
      </c>
    </row>
    <row r="497" spans="1:40">
      <c r="A497" t="s">
        <v>120</v>
      </c>
      <c r="B497" t="s">
        <v>121</v>
      </c>
      <c r="C497" t="s">
        <v>421</v>
      </c>
      <c r="D497" t="s">
        <v>324</v>
      </c>
      <c r="E497">
        <v>1</v>
      </c>
      <c r="G497" t="s">
        <v>124</v>
      </c>
      <c r="I497" t="s">
        <v>125</v>
      </c>
      <c r="Z497" t="str">
        <f>IFERROR(MID(AA497,FIND("-",H497,1)+1,20),_xlfn.IFNA(VLOOKUP(F497&amp;"-"&amp;AA497,Ref_Kontak!$A:$E,4,FALSE),Ref_Kontak!$H$2))</f>
        <v>628999007703</v>
      </c>
      <c r="AA497" t="str">
        <f t="shared" si="70"/>
        <v/>
      </c>
      <c r="AB497" t="str">
        <f t="shared" si="71"/>
        <v/>
      </c>
      <c r="AC497" t="str">
        <f t="shared" si="72"/>
        <v>628999007703</v>
      </c>
      <c r="AD497" t="str">
        <f t="shared" si="73"/>
        <v>Halo+,+Visual+AI+5S+mendeteksi+Violation%3A+GUDANGEXP1-LINE+4</v>
      </c>
      <c r="AE497" t="str">
        <f t="shared" si="74"/>
        <v>https://web.whatsapp.com/send/?phone=628999007703&amp;text=Halo+,+Visual+AI+5S+mendeteksi+Violation%3A+GUDANGEXP1-LINE+4&amp;type=phone_number&amp;app_absent=0</v>
      </c>
      <c r="AF497" t="b">
        <f>IF(ISNA(VLOOKUP(D497&amp;"-"&amp;AB497, Ref_Kontak!$A:$E, 4, FALSE)), FALSE, TRUE)</f>
        <v>0</v>
      </c>
      <c r="AG497" t="str">
        <f>_xlfn.IFNA(VLOOKUP(Z497,Ref_Kontak!H:H,1,FALSE),"FALSE")</f>
        <v>628999007703</v>
      </c>
      <c r="AH497" t="str">
        <f t="shared" si="75"/>
        <v>GUDANGEXP1-LINE 4</v>
      </c>
      <c r="AI497">
        <f>IF(I497="violation",COUNTIF($AH$1:AH497,AH497),0)</f>
        <v>97</v>
      </c>
      <c r="AJ497" t="str">
        <f t="shared" si="76"/>
        <v>violation-GUDANGEXP1</v>
      </c>
      <c r="AK497">
        <f>IF(I497="violation",COUNTIF($AJ$1:AJ497,AJ497),FALSE)</f>
        <v>225</v>
      </c>
      <c r="AL497">
        <f t="shared" si="77"/>
        <v>0</v>
      </c>
      <c r="AM497">
        <f t="shared" si="78"/>
        <v>8</v>
      </c>
      <c r="AN497" t="str">
        <f t="shared" si="79"/>
        <v>ALERT! 8 Violation founded @GUDANGEXP1</v>
      </c>
    </row>
    <row r="498" spans="1:40">
      <c r="A498" t="s">
        <v>120</v>
      </c>
      <c r="B498" t="s">
        <v>121</v>
      </c>
      <c r="C498" t="s">
        <v>422</v>
      </c>
      <c r="D498" t="s">
        <v>129</v>
      </c>
      <c r="E498">
        <v>1</v>
      </c>
      <c r="G498" t="s">
        <v>130</v>
      </c>
      <c r="I498" t="s">
        <v>125</v>
      </c>
      <c r="Z498" t="str">
        <f>IFERROR(MID(AA498,FIND("-",H498,1)+1,20),_xlfn.IFNA(VLOOKUP(F498&amp;"-"&amp;AA498,Ref_Kontak!$A:$E,4,FALSE),Ref_Kontak!$H$2))</f>
        <v>628999007703</v>
      </c>
      <c r="AA498" t="str">
        <f t="shared" si="70"/>
        <v/>
      </c>
      <c r="AB498" t="str">
        <f t="shared" si="71"/>
        <v/>
      </c>
      <c r="AC498" t="str">
        <f t="shared" si="72"/>
        <v>628999007703</v>
      </c>
      <c r="AD498" t="str">
        <f t="shared" si="73"/>
        <v>Halo+,+Visual+AI+5S+mendeteksi+Violation%3A+METALDET1-LINE+8</v>
      </c>
      <c r="AE498" t="str">
        <f t="shared" si="74"/>
        <v>https://web.whatsapp.com/send/?phone=628999007703&amp;text=Halo+,+Visual+AI+5S+mendeteksi+Violation%3A+METALDET1-LINE+8&amp;type=phone_number&amp;app_absent=0</v>
      </c>
      <c r="AF498" t="b">
        <f>IF(ISNA(VLOOKUP(D498&amp;"-"&amp;AB498, Ref_Kontak!$A:$E, 4, FALSE)), FALSE, TRUE)</f>
        <v>0</v>
      </c>
      <c r="AG498" t="str">
        <f>_xlfn.IFNA(VLOOKUP(Z498,Ref_Kontak!H:H,1,FALSE),"FALSE")</f>
        <v>628999007703</v>
      </c>
      <c r="AH498" t="str">
        <f t="shared" si="75"/>
        <v>METALDET1-LINE 8</v>
      </c>
      <c r="AI498">
        <f>IF(I498="violation",COUNTIF($AH$1:AH498,AH498),0)</f>
        <v>272</v>
      </c>
      <c r="AJ498" t="str">
        <f t="shared" si="76"/>
        <v>violation-METALDET1</v>
      </c>
      <c r="AK498">
        <f>IF(I498="violation",COUNTIF($AJ$1:AJ498,AJ498),FALSE)</f>
        <v>271</v>
      </c>
      <c r="AL498">
        <f t="shared" si="77"/>
        <v>0</v>
      </c>
      <c r="AM498">
        <f t="shared" si="78"/>
        <v>3</v>
      </c>
      <c r="AN498" t="str">
        <f t="shared" si="79"/>
        <v>ALERT! 3 Violation founded @METALDET1</v>
      </c>
    </row>
    <row r="499" spans="1:40">
      <c r="A499" t="s">
        <v>120</v>
      </c>
      <c r="B499" t="s">
        <v>121</v>
      </c>
      <c r="C499" t="s">
        <v>422</v>
      </c>
      <c r="D499" t="s">
        <v>129</v>
      </c>
      <c r="E499">
        <v>1</v>
      </c>
      <c r="G499" t="s">
        <v>130</v>
      </c>
      <c r="I499" t="s">
        <v>125</v>
      </c>
      <c r="Z499" t="str">
        <f>IFERROR(MID(AA499,FIND("-",H499,1)+1,20),_xlfn.IFNA(VLOOKUP(F499&amp;"-"&amp;AA499,Ref_Kontak!$A:$E,4,FALSE),Ref_Kontak!$H$2))</f>
        <v>628999007703</v>
      </c>
      <c r="AA499" t="str">
        <f t="shared" si="70"/>
        <v/>
      </c>
      <c r="AB499" t="str">
        <f t="shared" si="71"/>
        <v/>
      </c>
      <c r="AC499" t="str">
        <f t="shared" si="72"/>
        <v>628999007703</v>
      </c>
      <c r="AD499" t="str">
        <f t="shared" si="73"/>
        <v>Halo+,+Visual+AI+5S+mendeteksi+Violation%3A+METALDET1-LINE+8</v>
      </c>
      <c r="AE499" t="str">
        <f t="shared" si="74"/>
        <v>https://web.whatsapp.com/send/?phone=628999007703&amp;text=Halo+,+Visual+AI+5S+mendeteksi+Violation%3A+METALDET1-LINE+8&amp;type=phone_number&amp;app_absent=0</v>
      </c>
      <c r="AF499" t="b">
        <f>IF(ISNA(VLOOKUP(D499&amp;"-"&amp;AB499, Ref_Kontak!$A:$E, 4, FALSE)), FALSE, TRUE)</f>
        <v>0</v>
      </c>
      <c r="AG499" t="str">
        <f>_xlfn.IFNA(VLOOKUP(Z499,Ref_Kontak!H:H,1,FALSE),"FALSE")</f>
        <v>628999007703</v>
      </c>
      <c r="AH499" t="str">
        <f t="shared" si="75"/>
        <v>METALDET1-LINE 8</v>
      </c>
      <c r="AI499">
        <f>IF(I499="violation",COUNTIF($AH$1:AH499,AH499),0)</f>
        <v>273</v>
      </c>
      <c r="AJ499" t="str">
        <f t="shared" si="76"/>
        <v>violation-METALDET1</v>
      </c>
      <c r="AK499">
        <f>IF(I499="violation",COUNTIF($AJ$1:AJ499,AJ499),FALSE)</f>
        <v>272</v>
      </c>
      <c r="AL499">
        <f t="shared" si="77"/>
        <v>0</v>
      </c>
      <c r="AM499">
        <f t="shared" si="78"/>
        <v>3</v>
      </c>
      <c r="AN499" t="str">
        <f t="shared" si="79"/>
        <v>ALERT! 3 Violation founded @METALDET1</v>
      </c>
    </row>
    <row r="500" spans="1:40">
      <c r="A500" t="s">
        <v>120</v>
      </c>
      <c r="B500" t="s">
        <v>121</v>
      </c>
      <c r="C500" t="s">
        <v>422</v>
      </c>
      <c r="D500" t="s">
        <v>123</v>
      </c>
      <c r="E500">
        <v>1</v>
      </c>
      <c r="G500" t="s">
        <v>124</v>
      </c>
      <c r="I500" t="s">
        <v>125</v>
      </c>
      <c r="Z500" t="str">
        <f>IFERROR(MID(AA500,FIND("-",H500,1)+1,20),_xlfn.IFNA(VLOOKUP(F500&amp;"-"&amp;AA500,Ref_Kontak!$A:$E,4,FALSE),Ref_Kontak!$H$2))</f>
        <v>628999007703</v>
      </c>
      <c r="AA500" t="str">
        <f t="shared" si="70"/>
        <v/>
      </c>
      <c r="AB500" t="str">
        <f t="shared" si="71"/>
        <v/>
      </c>
      <c r="AC500" t="str">
        <f t="shared" si="72"/>
        <v>628999007703</v>
      </c>
      <c r="AD500" t="str">
        <f t="shared" si="73"/>
        <v>Halo+,+Visual+AI+5S+mendeteksi+Violation%3A+GUDANGEXP1-LINE+3</v>
      </c>
      <c r="AE500" t="str">
        <f t="shared" si="74"/>
        <v>https://web.whatsapp.com/send/?phone=628999007703&amp;text=Halo+,+Visual+AI+5S+mendeteksi+Violation%3A+GUDANGEXP1-LINE+3&amp;type=phone_number&amp;app_absent=0</v>
      </c>
      <c r="AF500" t="b">
        <f>IF(ISNA(VLOOKUP(D500&amp;"-"&amp;AB500, Ref_Kontak!$A:$E, 4, FALSE)), FALSE, TRUE)</f>
        <v>0</v>
      </c>
      <c r="AG500" t="str">
        <f>_xlfn.IFNA(VLOOKUP(Z500,Ref_Kontak!H:H,1,FALSE),"FALSE")</f>
        <v>628999007703</v>
      </c>
      <c r="AH500" t="str">
        <f t="shared" si="75"/>
        <v>GUDANGEXP1-LINE 3</v>
      </c>
      <c r="AI500">
        <f>IF(I500="violation",COUNTIF($AH$1:AH500,AH500),0)</f>
        <v>129</v>
      </c>
      <c r="AJ500" t="str">
        <f t="shared" si="76"/>
        <v>violation-GUDANGEXP1</v>
      </c>
      <c r="AK500">
        <f>IF(I500="violation",COUNTIF($AJ$1:AJ500,AJ500),FALSE)</f>
        <v>226</v>
      </c>
      <c r="AL500">
        <f t="shared" si="77"/>
        <v>0</v>
      </c>
      <c r="AM500">
        <f t="shared" si="78"/>
        <v>8</v>
      </c>
      <c r="AN500" t="str">
        <f t="shared" si="79"/>
        <v>ALERT! 8 Violation founded @GUDANGEXP1</v>
      </c>
    </row>
    <row r="501" spans="1:40">
      <c r="A501" t="s">
        <v>120</v>
      </c>
      <c r="B501" t="s">
        <v>121</v>
      </c>
      <c r="C501" t="s">
        <v>422</v>
      </c>
      <c r="D501" t="s">
        <v>324</v>
      </c>
      <c r="E501">
        <v>1</v>
      </c>
      <c r="G501" t="s">
        <v>124</v>
      </c>
      <c r="I501" t="s">
        <v>125</v>
      </c>
      <c r="Z501" t="str">
        <f>IFERROR(MID(AA501,FIND("-",H501,1)+1,20),_xlfn.IFNA(VLOOKUP(F501&amp;"-"&amp;AA501,Ref_Kontak!$A:$E,4,FALSE),Ref_Kontak!$H$2))</f>
        <v>628999007703</v>
      </c>
      <c r="AA501" t="str">
        <f t="shared" si="70"/>
        <v/>
      </c>
      <c r="AB501" t="str">
        <f t="shared" si="71"/>
        <v/>
      </c>
      <c r="AC501" t="str">
        <f t="shared" si="72"/>
        <v>628999007703</v>
      </c>
      <c r="AD501" t="str">
        <f t="shared" si="73"/>
        <v>Halo+,+Visual+AI+5S+mendeteksi+Violation%3A+GUDANGEXP1-LINE+4</v>
      </c>
      <c r="AE501" t="str">
        <f t="shared" si="74"/>
        <v>https://web.whatsapp.com/send/?phone=628999007703&amp;text=Halo+,+Visual+AI+5S+mendeteksi+Violation%3A+GUDANGEXP1-LINE+4&amp;type=phone_number&amp;app_absent=0</v>
      </c>
      <c r="AF501" t="b">
        <f>IF(ISNA(VLOOKUP(D501&amp;"-"&amp;AB501, Ref_Kontak!$A:$E, 4, FALSE)), FALSE, TRUE)</f>
        <v>0</v>
      </c>
      <c r="AG501" t="str">
        <f>_xlfn.IFNA(VLOOKUP(Z501,Ref_Kontak!H:H,1,FALSE),"FALSE")</f>
        <v>628999007703</v>
      </c>
      <c r="AH501" t="str">
        <f t="shared" si="75"/>
        <v>GUDANGEXP1-LINE 4</v>
      </c>
      <c r="AI501">
        <f>IF(I501="violation",COUNTIF($AH$1:AH501,AH501),0)</f>
        <v>98</v>
      </c>
      <c r="AJ501" t="str">
        <f t="shared" si="76"/>
        <v>violation-GUDANGEXP1</v>
      </c>
      <c r="AK501">
        <f>IF(I501="violation",COUNTIF($AJ$1:AJ501,AJ501),FALSE)</f>
        <v>227</v>
      </c>
      <c r="AL501">
        <f t="shared" si="77"/>
        <v>0</v>
      </c>
      <c r="AM501">
        <f t="shared" si="78"/>
        <v>8</v>
      </c>
      <c r="AN501" t="str">
        <f t="shared" si="79"/>
        <v>ALERT! 8 Violation founded @GUDANGEXP1</v>
      </c>
    </row>
    <row r="502" spans="1:40">
      <c r="A502" t="s">
        <v>120</v>
      </c>
      <c r="B502" t="s">
        <v>121</v>
      </c>
      <c r="C502" t="s">
        <v>423</v>
      </c>
      <c r="D502" t="s">
        <v>129</v>
      </c>
      <c r="E502">
        <v>1</v>
      </c>
      <c r="G502" t="s">
        <v>130</v>
      </c>
      <c r="I502" t="s">
        <v>125</v>
      </c>
      <c r="Z502" t="str">
        <f>IFERROR(MID(AA502,FIND("-",H502,1)+1,20),_xlfn.IFNA(VLOOKUP(F502&amp;"-"&amp;AA502,Ref_Kontak!$A:$E,4,FALSE),Ref_Kontak!$H$2))</f>
        <v>628999007703</v>
      </c>
      <c r="AA502" t="str">
        <f t="shared" si="70"/>
        <v/>
      </c>
      <c r="AB502" t="str">
        <f t="shared" si="71"/>
        <v/>
      </c>
      <c r="AC502" t="str">
        <f t="shared" si="72"/>
        <v>628999007703</v>
      </c>
      <c r="AD502" t="str">
        <f t="shared" si="73"/>
        <v>Halo+,+Visual+AI+5S+mendeteksi+Violation%3A+METALDET1-LINE+8</v>
      </c>
      <c r="AE502" t="str">
        <f t="shared" si="74"/>
        <v>https://web.whatsapp.com/send/?phone=628999007703&amp;text=Halo+,+Visual+AI+5S+mendeteksi+Violation%3A+METALDET1-LINE+8&amp;type=phone_number&amp;app_absent=0</v>
      </c>
      <c r="AF502" t="b">
        <f>IF(ISNA(VLOOKUP(D502&amp;"-"&amp;AB502, Ref_Kontak!$A:$E, 4, FALSE)), FALSE, TRUE)</f>
        <v>0</v>
      </c>
      <c r="AG502" t="str">
        <f>_xlfn.IFNA(VLOOKUP(Z502,Ref_Kontak!H:H,1,FALSE),"FALSE")</f>
        <v>628999007703</v>
      </c>
      <c r="AH502" t="str">
        <f t="shared" si="75"/>
        <v>METALDET1-LINE 8</v>
      </c>
      <c r="AI502">
        <f>IF(I502="violation",COUNTIF($AH$1:AH502,AH502),0)</f>
        <v>274</v>
      </c>
      <c r="AJ502" t="str">
        <f t="shared" si="76"/>
        <v>violation-METALDET1</v>
      </c>
      <c r="AK502">
        <f>IF(I502="violation",COUNTIF($AJ$1:AJ502,AJ502),FALSE)</f>
        <v>273</v>
      </c>
      <c r="AL502">
        <f t="shared" si="77"/>
        <v>0</v>
      </c>
      <c r="AM502">
        <f t="shared" si="78"/>
        <v>3</v>
      </c>
      <c r="AN502" t="str">
        <f t="shared" si="79"/>
        <v>ALERT! 3 Violation founded @METALDET1</v>
      </c>
    </row>
    <row r="503" spans="1:40">
      <c r="A503" t="s">
        <v>120</v>
      </c>
      <c r="B503" t="s">
        <v>121</v>
      </c>
      <c r="C503" t="s">
        <v>423</v>
      </c>
      <c r="D503" t="s">
        <v>123</v>
      </c>
      <c r="E503">
        <v>1</v>
      </c>
      <c r="G503" t="s">
        <v>124</v>
      </c>
      <c r="I503" t="s">
        <v>125</v>
      </c>
      <c r="Z503" t="str">
        <f>IFERROR(MID(AA503,FIND("-",H503,1)+1,20),_xlfn.IFNA(VLOOKUP(F503&amp;"-"&amp;AA503,Ref_Kontak!$A:$E,4,FALSE),Ref_Kontak!$H$2))</f>
        <v>628999007703</v>
      </c>
      <c r="AA503" t="str">
        <f t="shared" si="70"/>
        <v/>
      </c>
      <c r="AB503" t="str">
        <f t="shared" si="71"/>
        <v/>
      </c>
      <c r="AC503" t="str">
        <f t="shared" si="72"/>
        <v>628999007703</v>
      </c>
      <c r="AD503" t="str">
        <f t="shared" si="73"/>
        <v>Halo+,+Visual+AI+5S+mendeteksi+Violation%3A+GUDANGEXP1-LINE+3</v>
      </c>
      <c r="AE503" t="str">
        <f t="shared" si="74"/>
        <v>https://web.whatsapp.com/send/?phone=628999007703&amp;text=Halo+,+Visual+AI+5S+mendeteksi+Violation%3A+GUDANGEXP1-LINE+3&amp;type=phone_number&amp;app_absent=0</v>
      </c>
      <c r="AF503" t="b">
        <f>IF(ISNA(VLOOKUP(D503&amp;"-"&amp;AB503, Ref_Kontak!$A:$E, 4, FALSE)), FALSE, TRUE)</f>
        <v>0</v>
      </c>
      <c r="AG503" t="str">
        <f>_xlfn.IFNA(VLOOKUP(Z503,Ref_Kontak!H:H,1,FALSE),"FALSE")</f>
        <v>628999007703</v>
      </c>
      <c r="AH503" t="str">
        <f t="shared" si="75"/>
        <v>GUDANGEXP1-LINE 3</v>
      </c>
      <c r="AI503">
        <f>IF(I503="violation",COUNTIF($AH$1:AH503,AH503),0)</f>
        <v>130</v>
      </c>
      <c r="AJ503" t="str">
        <f t="shared" si="76"/>
        <v>violation-GUDANGEXP1</v>
      </c>
      <c r="AK503">
        <f>IF(I503="violation",COUNTIF($AJ$1:AJ503,AJ503),FALSE)</f>
        <v>228</v>
      </c>
      <c r="AL503">
        <f t="shared" si="77"/>
        <v>0</v>
      </c>
      <c r="AM503">
        <f t="shared" si="78"/>
        <v>8</v>
      </c>
      <c r="AN503" t="str">
        <f t="shared" si="79"/>
        <v>ALERT! 8 Violation founded @GUDANGEXP1</v>
      </c>
    </row>
    <row r="504" spans="1:40">
      <c r="A504" t="s">
        <v>120</v>
      </c>
      <c r="B504" t="s">
        <v>121</v>
      </c>
      <c r="C504" t="s">
        <v>423</v>
      </c>
      <c r="D504" t="s">
        <v>324</v>
      </c>
      <c r="E504">
        <v>1</v>
      </c>
      <c r="G504" t="s">
        <v>124</v>
      </c>
      <c r="I504" t="s">
        <v>125</v>
      </c>
      <c r="Z504" t="str">
        <f>IFERROR(MID(AA504,FIND("-",H504,1)+1,20),_xlfn.IFNA(VLOOKUP(F504&amp;"-"&amp;AA504,Ref_Kontak!$A:$E,4,FALSE),Ref_Kontak!$H$2))</f>
        <v>628999007703</v>
      </c>
      <c r="AA504" t="str">
        <f t="shared" si="70"/>
        <v/>
      </c>
      <c r="AB504" t="str">
        <f t="shared" si="71"/>
        <v/>
      </c>
      <c r="AC504" t="str">
        <f t="shared" si="72"/>
        <v>628999007703</v>
      </c>
      <c r="AD504" t="str">
        <f t="shared" si="73"/>
        <v>Halo+,+Visual+AI+5S+mendeteksi+Violation%3A+GUDANGEXP1-LINE+4</v>
      </c>
      <c r="AE504" t="str">
        <f t="shared" si="74"/>
        <v>https://web.whatsapp.com/send/?phone=628999007703&amp;text=Halo+,+Visual+AI+5S+mendeteksi+Violation%3A+GUDANGEXP1-LINE+4&amp;type=phone_number&amp;app_absent=0</v>
      </c>
      <c r="AF504" t="b">
        <f>IF(ISNA(VLOOKUP(D504&amp;"-"&amp;AB504, Ref_Kontak!$A:$E, 4, FALSE)), FALSE, TRUE)</f>
        <v>0</v>
      </c>
      <c r="AG504" t="str">
        <f>_xlfn.IFNA(VLOOKUP(Z504,Ref_Kontak!H:H,1,FALSE),"FALSE")</f>
        <v>628999007703</v>
      </c>
      <c r="AH504" t="str">
        <f t="shared" si="75"/>
        <v>GUDANGEXP1-LINE 4</v>
      </c>
      <c r="AI504">
        <f>IF(I504="violation",COUNTIF($AH$1:AH504,AH504),0)</f>
        <v>99</v>
      </c>
      <c r="AJ504" t="str">
        <f t="shared" si="76"/>
        <v>violation-GUDANGEXP1</v>
      </c>
      <c r="AK504">
        <f>IF(I504="violation",COUNTIF($AJ$1:AJ504,AJ504),FALSE)</f>
        <v>229</v>
      </c>
      <c r="AL504">
        <f t="shared" si="77"/>
        <v>0</v>
      </c>
      <c r="AM504">
        <f t="shared" si="78"/>
        <v>8</v>
      </c>
      <c r="AN504" t="str">
        <f t="shared" si="79"/>
        <v>ALERT! 8 Violation founded @GUDANGEXP1</v>
      </c>
    </row>
    <row r="505" spans="1:40">
      <c r="A505" t="s">
        <v>120</v>
      </c>
      <c r="B505" t="s">
        <v>121</v>
      </c>
      <c r="C505" t="s">
        <v>424</v>
      </c>
      <c r="D505" t="s">
        <v>123</v>
      </c>
      <c r="E505">
        <v>1</v>
      </c>
      <c r="G505" t="s">
        <v>124</v>
      </c>
      <c r="I505" t="s">
        <v>125</v>
      </c>
      <c r="Z505" t="str">
        <f>IFERROR(MID(AA505,FIND("-",H505,1)+1,20),_xlfn.IFNA(VLOOKUP(F505&amp;"-"&amp;AA505,Ref_Kontak!$A:$E,4,FALSE),Ref_Kontak!$H$2))</f>
        <v>628999007703</v>
      </c>
      <c r="AA505" t="str">
        <f t="shared" si="70"/>
        <v/>
      </c>
      <c r="AB505" t="str">
        <f t="shared" si="71"/>
        <v/>
      </c>
      <c r="AC505" t="str">
        <f t="shared" si="72"/>
        <v>628999007703</v>
      </c>
      <c r="AD505" t="str">
        <f t="shared" si="73"/>
        <v>Halo+,+Visual+AI+5S+mendeteksi+Violation%3A+GUDANGEXP1-LINE+3</v>
      </c>
      <c r="AE505" t="str">
        <f t="shared" si="74"/>
        <v>https://web.whatsapp.com/send/?phone=628999007703&amp;text=Halo+,+Visual+AI+5S+mendeteksi+Violation%3A+GUDANGEXP1-LINE+3&amp;type=phone_number&amp;app_absent=0</v>
      </c>
      <c r="AF505" t="b">
        <f>IF(ISNA(VLOOKUP(D505&amp;"-"&amp;AB505, Ref_Kontak!$A:$E, 4, FALSE)), FALSE, TRUE)</f>
        <v>0</v>
      </c>
      <c r="AG505" t="str">
        <f>_xlfn.IFNA(VLOOKUP(Z505,Ref_Kontak!H:H,1,FALSE),"FALSE")</f>
        <v>628999007703</v>
      </c>
      <c r="AH505" t="str">
        <f t="shared" si="75"/>
        <v>GUDANGEXP1-LINE 3</v>
      </c>
      <c r="AI505">
        <f>IF(I505="violation",COUNTIF($AH$1:AH505,AH505),0)</f>
        <v>131</v>
      </c>
      <c r="AJ505" t="str">
        <f t="shared" si="76"/>
        <v>violation-GUDANGEXP1</v>
      </c>
      <c r="AK505">
        <f>IF(I505="violation",COUNTIF($AJ$1:AJ505,AJ505),FALSE)</f>
        <v>230</v>
      </c>
      <c r="AL505">
        <f t="shared" si="77"/>
        <v>0</v>
      </c>
      <c r="AM505">
        <f t="shared" si="78"/>
        <v>8</v>
      </c>
      <c r="AN505" t="str">
        <f t="shared" si="79"/>
        <v>ALERT! 8 Violation founded @GUDANGEXP1</v>
      </c>
    </row>
    <row r="506" spans="1:40">
      <c r="A506" t="s">
        <v>120</v>
      </c>
      <c r="B506" t="s">
        <v>121</v>
      </c>
      <c r="C506" t="s">
        <v>424</v>
      </c>
      <c r="D506" t="s">
        <v>324</v>
      </c>
      <c r="E506">
        <v>1</v>
      </c>
      <c r="G506" t="s">
        <v>124</v>
      </c>
      <c r="I506" t="s">
        <v>125</v>
      </c>
      <c r="Z506" t="str">
        <f>IFERROR(MID(AA506,FIND("-",H506,1)+1,20),_xlfn.IFNA(VLOOKUP(F506&amp;"-"&amp;AA506,Ref_Kontak!$A:$E,4,FALSE),Ref_Kontak!$H$2))</f>
        <v>628999007703</v>
      </c>
      <c r="AA506" t="str">
        <f t="shared" si="70"/>
        <v/>
      </c>
      <c r="AB506" t="str">
        <f t="shared" si="71"/>
        <v/>
      </c>
      <c r="AC506" t="str">
        <f t="shared" si="72"/>
        <v>628999007703</v>
      </c>
      <c r="AD506" t="str">
        <f t="shared" si="73"/>
        <v>Halo+,+Visual+AI+5S+mendeteksi+Violation%3A+GUDANGEXP1-LINE+4</v>
      </c>
      <c r="AE506" t="str">
        <f t="shared" si="74"/>
        <v>https://web.whatsapp.com/send/?phone=628999007703&amp;text=Halo+,+Visual+AI+5S+mendeteksi+Violation%3A+GUDANGEXP1-LINE+4&amp;type=phone_number&amp;app_absent=0</v>
      </c>
      <c r="AF506" t="b">
        <f>IF(ISNA(VLOOKUP(D506&amp;"-"&amp;AB506, Ref_Kontak!$A:$E, 4, FALSE)), FALSE, TRUE)</f>
        <v>0</v>
      </c>
      <c r="AG506" t="str">
        <f>_xlfn.IFNA(VLOOKUP(Z506,Ref_Kontak!H:H,1,FALSE),"FALSE")</f>
        <v>628999007703</v>
      </c>
      <c r="AH506" t="str">
        <f t="shared" si="75"/>
        <v>GUDANGEXP1-LINE 4</v>
      </c>
      <c r="AI506">
        <f>IF(I506="violation",COUNTIF($AH$1:AH506,AH506),0)</f>
        <v>100</v>
      </c>
      <c r="AJ506" t="str">
        <f t="shared" si="76"/>
        <v>violation-GUDANGEXP1</v>
      </c>
      <c r="AK506">
        <f>IF(I506="violation",COUNTIF($AJ$1:AJ506,AJ506),FALSE)</f>
        <v>231</v>
      </c>
      <c r="AL506">
        <f t="shared" si="77"/>
        <v>0</v>
      </c>
      <c r="AM506">
        <f t="shared" si="78"/>
        <v>8</v>
      </c>
      <c r="AN506" t="str">
        <f t="shared" si="79"/>
        <v>ALERT! 8 Violation founded @GUDANGEXP1</v>
      </c>
    </row>
    <row r="507" spans="1:40">
      <c r="A507" t="s">
        <v>120</v>
      </c>
      <c r="B507" t="s">
        <v>121</v>
      </c>
      <c r="C507" t="s">
        <v>424</v>
      </c>
      <c r="D507" t="s">
        <v>129</v>
      </c>
      <c r="E507">
        <v>1</v>
      </c>
      <c r="G507" t="s">
        <v>130</v>
      </c>
      <c r="I507" t="s">
        <v>125</v>
      </c>
      <c r="Z507" t="str">
        <f>IFERROR(MID(AA507,FIND("-",H507,1)+1,20),_xlfn.IFNA(VLOOKUP(F507&amp;"-"&amp;AA507,Ref_Kontak!$A:$E,4,FALSE),Ref_Kontak!$H$2))</f>
        <v>628999007703</v>
      </c>
      <c r="AA507" t="str">
        <f t="shared" si="70"/>
        <v/>
      </c>
      <c r="AB507" t="str">
        <f t="shared" si="71"/>
        <v/>
      </c>
      <c r="AC507" t="str">
        <f t="shared" si="72"/>
        <v>628999007703</v>
      </c>
      <c r="AD507" t="str">
        <f t="shared" si="73"/>
        <v>Halo+,+Visual+AI+5S+mendeteksi+Violation%3A+METALDET1-LINE+8</v>
      </c>
      <c r="AE507" t="str">
        <f t="shared" si="74"/>
        <v>https://web.whatsapp.com/send/?phone=628999007703&amp;text=Halo+,+Visual+AI+5S+mendeteksi+Violation%3A+METALDET1-LINE+8&amp;type=phone_number&amp;app_absent=0</v>
      </c>
      <c r="AF507" t="b">
        <f>IF(ISNA(VLOOKUP(D507&amp;"-"&amp;AB507, Ref_Kontak!$A:$E, 4, FALSE)), FALSE, TRUE)</f>
        <v>0</v>
      </c>
      <c r="AG507" t="str">
        <f>_xlfn.IFNA(VLOOKUP(Z507,Ref_Kontak!H:H,1,FALSE),"FALSE")</f>
        <v>628999007703</v>
      </c>
      <c r="AH507" t="str">
        <f t="shared" si="75"/>
        <v>METALDET1-LINE 8</v>
      </c>
      <c r="AI507">
        <f>IF(I507="violation",COUNTIF($AH$1:AH507,AH507),0)</f>
        <v>275</v>
      </c>
      <c r="AJ507" t="str">
        <f t="shared" si="76"/>
        <v>violation-METALDET1</v>
      </c>
      <c r="AK507">
        <f>IF(I507="violation",COUNTIF($AJ$1:AJ507,AJ507),FALSE)</f>
        <v>274</v>
      </c>
      <c r="AL507">
        <f t="shared" si="77"/>
        <v>0</v>
      </c>
      <c r="AM507">
        <f t="shared" si="78"/>
        <v>3</v>
      </c>
      <c r="AN507" t="str">
        <f t="shared" si="79"/>
        <v>ALERT! 3 Violation founded @METALDET1</v>
      </c>
    </row>
    <row r="508" spans="1:40">
      <c r="A508" t="s">
        <v>120</v>
      </c>
      <c r="B508" t="s">
        <v>121</v>
      </c>
      <c r="C508" t="s">
        <v>425</v>
      </c>
      <c r="D508" t="s">
        <v>129</v>
      </c>
      <c r="E508">
        <v>1</v>
      </c>
      <c r="G508" t="s">
        <v>130</v>
      </c>
      <c r="I508" t="s">
        <v>125</v>
      </c>
      <c r="Z508" t="str">
        <f>IFERROR(MID(AA508,FIND("-",H508,1)+1,20),_xlfn.IFNA(VLOOKUP(F508&amp;"-"&amp;AA508,Ref_Kontak!$A:$E,4,FALSE),Ref_Kontak!$H$2))</f>
        <v>628999007703</v>
      </c>
      <c r="AA508" t="str">
        <f t="shared" si="70"/>
        <v/>
      </c>
      <c r="AB508" t="str">
        <f t="shared" si="71"/>
        <v/>
      </c>
      <c r="AC508" t="str">
        <f t="shared" si="72"/>
        <v>628999007703</v>
      </c>
      <c r="AD508" t="str">
        <f t="shared" si="73"/>
        <v>Halo+,+Visual+AI+5S+mendeteksi+Violation%3A+METALDET1-LINE+8</v>
      </c>
      <c r="AE508" t="str">
        <f t="shared" si="74"/>
        <v>https://web.whatsapp.com/send/?phone=628999007703&amp;text=Halo+,+Visual+AI+5S+mendeteksi+Violation%3A+METALDET1-LINE+8&amp;type=phone_number&amp;app_absent=0</v>
      </c>
      <c r="AF508" t="b">
        <f>IF(ISNA(VLOOKUP(D508&amp;"-"&amp;AB508, Ref_Kontak!$A:$E, 4, FALSE)), FALSE, TRUE)</f>
        <v>0</v>
      </c>
      <c r="AG508" t="str">
        <f>_xlfn.IFNA(VLOOKUP(Z508,Ref_Kontak!H:H,1,FALSE),"FALSE")</f>
        <v>628999007703</v>
      </c>
      <c r="AH508" t="str">
        <f t="shared" si="75"/>
        <v>METALDET1-LINE 8</v>
      </c>
      <c r="AI508">
        <f>IF(I508="violation",COUNTIF($AH$1:AH508,AH508),0)</f>
        <v>276</v>
      </c>
      <c r="AJ508" t="str">
        <f t="shared" si="76"/>
        <v>violation-METALDET1</v>
      </c>
      <c r="AK508">
        <f>IF(I508="violation",COUNTIF($AJ$1:AJ508,AJ508),FALSE)</f>
        <v>275</v>
      </c>
      <c r="AL508">
        <f t="shared" si="77"/>
        <v>0</v>
      </c>
      <c r="AM508">
        <f t="shared" si="78"/>
        <v>3</v>
      </c>
      <c r="AN508" t="str">
        <f t="shared" si="79"/>
        <v>ALERT! 3 Violation founded @METALDET1</v>
      </c>
    </row>
    <row r="509" spans="1:40">
      <c r="A509" t="s">
        <v>120</v>
      </c>
      <c r="B509" t="s">
        <v>121</v>
      </c>
      <c r="C509" t="s">
        <v>425</v>
      </c>
      <c r="D509" t="s">
        <v>123</v>
      </c>
      <c r="E509">
        <v>1</v>
      </c>
      <c r="G509" t="s">
        <v>124</v>
      </c>
      <c r="I509" t="s">
        <v>125</v>
      </c>
      <c r="Z509" t="str">
        <f>IFERROR(MID(AA509,FIND("-",H509,1)+1,20),_xlfn.IFNA(VLOOKUP(F509&amp;"-"&amp;AA509,Ref_Kontak!$A:$E,4,FALSE),Ref_Kontak!$H$2))</f>
        <v>628999007703</v>
      </c>
      <c r="AA509" t="str">
        <f t="shared" si="70"/>
        <v/>
      </c>
      <c r="AB509" t="str">
        <f t="shared" si="71"/>
        <v/>
      </c>
      <c r="AC509" t="str">
        <f t="shared" si="72"/>
        <v>628999007703</v>
      </c>
      <c r="AD509" t="str">
        <f t="shared" si="73"/>
        <v>Halo+,+Visual+AI+5S+mendeteksi+Violation%3A+GUDANGEXP1-LINE+3</v>
      </c>
      <c r="AE509" t="str">
        <f t="shared" si="74"/>
        <v>https://web.whatsapp.com/send/?phone=628999007703&amp;text=Halo+,+Visual+AI+5S+mendeteksi+Violation%3A+GUDANGEXP1-LINE+3&amp;type=phone_number&amp;app_absent=0</v>
      </c>
      <c r="AF509" t="b">
        <f>IF(ISNA(VLOOKUP(D509&amp;"-"&amp;AB509, Ref_Kontak!$A:$E, 4, FALSE)), FALSE, TRUE)</f>
        <v>0</v>
      </c>
      <c r="AG509" t="str">
        <f>_xlfn.IFNA(VLOOKUP(Z509,Ref_Kontak!H:H,1,FALSE),"FALSE")</f>
        <v>628999007703</v>
      </c>
      <c r="AH509" t="str">
        <f t="shared" si="75"/>
        <v>GUDANGEXP1-LINE 3</v>
      </c>
      <c r="AI509">
        <f>IF(I509="violation",COUNTIF($AH$1:AH509,AH509),0)</f>
        <v>132</v>
      </c>
      <c r="AJ509" t="str">
        <f t="shared" si="76"/>
        <v>violation-GUDANGEXP1</v>
      </c>
      <c r="AK509">
        <f>IF(I509="violation",COUNTIF($AJ$1:AJ509,AJ509),FALSE)</f>
        <v>232</v>
      </c>
      <c r="AL509">
        <f t="shared" si="77"/>
        <v>0</v>
      </c>
      <c r="AM509">
        <f t="shared" si="78"/>
        <v>8</v>
      </c>
      <c r="AN509" t="str">
        <f t="shared" si="79"/>
        <v>ALERT! 8 Violation founded @GUDANGEXP1</v>
      </c>
    </row>
    <row r="510" spans="1:40">
      <c r="A510" t="s">
        <v>120</v>
      </c>
      <c r="B510" t="s">
        <v>121</v>
      </c>
      <c r="C510" t="s">
        <v>425</v>
      </c>
      <c r="D510" t="s">
        <v>324</v>
      </c>
      <c r="E510">
        <v>1</v>
      </c>
      <c r="G510" t="s">
        <v>124</v>
      </c>
      <c r="I510" t="s">
        <v>125</v>
      </c>
      <c r="Z510" t="str">
        <f>IFERROR(MID(AA510,FIND("-",H510,1)+1,20),_xlfn.IFNA(VLOOKUP(F510&amp;"-"&amp;AA510,Ref_Kontak!$A:$E,4,FALSE),Ref_Kontak!$H$2))</f>
        <v>628999007703</v>
      </c>
      <c r="AA510" t="str">
        <f t="shared" si="70"/>
        <v/>
      </c>
      <c r="AB510" t="str">
        <f t="shared" si="71"/>
        <v/>
      </c>
      <c r="AC510" t="str">
        <f t="shared" si="72"/>
        <v>628999007703</v>
      </c>
      <c r="AD510" t="str">
        <f t="shared" si="73"/>
        <v>Halo+,+Visual+AI+5S+mendeteksi+Violation%3A+GUDANGEXP1-LINE+4</v>
      </c>
      <c r="AE510" t="str">
        <f t="shared" si="74"/>
        <v>https://web.whatsapp.com/send/?phone=628999007703&amp;text=Halo+,+Visual+AI+5S+mendeteksi+Violation%3A+GUDANGEXP1-LINE+4&amp;type=phone_number&amp;app_absent=0</v>
      </c>
      <c r="AF510" t="b">
        <f>IF(ISNA(VLOOKUP(D510&amp;"-"&amp;AB510, Ref_Kontak!$A:$E, 4, FALSE)), FALSE, TRUE)</f>
        <v>0</v>
      </c>
      <c r="AG510" t="str">
        <f>_xlfn.IFNA(VLOOKUP(Z510,Ref_Kontak!H:H,1,FALSE),"FALSE")</f>
        <v>628999007703</v>
      </c>
      <c r="AH510" t="str">
        <f t="shared" si="75"/>
        <v>GUDANGEXP1-LINE 4</v>
      </c>
      <c r="AI510">
        <f>IF(I510="violation",COUNTIF($AH$1:AH510,AH510),0)</f>
        <v>101</v>
      </c>
      <c r="AJ510" t="str">
        <f t="shared" si="76"/>
        <v>violation-GUDANGEXP1</v>
      </c>
      <c r="AK510">
        <f>IF(I510="violation",COUNTIF($AJ$1:AJ510,AJ510),FALSE)</f>
        <v>233</v>
      </c>
      <c r="AL510">
        <f t="shared" si="77"/>
        <v>0</v>
      </c>
      <c r="AM510">
        <f t="shared" si="78"/>
        <v>8</v>
      </c>
      <c r="AN510" t="str">
        <f t="shared" si="79"/>
        <v>ALERT! 8 Violation founded @GUDANGEXP1</v>
      </c>
    </row>
    <row r="511" spans="1:40">
      <c r="A511" t="s">
        <v>120</v>
      </c>
      <c r="B511" t="s">
        <v>121</v>
      </c>
      <c r="C511" t="s">
        <v>426</v>
      </c>
      <c r="D511" t="s">
        <v>129</v>
      </c>
      <c r="E511">
        <v>1</v>
      </c>
      <c r="G511" t="s">
        <v>130</v>
      </c>
      <c r="I511" t="s">
        <v>125</v>
      </c>
      <c r="Z511" t="str">
        <f>IFERROR(MID(AA511,FIND("-",H511,1)+1,20),_xlfn.IFNA(VLOOKUP(F511&amp;"-"&amp;AA511,Ref_Kontak!$A:$E,4,FALSE),Ref_Kontak!$H$2))</f>
        <v>628999007703</v>
      </c>
      <c r="AA511" t="str">
        <f t="shared" si="70"/>
        <v/>
      </c>
      <c r="AB511" t="str">
        <f t="shared" si="71"/>
        <v/>
      </c>
      <c r="AC511" t="str">
        <f t="shared" si="72"/>
        <v>628999007703</v>
      </c>
      <c r="AD511" t="str">
        <f t="shared" si="73"/>
        <v>Halo+,+Visual+AI+5S+mendeteksi+Violation%3A+METALDET1-LINE+8</v>
      </c>
      <c r="AE511" t="str">
        <f t="shared" si="74"/>
        <v>https://web.whatsapp.com/send/?phone=628999007703&amp;text=Halo+,+Visual+AI+5S+mendeteksi+Violation%3A+METALDET1-LINE+8&amp;type=phone_number&amp;app_absent=0</v>
      </c>
      <c r="AF511" t="b">
        <f>IF(ISNA(VLOOKUP(D511&amp;"-"&amp;AB511, Ref_Kontak!$A:$E, 4, FALSE)), FALSE, TRUE)</f>
        <v>0</v>
      </c>
      <c r="AG511" t="str">
        <f>_xlfn.IFNA(VLOOKUP(Z511,Ref_Kontak!H:H,1,FALSE),"FALSE")</f>
        <v>628999007703</v>
      </c>
      <c r="AH511" t="str">
        <f t="shared" si="75"/>
        <v>METALDET1-LINE 8</v>
      </c>
      <c r="AI511">
        <f>IF(I511="violation",COUNTIF($AH$1:AH511,AH511),0)</f>
        <v>277</v>
      </c>
      <c r="AJ511" t="str">
        <f t="shared" si="76"/>
        <v>violation-METALDET1</v>
      </c>
      <c r="AK511">
        <f>IF(I511="violation",COUNTIF($AJ$1:AJ511,AJ511),FALSE)</f>
        <v>276</v>
      </c>
      <c r="AL511">
        <f t="shared" si="77"/>
        <v>0</v>
      </c>
      <c r="AM511">
        <f t="shared" si="78"/>
        <v>3</v>
      </c>
      <c r="AN511" t="str">
        <f t="shared" si="79"/>
        <v>ALERT! 3 Violation founded @METALDET1</v>
      </c>
    </row>
    <row r="512" spans="1:40">
      <c r="A512" t="s">
        <v>120</v>
      </c>
      <c r="B512" t="s">
        <v>121</v>
      </c>
      <c r="C512" t="s">
        <v>426</v>
      </c>
      <c r="D512" t="s">
        <v>129</v>
      </c>
      <c r="E512">
        <v>1</v>
      </c>
      <c r="G512" t="s">
        <v>130</v>
      </c>
      <c r="I512" t="s">
        <v>125</v>
      </c>
      <c r="Z512" t="str">
        <f>IFERROR(MID(AA512,FIND("-",H512,1)+1,20),_xlfn.IFNA(VLOOKUP(F512&amp;"-"&amp;AA512,Ref_Kontak!$A:$E,4,FALSE),Ref_Kontak!$H$2))</f>
        <v>628999007703</v>
      </c>
      <c r="AA512" t="str">
        <f t="shared" si="70"/>
        <v/>
      </c>
      <c r="AB512" t="str">
        <f t="shared" si="71"/>
        <v/>
      </c>
      <c r="AC512" t="str">
        <f t="shared" si="72"/>
        <v>628999007703</v>
      </c>
      <c r="AD512" t="str">
        <f t="shared" si="73"/>
        <v>Halo+,+Visual+AI+5S+mendeteksi+Violation%3A+METALDET1-LINE+8</v>
      </c>
      <c r="AE512" t="str">
        <f t="shared" si="74"/>
        <v>https://web.whatsapp.com/send/?phone=628999007703&amp;text=Halo+,+Visual+AI+5S+mendeteksi+Violation%3A+METALDET1-LINE+8&amp;type=phone_number&amp;app_absent=0</v>
      </c>
      <c r="AF512" t="b">
        <f>IF(ISNA(VLOOKUP(D512&amp;"-"&amp;AB512, Ref_Kontak!$A:$E, 4, FALSE)), FALSE, TRUE)</f>
        <v>0</v>
      </c>
      <c r="AG512" t="str">
        <f>_xlfn.IFNA(VLOOKUP(Z512,Ref_Kontak!H:H,1,FALSE),"FALSE")</f>
        <v>628999007703</v>
      </c>
      <c r="AH512" t="str">
        <f t="shared" si="75"/>
        <v>METALDET1-LINE 8</v>
      </c>
      <c r="AI512">
        <f>IF(I512="violation",COUNTIF($AH$1:AH512,AH512),0)</f>
        <v>278</v>
      </c>
      <c r="AJ512" t="str">
        <f t="shared" si="76"/>
        <v>violation-METALDET1</v>
      </c>
      <c r="AK512">
        <f>IF(I512="violation",COUNTIF($AJ$1:AJ512,AJ512),FALSE)</f>
        <v>277</v>
      </c>
      <c r="AL512">
        <f t="shared" si="77"/>
        <v>0</v>
      </c>
      <c r="AM512">
        <f t="shared" si="78"/>
        <v>3</v>
      </c>
      <c r="AN512" t="str">
        <f t="shared" si="79"/>
        <v>ALERT! 3 Violation founded @METALDET1</v>
      </c>
    </row>
    <row r="513" spans="1:40">
      <c r="A513" t="s">
        <v>120</v>
      </c>
      <c r="B513" t="s">
        <v>121</v>
      </c>
      <c r="C513" t="s">
        <v>427</v>
      </c>
      <c r="D513" t="s">
        <v>129</v>
      </c>
      <c r="E513">
        <v>1</v>
      </c>
      <c r="G513" t="s">
        <v>130</v>
      </c>
      <c r="I513" t="s">
        <v>125</v>
      </c>
      <c r="Z513" t="str">
        <f>IFERROR(MID(AA513,FIND("-",H513,1)+1,20),_xlfn.IFNA(VLOOKUP(F513&amp;"-"&amp;AA513,Ref_Kontak!$A:$E,4,FALSE),Ref_Kontak!$H$2))</f>
        <v>628999007703</v>
      </c>
      <c r="AA513" t="str">
        <f t="shared" si="70"/>
        <v/>
      </c>
      <c r="AB513" t="str">
        <f t="shared" si="71"/>
        <v/>
      </c>
      <c r="AC513" t="str">
        <f t="shared" si="72"/>
        <v>628999007703</v>
      </c>
      <c r="AD513" t="str">
        <f t="shared" si="73"/>
        <v>Halo+,+Visual+AI+5S+mendeteksi+Violation%3A+METALDET1-LINE+8</v>
      </c>
      <c r="AE513" t="str">
        <f t="shared" si="74"/>
        <v>https://web.whatsapp.com/send/?phone=628999007703&amp;text=Halo+,+Visual+AI+5S+mendeteksi+Violation%3A+METALDET1-LINE+8&amp;type=phone_number&amp;app_absent=0</v>
      </c>
      <c r="AF513" t="b">
        <f>IF(ISNA(VLOOKUP(D513&amp;"-"&amp;AB513, Ref_Kontak!$A:$E, 4, FALSE)), FALSE, TRUE)</f>
        <v>0</v>
      </c>
      <c r="AG513" t="str">
        <f>_xlfn.IFNA(VLOOKUP(Z513,Ref_Kontak!H:H,1,FALSE),"FALSE")</f>
        <v>628999007703</v>
      </c>
      <c r="AH513" t="str">
        <f t="shared" si="75"/>
        <v>METALDET1-LINE 8</v>
      </c>
      <c r="AI513">
        <f>IF(I513="violation",COUNTIF($AH$1:AH513,AH513),0)</f>
        <v>279</v>
      </c>
      <c r="AJ513" t="str">
        <f t="shared" si="76"/>
        <v>violation-METALDET1</v>
      </c>
      <c r="AK513">
        <f>IF(I513="violation",COUNTIF($AJ$1:AJ513,AJ513),FALSE)</f>
        <v>278</v>
      </c>
      <c r="AL513">
        <f t="shared" si="77"/>
        <v>0</v>
      </c>
      <c r="AM513">
        <f t="shared" si="78"/>
        <v>3</v>
      </c>
      <c r="AN513" t="str">
        <f t="shared" si="79"/>
        <v>ALERT! 3 Violation founded @METALDET1</v>
      </c>
    </row>
    <row r="514" spans="1:40">
      <c r="A514" t="s">
        <v>120</v>
      </c>
      <c r="B514" t="s">
        <v>121</v>
      </c>
      <c r="C514" t="s">
        <v>428</v>
      </c>
      <c r="D514" t="s">
        <v>129</v>
      </c>
      <c r="E514">
        <v>1</v>
      </c>
      <c r="G514" t="s">
        <v>130</v>
      </c>
      <c r="I514" t="s">
        <v>125</v>
      </c>
      <c r="Z514" t="str">
        <f>IFERROR(MID(AA514,FIND("-",H514,1)+1,20),_xlfn.IFNA(VLOOKUP(F514&amp;"-"&amp;AA514,Ref_Kontak!$A:$E,4,FALSE),Ref_Kontak!$H$2))</f>
        <v>628999007703</v>
      </c>
      <c r="AA514" t="str">
        <f t="shared" ref="AA514:AA577" si="80">CLEAN(SUBSTITUTE(H514," ",""))</f>
        <v/>
      </c>
      <c r="AB514" t="str">
        <f t="shared" ref="AB514:AB577" si="81">IFERROR(LEFT(AA514,FIND("-",H514,1)-1),CLEAN(SUBSTITUTE(SUBSTITUTE(H514," ",""),"-","")))</f>
        <v/>
      </c>
      <c r="AC514" t="str">
        <f t="shared" ref="AC514:AC577" si="82">IF(LEFT(Z514,1)="0","62"&amp; MID(Z514,2,999),Z514)</f>
        <v>628999007703</v>
      </c>
      <c r="AD514" t="str">
        <f t="shared" ref="AD514:AD577" si="83">"Halo+"&amp;AB514&amp;","&amp;"+Visual+AI+5S+mendeteksi+Violation%3A+"&amp;SUBSTITUTE(AH514," ","+")</f>
        <v>Halo+,+Visual+AI+5S+mendeteksi+Violation%3A+METALDET1-LINE+8</v>
      </c>
      <c r="AE514" t="str">
        <f t="shared" ref="AE514:AE577" si="84">"https://web.whatsapp.com/send/?phone="&amp;AC514&amp;"&amp;text="&amp;AD514&amp;"&amp;type=phone_number&amp;app_absent=0"</f>
        <v>https://web.whatsapp.com/send/?phone=628999007703&amp;text=Halo+,+Visual+AI+5S+mendeteksi+Violation%3A+METALDET1-LINE+8&amp;type=phone_number&amp;app_absent=0</v>
      </c>
      <c r="AF514" t="b">
        <f>IF(ISNA(VLOOKUP(D514&amp;"-"&amp;AB514, Ref_Kontak!$A:$E, 4, FALSE)), FALSE, TRUE)</f>
        <v>0</v>
      </c>
      <c r="AG514" t="str">
        <f>_xlfn.IFNA(VLOOKUP(Z514,Ref_Kontak!H:H,1,FALSE),"FALSE")</f>
        <v>628999007703</v>
      </c>
      <c r="AH514" t="str">
        <f t="shared" ref="AH514:AH577" si="85">G514&amp;"-"&amp;D514</f>
        <v>METALDET1-LINE 8</v>
      </c>
      <c r="AI514">
        <f>IF(I514="violation",COUNTIF($AH$1:AH514,AH514),0)</f>
        <v>280</v>
      </c>
      <c r="AJ514" t="str">
        <f t="shared" si="76"/>
        <v>violation-METALDET1</v>
      </c>
      <c r="AK514">
        <f>IF(I514="violation",COUNTIF($AJ$1:AJ514,AJ514),FALSE)</f>
        <v>279</v>
      </c>
      <c r="AL514">
        <f t="shared" si="77"/>
        <v>0</v>
      </c>
      <c r="AM514">
        <f t="shared" si="78"/>
        <v>3</v>
      </c>
      <c r="AN514" t="str">
        <f t="shared" si="79"/>
        <v>ALERT! 3 Violation founded @METALDET1</v>
      </c>
    </row>
    <row r="515" spans="1:40">
      <c r="A515" t="s">
        <v>120</v>
      </c>
      <c r="B515" t="s">
        <v>121</v>
      </c>
      <c r="C515" t="s">
        <v>429</v>
      </c>
      <c r="D515" t="s">
        <v>129</v>
      </c>
      <c r="E515">
        <v>1</v>
      </c>
      <c r="G515" t="s">
        <v>130</v>
      </c>
      <c r="I515" t="s">
        <v>125</v>
      </c>
      <c r="Z515" t="str">
        <f>IFERROR(MID(AA515,FIND("-",H515,1)+1,20),_xlfn.IFNA(VLOOKUP(F515&amp;"-"&amp;AA515,Ref_Kontak!$A:$E,4,FALSE),Ref_Kontak!$H$2))</f>
        <v>628999007703</v>
      </c>
      <c r="AA515" t="str">
        <f t="shared" si="80"/>
        <v/>
      </c>
      <c r="AB515" t="str">
        <f t="shared" si="81"/>
        <v/>
      </c>
      <c r="AC515" t="str">
        <f t="shared" si="82"/>
        <v>628999007703</v>
      </c>
      <c r="AD515" t="str">
        <f t="shared" si="83"/>
        <v>Halo+,+Visual+AI+5S+mendeteksi+Violation%3A+METALDET1-LINE+8</v>
      </c>
      <c r="AE515" t="str">
        <f t="shared" si="84"/>
        <v>https://web.whatsapp.com/send/?phone=628999007703&amp;text=Halo+,+Visual+AI+5S+mendeteksi+Violation%3A+METALDET1-LINE+8&amp;type=phone_number&amp;app_absent=0</v>
      </c>
      <c r="AF515" t="b">
        <f>IF(ISNA(VLOOKUP(D515&amp;"-"&amp;AB515, Ref_Kontak!$A:$E, 4, FALSE)), FALSE, TRUE)</f>
        <v>0</v>
      </c>
      <c r="AG515" t="str">
        <f>_xlfn.IFNA(VLOOKUP(Z515,Ref_Kontak!H:H,1,FALSE),"FALSE")</f>
        <v>628999007703</v>
      </c>
      <c r="AH515" t="str">
        <f t="shared" si="85"/>
        <v>METALDET1-LINE 8</v>
      </c>
      <c r="AI515">
        <f>IF(I515="violation",COUNTIF($AH$1:AH515,AH515),0)</f>
        <v>281</v>
      </c>
      <c r="AJ515" t="str">
        <f t="shared" ref="AJ515:AJ578" si="86">I515&amp;"-"&amp;G515</f>
        <v>violation-METALDET1</v>
      </c>
      <c r="AK515">
        <f>IF(I515="violation",COUNTIF($AJ$1:AJ515,AJ515),FALSE)</f>
        <v>280</v>
      </c>
      <c r="AL515">
        <f t="shared" ref="AL515:AL578" si="87">IF(AI515=1,1,0)</f>
        <v>0</v>
      </c>
      <c r="AM515">
        <f t="shared" ref="AM515:AM578" si="88">SUMIF($AJ$2:$AJ$5516,AJ515,$AL$2:$AL$5516)</f>
        <v>3</v>
      </c>
      <c r="AN515" t="str">
        <f t="shared" ref="AN515:AN578" si="89">"ALERT! " &amp;AM515&amp; " Violation founded @"&amp;G515</f>
        <v>ALERT! 3 Violation founded @METALDET1</v>
      </c>
    </row>
    <row r="516" spans="1:40">
      <c r="A516" t="s">
        <v>120</v>
      </c>
      <c r="B516" t="s">
        <v>121</v>
      </c>
      <c r="C516" t="s">
        <v>430</v>
      </c>
      <c r="D516" t="s">
        <v>129</v>
      </c>
      <c r="E516">
        <v>1</v>
      </c>
      <c r="G516" t="s">
        <v>130</v>
      </c>
      <c r="I516" t="s">
        <v>125</v>
      </c>
      <c r="Z516" t="str">
        <f>IFERROR(MID(AA516,FIND("-",H516,1)+1,20),_xlfn.IFNA(VLOOKUP(F516&amp;"-"&amp;AA516,Ref_Kontak!$A:$E,4,FALSE),Ref_Kontak!$H$2))</f>
        <v>628999007703</v>
      </c>
      <c r="AA516" t="str">
        <f t="shared" si="80"/>
        <v/>
      </c>
      <c r="AB516" t="str">
        <f t="shared" si="81"/>
        <v/>
      </c>
      <c r="AC516" t="str">
        <f t="shared" si="82"/>
        <v>628999007703</v>
      </c>
      <c r="AD516" t="str">
        <f t="shared" si="83"/>
        <v>Halo+,+Visual+AI+5S+mendeteksi+Violation%3A+METALDET1-LINE+8</v>
      </c>
      <c r="AE516" t="str">
        <f t="shared" si="84"/>
        <v>https://web.whatsapp.com/send/?phone=628999007703&amp;text=Halo+,+Visual+AI+5S+mendeteksi+Violation%3A+METALDET1-LINE+8&amp;type=phone_number&amp;app_absent=0</v>
      </c>
      <c r="AF516" t="b">
        <f>IF(ISNA(VLOOKUP(D516&amp;"-"&amp;AB516, Ref_Kontak!$A:$E, 4, FALSE)), FALSE, TRUE)</f>
        <v>0</v>
      </c>
      <c r="AG516" t="str">
        <f>_xlfn.IFNA(VLOOKUP(Z516,Ref_Kontak!H:H,1,FALSE),"FALSE")</f>
        <v>628999007703</v>
      </c>
      <c r="AH516" t="str">
        <f t="shared" si="85"/>
        <v>METALDET1-LINE 8</v>
      </c>
      <c r="AI516">
        <f>IF(I516="violation",COUNTIF($AH$1:AH516,AH516),0)</f>
        <v>282</v>
      </c>
      <c r="AJ516" t="str">
        <f t="shared" si="86"/>
        <v>violation-METALDET1</v>
      </c>
      <c r="AK516">
        <f>IF(I516="violation",COUNTIF($AJ$1:AJ516,AJ516),FALSE)</f>
        <v>281</v>
      </c>
      <c r="AL516">
        <f t="shared" si="87"/>
        <v>0</v>
      </c>
      <c r="AM516">
        <f t="shared" si="88"/>
        <v>3</v>
      </c>
      <c r="AN516" t="str">
        <f t="shared" si="89"/>
        <v>ALERT! 3 Violation founded @METALDET1</v>
      </c>
    </row>
    <row r="517" spans="1:40">
      <c r="A517" t="s">
        <v>120</v>
      </c>
      <c r="B517" t="s">
        <v>121</v>
      </c>
      <c r="C517" t="s">
        <v>431</v>
      </c>
      <c r="D517" t="s">
        <v>129</v>
      </c>
      <c r="E517">
        <v>1</v>
      </c>
      <c r="G517" t="s">
        <v>130</v>
      </c>
      <c r="I517" t="s">
        <v>125</v>
      </c>
      <c r="Z517" t="str">
        <f>IFERROR(MID(AA517,FIND("-",H517,1)+1,20),_xlfn.IFNA(VLOOKUP(F517&amp;"-"&amp;AA517,Ref_Kontak!$A:$E,4,FALSE),Ref_Kontak!$H$2))</f>
        <v>628999007703</v>
      </c>
      <c r="AA517" t="str">
        <f t="shared" si="80"/>
        <v/>
      </c>
      <c r="AB517" t="str">
        <f t="shared" si="81"/>
        <v/>
      </c>
      <c r="AC517" t="str">
        <f t="shared" si="82"/>
        <v>628999007703</v>
      </c>
      <c r="AD517" t="str">
        <f t="shared" si="83"/>
        <v>Halo+,+Visual+AI+5S+mendeteksi+Violation%3A+METALDET1-LINE+8</v>
      </c>
      <c r="AE517" t="str">
        <f t="shared" si="84"/>
        <v>https://web.whatsapp.com/send/?phone=628999007703&amp;text=Halo+,+Visual+AI+5S+mendeteksi+Violation%3A+METALDET1-LINE+8&amp;type=phone_number&amp;app_absent=0</v>
      </c>
      <c r="AF517" t="b">
        <f>IF(ISNA(VLOOKUP(D517&amp;"-"&amp;AB517, Ref_Kontak!$A:$E, 4, FALSE)), FALSE, TRUE)</f>
        <v>0</v>
      </c>
      <c r="AG517" t="str">
        <f>_xlfn.IFNA(VLOOKUP(Z517,Ref_Kontak!H:H,1,FALSE),"FALSE")</f>
        <v>628999007703</v>
      </c>
      <c r="AH517" t="str">
        <f t="shared" si="85"/>
        <v>METALDET1-LINE 8</v>
      </c>
      <c r="AI517">
        <f>IF(I517="violation",COUNTIF($AH$1:AH517,AH517),0)</f>
        <v>283</v>
      </c>
      <c r="AJ517" t="str">
        <f t="shared" si="86"/>
        <v>violation-METALDET1</v>
      </c>
      <c r="AK517">
        <f>IF(I517="violation",COUNTIF($AJ$1:AJ517,AJ517),FALSE)</f>
        <v>282</v>
      </c>
      <c r="AL517">
        <f t="shared" si="87"/>
        <v>0</v>
      </c>
      <c r="AM517">
        <f t="shared" si="88"/>
        <v>3</v>
      </c>
      <c r="AN517" t="str">
        <f t="shared" si="89"/>
        <v>ALERT! 3 Violation founded @METALDET1</v>
      </c>
    </row>
    <row r="518" spans="1:40">
      <c r="A518" t="s">
        <v>120</v>
      </c>
      <c r="B518" t="s">
        <v>121</v>
      </c>
      <c r="C518" t="s">
        <v>432</v>
      </c>
      <c r="D518" t="s">
        <v>129</v>
      </c>
      <c r="E518">
        <v>1</v>
      </c>
      <c r="G518" t="s">
        <v>130</v>
      </c>
      <c r="I518" t="s">
        <v>125</v>
      </c>
      <c r="Z518" t="str">
        <f>IFERROR(MID(AA518,FIND("-",H518,1)+1,20),_xlfn.IFNA(VLOOKUP(F518&amp;"-"&amp;AA518,Ref_Kontak!$A:$E,4,FALSE),Ref_Kontak!$H$2))</f>
        <v>628999007703</v>
      </c>
      <c r="AA518" t="str">
        <f t="shared" si="80"/>
        <v/>
      </c>
      <c r="AB518" t="str">
        <f t="shared" si="81"/>
        <v/>
      </c>
      <c r="AC518" t="str">
        <f t="shared" si="82"/>
        <v>628999007703</v>
      </c>
      <c r="AD518" t="str">
        <f t="shared" si="83"/>
        <v>Halo+,+Visual+AI+5S+mendeteksi+Violation%3A+METALDET1-LINE+8</v>
      </c>
      <c r="AE518" t="str">
        <f t="shared" si="84"/>
        <v>https://web.whatsapp.com/send/?phone=628999007703&amp;text=Halo+,+Visual+AI+5S+mendeteksi+Violation%3A+METALDET1-LINE+8&amp;type=phone_number&amp;app_absent=0</v>
      </c>
      <c r="AF518" t="b">
        <f>IF(ISNA(VLOOKUP(D518&amp;"-"&amp;AB518, Ref_Kontak!$A:$E, 4, FALSE)), FALSE, TRUE)</f>
        <v>0</v>
      </c>
      <c r="AG518" t="str">
        <f>_xlfn.IFNA(VLOOKUP(Z518,Ref_Kontak!H:H,1,FALSE),"FALSE")</f>
        <v>628999007703</v>
      </c>
      <c r="AH518" t="str">
        <f t="shared" si="85"/>
        <v>METALDET1-LINE 8</v>
      </c>
      <c r="AI518">
        <f>IF(I518="violation",COUNTIF($AH$1:AH518,AH518),0)</f>
        <v>284</v>
      </c>
      <c r="AJ518" t="str">
        <f t="shared" si="86"/>
        <v>violation-METALDET1</v>
      </c>
      <c r="AK518">
        <f>IF(I518="violation",COUNTIF($AJ$1:AJ518,AJ518),FALSE)</f>
        <v>283</v>
      </c>
      <c r="AL518">
        <f t="shared" si="87"/>
        <v>0</v>
      </c>
      <c r="AM518">
        <f t="shared" si="88"/>
        <v>3</v>
      </c>
      <c r="AN518" t="str">
        <f t="shared" si="89"/>
        <v>ALERT! 3 Violation founded @METALDET1</v>
      </c>
    </row>
    <row r="519" spans="1:40">
      <c r="A519" t="s">
        <v>120</v>
      </c>
      <c r="B519" t="s">
        <v>121</v>
      </c>
      <c r="C519" t="s">
        <v>433</v>
      </c>
      <c r="D519" t="s">
        <v>129</v>
      </c>
      <c r="E519">
        <v>1</v>
      </c>
      <c r="G519" t="s">
        <v>130</v>
      </c>
      <c r="I519" t="s">
        <v>125</v>
      </c>
      <c r="Z519" t="str">
        <f>IFERROR(MID(AA519,FIND("-",H519,1)+1,20),_xlfn.IFNA(VLOOKUP(F519&amp;"-"&amp;AA519,Ref_Kontak!$A:$E,4,FALSE),Ref_Kontak!$H$2))</f>
        <v>628999007703</v>
      </c>
      <c r="AA519" t="str">
        <f t="shared" si="80"/>
        <v/>
      </c>
      <c r="AB519" t="str">
        <f t="shared" si="81"/>
        <v/>
      </c>
      <c r="AC519" t="str">
        <f t="shared" si="82"/>
        <v>628999007703</v>
      </c>
      <c r="AD519" t="str">
        <f t="shared" si="83"/>
        <v>Halo+,+Visual+AI+5S+mendeteksi+Violation%3A+METALDET1-LINE+8</v>
      </c>
      <c r="AE519" t="str">
        <f t="shared" si="84"/>
        <v>https://web.whatsapp.com/send/?phone=628999007703&amp;text=Halo+,+Visual+AI+5S+mendeteksi+Violation%3A+METALDET1-LINE+8&amp;type=phone_number&amp;app_absent=0</v>
      </c>
      <c r="AF519" t="b">
        <f>IF(ISNA(VLOOKUP(D519&amp;"-"&amp;AB519, Ref_Kontak!$A:$E, 4, FALSE)), FALSE, TRUE)</f>
        <v>0</v>
      </c>
      <c r="AG519" t="str">
        <f>_xlfn.IFNA(VLOOKUP(Z519,Ref_Kontak!H:H,1,FALSE),"FALSE")</f>
        <v>628999007703</v>
      </c>
      <c r="AH519" t="str">
        <f t="shared" si="85"/>
        <v>METALDET1-LINE 8</v>
      </c>
      <c r="AI519">
        <f>IF(I519="violation",COUNTIF($AH$1:AH519,AH519),0)</f>
        <v>285</v>
      </c>
      <c r="AJ519" t="str">
        <f t="shared" si="86"/>
        <v>violation-METALDET1</v>
      </c>
      <c r="AK519">
        <f>IF(I519="violation",COUNTIF($AJ$1:AJ519,AJ519),FALSE)</f>
        <v>284</v>
      </c>
      <c r="AL519">
        <f t="shared" si="87"/>
        <v>0</v>
      </c>
      <c r="AM519">
        <f t="shared" si="88"/>
        <v>3</v>
      </c>
      <c r="AN519" t="str">
        <f t="shared" si="89"/>
        <v>ALERT! 3 Violation founded @METALDET1</v>
      </c>
    </row>
    <row r="520" spans="1:40">
      <c r="A520" t="s">
        <v>120</v>
      </c>
      <c r="B520" t="s">
        <v>121</v>
      </c>
      <c r="C520" t="s">
        <v>434</v>
      </c>
      <c r="D520" t="s">
        <v>129</v>
      </c>
      <c r="E520">
        <v>1</v>
      </c>
      <c r="G520" t="s">
        <v>130</v>
      </c>
      <c r="I520" t="s">
        <v>125</v>
      </c>
      <c r="Z520" t="str">
        <f>IFERROR(MID(AA520,FIND("-",H520,1)+1,20),_xlfn.IFNA(VLOOKUP(F520&amp;"-"&amp;AA520,Ref_Kontak!$A:$E,4,FALSE),Ref_Kontak!$H$2))</f>
        <v>628999007703</v>
      </c>
      <c r="AA520" t="str">
        <f t="shared" si="80"/>
        <v/>
      </c>
      <c r="AB520" t="str">
        <f t="shared" si="81"/>
        <v/>
      </c>
      <c r="AC520" t="str">
        <f t="shared" si="82"/>
        <v>628999007703</v>
      </c>
      <c r="AD520" t="str">
        <f t="shared" si="83"/>
        <v>Halo+,+Visual+AI+5S+mendeteksi+Violation%3A+METALDET1-LINE+8</v>
      </c>
      <c r="AE520" t="str">
        <f t="shared" si="84"/>
        <v>https://web.whatsapp.com/send/?phone=628999007703&amp;text=Halo+,+Visual+AI+5S+mendeteksi+Violation%3A+METALDET1-LINE+8&amp;type=phone_number&amp;app_absent=0</v>
      </c>
      <c r="AF520" t="b">
        <f>IF(ISNA(VLOOKUP(D520&amp;"-"&amp;AB520, Ref_Kontak!$A:$E, 4, FALSE)), FALSE, TRUE)</f>
        <v>0</v>
      </c>
      <c r="AG520" t="str">
        <f>_xlfn.IFNA(VLOOKUP(Z520,Ref_Kontak!H:H,1,FALSE),"FALSE")</f>
        <v>628999007703</v>
      </c>
      <c r="AH520" t="str">
        <f t="shared" si="85"/>
        <v>METALDET1-LINE 8</v>
      </c>
      <c r="AI520">
        <f>IF(I520="violation",COUNTIF($AH$1:AH520,AH520),0)</f>
        <v>286</v>
      </c>
      <c r="AJ520" t="str">
        <f t="shared" si="86"/>
        <v>violation-METALDET1</v>
      </c>
      <c r="AK520">
        <f>IF(I520="violation",COUNTIF($AJ$1:AJ520,AJ520),FALSE)</f>
        <v>285</v>
      </c>
      <c r="AL520">
        <f t="shared" si="87"/>
        <v>0</v>
      </c>
      <c r="AM520">
        <f t="shared" si="88"/>
        <v>3</v>
      </c>
      <c r="AN520" t="str">
        <f t="shared" si="89"/>
        <v>ALERT! 3 Violation founded @METALDET1</v>
      </c>
    </row>
    <row r="521" spans="1:40">
      <c r="A521" t="s">
        <v>120</v>
      </c>
      <c r="B521" t="s">
        <v>121</v>
      </c>
      <c r="C521" t="s">
        <v>435</v>
      </c>
      <c r="D521" t="s">
        <v>129</v>
      </c>
      <c r="E521">
        <v>1</v>
      </c>
      <c r="G521" t="s">
        <v>130</v>
      </c>
      <c r="I521" t="s">
        <v>125</v>
      </c>
      <c r="Z521" t="str">
        <f>IFERROR(MID(AA521,FIND("-",H521,1)+1,20),_xlfn.IFNA(VLOOKUP(F521&amp;"-"&amp;AA521,Ref_Kontak!$A:$E,4,FALSE),Ref_Kontak!$H$2))</f>
        <v>628999007703</v>
      </c>
      <c r="AA521" t="str">
        <f t="shared" si="80"/>
        <v/>
      </c>
      <c r="AB521" t="str">
        <f t="shared" si="81"/>
        <v/>
      </c>
      <c r="AC521" t="str">
        <f t="shared" si="82"/>
        <v>628999007703</v>
      </c>
      <c r="AD521" t="str">
        <f t="shared" si="83"/>
        <v>Halo+,+Visual+AI+5S+mendeteksi+Violation%3A+METALDET1-LINE+8</v>
      </c>
      <c r="AE521" t="str">
        <f t="shared" si="84"/>
        <v>https://web.whatsapp.com/send/?phone=628999007703&amp;text=Halo+,+Visual+AI+5S+mendeteksi+Violation%3A+METALDET1-LINE+8&amp;type=phone_number&amp;app_absent=0</v>
      </c>
      <c r="AF521" t="b">
        <f>IF(ISNA(VLOOKUP(D521&amp;"-"&amp;AB521, Ref_Kontak!$A:$E, 4, FALSE)), FALSE, TRUE)</f>
        <v>0</v>
      </c>
      <c r="AG521" t="str">
        <f>_xlfn.IFNA(VLOOKUP(Z521,Ref_Kontak!H:H,1,FALSE),"FALSE")</f>
        <v>628999007703</v>
      </c>
      <c r="AH521" t="str">
        <f t="shared" si="85"/>
        <v>METALDET1-LINE 8</v>
      </c>
      <c r="AI521">
        <f>IF(I521="violation",COUNTIF($AH$1:AH521,AH521),0)</f>
        <v>287</v>
      </c>
      <c r="AJ521" t="str">
        <f t="shared" si="86"/>
        <v>violation-METALDET1</v>
      </c>
      <c r="AK521">
        <f>IF(I521="violation",COUNTIF($AJ$1:AJ521,AJ521),FALSE)</f>
        <v>286</v>
      </c>
      <c r="AL521">
        <f t="shared" si="87"/>
        <v>0</v>
      </c>
      <c r="AM521">
        <f t="shared" si="88"/>
        <v>3</v>
      </c>
      <c r="AN521" t="str">
        <f t="shared" si="89"/>
        <v>ALERT! 3 Violation founded @METALDET1</v>
      </c>
    </row>
    <row r="522" spans="1:40">
      <c r="A522" t="s">
        <v>120</v>
      </c>
      <c r="B522" t="s">
        <v>121</v>
      </c>
      <c r="C522" t="s">
        <v>436</v>
      </c>
      <c r="D522" t="s">
        <v>129</v>
      </c>
      <c r="E522">
        <v>1</v>
      </c>
      <c r="G522" t="s">
        <v>130</v>
      </c>
      <c r="I522" t="s">
        <v>125</v>
      </c>
      <c r="Z522" t="str">
        <f>IFERROR(MID(AA522,FIND("-",H522,1)+1,20),_xlfn.IFNA(VLOOKUP(F522&amp;"-"&amp;AA522,Ref_Kontak!$A:$E,4,FALSE),Ref_Kontak!$H$2))</f>
        <v>628999007703</v>
      </c>
      <c r="AA522" t="str">
        <f t="shared" si="80"/>
        <v/>
      </c>
      <c r="AB522" t="str">
        <f t="shared" si="81"/>
        <v/>
      </c>
      <c r="AC522" t="str">
        <f t="shared" si="82"/>
        <v>628999007703</v>
      </c>
      <c r="AD522" t="str">
        <f t="shared" si="83"/>
        <v>Halo+,+Visual+AI+5S+mendeteksi+Violation%3A+METALDET1-LINE+8</v>
      </c>
      <c r="AE522" t="str">
        <f t="shared" si="84"/>
        <v>https://web.whatsapp.com/send/?phone=628999007703&amp;text=Halo+,+Visual+AI+5S+mendeteksi+Violation%3A+METALDET1-LINE+8&amp;type=phone_number&amp;app_absent=0</v>
      </c>
      <c r="AF522" t="b">
        <f>IF(ISNA(VLOOKUP(D522&amp;"-"&amp;AB522, Ref_Kontak!$A:$E, 4, FALSE)), FALSE, TRUE)</f>
        <v>0</v>
      </c>
      <c r="AG522" t="str">
        <f>_xlfn.IFNA(VLOOKUP(Z522,Ref_Kontak!H:H,1,FALSE),"FALSE")</f>
        <v>628999007703</v>
      </c>
      <c r="AH522" t="str">
        <f t="shared" si="85"/>
        <v>METALDET1-LINE 8</v>
      </c>
      <c r="AI522">
        <f>IF(I522="violation",COUNTIF($AH$1:AH522,AH522),0)</f>
        <v>288</v>
      </c>
      <c r="AJ522" t="str">
        <f t="shared" si="86"/>
        <v>violation-METALDET1</v>
      </c>
      <c r="AK522">
        <f>IF(I522="violation",COUNTIF($AJ$1:AJ522,AJ522),FALSE)</f>
        <v>287</v>
      </c>
      <c r="AL522">
        <f t="shared" si="87"/>
        <v>0</v>
      </c>
      <c r="AM522">
        <f t="shared" si="88"/>
        <v>3</v>
      </c>
      <c r="AN522" t="str">
        <f t="shared" si="89"/>
        <v>ALERT! 3 Violation founded @METALDET1</v>
      </c>
    </row>
    <row r="523" spans="1:40">
      <c r="A523" t="s">
        <v>120</v>
      </c>
      <c r="B523" t="s">
        <v>121</v>
      </c>
      <c r="C523" t="s">
        <v>437</v>
      </c>
      <c r="D523" t="s">
        <v>129</v>
      </c>
      <c r="E523">
        <v>1</v>
      </c>
      <c r="G523" t="s">
        <v>130</v>
      </c>
      <c r="I523" t="s">
        <v>125</v>
      </c>
      <c r="Z523" t="str">
        <f>IFERROR(MID(AA523,FIND("-",H523,1)+1,20),_xlfn.IFNA(VLOOKUP(F523&amp;"-"&amp;AA523,Ref_Kontak!$A:$E,4,FALSE),Ref_Kontak!$H$2))</f>
        <v>628999007703</v>
      </c>
      <c r="AA523" t="str">
        <f t="shared" si="80"/>
        <v/>
      </c>
      <c r="AB523" t="str">
        <f t="shared" si="81"/>
        <v/>
      </c>
      <c r="AC523" t="str">
        <f t="shared" si="82"/>
        <v>628999007703</v>
      </c>
      <c r="AD523" t="str">
        <f t="shared" si="83"/>
        <v>Halo+,+Visual+AI+5S+mendeteksi+Violation%3A+METALDET1-LINE+8</v>
      </c>
      <c r="AE523" t="str">
        <f t="shared" si="84"/>
        <v>https://web.whatsapp.com/send/?phone=628999007703&amp;text=Halo+,+Visual+AI+5S+mendeteksi+Violation%3A+METALDET1-LINE+8&amp;type=phone_number&amp;app_absent=0</v>
      </c>
      <c r="AF523" t="b">
        <f>IF(ISNA(VLOOKUP(D523&amp;"-"&amp;AB523, Ref_Kontak!$A:$E, 4, FALSE)), FALSE, TRUE)</f>
        <v>0</v>
      </c>
      <c r="AG523" t="str">
        <f>_xlfn.IFNA(VLOOKUP(Z523,Ref_Kontak!H:H,1,FALSE),"FALSE")</f>
        <v>628999007703</v>
      </c>
      <c r="AH523" t="str">
        <f t="shared" si="85"/>
        <v>METALDET1-LINE 8</v>
      </c>
      <c r="AI523">
        <f>IF(I523="violation",COUNTIF($AH$1:AH523,AH523),0)</f>
        <v>289</v>
      </c>
      <c r="AJ523" t="str">
        <f t="shared" si="86"/>
        <v>violation-METALDET1</v>
      </c>
      <c r="AK523">
        <f>IF(I523="violation",COUNTIF($AJ$1:AJ523,AJ523),FALSE)</f>
        <v>288</v>
      </c>
      <c r="AL523">
        <f t="shared" si="87"/>
        <v>0</v>
      </c>
      <c r="AM523">
        <f t="shared" si="88"/>
        <v>3</v>
      </c>
      <c r="AN523" t="str">
        <f t="shared" si="89"/>
        <v>ALERT! 3 Violation founded @METALDET1</v>
      </c>
    </row>
    <row r="524" spans="1:40">
      <c r="A524" t="s">
        <v>120</v>
      </c>
      <c r="B524" t="s">
        <v>121</v>
      </c>
      <c r="C524" t="s">
        <v>438</v>
      </c>
      <c r="D524" t="s">
        <v>129</v>
      </c>
      <c r="E524">
        <v>1</v>
      </c>
      <c r="G524" t="s">
        <v>130</v>
      </c>
      <c r="I524" t="s">
        <v>125</v>
      </c>
      <c r="Z524" t="str">
        <f>IFERROR(MID(AA524,FIND("-",H524,1)+1,20),_xlfn.IFNA(VLOOKUP(F524&amp;"-"&amp;AA524,Ref_Kontak!$A:$E,4,FALSE),Ref_Kontak!$H$2))</f>
        <v>628999007703</v>
      </c>
      <c r="AA524" t="str">
        <f t="shared" si="80"/>
        <v/>
      </c>
      <c r="AB524" t="str">
        <f t="shared" si="81"/>
        <v/>
      </c>
      <c r="AC524" t="str">
        <f t="shared" si="82"/>
        <v>628999007703</v>
      </c>
      <c r="AD524" t="str">
        <f t="shared" si="83"/>
        <v>Halo+,+Visual+AI+5S+mendeteksi+Violation%3A+METALDET1-LINE+8</v>
      </c>
      <c r="AE524" t="str">
        <f t="shared" si="84"/>
        <v>https://web.whatsapp.com/send/?phone=628999007703&amp;text=Halo+,+Visual+AI+5S+mendeteksi+Violation%3A+METALDET1-LINE+8&amp;type=phone_number&amp;app_absent=0</v>
      </c>
      <c r="AF524" t="b">
        <f>IF(ISNA(VLOOKUP(D524&amp;"-"&amp;AB524, Ref_Kontak!$A:$E, 4, FALSE)), FALSE, TRUE)</f>
        <v>0</v>
      </c>
      <c r="AG524" t="str">
        <f>_xlfn.IFNA(VLOOKUP(Z524,Ref_Kontak!H:H,1,FALSE),"FALSE")</f>
        <v>628999007703</v>
      </c>
      <c r="AH524" t="str">
        <f t="shared" si="85"/>
        <v>METALDET1-LINE 8</v>
      </c>
      <c r="AI524">
        <f>IF(I524="violation",COUNTIF($AH$1:AH524,AH524),0)</f>
        <v>290</v>
      </c>
      <c r="AJ524" t="str">
        <f t="shared" si="86"/>
        <v>violation-METALDET1</v>
      </c>
      <c r="AK524">
        <f>IF(I524="violation",COUNTIF($AJ$1:AJ524,AJ524),FALSE)</f>
        <v>289</v>
      </c>
      <c r="AL524">
        <f t="shared" si="87"/>
        <v>0</v>
      </c>
      <c r="AM524">
        <f t="shared" si="88"/>
        <v>3</v>
      </c>
      <c r="AN524" t="str">
        <f t="shared" si="89"/>
        <v>ALERT! 3 Violation founded @METALDET1</v>
      </c>
    </row>
    <row r="525" spans="1:40">
      <c r="A525" t="s">
        <v>120</v>
      </c>
      <c r="B525" t="s">
        <v>121</v>
      </c>
      <c r="C525" t="s">
        <v>438</v>
      </c>
      <c r="D525" t="s">
        <v>129</v>
      </c>
      <c r="E525">
        <v>1</v>
      </c>
      <c r="G525" t="s">
        <v>130</v>
      </c>
      <c r="I525" t="s">
        <v>125</v>
      </c>
      <c r="Z525" t="str">
        <f>IFERROR(MID(AA525,FIND("-",H525,1)+1,20),_xlfn.IFNA(VLOOKUP(F525&amp;"-"&amp;AA525,Ref_Kontak!$A:$E,4,FALSE),Ref_Kontak!$H$2))</f>
        <v>628999007703</v>
      </c>
      <c r="AA525" t="str">
        <f t="shared" si="80"/>
        <v/>
      </c>
      <c r="AB525" t="str">
        <f t="shared" si="81"/>
        <v/>
      </c>
      <c r="AC525" t="str">
        <f t="shared" si="82"/>
        <v>628999007703</v>
      </c>
      <c r="AD525" t="str">
        <f t="shared" si="83"/>
        <v>Halo+,+Visual+AI+5S+mendeteksi+Violation%3A+METALDET1-LINE+8</v>
      </c>
      <c r="AE525" t="str">
        <f t="shared" si="84"/>
        <v>https://web.whatsapp.com/send/?phone=628999007703&amp;text=Halo+,+Visual+AI+5S+mendeteksi+Violation%3A+METALDET1-LINE+8&amp;type=phone_number&amp;app_absent=0</v>
      </c>
      <c r="AF525" t="b">
        <f>IF(ISNA(VLOOKUP(D525&amp;"-"&amp;AB525, Ref_Kontak!$A:$E, 4, FALSE)), FALSE, TRUE)</f>
        <v>0</v>
      </c>
      <c r="AG525" t="str">
        <f>_xlfn.IFNA(VLOOKUP(Z525,Ref_Kontak!H:H,1,FALSE),"FALSE")</f>
        <v>628999007703</v>
      </c>
      <c r="AH525" t="str">
        <f t="shared" si="85"/>
        <v>METALDET1-LINE 8</v>
      </c>
      <c r="AI525">
        <f>IF(I525="violation",COUNTIF($AH$1:AH525,AH525),0)</f>
        <v>291</v>
      </c>
      <c r="AJ525" t="str">
        <f t="shared" si="86"/>
        <v>violation-METALDET1</v>
      </c>
      <c r="AK525">
        <f>IF(I525="violation",COUNTIF($AJ$1:AJ525,AJ525),FALSE)</f>
        <v>290</v>
      </c>
      <c r="AL525">
        <f t="shared" si="87"/>
        <v>0</v>
      </c>
      <c r="AM525">
        <f t="shared" si="88"/>
        <v>3</v>
      </c>
      <c r="AN525" t="str">
        <f t="shared" si="89"/>
        <v>ALERT! 3 Violation founded @METALDET1</v>
      </c>
    </row>
    <row r="526" spans="1:40">
      <c r="A526" t="s">
        <v>120</v>
      </c>
      <c r="B526" t="s">
        <v>121</v>
      </c>
      <c r="C526" t="s">
        <v>439</v>
      </c>
      <c r="D526" t="s">
        <v>129</v>
      </c>
      <c r="E526">
        <v>1</v>
      </c>
      <c r="G526" t="s">
        <v>130</v>
      </c>
      <c r="I526" t="s">
        <v>125</v>
      </c>
      <c r="Z526" t="str">
        <f>IFERROR(MID(AA526,FIND("-",H526,1)+1,20),_xlfn.IFNA(VLOOKUP(F526&amp;"-"&amp;AA526,Ref_Kontak!$A:$E,4,FALSE),Ref_Kontak!$H$2))</f>
        <v>628999007703</v>
      </c>
      <c r="AA526" t="str">
        <f t="shared" si="80"/>
        <v/>
      </c>
      <c r="AB526" t="str">
        <f t="shared" si="81"/>
        <v/>
      </c>
      <c r="AC526" t="str">
        <f t="shared" si="82"/>
        <v>628999007703</v>
      </c>
      <c r="AD526" t="str">
        <f t="shared" si="83"/>
        <v>Halo+,+Visual+AI+5S+mendeteksi+Violation%3A+METALDET1-LINE+8</v>
      </c>
      <c r="AE526" t="str">
        <f t="shared" si="84"/>
        <v>https://web.whatsapp.com/send/?phone=628999007703&amp;text=Halo+,+Visual+AI+5S+mendeteksi+Violation%3A+METALDET1-LINE+8&amp;type=phone_number&amp;app_absent=0</v>
      </c>
      <c r="AF526" t="b">
        <f>IF(ISNA(VLOOKUP(D526&amp;"-"&amp;AB526, Ref_Kontak!$A:$E, 4, FALSE)), FALSE, TRUE)</f>
        <v>0</v>
      </c>
      <c r="AG526" t="str">
        <f>_xlfn.IFNA(VLOOKUP(Z526,Ref_Kontak!H:H,1,FALSE),"FALSE")</f>
        <v>628999007703</v>
      </c>
      <c r="AH526" t="str">
        <f t="shared" si="85"/>
        <v>METALDET1-LINE 8</v>
      </c>
      <c r="AI526">
        <f>IF(I526="violation",COUNTIF($AH$1:AH526,AH526),0)</f>
        <v>292</v>
      </c>
      <c r="AJ526" t="str">
        <f t="shared" si="86"/>
        <v>violation-METALDET1</v>
      </c>
      <c r="AK526">
        <f>IF(I526="violation",COUNTIF($AJ$1:AJ526,AJ526),FALSE)</f>
        <v>291</v>
      </c>
      <c r="AL526">
        <f t="shared" si="87"/>
        <v>0</v>
      </c>
      <c r="AM526">
        <f t="shared" si="88"/>
        <v>3</v>
      </c>
      <c r="AN526" t="str">
        <f t="shared" si="89"/>
        <v>ALERT! 3 Violation founded @METALDET1</v>
      </c>
    </row>
    <row r="527" spans="1:40">
      <c r="A527" t="s">
        <v>120</v>
      </c>
      <c r="B527" t="s">
        <v>121</v>
      </c>
      <c r="C527" t="s">
        <v>440</v>
      </c>
      <c r="D527" t="s">
        <v>129</v>
      </c>
      <c r="E527">
        <v>1</v>
      </c>
      <c r="G527" t="s">
        <v>130</v>
      </c>
      <c r="I527" t="s">
        <v>125</v>
      </c>
      <c r="Z527" t="str">
        <f>IFERROR(MID(AA527,FIND("-",H527,1)+1,20),_xlfn.IFNA(VLOOKUP(F527&amp;"-"&amp;AA527,Ref_Kontak!$A:$E,4,FALSE),Ref_Kontak!$H$2))</f>
        <v>628999007703</v>
      </c>
      <c r="AA527" t="str">
        <f t="shared" si="80"/>
        <v/>
      </c>
      <c r="AB527" t="str">
        <f t="shared" si="81"/>
        <v/>
      </c>
      <c r="AC527" t="str">
        <f t="shared" si="82"/>
        <v>628999007703</v>
      </c>
      <c r="AD527" t="str">
        <f t="shared" si="83"/>
        <v>Halo+,+Visual+AI+5S+mendeteksi+Violation%3A+METALDET1-LINE+8</v>
      </c>
      <c r="AE527" t="str">
        <f t="shared" si="84"/>
        <v>https://web.whatsapp.com/send/?phone=628999007703&amp;text=Halo+,+Visual+AI+5S+mendeteksi+Violation%3A+METALDET1-LINE+8&amp;type=phone_number&amp;app_absent=0</v>
      </c>
      <c r="AF527" t="b">
        <f>IF(ISNA(VLOOKUP(D527&amp;"-"&amp;AB527, Ref_Kontak!$A:$E, 4, FALSE)), FALSE, TRUE)</f>
        <v>0</v>
      </c>
      <c r="AG527" t="str">
        <f>_xlfn.IFNA(VLOOKUP(Z527,Ref_Kontak!H:H,1,FALSE),"FALSE")</f>
        <v>628999007703</v>
      </c>
      <c r="AH527" t="str">
        <f t="shared" si="85"/>
        <v>METALDET1-LINE 8</v>
      </c>
      <c r="AI527">
        <f>IF(I527="violation",COUNTIF($AH$1:AH527,AH527),0)</f>
        <v>293</v>
      </c>
      <c r="AJ527" t="str">
        <f t="shared" si="86"/>
        <v>violation-METALDET1</v>
      </c>
      <c r="AK527">
        <f>IF(I527="violation",COUNTIF($AJ$1:AJ527,AJ527),FALSE)</f>
        <v>292</v>
      </c>
      <c r="AL527">
        <f t="shared" si="87"/>
        <v>0</v>
      </c>
      <c r="AM527">
        <f t="shared" si="88"/>
        <v>3</v>
      </c>
      <c r="AN527" t="str">
        <f t="shared" si="89"/>
        <v>ALERT! 3 Violation founded @METALDET1</v>
      </c>
    </row>
    <row r="528" spans="1:40">
      <c r="A528" t="s">
        <v>120</v>
      </c>
      <c r="B528" t="s">
        <v>121</v>
      </c>
      <c r="C528" t="s">
        <v>441</v>
      </c>
      <c r="D528" t="s">
        <v>129</v>
      </c>
      <c r="E528">
        <v>1</v>
      </c>
      <c r="G528" t="s">
        <v>130</v>
      </c>
      <c r="I528" t="s">
        <v>125</v>
      </c>
      <c r="Z528" t="str">
        <f>IFERROR(MID(AA528,FIND("-",H528,1)+1,20),_xlfn.IFNA(VLOOKUP(F528&amp;"-"&amp;AA528,Ref_Kontak!$A:$E,4,FALSE),Ref_Kontak!$H$2))</f>
        <v>628999007703</v>
      </c>
      <c r="AA528" t="str">
        <f t="shared" si="80"/>
        <v/>
      </c>
      <c r="AB528" t="str">
        <f t="shared" si="81"/>
        <v/>
      </c>
      <c r="AC528" t="str">
        <f t="shared" si="82"/>
        <v>628999007703</v>
      </c>
      <c r="AD528" t="str">
        <f t="shared" si="83"/>
        <v>Halo+,+Visual+AI+5S+mendeteksi+Violation%3A+METALDET1-LINE+8</v>
      </c>
      <c r="AE528" t="str">
        <f t="shared" si="84"/>
        <v>https://web.whatsapp.com/send/?phone=628999007703&amp;text=Halo+,+Visual+AI+5S+mendeteksi+Violation%3A+METALDET1-LINE+8&amp;type=phone_number&amp;app_absent=0</v>
      </c>
      <c r="AF528" t="b">
        <f>IF(ISNA(VLOOKUP(D528&amp;"-"&amp;AB528, Ref_Kontak!$A:$E, 4, FALSE)), FALSE, TRUE)</f>
        <v>0</v>
      </c>
      <c r="AG528" t="str">
        <f>_xlfn.IFNA(VLOOKUP(Z528,Ref_Kontak!H:H,1,FALSE),"FALSE")</f>
        <v>628999007703</v>
      </c>
      <c r="AH528" t="str">
        <f t="shared" si="85"/>
        <v>METALDET1-LINE 8</v>
      </c>
      <c r="AI528">
        <f>IF(I528="violation",COUNTIF($AH$1:AH528,AH528),0)</f>
        <v>294</v>
      </c>
      <c r="AJ528" t="str">
        <f t="shared" si="86"/>
        <v>violation-METALDET1</v>
      </c>
      <c r="AK528">
        <f>IF(I528="violation",COUNTIF($AJ$1:AJ528,AJ528),FALSE)</f>
        <v>293</v>
      </c>
      <c r="AL528">
        <f t="shared" si="87"/>
        <v>0</v>
      </c>
      <c r="AM528">
        <f t="shared" si="88"/>
        <v>3</v>
      </c>
      <c r="AN528" t="str">
        <f t="shared" si="89"/>
        <v>ALERT! 3 Violation founded @METALDET1</v>
      </c>
    </row>
    <row r="529" spans="1:40">
      <c r="A529" t="s">
        <v>120</v>
      </c>
      <c r="B529" t="s">
        <v>121</v>
      </c>
      <c r="C529" t="s">
        <v>442</v>
      </c>
      <c r="D529" t="s">
        <v>129</v>
      </c>
      <c r="E529">
        <v>1</v>
      </c>
      <c r="G529" t="s">
        <v>130</v>
      </c>
      <c r="I529" t="s">
        <v>125</v>
      </c>
      <c r="Z529" t="str">
        <f>IFERROR(MID(AA529,FIND("-",H529,1)+1,20),_xlfn.IFNA(VLOOKUP(F529&amp;"-"&amp;AA529,Ref_Kontak!$A:$E,4,FALSE),Ref_Kontak!$H$2))</f>
        <v>628999007703</v>
      </c>
      <c r="AA529" t="str">
        <f t="shared" si="80"/>
        <v/>
      </c>
      <c r="AB529" t="str">
        <f t="shared" si="81"/>
        <v/>
      </c>
      <c r="AC529" t="str">
        <f t="shared" si="82"/>
        <v>628999007703</v>
      </c>
      <c r="AD529" t="str">
        <f t="shared" si="83"/>
        <v>Halo+,+Visual+AI+5S+mendeteksi+Violation%3A+METALDET1-LINE+8</v>
      </c>
      <c r="AE529" t="str">
        <f t="shared" si="84"/>
        <v>https://web.whatsapp.com/send/?phone=628999007703&amp;text=Halo+,+Visual+AI+5S+mendeteksi+Violation%3A+METALDET1-LINE+8&amp;type=phone_number&amp;app_absent=0</v>
      </c>
      <c r="AF529" t="b">
        <f>IF(ISNA(VLOOKUP(D529&amp;"-"&amp;AB529, Ref_Kontak!$A:$E, 4, FALSE)), FALSE, TRUE)</f>
        <v>0</v>
      </c>
      <c r="AG529" t="str">
        <f>_xlfn.IFNA(VLOOKUP(Z529,Ref_Kontak!H:H,1,FALSE),"FALSE")</f>
        <v>628999007703</v>
      </c>
      <c r="AH529" t="str">
        <f t="shared" si="85"/>
        <v>METALDET1-LINE 8</v>
      </c>
      <c r="AI529">
        <f>IF(I529="violation",COUNTIF($AH$1:AH529,AH529),0)</f>
        <v>295</v>
      </c>
      <c r="AJ529" t="str">
        <f t="shared" si="86"/>
        <v>violation-METALDET1</v>
      </c>
      <c r="AK529">
        <f>IF(I529="violation",COUNTIF($AJ$1:AJ529,AJ529),FALSE)</f>
        <v>294</v>
      </c>
      <c r="AL529">
        <f t="shared" si="87"/>
        <v>0</v>
      </c>
      <c r="AM529">
        <f t="shared" si="88"/>
        <v>3</v>
      </c>
      <c r="AN529" t="str">
        <f t="shared" si="89"/>
        <v>ALERT! 3 Violation founded @METALDET1</v>
      </c>
    </row>
    <row r="530" spans="1:40">
      <c r="A530" t="s">
        <v>120</v>
      </c>
      <c r="B530" t="s">
        <v>121</v>
      </c>
      <c r="C530" t="s">
        <v>442</v>
      </c>
      <c r="D530" t="s">
        <v>129</v>
      </c>
      <c r="E530">
        <v>1</v>
      </c>
      <c r="G530" t="s">
        <v>130</v>
      </c>
      <c r="I530" t="s">
        <v>125</v>
      </c>
      <c r="Z530" t="str">
        <f>IFERROR(MID(AA530,FIND("-",H530,1)+1,20),_xlfn.IFNA(VLOOKUP(F530&amp;"-"&amp;AA530,Ref_Kontak!$A:$E,4,FALSE),Ref_Kontak!$H$2))</f>
        <v>628999007703</v>
      </c>
      <c r="AA530" t="str">
        <f t="shared" si="80"/>
        <v/>
      </c>
      <c r="AB530" t="str">
        <f t="shared" si="81"/>
        <v/>
      </c>
      <c r="AC530" t="str">
        <f t="shared" si="82"/>
        <v>628999007703</v>
      </c>
      <c r="AD530" t="str">
        <f t="shared" si="83"/>
        <v>Halo+,+Visual+AI+5S+mendeteksi+Violation%3A+METALDET1-LINE+8</v>
      </c>
      <c r="AE530" t="str">
        <f t="shared" si="84"/>
        <v>https://web.whatsapp.com/send/?phone=628999007703&amp;text=Halo+,+Visual+AI+5S+mendeteksi+Violation%3A+METALDET1-LINE+8&amp;type=phone_number&amp;app_absent=0</v>
      </c>
      <c r="AF530" t="b">
        <f>IF(ISNA(VLOOKUP(D530&amp;"-"&amp;AB530, Ref_Kontak!$A:$E, 4, FALSE)), FALSE, TRUE)</f>
        <v>0</v>
      </c>
      <c r="AG530" t="str">
        <f>_xlfn.IFNA(VLOOKUP(Z530,Ref_Kontak!H:H,1,FALSE),"FALSE")</f>
        <v>628999007703</v>
      </c>
      <c r="AH530" t="str">
        <f t="shared" si="85"/>
        <v>METALDET1-LINE 8</v>
      </c>
      <c r="AI530">
        <f>IF(I530="violation",COUNTIF($AH$1:AH530,AH530),0)</f>
        <v>296</v>
      </c>
      <c r="AJ530" t="str">
        <f t="shared" si="86"/>
        <v>violation-METALDET1</v>
      </c>
      <c r="AK530">
        <f>IF(I530="violation",COUNTIF($AJ$1:AJ530,AJ530),FALSE)</f>
        <v>295</v>
      </c>
      <c r="AL530">
        <f t="shared" si="87"/>
        <v>0</v>
      </c>
      <c r="AM530">
        <f t="shared" si="88"/>
        <v>3</v>
      </c>
      <c r="AN530" t="str">
        <f t="shared" si="89"/>
        <v>ALERT! 3 Violation founded @METALDET1</v>
      </c>
    </row>
    <row r="531" spans="1:40">
      <c r="A531" t="s">
        <v>120</v>
      </c>
      <c r="B531" t="s">
        <v>121</v>
      </c>
      <c r="C531" t="s">
        <v>443</v>
      </c>
      <c r="D531" t="s">
        <v>129</v>
      </c>
      <c r="E531">
        <v>1</v>
      </c>
      <c r="G531" t="s">
        <v>130</v>
      </c>
      <c r="I531" t="s">
        <v>125</v>
      </c>
      <c r="Z531" t="str">
        <f>IFERROR(MID(AA531,FIND("-",H531,1)+1,20),_xlfn.IFNA(VLOOKUP(F531&amp;"-"&amp;AA531,Ref_Kontak!$A:$E,4,FALSE),Ref_Kontak!$H$2))</f>
        <v>628999007703</v>
      </c>
      <c r="AA531" t="str">
        <f t="shared" si="80"/>
        <v/>
      </c>
      <c r="AB531" t="str">
        <f t="shared" si="81"/>
        <v/>
      </c>
      <c r="AC531" t="str">
        <f t="shared" si="82"/>
        <v>628999007703</v>
      </c>
      <c r="AD531" t="str">
        <f t="shared" si="83"/>
        <v>Halo+,+Visual+AI+5S+mendeteksi+Violation%3A+METALDET1-LINE+8</v>
      </c>
      <c r="AE531" t="str">
        <f t="shared" si="84"/>
        <v>https://web.whatsapp.com/send/?phone=628999007703&amp;text=Halo+,+Visual+AI+5S+mendeteksi+Violation%3A+METALDET1-LINE+8&amp;type=phone_number&amp;app_absent=0</v>
      </c>
      <c r="AF531" t="b">
        <f>IF(ISNA(VLOOKUP(D531&amp;"-"&amp;AB531, Ref_Kontak!$A:$E, 4, FALSE)), FALSE, TRUE)</f>
        <v>0</v>
      </c>
      <c r="AG531" t="str">
        <f>_xlfn.IFNA(VLOOKUP(Z531,Ref_Kontak!H:H,1,FALSE),"FALSE")</f>
        <v>628999007703</v>
      </c>
      <c r="AH531" t="str">
        <f t="shared" si="85"/>
        <v>METALDET1-LINE 8</v>
      </c>
      <c r="AI531">
        <f>IF(I531="violation",COUNTIF($AH$1:AH531,AH531),0)</f>
        <v>297</v>
      </c>
      <c r="AJ531" t="str">
        <f t="shared" si="86"/>
        <v>violation-METALDET1</v>
      </c>
      <c r="AK531">
        <f>IF(I531="violation",COUNTIF($AJ$1:AJ531,AJ531),FALSE)</f>
        <v>296</v>
      </c>
      <c r="AL531">
        <f t="shared" si="87"/>
        <v>0</v>
      </c>
      <c r="AM531">
        <f t="shared" si="88"/>
        <v>3</v>
      </c>
      <c r="AN531" t="str">
        <f t="shared" si="89"/>
        <v>ALERT! 3 Violation founded @METALDET1</v>
      </c>
    </row>
    <row r="532" spans="1:40">
      <c r="A532" t="s">
        <v>120</v>
      </c>
      <c r="B532" t="s">
        <v>121</v>
      </c>
      <c r="C532" t="s">
        <v>444</v>
      </c>
      <c r="D532" t="s">
        <v>129</v>
      </c>
      <c r="E532">
        <v>1</v>
      </c>
      <c r="G532" t="s">
        <v>130</v>
      </c>
      <c r="I532" t="s">
        <v>125</v>
      </c>
      <c r="Z532" t="str">
        <f>IFERROR(MID(AA532,FIND("-",H532,1)+1,20),_xlfn.IFNA(VLOOKUP(F532&amp;"-"&amp;AA532,Ref_Kontak!$A:$E,4,FALSE),Ref_Kontak!$H$2))</f>
        <v>628999007703</v>
      </c>
      <c r="AA532" t="str">
        <f t="shared" si="80"/>
        <v/>
      </c>
      <c r="AB532" t="str">
        <f t="shared" si="81"/>
        <v/>
      </c>
      <c r="AC532" t="str">
        <f t="shared" si="82"/>
        <v>628999007703</v>
      </c>
      <c r="AD532" t="str">
        <f t="shared" si="83"/>
        <v>Halo+,+Visual+AI+5S+mendeteksi+Violation%3A+METALDET1-LINE+8</v>
      </c>
      <c r="AE532" t="str">
        <f t="shared" si="84"/>
        <v>https://web.whatsapp.com/send/?phone=628999007703&amp;text=Halo+,+Visual+AI+5S+mendeteksi+Violation%3A+METALDET1-LINE+8&amp;type=phone_number&amp;app_absent=0</v>
      </c>
      <c r="AF532" t="b">
        <f>IF(ISNA(VLOOKUP(D532&amp;"-"&amp;AB532, Ref_Kontak!$A:$E, 4, FALSE)), FALSE, TRUE)</f>
        <v>0</v>
      </c>
      <c r="AG532" t="str">
        <f>_xlfn.IFNA(VLOOKUP(Z532,Ref_Kontak!H:H,1,FALSE),"FALSE")</f>
        <v>628999007703</v>
      </c>
      <c r="AH532" t="str">
        <f t="shared" si="85"/>
        <v>METALDET1-LINE 8</v>
      </c>
      <c r="AI532">
        <f>IF(I532="violation",COUNTIF($AH$1:AH532,AH532),0)</f>
        <v>298</v>
      </c>
      <c r="AJ532" t="str">
        <f t="shared" si="86"/>
        <v>violation-METALDET1</v>
      </c>
      <c r="AK532">
        <f>IF(I532="violation",COUNTIF($AJ$1:AJ532,AJ532),FALSE)</f>
        <v>297</v>
      </c>
      <c r="AL532">
        <f t="shared" si="87"/>
        <v>0</v>
      </c>
      <c r="AM532">
        <f t="shared" si="88"/>
        <v>3</v>
      </c>
      <c r="AN532" t="str">
        <f t="shared" si="89"/>
        <v>ALERT! 3 Violation founded @METALDET1</v>
      </c>
    </row>
    <row r="533" spans="1:40">
      <c r="A533" t="s">
        <v>120</v>
      </c>
      <c r="B533" t="s">
        <v>121</v>
      </c>
      <c r="C533" t="s">
        <v>445</v>
      </c>
      <c r="D533" t="s">
        <v>129</v>
      </c>
      <c r="E533">
        <v>1</v>
      </c>
      <c r="G533" t="s">
        <v>130</v>
      </c>
      <c r="I533" t="s">
        <v>125</v>
      </c>
      <c r="Z533" t="str">
        <f>IFERROR(MID(AA533,FIND("-",H533,1)+1,20),_xlfn.IFNA(VLOOKUP(F533&amp;"-"&amp;AA533,Ref_Kontak!$A:$E,4,FALSE),Ref_Kontak!$H$2))</f>
        <v>628999007703</v>
      </c>
      <c r="AA533" t="str">
        <f t="shared" si="80"/>
        <v/>
      </c>
      <c r="AB533" t="str">
        <f t="shared" si="81"/>
        <v/>
      </c>
      <c r="AC533" t="str">
        <f t="shared" si="82"/>
        <v>628999007703</v>
      </c>
      <c r="AD533" t="str">
        <f t="shared" si="83"/>
        <v>Halo+,+Visual+AI+5S+mendeteksi+Violation%3A+METALDET1-LINE+8</v>
      </c>
      <c r="AE533" t="str">
        <f t="shared" si="84"/>
        <v>https://web.whatsapp.com/send/?phone=628999007703&amp;text=Halo+,+Visual+AI+5S+mendeteksi+Violation%3A+METALDET1-LINE+8&amp;type=phone_number&amp;app_absent=0</v>
      </c>
      <c r="AF533" t="b">
        <f>IF(ISNA(VLOOKUP(D533&amp;"-"&amp;AB533, Ref_Kontak!$A:$E, 4, FALSE)), FALSE, TRUE)</f>
        <v>0</v>
      </c>
      <c r="AG533" t="str">
        <f>_xlfn.IFNA(VLOOKUP(Z533,Ref_Kontak!H:H,1,FALSE),"FALSE")</f>
        <v>628999007703</v>
      </c>
      <c r="AH533" t="str">
        <f t="shared" si="85"/>
        <v>METALDET1-LINE 8</v>
      </c>
      <c r="AI533">
        <f>IF(I533="violation",COUNTIF($AH$1:AH533,AH533),0)</f>
        <v>299</v>
      </c>
      <c r="AJ533" t="str">
        <f t="shared" si="86"/>
        <v>violation-METALDET1</v>
      </c>
      <c r="AK533">
        <f>IF(I533="violation",COUNTIF($AJ$1:AJ533,AJ533),FALSE)</f>
        <v>298</v>
      </c>
      <c r="AL533">
        <f t="shared" si="87"/>
        <v>0</v>
      </c>
      <c r="AM533">
        <f t="shared" si="88"/>
        <v>3</v>
      </c>
      <c r="AN533" t="str">
        <f t="shared" si="89"/>
        <v>ALERT! 3 Violation founded @METALDET1</v>
      </c>
    </row>
    <row r="534" spans="1:40">
      <c r="A534" t="s">
        <v>120</v>
      </c>
      <c r="B534" t="s">
        <v>121</v>
      </c>
      <c r="C534" t="s">
        <v>446</v>
      </c>
      <c r="D534" t="s">
        <v>129</v>
      </c>
      <c r="E534">
        <v>1</v>
      </c>
      <c r="G534" t="s">
        <v>130</v>
      </c>
      <c r="I534" t="s">
        <v>125</v>
      </c>
      <c r="Z534" t="str">
        <f>IFERROR(MID(AA534,FIND("-",H534,1)+1,20),_xlfn.IFNA(VLOOKUP(F534&amp;"-"&amp;AA534,Ref_Kontak!$A:$E,4,FALSE),Ref_Kontak!$H$2))</f>
        <v>628999007703</v>
      </c>
      <c r="AA534" t="str">
        <f t="shared" si="80"/>
        <v/>
      </c>
      <c r="AB534" t="str">
        <f t="shared" si="81"/>
        <v/>
      </c>
      <c r="AC534" t="str">
        <f t="shared" si="82"/>
        <v>628999007703</v>
      </c>
      <c r="AD534" t="str">
        <f t="shared" si="83"/>
        <v>Halo+,+Visual+AI+5S+mendeteksi+Violation%3A+METALDET1-LINE+8</v>
      </c>
      <c r="AE534" t="str">
        <f t="shared" si="84"/>
        <v>https://web.whatsapp.com/send/?phone=628999007703&amp;text=Halo+,+Visual+AI+5S+mendeteksi+Violation%3A+METALDET1-LINE+8&amp;type=phone_number&amp;app_absent=0</v>
      </c>
      <c r="AF534" t="b">
        <f>IF(ISNA(VLOOKUP(D534&amp;"-"&amp;AB534, Ref_Kontak!$A:$E, 4, FALSE)), FALSE, TRUE)</f>
        <v>0</v>
      </c>
      <c r="AG534" t="str">
        <f>_xlfn.IFNA(VLOOKUP(Z534,Ref_Kontak!H:H,1,FALSE),"FALSE")</f>
        <v>628999007703</v>
      </c>
      <c r="AH534" t="str">
        <f t="shared" si="85"/>
        <v>METALDET1-LINE 8</v>
      </c>
      <c r="AI534">
        <f>IF(I534="violation",COUNTIF($AH$1:AH534,AH534),0)</f>
        <v>300</v>
      </c>
      <c r="AJ534" t="str">
        <f t="shared" si="86"/>
        <v>violation-METALDET1</v>
      </c>
      <c r="AK534">
        <f>IF(I534="violation",COUNTIF($AJ$1:AJ534,AJ534),FALSE)</f>
        <v>299</v>
      </c>
      <c r="AL534">
        <f t="shared" si="87"/>
        <v>0</v>
      </c>
      <c r="AM534">
        <f t="shared" si="88"/>
        <v>3</v>
      </c>
      <c r="AN534" t="str">
        <f t="shared" si="89"/>
        <v>ALERT! 3 Violation founded @METALDET1</v>
      </c>
    </row>
    <row r="535" spans="1:40">
      <c r="A535" t="s">
        <v>120</v>
      </c>
      <c r="B535" t="s">
        <v>121</v>
      </c>
      <c r="C535" t="s">
        <v>447</v>
      </c>
      <c r="D535" t="s">
        <v>129</v>
      </c>
      <c r="E535">
        <v>1</v>
      </c>
      <c r="G535" t="s">
        <v>130</v>
      </c>
      <c r="I535" t="s">
        <v>125</v>
      </c>
      <c r="Z535" t="str">
        <f>IFERROR(MID(AA535,FIND("-",H535,1)+1,20),_xlfn.IFNA(VLOOKUP(F535&amp;"-"&amp;AA535,Ref_Kontak!$A:$E,4,FALSE),Ref_Kontak!$H$2))</f>
        <v>628999007703</v>
      </c>
      <c r="AA535" t="str">
        <f t="shared" si="80"/>
        <v/>
      </c>
      <c r="AB535" t="str">
        <f t="shared" si="81"/>
        <v/>
      </c>
      <c r="AC535" t="str">
        <f t="shared" si="82"/>
        <v>628999007703</v>
      </c>
      <c r="AD535" t="str">
        <f t="shared" si="83"/>
        <v>Halo+,+Visual+AI+5S+mendeteksi+Violation%3A+METALDET1-LINE+8</v>
      </c>
      <c r="AE535" t="str">
        <f t="shared" si="84"/>
        <v>https://web.whatsapp.com/send/?phone=628999007703&amp;text=Halo+,+Visual+AI+5S+mendeteksi+Violation%3A+METALDET1-LINE+8&amp;type=phone_number&amp;app_absent=0</v>
      </c>
      <c r="AF535" t="b">
        <f>IF(ISNA(VLOOKUP(D535&amp;"-"&amp;AB535, Ref_Kontak!$A:$E, 4, FALSE)), FALSE, TRUE)</f>
        <v>0</v>
      </c>
      <c r="AG535" t="str">
        <f>_xlfn.IFNA(VLOOKUP(Z535,Ref_Kontak!H:H,1,FALSE),"FALSE")</f>
        <v>628999007703</v>
      </c>
      <c r="AH535" t="str">
        <f t="shared" si="85"/>
        <v>METALDET1-LINE 8</v>
      </c>
      <c r="AI535">
        <f>IF(I535="violation",COUNTIF($AH$1:AH535,AH535),0)</f>
        <v>301</v>
      </c>
      <c r="AJ535" t="str">
        <f t="shared" si="86"/>
        <v>violation-METALDET1</v>
      </c>
      <c r="AK535">
        <f>IF(I535="violation",COUNTIF($AJ$1:AJ535,AJ535),FALSE)</f>
        <v>300</v>
      </c>
      <c r="AL535">
        <f t="shared" si="87"/>
        <v>0</v>
      </c>
      <c r="AM535">
        <f t="shared" si="88"/>
        <v>3</v>
      </c>
      <c r="AN535" t="str">
        <f t="shared" si="89"/>
        <v>ALERT! 3 Violation founded @METALDET1</v>
      </c>
    </row>
    <row r="536" spans="1:40">
      <c r="A536" t="s">
        <v>120</v>
      </c>
      <c r="B536" t="s">
        <v>121</v>
      </c>
      <c r="C536" t="s">
        <v>448</v>
      </c>
      <c r="D536" t="s">
        <v>129</v>
      </c>
      <c r="E536">
        <v>1</v>
      </c>
      <c r="G536" t="s">
        <v>130</v>
      </c>
      <c r="I536" t="s">
        <v>125</v>
      </c>
      <c r="Z536" t="str">
        <f>IFERROR(MID(AA536,FIND("-",H536,1)+1,20),_xlfn.IFNA(VLOOKUP(F536&amp;"-"&amp;AA536,Ref_Kontak!$A:$E,4,FALSE),Ref_Kontak!$H$2))</f>
        <v>628999007703</v>
      </c>
      <c r="AA536" t="str">
        <f t="shared" si="80"/>
        <v/>
      </c>
      <c r="AB536" t="str">
        <f t="shared" si="81"/>
        <v/>
      </c>
      <c r="AC536" t="str">
        <f t="shared" si="82"/>
        <v>628999007703</v>
      </c>
      <c r="AD536" t="str">
        <f t="shared" si="83"/>
        <v>Halo+,+Visual+AI+5S+mendeteksi+Violation%3A+METALDET1-LINE+8</v>
      </c>
      <c r="AE536" t="str">
        <f t="shared" si="84"/>
        <v>https://web.whatsapp.com/send/?phone=628999007703&amp;text=Halo+,+Visual+AI+5S+mendeteksi+Violation%3A+METALDET1-LINE+8&amp;type=phone_number&amp;app_absent=0</v>
      </c>
      <c r="AF536" t="b">
        <f>IF(ISNA(VLOOKUP(D536&amp;"-"&amp;AB536, Ref_Kontak!$A:$E, 4, FALSE)), FALSE, TRUE)</f>
        <v>0</v>
      </c>
      <c r="AG536" t="str">
        <f>_xlfn.IFNA(VLOOKUP(Z536,Ref_Kontak!H:H,1,FALSE),"FALSE")</f>
        <v>628999007703</v>
      </c>
      <c r="AH536" t="str">
        <f t="shared" si="85"/>
        <v>METALDET1-LINE 8</v>
      </c>
      <c r="AI536">
        <f>IF(I536="violation",COUNTIF($AH$1:AH536,AH536),0)</f>
        <v>302</v>
      </c>
      <c r="AJ536" t="str">
        <f t="shared" si="86"/>
        <v>violation-METALDET1</v>
      </c>
      <c r="AK536">
        <f>IF(I536="violation",COUNTIF($AJ$1:AJ536,AJ536),FALSE)</f>
        <v>301</v>
      </c>
      <c r="AL536">
        <f t="shared" si="87"/>
        <v>0</v>
      </c>
      <c r="AM536">
        <f t="shared" si="88"/>
        <v>3</v>
      </c>
      <c r="AN536" t="str">
        <f t="shared" si="89"/>
        <v>ALERT! 3 Violation founded @METALDET1</v>
      </c>
    </row>
    <row r="537" spans="1:40">
      <c r="A537" t="s">
        <v>120</v>
      </c>
      <c r="B537" t="s">
        <v>121</v>
      </c>
      <c r="C537" t="s">
        <v>449</v>
      </c>
      <c r="D537" t="s">
        <v>129</v>
      </c>
      <c r="E537">
        <v>1</v>
      </c>
      <c r="G537" t="s">
        <v>130</v>
      </c>
      <c r="I537" t="s">
        <v>125</v>
      </c>
      <c r="Z537" t="str">
        <f>IFERROR(MID(AA537,FIND("-",H537,1)+1,20),_xlfn.IFNA(VLOOKUP(F537&amp;"-"&amp;AA537,Ref_Kontak!$A:$E,4,FALSE),Ref_Kontak!$H$2))</f>
        <v>628999007703</v>
      </c>
      <c r="AA537" t="str">
        <f t="shared" si="80"/>
        <v/>
      </c>
      <c r="AB537" t="str">
        <f t="shared" si="81"/>
        <v/>
      </c>
      <c r="AC537" t="str">
        <f t="shared" si="82"/>
        <v>628999007703</v>
      </c>
      <c r="AD537" t="str">
        <f t="shared" si="83"/>
        <v>Halo+,+Visual+AI+5S+mendeteksi+Violation%3A+METALDET1-LINE+8</v>
      </c>
      <c r="AE537" t="str">
        <f t="shared" si="84"/>
        <v>https://web.whatsapp.com/send/?phone=628999007703&amp;text=Halo+,+Visual+AI+5S+mendeteksi+Violation%3A+METALDET1-LINE+8&amp;type=phone_number&amp;app_absent=0</v>
      </c>
      <c r="AF537" t="b">
        <f>IF(ISNA(VLOOKUP(D537&amp;"-"&amp;AB537, Ref_Kontak!$A:$E, 4, FALSE)), FALSE, TRUE)</f>
        <v>0</v>
      </c>
      <c r="AG537" t="str">
        <f>_xlfn.IFNA(VLOOKUP(Z537,Ref_Kontak!H:H,1,FALSE),"FALSE")</f>
        <v>628999007703</v>
      </c>
      <c r="AH537" t="str">
        <f t="shared" si="85"/>
        <v>METALDET1-LINE 8</v>
      </c>
      <c r="AI537">
        <f>IF(I537="violation",COUNTIF($AH$1:AH537,AH537),0)</f>
        <v>303</v>
      </c>
      <c r="AJ537" t="str">
        <f t="shared" si="86"/>
        <v>violation-METALDET1</v>
      </c>
      <c r="AK537">
        <f>IF(I537="violation",COUNTIF($AJ$1:AJ537,AJ537),FALSE)</f>
        <v>302</v>
      </c>
      <c r="AL537">
        <f t="shared" si="87"/>
        <v>0</v>
      </c>
      <c r="AM537">
        <f t="shared" si="88"/>
        <v>3</v>
      </c>
      <c r="AN537" t="str">
        <f t="shared" si="89"/>
        <v>ALERT! 3 Violation founded @METALDET1</v>
      </c>
    </row>
    <row r="538" spans="1:40">
      <c r="A538" t="s">
        <v>120</v>
      </c>
      <c r="B538" t="s">
        <v>121</v>
      </c>
      <c r="C538" t="s">
        <v>450</v>
      </c>
      <c r="D538" t="s">
        <v>129</v>
      </c>
      <c r="E538">
        <v>1</v>
      </c>
      <c r="G538" t="s">
        <v>130</v>
      </c>
      <c r="I538" t="s">
        <v>125</v>
      </c>
      <c r="Z538" t="str">
        <f>IFERROR(MID(AA538,FIND("-",H538,1)+1,20),_xlfn.IFNA(VLOOKUP(F538&amp;"-"&amp;AA538,Ref_Kontak!$A:$E,4,FALSE),Ref_Kontak!$H$2))</f>
        <v>628999007703</v>
      </c>
      <c r="AA538" t="str">
        <f t="shared" si="80"/>
        <v/>
      </c>
      <c r="AB538" t="str">
        <f t="shared" si="81"/>
        <v/>
      </c>
      <c r="AC538" t="str">
        <f t="shared" si="82"/>
        <v>628999007703</v>
      </c>
      <c r="AD538" t="str">
        <f t="shared" si="83"/>
        <v>Halo+,+Visual+AI+5S+mendeteksi+Violation%3A+METALDET1-LINE+8</v>
      </c>
      <c r="AE538" t="str">
        <f t="shared" si="84"/>
        <v>https://web.whatsapp.com/send/?phone=628999007703&amp;text=Halo+,+Visual+AI+5S+mendeteksi+Violation%3A+METALDET1-LINE+8&amp;type=phone_number&amp;app_absent=0</v>
      </c>
      <c r="AF538" t="b">
        <f>IF(ISNA(VLOOKUP(D538&amp;"-"&amp;AB538, Ref_Kontak!$A:$E, 4, FALSE)), FALSE, TRUE)</f>
        <v>0</v>
      </c>
      <c r="AG538" t="str">
        <f>_xlfn.IFNA(VLOOKUP(Z538,Ref_Kontak!H:H,1,FALSE),"FALSE")</f>
        <v>628999007703</v>
      </c>
      <c r="AH538" t="str">
        <f t="shared" si="85"/>
        <v>METALDET1-LINE 8</v>
      </c>
      <c r="AI538">
        <f>IF(I538="violation",COUNTIF($AH$1:AH538,AH538),0)</f>
        <v>304</v>
      </c>
      <c r="AJ538" t="str">
        <f t="shared" si="86"/>
        <v>violation-METALDET1</v>
      </c>
      <c r="AK538">
        <f>IF(I538="violation",COUNTIF($AJ$1:AJ538,AJ538),FALSE)</f>
        <v>303</v>
      </c>
      <c r="AL538">
        <f t="shared" si="87"/>
        <v>0</v>
      </c>
      <c r="AM538">
        <f t="shared" si="88"/>
        <v>3</v>
      </c>
      <c r="AN538" t="str">
        <f t="shared" si="89"/>
        <v>ALERT! 3 Violation founded @METALDET1</v>
      </c>
    </row>
    <row r="539" spans="1:40">
      <c r="A539" t="s">
        <v>120</v>
      </c>
      <c r="B539" t="s">
        <v>121</v>
      </c>
      <c r="C539" t="s">
        <v>451</v>
      </c>
      <c r="D539" t="s">
        <v>129</v>
      </c>
      <c r="E539">
        <v>1</v>
      </c>
      <c r="G539" t="s">
        <v>130</v>
      </c>
      <c r="I539" t="s">
        <v>125</v>
      </c>
      <c r="Z539" t="str">
        <f>IFERROR(MID(AA539,FIND("-",H539,1)+1,20),_xlfn.IFNA(VLOOKUP(F539&amp;"-"&amp;AA539,Ref_Kontak!$A:$E,4,FALSE),Ref_Kontak!$H$2))</f>
        <v>628999007703</v>
      </c>
      <c r="AA539" t="str">
        <f t="shared" si="80"/>
        <v/>
      </c>
      <c r="AB539" t="str">
        <f t="shared" si="81"/>
        <v/>
      </c>
      <c r="AC539" t="str">
        <f t="shared" si="82"/>
        <v>628999007703</v>
      </c>
      <c r="AD539" t="str">
        <f t="shared" si="83"/>
        <v>Halo+,+Visual+AI+5S+mendeteksi+Violation%3A+METALDET1-LINE+8</v>
      </c>
      <c r="AE539" t="str">
        <f t="shared" si="84"/>
        <v>https://web.whatsapp.com/send/?phone=628999007703&amp;text=Halo+,+Visual+AI+5S+mendeteksi+Violation%3A+METALDET1-LINE+8&amp;type=phone_number&amp;app_absent=0</v>
      </c>
      <c r="AF539" t="b">
        <f>IF(ISNA(VLOOKUP(D539&amp;"-"&amp;AB539, Ref_Kontak!$A:$E, 4, FALSE)), FALSE, TRUE)</f>
        <v>0</v>
      </c>
      <c r="AG539" t="str">
        <f>_xlfn.IFNA(VLOOKUP(Z539,Ref_Kontak!H:H,1,FALSE),"FALSE")</f>
        <v>628999007703</v>
      </c>
      <c r="AH539" t="str">
        <f t="shared" si="85"/>
        <v>METALDET1-LINE 8</v>
      </c>
      <c r="AI539">
        <f>IF(I539="violation",COUNTIF($AH$1:AH539,AH539),0)</f>
        <v>305</v>
      </c>
      <c r="AJ539" t="str">
        <f t="shared" si="86"/>
        <v>violation-METALDET1</v>
      </c>
      <c r="AK539">
        <f>IF(I539="violation",COUNTIF($AJ$1:AJ539,AJ539),FALSE)</f>
        <v>304</v>
      </c>
      <c r="AL539">
        <f t="shared" si="87"/>
        <v>0</v>
      </c>
      <c r="AM539">
        <f t="shared" si="88"/>
        <v>3</v>
      </c>
      <c r="AN539" t="str">
        <f t="shared" si="89"/>
        <v>ALERT! 3 Violation founded @METALDET1</v>
      </c>
    </row>
    <row r="540" spans="1:40">
      <c r="A540" t="s">
        <v>120</v>
      </c>
      <c r="B540" t="s">
        <v>121</v>
      </c>
      <c r="C540" t="s">
        <v>452</v>
      </c>
      <c r="D540" t="s">
        <v>129</v>
      </c>
      <c r="E540">
        <v>1</v>
      </c>
      <c r="G540" t="s">
        <v>130</v>
      </c>
      <c r="I540" t="s">
        <v>125</v>
      </c>
      <c r="Z540" t="str">
        <f>IFERROR(MID(AA540,FIND("-",H540,1)+1,20),_xlfn.IFNA(VLOOKUP(F540&amp;"-"&amp;AA540,Ref_Kontak!$A:$E,4,FALSE),Ref_Kontak!$H$2))</f>
        <v>628999007703</v>
      </c>
      <c r="AA540" t="str">
        <f t="shared" si="80"/>
        <v/>
      </c>
      <c r="AB540" t="str">
        <f t="shared" si="81"/>
        <v/>
      </c>
      <c r="AC540" t="str">
        <f t="shared" si="82"/>
        <v>628999007703</v>
      </c>
      <c r="AD540" t="str">
        <f t="shared" si="83"/>
        <v>Halo+,+Visual+AI+5S+mendeteksi+Violation%3A+METALDET1-LINE+8</v>
      </c>
      <c r="AE540" t="str">
        <f t="shared" si="84"/>
        <v>https://web.whatsapp.com/send/?phone=628999007703&amp;text=Halo+,+Visual+AI+5S+mendeteksi+Violation%3A+METALDET1-LINE+8&amp;type=phone_number&amp;app_absent=0</v>
      </c>
      <c r="AF540" t="b">
        <f>IF(ISNA(VLOOKUP(D540&amp;"-"&amp;AB540, Ref_Kontak!$A:$E, 4, FALSE)), FALSE, TRUE)</f>
        <v>0</v>
      </c>
      <c r="AG540" t="str">
        <f>_xlfn.IFNA(VLOOKUP(Z540,Ref_Kontak!H:H,1,FALSE),"FALSE")</f>
        <v>628999007703</v>
      </c>
      <c r="AH540" t="str">
        <f t="shared" si="85"/>
        <v>METALDET1-LINE 8</v>
      </c>
      <c r="AI540">
        <f>IF(I540="violation",COUNTIF($AH$1:AH540,AH540),0)</f>
        <v>306</v>
      </c>
      <c r="AJ540" t="str">
        <f t="shared" si="86"/>
        <v>violation-METALDET1</v>
      </c>
      <c r="AK540">
        <f>IF(I540="violation",COUNTIF($AJ$1:AJ540,AJ540),FALSE)</f>
        <v>305</v>
      </c>
      <c r="AL540">
        <f t="shared" si="87"/>
        <v>0</v>
      </c>
      <c r="AM540">
        <f t="shared" si="88"/>
        <v>3</v>
      </c>
      <c r="AN540" t="str">
        <f t="shared" si="89"/>
        <v>ALERT! 3 Violation founded @METALDET1</v>
      </c>
    </row>
    <row r="541" spans="1:40">
      <c r="A541" t="s">
        <v>120</v>
      </c>
      <c r="B541" t="s">
        <v>121</v>
      </c>
      <c r="C541" t="s">
        <v>453</v>
      </c>
      <c r="D541" t="s">
        <v>129</v>
      </c>
      <c r="E541">
        <v>1</v>
      </c>
      <c r="G541" t="s">
        <v>130</v>
      </c>
      <c r="I541" t="s">
        <v>125</v>
      </c>
      <c r="Z541" t="str">
        <f>IFERROR(MID(AA541,FIND("-",H541,1)+1,20),_xlfn.IFNA(VLOOKUP(F541&amp;"-"&amp;AA541,Ref_Kontak!$A:$E,4,FALSE),Ref_Kontak!$H$2))</f>
        <v>628999007703</v>
      </c>
      <c r="AA541" t="str">
        <f t="shared" si="80"/>
        <v/>
      </c>
      <c r="AB541" t="str">
        <f t="shared" si="81"/>
        <v/>
      </c>
      <c r="AC541" t="str">
        <f t="shared" si="82"/>
        <v>628999007703</v>
      </c>
      <c r="AD541" t="str">
        <f t="shared" si="83"/>
        <v>Halo+,+Visual+AI+5S+mendeteksi+Violation%3A+METALDET1-LINE+8</v>
      </c>
      <c r="AE541" t="str">
        <f t="shared" si="84"/>
        <v>https://web.whatsapp.com/send/?phone=628999007703&amp;text=Halo+,+Visual+AI+5S+mendeteksi+Violation%3A+METALDET1-LINE+8&amp;type=phone_number&amp;app_absent=0</v>
      </c>
      <c r="AF541" t="b">
        <f>IF(ISNA(VLOOKUP(D541&amp;"-"&amp;AB541, Ref_Kontak!$A:$E, 4, FALSE)), FALSE, TRUE)</f>
        <v>0</v>
      </c>
      <c r="AG541" t="str">
        <f>_xlfn.IFNA(VLOOKUP(Z541,Ref_Kontak!H:H,1,FALSE),"FALSE")</f>
        <v>628999007703</v>
      </c>
      <c r="AH541" t="str">
        <f t="shared" si="85"/>
        <v>METALDET1-LINE 8</v>
      </c>
      <c r="AI541">
        <f>IF(I541="violation",COUNTIF($AH$1:AH541,AH541),0)</f>
        <v>307</v>
      </c>
      <c r="AJ541" t="str">
        <f t="shared" si="86"/>
        <v>violation-METALDET1</v>
      </c>
      <c r="AK541">
        <f>IF(I541="violation",COUNTIF($AJ$1:AJ541,AJ541),FALSE)</f>
        <v>306</v>
      </c>
      <c r="AL541">
        <f t="shared" si="87"/>
        <v>0</v>
      </c>
      <c r="AM541">
        <f t="shared" si="88"/>
        <v>3</v>
      </c>
      <c r="AN541" t="str">
        <f t="shared" si="89"/>
        <v>ALERT! 3 Violation founded @METALDET1</v>
      </c>
    </row>
    <row r="542" spans="1:40">
      <c r="A542" t="s">
        <v>120</v>
      </c>
      <c r="B542" t="s">
        <v>121</v>
      </c>
      <c r="C542" t="s">
        <v>454</v>
      </c>
      <c r="D542" t="s">
        <v>129</v>
      </c>
      <c r="E542">
        <v>1</v>
      </c>
      <c r="G542" t="s">
        <v>130</v>
      </c>
      <c r="I542" t="s">
        <v>125</v>
      </c>
      <c r="Z542" t="str">
        <f>IFERROR(MID(AA542,FIND("-",H542,1)+1,20),_xlfn.IFNA(VLOOKUP(F542&amp;"-"&amp;AA542,Ref_Kontak!$A:$E,4,FALSE),Ref_Kontak!$H$2))</f>
        <v>628999007703</v>
      </c>
      <c r="AA542" t="str">
        <f t="shared" si="80"/>
        <v/>
      </c>
      <c r="AB542" t="str">
        <f t="shared" si="81"/>
        <v/>
      </c>
      <c r="AC542" t="str">
        <f t="shared" si="82"/>
        <v>628999007703</v>
      </c>
      <c r="AD542" t="str">
        <f t="shared" si="83"/>
        <v>Halo+,+Visual+AI+5S+mendeteksi+Violation%3A+METALDET1-LINE+8</v>
      </c>
      <c r="AE542" t="str">
        <f t="shared" si="84"/>
        <v>https://web.whatsapp.com/send/?phone=628999007703&amp;text=Halo+,+Visual+AI+5S+mendeteksi+Violation%3A+METALDET1-LINE+8&amp;type=phone_number&amp;app_absent=0</v>
      </c>
      <c r="AF542" t="b">
        <f>IF(ISNA(VLOOKUP(D542&amp;"-"&amp;AB542, Ref_Kontak!$A:$E, 4, FALSE)), FALSE, TRUE)</f>
        <v>0</v>
      </c>
      <c r="AG542" t="str">
        <f>_xlfn.IFNA(VLOOKUP(Z542,Ref_Kontak!H:H,1,FALSE),"FALSE")</f>
        <v>628999007703</v>
      </c>
      <c r="AH542" t="str">
        <f t="shared" si="85"/>
        <v>METALDET1-LINE 8</v>
      </c>
      <c r="AI542">
        <f>IF(I542="violation",COUNTIF($AH$1:AH542,AH542),0)</f>
        <v>308</v>
      </c>
      <c r="AJ542" t="str">
        <f t="shared" si="86"/>
        <v>violation-METALDET1</v>
      </c>
      <c r="AK542">
        <f>IF(I542="violation",COUNTIF($AJ$1:AJ542,AJ542),FALSE)</f>
        <v>307</v>
      </c>
      <c r="AL542">
        <f t="shared" si="87"/>
        <v>0</v>
      </c>
      <c r="AM542">
        <f t="shared" si="88"/>
        <v>3</v>
      </c>
      <c r="AN542" t="str">
        <f t="shared" si="89"/>
        <v>ALERT! 3 Violation founded @METALDET1</v>
      </c>
    </row>
    <row r="543" spans="1:40">
      <c r="A543" t="s">
        <v>120</v>
      </c>
      <c r="B543" t="s">
        <v>121</v>
      </c>
      <c r="C543" t="s">
        <v>455</v>
      </c>
      <c r="D543" t="s">
        <v>129</v>
      </c>
      <c r="E543">
        <v>1</v>
      </c>
      <c r="G543" t="s">
        <v>130</v>
      </c>
      <c r="I543" t="s">
        <v>125</v>
      </c>
      <c r="Z543" t="str">
        <f>IFERROR(MID(AA543,FIND("-",H543,1)+1,20),_xlfn.IFNA(VLOOKUP(F543&amp;"-"&amp;AA543,Ref_Kontak!$A:$E,4,FALSE),Ref_Kontak!$H$2))</f>
        <v>628999007703</v>
      </c>
      <c r="AA543" t="str">
        <f t="shared" si="80"/>
        <v/>
      </c>
      <c r="AB543" t="str">
        <f t="shared" si="81"/>
        <v/>
      </c>
      <c r="AC543" t="str">
        <f t="shared" si="82"/>
        <v>628999007703</v>
      </c>
      <c r="AD543" t="str">
        <f t="shared" si="83"/>
        <v>Halo+,+Visual+AI+5S+mendeteksi+Violation%3A+METALDET1-LINE+8</v>
      </c>
      <c r="AE543" t="str">
        <f t="shared" si="84"/>
        <v>https://web.whatsapp.com/send/?phone=628999007703&amp;text=Halo+,+Visual+AI+5S+mendeteksi+Violation%3A+METALDET1-LINE+8&amp;type=phone_number&amp;app_absent=0</v>
      </c>
      <c r="AF543" t="b">
        <f>IF(ISNA(VLOOKUP(D543&amp;"-"&amp;AB543, Ref_Kontak!$A:$E, 4, FALSE)), FALSE, TRUE)</f>
        <v>0</v>
      </c>
      <c r="AG543" t="str">
        <f>_xlfn.IFNA(VLOOKUP(Z543,Ref_Kontak!H:H,1,FALSE),"FALSE")</f>
        <v>628999007703</v>
      </c>
      <c r="AH543" t="str">
        <f t="shared" si="85"/>
        <v>METALDET1-LINE 8</v>
      </c>
      <c r="AI543">
        <f>IF(I543="violation",COUNTIF($AH$1:AH543,AH543),0)</f>
        <v>309</v>
      </c>
      <c r="AJ543" t="str">
        <f t="shared" si="86"/>
        <v>violation-METALDET1</v>
      </c>
      <c r="AK543">
        <f>IF(I543="violation",COUNTIF($AJ$1:AJ543,AJ543),FALSE)</f>
        <v>308</v>
      </c>
      <c r="AL543">
        <f t="shared" si="87"/>
        <v>0</v>
      </c>
      <c r="AM543">
        <f t="shared" si="88"/>
        <v>3</v>
      </c>
      <c r="AN543" t="str">
        <f t="shared" si="89"/>
        <v>ALERT! 3 Violation founded @METALDET1</v>
      </c>
    </row>
    <row r="544" spans="1:40">
      <c r="A544" t="s">
        <v>120</v>
      </c>
      <c r="B544" t="s">
        <v>121</v>
      </c>
      <c r="C544" t="s">
        <v>456</v>
      </c>
      <c r="D544" t="s">
        <v>129</v>
      </c>
      <c r="E544">
        <v>1</v>
      </c>
      <c r="G544" t="s">
        <v>130</v>
      </c>
      <c r="I544" t="s">
        <v>125</v>
      </c>
      <c r="Z544" t="str">
        <f>IFERROR(MID(AA544,FIND("-",H544,1)+1,20),_xlfn.IFNA(VLOOKUP(F544&amp;"-"&amp;AA544,Ref_Kontak!$A:$E,4,FALSE),Ref_Kontak!$H$2))</f>
        <v>628999007703</v>
      </c>
      <c r="AA544" t="str">
        <f t="shared" si="80"/>
        <v/>
      </c>
      <c r="AB544" t="str">
        <f t="shared" si="81"/>
        <v/>
      </c>
      <c r="AC544" t="str">
        <f t="shared" si="82"/>
        <v>628999007703</v>
      </c>
      <c r="AD544" t="str">
        <f t="shared" si="83"/>
        <v>Halo+,+Visual+AI+5S+mendeteksi+Violation%3A+METALDET1-LINE+8</v>
      </c>
      <c r="AE544" t="str">
        <f t="shared" si="84"/>
        <v>https://web.whatsapp.com/send/?phone=628999007703&amp;text=Halo+,+Visual+AI+5S+mendeteksi+Violation%3A+METALDET1-LINE+8&amp;type=phone_number&amp;app_absent=0</v>
      </c>
      <c r="AF544" t="b">
        <f>IF(ISNA(VLOOKUP(D544&amp;"-"&amp;AB544, Ref_Kontak!$A:$E, 4, FALSE)), FALSE, TRUE)</f>
        <v>0</v>
      </c>
      <c r="AG544" t="str">
        <f>_xlfn.IFNA(VLOOKUP(Z544,Ref_Kontak!H:H,1,FALSE),"FALSE")</f>
        <v>628999007703</v>
      </c>
      <c r="AH544" t="str">
        <f t="shared" si="85"/>
        <v>METALDET1-LINE 8</v>
      </c>
      <c r="AI544">
        <f>IF(I544="violation",COUNTIF($AH$1:AH544,AH544),0)</f>
        <v>310</v>
      </c>
      <c r="AJ544" t="str">
        <f t="shared" si="86"/>
        <v>violation-METALDET1</v>
      </c>
      <c r="AK544">
        <f>IF(I544="violation",COUNTIF($AJ$1:AJ544,AJ544),FALSE)</f>
        <v>309</v>
      </c>
      <c r="AL544">
        <f t="shared" si="87"/>
        <v>0</v>
      </c>
      <c r="AM544">
        <f t="shared" si="88"/>
        <v>3</v>
      </c>
      <c r="AN544" t="str">
        <f t="shared" si="89"/>
        <v>ALERT! 3 Violation founded @METALDET1</v>
      </c>
    </row>
    <row r="545" spans="1:40">
      <c r="A545" t="s">
        <v>120</v>
      </c>
      <c r="B545" t="s">
        <v>121</v>
      </c>
      <c r="C545" t="s">
        <v>457</v>
      </c>
      <c r="D545" t="s">
        <v>129</v>
      </c>
      <c r="E545">
        <v>1</v>
      </c>
      <c r="G545" t="s">
        <v>130</v>
      </c>
      <c r="I545" t="s">
        <v>125</v>
      </c>
      <c r="Z545" t="str">
        <f>IFERROR(MID(AA545,FIND("-",H545,1)+1,20),_xlfn.IFNA(VLOOKUP(F545&amp;"-"&amp;AA545,Ref_Kontak!$A:$E,4,FALSE),Ref_Kontak!$H$2))</f>
        <v>628999007703</v>
      </c>
      <c r="AA545" t="str">
        <f t="shared" si="80"/>
        <v/>
      </c>
      <c r="AB545" t="str">
        <f t="shared" si="81"/>
        <v/>
      </c>
      <c r="AC545" t="str">
        <f t="shared" si="82"/>
        <v>628999007703</v>
      </c>
      <c r="AD545" t="str">
        <f t="shared" si="83"/>
        <v>Halo+,+Visual+AI+5S+mendeteksi+Violation%3A+METALDET1-LINE+8</v>
      </c>
      <c r="AE545" t="str">
        <f t="shared" si="84"/>
        <v>https://web.whatsapp.com/send/?phone=628999007703&amp;text=Halo+,+Visual+AI+5S+mendeteksi+Violation%3A+METALDET1-LINE+8&amp;type=phone_number&amp;app_absent=0</v>
      </c>
      <c r="AF545" t="b">
        <f>IF(ISNA(VLOOKUP(D545&amp;"-"&amp;AB545, Ref_Kontak!$A:$E, 4, FALSE)), FALSE, TRUE)</f>
        <v>0</v>
      </c>
      <c r="AG545" t="str">
        <f>_xlfn.IFNA(VLOOKUP(Z545,Ref_Kontak!H:H,1,FALSE),"FALSE")</f>
        <v>628999007703</v>
      </c>
      <c r="AH545" t="str">
        <f t="shared" si="85"/>
        <v>METALDET1-LINE 8</v>
      </c>
      <c r="AI545">
        <f>IF(I545="violation",COUNTIF($AH$1:AH545,AH545),0)</f>
        <v>311</v>
      </c>
      <c r="AJ545" t="str">
        <f t="shared" si="86"/>
        <v>violation-METALDET1</v>
      </c>
      <c r="AK545">
        <f>IF(I545="violation",COUNTIF($AJ$1:AJ545,AJ545),FALSE)</f>
        <v>310</v>
      </c>
      <c r="AL545">
        <f t="shared" si="87"/>
        <v>0</v>
      </c>
      <c r="AM545">
        <f t="shared" si="88"/>
        <v>3</v>
      </c>
      <c r="AN545" t="str">
        <f t="shared" si="89"/>
        <v>ALERT! 3 Violation founded @METALDET1</v>
      </c>
    </row>
    <row r="546" spans="1:40">
      <c r="A546" t="s">
        <v>120</v>
      </c>
      <c r="B546" t="s">
        <v>121</v>
      </c>
      <c r="C546" t="s">
        <v>458</v>
      </c>
      <c r="D546" t="s">
        <v>129</v>
      </c>
      <c r="E546">
        <v>1</v>
      </c>
      <c r="G546" t="s">
        <v>130</v>
      </c>
      <c r="I546" t="s">
        <v>125</v>
      </c>
      <c r="Z546" t="str">
        <f>IFERROR(MID(AA546,FIND("-",H546,1)+1,20),_xlfn.IFNA(VLOOKUP(F546&amp;"-"&amp;AA546,Ref_Kontak!$A:$E,4,FALSE),Ref_Kontak!$H$2))</f>
        <v>628999007703</v>
      </c>
      <c r="AA546" t="str">
        <f t="shared" si="80"/>
        <v/>
      </c>
      <c r="AB546" t="str">
        <f t="shared" si="81"/>
        <v/>
      </c>
      <c r="AC546" t="str">
        <f t="shared" si="82"/>
        <v>628999007703</v>
      </c>
      <c r="AD546" t="str">
        <f t="shared" si="83"/>
        <v>Halo+,+Visual+AI+5S+mendeteksi+Violation%3A+METALDET1-LINE+8</v>
      </c>
      <c r="AE546" t="str">
        <f t="shared" si="84"/>
        <v>https://web.whatsapp.com/send/?phone=628999007703&amp;text=Halo+,+Visual+AI+5S+mendeteksi+Violation%3A+METALDET1-LINE+8&amp;type=phone_number&amp;app_absent=0</v>
      </c>
      <c r="AF546" t="b">
        <f>IF(ISNA(VLOOKUP(D546&amp;"-"&amp;AB546, Ref_Kontak!$A:$E, 4, FALSE)), FALSE, TRUE)</f>
        <v>0</v>
      </c>
      <c r="AG546" t="str">
        <f>_xlfn.IFNA(VLOOKUP(Z546,Ref_Kontak!H:H,1,FALSE),"FALSE")</f>
        <v>628999007703</v>
      </c>
      <c r="AH546" t="str">
        <f t="shared" si="85"/>
        <v>METALDET1-LINE 8</v>
      </c>
      <c r="AI546">
        <f>IF(I546="violation",COUNTIF($AH$1:AH546,AH546),0)</f>
        <v>312</v>
      </c>
      <c r="AJ546" t="str">
        <f t="shared" si="86"/>
        <v>violation-METALDET1</v>
      </c>
      <c r="AK546">
        <f>IF(I546="violation",COUNTIF($AJ$1:AJ546,AJ546),FALSE)</f>
        <v>311</v>
      </c>
      <c r="AL546">
        <f t="shared" si="87"/>
        <v>0</v>
      </c>
      <c r="AM546">
        <f t="shared" si="88"/>
        <v>3</v>
      </c>
      <c r="AN546" t="str">
        <f t="shared" si="89"/>
        <v>ALERT! 3 Violation founded @METALDET1</v>
      </c>
    </row>
    <row r="547" spans="1:40">
      <c r="A547" t="s">
        <v>120</v>
      </c>
      <c r="B547" t="s">
        <v>121</v>
      </c>
      <c r="C547" t="s">
        <v>459</v>
      </c>
      <c r="D547" t="s">
        <v>129</v>
      </c>
      <c r="E547">
        <v>1</v>
      </c>
      <c r="G547" t="s">
        <v>130</v>
      </c>
      <c r="I547" t="s">
        <v>125</v>
      </c>
      <c r="Z547" t="str">
        <f>IFERROR(MID(AA547,FIND("-",H547,1)+1,20),_xlfn.IFNA(VLOOKUP(F547&amp;"-"&amp;AA547,Ref_Kontak!$A:$E,4,FALSE),Ref_Kontak!$H$2))</f>
        <v>628999007703</v>
      </c>
      <c r="AA547" t="str">
        <f t="shared" si="80"/>
        <v/>
      </c>
      <c r="AB547" t="str">
        <f t="shared" si="81"/>
        <v/>
      </c>
      <c r="AC547" t="str">
        <f t="shared" si="82"/>
        <v>628999007703</v>
      </c>
      <c r="AD547" t="str">
        <f t="shared" si="83"/>
        <v>Halo+,+Visual+AI+5S+mendeteksi+Violation%3A+METALDET1-LINE+8</v>
      </c>
      <c r="AE547" t="str">
        <f t="shared" si="84"/>
        <v>https://web.whatsapp.com/send/?phone=628999007703&amp;text=Halo+,+Visual+AI+5S+mendeteksi+Violation%3A+METALDET1-LINE+8&amp;type=phone_number&amp;app_absent=0</v>
      </c>
      <c r="AF547" t="b">
        <f>IF(ISNA(VLOOKUP(D547&amp;"-"&amp;AB547, Ref_Kontak!$A:$E, 4, FALSE)), FALSE, TRUE)</f>
        <v>0</v>
      </c>
      <c r="AG547" t="str">
        <f>_xlfn.IFNA(VLOOKUP(Z547,Ref_Kontak!H:H,1,FALSE),"FALSE")</f>
        <v>628999007703</v>
      </c>
      <c r="AH547" t="str">
        <f t="shared" si="85"/>
        <v>METALDET1-LINE 8</v>
      </c>
      <c r="AI547">
        <f>IF(I547="violation",COUNTIF($AH$1:AH547,AH547),0)</f>
        <v>313</v>
      </c>
      <c r="AJ547" t="str">
        <f t="shared" si="86"/>
        <v>violation-METALDET1</v>
      </c>
      <c r="AK547">
        <f>IF(I547="violation",COUNTIF($AJ$1:AJ547,AJ547),FALSE)</f>
        <v>312</v>
      </c>
      <c r="AL547">
        <f t="shared" si="87"/>
        <v>0</v>
      </c>
      <c r="AM547">
        <f t="shared" si="88"/>
        <v>3</v>
      </c>
      <c r="AN547" t="str">
        <f t="shared" si="89"/>
        <v>ALERT! 3 Violation founded @METALDET1</v>
      </c>
    </row>
    <row r="548" spans="1:40">
      <c r="A548" t="s">
        <v>120</v>
      </c>
      <c r="B548" t="s">
        <v>121</v>
      </c>
      <c r="C548" t="s">
        <v>460</v>
      </c>
      <c r="D548" t="s">
        <v>129</v>
      </c>
      <c r="E548">
        <v>1</v>
      </c>
      <c r="G548" t="s">
        <v>130</v>
      </c>
      <c r="I548" t="s">
        <v>125</v>
      </c>
      <c r="Z548" t="str">
        <f>IFERROR(MID(AA548,FIND("-",H548,1)+1,20),_xlfn.IFNA(VLOOKUP(F548&amp;"-"&amp;AA548,Ref_Kontak!$A:$E,4,FALSE),Ref_Kontak!$H$2))</f>
        <v>628999007703</v>
      </c>
      <c r="AA548" t="str">
        <f t="shared" si="80"/>
        <v/>
      </c>
      <c r="AB548" t="str">
        <f t="shared" si="81"/>
        <v/>
      </c>
      <c r="AC548" t="str">
        <f t="shared" si="82"/>
        <v>628999007703</v>
      </c>
      <c r="AD548" t="str">
        <f t="shared" si="83"/>
        <v>Halo+,+Visual+AI+5S+mendeteksi+Violation%3A+METALDET1-LINE+8</v>
      </c>
      <c r="AE548" t="str">
        <f t="shared" si="84"/>
        <v>https://web.whatsapp.com/send/?phone=628999007703&amp;text=Halo+,+Visual+AI+5S+mendeteksi+Violation%3A+METALDET1-LINE+8&amp;type=phone_number&amp;app_absent=0</v>
      </c>
      <c r="AF548" t="b">
        <f>IF(ISNA(VLOOKUP(D548&amp;"-"&amp;AB548, Ref_Kontak!$A:$E, 4, FALSE)), FALSE, TRUE)</f>
        <v>0</v>
      </c>
      <c r="AG548" t="str">
        <f>_xlfn.IFNA(VLOOKUP(Z548,Ref_Kontak!H:H,1,FALSE),"FALSE")</f>
        <v>628999007703</v>
      </c>
      <c r="AH548" t="str">
        <f t="shared" si="85"/>
        <v>METALDET1-LINE 8</v>
      </c>
      <c r="AI548">
        <f>IF(I548="violation",COUNTIF($AH$1:AH548,AH548),0)</f>
        <v>314</v>
      </c>
      <c r="AJ548" t="str">
        <f t="shared" si="86"/>
        <v>violation-METALDET1</v>
      </c>
      <c r="AK548">
        <f>IF(I548="violation",COUNTIF($AJ$1:AJ548,AJ548),FALSE)</f>
        <v>313</v>
      </c>
      <c r="AL548">
        <f t="shared" si="87"/>
        <v>0</v>
      </c>
      <c r="AM548">
        <f t="shared" si="88"/>
        <v>3</v>
      </c>
      <c r="AN548" t="str">
        <f t="shared" si="89"/>
        <v>ALERT! 3 Violation founded @METALDET1</v>
      </c>
    </row>
    <row r="549" spans="1:40">
      <c r="A549" t="s">
        <v>120</v>
      </c>
      <c r="B549" t="s">
        <v>121</v>
      </c>
      <c r="C549" t="s">
        <v>461</v>
      </c>
      <c r="D549" t="s">
        <v>129</v>
      </c>
      <c r="E549">
        <v>1</v>
      </c>
      <c r="G549" t="s">
        <v>130</v>
      </c>
      <c r="I549" t="s">
        <v>125</v>
      </c>
      <c r="Z549" t="str">
        <f>IFERROR(MID(AA549,FIND("-",H549,1)+1,20),_xlfn.IFNA(VLOOKUP(F549&amp;"-"&amp;AA549,Ref_Kontak!$A:$E,4,FALSE),Ref_Kontak!$H$2))</f>
        <v>628999007703</v>
      </c>
      <c r="AA549" t="str">
        <f t="shared" si="80"/>
        <v/>
      </c>
      <c r="AB549" t="str">
        <f t="shared" si="81"/>
        <v/>
      </c>
      <c r="AC549" t="str">
        <f t="shared" si="82"/>
        <v>628999007703</v>
      </c>
      <c r="AD549" t="str">
        <f t="shared" si="83"/>
        <v>Halo+,+Visual+AI+5S+mendeteksi+Violation%3A+METALDET1-LINE+8</v>
      </c>
      <c r="AE549" t="str">
        <f t="shared" si="84"/>
        <v>https://web.whatsapp.com/send/?phone=628999007703&amp;text=Halo+,+Visual+AI+5S+mendeteksi+Violation%3A+METALDET1-LINE+8&amp;type=phone_number&amp;app_absent=0</v>
      </c>
      <c r="AF549" t="b">
        <f>IF(ISNA(VLOOKUP(D549&amp;"-"&amp;AB549, Ref_Kontak!$A:$E, 4, FALSE)), FALSE, TRUE)</f>
        <v>0</v>
      </c>
      <c r="AG549" t="str">
        <f>_xlfn.IFNA(VLOOKUP(Z549,Ref_Kontak!H:H,1,FALSE),"FALSE")</f>
        <v>628999007703</v>
      </c>
      <c r="AH549" t="str">
        <f t="shared" si="85"/>
        <v>METALDET1-LINE 8</v>
      </c>
      <c r="AI549">
        <f>IF(I549="violation",COUNTIF($AH$1:AH549,AH549),0)</f>
        <v>315</v>
      </c>
      <c r="AJ549" t="str">
        <f t="shared" si="86"/>
        <v>violation-METALDET1</v>
      </c>
      <c r="AK549">
        <f>IF(I549="violation",COUNTIF($AJ$1:AJ549,AJ549),FALSE)</f>
        <v>314</v>
      </c>
      <c r="AL549">
        <f t="shared" si="87"/>
        <v>0</v>
      </c>
      <c r="AM549">
        <f t="shared" si="88"/>
        <v>3</v>
      </c>
      <c r="AN549" t="str">
        <f t="shared" si="89"/>
        <v>ALERT! 3 Violation founded @METALDET1</v>
      </c>
    </row>
    <row r="550" spans="1:40">
      <c r="A550" t="s">
        <v>120</v>
      </c>
      <c r="B550" t="s">
        <v>121</v>
      </c>
      <c r="C550" t="s">
        <v>462</v>
      </c>
      <c r="D550" t="s">
        <v>129</v>
      </c>
      <c r="E550">
        <v>1</v>
      </c>
      <c r="G550" t="s">
        <v>130</v>
      </c>
      <c r="I550" t="s">
        <v>125</v>
      </c>
      <c r="Z550" t="str">
        <f>IFERROR(MID(AA550,FIND("-",H550,1)+1,20),_xlfn.IFNA(VLOOKUP(F550&amp;"-"&amp;AA550,Ref_Kontak!$A:$E,4,FALSE),Ref_Kontak!$H$2))</f>
        <v>628999007703</v>
      </c>
      <c r="AA550" t="str">
        <f t="shared" si="80"/>
        <v/>
      </c>
      <c r="AB550" t="str">
        <f t="shared" si="81"/>
        <v/>
      </c>
      <c r="AC550" t="str">
        <f t="shared" si="82"/>
        <v>628999007703</v>
      </c>
      <c r="AD550" t="str">
        <f t="shared" si="83"/>
        <v>Halo+,+Visual+AI+5S+mendeteksi+Violation%3A+METALDET1-LINE+8</v>
      </c>
      <c r="AE550" t="str">
        <f t="shared" si="84"/>
        <v>https://web.whatsapp.com/send/?phone=628999007703&amp;text=Halo+,+Visual+AI+5S+mendeteksi+Violation%3A+METALDET1-LINE+8&amp;type=phone_number&amp;app_absent=0</v>
      </c>
      <c r="AF550" t="b">
        <f>IF(ISNA(VLOOKUP(D550&amp;"-"&amp;AB550, Ref_Kontak!$A:$E, 4, FALSE)), FALSE, TRUE)</f>
        <v>0</v>
      </c>
      <c r="AG550" t="str">
        <f>_xlfn.IFNA(VLOOKUP(Z550,Ref_Kontak!H:H,1,FALSE),"FALSE")</f>
        <v>628999007703</v>
      </c>
      <c r="AH550" t="str">
        <f t="shared" si="85"/>
        <v>METALDET1-LINE 8</v>
      </c>
      <c r="AI550">
        <f>IF(I550="violation",COUNTIF($AH$1:AH550,AH550),0)</f>
        <v>316</v>
      </c>
      <c r="AJ550" t="str">
        <f t="shared" si="86"/>
        <v>violation-METALDET1</v>
      </c>
      <c r="AK550">
        <f>IF(I550="violation",COUNTIF($AJ$1:AJ550,AJ550),FALSE)</f>
        <v>315</v>
      </c>
      <c r="AL550">
        <f t="shared" si="87"/>
        <v>0</v>
      </c>
      <c r="AM550">
        <f t="shared" si="88"/>
        <v>3</v>
      </c>
      <c r="AN550" t="str">
        <f t="shared" si="89"/>
        <v>ALERT! 3 Violation founded @METALDET1</v>
      </c>
    </row>
    <row r="551" spans="1:40">
      <c r="A551" t="s">
        <v>120</v>
      </c>
      <c r="B551" t="s">
        <v>121</v>
      </c>
      <c r="C551" t="s">
        <v>463</v>
      </c>
      <c r="D551" t="s">
        <v>129</v>
      </c>
      <c r="E551">
        <v>1</v>
      </c>
      <c r="G551" t="s">
        <v>130</v>
      </c>
      <c r="I551" t="s">
        <v>125</v>
      </c>
      <c r="Z551" t="str">
        <f>IFERROR(MID(AA551,FIND("-",H551,1)+1,20),_xlfn.IFNA(VLOOKUP(F551&amp;"-"&amp;AA551,Ref_Kontak!$A:$E,4,FALSE),Ref_Kontak!$H$2))</f>
        <v>628999007703</v>
      </c>
      <c r="AA551" t="str">
        <f t="shared" si="80"/>
        <v/>
      </c>
      <c r="AB551" t="str">
        <f t="shared" si="81"/>
        <v/>
      </c>
      <c r="AC551" t="str">
        <f t="shared" si="82"/>
        <v>628999007703</v>
      </c>
      <c r="AD551" t="str">
        <f t="shared" si="83"/>
        <v>Halo+,+Visual+AI+5S+mendeteksi+Violation%3A+METALDET1-LINE+8</v>
      </c>
      <c r="AE551" t="str">
        <f t="shared" si="84"/>
        <v>https://web.whatsapp.com/send/?phone=628999007703&amp;text=Halo+,+Visual+AI+5S+mendeteksi+Violation%3A+METALDET1-LINE+8&amp;type=phone_number&amp;app_absent=0</v>
      </c>
      <c r="AF551" t="b">
        <f>IF(ISNA(VLOOKUP(D551&amp;"-"&amp;AB551, Ref_Kontak!$A:$E, 4, FALSE)), FALSE, TRUE)</f>
        <v>0</v>
      </c>
      <c r="AG551" t="str">
        <f>_xlfn.IFNA(VLOOKUP(Z551,Ref_Kontak!H:H,1,FALSE),"FALSE")</f>
        <v>628999007703</v>
      </c>
      <c r="AH551" t="str">
        <f t="shared" si="85"/>
        <v>METALDET1-LINE 8</v>
      </c>
      <c r="AI551">
        <f>IF(I551="violation",COUNTIF($AH$1:AH551,AH551),0)</f>
        <v>317</v>
      </c>
      <c r="AJ551" t="str">
        <f t="shared" si="86"/>
        <v>violation-METALDET1</v>
      </c>
      <c r="AK551">
        <f>IF(I551="violation",COUNTIF($AJ$1:AJ551,AJ551),FALSE)</f>
        <v>316</v>
      </c>
      <c r="AL551">
        <f t="shared" si="87"/>
        <v>0</v>
      </c>
      <c r="AM551">
        <f t="shared" si="88"/>
        <v>3</v>
      </c>
      <c r="AN551" t="str">
        <f t="shared" si="89"/>
        <v>ALERT! 3 Violation founded @METALDET1</v>
      </c>
    </row>
    <row r="552" spans="1:40">
      <c r="A552" t="s">
        <v>120</v>
      </c>
      <c r="B552" t="s">
        <v>121</v>
      </c>
      <c r="C552" t="s">
        <v>464</v>
      </c>
      <c r="D552" t="s">
        <v>129</v>
      </c>
      <c r="E552">
        <v>1</v>
      </c>
      <c r="G552" t="s">
        <v>130</v>
      </c>
      <c r="I552" t="s">
        <v>125</v>
      </c>
      <c r="Z552" t="str">
        <f>IFERROR(MID(AA552,FIND("-",H552,1)+1,20),_xlfn.IFNA(VLOOKUP(F552&amp;"-"&amp;AA552,Ref_Kontak!$A:$E,4,FALSE),Ref_Kontak!$H$2))</f>
        <v>628999007703</v>
      </c>
      <c r="AA552" t="str">
        <f t="shared" si="80"/>
        <v/>
      </c>
      <c r="AB552" t="str">
        <f t="shared" si="81"/>
        <v/>
      </c>
      <c r="AC552" t="str">
        <f t="shared" si="82"/>
        <v>628999007703</v>
      </c>
      <c r="AD552" t="str">
        <f t="shared" si="83"/>
        <v>Halo+,+Visual+AI+5S+mendeteksi+Violation%3A+METALDET1-LINE+8</v>
      </c>
      <c r="AE552" t="str">
        <f t="shared" si="84"/>
        <v>https://web.whatsapp.com/send/?phone=628999007703&amp;text=Halo+,+Visual+AI+5S+mendeteksi+Violation%3A+METALDET1-LINE+8&amp;type=phone_number&amp;app_absent=0</v>
      </c>
      <c r="AF552" t="b">
        <f>IF(ISNA(VLOOKUP(D552&amp;"-"&amp;AB552, Ref_Kontak!$A:$E, 4, FALSE)), FALSE, TRUE)</f>
        <v>0</v>
      </c>
      <c r="AG552" t="str">
        <f>_xlfn.IFNA(VLOOKUP(Z552,Ref_Kontak!H:H,1,FALSE),"FALSE")</f>
        <v>628999007703</v>
      </c>
      <c r="AH552" t="str">
        <f t="shared" si="85"/>
        <v>METALDET1-LINE 8</v>
      </c>
      <c r="AI552">
        <f>IF(I552="violation",COUNTIF($AH$1:AH552,AH552),0)</f>
        <v>318</v>
      </c>
      <c r="AJ552" t="str">
        <f t="shared" si="86"/>
        <v>violation-METALDET1</v>
      </c>
      <c r="AK552">
        <f>IF(I552="violation",COUNTIF($AJ$1:AJ552,AJ552),FALSE)</f>
        <v>317</v>
      </c>
      <c r="AL552">
        <f t="shared" si="87"/>
        <v>0</v>
      </c>
      <c r="AM552">
        <f t="shared" si="88"/>
        <v>3</v>
      </c>
      <c r="AN552" t="str">
        <f t="shared" si="89"/>
        <v>ALERT! 3 Violation founded @METALDET1</v>
      </c>
    </row>
    <row r="553" spans="1:40">
      <c r="A553" t="s">
        <v>120</v>
      </c>
      <c r="B553" t="s">
        <v>121</v>
      </c>
      <c r="C553" t="s">
        <v>465</v>
      </c>
      <c r="D553" t="s">
        <v>129</v>
      </c>
      <c r="E553">
        <v>1</v>
      </c>
      <c r="G553" t="s">
        <v>130</v>
      </c>
      <c r="I553" t="s">
        <v>125</v>
      </c>
      <c r="Z553" t="str">
        <f>IFERROR(MID(AA553,FIND("-",H553,1)+1,20),_xlfn.IFNA(VLOOKUP(F553&amp;"-"&amp;AA553,Ref_Kontak!$A:$E,4,FALSE),Ref_Kontak!$H$2))</f>
        <v>628999007703</v>
      </c>
      <c r="AA553" t="str">
        <f t="shared" si="80"/>
        <v/>
      </c>
      <c r="AB553" t="str">
        <f t="shared" si="81"/>
        <v/>
      </c>
      <c r="AC553" t="str">
        <f t="shared" si="82"/>
        <v>628999007703</v>
      </c>
      <c r="AD553" t="str">
        <f t="shared" si="83"/>
        <v>Halo+,+Visual+AI+5S+mendeteksi+Violation%3A+METALDET1-LINE+8</v>
      </c>
      <c r="AE553" t="str">
        <f t="shared" si="84"/>
        <v>https://web.whatsapp.com/send/?phone=628999007703&amp;text=Halo+,+Visual+AI+5S+mendeteksi+Violation%3A+METALDET1-LINE+8&amp;type=phone_number&amp;app_absent=0</v>
      </c>
      <c r="AF553" t="b">
        <f>IF(ISNA(VLOOKUP(D553&amp;"-"&amp;AB553, Ref_Kontak!$A:$E, 4, FALSE)), FALSE, TRUE)</f>
        <v>0</v>
      </c>
      <c r="AG553" t="str">
        <f>_xlfn.IFNA(VLOOKUP(Z553,Ref_Kontak!H:H,1,FALSE),"FALSE")</f>
        <v>628999007703</v>
      </c>
      <c r="AH553" t="str">
        <f t="shared" si="85"/>
        <v>METALDET1-LINE 8</v>
      </c>
      <c r="AI553">
        <f>IF(I553="violation",COUNTIF($AH$1:AH553,AH553),0)</f>
        <v>319</v>
      </c>
      <c r="AJ553" t="str">
        <f t="shared" si="86"/>
        <v>violation-METALDET1</v>
      </c>
      <c r="AK553">
        <f>IF(I553="violation",COUNTIF($AJ$1:AJ553,AJ553),FALSE)</f>
        <v>318</v>
      </c>
      <c r="AL553">
        <f t="shared" si="87"/>
        <v>0</v>
      </c>
      <c r="AM553">
        <f t="shared" si="88"/>
        <v>3</v>
      </c>
      <c r="AN553" t="str">
        <f t="shared" si="89"/>
        <v>ALERT! 3 Violation founded @METALDET1</v>
      </c>
    </row>
    <row r="554" spans="1:40">
      <c r="A554" t="s">
        <v>120</v>
      </c>
      <c r="B554" t="s">
        <v>121</v>
      </c>
      <c r="C554" t="s">
        <v>466</v>
      </c>
      <c r="D554" t="s">
        <v>129</v>
      </c>
      <c r="E554">
        <v>1</v>
      </c>
      <c r="G554" t="s">
        <v>130</v>
      </c>
      <c r="I554" t="s">
        <v>125</v>
      </c>
      <c r="Z554" t="str">
        <f>IFERROR(MID(AA554,FIND("-",H554,1)+1,20),_xlfn.IFNA(VLOOKUP(F554&amp;"-"&amp;AA554,Ref_Kontak!$A:$E,4,FALSE),Ref_Kontak!$H$2))</f>
        <v>628999007703</v>
      </c>
      <c r="AA554" t="str">
        <f t="shared" si="80"/>
        <v/>
      </c>
      <c r="AB554" t="str">
        <f t="shared" si="81"/>
        <v/>
      </c>
      <c r="AC554" t="str">
        <f t="shared" si="82"/>
        <v>628999007703</v>
      </c>
      <c r="AD554" t="str">
        <f t="shared" si="83"/>
        <v>Halo+,+Visual+AI+5S+mendeteksi+Violation%3A+METALDET1-LINE+8</v>
      </c>
      <c r="AE554" t="str">
        <f t="shared" si="84"/>
        <v>https://web.whatsapp.com/send/?phone=628999007703&amp;text=Halo+,+Visual+AI+5S+mendeteksi+Violation%3A+METALDET1-LINE+8&amp;type=phone_number&amp;app_absent=0</v>
      </c>
      <c r="AF554" t="b">
        <f>IF(ISNA(VLOOKUP(D554&amp;"-"&amp;AB554, Ref_Kontak!$A:$E, 4, FALSE)), FALSE, TRUE)</f>
        <v>0</v>
      </c>
      <c r="AG554" t="str">
        <f>_xlfn.IFNA(VLOOKUP(Z554,Ref_Kontak!H:H,1,FALSE),"FALSE")</f>
        <v>628999007703</v>
      </c>
      <c r="AH554" t="str">
        <f t="shared" si="85"/>
        <v>METALDET1-LINE 8</v>
      </c>
      <c r="AI554">
        <f>IF(I554="violation",COUNTIF($AH$1:AH554,AH554),0)</f>
        <v>320</v>
      </c>
      <c r="AJ554" t="str">
        <f t="shared" si="86"/>
        <v>violation-METALDET1</v>
      </c>
      <c r="AK554">
        <f>IF(I554="violation",COUNTIF($AJ$1:AJ554,AJ554),FALSE)</f>
        <v>319</v>
      </c>
      <c r="AL554">
        <f t="shared" si="87"/>
        <v>0</v>
      </c>
      <c r="AM554">
        <f t="shared" si="88"/>
        <v>3</v>
      </c>
      <c r="AN554" t="str">
        <f t="shared" si="89"/>
        <v>ALERT! 3 Violation founded @METALDET1</v>
      </c>
    </row>
    <row r="555" spans="1:40">
      <c r="A555" t="s">
        <v>120</v>
      </c>
      <c r="B555" t="s">
        <v>121</v>
      </c>
      <c r="C555" t="s">
        <v>467</v>
      </c>
      <c r="D555" t="s">
        <v>129</v>
      </c>
      <c r="E555">
        <v>1</v>
      </c>
      <c r="G555" t="s">
        <v>130</v>
      </c>
      <c r="I555" t="s">
        <v>125</v>
      </c>
      <c r="Z555" t="str">
        <f>IFERROR(MID(AA555,FIND("-",H555,1)+1,20),_xlfn.IFNA(VLOOKUP(F555&amp;"-"&amp;AA555,Ref_Kontak!$A:$E,4,FALSE),Ref_Kontak!$H$2))</f>
        <v>628999007703</v>
      </c>
      <c r="AA555" t="str">
        <f t="shared" si="80"/>
        <v/>
      </c>
      <c r="AB555" t="str">
        <f t="shared" si="81"/>
        <v/>
      </c>
      <c r="AC555" t="str">
        <f t="shared" si="82"/>
        <v>628999007703</v>
      </c>
      <c r="AD555" t="str">
        <f t="shared" si="83"/>
        <v>Halo+,+Visual+AI+5S+mendeteksi+Violation%3A+METALDET1-LINE+8</v>
      </c>
      <c r="AE555" t="str">
        <f t="shared" si="84"/>
        <v>https://web.whatsapp.com/send/?phone=628999007703&amp;text=Halo+,+Visual+AI+5S+mendeteksi+Violation%3A+METALDET1-LINE+8&amp;type=phone_number&amp;app_absent=0</v>
      </c>
      <c r="AF555" t="b">
        <f>IF(ISNA(VLOOKUP(D555&amp;"-"&amp;AB555, Ref_Kontak!$A:$E, 4, FALSE)), FALSE, TRUE)</f>
        <v>0</v>
      </c>
      <c r="AG555" t="str">
        <f>_xlfn.IFNA(VLOOKUP(Z555,Ref_Kontak!H:H,1,FALSE),"FALSE")</f>
        <v>628999007703</v>
      </c>
      <c r="AH555" t="str">
        <f t="shared" si="85"/>
        <v>METALDET1-LINE 8</v>
      </c>
      <c r="AI555">
        <f>IF(I555="violation",COUNTIF($AH$1:AH555,AH555),0)</f>
        <v>321</v>
      </c>
      <c r="AJ555" t="str">
        <f t="shared" si="86"/>
        <v>violation-METALDET1</v>
      </c>
      <c r="AK555">
        <f>IF(I555="violation",COUNTIF($AJ$1:AJ555,AJ555),FALSE)</f>
        <v>320</v>
      </c>
      <c r="AL555">
        <f t="shared" si="87"/>
        <v>0</v>
      </c>
      <c r="AM555">
        <f t="shared" si="88"/>
        <v>3</v>
      </c>
      <c r="AN555" t="str">
        <f t="shared" si="89"/>
        <v>ALERT! 3 Violation founded @METALDET1</v>
      </c>
    </row>
    <row r="556" spans="1:40">
      <c r="A556" t="s">
        <v>120</v>
      </c>
      <c r="B556" t="s">
        <v>121</v>
      </c>
      <c r="C556" t="s">
        <v>468</v>
      </c>
      <c r="D556" t="s">
        <v>129</v>
      </c>
      <c r="E556">
        <v>1</v>
      </c>
      <c r="G556" t="s">
        <v>130</v>
      </c>
      <c r="I556" t="s">
        <v>125</v>
      </c>
      <c r="Z556" t="str">
        <f>IFERROR(MID(AA556,FIND("-",H556,1)+1,20),_xlfn.IFNA(VLOOKUP(F556&amp;"-"&amp;AA556,Ref_Kontak!$A:$E,4,FALSE),Ref_Kontak!$H$2))</f>
        <v>628999007703</v>
      </c>
      <c r="AA556" t="str">
        <f t="shared" si="80"/>
        <v/>
      </c>
      <c r="AB556" t="str">
        <f t="shared" si="81"/>
        <v/>
      </c>
      <c r="AC556" t="str">
        <f t="shared" si="82"/>
        <v>628999007703</v>
      </c>
      <c r="AD556" t="str">
        <f t="shared" si="83"/>
        <v>Halo+,+Visual+AI+5S+mendeteksi+Violation%3A+METALDET1-LINE+8</v>
      </c>
      <c r="AE556" t="str">
        <f t="shared" si="84"/>
        <v>https://web.whatsapp.com/send/?phone=628999007703&amp;text=Halo+,+Visual+AI+5S+mendeteksi+Violation%3A+METALDET1-LINE+8&amp;type=phone_number&amp;app_absent=0</v>
      </c>
      <c r="AF556" t="b">
        <f>IF(ISNA(VLOOKUP(D556&amp;"-"&amp;AB556, Ref_Kontak!$A:$E, 4, FALSE)), FALSE, TRUE)</f>
        <v>0</v>
      </c>
      <c r="AG556" t="str">
        <f>_xlfn.IFNA(VLOOKUP(Z556,Ref_Kontak!H:H,1,FALSE),"FALSE")</f>
        <v>628999007703</v>
      </c>
      <c r="AH556" t="str">
        <f t="shared" si="85"/>
        <v>METALDET1-LINE 8</v>
      </c>
      <c r="AI556">
        <f>IF(I556="violation",COUNTIF($AH$1:AH556,AH556),0)</f>
        <v>322</v>
      </c>
      <c r="AJ556" t="str">
        <f t="shared" si="86"/>
        <v>violation-METALDET1</v>
      </c>
      <c r="AK556">
        <f>IF(I556="violation",COUNTIF($AJ$1:AJ556,AJ556),FALSE)</f>
        <v>321</v>
      </c>
      <c r="AL556">
        <f t="shared" si="87"/>
        <v>0</v>
      </c>
      <c r="AM556">
        <f t="shared" si="88"/>
        <v>3</v>
      </c>
      <c r="AN556" t="str">
        <f t="shared" si="89"/>
        <v>ALERT! 3 Violation founded @METALDET1</v>
      </c>
    </row>
    <row r="557" spans="1:40">
      <c r="A557" t="s">
        <v>120</v>
      </c>
      <c r="B557" t="s">
        <v>121</v>
      </c>
      <c r="C557" t="s">
        <v>469</v>
      </c>
      <c r="D557" t="s">
        <v>129</v>
      </c>
      <c r="E557">
        <v>1</v>
      </c>
      <c r="G557" t="s">
        <v>130</v>
      </c>
      <c r="I557" t="s">
        <v>125</v>
      </c>
      <c r="Z557" t="str">
        <f>IFERROR(MID(AA557,FIND("-",H557,1)+1,20),_xlfn.IFNA(VLOOKUP(F557&amp;"-"&amp;AA557,Ref_Kontak!$A:$E,4,FALSE),Ref_Kontak!$H$2))</f>
        <v>628999007703</v>
      </c>
      <c r="AA557" t="str">
        <f t="shared" si="80"/>
        <v/>
      </c>
      <c r="AB557" t="str">
        <f t="shared" si="81"/>
        <v/>
      </c>
      <c r="AC557" t="str">
        <f t="shared" si="82"/>
        <v>628999007703</v>
      </c>
      <c r="AD557" t="str">
        <f t="shared" si="83"/>
        <v>Halo+,+Visual+AI+5S+mendeteksi+Violation%3A+METALDET1-LINE+8</v>
      </c>
      <c r="AE557" t="str">
        <f t="shared" si="84"/>
        <v>https://web.whatsapp.com/send/?phone=628999007703&amp;text=Halo+,+Visual+AI+5S+mendeteksi+Violation%3A+METALDET1-LINE+8&amp;type=phone_number&amp;app_absent=0</v>
      </c>
      <c r="AF557" t="b">
        <f>IF(ISNA(VLOOKUP(D557&amp;"-"&amp;AB557, Ref_Kontak!$A:$E, 4, FALSE)), FALSE, TRUE)</f>
        <v>0</v>
      </c>
      <c r="AG557" t="str">
        <f>_xlfn.IFNA(VLOOKUP(Z557,Ref_Kontak!H:H,1,FALSE),"FALSE")</f>
        <v>628999007703</v>
      </c>
      <c r="AH557" t="str">
        <f t="shared" si="85"/>
        <v>METALDET1-LINE 8</v>
      </c>
      <c r="AI557">
        <f>IF(I557="violation",COUNTIF($AH$1:AH557,AH557),0)</f>
        <v>323</v>
      </c>
      <c r="AJ557" t="str">
        <f t="shared" si="86"/>
        <v>violation-METALDET1</v>
      </c>
      <c r="AK557">
        <f>IF(I557="violation",COUNTIF($AJ$1:AJ557,AJ557),FALSE)</f>
        <v>322</v>
      </c>
      <c r="AL557">
        <f t="shared" si="87"/>
        <v>0</v>
      </c>
      <c r="AM557">
        <f t="shared" si="88"/>
        <v>3</v>
      </c>
      <c r="AN557" t="str">
        <f t="shared" si="89"/>
        <v>ALERT! 3 Violation founded @METALDET1</v>
      </c>
    </row>
    <row r="558" spans="1:40">
      <c r="A558" t="s">
        <v>120</v>
      </c>
      <c r="B558" t="s">
        <v>121</v>
      </c>
      <c r="C558" t="s">
        <v>470</v>
      </c>
      <c r="D558" t="s">
        <v>129</v>
      </c>
      <c r="E558">
        <v>1</v>
      </c>
      <c r="G558" t="s">
        <v>130</v>
      </c>
      <c r="I558" t="s">
        <v>125</v>
      </c>
      <c r="Z558" t="str">
        <f>IFERROR(MID(AA558,FIND("-",H558,1)+1,20),_xlfn.IFNA(VLOOKUP(F558&amp;"-"&amp;AA558,Ref_Kontak!$A:$E,4,FALSE),Ref_Kontak!$H$2))</f>
        <v>628999007703</v>
      </c>
      <c r="AA558" t="str">
        <f t="shared" si="80"/>
        <v/>
      </c>
      <c r="AB558" t="str">
        <f t="shared" si="81"/>
        <v/>
      </c>
      <c r="AC558" t="str">
        <f t="shared" si="82"/>
        <v>628999007703</v>
      </c>
      <c r="AD558" t="str">
        <f t="shared" si="83"/>
        <v>Halo+,+Visual+AI+5S+mendeteksi+Violation%3A+METALDET1-LINE+8</v>
      </c>
      <c r="AE558" t="str">
        <f t="shared" si="84"/>
        <v>https://web.whatsapp.com/send/?phone=628999007703&amp;text=Halo+,+Visual+AI+5S+mendeteksi+Violation%3A+METALDET1-LINE+8&amp;type=phone_number&amp;app_absent=0</v>
      </c>
      <c r="AF558" t="b">
        <f>IF(ISNA(VLOOKUP(D558&amp;"-"&amp;AB558, Ref_Kontak!$A:$E, 4, FALSE)), FALSE, TRUE)</f>
        <v>0</v>
      </c>
      <c r="AG558" t="str">
        <f>_xlfn.IFNA(VLOOKUP(Z558,Ref_Kontak!H:H,1,FALSE),"FALSE")</f>
        <v>628999007703</v>
      </c>
      <c r="AH558" t="str">
        <f t="shared" si="85"/>
        <v>METALDET1-LINE 8</v>
      </c>
      <c r="AI558">
        <f>IF(I558="violation",COUNTIF($AH$1:AH558,AH558),0)</f>
        <v>324</v>
      </c>
      <c r="AJ558" t="str">
        <f t="shared" si="86"/>
        <v>violation-METALDET1</v>
      </c>
      <c r="AK558">
        <f>IF(I558="violation",COUNTIF($AJ$1:AJ558,AJ558),FALSE)</f>
        <v>323</v>
      </c>
      <c r="AL558">
        <f t="shared" si="87"/>
        <v>0</v>
      </c>
      <c r="AM558">
        <f t="shared" si="88"/>
        <v>3</v>
      </c>
      <c r="AN558" t="str">
        <f t="shared" si="89"/>
        <v>ALERT! 3 Violation founded @METALDET1</v>
      </c>
    </row>
    <row r="559" spans="1:40">
      <c r="A559" t="s">
        <v>120</v>
      </c>
      <c r="B559" t="s">
        <v>121</v>
      </c>
      <c r="C559" t="s">
        <v>471</v>
      </c>
      <c r="D559" t="s">
        <v>129</v>
      </c>
      <c r="E559">
        <v>1</v>
      </c>
      <c r="G559" t="s">
        <v>130</v>
      </c>
      <c r="I559" t="s">
        <v>125</v>
      </c>
      <c r="Z559" t="str">
        <f>IFERROR(MID(AA559,FIND("-",H559,1)+1,20),_xlfn.IFNA(VLOOKUP(F559&amp;"-"&amp;AA559,Ref_Kontak!$A:$E,4,FALSE),Ref_Kontak!$H$2))</f>
        <v>628999007703</v>
      </c>
      <c r="AA559" t="str">
        <f t="shared" si="80"/>
        <v/>
      </c>
      <c r="AB559" t="str">
        <f t="shared" si="81"/>
        <v/>
      </c>
      <c r="AC559" t="str">
        <f t="shared" si="82"/>
        <v>628999007703</v>
      </c>
      <c r="AD559" t="str">
        <f t="shared" si="83"/>
        <v>Halo+,+Visual+AI+5S+mendeteksi+Violation%3A+METALDET1-LINE+8</v>
      </c>
      <c r="AE559" t="str">
        <f t="shared" si="84"/>
        <v>https://web.whatsapp.com/send/?phone=628999007703&amp;text=Halo+,+Visual+AI+5S+mendeteksi+Violation%3A+METALDET1-LINE+8&amp;type=phone_number&amp;app_absent=0</v>
      </c>
      <c r="AF559" t="b">
        <f>IF(ISNA(VLOOKUP(D559&amp;"-"&amp;AB559, Ref_Kontak!$A:$E, 4, FALSE)), FALSE, TRUE)</f>
        <v>0</v>
      </c>
      <c r="AG559" t="str">
        <f>_xlfn.IFNA(VLOOKUP(Z559,Ref_Kontak!H:H,1,FALSE),"FALSE")</f>
        <v>628999007703</v>
      </c>
      <c r="AH559" t="str">
        <f t="shared" si="85"/>
        <v>METALDET1-LINE 8</v>
      </c>
      <c r="AI559">
        <f>IF(I559="violation",COUNTIF($AH$1:AH559,AH559),0)</f>
        <v>325</v>
      </c>
      <c r="AJ559" t="str">
        <f t="shared" si="86"/>
        <v>violation-METALDET1</v>
      </c>
      <c r="AK559">
        <f>IF(I559="violation",COUNTIF($AJ$1:AJ559,AJ559),FALSE)</f>
        <v>324</v>
      </c>
      <c r="AL559">
        <f t="shared" si="87"/>
        <v>0</v>
      </c>
      <c r="AM559">
        <f t="shared" si="88"/>
        <v>3</v>
      </c>
      <c r="AN559" t="str">
        <f t="shared" si="89"/>
        <v>ALERT! 3 Violation founded @METALDET1</v>
      </c>
    </row>
    <row r="560" spans="1:40">
      <c r="A560" t="s">
        <v>120</v>
      </c>
      <c r="B560" t="s">
        <v>121</v>
      </c>
      <c r="C560" t="s">
        <v>472</v>
      </c>
      <c r="D560" t="s">
        <v>129</v>
      </c>
      <c r="E560">
        <v>1</v>
      </c>
      <c r="G560" t="s">
        <v>130</v>
      </c>
      <c r="I560" t="s">
        <v>125</v>
      </c>
      <c r="Z560" t="str">
        <f>IFERROR(MID(AA560,FIND("-",H560,1)+1,20),_xlfn.IFNA(VLOOKUP(F560&amp;"-"&amp;AA560,Ref_Kontak!$A:$E,4,FALSE),Ref_Kontak!$H$2))</f>
        <v>628999007703</v>
      </c>
      <c r="AA560" t="str">
        <f t="shared" si="80"/>
        <v/>
      </c>
      <c r="AB560" t="str">
        <f t="shared" si="81"/>
        <v/>
      </c>
      <c r="AC560" t="str">
        <f t="shared" si="82"/>
        <v>628999007703</v>
      </c>
      <c r="AD560" t="str">
        <f t="shared" si="83"/>
        <v>Halo+,+Visual+AI+5S+mendeteksi+Violation%3A+METALDET1-LINE+8</v>
      </c>
      <c r="AE560" t="str">
        <f t="shared" si="84"/>
        <v>https://web.whatsapp.com/send/?phone=628999007703&amp;text=Halo+,+Visual+AI+5S+mendeteksi+Violation%3A+METALDET1-LINE+8&amp;type=phone_number&amp;app_absent=0</v>
      </c>
      <c r="AF560" t="b">
        <f>IF(ISNA(VLOOKUP(D560&amp;"-"&amp;AB560, Ref_Kontak!$A:$E, 4, FALSE)), FALSE, TRUE)</f>
        <v>0</v>
      </c>
      <c r="AG560" t="str">
        <f>_xlfn.IFNA(VLOOKUP(Z560,Ref_Kontak!H:H,1,FALSE),"FALSE")</f>
        <v>628999007703</v>
      </c>
      <c r="AH560" t="str">
        <f t="shared" si="85"/>
        <v>METALDET1-LINE 8</v>
      </c>
      <c r="AI560">
        <f>IF(I560="violation",COUNTIF($AH$1:AH560,AH560),0)</f>
        <v>326</v>
      </c>
      <c r="AJ560" t="str">
        <f t="shared" si="86"/>
        <v>violation-METALDET1</v>
      </c>
      <c r="AK560">
        <f>IF(I560="violation",COUNTIF($AJ$1:AJ560,AJ560),FALSE)</f>
        <v>325</v>
      </c>
      <c r="AL560">
        <f t="shared" si="87"/>
        <v>0</v>
      </c>
      <c r="AM560">
        <f t="shared" si="88"/>
        <v>3</v>
      </c>
      <c r="AN560" t="str">
        <f t="shared" si="89"/>
        <v>ALERT! 3 Violation founded @METALDET1</v>
      </c>
    </row>
    <row r="561" spans="1:40">
      <c r="A561" t="s">
        <v>120</v>
      </c>
      <c r="B561" t="s">
        <v>121</v>
      </c>
      <c r="C561" t="s">
        <v>473</v>
      </c>
      <c r="D561" t="s">
        <v>129</v>
      </c>
      <c r="E561">
        <v>1</v>
      </c>
      <c r="G561" t="s">
        <v>130</v>
      </c>
      <c r="I561" t="s">
        <v>125</v>
      </c>
      <c r="Z561" t="str">
        <f>IFERROR(MID(AA561,FIND("-",H561,1)+1,20),_xlfn.IFNA(VLOOKUP(F561&amp;"-"&amp;AA561,Ref_Kontak!$A:$E,4,FALSE),Ref_Kontak!$H$2))</f>
        <v>628999007703</v>
      </c>
      <c r="AA561" t="str">
        <f t="shared" si="80"/>
        <v/>
      </c>
      <c r="AB561" t="str">
        <f t="shared" si="81"/>
        <v/>
      </c>
      <c r="AC561" t="str">
        <f t="shared" si="82"/>
        <v>628999007703</v>
      </c>
      <c r="AD561" t="str">
        <f t="shared" si="83"/>
        <v>Halo+,+Visual+AI+5S+mendeteksi+Violation%3A+METALDET1-LINE+8</v>
      </c>
      <c r="AE561" t="str">
        <f t="shared" si="84"/>
        <v>https://web.whatsapp.com/send/?phone=628999007703&amp;text=Halo+,+Visual+AI+5S+mendeteksi+Violation%3A+METALDET1-LINE+8&amp;type=phone_number&amp;app_absent=0</v>
      </c>
      <c r="AF561" t="b">
        <f>IF(ISNA(VLOOKUP(D561&amp;"-"&amp;AB561, Ref_Kontak!$A:$E, 4, FALSE)), FALSE, TRUE)</f>
        <v>0</v>
      </c>
      <c r="AG561" t="str">
        <f>_xlfn.IFNA(VLOOKUP(Z561,Ref_Kontak!H:H,1,FALSE),"FALSE")</f>
        <v>628999007703</v>
      </c>
      <c r="AH561" t="str">
        <f t="shared" si="85"/>
        <v>METALDET1-LINE 8</v>
      </c>
      <c r="AI561">
        <f>IF(I561="violation",COUNTIF($AH$1:AH561,AH561),0)</f>
        <v>327</v>
      </c>
      <c r="AJ561" t="str">
        <f t="shared" si="86"/>
        <v>violation-METALDET1</v>
      </c>
      <c r="AK561">
        <f>IF(I561="violation",COUNTIF($AJ$1:AJ561,AJ561),FALSE)</f>
        <v>326</v>
      </c>
      <c r="AL561">
        <f t="shared" si="87"/>
        <v>0</v>
      </c>
      <c r="AM561">
        <f t="shared" si="88"/>
        <v>3</v>
      </c>
      <c r="AN561" t="str">
        <f t="shared" si="89"/>
        <v>ALERT! 3 Violation founded @METALDET1</v>
      </c>
    </row>
    <row r="562" spans="1:40">
      <c r="A562" t="s">
        <v>120</v>
      </c>
      <c r="B562" t="s">
        <v>121</v>
      </c>
      <c r="C562" t="s">
        <v>474</v>
      </c>
      <c r="D562" t="s">
        <v>129</v>
      </c>
      <c r="E562">
        <v>1</v>
      </c>
      <c r="G562" t="s">
        <v>130</v>
      </c>
      <c r="I562" t="s">
        <v>125</v>
      </c>
      <c r="Z562" t="str">
        <f>IFERROR(MID(AA562,FIND("-",H562,1)+1,20),_xlfn.IFNA(VLOOKUP(F562&amp;"-"&amp;AA562,Ref_Kontak!$A:$E,4,FALSE),Ref_Kontak!$H$2))</f>
        <v>628999007703</v>
      </c>
      <c r="AA562" t="str">
        <f t="shared" si="80"/>
        <v/>
      </c>
      <c r="AB562" t="str">
        <f t="shared" si="81"/>
        <v/>
      </c>
      <c r="AC562" t="str">
        <f t="shared" si="82"/>
        <v>628999007703</v>
      </c>
      <c r="AD562" t="str">
        <f t="shared" si="83"/>
        <v>Halo+,+Visual+AI+5S+mendeteksi+Violation%3A+METALDET1-LINE+8</v>
      </c>
      <c r="AE562" t="str">
        <f t="shared" si="84"/>
        <v>https://web.whatsapp.com/send/?phone=628999007703&amp;text=Halo+,+Visual+AI+5S+mendeteksi+Violation%3A+METALDET1-LINE+8&amp;type=phone_number&amp;app_absent=0</v>
      </c>
      <c r="AF562" t="b">
        <f>IF(ISNA(VLOOKUP(D562&amp;"-"&amp;AB562, Ref_Kontak!$A:$E, 4, FALSE)), FALSE, TRUE)</f>
        <v>0</v>
      </c>
      <c r="AG562" t="str">
        <f>_xlfn.IFNA(VLOOKUP(Z562,Ref_Kontak!H:H,1,FALSE),"FALSE")</f>
        <v>628999007703</v>
      </c>
      <c r="AH562" t="str">
        <f t="shared" si="85"/>
        <v>METALDET1-LINE 8</v>
      </c>
      <c r="AI562">
        <f>IF(I562="violation",COUNTIF($AH$1:AH562,AH562),0)</f>
        <v>328</v>
      </c>
      <c r="AJ562" t="str">
        <f t="shared" si="86"/>
        <v>violation-METALDET1</v>
      </c>
      <c r="AK562">
        <f>IF(I562="violation",COUNTIF($AJ$1:AJ562,AJ562),FALSE)</f>
        <v>327</v>
      </c>
      <c r="AL562">
        <f t="shared" si="87"/>
        <v>0</v>
      </c>
      <c r="AM562">
        <f t="shared" si="88"/>
        <v>3</v>
      </c>
      <c r="AN562" t="str">
        <f t="shared" si="89"/>
        <v>ALERT! 3 Violation founded @METALDET1</v>
      </c>
    </row>
    <row r="563" spans="1:40">
      <c r="A563" t="s">
        <v>120</v>
      </c>
      <c r="B563" t="s">
        <v>121</v>
      </c>
      <c r="C563" t="s">
        <v>475</v>
      </c>
      <c r="D563" t="s">
        <v>129</v>
      </c>
      <c r="E563">
        <v>1</v>
      </c>
      <c r="G563" t="s">
        <v>130</v>
      </c>
      <c r="I563" t="s">
        <v>125</v>
      </c>
      <c r="Z563" t="str">
        <f>IFERROR(MID(AA563,FIND("-",H563,1)+1,20),_xlfn.IFNA(VLOOKUP(F563&amp;"-"&amp;AA563,Ref_Kontak!$A:$E,4,FALSE),Ref_Kontak!$H$2))</f>
        <v>628999007703</v>
      </c>
      <c r="AA563" t="str">
        <f t="shared" si="80"/>
        <v/>
      </c>
      <c r="AB563" t="str">
        <f t="shared" si="81"/>
        <v/>
      </c>
      <c r="AC563" t="str">
        <f t="shared" si="82"/>
        <v>628999007703</v>
      </c>
      <c r="AD563" t="str">
        <f t="shared" si="83"/>
        <v>Halo+,+Visual+AI+5S+mendeteksi+Violation%3A+METALDET1-LINE+8</v>
      </c>
      <c r="AE563" t="str">
        <f t="shared" si="84"/>
        <v>https://web.whatsapp.com/send/?phone=628999007703&amp;text=Halo+,+Visual+AI+5S+mendeteksi+Violation%3A+METALDET1-LINE+8&amp;type=phone_number&amp;app_absent=0</v>
      </c>
      <c r="AF563" t="b">
        <f>IF(ISNA(VLOOKUP(D563&amp;"-"&amp;AB563, Ref_Kontak!$A:$E, 4, FALSE)), FALSE, TRUE)</f>
        <v>0</v>
      </c>
      <c r="AG563" t="str">
        <f>_xlfn.IFNA(VLOOKUP(Z563,Ref_Kontak!H:H,1,FALSE),"FALSE")</f>
        <v>628999007703</v>
      </c>
      <c r="AH563" t="str">
        <f t="shared" si="85"/>
        <v>METALDET1-LINE 8</v>
      </c>
      <c r="AI563">
        <f>IF(I563="violation",COUNTIF($AH$1:AH563,AH563),0)</f>
        <v>329</v>
      </c>
      <c r="AJ563" t="str">
        <f t="shared" si="86"/>
        <v>violation-METALDET1</v>
      </c>
      <c r="AK563">
        <f>IF(I563="violation",COUNTIF($AJ$1:AJ563,AJ563),FALSE)</f>
        <v>328</v>
      </c>
      <c r="AL563">
        <f t="shared" si="87"/>
        <v>0</v>
      </c>
      <c r="AM563">
        <f t="shared" si="88"/>
        <v>3</v>
      </c>
      <c r="AN563" t="str">
        <f t="shared" si="89"/>
        <v>ALERT! 3 Violation founded @METALDET1</v>
      </c>
    </row>
    <row r="564" spans="1:40">
      <c r="A564" t="s">
        <v>120</v>
      </c>
      <c r="B564" t="s">
        <v>121</v>
      </c>
      <c r="C564" t="s">
        <v>476</v>
      </c>
      <c r="D564" t="s">
        <v>129</v>
      </c>
      <c r="E564">
        <v>1</v>
      </c>
      <c r="G564" t="s">
        <v>130</v>
      </c>
      <c r="I564" t="s">
        <v>125</v>
      </c>
      <c r="Z564" t="str">
        <f>IFERROR(MID(AA564,FIND("-",H564,1)+1,20),_xlfn.IFNA(VLOOKUP(F564&amp;"-"&amp;AA564,Ref_Kontak!$A:$E,4,FALSE),Ref_Kontak!$H$2))</f>
        <v>628999007703</v>
      </c>
      <c r="AA564" t="str">
        <f t="shared" si="80"/>
        <v/>
      </c>
      <c r="AB564" t="str">
        <f t="shared" si="81"/>
        <v/>
      </c>
      <c r="AC564" t="str">
        <f t="shared" si="82"/>
        <v>628999007703</v>
      </c>
      <c r="AD564" t="str">
        <f t="shared" si="83"/>
        <v>Halo+,+Visual+AI+5S+mendeteksi+Violation%3A+METALDET1-LINE+8</v>
      </c>
      <c r="AE564" t="str">
        <f t="shared" si="84"/>
        <v>https://web.whatsapp.com/send/?phone=628999007703&amp;text=Halo+,+Visual+AI+5S+mendeteksi+Violation%3A+METALDET1-LINE+8&amp;type=phone_number&amp;app_absent=0</v>
      </c>
      <c r="AF564" t="b">
        <f>IF(ISNA(VLOOKUP(D564&amp;"-"&amp;AB564, Ref_Kontak!$A:$E, 4, FALSE)), FALSE, TRUE)</f>
        <v>0</v>
      </c>
      <c r="AG564" t="str">
        <f>_xlfn.IFNA(VLOOKUP(Z564,Ref_Kontak!H:H,1,FALSE),"FALSE")</f>
        <v>628999007703</v>
      </c>
      <c r="AH564" t="str">
        <f t="shared" si="85"/>
        <v>METALDET1-LINE 8</v>
      </c>
      <c r="AI564">
        <f>IF(I564="violation",COUNTIF($AH$1:AH564,AH564),0)</f>
        <v>330</v>
      </c>
      <c r="AJ564" t="str">
        <f t="shared" si="86"/>
        <v>violation-METALDET1</v>
      </c>
      <c r="AK564">
        <f>IF(I564="violation",COUNTIF($AJ$1:AJ564,AJ564),FALSE)</f>
        <v>329</v>
      </c>
      <c r="AL564">
        <f t="shared" si="87"/>
        <v>0</v>
      </c>
      <c r="AM564">
        <f t="shared" si="88"/>
        <v>3</v>
      </c>
      <c r="AN564" t="str">
        <f t="shared" si="89"/>
        <v>ALERT! 3 Violation founded @METALDET1</v>
      </c>
    </row>
    <row r="565" spans="1:40">
      <c r="A565" t="s">
        <v>120</v>
      </c>
      <c r="B565" t="s">
        <v>121</v>
      </c>
      <c r="C565" t="s">
        <v>476</v>
      </c>
      <c r="D565" t="s">
        <v>129</v>
      </c>
      <c r="E565">
        <v>1</v>
      </c>
      <c r="G565" t="s">
        <v>130</v>
      </c>
      <c r="I565" t="s">
        <v>125</v>
      </c>
      <c r="Z565" t="str">
        <f>IFERROR(MID(AA565,FIND("-",H565,1)+1,20),_xlfn.IFNA(VLOOKUP(F565&amp;"-"&amp;AA565,Ref_Kontak!$A:$E,4,FALSE),Ref_Kontak!$H$2))</f>
        <v>628999007703</v>
      </c>
      <c r="AA565" t="str">
        <f t="shared" si="80"/>
        <v/>
      </c>
      <c r="AB565" t="str">
        <f t="shared" si="81"/>
        <v/>
      </c>
      <c r="AC565" t="str">
        <f t="shared" si="82"/>
        <v>628999007703</v>
      </c>
      <c r="AD565" t="str">
        <f t="shared" si="83"/>
        <v>Halo+,+Visual+AI+5S+mendeteksi+Violation%3A+METALDET1-LINE+8</v>
      </c>
      <c r="AE565" t="str">
        <f t="shared" si="84"/>
        <v>https://web.whatsapp.com/send/?phone=628999007703&amp;text=Halo+,+Visual+AI+5S+mendeteksi+Violation%3A+METALDET1-LINE+8&amp;type=phone_number&amp;app_absent=0</v>
      </c>
      <c r="AF565" t="b">
        <f>IF(ISNA(VLOOKUP(D565&amp;"-"&amp;AB565, Ref_Kontak!$A:$E, 4, FALSE)), FALSE, TRUE)</f>
        <v>0</v>
      </c>
      <c r="AG565" t="str">
        <f>_xlfn.IFNA(VLOOKUP(Z565,Ref_Kontak!H:H,1,FALSE),"FALSE")</f>
        <v>628999007703</v>
      </c>
      <c r="AH565" t="str">
        <f t="shared" si="85"/>
        <v>METALDET1-LINE 8</v>
      </c>
      <c r="AI565">
        <f>IF(I565="violation",COUNTIF($AH$1:AH565,AH565),0)</f>
        <v>331</v>
      </c>
      <c r="AJ565" t="str">
        <f t="shared" si="86"/>
        <v>violation-METALDET1</v>
      </c>
      <c r="AK565">
        <f>IF(I565="violation",COUNTIF($AJ$1:AJ565,AJ565),FALSE)</f>
        <v>330</v>
      </c>
      <c r="AL565">
        <f t="shared" si="87"/>
        <v>0</v>
      </c>
      <c r="AM565">
        <f t="shared" si="88"/>
        <v>3</v>
      </c>
      <c r="AN565" t="str">
        <f t="shared" si="89"/>
        <v>ALERT! 3 Violation founded @METALDET1</v>
      </c>
    </row>
    <row r="566" spans="1:40">
      <c r="A566" t="s">
        <v>120</v>
      </c>
      <c r="B566" t="s">
        <v>121</v>
      </c>
      <c r="C566" t="s">
        <v>477</v>
      </c>
      <c r="D566" t="s">
        <v>129</v>
      </c>
      <c r="E566">
        <v>1</v>
      </c>
      <c r="G566" t="s">
        <v>130</v>
      </c>
      <c r="I566" t="s">
        <v>125</v>
      </c>
      <c r="Z566" t="str">
        <f>IFERROR(MID(AA566,FIND("-",H566,1)+1,20),_xlfn.IFNA(VLOOKUP(F566&amp;"-"&amp;AA566,Ref_Kontak!$A:$E,4,FALSE),Ref_Kontak!$H$2))</f>
        <v>628999007703</v>
      </c>
      <c r="AA566" t="str">
        <f t="shared" si="80"/>
        <v/>
      </c>
      <c r="AB566" t="str">
        <f t="shared" si="81"/>
        <v/>
      </c>
      <c r="AC566" t="str">
        <f t="shared" si="82"/>
        <v>628999007703</v>
      </c>
      <c r="AD566" t="str">
        <f t="shared" si="83"/>
        <v>Halo+,+Visual+AI+5S+mendeteksi+Violation%3A+METALDET1-LINE+8</v>
      </c>
      <c r="AE566" t="str">
        <f t="shared" si="84"/>
        <v>https://web.whatsapp.com/send/?phone=628999007703&amp;text=Halo+,+Visual+AI+5S+mendeteksi+Violation%3A+METALDET1-LINE+8&amp;type=phone_number&amp;app_absent=0</v>
      </c>
      <c r="AF566" t="b">
        <f>IF(ISNA(VLOOKUP(D566&amp;"-"&amp;AB566, Ref_Kontak!$A:$E, 4, FALSE)), FALSE, TRUE)</f>
        <v>0</v>
      </c>
      <c r="AG566" t="str">
        <f>_xlfn.IFNA(VLOOKUP(Z566,Ref_Kontak!H:H,1,FALSE),"FALSE")</f>
        <v>628999007703</v>
      </c>
      <c r="AH566" t="str">
        <f t="shared" si="85"/>
        <v>METALDET1-LINE 8</v>
      </c>
      <c r="AI566">
        <f>IF(I566="violation",COUNTIF($AH$1:AH566,AH566),0)</f>
        <v>332</v>
      </c>
      <c r="AJ566" t="str">
        <f t="shared" si="86"/>
        <v>violation-METALDET1</v>
      </c>
      <c r="AK566">
        <f>IF(I566="violation",COUNTIF($AJ$1:AJ566,AJ566),FALSE)</f>
        <v>331</v>
      </c>
      <c r="AL566">
        <f t="shared" si="87"/>
        <v>0</v>
      </c>
      <c r="AM566">
        <f t="shared" si="88"/>
        <v>3</v>
      </c>
      <c r="AN566" t="str">
        <f t="shared" si="89"/>
        <v>ALERT! 3 Violation founded @METALDET1</v>
      </c>
    </row>
    <row r="567" spans="1:40">
      <c r="A567" t="s">
        <v>120</v>
      </c>
      <c r="B567" t="s">
        <v>121</v>
      </c>
      <c r="C567" t="s">
        <v>478</v>
      </c>
      <c r="D567" t="s">
        <v>129</v>
      </c>
      <c r="E567">
        <v>1</v>
      </c>
      <c r="G567" t="s">
        <v>130</v>
      </c>
      <c r="I567" t="s">
        <v>125</v>
      </c>
      <c r="Z567" t="str">
        <f>IFERROR(MID(AA567,FIND("-",H567,1)+1,20),_xlfn.IFNA(VLOOKUP(F567&amp;"-"&amp;AA567,Ref_Kontak!$A:$E,4,FALSE),Ref_Kontak!$H$2))</f>
        <v>628999007703</v>
      </c>
      <c r="AA567" t="str">
        <f t="shared" si="80"/>
        <v/>
      </c>
      <c r="AB567" t="str">
        <f t="shared" si="81"/>
        <v/>
      </c>
      <c r="AC567" t="str">
        <f t="shared" si="82"/>
        <v>628999007703</v>
      </c>
      <c r="AD567" t="str">
        <f t="shared" si="83"/>
        <v>Halo+,+Visual+AI+5S+mendeteksi+Violation%3A+METALDET1-LINE+8</v>
      </c>
      <c r="AE567" t="str">
        <f t="shared" si="84"/>
        <v>https://web.whatsapp.com/send/?phone=628999007703&amp;text=Halo+,+Visual+AI+5S+mendeteksi+Violation%3A+METALDET1-LINE+8&amp;type=phone_number&amp;app_absent=0</v>
      </c>
      <c r="AF567" t="b">
        <f>IF(ISNA(VLOOKUP(D567&amp;"-"&amp;AB567, Ref_Kontak!$A:$E, 4, FALSE)), FALSE, TRUE)</f>
        <v>0</v>
      </c>
      <c r="AG567" t="str">
        <f>_xlfn.IFNA(VLOOKUP(Z567,Ref_Kontak!H:H,1,FALSE),"FALSE")</f>
        <v>628999007703</v>
      </c>
      <c r="AH567" t="str">
        <f t="shared" si="85"/>
        <v>METALDET1-LINE 8</v>
      </c>
      <c r="AI567">
        <f>IF(I567="violation",COUNTIF($AH$1:AH567,AH567),0)</f>
        <v>333</v>
      </c>
      <c r="AJ567" t="str">
        <f t="shared" si="86"/>
        <v>violation-METALDET1</v>
      </c>
      <c r="AK567">
        <f>IF(I567="violation",COUNTIF($AJ$1:AJ567,AJ567),FALSE)</f>
        <v>332</v>
      </c>
      <c r="AL567">
        <f t="shared" si="87"/>
        <v>0</v>
      </c>
      <c r="AM567">
        <f t="shared" si="88"/>
        <v>3</v>
      </c>
      <c r="AN567" t="str">
        <f t="shared" si="89"/>
        <v>ALERT! 3 Violation founded @METALDET1</v>
      </c>
    </row>
    <row r="568" spans="1:40">
      <c r="A568" t="s">
        <v>120</v>
      </c>
      <c r="B568" t="s">
        <v>121</v>
      </c>
      <c r="C568" t="s">
        <v>479</v>
      </c>
      <c r="D568" t="s">
        <v>129</v>
      </c>
      <c r="E568">
        <v>1</v>
      </c>
      <c r="G568" t="s">
        <v>130</v>
      </c>
      <c r="I568" t="s">
        <v>125</v>
      </c>
      <c r="Z568" t="str">
        <f>IFERROR(MID(AA568,FIND("-",H568,1)+1,20),_xlfn.IFNA(VLOOKUP(F568&amp;"-"&amp;AA568,Ref_Kontak!$A:$E,4,FALSE),Ref_Kontak!$H$2))</f>
        <v>628999007703</v>
      </c>
      <c r="AA568" t="str">
        <f t="shared" si="80"/>
        <v/>
      </c>
      <c r="AB568" t="str">
        <f t="shared" si="81"/>
        <v/>
      </c>
      <c r="AC568" t="str">
        <f t="shared" si="82"/>
        <v>628999007703</v>
      </c>
      <c r="AD568" t="str">
        <f t="shared" si="83"/>
        <v>Halo+,+Visual+AI+5S+mendeteksi+Violation%3A+METALDET1-LINE+8</v>
      </c>
      <c r="AE568" t="str">
        <f t="shared" si="84"/>
        <v>https://web.whatsapp.com/send/?phone=628999007703&amp;text=Halo+,+Visual+AI+5S+mendeteksi+Violation%3A+METALDET1-LINE+8&amp;type=phone_number&amp;app_absent=0</v>
      </c>
      <c r="AF568" t="b">
        <f>IF(ISNA(VLOOKUP(D568&amp;"-"&amp;AB568, Ref_Kontak!$A:$E, 4, FALSE)), FALSE, TRUE)</f>
        <v>0</v>
      </c>
      <c r="AG568" t="str">
        <f>_xlfn.IFNA(VLOOKUP(Z568,Ref_Kontak!H:H,1,FALSE),"FALSE")</f>
        <v>628999007703</v>
      </c>
      <c r="AH568" t="str">
        <f t="shared" si="85"/>
        <v>METALDET1-LINE 8</v>
      </c>
      <c r="AI568">
        <f>IF(I568="violation",COUNTIF($AH$1:AH568,AH568),0)</f>
        <v>334</v>
      </c>
      <c r="AJ568" t="str">
        <f t="shared" si="86"/>
        <v>violation-METALDET1</v>
      </c>
      <c r="AK568">
        <f>IF(I568="violation",COUNTIF($AJ$1:AJ568,AJ568),FALSE)</f>
        <v>333</v>
      </c>
      <c r="AL568">
        <f t="shared" si="87"/>
        <v>0</v>
      </c>
      <c r="AM568">
        <f t="shared" si="88"/>
        <v>3</v>
      </c>
      <c r="AN568" t="str">
        <f t="shared" si="89"/>
        <v>ALERT! 3 Violation founded @METALDET1</v>
      </c>
    </row>
    <row r="569" spans="1:40">
      <c r="A569" t="s">
        <v>120</v>
      </c>
      <c r="B569" t="s">
        <v>121</v>
      </c>
      <c r="C569" t="s">
        <v>480</v>
      </c>
      <c r="D569" t="s">
        <v>129</v>
      </c>
      <c r="E569">
        <v>1</v>
      </c>
      <c r="G569" t="s">
        <v>130</v>
      </c>
      <c r="I569" t="s">
        <v>125</v>
      </c>
      <c r="Z569" t="str">
        <f>IFERROR(MID(AA569,FIND("-",H569,1)+1,20),_xlfn.IFNA(VLOOKUP(F569&amp;"-"&amp;AA569,Ref_Kontak!$A:$E,4,FALSE),Ref_Kontak!$H$2))</f>
        <v>628999007703</v>
      </c>
      <c r="AA569" t="str">
        <f t="shared" si="80"/>
        <v/>
      </c>
      <c r="AB569" t="str">
        <f t="shared" si="81"/>
        <v/>
      </c>
      <c r="AC569" t="str">
        <f t="shared" si="82"/>
        <v>628999007703</v>
      </c>
      <c r="AD569" t="str">
        <f t="shared" si="83"/>
        <v>Halo+,+Visual+AI+5S+mendeteksi+Violation%3A+METALDET1-LINE+8</v>
      </c>
      <c r="AE569" t="str">
        <f t="shared" si="84"/>
        <v>https://web.whatsapp.com/send/?phone=628999007703&amp;text=Halo+,+Visual+AI+5S+mendeteksi+Violation%3A+METALDET1-LINE+8&amp;type=phone_number&amp;app_absent=0</v>
      </c>
      <c r="AF569" t="b">
        <f>IF(ISNA(VLOOKUP(D569&amp;"-"&amp;AB569, Ref_Kontak!$A:$E, 4, FALSE)), FALSE, TRUE)</f>
        <v>0</v>
      </c>
      <c r="AG569" t="str">
        <f>_xlfn.IFNA(VLOOKUP(Z569,Ref_Kontak!H:H,1,FALSE),"FALSE")</f>
        <v>628999007703</v>
      </c>
      <c r="AH569" t="str">
        <f t="shared" si="85"/>
        <v>METALDET1-LINE 8</v>
      </c>
      <c r="AI569">
        <f>IF(I569="violation",COUNTIF($AH$1:AH569,AH569),0)</f>
        <v>335</v>
      </c>
      <c r="AJ569" t="str">
        <f t="shared" si="86"/>
        <v>violation-METALDET1</v>
      </c>
      <c r="AK569">
        <f>IF(I569="violation",COUNTIF($AJ$1:AJ569,AJ569),FALSE)</f>
        <v>334</v>
      </c>
      <c r="AL569">
        <f t="shared" si="87"/>
        <v>0</v>
      </c>
      <c r="AM569">
        <f t="shared" si="88"/>
        <v>3</v>
      </c>
      <c r="AN569" t="str">
        <f t="shared" si="89"/>
        <v>ALERT! 3 Violation founded @METALDET1</v>
      </c>
    </row>
    <row r="570" spans="1:40">
      <c r="A570" t="s">
        <v>120</v>
      </c>
      <c r="B570" t="s">
        <v>121</v>
      </c>
      <c r="C570" t="s">
        <v>480</v>
      </c>
      <c r="D570" t="s">
        <v>129</v>
      </c>
      <c r="E570">
        <v>1</v>
      </c>
      <c r="G570" t="s">
        <v>130</v>
      </c>
      <c r="I570" t="s">
        <v>125</v>
      </c>
      <c r="Z570" t="str">
        <f>IFERROR(MID(AA570,FIND("-",H570,1)+1,20),_xlfn.IFNA(VLOOKUP(F570&amp;"-"&amp;AA570,Ref_Kontak!$A:$E,4,FALSE),Ref_Kontak!$H$2))</f>
        <v>628999007703</v>
      </c>
      <c r="AA570" t="str">
        <f t="shared" si="80"/>
        <v/>
      </c>
      <c r="AB570" t="str">
        <f t="shared" si="81"/>
        <v/>
      </c>
      <c r="AC570" t="str">
        <f t="shared" si="82"/>
        <v>628999007703</v>
      </c>
      <c r="AD570" t="str">
        <f t="shared" si="83"/>
        <v>Halo+,+Visual+AI+5S+mendeteksi+Violation%3A+METALDET1-LINE+8</v>
      </c>
      <c r="AE570" t="str">
        <f t="shared" si="84"/>
        <v>https://web.whatsapp.com/send/?phone=628999007703&amp;text=Halo+,+Visual+AI+5S+mendeteksi+Violation%3A+METALDET1-LINE+8&amp;type=phone_number&amp;app_absent=0</v>
      </c>
      <c r="AF570" t="b">
        <f>IF(ISNA(VLOOKUP(D570&amp;"-"&amp;AB570, Ref_Kontak!$A:$E, 4, FALSE)), FALSE, TRUE)</f>
        <v>0</v>
      </c>
      <c r="AG570" t="str">
        <f>_xlfn.IFNA(VLOOKUP(Z570,Ref_Kontak!H:H,1,FALSE),"FALSE")</f>
        <v>628999007703</v>
      </c>
      <c r="AH570" t="str">
        <f t="shared" si="85"/>
        <v>METALDET1-LINE 8</v>
      </c>
      <c r="AI570">
        <f>IF(I570="violation",COUNTIF($AH$1:AH570,AH570),0)</f>
        <v>336</v>
      </c>
      <c r="AJ570" t="str">
        <f t="shared" si="86"/>
        <v>violation-METALDET1</v>
      </c>
      <c r="AK570">
        <f>IF(I570="violation",COUNTIF($AJ$1:AJ570,AJ570),FALSE)</f>
        <v>335</v>
      </c>
      <c r="AL570">
        <f t="shared" si="87"/>
        <v>0</v>
      </c>
      <c r="AM570">
        <f t="shared" si="88"/>
        <v>3</v>
      </c>
      <c r="AN570" t="str">
        <f t="shared" si="89"/>
        <v>ALERT! 3 Violation founded @METALDET1</v>
      </c>
    </row>
    <row r="571" spans="1:40">
      <c r="A571" t="s">
        <v>120</v>
      </c>
      <c r="B571" t="s">
        <v>121</v>
      </c>
      <c r="C571" t="s">
        <v>481</v>
      </c>
      <c r="D571" t="s">
        <v>129</v>
      </c>
      <c r="E571">
        <v>1</v>
      </c>
      <c r="G571" t="s">
        <v>130</v>
      </c>
      <c r="I571" t="s">
        <v>125</v>
      </c>
      <c r="Z571" t="str">
        <f>IFERROR(MID(AA571,FIND("-",H571,1)+1,20),_xlfn.IFNA(VLOOKUP(F571&amp;"-"&amp;AA571,Ref_Kontak!$A:$E,4,FALSE),Ref_Kontak!$H$2))</f>
        <v>628999007703</v>
      </c>
      <c r="AA571" t="str">
        <f t="shared" si="80"/>
        <v/>
      </c>
      <c r="AB571" t="str">
        <f t="shared" si="81"/>
        <v/>
      </c>
      <c r="AC571" t="str">
        <f t="shared" si="82"/>
        <v>628999007703</v>
      </c>
      <c r="AD571" t="str">
        <f t="shared" si="83"/>
        <v>Halo+,+Visual+AI+5S+mendeteksi+Violation%3A+METALDET1-LINE+8</v>
      </c>
      <c r="AE571" t="str">
        <f t="shared" si="84"/>
        <v>https://web.whatsapp.com/send/?phone=628999007703&amp;text=Halo+,+Visual+AI+5S+mendeteksi+Violation%3A+METALDET1-LINE+8&amp;type=phone_number&amp;app_absent=0</v>
      </c>
      <c r="AF571" t="b">
        <f>IF(ISNA(VLOOKUP(D571&amp;"-"&amp;AB571, Ref_Kontak!$A:$E, 4, FALSE)), FALSE, TRUE)</f>
        <v>0</v>
      </c>
      <c r="AG571" t="str">
        <f>_xlfn.IFNA(VLOOKUP(Z571,Ref_Kontak!H:H,1,FALSE),"FALSE")</f>
        <v>628999007703</v>
      </c>
      <c r="AH571" t="str">
        <f t="shared" si="85"/>
        <v>METALDET1-LINE 8</v>
      </c>
      <c r="AI571">
        <f>IF(I571="violation",COUNTIF($AH$1:AH571,AH571),0)</f>
        <v>337</v>
      </c>
      <c r="AJ571" t="str">
        <f t="shared" si="86"/>
        <v>violation-METALDET1</v>
      </c>
      <c r="AK571">
        <f>IF(I571="violation",COUNTIF($AJ$1:AJ571,AJ571),FALSE)</f>
        <v>336</v>
      </c>
      <c r="AL571">
        <f t="shared" si="87"/>
        <v>0</v>
      </c>
      <c r="AM571">
        <f t="shared" si="88"/>
        <v>3</v>
      </c>
      <c r="AN571" t="str">
        <f t="shared" si="89"/>
        <v>ALERT! 3 Violation founded @METALDET1</v>
      </c>
    </row>
    <row r="572" spans="1:40">
      <c r="A572" t="s">
        <v>120</v>
      </c>
      <c r="B572" t="s">
        <v>121</v>
      </c>
      <c r="C572" t="s">
        <v>482</v>
      </c>
      <c r="D572" t="s">
        <v>129</v>
      </c>
      <c r="E572">
        <v>1</v>
      </c>
      <c r="G572" t="s">
        <v>130</v>
      </c>
      <c r="I572" t="s">
        <v>125</v>
      </c>
      <c r="Z572" t="str">
        <f>IFERROR(MID(AA572,FIND("-",H572,1)+1,20),_xlfn.IFNA(VLOOKUP(F572&amp;"-"&amp;AA572,Ref_Kontak!$A:$E,4,FALSE),Ref_Kontak!$H$2))</f>
        <v>628999007703</v>
      </c>
      <c r="AA572" t="str">
        <f t="shared" si="80"/>
        <v/>
      </c>
      <c r="AB572" t="str">
        <f t="shared" si="81"/>
        <v/>
      </c>
      <c r="AC572" t="str">
        <f t="shared" si="82"/>
        <v>628999007703</v>
      </c>
      <c r="AD572" t="str">
        <f t="shared" si="83"/>
        <v>Halo+,+Visual+AI+5S+mendeteksi+Violation%3A+METALDET1-LINE+8</v>
      </c>
      <c r="AE572" t="str">
        <f t="shared" si="84"/>
        <v>https://web.whatsapp.com/send/?phone=628999007703&amp;text=Halo+,+Visual+AI+5S+mendeteksi+Violation%3A+METALDET1-LINE+8&amp;type=phone_number&amp;app_absent=0</v>
      </c>
      <c r="AF572" t="b">
        <f>IF(ISNA(VLOOKUP(D572&amp;"-"&amp;AB572, Ref_Kontak!$A:$E, 4, FALSE)), FALSE, TRUE)</f>
        <v>0</v>
      </c>
      <c r="AG572" t="str">
        <f>_xlfn.IFNA(VLOOKUP(Z572,Ref_Kontak!H:H,1,FALSE),"FALSE")</f>
        <v>628999007703</v>
      </c>
      <c r="AH572" t="str">
        <f t="shared" si="85"/>
        <v>METALDET1-LINE 8</v>
      </c>
      <c r="AI572">
        <f>IF(I572="violation",COUNTIF($AH$1:AH572,AH572),0)</f>
        <v>338</v>
      </c>
      <c r="AJ572" t="str">
        <f t="shared" si="86"/>
        <v>violation-METALDET1</v>
      </c>
      <c r="AK572">
        <f>IF(I572="violation",COUNTIF($AJ$1:AJ572,AJ572),FALSE)</f>
        <v>337</v>
      </c>
      <c r="AL572">
        <f t="shared" si="87"/>
        <v>0</v>
      </c>
      <c r="AM572">
        <f t="shared" si="88"/>
        <v>3</v>
      </c>
      <c r="AN572" t="str">
        <f t="shared" si="89"/>
        <v>ALERT! 3 Violation founded @METALDET1</v>
      </c>
    </row>
    <row r="573" spans="1:40">
      <c r="A573" t="s">
        <v>120</v>
      </c>
      <c r="B573" t="s">
        <v>121</v>
      </c>
      <c r="C573" t="s">
        <v>483</v>
      </c>
      <c r="D573" t="s">
        <v>129</v>
      </c>
      <c r="E573">
        <v>1</v>
      </c>
      <c r="G573" t="s">
        <v>130</v>
      </c>
      <c r="I573" t="s">
        <v>125</v>
      </c>
      <c r="Z573" t="str">
        <f>IFERROR(MID(AA573,FIND("-",H573,1)+1,20),_xlfn.IFNA(VLOOKUP(F573&amp;"-"&amp;AA573,Ref_Kontak!$A:$E,4,FALSE),Ref_Kontak!$H$2))</f>
        <v>628999007703</v>
      </c>
      <c r="AA573" t="str">
        <f t="shared" si="80"/>
        <v/>
      </c>
      <c r="AB573" t="str">
        <f t="shared" si="81"/>
        <v/>
      </c>
      <c r="AC573" t="str">
        <f t="shared" si="82"/>
        <v>628999007703</v>
      </c>
      <c r="AD573" t="str">
        <f t="shared" si="83"/>
        <v>Halo+,+Visual+AI+5S+mendeteksi+Violation%3A+METALDET1-LINE+8</v>
      </c>
      <c r="AE573" t="str">
        <f t="shared" si="84"/>
        <v>https://web.whatsapp.com/send/?phone=628999007703&amp;text=Halo+,+Visual+AI+5S+mendeteksi+Violation%3A+METALDET1-LINE+8&amp;type=phone_number&amp;app_absent=0</v>
      </c>
      <c r="AF573" t="b">
        <f>IF(ISNA(VLOOKUP(D573&amp;"-"&amp;AB573, Ref_Kontak!$A:$E, 4, FALSE)), FALSE, TRUE)</f>
        <v>0</v>
      </c>
      <c r="AG573" t="str">
        <f>_xlfn.IFNA(VLOOKUP(Z573,Ref_Kontak!H:H,1,FALSE),"FALSE")</f>
        <v>628999007703</v>
      </c>
      <c r="AH573" t="str">
        <f t="shared" si="85"/>
        <v>METALDET1-LINE 8</v>
      </c>
      <c r="AI573">
        <f>IF(I573="violation",COUNTIF($AH$1:AH573,AH573),0)</f>
        <v>339</v>
      </c>
      <c r="AJ573" t="str">
        <f t="shared" si="86"/>
        <v>violation-METALDET1</v>
      </c>
      <c r="AK573">
        <f>IF(I573="violation",COUNTIF($AJ$1:AJ573,AJ573),FALSE)</f>
        <v>338</v>
      </c>
      <c r="AL573">
        <f t="shared" si="87"/>
        <v>0</v>
      </c>
      <c r="AM573">
        <f t="shared" si="88"/>
        <v>3</v>
      </c>
      <c r="AN573" t="str">
        <f t="shared" si="89"/>
        <v>ALERT! 3 Violation founded @METALDET1</v>
      </c>
    </row>
    <row r="574" spans="1:40">
      <c r="A574" t="s">
        <v>120</v>
      </c>
      <c r="B574" t="s">
        <v>121</v>
      </c>
      <c r="C574" t="s">
        <v>484</v>
      </c>
      <c r="D574" t="s">
        <v>129</v>
      </c>
      <c r="E574">
        <v>1</v>
      </c>
      <c r="G574" t="s">
        <v>130</v>
      </c>
      <c r="I574" t="s">
        <v>125</v>
      </c>
      <c r="Z574" t="str">
        <f>IFERROR(MID(AA574,FIND("-",H574,1)+1,20),_xlfn.IFNA(VLOOKUP(F574&amp;"-"&amp;AA574,Ref_Kontak!$A:$E,4,FALSE),Ref_Kontak!$H$2))</f>
        <v>628999007703</v>
      </c>
      <c r="AA574" t="str">
        <f t="shared" si="80"/>
        <v/>
      </c>
      <c r="AB574" t="str">
        <f t="shared" si="81"/>
        <v/>
      </c>
      <c r="AC574" t="str">
        <f t="shared" si="82"/>
        <v>628999007703</v>
      </c>
      <c r="AD574" t="str">
        <f t="shared" si="83"/>
        <v>Halo+,+Visual+AI+5S+mendeteksi+Violation%3A+METALDET1-LINE+8</v>
      </c>
      <c r="AE574" t="str">
        <f t="shared" si="84"/>
        <v>https://web.whatsapp.com/send/?phone=628999007703&amp;text=Halo+,+Visual+AI+5S+mendeteksi+Violation%3A+METALDET1-LINE+8&amp;type=phone_number&amp;app_absent=0</v>
      </c>
      <c r="AF574" t="b">
        <f>IF(ISNA(VLOOKUP(D574&amp;"-"&amp;AB574, Ref_Kontak!$A:$E, 4, FALSE)), FALSE, TRUE)</f>
        <v>0</v>
      </c>
      <c r="AG574" t="str">
        <f>_xlfn.IFNA(VLOOKUP(Z574,Ref_Kontak!H:H,1,FALSE),"FALSE")</f>
        <v>628999007703</v>
      </c>
      <c r="AH574" t="str">
        <f t="shared" si="85"/>
        <v>METALDET1-LINE 8</v>
      </c>
      <c r="AI574">
        <f>IF(I574="violation",COUNTIF($AH$1:AH574,AH574),0)</f>
        <v>340</v>
      </c>
      <c r="AJ574" t="str">
        <f t="shared" si="86"/>
        <v>violation-METALDET1</v>
      </c>
      <c r="AK574">
        <f>IF(I574="violation",COUNTIF($AJ$1:AJ574,AJ574),FALSE)</f>
        <v>339</v>
      </c>
      <c r="AL574">
        <f t="shared" si="87"/>
        <v>0</v>
      </c>
      <c r="AM574">
        <f t="shared" si="88"/>
        <v>3</v>
      </c>
      <c r="AN574" t="str">
        <f t="shared" si="89"/>
        <v>ALERT! 3 Violation founded @METALDET1</v>
      </c>
    </row>
    <row r="575" spans="1:40">
      <c r="A575" t="s">
        <v>120</v>
      </c>
      <c r="B575" t="s">
        <v>121</v>
      </c>
      <c r="C575" t="s">
        <v>484</v>
      </c>
      <c r="D575" t="s">
        <v>129</v>
      </c>
      <c r="E575">
        <v>1</v>
      </c>
      <c r="G575" t="s">
        <v>130</v>
      </c>
      <c r="I575" t="s">
        <v>125</v>
      </c>
      <c r="Z575" t="str">
        <f>IFERROR(MID(AA575,FIND("-",H575,1)+1,20),_xlfn.IFNA(VLOOKUP(F575&amp;"-"&amp;AA575,Ref_Kontak!$A:$E,4,FALSE),Ref_Kontak!$H$2))</f>
        <v>628999007703</v>
      </c>
      <c r="AA575" t="str">
        <f t="shared" si="80"/>
        <v/>
      </c>
      <c r="AB575" t="str">
        <f t="shared" si="81"/>
        <v/>
      </c>
      <c r="AC575" t="str">
        <f t="shared" si="82"/>
        <v>628999007703</v>
      </c>
      <c r="AD575" t="str">
        <f t="shared" si="83"/>
        <v>Halo+,+Visual+AI+5S+mendeteksi+Violation%3A+METALDET1-LINE+8</v>
      </c>
      <c r="AE575" t="str">
        <f t="shared" si="84"/>
        <v>https://web.whatsapp.com/send/?phone=628999007703&amp;text=Halo+,+Visual+AI+5S+mendeteksi+Violation%3A+METALDET1-LINE+8&amp;type=phone_number&amp;app_absent=0</v>
      </c>
      <c r="AF575" t="b">
        <f>IF(ISNA(VLOOKUP(D575&amp;"-"&amp;AB575, Ref_Kontak!$A:$E, 4, FALSE)), FALSE, TRUE)</f>
        <v>0</v>
      </c>
      <c r="AG575" t="str">
        <f>_xlfn.IFNA(VLOOKUP(Z575,Ref_Kontak!H:H,1,FALSE),"FALSE")</f>
        <v>628999007703</v>
      </c>
      <c r="AH575" t="str">
        <f t="shared" si="85"/>
        <v>METALDET1-LINE 8</v>
      </c>
      <c r="AI575">
        <f>IF(I575="violation",COUNTIF($AH$1:AH575,AH575),0)</f>
        <v>341</v>
      </c>
      <c r="AJ575" t="str">
        <f t="shared" si="86"/>
        <v>violation-METALDET1</v>
      </c>
      <c r="AK575">
        <f>IF(I575="violation",COUNTIF($AJ$1:AJ575,AJ575),FALSE)</f>
        <v>340</v>
      </c>
      <c r="AL575">
        <f t="shared" si="87"/>
        <v>0</v>
      </c>
      <c r="AM575">
        <f t="shared" si="88"/>
        <v>3</v>
      </c>
      <c r="AN575" t="str">
        <f t="shared" si="89"/>
        <v>ALERT! 3 Violation founded @METALDET1</v>
      </c>
    </row>
    <row r="576" spans="1:40">
      <c r="A576" t="s">
        <v>120</v>
      </c>
      <c r="B576" t="s">
        <v>121</v>
      </c>
      <c r="C576" t="s">
        <v>485</v>
      </c>
      <c r="D576" t="s">
        <v>129</v>
      </c>
      <c r="E576">
        <v>1</v>
      </c>
      <c r="G576" t="s">
        <v>130</v>
      </c>
      <c r="I576" t="s">
        <v>125</v>
      </c>
      <c r="Z576" t="str">
        <f>IFERROR(MID(AA576,FIND("-",H576,1)+1,20),_xlfn.IFNA(VLOOKUP(F576&amp;"-"&amp;AA576,Ref_Kontak!$A:$E,4,FALSE),Ref_Kontak!$H$2))</f>
        <v>628999007703</v>
      </c>
      <c r="AA576" t="str">
        <f t="shared" si="80"/>
        <v/>
      </c>
      <c r="AB576" t="str">
        <f t="shared" si="81"/>
        <v/>
      </c>
      <c r="AC576" t="str">
        <f t="shared" si="82"/>
        <v>628999007703</v>
      </c>
      <c r="AD576" t="str">
        <f t="shared" si="83"/>
        <v>Halo+,+Visual+AI+5S+mendeteksi+Violation%3A+METALDET1-LINE+8</v>
      </c>
      <c r="AE576" t="str">
        <f t="shared" si="84"/>
        <v>https://web.whatsapp.com/send/?phone=628999007703&amp;text=Halo+,+Visual+AI+5S+mendeteksi+Violation%3A+METALDET1-LINE+8&amp;type=phone_number&amp;app_absent=0</v>
      </c>
      <c r="AF576" t="b">
        <f>IF(ISNA(VLOOKUP(D576&amp;"-"&amp;AB576, Ref_Kontak!$A:$E, 4, FALSE)), FALSE, TRUE)</f>
        <v>0</v>
      </c>
      <c r="AG576" t="str">
        <f>_xlfn.IFNA(VLOOKUP(Z576,Ref_Kontak!H:H,1,FALSE),"FALSE")</f>
        <v>628999007703</v>
      </c>
      <c r="AH576" t="str">
        <f t="shared" si="85"/>
        <v>METALDET1-LINE 8</v>
      </c>
      <c r="AI576">
        <f>IF(I576="violation",COUNTIF($AH$1:AH576,AH576),0)</f>
        <v>342</v>
      </c>
      <c r="AJ576" t="str">
        <f t="shared" si="86"/>
        <v>violation-METALDET1</v>
      </c>
      <c r="AK576">
        <f>IF(I576="violation",COUNTIF($AJ$1:AJ576,AJ576),FALSE)</f>
        <v>341</v>
      </c>
      <c r="AL576">
        <f t="shared" si="87"/>
        <v>0</v>
      </c>
      <c r="AM576">
        <f t="shared" si="88"/>
        <v>3</v>
      </c>
      <c r="AN576" t="str">
        <f t="shared" si="89"/>
        <v>ALERT! 3 Violation founded @METALDET1</v>
      </c>
    </row>
    <row r="577" spans="1:40">
      <c r="A577" t="s">
        <v>120</v>
      </c>
      <c r="B577" t="s">
        <v>121</v>
      </c>
      <c r="C577" t="s">
        <v>486</v>
      </c>
      <c r="D577" t="s">
        <v>129</v>
      </c>
      <c r="E577">
        <v>1</v>
      </c>
      <c r="G577" t="s">
        <v>130</v>
      </c>
      <c r="I577" t="s">
        <v>125</v>
      </c>
      <c r="Z577" t="str">
        <f>IFERROR(MID(AA577,FIND("-",H577,1)+1,20),_xlfn.IFNA(VLOOKUP(F577&amp;"-"&amp;AA577,Ref_Kontak!$A:$E,4,FALSE),Ref_Kontak!$H$2))</f>
        <v>628999007703</v>
      </c>
      <c r="AA577" t="str">
        <f t="shared" si="80"/>
        <v/>
      </c>
      <c r="AB577" t="str">
        <f t="shared" si="81"/>
        <v/>
      </c>
      <c r="AC577" t="str">
        <f t="shared" si="82"/>
        <v>628999007703</v>
      </c>
      <c r="AD577" t="str">
        <f t="shared" si="83"/>
        <v>Halo+,+Visual+AI+5S+mendeteksi+Violation%3A+METALDET1-LINE+8</v>
      </c>
      <c r="AE577" t="str">
        <f t="shared" si="84"/>
        <v>https://web.whatsapp.com/send/?phone=628999007703&amp;text=Halo+,+Visual+AI+5S+mendeteksi+Violation%3A+METALDET1-LINE+8&amp;type=phone_number&amp;app_absent=0</v>
      </c>
      <c r="AF577" t="b">
        <f>IF(ISNA(VLOOKUP(D577&amp;"-"&amp;AB577, Ref_Kontak!$A:$E, 4, FALSE)), FALSE, TRUE)</f>
        <v>0</v>
      </c>
      <c r="AG577" t="str">
        <f>_xlfn.IFNA(VLOOKUP(Z577,Ref_Kontak!H:H,1,FALSE),"FALSE")</f>
        <v>628999007703</v>
      </c>
      <c r="AH577" t="str">
        <f t="shared" si="85"/>
        <v>METALDET1-LINE 8</v>
      </c>
      <c r="AI577">
        <f>IF(I577="violation",COUNTIF($AH$1:AH577,AH577),0)</f>
        <v>343</v>
      </c>
      <c r="AJ577" t="str">
        <f t="shared" si="86"/>
        <v>violation-METALDET1</v>
      </c>
      <c r="AK577">
        <f>IF(I577="violation",COUNTIF($AJ$1:AJ577,AJ577),FALSE)</f>
        <v>342</v>
      </c>
      <c r="AL577">
        <f t="shared" si="87"/>
        <v>0</v>
      </c>
      <c r="AM577">
        <f t="shared" si="88"/>
        <v>3</v>
      </c>
      <c r="AN577" t="str">
        <f t="shared" si="89"/>
        <v>ALERT! 3 Violation founded @METALDET1</v>
      </c>
    </row>
    <row r="578" spans="1:40">
      <c r="A578" t="s">
        <v>120</v>
      </c>
      <c r="B578" t="s">
        <v>121</v>
      </c>
      <c r="C578" t="s">
        <v>487</v>
      </c>
      <c r="D578" t="s">
        <v>129</v>
      </c>
      <c r="E578">
        <v>1</v>
      </c>
      <c r="G578" t="s">
        <v>130</v>
      </c>
      <c r="I578" t="s">
        <v>125</v>
      </c>
      <c r="Z578" t="str">
        <f>IFERROR(MID(AA578,FIND("-",H578,1)+1,20),_xlfn.IFNA(VLOOKUP(F578&amp;"-"&amp;AA578,Ref_Kontak!$A:$E,4,FALSE),Ref_Kontak!$H$2))</f>
        <v>628999007703</v>
      </c>
      <c r="AA578" t="str">
        <f t="shared" ref="AA578:AA641" si="90">CLEAN(SUBSTITUTE(H578," ",""))</f>
        <v/>
      </c>
      <c r="AB578" t="str">
        <f t="shared" ref="AB578:AB641" si="91">IFERROR(LEFT(AA578,FIND("-",H578,1)-1),CLEAN(SUBSTITUTE(SUBSTITUTE(H578," ",""),"-","")))</f>
        <v/>
      </c>
      <c r="AC578" t="str">
        <f t="shared" ref="AC578:AC641" si="92">IF(LEFT(Z578,1)="0","62"&amp; MID(Z578,2,999),Z578)</f>
        <v>628999007703</v>
      </c>
      <c r="AD578" t="str">
        <f t="shared" ref="AD578:AD641" si="93">"Halo+"&amp;AB578&amp;","&amp;"+Visual+AI+5S+mendeteksi+Violation%3A+"&amp;SUBSTITUTE(AH578," ","+")</f>
        <v>Halo+,+Visual+AI+5S+mendeteksi+Violation%3A+METALDET1-LINE+8</v>
      </c>
      <c r="AE578" t="str">
        <f t="shared" ref="AE578:AE641" si="94">"https://web.whatsapp.com/send/?phone="&amp;AC578&amp;"&amp;text="&amp;AD578&amp;"&amp;type=phone_number&amp;app_absent=0"</f>
        <v>https://web.whatsapp.com/send/?phone=628999007703&amp;text=Halo+,+Visual+AI+5S+mendeteksi+Violation%3A+METALDET1-LINE+8&amp;type=phone_number&amp;app_absent=0</v>
      </c>
      <c r="AF578" t="b">
        <f>IF(ISNA(VLOOKUP(D578&amp;"-"&amp;AB578, Ref_Kontak!$A:$E, 4, FALSE)), FALSE, TRUE)</f>
        <v>0</v>
      </c>
      <c r="AG578" t="str">
        <f>_xlfn.IFNA(VLOOKUP(Z578,Ref_Kontak!H:H,1,FALSE),"FALSE")</f>
        <v>628999007703</v>
      </c>
      <c r="AH578" t="str">
        <f t="shared" ref="AH578:AH641" si="95">G578&amp;"-"&amp;D578</f>
        <v>METALDET1-LINE 8</v>
      </c>
      <c r="AI578">
        <f>IF(I578="violation",COUNTIF($AH$1:AH578,AH578),0)</f>
        <v>344</v>
      </c>
      <c r="AJ578" t="str">
        <f t="shared" si="86"/>
        <v>violation-METALDET1</v>
      </c>
      <c r="AK578">
        <f>IF(I578="violation",COUNTIF($AJ$1:AJ578,AJ578),FALSE)</f>
        <v>343</v>
      </c>
      <c r="AL578">
        <f t="shared" si="87"/>
        <v>0</v>
      </c>
      <c r="AM578">
        <f t="shared" si="88"/>
        <v>3</v>
      </c>
      <c r="AN578" t="str">
        <f t="shared" si="89"/>
        <v>ALERT! 3 Violation founded @METALDET1</v>
      </c>
    </row>
    <row r="579" spans="1:40">
      <c r="A579" t="s">
        <v>120</v>
      </c>
      <c r="B579" t="s">
        <v>121</v>
      </c>
      <c r="C579" t="s">
        <v>488</v>
      </c>
      <c r="D579" t="s">
        <v>129</v>
      </c>
      <c r="E579">
        <v>1</v>
      </c>
      <c r="G579" t="s">
        <v>130</v>
      </c>
      <c r="I579" t="s">
        <v>125</v>
      </c>
      <c r="Z579" t="str">
        <f>IFERROR(MID(AA579,FIND("-",H579,1)+1,20),_xlfn.IFNA(VLOOKUP(F579&amp;"-"&amp;AA579,Ref_Kontak!$A:$E,4,FALSE),Ref_Kontak!$H$2))</f>
        <v>628999007703</v>
      </c>
      <c r="AA579" t="str">
        <f t="shared" si="90"/>
        <v/>
      </c>
      <c r="AB579" t="str">
        <f t="shared" si="91"/>
        <v/>
      </c>
      <c r="AC579" t="str">
        <f t="shared" si="92"/>
        <v>628999007703</v>
      </c>
      <c r="AD579" t="str">
        <f t="shared" si="93"/>
        <v>Halo+,+Visual+AI+5S+mendeteksi+Violation%3A+METALDET1-LINE+8</v>
      </c>
      <c r="AE579" t="str">
        <f t="shared" si="94"/>
        <v>https://web.whatsapp.com/send/?phone=628999007703&amp;text=Halo+,+Visual+AI+5S+mendeteksi+Violation%3A+METALDET1-LINE+8&amp;type=phone_number&amp;app_absent=0</v>
      </c>
      <c r="AF579" t="b">
        <f>IF(ISNA(VLOOKUP(D579&amp;"-"&amp;AB579, Ref_Kontak!$A:$E, 4, FALSE)), FALSE, TRUE)</f>
        <v>0</v>
      </c>
      <c r="AG579" t="str">
        <f>_xlfn.IFNA(VLOOKUP(Z579,Ref_Kontak!H:H,1,FALSE),"FALSE")</f>
        <v>628999007703</v>
      </c>
      <c r="AH579" t="str">
        <f t="shared" si="95"/>
        <v>METALDET1-LINE 8</v>
      </c>
      <c r="AI579">
        <f>IF(I579="violation",COUNTIF($AH$1:AH579,AH579),0)</f>
        <v>345</v>
      </c>
      <c r="AJ579" t="str">
        <f t="shared" ref="AJ579:AJ642" si="96">I579&amp;"-"&amp;G579</f>
        <v>violation-METALDET1</v>
      </c>
      <c r="AK579">
        <f>IF(I579="violation",COUNTIF($AJ$1:AJ579,AJ579),FALSE)</f>
        <v>344</v>
      </c>
      <c r="AL579">
        <f t="shared" ref="AL579:AL642" si="97">IF(AI579=1,1,0)</f>
        <v>0</v>
      </c>
      <c r="AM579">
        <f t="shared" ref="AM579:AM642" si="98">SUMIF($AJ$2:$AJ$5516,AJ579,$AL$2:$AL$5516)</f>
        <v>3</v>
      </c>
      <c r="AN579" t="str">
        <f t="shared" ref="AN579:AN642" si="99">"ALERT! " &amp;AM579&amp; " Violation founded @"&amp;G579</f>
        <v>ALERT! 3 Violation founded @METALDET1</v>
      </c>
    </row>
    <row r="580" spans="1:40">
      <c r="A580" t="s">
        <v>120</v>
      </c>
      <c r="B580" t="s">
        <v>121</v>
      </c>
      <c r="C580" t="s">
        <v>488</v>
      </c>
      <c r="D580" t="s">
        <v>129</v>
      </c>
      <c r="E580">
        <v>1</v>
      </c>
      <c r="G580" t="s">
        <v>130</v>
      </c>
      <c r="I580" t="s">
        <v>125</v>
      </c>
      <c r="Z580" t="str">
        <f>IFERROR(MID(AA580,FIND("-",H580,1)+1,20),_xlfn.IFNA(VLOOKUP(F580&amp;"-"&amp;AA580,Ref_Kontak!$A:$E,4,FALSE),Ref_Kontak!$H$2))</f>
        <v>628999007703</v>
      </c>
      <c r="AA580" t="str">
        <f t="shared" si="90"/>
        <v/>
      </c>
      <c r="AB580" t="str">
        <f t="shared" si="91"/>
        <v/>
      </c>
      <c r="AC580" t="str">
        <f t="shared" si="92"/>
        <v>628999007703</v>
      </c>
      <c r="AD580" t="str">
        <f t="shared" si="93"/>
        <v>Halo+,+Visual+AI+5S+mendeteksi+Violation%3A+METALDET1-LINE+8</v>
      </c>
      <c r="AE580" t="str">
        <f t="shared" si="94"/>
        <v>https://web.whatsapp.com/send/?phone=628999007703&amp;text=Halo+,+Visual+AI+5S+mendeteksi+Violation%3A+METALDET1-LINE+8&amp;type=phone_number&amp;app_absent=0</v>
      </c>
      <c r="AF580" t="b">
        <f>IF(ISNA(VLOOKUP(D580&amp;"-"&amp;AB580, Ref_Kontak!$A:$E, 4, FALSE)), FALSE, TRUE)</f>
        <v>0</v>
      </c>
      <c r="AG580" t="str">
        <f>_xlfn.IFNA(VLOOKUP(Z580,Ref_Kontak!H:H,1,FALSE),"FALSE")</f>
        <v>628999007703</v>
      </c>
      <c r="AH580" t="str">
        <f t="shared" si="95"/>
        <v>METALDET1-LINE 8</v>
      </c>
      <c r="AI580">
        <f>IF(I580="violation",COUNTIF($AH$1:AH580,AH580),0)</f>
        <v>346</v>
      </c>
      <c r="AJ580" t="str">
        <f t="shared" si="96"/>
        <v>violation-METALDET1</v>
      </c>
      <c r="AK580">
        <f>IF(I580="violation",COUNTIF($AJ$1:AJ580,AJ580),FALSE)</f>
        <v>345</v>
      </c>
      <c r="AL580">
        <f t="shared" si="97"/>
        <v>0</v>
      </c>
      <c r="AM580">
        <f t="shared" si="98"/>
        <v>3</v>
      </c>
      <c r="AN580" t="str">
        <f t="shared" si="99"/>
        <v>ALERT! 3 Violation founded @METALDET1</v>
      </c>
    </row>
    <row r="581" spans="1:40">
      <c r="A581" t="s">
        <v>120</v>
      </c>
      <c r="B581" t="s">
        <v>121</v>
      </c>
      <c r="C581" t="s">
        <v>489</v>
      </c>
      <c r="D581" t="s">
        <v>129</v>
      </c>
      <c r="E581">
        <v>1</v>
      </c>
      <c r="G581" t="s">
        <v>130</v>
      </c>
      <c r="I581" t="s">
        <v>125</v>
      </c>
      <c r="Z581" t="str">
        <f>IFERROR(MID(AA581,FIND("-",H581,1)+1,20),_xlfn.IFNA(VLOOKUP(F581&amp;"-"&amp;AA581,Ref_Kontak!$A:$E,4,FALSE),Ref_Kontak!$H$2))</f>
        <v>628999007703</v>
      </c>
      <c r="AA581" t="str">
        <f t="shared" si="90"/>
        <v/>
      </c>
      <c r="AB581" t="str">
        <f t="shared" si="91"/>
        <v/>
      </c>
      <c r="AC581" t="str">
        <f t="shared" si="92"/>
        <v>628999007703</v>
      </c>
      <c r="AD581" t="str">
        <f t="shared" si="93"/>
        <v>Halo+,+Visual+AI+5S+mendeteksi+Violation%3A+METALDET1-LINE+8</v>
      </c>
      <c r="AE581" t="str">
        <f t="shared" si="94"/>
        <v>https://web.whatsapp.com/send/?phone=628999007703&amp;text=Halo+,+Visual+AI+5S+mendeteksi+Violation%3A+METALDET1-LINE+8&amp;type=phone_number&amp;app_absent=0</v>
      </c>
      <c r="AF581" t="b">
        <f>IF(ISNA(VLOOKUP(D581&amp;"-"&amp;AB581, Ref_Kontak!$A:$E, 4, FALSE)), FALSE, TRUE)</f>
        <v>0</v>
      </c>
      <c r="AG581" t="str">
        <f>_xlfn.IFNA(VLOOKUP(Z581,Ref_Kontak!H:H,1,FALSE),"FALSE")</f>
        <v>628999007703</v>
      </c>
      <c r="AH581" t="str">
        <f t="shared" si="95"/>
        <v>METALDET1-LINE 8</v>
      </c>
      <c r="AI581">
        <f>IF(I581="violation",COUNTIF($AH$1:AH581,AH581),0)</f>
        <v>347</v>
      </c>
      <c r="AJ581" t="str">
        <f t="shared" si="96"/>
        <v>violation-METALDET1</v>
      </c>
      <c r="AK581">
        <f>IF(I581="violation",COUNTIF($AJ$1:AJ581,AJ581),FALSE)</f>
        <v>346</v>
      </c>
      <c r="AL581">
        <f t="shared" si="97"/>
        <v>0</v>
      </c>
      <c r="AM581">
        <f t="shared" si="98"/>
        <v>3</v>
      </c>
      <c r="AN581" t="str">
        <f t="shared" si="99"/>
        <v>ALERT! 3 Violation founded @METALDET1</v>
      </c>
    </row>
    <row r="582" spans="1:40">
      <c r="A582" t="s">
        <v>120</v>
      </c>
      <c r="B582" t="s">
        <v>121</v>
      </c>
      <c r="C582" t="s">
        <v>490</v>
      </c>
      <c r="D582" t="s">
        <v>129</v>
      </c>
      <c r="E582">
        <v>1</v>
      </c>
      <c r="G582" t="s">
        <v>130</v>
      </c>
      <c r="I582" t="s">
        <v>125</v>
      </c>
      <c r="Z582" t="str">
        <f>IFERROR(MID(AA582,FIND("-",H582,1)+1,20),_xlfn.IFNA(VLOOKUP(F582&amp;"-"&amp;AA582,Ref_Kontak!$A:$E,4,FALSE),Ref_Kontak!$H$2))</f>
        <v>628999007703</v>
      </c>
      <c r="AA582" t="str">
        <f t="shared" si="90"/>
        <v/>
      </c>
      <c r="AB582" t="str">
        <f t="shared" si="91"/>
        <v/>
      </c>
      <c r="AC582" t="str">
        <f t="shared" si="92"/>
        <v>628999007703</v>
      </c>
      <c r="AD582" t="str">
        <f t="shared" si="93"/>
        <v>Halo+,+Visual+AI+5S+mendeteksi+Violation%3A+METALDET1-LINE+8</v>
      </c>
      <c r="AE582" t="str">
        <f t="shared" si="94"/>
        <v>https://web.whatsapp.com/send/?phone=628999007703&amp;text=Halo+,+Visual+AI+5S+mendeteksi+Violation%3A+METALDET1-LINE+8&amp;type=phone_number&amp;app_absent=0</v>
      </c>
      <c r="AF582" t="b">
        <f>IF(ISNA(VLOOKUP(D582&amp;"-"&amp;AB582, Ref_Kontak!$A:$E, 4, FALSE)), FALSE, TRUE)</f>
        <v>0</v>
      </c>
      <c r="AG582" t="str">
        <f>_xlfn.IFNA(VLOOKUP(Z582,Ref_Kontak!H:H,1,FALSE),"FALSE")</f>
        <v>628999007703</v>
      </c>
      <c r="AH582" t="str">
        <f t="shared" si="95"/>
        <v>METALDET1-LINE 8</v>
      </c>
      <c r="AI582">
        <f>IF(I582="violation",COUNTIF($AH$1:AH582,AH582),0)</f>
        <v>348</v>
      </c>
      <c r="AJ582" t="str">
        <f t="shared" si="96"/>
        <v>violation-METALDET1</v>
      </c>
      <c r="AK582">
        <f>IF(I582="violation",COUNTIF($AJ$1:AJ582,AJ582),FALSE)</f>
        <v>347</v>
      </c>
      <c r="AL582">
        <f t="shared" si="97"/>
        <v>0</v>
      </c>
      <c r="AM582">
        <f t="shared" si="98"/>
        <v>3</v>
      </c>
      <c r="AN582" t="str">
        <f t="shared" si="99"/>
        <v>ALERT! 3 Violation founded @METALDET1</v>
      </c>
    </row>
    <row r="583" spans="1:40">
      <c r="A583" t="s">
        <v>120</v>
      </c>
      <c r="B583" t="s">
        <v>121</v>
      </c>
      <c r="C583" t="s">
        <v>491</v>
      </c>
      <c r="D583" t="s">
        <v>129</v>
      </c>
      <c r="E583">
        <v>1</v>
      </c>
      <c r="G583" t="s">
        <v>130</v>
      </c>
      <c r="I583" t="s">
        <v>125</v>
      </c>
      <c r="Z583" t="str">
        <f>IFERROR(MID(AA583,FIND("-",H583,1)+1,20),_xlfn.IFNA(VLOOKUP(F583&amp;"-"&amp;AA583,Ref_Kontak!$A:$E,4,FALSE),Ref_Kontak!$H$2))</f>
        <v>628999007703</v>
      </c>
      <c r="AA583" t="str">
        <f t="shared" si="90"/>
        <v/>
      </c>
      <c r="AB583" t="str">
        <f t="shared" si="91"/>
        <v/>
      </c>
      <c r="AC583" t="str">
        <f t="shared" si="92"/>
        <v>628999007703</v>
      </c>
      <c r="AD583" t="str">
        <f t="shared" si="93"/>
        <v>Halo+,+Visual+AI+5S+mendeteksi+Violation%3A+METALDET1-LINE+8</v>
      </c>
      <c r="AE583" t="str">
        <f t="shared" si="94"/>
        <v>https://web.whatsapp.com/send/?phone=628999007703&amp;text=Halo+,+Visual+AI+5S+mendeteksi+Violation%3A+METALDET1-LINE+8&amp;type=phone_number&amp;app_absent=0</v>
      </c>
      <c r="AF583" t="b">
        <f>IF(ISNA(VLOOKUP(D583&amp;"-"&amp;AB583, Ref_Kontak!$A:$E, 4, FALSE)), FALSE, TRUE)</f>
        <v>0</v>
      </c>
      <c r="AG583" t="str">
        <f>_xlfn.IFNA(VLOOKUP(Z583,Ref_Kontak!H:H,1,FALSE),"FALSE")</f>
        <v>628999007703</v>
      </c>
      <c r="AH583" t="str">
        <f t="shared" si="95"/>
        <v>METALDET1-LINE 8</v>
      </c>
      <c r="AI583">
        <f>IF(I583="violation",COUNTIF($AH$1:AH583,AH583),0)</f>
        <v>349</v>
      </c>
      <c r="AJ583" t="str">
        <f t="shared" si="96"/>
        <v>violation-METALDET1</v>
      </c>
      <c r="AK583">
        <f>IF(I583="violation",COUNTIF($AJ$1:AJ583,AJ583),FALSE)</f>
        <v>348</v>
      </c>
      <c r="AL583">
        <f t="shared" si="97"/>
        <v>0</v>
      </c>
      <c r="AM583">
        <f t="shared" si="98"/>
        <v>3</v>
      </c>
      <c r="AN583" t="str">
        <f t="shared" si="99"/>
        <v>ALERT! 3 Violation founded @METALDET1</v>
      </c>
    </row>
    <row r="584" spans="1:40">
      <c r="A584" t="s">
        <v>120</v>
      </c>
      <c r="B584" t="s">
        <v>121</v>
      </c>
      <c r="C584" t="s">
        <v>492</v>
      </c>
      <c r="D584" t="s">
        <v>129</v>
      </c>
      <c r="E584">
        <v>1</v>
      </c>
      <c r="G584" t="s">
        <v>130</v>
      </c>
      <c r="I584" t="s">
        <v>125</v>
      </c>
      <c r="Z584" t="str">
        <f>IFERROR(MID(AA584,FIND("-",H584,1)+1,20),_xlfn.IFNA(VLOOKUP(F584&amp;"-"&amp;AA584,Ref_Kontak!$A:$E,4,FALSE),Ref_Kontak!$H$2))</f>
        <v>628999007703</v>
      </c>
      <c r="AA584" t="str">
        <f t="shared" si="90"/>
        <v/>
      </c>
      <c r="AB584" t="str">
        <f t="shared" si="91"/>
        <v/>
      </c>
      <c r="AC584" t="str">
        <f t="shared" si="92"/>
        <v>628999007703</v>
      </c>
      <c r="AD584" t="str">
        <f t="shared" si="93"/>
        <v>Halo+,+Visual+AI+5S+mendeteksi+Violation%3A+METALDET1-LINE+8</v>
      </c>
      <c r="AE584" t="str">
        <f t="shared" si="94"/>
        <v>https://web.whatsapp.com/send/?phone=628999007703&amp;text=Halo+,+Visual+AI+5S+mendeteksi+Violation%3A+METALDET1-LINE+8&amp;type=phone_number&amp;app_absent=0</v>
      </c>
      <c r="AF584" t="b">
        <f>IF(ISNA(VLOOKUP(D584&amp;"-"&amp;AB584, Ref_Kontak!$A:$E, 4, FALSE)), FALSE, TRUE)</f>
        <v>0</v>
      </c>
      <c r="AG584" t="str">
        <f>_xlfn.IFNA(VLOOKUP(Z584,Ref_Kontak!H:H,1,FALSE),"FALSE")</f>
        <v>628999007703</v>
      </c>
      <c r="AH584" t="str">
        <f t="shared" si="95"/>
        <v>METALDET1-LINE 8</v>
      </c>
      <c r="AI584">
        <f>IF(I584="violation",COUNTIF($AH$1:AH584,AH584),0)</f>
        <v>350</v>
      </c>
      <c r="AJ584" t="str">
        <f t="shared" si="96"/>
        <v>violation-METALDET1</v>
      </c>
      <c r="AK584">
        <f>IF(I584="violation",COUNTIF($AJ$1:AJ584,AJ584),FALSE)</f>
        <v>349</v>
      </c>
      <c r="AL584">
        <f t="shared" si="97"/>
        <v>0</v>
      </c>
      <c r="AM584">
        <f t="shared" si="98"/>
        <v>3</v>
      </c>
      <c r="AN584" t="str">
        <f t="shared" si="99"/>
        <v>ALERT! 3 Violation founded @METALDET1</v>
      </c>
    </row>
    <row r="585" spans="1:40">
      <c r="A585" t="s">
        <v>120</v>
      </c>
      <c r="B585" t="s">
        <v>121</v>
      </c>
      <c r="C585" t="s">
        <v>492</v>
      </c>
      <c r="D585" t="s">
        <v>129</v>
      </c>
      <c r="E585">
        <v>1</v>
      </c>
      <c r="G585" t="s">
        <v>130</v>
      </c>
      <c r="I585" t="s">
        <v>125</v>
      </c>
      <c r="Z585" t="str">
        <f>IFERROR(MID(AA585,FIND("-",H585,1)+1,20),_xlfn.IFNA(VLOOKUP(F585&amp;"-"&amp;AA585,Ref_Kontak!$A:$E,4,FALSE),Ref_Kontak!$H$2))</f>
        <v>628999007703</v>
      </c>
      <c r="AA585" t="str">
        <f t="shared" si="90"/>
        <v/>
      </c>
      <c r="AB585" t="str">
        <f t="shared" si="91"/>
        <v/>
      </c>
      <c r="AC585" t="str">
        <f t="shared" si="92"/>
        <v>628999007703</v>
      </c>
      <c r="AD585" t="str">
        <f t="shared" si="93"/>
        <v>Halo+,+Visual+AI+5S+mendeteksi+Violation%3A+METALDET1-LINE+8</v>
      </c>
      <c r="AE585" t="str">
        <f t="shared" si="94"/>
        <v>https://web.whatsapp.com/send/?phone=628999007703&amp;text=Halo+,+Visual+AI+5S+mendeteksi+Violation%3A+METALDET1-LINE+8&amp;type=phone_number&amp;app_absent=0</v>
      </c>
      <c r="AF585" t="b">
        <f>IF(ISNA(VLOOKUP(D585&amp;"-"&amp;AB585, Ref_Kontak!$A:$E, 4, FALSE)), FALSE, TRUE)</f>
        <v>0</v>
      </c>
      <c r="AG585" t="str">
        <f>_xlfn.IFNA(VLOOKUP(Z585,Ref_Kontak!H:H,1,FALSE),"FALSE")</f>
        <v>628999007703</v>
      </c>
      <c r="AH585" t="str">
        <f t="shared" si="95"/>
        <v>METALDET1-LINE 8</v>
      </c>
      <c r="AI585">
        <f>IF(I585="violation",COUNTIF($AH$1:AH585,AH585),0)</f>
        <v>351</v>
      </c>
      <c r="AJ585" t="str">
        <f t="shared" si="96"/>
        <v>violation-METALDET1</v>
      </c>
      <c r="AK585">
        <f>IF(I585="violation",COUNTIF($AJ$1:AJ585,AJ585),FALSE)</f>
        <v>350</v>
      </c>
      <c r="AL585">
        <f t="shared" si="97"/>
        <v>0</v>
      </c>
      <c r="AM585">
        <f t="shared" si="98"/>
        <v>3</v>
      </c>
      <c r="AN585" t="str">
        <f t="shared" si="99"/>
        <v>ALERT! 3 Violation founded @METALDET1</v>
      </c>
    </row>
    <row r="586" spans="1:40">
      <c r="A586" t="s">
        <v>120</v>
      </c>
      <c r="B586" t="s">
        <v>121</v>
      </c>
      <c r="C586" t="s">
        <v>493</v>
      </c>
      <c r="D586" t="s">
        <v>129</v>
      </c>
      <c r="E586">
        <v>1</v>
      </c>
      <c r="G586" t="s">
        <v>130</v>
      </c>
      <c r="I586" t="s">
        <v>125</v>
      </c>
      <c r="Z586" t="str">
        <f>IFERROR(MID(AA586,FIND("-",H586,1)+1,20),_xlfn.IFNA(VLOOKUP(F586&amp;"-"&amp;AA586,Ref_Kontak!$A:$E,4,FALSE),Ref_Kontak!$H$2))</f>
        <v>628999007703</v>
      </c>
      <c r="AA586" t="str">
        <f t="shared" si="90"/>
        <v/>
      </c>
      <c r="AB586" t="str">
        <f t="shared" si="91"/>
        <v/>
      </c>
      <c r="AC586" t="str">
        <f t="shared" si="92"/>
        <v>628999007703</v>
      </c>
      <c r="AD586" t="str">
        <f t="shared" si="93"/>
        <v>Halo+,+Visual+AI+5S+mendeteksi+Violation%3A+METALDET1-LINE+8</v>
      </c>
      <c r="AE586" t="str">
        <f t="shared" si="94"/>
        <v>https://web.whatsapp.com/send/?phone=628999007703&amp;text=Halo+,+Visual+AI+5S+mendeteksi+Violation%3A+METALDET1-LINE+8&amp;type=phone_number&amp;app_absent=0</v>
      </c>
      <c r="AF586" t="b">
        <f>IF(ISNA(VLOOKUP(D586&amp;"-"&amp;AB586, Ref_Kontak!$A:$E, 4, FALSE)), FALSE, TRUE)</f>
        <v>0</v>
      </c>
      <c r="AG586" t="str">
        <f>_xlfn.IFNA(VLOOKUP(Z586,Ref_Kontak!H:H,1,FALSE),"FALSE")</f>
        <v>628999007703</v>
      </c>
      <c r="AH586" t="str">
        <f t="shared" si="95"/>
        <v>METALDET1-LINE 8</v>
      </c>
      <c r="AI586">
        <f>IF(I586="violation",COUNTIF($AH$1:AH586,AH586),0)</f>
        <v>352</v>
      </c>
      <c r="AJ586" t="str">
        <f t="shared" si="96"/>
        <v>violation-METALDET1</v>
      </c>
      <c r="AK586">
        <f>IF(I586="violation",COUNTIF($AJ$1:AJ586,AJ586),FALSE)</f>
        <v>351</v>
      </c>
      <c r="AL586">
        <f t="shared" si="97"/>
        <v>0</v>
      </c>
      <c r="AM586">
        <f t="shared" si="98"/>
        <v>3</v>
      </c>
      <c r="AN586" t="str">
        <f t="shared" si="99"/>
        <v>ALERT! 3 Violation founded @METALDET1</v>
      </c>
    </row>
    <row r="587" spans="1:40">
      <c r="A587" t="s">
        <v>120</v>
      </c>
      <c r="B587" t="s">
        <v>121</v>
      </c>
      <c r="C587" t="s">
        <v>494</v>
      </c>
      <c r="D587" t="s">
        <v>129</v>
      </c>
      <c r="E587">
        <v>1</v>
      </c>
      <c r="G587" t="s">
        <v>130</v>
      </c>
      <c r="I587" t="s">
        <v>125</v>
      </c>
      <c r="Z587" t="str">
        <f>IFERROR(MID(AA587,FIND("-",H587,1)+1,20),_xlfn.IFNA(VLOOKUP(F587&amp;"-"&amp;AA587,Ref_Kontak!$A:$E,4,FALSE),Ref_Kontak!$H$2))</f>
        <v>628999007703</v>
      </c>
      <c r="AA587" t="str">
        <f t="shared" si="90"/>
        <v/>
      </c>
      <c r="AB587" t="str">
        <f t="shared" si="91"/>
        <v/>
      </c>
      <c r="AC587" t="str">
        <f t="shared" si="92"/>
        <v>628999007703</v>
      </c>
      <c r="AD587" t="str">
        <f t="shared" si="93"/>
        <v>Halo+,+Visual+AI+5S+mendeteksi+Violation%3A+METALDET1-LINE+8</v>
      </c>
      <c r="AE587" t="str">
        <f t="shared" si="94"/>
        <v>https://web.whatsapp.com/send/?phone=628999007703&amp;text=Halo+,+Visual+AI+5S+mendeteksi+Violation%3A+METALDET1-LINE+8&amp;type=phone_number&amp;app_absent=0</v>
      </c>
      <c r="AF587" t="b">
        <f>IF(ISNA(VLOOKUP(D587&amp;"-"&amp;AB587, Ref_Kontak!$A:$E, 4, FALSE)), FALSE, TRUE)</f>
        <v>0</v>
      </c>
      <c r="AG587" t="str">
        <f>_xlfn.IFNA(VLOOKUP(Z587,Ref_Kontak!H:H,1,FALSE),"FALSE")</f>
        <v>628999007703</v>
      </c>
      <c r="AH587" t="str">
        <f t="shared" si="95"/>
        <v>METALDET1-LINE 8</v>
      </c>
      <c r="AI587">
        <f>IF(I587="violation",COUNTIF($AH$1:AH587,AH587),0)</f>
        <v>353</v>
      </c>
      <c r="AJ587" t="str">
        <f t="shared" si="96"/>
        <v>violation-METALDET1</v>
      </c>
      <c r="AK587">
        <f>IF(I587="violation",COUNTIF($AJ$1:AJ587,AJ587),FALSE)</f>
        <v>352</v>
      </c>
      <c r="AL587">
        <f t="shared" si="97"/>
        <v>0</v>
      </c>
      <c r="AM587">
        <f t="shared" si="98"/>
        <v>3</v>
      </c>
      <c r="AN587" t="str">
        <f t="shared" si="99"/>
        <v>ALERT! 3 Violation founded @METALDET1</v>
      </c>
    </row>
    <row r="588" spans="1:40">
      <c r="A588" t="s">
        <v>120</v>
      </c>
      <c r="B588" t="s">
        <v>121</v>
      </c>
      <c r="C588" t="s">
        <v>495</v>
      </c>
      <c r="D588" t="s">
        <v>129</v>
      </c>
      <c r="E588">
        <v>1</v>
      </c>
      <c r="G588" t="s">
        <v>130</v>
      </c>
      <c r="I588" t="s">
        <v>125</v>
      </c>
      <c r="Z588" t="str">
        <f>IFERROR(MID(AA588,FIND("-",H588,1)+1,20),_xlfn.IFNA(VLOOKUP(F588&amp;"-"&amp;AA588,Ref_Kontak!$A:$E,4,FALSE),Ref_Kontak!$H$2))</f>
        <v>628999007703</v>
      </c>
      <c r="AA588" t="str">
        <f t="shared" si="90"/>
        <v/>
      </c>
      <c r="AB588" t="str">
        <f t="shared" si="91"/>
        <v/>
      </c>
      <c r="AC588" t="str">
        <f t="shared" si="92"/>
        <v>628999007703</v>
      </c>
      <c r="AD588" t="str">
        <f t="shared" si="93"/>
        <v>Halo+,+Visual+AI+5S+mendeteksi+Violation%3A+METALDET1-LINE+8</v>
      </c>
      <c r="AE588" t="str">
        <f t="shared" si="94"/>
        <v>https://web.whatsapp.com/send/?phone=628999007703&amp;text=Halo+,+Visual+AI+5S+mendeteksi+Violation%3A+METALDET1-LINE+8&amp;type=phone_number&amp;app_absent=0</v>
      </c>
      <c r="AF588" t="b">
        <f>IF(ISNA(VLOOKUP(D588&amp;"-"&amp;AB588, Ref_Kontak!$A:$E, 4, FALSE)), FALSE, TRUE)</f>
        <v>0</v>
      </c>
      <c r="AG588" t="str">
        <f>_xlfn.IFNA(VLOOKUP(Z588,Ref_Kontak!H:H,1,FALSE),"FALSE")</f>
        <v>628999007703</v>
      </c>
      <c r="AH588" t="str">
        <f t="shared" si="95"/>
        <v>METALDET1-LINE 8</v>
      </c>
      <c r="AI588">
        <f>IF(I588="violation",COUNTIF($AH$1:AH588,AH588),0)</f>
        <v>354</v>
      </c>
      <c r="AJ588" t="str">
        <f t="shared" si="96"/>
        <v>violation-METALDET1</v>
      </c>
      <c r="AK588">
        <f>IF(I588="violation",COUNTIF($AJ$1:AJ588,AJ588),FALSE)</f>
        <v>353</v>
      </c>
      <c r="AL588">
        <f t="shared" si="97"/>
        <v>0</v>
      </c>
      <c r="AM588">
        <f t="shared" si="98"/>
        <v>3</v>
      </c>
      <c r="AN588" t="str">
        <f t="shared" si="99"/>
        <v>ALERT! 3 Violation founded @METALDET1</v>
      </c>
    </row>
    <row r="589" spans="1:40">
      <c r="A589" t="s">
        <v>120</v>
      </c>
      <c r="B589" t="s">
        <v>121</v>
      </c>
      <c r="C589" t="s">
        <v>496</v>
      </c>
      <c r="D589" t="s">
        <v>129</v>
      </c>
      <c r="E589">
        <v>1</v>
      </c>
      <c r="G589" t="s">
        <v>130</v>
      </c>
      <c r="I589" t="s">
        <v>125</v>
      </c>
      <c r="Z589" t="str">
        <f>IFERROR(MID(AA589,FIND("-",H589,1)+1,20),_xlfn.IFNA(VLOOKUP(F589&amp;"-"&amp;AA589,Ref_Kontak!$A:$E,4,FALSE),Ref_Kontak!$H$2))</f>
        <v>628999007703</v>
      </c>
      <c r="AA589" t="str">
        <f t="shared" si="90"/>
        <v/>
      </c>
      <c r="AB589" t="str">
        <f t="shared" si="91"/>
        <v/>
      </c>
      <c r="AC589" t="str">
        <f t="shared" si="92"/>
        <v>628999007703</v>
      </c>
      <c r="AD589" t="str">
        <f t="shared" si="93"/>
        <v>Halo+,+Visual+AI+5S+mendeteksi+Violation%3A+METALDET1-LINE+8</v>
      </c>
      <c r="AE589" t="str">
        <f t="shared" si="94"/>
        <v>https://web.whatsapp.com/send/?phone=628999007703&amp;text=Halo+,+Visual+AI+5S+mendeteksi+Violation%3A+METALDET1-LINE+8&amp;type=phone_number&amp;app_absent=0</v>
      </c>
      <c r="AF589" t="b">
        <f>IF(ISNA(VLOOKUP(D589&amp;"-"&amp;AB589, Ref_Kontak!$A:$E, 4, FALSE)), FALSE, TRUE)</f>
        <v>0</v>
      </c>
      <c r="AG589" t="str">
        <f>_xlfn.IFNA(VLOOKUP(Z589,Ref_Kontak!H:H,1,FALSE),"FALSE")</f>
        <v>628999007703</v>
      </c>
      <c r="AH589" t="str">
        <f t="shared" si="95"/>
        <v>METALDET1-LINE 8</v>
      </c>
      <c r="AI589">
        <f>IF(I589="violation",COUNTIF($AH$1:AH589,AH589),0)</f>
        <v>355</v>
      </c>
      <c r="AJ589" t="str">
        <f t="shared" si="96"/>
        <v>violation-METALDET1</v>
      </c>
      <c r="AK589">
        <f>IF(I589="violation",COUNTIF($AJ$1:AJ589,AJ589),FALSE)</f>
        <v>354</v>
      </c>
      <c r="AL589">
        <f t="shared" si="97"/>
        <v>0</v>
      </c>
      <c r="AM589">
        <f t="shared" si="98"/>
        <v>3</v>
      </c>
      <c r="AN589" t="str">
        <f t="shared" si="99"/>
        <v>ALERT! 3 Violation founded @METALDET1</v>
      </c>
    </row>
    <row r="590" spans="1:40">
      <c r="A590" t="s">
        <v>120</v>
      </c>
      <c r="B590" t="s">
        <v>121</v>
      </c>
      <c r="C590" t="s">
        <v>496</v>
      </c>
      <c r="D590" t="s">
        <v>129</v>
      </c>
      <c r="E590">
        <v>1</v>
      </c>
      <c r="G590" t="s">
        <v>130</v>
      </c>
      <c r="I590" t="s">
        <v>125</v>
      </c>
      <c r="Z590" t="str">
        <f>IFERROR(MID(AA590,FIND("-",H590,1)+1,20),_xlfn.IFNA(VLOOKUP(F590&amp;"-"&amp;AA590,Ref_Kontak!$A:$E,4,FALSE),Ref_Kontak!$H$2))</f>
        <v>628999007703</v>
      </c>
      <c r="AA590" t="str">
        <f t="shared" si="90"/>
        <v/>
      </c>
      <c r="AB590" t="str">
        <f t="shared" si="91"/>
        <v/>
      </c>
      <c r="AC590" t="str">
        <f t="shared" si="92"/>
        <v>628999007703</v>
      </c>
      <c r="AD590" t="str">
        <f t="shared" si="93"/>
        <v>Halo+,+Visual+AI+5S+mendeteksi+Violation%3A+METALDET1-LINE+8</v>
      </c>
      <c r="AE590" t="str">
        <f t="shared" si="94"/>
        <v>https://web.whatsapp.com/send/?phone=628999007703&amp;text=Halo+,+Visual+AI+5S+mendeteksi+Violation%3A+METALDET1-LINE+8&amp;type=phone_number&amp;app_absent=0</v>
      </c>
      <c r="AF590" t="b">
        <f>IF(ISNA(VLOOKUP(D590&amp;"-"&amp;AB590, Ref_Kontak!$A:$E, 4, FALSE)), FALSE, TRUE)</f>
        <v>0</v>
      </c>
      <c r="AG590" t="str">
        <f>_xlfn.IFNA(VLOOKUP(Z590,Ref_Kontak!H:H,1,FALSE),"FALSE")</f>
        <v>628999007703</v>
      </c>
      <c r="AH590" t="str">
        <f t="shared" si="95"/>
        <v>METALDET1-LINE 8</v>
      </c>
      <c r="AI590">
        <f>IF(I590="violation",COUNTIF($AH$1:AH590,AH590),0)</f>
        <v>356</v>
      </c>
      <c r="AJ590" t="str">
        <f t="shared" si="96"/>
        <v>violation-METALDET1</v>
      </c>
      <c r="AK590">
        <f>IF(I590="violation",COUNTIF($AJ$1:AJ590,AJ590),FALSE)</f>
        <v>355</v>
      </c>
      <c r="AL590">
        <f t="shared" si="97"/>
        <v>0</v>
      </c>
      <c r="AM590">
        <f t="shared" si="98"/>
        <v>3</v>
      </c>
      <c r="AN590" t="str">
        <f t="shared" si="99"/>
        <v>ALERT! 3 Violation founded @METALDET1</v>
      </c>
    </row>
    <row r="591" spans="1:40">
      <c r="A591" t="s">
        <v>120</v>
      </c>
      <c r="B591" t="s">
        <v>121</v>
      </c>
      <c r="C591" t="s">
        <v>497</v>
      </c>
      <c r="D591" t="s">
        <v>129</v>
      </c>
      <c r="E591">
        <v>1</v>
      </c>
      <c r="G591" t="s">
        <v>130</v>
      </c>
      <c r="I591" t="s">
        <v>125</v>
      </c>
      <c r="Z591" t="str">
        <f>IFERROR(MID(AA591,FIND("-",H591,1)+1,20),_xlfn.IFNA(VLOOKUP(F591&amp;"-"&amp;AA591,Ref_Kontak!$A:$E,4,FALSE),Ref_Kontak!$H$2))</f>
        <v>628999007703</v>
      </c>
      <c r="AA591" t="str">
        <f t="shared" si="90"/>
        <v/>
      </c>
      <c r="AB591" t="str">
        <f t="shared" si="91"/>
        <v/>
      </c>
      <c r="AC591" t="str">
        <f t="shared" si="92"/>
        <v>628999007703</v>
      </c>
      <c r="AD591" t="str">
        <f t="shared" si="93"/>
        <v>Halo+,+Visual+AI+5S+mendeteksi+Violation%3A+METALDET1-LINE+8</v>
      </c>
      <c r="AE591" t="str">
        <f t="shared" si="94"/>
        <v>https://web.whatsapp.com/send/?phone=628999007703&amp;text=Halo+,+Visual+AI+5S+mendeteksi+Violation%3A+METALDET1-LINE+8&amp;type=phone_number&amp;app_absent=0</v>
      </c>
      <c r="AF591" t="b">
        <f>IF(ISNA(VLOOKUP(D591&amp;"-"&amp;AB591, Ref_Kontak!$A:$E, 4, FALSE)), FALSE, TRUE)</f>
        <v>0</v>
      </c>
      <c r="AG591" t="str">
        <f>_xlfn.IFNA(VLOOKUP(Z591,Ref_Kontak!H:H,1,FALSE),"FALSE")</f>
        <v>628999007703</v>
      </c>
      <c r="AH591" t="str">
        <f t="shared" si="95"/>
        <v>METALDET1-LINE 8</v>
      </c>
      <c r="AI591">
        <f>IF(I591="violation",COUNTIF($AH$1:AH591,AH591),0)</f>
        <v>357</v>
      </c>
      <c r="AJ591" t="str">
        <f t="shared" si="96"/>
        <v>violation-METALDET1</v>
      </c>
      <c r="AK591">
        <f>IF(I591="violation",COUNTIF($AJ$1:AJ591,AJ591),FALSE)</f>
        <v>356</v>
      </c>
      <c r="AL591">
        <f t="shared" si="97"/>
        <v>0</v>
      </c>
      <c r="AM591">
        <f t="shared" si="98"/>
        <v>3</v>
      </c>
      <c r="AN591" t="str">
        <f t="shared" si="99"/>
        <v>ALERT! 3 Violation founded @METALDET1</v>
      </c>
    </row>
    <row r="592" spans="1:40">
      <c r="A592" t="s">
        <v>120</v>
      </c>
      <c r="B592" t="s">
        <v>121</v>
      </c>
      <c r="C592" t="s">
        <v>498</v>
      </c>
      <c r="D592" t="s">
        <v>129</v>
      </c>
      <c r="E592">
        <v>1</v>
      </c>
      <c r="G592" t="s">
        <v>130</v>
      </c>
      <c r="I592" t="s">
        <v>125</v>
      </c>
      <c r="Z592" t="str">
        <f>IFERROR(MID(AA592,FIND("-",H592,1)+1,20),_xlfn.IFNA(VLOOKUP(F592&amp;"-"&amp;AA592,Ref_Kontak!$A:$E,4,FALSE),Ref_Kontak!$H$2))</f>
        <v>628999007703</v>
      </c>
      <c r="AA592" t="str">
        <f t="shared" si="90"/>
        <v/>
      </c>
      <c r="AB592" t="str">
        <f t="shared" si="91"/>
        <v/>
      </c>
      <c r="AC592" t="str">
        <f t="shared" si="92"/>
        <v>628999007703</v>
      </c>
      <c r="AD592" t="str">
        <f t="shared" si="93"/>
        <v>Halo+,+Visual+AI+5S+mendeteksi+Violation%3A+METALDET1-LINE+8</v>
      </c>
      <c r="AE592" t="str">
        <f t="shared" si="94"/>
        <v>https://web.whatsapp.com/send/?phone=628999007703&amp;text=Halo+,+Visual+AI+5S+mendeteksi+Violation%3A+METALDET1-LINE+8&amp;type=phone_number&amp;app_absent=0</v>
      </c>
      <c r="AF592" t="b">
        <f>IF(ISNA(VLOOKUP(D592&amp;"-"&amp;AB592, Ref_Kontak!$A:$E, 4, FALSE)), FALSE, TRUE)</f>
        <v>0</v>
      </c>
      <c r="AG592" t="str">
        <f>_xlfn.IFNA(VLOOKUP(Z592,Ref_Kontak!H:H,1,FALSE),"FALSE")</f>
        <v>628999007703</v>
      </c>
      <c r="AH592" t="str">
        <f t="shared" si="95"/>
        <v>METALDET1-LINE 8</v>
      </c>
      <c r="AI592">
        <f>IF(I592="violation",COUNTIF($AH$1:AH592,AH592),0)</f>
        <v>358</v>
      </c>
      <c r="AJ592" t="str">
        <f t="shared" si="96"/>
        <v>violation-METALDET1</v>
      </c>
      <c r="AK592">
        <f>IF(I592="violation",COUNTIF($AJ$1:AJ592,AJ592),FALSE)</f>
        <v>357</v>
      </c>
      <c r="AL592">
        <f t="shared" si="97"/>
        <v>0</v>
      </c>
      <c r="AM592">
        <f t="shared" si="98"/>
        <v>3</v>
      </c>
      <c r="AN592" t="str">
        <f t="shared" si="99"/>
        <v>ALERT! 3 Violation founded @METALDET1</v>
      </c>
    </row>
    <row r="593" spans="1:40">
      <c r="A593" t="s">
        <v>120</v>
      </c>
      <c r="B593" t="s">
        <v>121</v>
      </c>
      <c r="C593" t="s">
        <v>499</v>
      </c>
      <c r="D593" t="s">
        <v>129</v>
      </c>
      <c r="E593">
        <v>1</v>
      </c>
      <c r="G593" t="s">
        <v>130</v>
      </c>
      <c r="I593" t="s">
        <v>125</v>
      </c>
      <c r="Z593" t="str">
        <f>IFERROR(MID(AA593,FIND("-",H593,1)+1,20),_xlfn.IFNA(VLOOKUP(F593&amp;"-"&amp;AA593,Ref_Kontak!$A:$E,4,FALSE),Ref_Kontak!$H$2))</f>
        <v>628999007703</v>
      </c>
      <c r="AA593" t="str">
        <f t="shared" si="90"/>
        <v/>
      </c>
      <c r="AB593" t="str">
        <f t="shared" si="91"/>
        <v/>
      </c>
      <c r="AC593" t="str">
        <f t="shared" si="92"/>
        <v>628999007703</v>
      </c>
      <c r="AD593" t="str">
        <f t="shared" si="93"/>
        <v>Halo+,+Visual+AI+5S+mendeteksi+Violation%3A+METALDET1-LINE+8</v>
      </c>
      <c r="AE593" t="str">
        <f t="shared" si="94"/>
        <v>https://web.whatsapp.com/send/?phone=628999007703&amp;text=Halo+,+Visual+AI+5S+mendeteksi+Violation%3A+METALDET1-LINE+8&amp;type=phone_number&amp;app_absent=0</v>
      </c>
      <c r="AF593" t="b">
        <f>IF(ISNA(VLOOKUP(D593&amp;"-"&amp;AB593, Ref_Kontak!$A:$E, 4, FALSE)), FALSE, TRUE)</f>
        <v>0</v>
      </c>
      <c r="AG593" t="str">
        <f>_xlfn.IFNA(VLOOKUP(Z593,Ref_Kontak!H:H,1,FALSE),"FALSE")</f>
        <v>628999007703</v>
      </c>
      <c r="AH593" t="str">
        <f t="shared" si="95"/>
        <v>METALDET1-LINE 8</v>
      </c>
      <c r="AI593">
        <f>IF(I593="violation",COUNTIF($AH$1:AH593,AH593),0)</f>
        <v>359</v>
      </c>
      <c r="AJ593" t="str">
        <f t="shared" si="96"/>
        <v>violation-METALDET1</v>
      </c>
      <c r="AK593">
        <f>IF(I593="violation",COUNTIF($AJ$1:AJ593,AJ593),FALSE)</f>
        <v>358</v>
      </c>
      <c r="AL593">
        <f t="shared" si="97"/>
        <v>0</v>
      </c>
      <c r="AM593">
        <f t="shared" si="98"/>
        <v>3</v>
      </c>
      <c r="AN593" t="str">
        <f t="shared" si="99"/>
        <v>ALERT! 3 Violation founded @METALDET1</v>
      </c>
    </row>
    <row r="594" spans="1:40">
      <c r="A594" t="s">
        <v>120</v>
      </c>
      <c r="B594" t="s">
        <v>121</v>
      </c>
      <c r="C594" t="s">
        <v>500</v>
      </c>
      <c r="D594" t="s">
        <v>129</v>
      </c>
      <c r="E594">
        <v>1</v>
      </c>
      <c r="G594" t="s">
        <v>130</v>
      </c>
      <c r="I594" t="s">
        <v>125</v>
      </c>
      <c r="Z594" t="str">
        <f>IFERROR(MID(AA594,FIND("-",H594,1)+1,20),_xlfn.IFNA(VLOOKUP(F594&amp;"-"&amp;AA594,Ref_Kontak!$A:$E,4,FALSE),Ref_Kontak!$H$2))</f>
        <v>628999007703</v>
      </c>
      <c r="AA594" t="str">
        <f t="shared" si="90"/>
        <v/>
      </c>
      <c r="AB594" t="str">
        <f t="shared" si="91"/>
        <v/>
      </c>
      <c r="AC594" t="str">
        <f t="shared" si="92"/>
        <v>628999007703</v>
      </c>
      <c r="AD594" t="str">
        <f t="shared" si="93"/>
        <v>Halo+,+Visual+AI+5S+mendeteksi+Violation%3A+METALDET1-LINE+8</v>
      </c>
      <c r="AE594" t="str">
        <f t="shared" si="94"/>
        <v>https://web.whatsapp.com/send/?phone=628999007703&amp;text=Halo+,+Visual+AI+5S+mendeteksi+Violation%3A+METALDET1-LINE+8&amp;type=phone_number&amp;app_absent=0</v>
      </c>
      <c r="AF594" t="b">
        <f>IF(ISNA(VLOOKUP(D594&amp;"-"&amp;AB594, Ref_Kontak!$A:$E, 4, FALSE)), FALSE, TRUE)</f>
        <v>0</v>
      </c>
      <c r="AG594" t="str">
        <f>_xlfn.IFNA(VLOOKUP(Z594,Ref_Kontak!H:H,1,FALSE),"FALSE")</f>
        <v>628999007703</v>
      </c>
      <c r="AH594" t="str">
        <f t="shared" si="95"/>
        <v>METALDET1-LINE 8</v>
      </c>
      <c r="AI594">
        <f>IF(I594="violation",COUNTIF($AH$1:AH594,AH594),0)</f>
        <v>360</v>
      </c>
      <c r="AJ594" t="str">
        <f t="shared" si="96"/>
        <v>violation-METALDET1</v>
      </c>
      <c r="AK594">
        <f>IF(I594="violation",COUNTIF($AJ$1:AJ594,AJ594),FALSE)</f>
        <v>359</v>
      </c>
      <c r="AL594">
        <f t="shared" si="97"/>
        <v>0</v>
      </c>
      <c r="AM594">
        <f t="shared" si="98"/>
        <v>3</v>
      </c>
      <c r="AN594" t="str">
        <f t="shared" si="99"/>
        <v>ALERT! 3 Violation founded @METALDET1</v>
      </c>
    </row>
    <row r="595" spans="1:40">
      <c r="A595" t="s">
        <v>120</v>
      </c>
      <c r="B595" t="s">
        <v>121</v>
      </c>
      <c r="C595" t="s">
        <v>501</v>
      </c>
      <c r="D595" t="s">
        <v>129</v>
      </c>
      <c r="E595">
        <v>1</v>
      </c>
      <c r="G595" t="s">
        <v>130</v>
      </c>
      <c r="I595" t="s">
        <v>125</v>
      </c>
      <c r="Z595" t="str">
        <f>IFERROR(MID(AA595,FIND("-",H595,1)+1,20),_xlfn.IFNA(VLOOKUP(F595&amp;"-"&amp;AA595,Ref_Kontak!$A:$E,4,FALSE),Ref_Kontak!$H$2))</f>
        <v>628999007703</v>
      </c>
      <c r="AA595" t="str">
        <f t="shared" si="90"/>
        <v/>
      </c>
      <c r="AB595" t="str">
        <f t="shared" si="91"/>
        <v/>
      </c>
      <c r="AC595" t="str">
        <f t="shared" si="92"/>
        <v>628999007703</v>
      </c>
      <c r="AD595" t="str">
        <f t="shared" si="93"/>
        <v>Halo+,+Visual+AI+5S+mendeteksi+Violation%3A+METALDET1-LINE+8</v>
      </c>
      <c r="AE595" t="str">
        <f t="shared" si="94"/>
        <v>https://web.whatsapp.com/send/?phone=628999007703&amp;text=Halo+,+Visual+AI+5S+mendeteksi+Violation%3A+METALDET1-LINE+8&amp;type=phone_number&amp;app_absent=0</v>
      </c>
      <c r="AF595" t="b">
        <f>IF(ISNA(VLOOKUP(D595&amp;"-"&amp;AB595, Ref_Kontak!$A:$E, 4, FALSE)), FALSE, TRUE)</f>
        <v>0</v>
      </c>
      <c r="AG595" t="str">
        <f>_xlfn.IFNA(VLOOKUP(Z595,Ref_Kontak!H:H,1,FALSE),"FALSE")</f>
        <v>628999007703</v>
      </c>
      <c r="AH595" t="str">
        <f t="shared" si="95"/>
        <v>METALDET1-LINE 8</v>
      </c>
      <c r="AI595">
        <f>IF(I595="violation",COUNTIF($AH$1:AH595,AH595),0)</f>
        <v>361</v>
      </c>
      <c r="AJ595" t="str">
        <f t="shared" si="96"/>
        <v>violation-METALDET1</v>
      </c>
      <c r="AK595">
        <f>IF(I595="violation",COUNTIF($AJ$1:AJ595,AJ595),FALSE)</f>
        <v>360</v>
      </c>
      <c r="AL595">
        <f t="shared" si="97"/>
        <v>0</v>
      </c>
      <c r="AM595">
        <f t="shared" si="98"/>
        <v>3</v>
      </c>
      <c r="AN595" t="str">
        <f t="shared" si="99"/>
        <v>ALERT! 3 Violation founded @METALDET1</v>
      </c>
    </row>
    <row r="596" spans="1:40">
      <c r="A596" t="s">
        <v>120</v>
      </c>
      <c r="B596" t="s">
        <v>121</v>
      </c>
      <c r="C596" t="s">
        <v>502</v>
      </c>
      <c r="D596" t="s">
        <v>129</v>
      </c>
      <c r="E596">
        <v>1</v>
      </c>
      <c r="G596" t="s">
        <v>130</v>
      </c>
      <c r="I596" t="s">
        <v>125</v>
      </c>
      <c r="Z596" t="str">
        <f>IFERROR(MID(AA596,FIND("-",H596,1)+1,20),_xlfn.IFNA(VLOOKUP(F596&amp;"-"&amp;AA596,Ref_Kontak!$A:$E,4,FALSE),Ref_Kontak!$H$2))</f>
        <v>628999007703</v>
      </c>
      <c r="AA596" t="str">
        <f t="shared" si="90"/>
        <v/>
      </c>
      <c r="AB596" t="str">
        <f t="shared" si="91"/>
        <v/>
      </c>
      <c r="AC596" t="str">
        <f t="shared" si="92"/>
        <v>628999007703</v>
      </c>
      <c r="AD596" t="str">
        <f t="shared" si="93"/>
        <v>Halo+,+Visual+AI+5S+mendeteksi+Violation%3A+METALDET1-LINE+8</v>
      </c>
      <c r="AE596" t="str">
        <f t="shared" si="94"/>
        <v>https://web.whatsapp.com/send/?phone=628999007703&amp;text=Halo+,+Visual+AI+5S+mendeteksi+Violation%3A+METALDET1-LINE+8&amp;type=phone_number&amp;app_absent=0</v>
      </c>
      <c r="AF596" t="b">
        <f>IF(ISNA(VLOOKUP(D596&amp;"-"&amp;AB596, Ref_Kontak!$A:$E, 4, FALSE)), FALSE, TRUE)</f>
        <v>0</v>
      </c>
      <c r="AG596" t="str">
        <f>_xlfn.IFNA(VLOOKUP(Z596,Ref_Kontak!H:H,1,FALSE),"FALSE")</f>
        <v>628999007703</v>
      </c>
      <c r="AH596" t="str">
        <f t="shared" si="95"/>
        <v>METALDET1-LINE 8</v>
      </c>
      <c r="AI596">
        <f>IF(I596="violation",COUNTIF($AH$1:AH596,AH596),0)</f>
        <v>362</v>
      </c>
      <c r="AJ596" t="str">
        <f t="shared" si="96"/>
        <v>violation-METALDET1</v>
      </c>
      <c r="AK596">
        <f>IF(I596="violation",COUNTIF($AJ$1:AJ596,AJ596),FALSE)</f>
        <v>361</v>
      </c>
      <c r="AL596">
        <f t="shared" si="97"/>
        <v>0</v>
      </c>
      <c r="AM596">
        <f t="shared" si="98"/>
        <v>3</v>
      </c>
      <c r="AN596" t="str">
        <f t="shared" si="99"/>
        <v>ALERT! 3 Violation founded @METALDET1</v>
      </c>
    </row>
    <row r="597" spans="1:40">
      <c r="A597" t="s">
        <v>120</v>
      </c>
      <c r="B597" t="s">
        <v>121</v>
      </c>
      <c r="C597" t="s">
        <v>503</v>
      </c>
      <c r="D597" t="s">
        <v>129</v>
      </c>
      <c r="E597">
        <v>1</v>
      </c>
      <c r="G597" t="s">
        <v>130</v>
      </c>
      <c r="I597" t="s">
        <v>125</v>
      </c>
      <c r="Z597" t="str">
        <f>IFERROR(MID(AA597,FIND("-",H597,1)+1,20),_xlfn.IFNA(VLOOKUP(F597&amp;"-"&amp;AA597,Ref_Kontak!$A:$E,4,FALSE),Ref_Kontak!$H$2))</f>
        <v>628999007703</v>
      </c>
      <c r="AA597" t="str">
        <f t="shared" si="90"/>
        <v/>
      </c>
      <c r="AB597" t="str">
        <f t="shared" si="91"/>
        <v/>
      </c>
      <c r="AC597" t="str">
        <f t="shared" si="92"/>
        <v>628999007703</v>
      </c>
      <c r="AD597" t="str">
        <f t="shared" si="93"/>
        <v>Halo+,+Visual+AI+5S+mendeteksi+Violation%3A+METALDET1-LINE+8</v>
      </c>
      <c r="AE597" t="str">
        <f t="shared" si="94"/>
        <v>https://web.whatsapp.com/send/?phone=628999007703&amp;text=Halo+,+Visual+AI+5S+mendeteksi+Violation%3A+METALDET1-LINE+8&amp;type=phone_number&amp;app_absent=0</v>
      </c>
      <c r="AF597" t="b">
        <f>IF(ISNA(VLOOKUP(D597&amp;"-"&amp;AB597, Ref_Kontak!$A:$E, 4, FALSE)), FALSE, TRUE)</f>
        <v>0</v>
      </c>
      <c r="AG597" t="str">
        <f>_xlfn.IFNA(VLOOKUP(Z597,Ref_Kontak!H:H,1,FALSE),"FALSE")</f>
        <v>628999007703</v>
      </c>
      <c r="AH597" t="str">
        <f t="shared" si="95"/>
        <v>METALDET1-LINE 8</v>
      </c>
      <c r="AI597">
        <f>IF(I597="violation",COUNTIF($AH$1:AH597,AH597),0)</f>
        <v>363</v>
      </c>
      <c r="AJ597" t="str">
        <f t="shared" si="96"/>
        <v>violation-METALDET1</v>
      </c>
      <c r="AK597">
        <f>IF(I597="violation",COUNTIF($AJ$1:AJ597,AJ597),FALSE)</f>
        <v>362</v>
      </c>
      <c r="AL597">
        <f t="shared" si="97"/>
        <v>0</v>
      </c>
      <c r="AM597">
        <f t="shared" si="98"/>
        <v>3</v>
      </c>
      <c r="AN597" t="str">
        <f t="shared" si="99"/>
        <v>ALERT! 3 Violation founded @METALDET1</v>
      </c>
    </row>
    <row r="598" spans="1:40">
      <c r="A598" t="s">
        <v>120</v>
      </c>
      <c r="B598" t="s">
        <v>121</v>
      </c>
      <c r="C598" t="s">
        <v>504</v>
      </c>
      <c r="D598" t="s">
        <v>129</v>
      </c>
      <c r="E598">
        <v>1</v>
      </c>
      <c r="G598" t="s">
        <v>130</v>
      </c>
      <c r="I598" t="s">
        <v>125</v>
      </c>
      <c r="Z598" t="str">
        <f>IFERROR(MID(AA598,FIND("-",H598,1)+1,20),_xlfn.IFNA(VLOOKUP(F598&amp;"-"&amp;AA598,Ref_Kontak!$A:$E,4,FALSE),Ref_Kontak!$H$2))</f>
        <v>628999007703</v>
      </c>
      <c r="AA598" t="str">
        <f t="shared" si="90"/>
        <v/>
      </c>
      <c r="AB598" t="str">
        <f t="shared" si="91"/>
        <v/>
      </c>
      <c r="AC598" t="str">
        <f t="shared" si="92"/>
        <v>628999007703</v>
      </c>
      <c r="AD598" t="str">
        <f t="shared" si="93"/>
        <v>Halo+,+Visual+AI+5S+mendeteksi+Violation%3A+METALDET1-LINE+8</v>
      </c>
      <c r="AE598" t="str">
        <f t="shared" si="94"/>
        <v>https://web.whatsapp.com/send/?phone=628999007703&amp;text=Halo+,+Visual+AI+5S+mendeteksi+Violation%3A+METALDET1-LINE+8&amp;type=phone_number&amp;app_absent=0</v>
      </c>
      <c r="AF598" t="b">
        <f>IF(ISNA(VLOOKUP(D598&amp;"-"&amp;AB598, Ref_Kontak!$A:$E, 4, FALSE)), FALSE, TRUE)</f>
        <v>0</v>
      </c>
      <c r="AG598" t="str">
        <f>_xlfn.IFNA(VLOOKUP(Z598,Ref_Kontak!H:H,1,FALSE),"FALSE")</f>
        <v>628999007703</v>
      </c>
      <c r="AH598" t="str">
        <f t="shared" si="95"/>
        <v>METALDET1-LINE 8</v>
      </c>
      <c r="AI598">
        <f>IF(I598="violation",COUNTIF($AH$1:AH598,AH598),0)</f>
        <v>364</v>
      </c>
      <c r="AJ598" t="str">
        <f t="shared" si="96"/>
        <v>violation-METALDET1</v>
      </c>
      <c r="AK598">
        <f>IF(I598="violation",COUNTIF($AJ$1:AJ598,AJ598),FALSE)</f>
        <v>363</v>
      </c>
      <c r="AL598">
        <f t="shared" si="97"/>
        <v>0</v>
      </c>
      <c r="AM598">
        <f t="shared" si="98"/>
        <v>3</v>
      </c>
      <c r="AN598" t="str">
        <f t="shared" si="99"/>
        <v>ALERT! 3 Violation founded @METALDET1</v>
      </c>
    </row>
    <row r="599" spans="1:40">
      <c r="A599" t="s">
        <v>120</v>
      </c>
      <c r="B599" t="s">
        <v>121</v>
      </c>
      <c r="C599" t="s">
        <v>505</v>
      </c>
      <c r="D599" t="s">
        <v>129</v>
      </c>
      <c r="E599">
        <v>1</v>
      </c>
      <c r="G599" t="s">
        <v>130</v>
      </c>
      <c r="I599" t="s">
        <v>125</v>
      </c>
      <c r="Z599" t="str">
        <f>IFERROR(MID(AA599,FIND("-",H599,1)+1,20),_xlfn.IFNA(VLOOKUP(F599&amp;"-"&amp;AA599,Ref_Kontak!$A:$E,4,FALSE),Ref_Kontak!$H$2))</f>
        <v>628999007703</v>
      </c>
      <c r="AA599" t="str">
        <f t="shared" si="90"/>
        <v/>
      </c>
      <c r="AB599" t="str">
        <f t="shared" si="91"/>
        <v/>
      </c>
      <c r="AC599" t="str">
        <f t="shared" si="92"/>
        <v>628999007703</v>
      </c>
      <c r="AD599" t="str">
        <f t="shared" si="93"/>
        <v>Halo+,+Visual+AI+5S+mendeteksi+Violation%3A+METALDET1-LINE+8</v>
      </c>
      <c r="AE599" t="str">
        <f t="shared" si="94"/>
        <v>https://web.whatsapp.com/send/?phone=628999007703&amp;text=Halo+,+Visual+AI+5S+mendeteksi+Violation%3A+METALDET1-LINE+8&amp;type=phone_number&amp;app_absent=0</v>
      </c>
      <c r="AF599" t="b">
        <f>IF(ISNA(VLOOKUP(D599&amp;"-"&amp;AB599, Ref_Kontak!$A:$E, 4, FALSE)), FALSE, TRUE)</f>
        <v>0</v>
      </c>
      <c r="AG599" t="str">
        <f>_xlfn.IFNA(VLOOKUP(Z599,Ref_Kontak!H:H,1,FALSE),"FALSE")</f>
        <v>628999007703</v>
      </c>
      <c r="AH599" t="str">
        <f t="shared" si="95"/>
        <v>METALDET1-LINE 8</v>
      </c>
      <c r="AI599">
        <f>IF(I599="violation",COUNTIF($AH$1:AH599,AH599),0)</f>
        <v>365</v>
      </c>
      <c r="AJ599" t="str">
        <f t="shared" si="96"/>
        <v>violation-METALDET1</v>
      </c>
      <c r="AK599">
        <f>IF(I599="violation",COUNTIF($AJ$1:AJ599,AJ599),FALSE)</f>
        <v>364</v>
      </c>
      <c r="AL599">
        <f t="shared" si="97"/>
        <v>0</v>
      </c>
      <c r="AM599">
        <f t="shared" si="98"/>
        <v>3</v>
      </c>
      <c r="AN599" t="str">
        <f t="shared" si="99"/>
        <v>ALERT! 3 Violation founded @METALDET1</v>
      </c>
    </row>
    <row r="600" spans="1:40">
      <c r="A600" t="s">
        <v>120</v>
      </c>
      <c r="B600" t="s">
        <v>121</v>
      </c>
      <c r="C600" t="s">
        <v>506</v>
      </c>
      <c r="D600" t="s">
        <v>129</v>
      </c>
      <c r="E600">
        <v>1</v>
      </c>
      <c r="G600" t="s">
        <v>130</v>
      </c>
      <c r="I600" t="s">
        <v>125</v>
      </c>
      <c r="Z600" t="str">
        <f>IFERROR(MID(AA600,FIND("-",H600,1)+1,20),_xlfn.IFNA(VLOOKUP(F600&amp;"-"&amp;AA600,Ref_Kontak!$A:$E,4,FALSE),Ref_Kontak!$H$2))</f>
        <v>628999007703</v>
      </c>
      <c r="AA600" t="str">
        <f t="shared" si="90"/>
        <v/>
      </c>
      <c r="AB600" t="str">
        <f t="shared" si="91"/>
        <v/>
      </c>
      <c r="AC600" t="str">
        <f t="shared" si="92"/>
        <v>628999007703</v>
      </c>
      <c r="AD600" t="str">
        <f t="shared" si="93"/>
        <v>Halo+,+Visual+AI+5S+mendeteksi+Violation%3A+METALDET1-LINE+8</v>
      </c>
      <c r="AE600" t="str">
        <f t="shared" si="94"/>
        <v>https://web.whatsapp.com/send/?phone=628999007703&amp;text=Halo+,+Visual+AI+5S+mendeteksi+Violation%3A+METALDET1-LINE+8&amp;type=phone_number&amp;app_absent=0</v>
      </c>
      <c r="AF600" t="b">
        <f>IF(ISNA(VLOOKUP(D600&amp;"-"&amp;AB600, Ref_Kontak!$A:$E, 4, FALSE)), FALSE, TRUE)</f>
        <v>0</v>
      </c>
      <c r="AG600" t="str">
        <f>_xlfn.IFNA(VLOOKUP(Z600,Ref_Kontak!H:H,1,FALSE),"FALSE")</f>
        <v>628999007703</v>
      </c>
      <c r="AH600" t="str">
        <f t="shared" si="95"/>
        <v>METALDET1-LINE 8</v>
      </c>
      <c r="AI600">
        <f>IF(I600="violation",COUNTIF($AH$1:AH600,AH600),0)</f>
        <v>366</v>
      </c>
      <c r="AJ600" t="str">
        <f t="shared" si="96"/>
        <v>violation-METALDET1</v>
      </c>
      <c r="AK600">
        <f>IF(I600="violation",COUNTIF($AJ$1:AJ600,AJ600),FALSE)</f>
        <v>365</v>
      </c>
      <c r="AL600">
        <f t="shared" si="97"/>
        <v>0</v>
      </c>
      <c r="AM600">
        <f t="shared" si="98"/>
        <v>3</v>
      </c>
      <c r="AN600" t="str">
        <f t="shared" si="99"/>
        <v>ALERT! 3 Violation founded @METALDET1</v>
      </c>
    </row>
    <row r="601" spans="1:40">
      <c r="A601" t="s">
        <v>120</v>
      </c>
      <c r="B601" t="s">
        <v>121</v>
      </c>
      <c r="C601" t="s">
        <v>507</v>
      </c>
      <c r="D601" t="s">
        <v>129</v>
      </c>
      <c r="E601">
        <v>1</v>
      </c>
      <c r="G601" t="s">
        <v>130</v>
      </c>
      <c r="I601" t="s">
        <v>125</v>
      </c>
      <c r="Z601" t="str">
        <f>IFERROR(MID(AA601,FIND("-",H601,1)+1,20),_xlfn.IFNA(VLOOKUP(F601&amp;"-"&amp;AA601,Ref_Kontak!$A:$E,4,FALSE),Ref_Kontak!$H$2))</f>
        <v>628999007703</v>
      </c>
      <c r="AA601" t="str">
        <f t="shared" si="90"/>
        <v/>
      </c>
      <c r="AB601" t="str">
        <f t="shared" si="91"/>
        <v/>
      </c>
      <c r="AC601" t="str">
        <f t="shared" si="92"/>
        <v>628999007703</v>
      </c>
      <c r="AD601" t="str">
        <f t="shared" si="93"/>
        <v>Halo+,+Visual+AI+5S+mendeteksi+Violation%3A+METALDET1-LINE+8</v>
      </c>
      <c r="AE601" t="str">
        <f t="shared" si="94"/>
        <v>https://web.whatsapp.com/send/?phone=628999007703&amp;text=Halo+,+Visual+AI+5S+mendeteksi+Violation%3A+METALDET1-LINE+8&amp;type=phone_number&amp;app_absent=0</v>
      </c>
      <c r="AF601" t="b">
        <f>IF(ISNA(VLOOKUP(D601&amp;"-"&amp;AB601, Ref_Kontak!$A:$E, 4, FALSE)), FALSE, TRUE)</f>
        <v>0</v>
      </c>
      <c r="AG601" t="str">
        <f>_xlfn.IFNA(VLOOKUP(Z601,Ref_Kontak!H:H,1,FALSE),"FALSE")</f>
        <v>628999007703</v>
      </c>
      <c r="AH601" t="str">
        <f t="shared" si="95"/>
        <v>METALDET1-LINE 8</v>
      </c>
      <c r="AI601">
        <f>IF(I601="violation",COUNTIF($AH$1:AH601,AH601),0)</f>
        <v>367</v>
      </c>
      <c r="AJ601" t="str">
        <f t="shared" si="96"/>
        <v>violation-METALDET1</v>
      </c>
      <c r="AK601">
        <f>IF(I601="violation",COUNTIF($AJ$1:AJ601,AJ601),FALSE)</f>
        <v>366</v>
      </c>
      <c r="AL601">
        <f t="shared" si="97"/>
        <v>0</v>
      </c>
      <c r="AM601">
        <f t="shared" si="98"/>
        <v>3</v>
      </c>
      <c r="AN601" t="str">
        <f t="shared" si="99"/>
        <v>ALERT! 3 Violation founded @METALDET1</v>
      </c>
    </row>
    <row r="602" spans="1:40">
      <c r="A602" t="s">
        <v>120</v>
      </c>
      <c r="B602" t="s">
        <v>121</v>
      </c>
      <c r="C602" t="s">
        <v>508</v>
      </c>
      <c r="D602" t="s">
        <v>129</v>
      </c>
      <c r="E602">
        <v>1</v>
      </c>
      <c r="G602" t="s">
        <v>130</v>
      </c>
      <c r="I602" t="s">
        <v>125</v>
      </c>
      <c r="Z602" t="str">
        <f>IFERROR(MID(AA602,FIND("-",H602,1)+1,20),_xlfn.IFNA(VLOOKUP(F602&amp;"-"&amp;AA602,Ref_Kontak!$A:$E,4,FALSE),Ref_Kontak!$H$2))</f>
        <v>628999007703</v>
      </c>
      <c r="AA602" t="str">
        <f t="shared" si="90"/>
        <v/>
      </c>
      <c r="AB602" t="str">
        <f t="shared" si="91"/>
        <v/>
      </c>
      <c r="AC602" t="str">
        <f t="shared" si="92"/>
        <v>628999007703</v>
      </c>
      <c r="AD602" t="str">
        <f t="shared" si="93"/>
        <v>Halo+,+Visual+AI+5S+mendeteksi+Violation%3A+METALDET1-LINE+8</v>
      </c>
      <c r="AE602" t="str">
        <f t="shared" si="94"/>
        <v>https://web.whatsapp.com/send/?phone=628999007703&amp;text=Halo+,+Visual+AI+5S+mendeteksi+Violation%3A+METALDET1-LINE+8&amp;type=phone_number&amp;app_absent=0</v>
      </c>
      <c r="AF602" t="b">
        <f>IF(ISNA(VLOOKUP(D602&amp;"-"&amp;AB602, Ref_Kontak!$A:$E, 4, FALSE)), FALSE, TRUE)</f>
        <v>0</v>
      </c>
      <c r="AG602" t="str">
        <f>_xlfn.IFNA(VLOOKUP(Z602,Ref_Kontak!H:H,1,FALSE),"FALSE")</f>
        <v>628999007703</v>
      </c>
      <c r="AH602" t="str">
        <f t="shared" si="95"/>
        <v>METALDET1-LINE 8</v>
      </c>
      <c r="AI602">
        <f>IF(I602="violation",COUNTIF($AH$1:AH602,AH602),0)</f>
        <v>368</v>
      </c>
      <c r="AJ602" t="str">
        <f t="shared" si="96"/>
        <v>violation-METALDET1</v>
      </c>
      <c r="AK602">
        <f>IF(I602="violation",COUNTIF($AJ$1:AJ602,AJ602),FALSE)</f>
        <v>367</v>
      </c>
      <c r="AL602">
        <f t="shared" si="97"/>
        <v>0</v>
      </c>
      <c r="AM602">
        <f t="shared" si="98"/>
        <v>3</v>
      </c>
      <c r="AN602" t="str">
        <f t="shared" si="99"/>
        <v>ALERT! 3 Violation founded @METALDET1</v>
      </c>
    </row>
    <row r="603" spans="1:40">
      <c r="A603" t="s">
        <v>120</v>
      </c>
      <c r="B603" t="s">
        <v>121</v>
      </c>
      <c r="C603" t="s">
        <v>509</v>
      </c>
      <c r="D603" t="s">
        <v>129</v>
      </c>
      <c r="E603">
        <v>1</v>
      </c>
      <c r="G603" t="s">
        <v>130</v>
      </c>
      <c r="I603" t="s">
        <v>125</v>
      </c>
      <c r="Z603" t="str">
        <f>IFERROR(MID(AA603,FIND("-",H603,1)+1,20),_xlfn.IFNA(VLOOKUP(F603&amp;"-"&amp;AA603,Ref_Kontak!$A:$E,4,FALSE),Ref_Kontak!$H$2))</f>
        <v>628999007703</v>
      </c>
      <c r="AA603" t="str">
        <f t="shared" si="90"/>
        <v/>
      </c>
      <c r="AB603" t="str">
        <f t="shared" si="91"/>
        <v/>
      </c>
      <c r="AC603" t="str">
        <f t="shared" si="92"/>
        <v>628999007703</v>
      </c>
      <c r="AD603" t="str">
        <f t="shared" si="93"/>
        <v>Halo+,+Visual+AI+5S+mendeteksi+Violation%3A+METALDET1-LINE+8</v>
      </c>
      <c r="AE603" t="str">
        <f t="shared" si="94"/>
        <v>https://web.whatsapp.com/send/?phone=628999007703&amp;text=Halo+,+Visual+AI+5S+mendeteksi+Violation%3A+METALDET1-LINE+8&amp;type=phone_number&amp;app_absent=0</v>
      </c>
      <c r="AF603" t="b">
        <f>IF(ISNA(VLOOKUP(D603&amp;"-"&amp;AB603, Ref_Kontak!$A:$E, 4, FALSE)), FALSE, TRUE)</f>
        <v>0</v>
      </c>
      <c r="AG603" t="str">
        <f>_xlfn.IFNA(VLOOKUP(Z603,Ref_Kontak!H:H,1,FALSE),"FALSE")</f>
        <v>628999007703</v>
      </c>
      <c r="AH603" t="str">
        <f t="shared" si="95"/>
        <v>METALDET1-LINE 8</v>
      </c>
      <c r="AI603">
        <f>IF(I603="violation",COUNTIF($AH$1:AH603,AH603),0)</f>
        <v>369</v>
      </c>
      <c r="AJ603" t="str">
        <f t="shared" si="96"/>
        <v>violation-METALDET1</v>
      </c>
      <c r="AK603">
        <f>IF(I603="violation",COUNTIF($AJ$1:AJ603,AJ603),FALSE)</f>
        <v>368</v>
      </c>
      <c r="AL603">
        <f t="shared" si="97"/>
        <v>0</v>
      </c>
      <c r="AM603">
        <f t="shared" si="98"/>
        <v>3</v>
      </c>
      <c r="AN603" t="str">
        <f t="shared" si="99"/>
        <v>ALERT! 3 Violation founded @METALDET1</v>
      </c>
    </row>
    <row r="604" spans="1:40">
      <c r="A604" t="s">
        <v>120</v>
      </c>
      <c r="B604" t="s">
        <v>121</v>
      </c>
      <c r="C604" t="s">
        <v>510</v>
      </c>
      <c r="D604" t="s">
        <v>129</v>
      </c>
      <c r="E604">
        <v>1</v>
      </c>
      <c r="G604" t="s">
        <v>130</v>
      </c>
      <c r="I604" t="s">
        <v>125</v>
      </c>
      <c r="Z604" t="str">
        <f>IFERROR(MID(AA604,FIND("-",H604,1)+1,20),_xlfn.IFNA(VLOOKUP(F604&amp;"-"&amp;AA604,Ref_Kontak!$A:$E,4,FALSE),Ref_Kontak!$H$2))</f>
        <v>628999007703</v>
      </c>
      <c r="AA604" t="str">
        <f t="shared" si="90"/>
        <v/>
      </c>
      <c r="AB604" t="str">
        <f t="shared" si="91"/>
        <v/>
      </c>
      <c r="AC604" t="str">
        <f t="shared" si="92"/>
        <v>628999007703</v>
      </c>
      <c r="AD604" t="str">
        <f t="shared" si="93"/>
        <v>Halo+,+Visual+AI+5S+mendeteksi+Violation%3A+METALDET1-LINE+8</v>
      </c>
      <c r="AE604" t="str">
        <f t="shared" si="94"/>
        <v>https://web.whatsapp.com/send/?phone=628999007703&amp;text=Halo+,+Visual+AI+5S+mendeteksi+Violation%3A+METALDET1-LINE+8&amp;type=phone_number&amp;app_absent=0</v>
      </c>
      <c r="AF604" t="b">
        <f>IF(ISNA(VLOOKUP(D604&amp;"-"&amp;AB604, Ref_Kontak!$A:$E, 4, FALSE)), FALSE, TRUE)</f>
        <v>0</v>
      </c>
      <c r="AG604" t="str">
        <f>_xlfn.IFNA(VLOOKUP(Z604,Ref_Kontak!H:H,1,FALSE),"FALSE")</f>
        <v>628999007703</v>
      </c>
      <c r="AH604" t="str">
        <f t="shared" si="95"/>
        <v>METALDET1-LINE 8</v>
      </c>
      <c r="AI604">
        <f>IF(I604="violation",COUNTIF($AH$1:AH604,AH604),0)</f>
        <v>370</v>
      </c>
      <c r="AJ604" t="str">
        <f t="shared" si="96"/>
        <v>violation-METALDET1</v>
      </c>
      <c r="AK604">
        <f>IF(I604="violation",COUNTIF($AJ$1:AJ604,AJ604),FALSE)</f>
        <v>369</v>
      </c>
      <c r="AL604">
        <f t="shared" si="97"/>
        <v>0</v>
      </c>
      <c r="AM604">
        <f t="shared" si="98"/>
        <v>3</v>
      </c>
      <c r="AN604" t="str">
        <f t="shared" si="99"/>
        <v>ALERT! 3 Violation founded @METALDET1</v>
      </c>
    </row>
    <row r="605" spans="1:40">
      <c r="A605" t="s">
        <v>120</v>
      </c>
      <c r="B605" t="s">
        <v>121</v>
      </c>
      <c r="C605" t="s">
        <v>510</v>
      </c>
      <c r="D605" t="s">
        <v>129</v>
      </c>
      <c r="E605">
        <v>1</v>
      </c>
      <c r="G605" t="s">
        <v>130</v>
      </c>
      <c r="I605" t="s">
        <v>125</v>
      </c>
      <c r="Z605" t="str">
        <f>IFERROR(MID(AA605,FIND("-",H605,1)+1,20),_xlfn.IFNA(VLOOKUP(F605&amp;"-"&amp;AA605,Ref_Kontak!$A:$E,4,FALSE),Ref_Kontak!$H$2))</f>
        <v>628999007703</v>
      </c>
      <c r="AA605" t="str">
        <f t="shared" si="90"/>
        <v/>
      </c>
      <c r="AB605" t="str">
        <f t="shared" si="91"/>
        <v/>
      </c>
      <c r="AC605" t="str">
        <f t="shared" si="92"/>
        <v>628999007703</v>
      </c>
      <c r="AD605" t="str">
        <f t="shared" si="93"/>
        <v>Halo+,+Visual+AI+5S+mendeteksi+Violation%3A+METALDET1-LINE+8</v>
      </c>
      <c r="AE605" t="str">
        <f t="shared" si="94"/>
        <v>https://web.whatsapp.com/send/?phone=628999007703&amp;text=Halo+,+Visual+AI+5S+mendeteksi+Violation%3A+METALDET1-LINE+8&amp;type=phone_number&amp;app_absent=0</v>
      </c>
      <c r="AF605" t="b">
        <f>IF(ISNA(VLOOKUP(D605&amp;"-"&amp;AB605, Ref_Kontak!$A:$E, 4, FALSE)), FALSE, TRUE)</f>
        <v>0</v>
      </c>
      <c r="AG605" t="str">
        <f>_xlfn.IFNA(VLOOKUP(Z605,Ref_Kontak!H:H,1,FALSE),"FALSE")</f>
        <v>628999007703</v>
      </c>
      <c r="AH605" t="str">
        <f t="shared" si="95"/>
        <v>METALDET1-LINE 8</v>
      </c>
      <c r="AI605">
        <f>IF(I605="violation",COUNTIF($AH$1:AH605,AH605),0)</f>
        <v>371</v>
      </c>
      <c r="AJ605" t="str">
        <f t="shared" si="96"/>
        <v>violation-METALDET1</v>
      </c>
      <c r="AK605">
        <f>IF(I605="violation",COUNTIF($AJ$1:AJ605,AJ605),FALSE)</f>
        <v>370</v>
      </c>
      <c r="AL605">
        <f t="shared" si="97"/>
        <v>0</v>
      </c>
      <c r="AM605">
        <f t="shared" si="98"/>
        <v>3</v>
      </c>
      <c r="AN605" t="str">
        <f t="shared" si="99"/>
        <v>ALERT! 3 Violation founded @METALDET1</v>
      </c>
    </row>
    <row r="606" spans="1:40">
      <c r="A606" t="s">
        <v>120</v>
      </c>
      <c r="B606" t="s">
        <v>121</v>
      </c>
      <c r="C606" t="s">
        <v>511</v>
      </c>
      <c r="D606" t="s">
        <v>129</v>
      </c>
      <c r="E606">
        <v>1</v>
      </c>
      <c r="G606" t="s">
        <v>130</v>
      </c>
      <c r="I606" t="s">
        <v>125</v>
      </c>
      <c r="Z606" t="str">
        <f>IFERROR(MID(AA606,FIND("-",H606,1)+1,20),_xlfn.IFNA(VLOOKUP(F606&amp;"-"&amp;AA606,Ref_Kontak!$A:$E,4,FALSE),Ref_Kontak!$H$2))</f>
        <v>628999007703</v>
      </c>
      <c r="AA606" t="str">
        <f t="shared" si="90"/>
        <v/>
      </c>
      <c r="AB606" t="str">
        <f t="shared" si="91"/>
        <v/>
      </c>
      <c r="AC606" t="str">
        <f t="shared" si="92"/>
        <v>628999007703</v>
      </c>
      <c r="AD606" t="str">
        <f t="shared" si="93"/>
        <v>Halo+,+Visual+AI+5S+mendeteksi+Violation%3A+METALDET1-LINE+8</v>
      </c>
      <c r="AE606" t="str">
        <f t="shared" si="94"/>
        <v>https://web.whatsapp.com/send/?phone=628999007703&amp;text=Halo+,+Visual+AI+5S+mendeteksi+Violation%3A+METALDET1-LINE+8&amp;type=phone_number&amp;app_absent=0</v>
      </c>
      <c r="AF606" t="b">
        <f>IF(ISNA(VLOOKUP(D606&amp;"-"&amp;AB606, Ref_Kontak!$A:$E, 4, FALSE)), FALSE, TRUE)</f>
        <v>0</v>
      </c>
      <c r="AG606" t="str">
        <f>_xlfn.IFNA(VLOOKUP(Z606,Ref_Kontak!H:H,1,FALSE),"FALSE")</f>
        <v>628999007703</v>
      </c>
      <c r="AH606" t="str">
        <f t="shared" si="95"/>
        <v>METALDET1-LINE 8</v>
      </c>
      <c r="AI606">
        <f>IF(I606="violation",COUNTIF($AH$1:AH606,AH606),0)</f>
        <v>372</v>
      </c>
      <c r="AJ606" t="str">
        <f t="shared" si="96"/>
        <v>violation-METALDET1</v>
      </c>
      <c r="AK606">
        <f>IF(I606="violation",COUNTIF($AJ$1:AJ606,AJ606),FALSE)</f>
        <v>371</v>
      </c>
      <c r="AL606">
        <f t="shared" si="97"/>
        <v>0</v>
      </c>
      <c r="AM606">
        <f t="shared" si="98"/>
        <v>3</v>
      </c>
      <c r="AN606" t="str">
        <f t="shared" si="99"/>
        <v>ALERT! 3 Violation founded @METALDET1</v>
      </c>
    </row>
    <row r="607" spans="1:40">
      <c r="A607" t="s">
        <v>120</v>
      </c>
      <c r="B607" t="s">
        <v>121</v>
      </c>
      <c r="C607" t="s">
        <v>512</v>
      </c>
      <c r="D607" t="s">
        <v>129</v>
      </c>
      <c r="E607">
        <v>1</v>
      </c>
      <c r="G607" t="s">
        <v>130</v>
      </c>
      <c r="I607" t="s">
        <v>125</v>
      </c>
      <c r="Z607" t="str">
        <f>IFERROR(MID(AA607,FIND("-",H607,1)+1,20),_xlfn.IFNA(VLOOKUP(F607&amp;"-"&amp;AA607,Ref_Kontak!$A:$E,4,FALSE),Ref_Kontak!$H$2))</f>
        <v>628999007703</v>
      </c>
      <c r="AA607" t="str">
        <f t="shared" si="90"/>
        <v/>
      </c>
      <c r="AB607" t="str">
        <f t="shared" si="91"/>
        <v/>
      </c>
      <c r="AC607" t="str">
        <f t="shared" si="92"/>
        <v>628999007703</v>
      </c>
      <c r="AD607" t="str">
        <f t="shared" si="93"/>
        <v>Halo+,+Visual+AI+5S+mendeteksi+Violation%3A+METALDET1-LINE+8</v>
      </c>
      <c r="AE607" t="str">
        <f t="shared" si="94"/>
        <v>https://web.whatsapp.com/send/?phone=628999007703&amp;text=Halo+,+Visual+AI+5S+mendeteksi+Violation%3A+METALDET1-LINE+8&amp;type=phone_number&amp;app_absent=0</v>
      </c>
      <c r="AF607" t="b">
        <f>IF(ISNA(VLOOKUP(D607&amp;"-"&amp;AB607, Ref_Kontak!$A:$E, 4, FALSE)), FALSE, TRUE)</f>
        <v>0</v>
      </c>
      <c r="AG607" t="str">
        <f>_xlfn.IFNA(VLOOKUP(Z607,Ref_Kontak!H:H,1,FALSE),"FALSE")</f>
        <v>628999007703</v>
      </c>
      <c r="AH607" t="str">
        <f t="shared" si="95"/>
        <v>METALDET1-LINE 8</v>
      </c>
      <c r="AI607">
        <f>IF(I607="violation",COUNTIF($AH$1:AH607,AH607),0)</f>
        <v>373</v>
      </c>
      <c r="AJ607" t="str">
        <f t="shared" si="96"/>
        <v>violation-METALDET1</v>
      </c>
      <c r="AK607">
        <f>IF(I607="violation",COUNTIF($AJ$1:AJ607,AJ607),FALSE)</f>
        <v>372</v>
      </c>
      <c r="AL607">
        <f t="shared" si="97"/>
        <v>0</v>
      </c>
      <c r="AM607">
        <f t="shared" si="98"/>
        <v>3</v>
      </c>
      <c r="AN607" t="str">
        <f t="shared" si="99"/>
        <v>ALERT! 3 Violation founded @METALDET1</v>
      </c>
    </row>
    <row r="608" spans="1:40">
      <c r="A608" t="s">
        <v>120</v>
      </c>
      <c r="B608" t="s">
        <v>121</v>
      </c>
      <c r="C608" t="s">
        <v>513</v>
      </c>
      <c r="D608" t="s">
        <v>129</v>
      </c>
      <c r="E608">
        <v>1</v>
      </c>
      <c r="G608" t="s">
        <v>130</v>
      </c>
      <c r="I608" t="s">
        <v>125</v>
      </c>
      <c r="Z608" t="str">
        <f>IFERROR(MID(AA608,FIND("-",H608,1)+1,20),_xlfn.IFNA(VLOOKUP(F608&amp;"-"&amp;AA608,Ref_Kontak!$A:$E,4,FALSE),Ref_Kontak!$H$2))</f>
        <v>628999007703</v>
      </c>
      <c r="AA608" t="str">
        <f t="shared" si="90"/>
        <v/>
      </c>
      <c r="AB608" t="str">
        <f t="shared" si="91"/>
        <v/>
      </c>
      <c r="AC608" t="str">
        <f t="shared" si="92"/>
        <v>628999007703</v>
      </c>
      <c r="AD608" t="str">
        <f t="shared" si="93"/>
        <v>Halo+,+Visual+AI+5S+mendeteksi+Violation%3A+METALDET1-LINE+8</v>
      </c>
      <c r="AE608" t="str">
        <f t="shared" si="94"/>
        <v>https://web.whatsapp.com/send/?phone=628999007703&amp;text=Halo+,+Visual+AI+5S+mendeteksi+Violation%3A+METALDET1-LINE+8&amp;type=phone_number&amp;app_absent=0</v>
      </c>
      <c r="AF608" t="b">
        <f>IF(ISNA(VLOOKUP(D608&amp;"-"&amp;AB608, Ref_Kontak!$A:$E, 4, FALSE)), FALSE, TRUE)</f>
        <v>0</v>
      </c>
      <c r="AG608" t="str">
        <f>_xlfn.IFNA(VLOOKUP(Z608,Ref_Kontak!H:H,1,FALSE),"FALSE")</f>
        <v>628999007703</v>
      </c>
      <c r="AH608" t="str">
        <f t="shared" si="95"/>
        <v>METALDET1-LINE 8</v>
      </c>
      <c r="AI608">
        <f>IF(I608="violation",COUNTIF($AH$1:AH608,AH608),0)</f>
        <v>374</v>
      </c>
      <c r="AJ608" t="str">
        <f t="shared" si="96"/>
        <v>violation-METALDET1</v>
      </c>
      <c r="AK608">
        <f>IF(I608="violation",COUNTIF($AJ$1:AJ608,AJ608),FALSE)</f>
        <v>373</v>
      </c>
      <c r="AL608">
        <f t="shared" si="97"/>
        <v>0</v>
      </c>
      <c r="AM608">
        <f t="shared" si="98"/>
        <v>3</v>
      </c>
      <c r="AN608" t="str">
        <f t="shared" si="99"/>
        <v>ALERT! 3 Violation founded @METALDET1</v>
      </c>
    </row>
    <row r="609" spans="1:40">
      <c r="A609" t="s">
        <v>120</v>
      </c>
      <c r="B609" t="s">
        <v>121</v>
      </c>
      <c r="C609" t="s">
        <v>514</v>
      </c>
      <c r="D609" t="s">
        <v>129</v>
      </c>
      <c r="E609">
        <v>1</v>
      </c>
      <c r="G609" t="s">
        <v>130</v>
      </c>
      <c r="I609" t="s">
        <v>125</v>
      </c>
      <c r="Z609" t="str">
        <f>IFERROR(MID(AA609,FIND("-",H609,1)+1,20),_xlfn.IFNA(VLOOKUP(F609&amp;"-"&amp;AA609,Ref_Kontak!$A:$E,4,FALSE),Ref_Kontak!$H$2))</f>
        <v>628999007703</v>
      </c>
      <c r="AA609" t="str">
        <f t="shared" si="90"/>
        <v/>
      </c>
      <c r="AB609" t="str">
        <f t="shared" si="91"/>
        <v/>
      </c>
      <c r="AC609" t="str">
        <f t="shared" si="92"/>
        <v>628999007703</v>
      </c>
      <c r="AD609" t="str">
        <f t="shared" si="93"/>
        <v>Halo+,+Visual+AI+5S+mendeteksi+Violation%3A+METALDET1-LINE+8</v>
      </c>
      <c r="AE609" t="str">
        <f t="shared" si="94"/>
        <v>https://web.whatsapp.com/send/?phone=628999007703&amp;text=Halo+,+Visual+AI+5S+mendeteksi+Violation%3A+METALDET1-LINE+8&amp;type=phone_number&amp;app_absent=0</v>
      </c>
      <c r="AF609" t="b">
        <f>IF(ISNA(VLOOKUP(D609&amp;"-"&amp;AB609, Ref_Kontak!$A:$E, 4, FALSE)), FALSE, TRUE)</f>
        <v>0</v>
      </c>
      <c r="AG609" t="str">
        <f>_xlfn.IFNA(VLOOKUP(Z609,Ref_Kontak!H:H,1,FALSE),"FALSE")</f>
        <v>628999007703</v>
      </c>
      <c r="AH609" t="str">
        <f t="shared" si="95"/>
        <v>METALDET1-LINE 8</v>
      </c>
      <c r="AI609">
        <f>IF(I609="violation",COUNTIF($AH$1:AH609,AH609),0)</f>
        <v>375</v>
      </c>
      <c r="AJ609" t="str">
        <f t="shared" si="96"/>
        <v>violation-METALDET1</v>
      </c>
      <c r="AK609">
        <f>IF(I609="violation",COUNTIF($AJ$1:AJ609,AJ609),FALSE)</f>
        <v>374</v>
      </c>
      <c r="AL609">
        <f t="shared" si="97"/>
        <v>0</v>
      </c>
      <c r="AM609">
        <f t="shared" si="98"/>
        <v>3</v>
      </c>
      <c r="AN609" t="str">
        <f t="shared" si="99"/>
        <v>ALERT! 3 Violation founded @METALDET1</v>
      </c>
    </row>
    <row r="610" spans="1:40">
      <c r="A610" t="s">
        <v>120</v>
      </c>
      <c r="B610" t="s">
        <v>121</v>
      </c>
      <c r="C610" t="s">
        <v>514</v>
      </c>
      <c r="D610" t="s">
        <v>129</v>
      </c>
      <c r="E610">
        <v>1</v>
      </c>
      <c r="G610" t="s">
        <v>130</v>
      </c>
      <c r="I610" t="s">
        <v>125</v>
      </c>
      <c r="Z610" t="str">
        <f>IFERROR(MID(AA610,FIND("-",H610,1)+1,20),_xlfn.IFNA(VLOOKUP(F610&amp;"-"&amp;AA610,Ref_Kontak!$A:$E,4,FALSE),Ref_Kontak!$H$2))</f>
        <v>628999007703</v>
      </c>
      <c r="AA610" t="str">
        <f t="shared" si="90"/>
        <v/>
      </c>
      <c r="AB610" t="str">
        <f t="shared" si="91"/>
        <v/>
      </c>
      <c r="AC610" t="str">
        <f t="shared" si="92"/>
        <v>628999007703</v>
      </c>
      <c r="AD610" t="str">
        <f t="shared" si="93"/>
        <v>Halo+,+Visual+AI+5S+mendeteksi+Violation%3A+METALDET1-LINE+8</v>
      </c>
      <c r="AE610" t="str">
        <f t="shared" si="94"/>
        <v>https://web.whatsapp.com/send/?phone=628999007703&amp;text=Halo+,+Visual+AI+5S+mendeteksi+Violation%3A+METALDET1-LINE+8&amp;type=phone_number&amp;app_absent=0</v>
      </c>
      <c r="AF610" t="b">
        <f>IF(ISNA(VLOOKUP(D610&amp;"-"&amp;AB610, Ref_Kontak!$A:$E, 4, FALSE)), FALSE, TRUE)</f>
        <v>0</v>
      </c>
      <c r="AG610" t="str">
        <f>_xlfn.IFNA(VLOOKUP(Z610,Ref_Kontak!H:H,1,FALSE),"FALSE")</f>
        <v>628999007703</v>
      </c>
      <c r="AH610" t="str">
        <f t="shared" si="95"/>
        <v>METALDET1-LINE 8</v>
      </c>
      <c r="AI610">
        <f>IF(I610="violation",COUNTIF($AH$1:AH610,AH610),0)</f>
        <v>376</v>
      </c>
      <c r="AJ610" t="str">
        <f t="shared" si="96"/>
        <v>violation-METALDET1</v>
      </c>
      <c r="AK610">
        <f>IF(I610="violation",COUNTIF($AJ$1:AJ610,AJ610),FALSE)</f>
        <v>375</v>
      </c>
      <c r="AL610">
        <f t="shared" si="97"/>
        <v>0</v>
      </c>
      <c r="AM610">
        <f t="shared" si="98"/>
        <v>3</v>
      </c>
      <c r="AN610" t="str">
        <f t="shared" si="99"/>
        <v>ALERT! 3 Violation founded @METALDET1</v>
      </c>
    </row>
    <row r="611" spans="1:40">
      <c r="A611" t="s">
        <v>120</v>
      </c>
      <c r="B611" t="s">
        <v>121</v>
      </c>
      <c r="C611" t="s">
        <v>515</v>
      </c>
      <c r="D611" t="s">
        <v>129</v>
      </c>
      <c r="E611">
        <v>1</v>
      </c>
      <c r="G611" t="s">
        <v>130</v>
      </c>
      <c r="I611" t="s">
        <v>125</v>
      </c>
      <c r="Z611" t="str">
        <f>IFERROR(MID(AA611,FIND("-",H611,1)+1,20),_xlfn.IFNA(VLOOKUP(F611&amp;"-"&amp;AA611,Ref_Kontak!$A:$E,4,FALSE),Ref_Kontak!$H$2))</f>
        <v>628999007703</v>
      </c>
      <c r="AA611" t="str">
        <f t="shared" si="90"/>
        <v/>
      </c>
      <c r="AB611" t="str">
        <f t="shared" si="91"/>
        <v/>
      </c>
      <c r="AC611" t="str">
        <f t="shared" si="92"/>
        <v>628999007703</v>
      </c>
      <c r="AD611" t="str">
        <f t="shared" si="93"/>
        <v>Halo+,+Visual+AI+5S+mendeteksi+Violation%3A+METALDET1-LINE+8</v>
      </c>
      <c r="AE611" t="str">
        <f t="shared" si="94"/>
        <v>https://web.whatsapp.com/send/?phone=628999007703&amp;text=Halo+,+Visual+AI+5S+mendeteksi+Violation%3A+METALDET1-LINE+8&amp;type=phone_number&amp;app_absent=0</v>
      </c>
      <c r="AF611" t="b">
        <f>IF(ISNA(VLOOKUP(D611&amp;"-"&amp;AB611, Ref_Kontak!$A:$E, 4, FALSE)), FALSE, TRUE)</f>
        <v>0</v>
      </c>
      <c r="AG611" t="str">
        <f>_xlfn.IFNA(VLOOKUP(Z611,Ref_Kontak!H:H,1,FALSE),"FALSE")</f>
        <v>628999007703</v>
      </c>
      <c r="AH611" t="str">
        <f t="shared" si="95"/>
        <v>METALDET1-LINE 8</v>
      </c>
      <c r="AI611">
        <f>IF(I611="violation",COUNTIF($AH$1:AH611,AH611),0)</f>
        <v>377</v>
      </c>
      <c r="AJ611" t="str">
        <f t="shared" si="96"/>
        <v>violation-METALDET1</v>
      </c>
      <c r="AK611">
        <f>IF(I611="violation",COUNTIF($AJ$1:AJ611,AJ611),FALSE)</f>
        <v>376</v>
      </c>
      <c r="AL611">
        <f t="shared" si="97"/>
        <v>0</v>
      </c>
      <c r="AM611">
        <f t="shared" si="98"/>
        <v>3</v>
      </c>
      <c r="AN611" t="str">
        <f t="shared" si="99"/>
        <v>ALERT! 3 Violation founded @METALDET1</v>
      </c>
    </row>
    <row r="612" spans="1:40">
      <c r="A612" t="s">
        <v>120</v>
      </c>
      <c r="B612" t="s">
        <v>121</v>
      </c>
      <c r="C612" t="s">
        <v>516</v>
      </c>
      <c r="D612" t="s">
        <v>129</v>
      </c>
      <c r="E612">
        <v>1</v>
      </c>
      <c r="G612" t="s">
        <v>130</v>
      </c>
      <c r="I612" t="s">
        <v>125</v>
      </c>
      <c r="Z612" t="str">
        <f>IFERROR(MID(AA612,FIND("-",H612,1)+1,20),_xlfn.IFNA(VLOOKUP(F612&amp;"-"&amp;AA612,Ref_Kontak!$A:$E,4,FALSE),Ref_Kontak!$H$2))</f>
        <v>628999007703</v>
      </c>
      <c r="AA612" t="str">
        <f t="shared" si="90"/>
        <v/>
      </c>
      <c r="AB612" t="str">
        <f t="shared" si="91"/>
        <v/>
      </c>
      <c r="AC612" t="str">
        <f t="shared" si="92"/>
        <v>628999007703</v>
      </c>
      <c r="AD612" t="str">
        <f t="shared" si="93"/>
        <v>Halo+,+Visual+AI+5S+mendeteksi+Violation%3A+METALDET1-LINE+8</v>
      </c>
      <c r="AE612" t="str">
        <f t="shared" si="94"/>
        <v>https://web.whatsapp.com/send/?phone=628999007703&amp;text=Halo+,+Visual+AI+5S+mendeteksi+Violation%3A+METALDET1-LINE+8&amp;type=phone_number&amp;app_absent=0</v>
      </c>
      <c r="AF612" t="b">
        <f>IF(ISNA(VLOOKUP(D612&amp;"-"&amp;AB612, Ref_Kontak!$A:$E, 4, FALSE)), FALSE, TRUE)</f>
        <v>0</v>
      </c>
      <c r="AG612" t="str">
        <f>_xlfn.IFNA(VLOOKUP(Z612,Ref_Kontak!H:H,1,FALSE),"FALSE")</f>
        <v>628999007703</v>
      </c>
      <c r="AH612" t="str">
        <f t="shared" si="95"/>
        <v>METALDET1-LINE 8</v>
      </c>
      <c r="AI612">
        <f>IF(I612="violation",COUNTIF($AH$1:AH612,AH612),0)</f>
        <v>378</v>
      </c>
      <c r="AJ612" t="str">
        <f t="shared" si="96"/>
        <v>violation-METALDET1</v>
      </c>
      <c r="AK612">
        <f>IF(I612="violation",COUNTIF($AJ$1:AJ612,AJ612),FALSE)</f>
        <v>377</v>
      </c>
      <c r="AL612">
        <f t="shared" si="97"/>
        <v>0</v>
      </c>
      <c r="AM612">
        <f t="shared" si="98"/>
        <v>3</v>
      </c>
      <c r="AN612" t="str">
        <f t="shared" si="99"/>
        <v>ALERT! 3 Violation founded @METALDET1</v>
      </c>
    </row>
    <row r="613" spans="1:40">
      <c r="A613" t="s">
        <v>120</v>
      </c>
      <c r="B613" t="s">
        <v>121</v>
      </c>
      <c r="C613" t="s">
        <v>517</v>
      </c>
      <c r="D613" t="s">
        <v>129</v>
      </c>
      <c r="E613">
        <v>1</v>
      </c>
      <c r="G613" t="s">
        <v>130</v>
      </c>
      <c r="I613" t="s">
        <v>125</v>
      </c>
      <c r="Z613" t="str">
        <f>IFERROR(MID(AA613,FIND("-",H613,1)+1,20),_xlfn.IFNA(VLOOKUP(F613&amp;"-"&amp;AA613,Ref_Kontak!$A:$E,4,FALSE),Ref_Kontak!$H$2))</f>
        <v>628999007703</v>
      </c>
      <c r="AA613" t="str">
        <f t="shared" si="90"/>
        <v/>
      </c>
      <c r="AB613" t="str">
        <f t="shared" si="91"/>
        <v/>
      </c>
      <c r="AC613" t="str">
        <f t="shared" si="92"/>
        <v>628999007703</v>
      </c>
      <c r="AD613" t="str">
        <f t="shared" si="93"/>
        <v>Halo+,+Visual+AI+5S+mendeteksi+Violation%3A+METALDET1-LINE+8</v>
      </c>
      <c r="AE613" t="str">
        <f t="shared" si="94"/>
        <v>https://web.whatsapp.com/send/?phone=628999007703&amp;text=Halo+,+Visual+AI+5S+mendeteksi+Violation%3A+METALDET1-LINE+8&amp;type=phone_number&amp;app_absent=0</v>
      </c>
      <c r="AF613" t="b">
        <f>IF(ISNA(VLOOKUP(D613&amp;"-"&amp;AB613, Ref_Kontak!$A:$E, 4, FALSE)), FALSE, TRUE)</f>
        <v>0</v>
      </c>
      <c r="AG613" t="str">
        <f>_xlfn.IFNA(VLOOKUP(Z613,Ref_Kontak!H:H,1,FALSE),"FALSE")</f>
        <v>628999007703</v>
      </c>
      <c r="AH613" t="str">
        <f t="shared" si="95"/>
        <v>METALDET1-LINE 8</v>
      </c>
      <c r="AI613">
        <f>IF(I613="violation",COUNTIF($AH$1:AH613,AH613),0)</f>
        <v>379</v>
      </c>
      <c r="AJ613" t="str">
        <f t="shared" si="96"/>
        <v>violation-METALDET1</v>
      </c>
      <c r="AK613">
        <f>IF(I613="violation",COUNTIF($AJ$1:AJ613,AJ613),FALSE)</f>
        <v>378</v>
      </c>
      <c r="AL613">
        <f t="shared" si="97"/>
        <v>0</v>
      </c>
      <c r="AM613">
        <f t="shared" si="98"/>
        <v>3</v>
      </c>
      <c r="AN613" t="str">
        <f t="shared" si="99"/>
        <v>ALERT! 3 Violation founded @METALDET1</v>
      </c>
    </row>
    <row r="614" spans="1:40">
      <c r="A614" t="s">
        <v>120</v>
      </c>
      <c r="B614" t="s">
        <v>121</v>
      </c>
      <c r="C614" t="s">
        <v>518</v>
      </c>
      <c r="D614" t="s">
        <v>129</v>
      </c>
      <c r="E614">
        <v>1</v>
      </c>
      <c r="G614" t="s">
        <v>130</v>
      </c>
      <c r="I614" t="s">
        <v>125</v>
      </c>
      <c r="Z614" t="str">
        <f>IFERROR(MID(AA614,FIND("-",H614,1)+1,20),_xlfn.IFNA(VLOOKUP(F614&amp;"-"&amp;AA614,Ref_Kontak!$A:$E,4,FALSE),Ref_Kontak!$H$2))</f>
        <v>628999007703</v>
      </c>
      <c r="AA614" t="str">
        <f t="shared" si="90"/>
        <v/>
      </c>
      <c r="AB614" t="str">
        <f t="shared" si="91"/>
        <v/>
      </c>
      <c r="AC614" t="str">
        <f t="shared" si="92"/>
        <v>628999007703</v>
      </c>
      <c r="AD614" t="str">
        <f t="shared" si="93"/>
        <v>Halo+,+Visual+AI+5S+mendeteksi+Violation%3A+METALDET1-LINE+8</v>
      </c>
      <c r="AE614" t="str">
        <f t="shared" si="94"/>
        <v>https://web.whatsapp.com/send/?phone=628999007703&amp;text=Halo+,+Visual+AI+5S+mendeteksi+Violation%3A+METALDET1-LINE+8&amp;type=phone_number&amp;app_absent=0</v>
      </c>
      <c r="AF614" t="b">
        <f>IF(ISNA(VLOOKUP(D614&amp;"-"&amp;AB614, Ref_Kontak!$A:$E, 4, FALSE)), FALSE, TRUE)</f>
        <v>0</v>
      </c>
      <c r="AG614" t="str">
        <f>_xlfn.IFNA(VLOOKUP(Z614,Ref_Kontak!H:H,1,FALSE),"FALSE")</f>
        <v>628999007703</v>
      </c>
      <c r="AH614" t="str">
        <f t="shared" si="95"/>
        <v>METALDET1-LINE 8</v>
      </c>
      <c r="AI614">
        <f>IF(I614="violation",COUNTIF($AH$1:AH614,AH614),0)</f>
        <v>380</v>
      </c>
      <c r="AJ614" t="str">
        <f t="shared" si="96"/>
        <v>violation-METALDET1</v>
      </c>
      <c r="AK614">
        <f>IF(I614="violation",COUNTIF($AJ$1:AJ614,AJ614),FALSE)</f>
        <v>379</v>
      </c>
      <c r="AL614">
        <f t="shared" si="97"/>
        <v>0</v>
      </c>
      <c r="AM614">
        <f t="shared" si="98"/>
        <v>3</v>
      </c>
      <c r="AN614" t="str">
        <f t="shared" si="99"/>
        <v>ALERT! 3 Violation founded @METALDET1</v>
      </c>
    </row>
    <row r="615" spans="1:40">
      <c r="A615" t="s">
        <v>120</v>
      </c>
      <c r="B615" t="s">
        <v>121</v>
      </c>
      <c r="C615" t="s">
        <v>519</v>
      </c>
      <c r="D615" t="s">
        <v>129</v>
      </c>
      <c r="E615">
        <v>1</v>
      </c>
      <c r="G615" t="s">
        <v>130</v>
      </c>
      <c r="I615" t="s">
        <v>125</v>
      </c>
      <c r="Z615" t="str">
        <f>IFERROR(MID(AA615,FIND("-",H615,1)+1,20),_xlfn.IFNA(VLOOKUP(F615&amp;"-"&amp;AA615,Ref_Kontak!$A:$E,4,FALSE),Ref_Kontak!$H$2))</f>
        <v>628999007703</v>
      </c>
      <c r="AA615" t="str">
        <f t="shared" si="90"/>
        <v/>
      </c>
      <c r="AB615" t="str">
        <f t="shared" si="91"/>
        <v/>
      </c>
      <c r="AC615" t="str">
        <f t="shared" si="92"/>
        <v>628999007703</v>
      </c>
      <c r="AD615" t="str">
        <f t="shared" si="93"/>
        <v>Halo+,+Visual+AI+5S+mendeteksi+Violation%3A+METALDET1-LINE+8</v>
      </c>
      <c r="AE615" t="str">
        <f t="shared" si="94"/>
        <v>https://web.whatsapp.com/send/?phone=628999007703&amp;text=Halo+,+Visual+AI+5S+mendeteksi+Violation%3A+METALDET1-LINE+8&amp;type=phone_number&amp;app_absent=0</v>
      </c>
      <c r="AF615" t="b">
        <f>IF(ISNA(VLOOKUP(D615&amp;"-"&amp;AB615, Ref_Kontak!$A:$E, 4, FALSE)), FALSE, TRUE)</f>
        <v>0</v>
      </c>
      <c r="AG615" t="str">
        <f>_xlfn.IFNA(VLOOKUP(Z615,Ref_Kontak!H:H,1,FALSE),"FALSE")</f>
        <v>628999007703</v>
      </c>
      <c r="AH615" t="str">
        <f t="shared" si="95"/>
        <v>METALDET1-LINE 8</v>
      </c>
      <c r="AI615">
        <f>IF(I615="violation",COUNTIF($AH$1:AH615,AH615),0)</f>
        <v>381</v>
      </c>
      <c r="AJ615" t="str">
        <f t="shared" si="96"/>
        <v>violation-METALDET1</v>
      </c>
      <c r="AK615">
        <f>IF(I615="violation",COUNTIF($AJ$1:AJ615,AJ615),FALSE)</f>
        <v>380</v>
      </c>
      <c r="AL615">
        <f t="shared" si="97"/>
        <v>0</v>
      </c>
      <c r="AM615">
        <f t="shared" si="98"/>
        <v>3</v>
      </c>
      <c r="AN615" t="str">
        <f t="shared" si="99"/>
        <v>ALERT! 3 Violation founded @METALDET1</v>
      </c>
    </row>
    <row r="616" spans="1:40">
      <c r="A616" t="s">
        <v>120</v>
      </c>
      <c r="B616" t="s">
        <v>121</v>
      </c>
      <c r="C616" t="s">
        <v>520</v>
      </c>
      <c r="D616" t="s">
        <v>129</v>
      </c>
      <c r="E616">
        <v>1</v>
      </c>
      <c r="G616" t="s">
        <v>130</v>
      </c>
      <c r="I616" t="s">
        <v>125</v>
      </c>
      <c r="Z616" t="str">
        <f>IFERROR(MID(AA616,FIND("-",H616,1)+1,20),_xlfn.IFNA(VLOOKUP(F616&amp;"-"&amp;AA616,Ref_Kontak!$A:$E,4,FALSE),Ref_Kontak!$H$2))</f>
        <v>628999007703</v>
      </c>
      <c r="AA616" t="str">
        <f t="shared" si="90"/>
        <v/>
      </c>
      <c r="AB616" t="str">
        <f t="shared" si="91"/>
        <v/>
      </c>
      <c r="AC616" t="str">
        <f t="shared" si="92"/>
        <v>628999007703</v>
      </c>
      <c r="AD616" t="str">
        <f t="shared" si="93"/>
        <v>Halo+,+Visual+AI+5S+mendeteksi+Violation%3A+METALDET1-LINE+8</v>
      </c>
      <c r="AE616" t="str">
        <f t="shared" si="94"/>
        <v>https://web.whatsapp.com/send/?phone=628999007703&amp;text=Halo+,+Visual+AI+5S+mendeteksi+Violation%3A+METALDET1-LINE+8&amp;type=phone_number&amp;app_absent=0</v>
      </c>
      <c r="AF616" t="b">
        <f>IF(ISNA(VLOOKUP(D616&amp;"-"&amp;AB616, Ref_Kontak!$A:$E, 4, FALSE)), FALSE, TRUE)</f>
        <v>0</v>
      </c>
      <c r="AG616" t="str">
        <f>_xlfn.IFNA(VLOOKUP(Z616,Ref_Kontak!H:H,1,FALSE),"FALSE")</f>
        <v>628999007703</v>
      </c>
      <c r="AH616" t="str">
        <f t="shared" si="95"/>
        <v>METALDET1-LINE 8</v>
      </c>
      <c r="AI616">
        <f>IF(I616="violation",COUNTIF($AH$1:AH616,AH616),0)</f>
        <v>382</v>
      </c>
      <c r="AJ616" t="str">
        <f t="shared" si="96"/>
        <v>violation-METALDET1</v>
      </c>
      <c r="AK616">
        <f>IF(I616="violation",COUNTIF($AJ$1:AJ616,AJ616),FALSE)</f>
        <v>381</v>
      </c>
      <c r="AL616">
        <f t="shared" si="97"/>
        <v>0</v>
      </c>
      <c r="AM616">
        <f t="shared" si="98"/>
        <v>3</v>
      </c>
      <c r="AN616" t="str">
        <f t="shared" si="99"/>
        <v>ALERT! 3 Violation founded @METALDET1</v>
      </c>
    </row>
    <row r="617" spans="1:40">
      <c r="A617" t="s">
        <v>120</v>
      </c>
      <c r="B617" t="s">
        <v>121</v>
      </c>
      <c r="C617" t="s">
        <v>521</v>
      </c>
      <c r="D617" t="s">
        <v>129</v>
      </c>
      <c r="E617">
        <v>1</v>
      </c>
      <c r="G617" t="s">
        <v>130</v>
      </c>
      <c r="I617" t="s">
        <v>125</v>
      </c>
      <c r="Z617" t="str">
        <f>IFERROR(MID(AA617,FIND("-",H617,1)+1,20),_xlfn.IFNA(VLOOKUP(F617&amp;"-"&amp;AA617,Ref_Kontak!$A:$E,4,FALSE),Ref_Kontak!$H$2))</f>
        <v>628999007703</v>
      </c>
      <c r="AA617" t="str">
        <f t="shared" si="90"/>
        <v/>
      </c>
      <c r="AB617" t="str">
        <f t="shared" si="91"/>
        <v/>
      </c>
      <c r="AC617" t="str">
        <f t="shared" si="92"/>
        <v>628999007703</v>
      </c>
      <c r="AD617" t="str">
        <f t="shared" si="93"/>
        <v>Halo+,+Visual+AI+5S+mendeteksi+Violation%3A+METALDET1-LINE+8</v>
      </c>
      <c r="AE617" t="str">
        <f t="shared" si="94"/>
        <v>https://web.whatsapp.com/send/?phone=628999007703&amp;text=Halo+,+Visual+AI+5S+mendeteksi+Violation%3A+METALDET1-LINE+8&amp;type=phone_number&amp;app_absent=0</v>
      </c>
      <c r="AF617" t="b">
        <f>IF(ISNA(VLOOKUP(D617&amp;"-"&amp;AB617, Ref_Kontak!$A:$E, 4, FALSE)), FALSE, TRUE)</f>
        <v>0</v>
      </c>
      <c r="AG617" t="str">
        <f>_xlfn.IFNA(VLOOKUP(Z617,Ref_Kontak!H:H,1,FALSE),"FALSE")</f>
        <v>628999007703</v>
      </c>
      <c r="AH617" t="str">
        <f t="shared" si="95"/>
        <v>METALDET1-LINE 8</v>
      </c>
      <c r="AI617">
        <f>IF(I617="violation",COUNTIF($AH$1:AH617,AH617),0)</f>
        <v>383</v>
      </c>
      <c r="AJ617" t="str">
        <f t="shared" si="96"/>
        <v>violation-METALDET1</v>
      </c>
      <c r="AK617">
        <f>IF(I617="violation",COUNTIF($AJ$1:AJ617,AJ617),FALSE)</f>
        <v>382</v>
      </c>
      <c r="AL617">
        <f t="shared" si="97"/>
        <v>0</v>
      </c>
      <c r="AM617">
        <f t="shared" si="98"/>
        <v>3</v>
      </c>
      <c r="AN617" t="str">
        <f t="shared" si="99"/>
        <v>ALERT! 3 Violation founded @METALDET1</v>
      </c>
    </row>
    <row r="618" spans="1:40">
      <c r="A618" t="s">
        <v>120</v>
      </c>
      <c r="B618" t="s">
        <v>121</v>
      </c>
      <c r="C618" t="s">
        <v>522</v>
      </c>
      <c r="D618" t="s">
        <v>129</v>
      </c>
      <c r="E618">
        <v>1</v>
      </c>
      <c r="G618" t="s">
        <v>130</v>
      </c>
      <c r="I618" t="s">
        <v>125</v>
      </c>
      <c r="Z618" t="str">
        <f>IFERROR(MID(AA618,FIND("-",H618,1)+1,20),_xlfn.IFNA(VLOOKUP(F618&amp;"-"&amp;AA618,Ref_Kontak!$A:$E,4,FALSE),Ref_Kontak!$H$2))</f>
        <v>628999007703</v>
      </c>
      <c r="AA618" t="str">
        <f t="shared" si="90"/>
        <v/>
      </c>
      <c r="AB618" t="str">
        <f t="shared" si="91"/>
        <v/>
      </c>
      <c r="AC618" t="str">
        <f t="shared" si="92"/>
        <v>628999007703</v>
      </c>
      <c r="AD618" t="str">
        <f t="shared" si="93"/>
        <v>Halo+,+Visual+AI+5S+mendeteksi+Violation%3A+METALDET1-LINE+8</v>
      </c>
      <c r="AE618" t="str">
        <f t="shared" si="94"/>
        <v>https://web.whatsapp.com/send/?phone=628999007703&amp;text=Halo+,+Visual+AI+5S+mendeteksi+Violation%3A+METALDET1-LINE+8&amp;type=phone_number&amp;app_absent=0</v>
      </c>
      <c r="AF618" t="b">
        <f>IF(ISNA(VLOOKUP(D618&amp;"-"&amp;AB618, Ref_Kontak!$A:$E, 4, FALSE)), FALSE, TRUE)</f>
        <v>0</v>
      </c>
      <c r="AG618" t="str">
        <f>_xlfn.IFNA(VLOOKUP(Z618,Ref_Kontak!H:H,1,FALSE),"FALSE")</f>
        <v>628999007703</v>
      </c>
      <c r="AH618" t="str">
        <f t="shared" si="95"/>
        <v>METALDET1-LINE 8</v>
      </c>
      <c r="AI618">
        <f>IF(I618="violation",COUNTIF($AH$1:AH618,AH618),0)</f>
        <v>384</v>
      </c>
      <c r="AJ618" t="str">
        <f t="shared" si="96"/>
        <v>violation-METALDET1</v>
      </c>
      <c r="AK618">
        <f>IF(I618="violation",COUNTIF($AJ$1:AJ618,AJ618),FALSE)</f>
        <v>383</v>
      </c>
      <c r="AL618">
        <f t="shared" si="97"/>
        <v>0</v>
      </c>
      <c r="AM618">
        <f t="shared" si="98"/>
        <v>3</v>
      </c>
      <c r="AN618" t="str">
        <f t="shared" si="99"/>
        <v>ALERT! 3 Violation founded @METALDET1</v>
      </c>
    </row>
    <row r="619" spans="1:40">
      <c r="A619" t="s">
        <v>120</v>
      </c>
      <c r="B619" t="s">
        <v>121</v>
      </c>
      <c r="C619" t="s">
        <v>523</v>
      </c>
      <c r="D619" t="s">
        <v>129</v>
      </c>
      <c r="E619">
        <v>1</v>
      </c>
      <c r="G619" t="s">
        <v>130</v>
      </c>
      <c r="I619" t="s">
        <v>125</v>
      </c>
      <c r="Z619" t="str">
        <f>IFERROR(MID(AA619,FIND("-",H619,1)+1,20),_xlfn.IFNA(VLOOKUP(F619&amp;"-"&amp;AA619,Ref_Kontak!$A:$E,4,FALSE),Ref_Kontak!$H$2))</f>
        <v>628999007703</v>
      </c>
      <c r="AA619" t="str">
        <f t="shared" si="90"/>
        <v/>
      </c>
      <c r="AB619" t="str">
        <f t="shared" si="91"/>
        <v/>
      </c>
      <c r="AC619" t="str">
        <f t="shared" si="92"/>
        <v>628999007703</v>
      </c>
      <c r="AD619" t="str">
        <f t="shared" si="93"/>
        <v>Halo+,+Visual+AI+5S+mendeteksi+Violation%3A+METALDET1-LINE+8</v>
      </c>
      <c r="AE619" t="str">
        <f t="shared" si="94"/>
        <v>https://web.whatsapp.com/send/?phone=628999007703&amp;text=Halo+,+Visual+AI+5S+mendeteksi+Violation%3A+METALDET1-LINE+8&amp;type=phone_number&amp;app_absent=0</v>
      </c>
      <c r="AF619" t="b">
        <f>IF(ISNA(VLOOKUP(D619&amp;"-"&amp;AB619, Ref_Kontak!$A:$E, 4, FALSE)), FALSE, TRUE)</f>
        <v>0</v>
      </c>
      <c r="AG619" t="str">
        <f>_xlfn.IFNA(VLOOKUP(Z619,Ref_Kontak!H:H,1,FALSE),"FALSE")</f>
        <v>628999007703</v>
      </c>
      <c r="AH619" t="str">
        <f t="shared" si="95"/>
        <v>METALDET1-LINE 8</v>
      </c>
      <c r="AI619">
        <f>IF(I619="violation",COUNTIF($AH$1:AH619,AH619),0)</f>
        <v>385</v>
      </c>
      <c r="AJ619" t="str">
        <f t="shared" si="96"/>
        <v>violation-METALDET1</v>
      </c>
      <c r="AK619">
        <f>IF(I619="violation",COUNTIF($AJ$1:AJ619,AJ619),FALSE)</f>
        <v>384</v>
      </c>
      <c r="AL619">
        <f t="shared" si="97"/>
        <v>0</v>
      </c>
      <c r="AM619">
        <f t="shared" si="98"/>
        <v>3</v>
      </c>
      <c r="AN619" t="str">
        <f t="shared" si="99"/>
        <v>ALERT! 3 Violation founded @METALDET1</v>
      </c>
    </row>
    <row r="620" spans="1:40">
      <c r="A620" t="s">
        <v>120</v>
      </c>
      <c r="B620" t="s">
        <v>121</v>
      </c>
      <c r="C620" t="s">
        <v>524</v>
      </c>
      <c r="D620" t="s">
        <v>129</v>
      </c>
      <c r="E620">
        <v>1</v>
      </c>
      <c r="G620" t="s">
        <v>130</v>
      </c>
      <c r="I620" t="s">
        <v>125</v>
      </c>
      <c r="Z620" t="str">
        <f>IFERROR(MID(AA620,FIND("-",H620,1)+1,20),_xlfn.IFNA(VLOOKUP(F620&amp;"-"&amp;AA620,Ref_Kontak!$A:$E,4,FALSE),Ref_Kontak!$H$2))</f>
        <v>628999007703</v>
      </c>
      <c r="AA620" t="str">
        <f t="shared" si="90"/>
        <v/>
      </c>
      <c r="AB620" t="str">
        <f t="shared" si="91"/>
        <v/>
      </c>
      <c r="AC620" t="str">
        <f t="shared" si="92"/>
        <v>628999007703</v>
      </c>
      <c r="AD620" t="str">
        <f t="shared" si="93"/>
        <v>Halo+,+Visual+AI+5S+mendeteksi+Violation%3A+METALDET1-LINE+8</v>
      </c>
      <c r="AE620" t="str">
        <f t="shared" si="94"/>
        <v>https://web.whatsapp.com/send/?phone=628999007703&amp;text=Halo+,+Visual+AI+5S+mendeteksi+Violation%3A+METALDET1-LINE+8&amp;type=phone_number&amp;app_absent=0</v>
      </c>
      <c r="AF620" t="b">
        <f>IF(ISNA(VLOOKUP(D620&amp;"-"&amp;AB620, Ref_Kontak!$A:$E, 4, FALSE)), FALSE, TRUE)</f>
        <v>0</v>
      </c>
      <c r="AG620" t="str">
        <f>_xlfn.IFNA(VLOOKUP(Z620,Ref_Kontak!H:H,1,FALSE),"FALSE")</f>
        <v>628999007703</v>
      </c>
      <c r="AH620" t="str">
        <f t="shared" si="95"/>
        <v>METALDET1-LINE 8</v>
      </c>
      <c r="AI620">
        <f>IF(I620="violation",COUNTIF($AH$1:AH620,AH620),0)</f>
        <v>386</v>
      </c>
      <c r="AJ620" t="str">
        <f t="shared" si="96"/>
        <v>violation-METALDET1</v>
      </c>
      <c r="AK620">
        <f>IF(I620="violation",COUNTIF($AJ$1:AJ620,AJ620),FALSE)</f>
        <v>385</v>
      </c>
      <c r="AL620">
        <f t="shared" si="97"/>
        <v>0</v>
      </c>
      <c r="AM620">
        <f t="shared" si="98"/>
        <v>3</v>
      </c>
      <c r="AN620" t="str">
        <f t="shared" si="99"/>
        <v>ALERT! 3 Violation founded @METALDET1</v>
      </c>
    </row>
    <row r="621" spans="1:40">
      <c r="A621" t="s">
        <v>120</v>
      </c>
      <c r="B621" t="s">
        <v>121</v>
      </c>
      <c r="C621" t="s">
        <v>525</v>
      </c>
      <c r="D621" t="s">
        <v>129</v>
      </c>
      <c r="E621">
        <v>1</v>
      </c>
      <c r="G621" t="s">
        <v>130</v>
      </c>
      <c r="I621" t="s">
        <v>125</v>
      </c>
      <c r="Z621" t="str">
        <f>IFERROR(MID(AA621,FIND("-",H621,1)+1,20),_xlfn.IFNA(VLOOKUP(F621&amp;"-"&amp;AA621,Ref_Kontak!$A:$E,4,FALSE),Ref_Kontak!$H$2))</f>
        <v>628999007703</v>
      </c>
      <c r="AA621" t="str">
        <f t="shared" si="90"/>
        <v/>
      </c>
      <c r="AB621" t="str">
        <f t="shared" si="91"/>
        <v/>
      </c>
      <c r="AC621" t="str">
        <f t="shared" si="92"/>
        <v>628999007703</v>
      </c>
      <c r="AD621" t="str">
        <f t="shared" si="93"/>
        <v>Halo+,+Visual+AI+5S+mendeteksi+Violation%3A+METALDET1-LINE+8</v>
      </c>
      <c r="AE621" t="str">
        <f t="shared" si="94"/>
        <v>https://web.whatsapp.com/send/?phone=628999007703&amp;text=Halo+,+Visual+AI+5S+mendeteksi+Violation%3A+METALDET1-LINE+8&amp;type=phone_number&amp;app_absent=0</v>
      </c>
      <c r="AF621" t="b">
        <f>IF(ISNA(VLOOKUP(D621&amp;"-"&amp;AB621, Ref_Kontak!$A:$E, 4, FALSE)), FALSE, TRUE)</f>
        <v>0</v>
      </c>
      <c r="AG621" t="str">
        <f>_xlfn.IFNA(VLOOKUP(Z621,Ref_Kontak!H:H,1,FALSE),"FALSE")</f>
        <v>628999007703</v>
      </c>
      <c r="AH621" t="str">
        <f t="shared" si="95"/>
        <v>METALDET1-LINE 8</v>
      </c>
      <c r="AI621">
        <f>IF(I621="violation",COUNTIF($AH$1:AH621,AH621),0)</f>
        <v>387</v>
      </c>
      <c r="AJ621" t="str">
        <f t="shared" si="96"/>
        <v>violation-METALDET1</v>
      </c>
      <c r="AK621">
        <f>IF(I621="violation",COUNTIF($AJ$1:AJ621,AJ621),FALSE)</f>
        <v>386</v>
      </c>
      <c r="AL621">
        <f t="shared" si="97"/>
        <v>0</v>
      </c>
      <c r="AM621">
        <f t="shared" si="98"/>
        <v>3</v>
      </c>
      <c r="AN621" t="str">
        <f t="shared" si="99"/>
        <v>ALERT! 3 Violation founded @METALDET1</v>
      </c>
    </row>
    <row r="622" spans="1:40">
      <c r="A622" t="s">
        <v>120</v>
      </c>
      <c r="B622" t="s">
        <v>121</v>
      </c>
      <c r="C622" t="s">
        <v>526</v>
      </c>
      <c r="D622" t="s">
        <v>129</v>
      </c>
      <c r="E622">
        <v>1</v>
      </c>
      <c r="G622" t="s">
        <v>130</v>
      </c>
      <c r="I622" t="s">
        <v>125</v>
      </c>
      <c r="Z622" t="str">
        <f>IFERROR(MID(AA622,FIND("-",H622,1)+1,20),_xlfn.IFNA(VLOOKUP(F622&amp;"-"&amp;AA622,Ref_Kontak!$A:$E,4,FALSE),Ref_Kontak!$H$2))</f>
        <v>628999007703</v>
      </c>
      <c r="AA622" t="str">
        <f t="shared" si="90"/>
        <v/>
      </c>
      <c r="AB622" t="str">
        <f t="shared" si="91"/>
        <v/>
      </c>
      <c r="AC622" t="str">
        <f t="shared" si="92"/>
        <v>628999007703</v>
      </c>
      <c r="AD622" t="str">
        <f t="shared" si="93"/>
        <v>Halo+,+Visual+AI+5S+mendeteksi+Violation%3A+METALDET1-LINE+8</v>
      </c>
      <c r="AE622" t="str">
        <f t="shared" si="94"/>
        <v>https://web.whatsapp.com/send/?phone=628999007703&amp;text=Halo+,+Visual+AI+5S+mendeteksi+Violation%3A+METALDET1-LINE+8&amp;type=phone_number&amp;app_absent=0</v>
      </c>
      <c r="AF622" t="b">
        <f>IF(ISNA(VLOOKUP(D622&amp;"-"&amp;AB622, Ref_Kontak!$A:$E, 4, FALSE)), FALSE, TRUE)</f>
        <v>0</v>
      </c>
      <c r="AG622" t="str">
        <f>_xlfn.IFNA(VLOOKUP(Z622,Ref_Kontak!H:H,1,FALSE),"FALSE")</f>
        <v>628999007703</v>
      </c>
      <c r="AH622" t="str">
        <f t="shared" si="95"/>
        <v>METALDET1-LINE 8</v>
      </c>
      <c r="AI622">
        <f>IF(I622="violation",COUNTIF($AH$1:AH622,AH622),0)</f>
        <v>388</v>
      </c>
      <c r="AJ622" t="str">
        <f t="shared" si="96"/>
        <v>violation-METALDET1</v>
      </c>
      <c r="AK622">
        <f>IF(I622="violation",COUNTIF($AJ$1:AJ622,AJ622),FALSE)</f>
        <v>387</v>
      </c>
      <c r="AL622">
        <f t="shared" si="97"/>
        <v>0</v>
      </c>
      <c r="AM622">
        <f t="shared" si="98"/>
        <v>3</v>
      </c>
      <c r="AN622" t="str">
        <f t="shared" si="99"/>
        <v>ALERT! 3 Violation founded @METALDET1</v>
      </c>
    </row>
    <row r="623" spans="1:40">
      <c r="A623" t="s">
        <v>120</v>
      </c>
      <c r="B623" t="s">
        <v>121</v>
      </c>
      <c r="C623" t="s">
        <v>527</v>
      </c>
      <c r="D623" t="s">
        <v>129</v>
      </c>
      <c r="E623">
        <v>1</v>
      </c>
      <c r="G623" t="s">
        <v>130</v>
      </c>
      <c r="I623" t="s">
        <v>125</v>
      </c>
      <c r="Z623" t="str">
        <f>IFERROR(MID(AA623,FIND("-",H623,1)+1,20),_xlfn.IFNA(VLOOKUP(F623&amp;"-"&amp;AA623,Ref_Kontak!$A:$E,4,FALSE),Ref_Kontak!$H$2))</f>
        <v>628999007703</v>
      </c>
      <c r="AA623" t="str">
        <f t="shared" si="90"/>
        <v/>
      </c>
      <c r="AB623" t="str">
        <f t="shared" si="91"/>
        <v/>
      </c>
      <c r="AC623" t="str">
        <f t="shared" si="92"/>
        <v>628999007703</v>
      </c>
      <c r="AD623" t="str">
        <f t="shared" si="93"/>
        <v>Halo+,+Visual+AI+5S+mendeteksi+Violation%3A+METALDET1-LINE+8</v>
      </c>
      <c r="AE623" t="str">
        <f t="shared" si="94"/>
        <v>https://web.whatsapp.com/send/?phone=628999007703&amp;text=Halo+,+Visual+AI+5S+mendeteksi+Violation%3A+METALDET1-LINE+8&amp;type=phone_number&amp;app_absent=0</v>
      </c>
      <c r="AF623" t="b">
        <f>IF(ISNA(VLOOKUP(D623&amp;"-"&amp;AB623, Ref_Kontak!$A:$E, 4, FALSE)), FALSE, TRUE)</f>
        <v>0</v>
      </c>
      <c r="AG623" t="str">
        <f>_xlfn.IFNA(VLOOKUP(Z623,Ref_Kontak!H:H,1,FALSE),"FALSE")</f>
        <v>628999007703</v>
      </c>
      <c r="AH623" t="str">
        <f t="shared" si="95"/>
        <v>METALDET1-LINE 8</v>
      </c>
      <c r="AI623">
        <f>IF(I623="violation",COUNTIF($AH$1:AH623,AH623),0)</f>
        <v>389</v>
      </c>
      <c r="AJ623" t="str">
        <f t="shared" si="96"/>
        <v>violation-METALDET1</v>
      </c>
      <c r="AK623">
        <f>IF(I623="violation",COUNTIF($AJ$1:AJ623,AJ623),FALSE)</f>
        <v>388</v>
      </c>
      <c r="AL623">
        <f t="shared" si="97"/>
        <v>0</v>
      </c>
      <c r="AM623">
        <f t="shared" si="98"/>
        <v>3</v>
      </c>
      <c r="AN623" t="str">
        <f t="shared" si="99"/>
        <v>ALERT! 3 Violation founded @METALDET1</v>
      </c>
    </row>
    <row r="624" spans="1:40">
      <c r="A624" t="s">
        <v>120</v>
      </c>
      <c r="B624" t="s">
        <v>121</v>
      </c>
      <c r="C624" t="s">
        <v>528</v>
      </c>
      <c r="D624" t="s">
        <v>129</v>
      </c>
      <c r="E624">
        <v>1</v>
      </c>
      <c r="G624" t="s">
        <v>130</v>
      </c>
      <c r="I624" t="s">
        <v>125</v>
      </c>
      <c r="Z624" t="str">
        <f>IFERROR(MID(AA624,FIND("-",H624,1)+1,20),_xlfn.IFNA(VLOOKUP(F624&amp;"-"&amp;AA624,Ref_Kontak!$A:$E,4,FALSE),Ref_Kontak!$H$2))</f>
        <v>628999007703</v>
      </c>
      <c r="AA624" t="str">
        <f t="shared" si="90"/>
        <v/>
      </c>
      <c r="AB624" t="str">
        <f t="shared" si="91"/>
        <v/>
      </c>
      <c r="AC624" t="str">
        <f t="shared" si="92"/>
        <v>628999007703</v>
      </c>
      <c r="AD624" t="str">
        <f t="shared" si="93"/>
        <v>Halo+,+Visual+AI+5S+mendeteksi+Violation%3A+METALDET1-LINE+8</v>
      </c>
      <c r="AE624" t="str">
        <f t="shared" si="94"/>
        <v>https://web.whatsapp.com/send/?phone=628999007703&amp;text=Halo+,+Visual+AI+5S+mendeteksi+Violation%3A+METALDET1-LINE+8&amp;type=phone_number&amp;app_absent=0</v>
      </c>
      <c r="AF624" t="b">
        <f>IF(ISNA(VLOOKUP(D624&amp;"-"&amp;AB624, Ref_Kontak!$A:$E, 4, FALSE)), FALSE, TRUE)</f>
        <v>0</v>
      </c>
      <c r="AG624" t="str">
        <f>_xlfn.IFNA(VLOOKUP(Z624,Ref_Kontak!H:H,1,FALSE),"FALSE")</f>
        <v>628999007703</v>
      </c>
      <c r="AH624" t="str">
        <f t="shared" si="95"/>
        <v>METALDET1-LINE 8</v>
      </c>
      <c r="AI624">
        <f>IF(I624="violation",COUNTIF($AH$1:AH624,AH624),0)</f>
        <v>390</v>
      </c>
      <c r="AJ624" t="str">
        <f t="shared" si="96"/>
        <v>violation-METALDET1</v>
      </c>
      <c r="AK624">
        <f>IF(I624="violation",COUNTIF($AJ$1:AJ624,AJ624),FALSE)</f>
        <v>389</v>
      </c>
      <c r="AL624">
        <f t="shared" si="97"/>
        <v>0</v>
      </c>
      <c r="AM624">
        <f t="shared" si="98"/>
        <v>3</v>
      </c>
      <c r="AN624" t="str">
        <f t="shared" si="99"/>
        <v>ALERT! 3 Violation founded @METALDET1</v>
      </c>
    </row>
    <row r="625" spans="1:40">
      <c r="A625" t="s">
        <v>120</v>
      </c>
      <c r="B625" t="s">
        <v>121</v>
      </c>
      <c r="C625" t="s">
        <v>529</v>
      </c>
      <c r="D625" t="s">
        <v>129</v>
      </c>
      <c r="E625">
        <v>1</v>
      </c>
      <c r="G625" t="s">
        <v>130</v>
      </c>
      <c r="I625" t="s">
        <v>125</v>
      </c>
      <c r="Z625" t="str">
        <f>IFERROR(MID(AA625,FIND("-",H625,1)+1,20),_xlfn.IFNA(VLOOKUP(F625&amp;"-"&amp;AA625,Ref_Kontak!$A:$E,4,FALSE),Ref_Kontak!$H$2))</f>
        <v>628999007703</v>
      </c>
      <c r="AA625" t="str">
        <f t="shared" si="90"/>
        <v/>
      </c>
      <c r="AB625" t="str">
        <f t="shared" si="91"/>
        <v/>
      </c>
      <c r="AC625" t="str">
        <f t="shared" si="92"/>
        <v>628999007703</v>
      </c>
      <c r="AD625" t="str">
        <f t="shared" si="93"/>
        <v>Halo+,+Visual+AI+5S+mendeteksi+Violation%3A+METALDET1-LINE+8</v>
      </c>
      <c r="AE625" t="str">
        <f t="shared" si="94"/>
        <v>https://web.whatsapp.com/send/?phone=628999007703&amp;text=Halo+,+Visual+AI+5S+mendeteksi+Violation%3A+METALDET1-LINE+8&amp;type=phone_number&amp;app_absent=0</v>
      </c>
      <c r="AF625" t="b">
        <f>IF(ISNA(VLOOKUP(D625&amp;"-"&amp;AB625, Ref_Kontak!$A:$E, 4, FALSE)), FALSE, TRUE)</f>
        <v>0</v>
      </c>
      <c r="AG625" t="str">
        <f>_xlfn.IFNA(VLOOKUP(Z625,Ref_Kontak!H:H,1,FALSE),"FALSE")</f>
        <v>628999007703</v>
      </c>
      <c r="AH625" t="str">
        <f t="shared" si="95"/>
        <v>METALDET1-LINE 8</v>
      </c>
      <c r="AI625">
        <f>IF(I625="violation",COUNTIF($AH$1:AH625,AH625),0)</f>
        <v>391</v>
      </c>
      <c r="AJ625" t="str">
        <f t="shared" si="96"/>
        <v>violation-METALDET1</v>
      </c>
      <c r="AK625">
        <f>IF(I625="violation",COUNTIF($AJ$1:AJ625,AJ625),FALSE)</f>
        <v>390</v>
      </c>
      <c r="AL625">
        <f t="shared" si="97"/>
        <v>0</v>
      </c>
      <c r="AM625">
        <f t="shared" si="98"/>
        <v>3</v>
      </c>
      <c r="AN625" t="str">
        <f t="shared" si="99"/>
        <v>ALERT! 3 Violation founded @METALDET1</v>
      </c>
    </row>
    <row r="626" spans="1:40">
      <c r="A626" t="s">
        <v>120</v>
      </c>
      <c r="B626" t="s">
        <v>121</v>
      </c>
      <c r="C626" t="s">
        <v>530</v>
      </c>
      <c r="D626" t="s">
        <v>129</v>
      </c>
      <c r="E626">
        <v>1</v>
      </c>
      <c r="G626" t="s">
        <v>130</v>
      </c>
      <c r="I626" t="s">
        <v>125</v>
      </c>
      <c r="Z626" t="str">
        <f>IFERROR(MID(AA626,FIND("-",H626,1)+1,20),_xlfn.IFNA(VLOOKUP(F626&amp;"-"&amp;AA626,Ref_Kontak!$A:$E,4,FALSE),Ref_Kontak!$H$2))</f>
        <v>628999007703</v>
      </c>
      <c r="AA626" t="str">
        <f t="shared" si="90"/>
        <v/>
      </c>
      <c r="AB626" t="str">
        <f t="shared" si="91"/>
        <v/>
      </c>
      <c r="AC626" t="str">
        <f t="shared" si="92"/>
        <v>628999007703</v>
      </c>
      <c r="AD626" t="str">
        <f t="shared" si="93"/>
        <v>Halo+,+Visual+AI+5S+mendeteksi+Violation%3A+METALDET1-LINE+8</v>
      </c>
      <c r="AE626" t="str">
        <f t="shared" si="94"/>
        <v>https://web.whatsapp.com/send/?phone=628999007703&amp;text=Halo+,+Visual+AI+5S+mendeteksi+Violation%3A+METALDET1-LINE+8&amp;type=phone_number&amp;app_absent=0</v>
      </c>
      <c r="AF626" t="b">
        <f>IF(ISNA(VLOOKUP(D626&amp;"-"&amp;AB626, Ref_Kontak!$A:$E, 4, FALSE)), FALSE, TRUE)</f>
        <v>0</v>
      </c>
      <c r="AG626" t="str">
        <f>_xlfn.IFNA(VLOOKUP(Z626,Ref_Kontak!H:H,1,FALSE),"FALSE")</f>
        <v>628999007703</v>
      </c>
      <c r="AH626" t="str">
        <f t="shared" si="95"/>
        <v>METALDET1-LINE 8</v>
      </c>
      <c r="AI626">
        <f>IF(I626="violation",COUNTIF($AH$1:AH626,AH626),0)</f>
        <v>392</v>
      </c>
      <c r="AJ626" t="str">
        <f t="shared" si="96"/>
        <v>violation-METALDET1</v>
      </c>
      <c r="AK626">
        <f>IF(I626="violation",COUNTIF($AJ$1:AJ626,AJ626),FALSE)</f>
        <v>391</v>
      </c>
      <c r="AL626">
        <f t="shared" si="97"/>
        <v>0</v>
      </c>
      <c r="AM626">
        <f t="shared" si="98"/>
        <v>3</v>
      </c>
      <c r="AN626" t="str">
        <f t="shared" si="99"/>
        <v>ALERT! 3 Violation founded @METALDET1</v>
      </c>
    </row>
    <row r="627" spans="1:40">
      <c r="A627" t="s">
        <v>120</v>
      </c>
      <c r="B627" t="s">
        <v>121</v>
      </c>
      <c r="C627" t="s">
        <v>531</v>
      </c>
      <c r="D627" t="s">
        <v>129</v>
      </c>
      <c r="E627">
        <v>1</v>
      </c>
      <c r="G627" t="s">
        <v>130</v>
      </c>
      <c r="I627" t="s">
        <v>125</v>
      </c>
      <c r="Z627" t="str">
        <f>IFERROR(MID(AA627,FIND("-",H627,1)+1,20),_xlfn.IFNA(VLOOKUP(F627&amp;"-"&amp;AA627,Ref_Kontak!$A:$E,4,FALSE),Ref_Kontak!$H$2))</f>
        <v>628999007703</v>
      </c>
      <c r="AA627" t="str">
        <f t="shared" si="90"/>
        <v/>
      </c>
      <c r="AB627" t="str">
        <f t="shared" si="91"/>
        <v/>
      </c>
      <c r="AC627" t="str">
        <f t="shared" si="92"/>
        <v>628999007703</v>
      </c>
      <c r="AD627" t="str">
        <f t="shared" si="93"/>
        <v>Halo+,+Visual+AI+5S+mendeteksi+Violation%3A+METALDET1-LINE+8</v>
      </c>
      <c r="AE627" t="str">
        <f t="shared" si="94"/>
        <v>https://web.whatsapp.com/send/?phone=628999007703&amp;text=Halo+,+Visual+AI+5S+mendeteksi+Violation%3A+METALDET1-LINE+8&amp;type=phone_number&amp;app_absent=0</v>
      </c>
      <c r="AF627" t="b">
        <f>IF(ISNA(VLOOKUP(D627&amp;"-"&amp;AB627, Ref_Kontak!$A:$E, 4, FALSE)), FALSE, TRUE)</f>
        <v>0</v>
      </c>
      <c r="AG627" t="str">
        <f>_xlfn.IFNA(VLOOKUP(Z627,Ref_Kontak!H:H,1,FALSE),"FALSE")</f>
        <v>628999007703</v>
      </c>
      <c r="AH627" t="str">
        <f t="shared" si="95"/>
        <v>METALDET1-LINE 8</v>
      </c>
      <c r="AI627">
        <f>IF(I627="violation",COUNTIF($AH$1:AH627,AH627),0)</f>
        <v>393</v>
      </c>
      <c r="AJ627" t="str">
        <f t="shared" si="96"/>
        <v>violation-METALDET1</v>
      </c>
      <c r="AK627">
        <f>IF(I627="violation",COUNTIF($AJ$1:AJ627,AJ627),FALSE)</f>
        <v>392</v>
      </c>
      <c r="AL627">
        <f t="shared" si="97"/>
        <v>0</v>
      </c>
      <c r="AM627">
        <f t="shared" si="98"/>
        <v>3</v>
      </c>
      <c r="AN627" t="str">
        <f t="shared" si="99"/>
        <v>ALERT! 3 Violation founded @METALDET1</v>
      </c>
    </row>
    <row r="628" spans="1:40">
      <c r="A628" t="s">
        <v>120</v>
      </c>
      <c r="B628" t="s">
        <v>121</v>
      </c>
      <c r="C628" t="s">
        <v>532</v>
      </c>
      <c r="D628" t="s">
        <v>129</v>
      </c>
      <c r="E628">
        <v>1</v>
      </c>
      <c r="G628" t="s">
        <v>130</v>
      </c>
      <c r="I628" t="s">
        <v>125</v>
      </c>
      <c r="Z628" t="str">
        <f>IFERROR(MID(AA628,FIND("-",H628,1)+1,20),_xlfn.IFNA(VLOOKUP(F628&amp;"-"&amp;AA628,Ref_Kontak!$A:$E,4,FALSE),Ref_Kontak!$H$2))</f>
        <v>628999007703</v>
      </c>
      <c r="AA628" t="str">
        <f t="shared" si="90"/>
        <v/>
      </c>
      <c r="AB628" t="str">
        <f t="shared" si="91"/>
        <v/>
      </c>
      <c r="AC628" t="str">
        <f t="shared" si="92"/>
        <v>628999007703</v>
      </c>
      <c r="AD628" t="str">
        <f t="shared" si="93"/>
        <v>Halo+,+Visual+AI+5S+mendeteksi+Violation%3A+METALDET1-LINE+8</v>
      </c>
      <c r="AE628" t="str">
        <f t="shared" si="94"/>
        <v>https://web.whatsapp.com/send/?phone=628999007703&amp;text=Halo+,+Visual+AI+5S+mendeteksi+Violation%3A+METALDET1-LINE+8&amp;type=phone_number&amp;app_absent=0</v>
      </c>
      <c r="AF628" t="b">
        <f>IF(ISNA(VLOOKUP(D628&amp;"-"&amp;AB628, Ref_Kontak!$A:$E, 4, FALSE)), FALSE, TRUE)</f>
        <v>0</v>
      </c>
      <c r="AG628" t="str">
        <f>_xlfn.IFNA(VLOOKUP(Z628,Ref_Kontak!H:H,1,FALSE),"FALSE")</f>
        <v>628999007703</v>
      </c>
      <c r="AH628" t="str">
        <f t="shared" si="95"/>
        <v>METALDET1-LINE 8</v>
      </c>
      <c r="AI628">
        <f>IF(I628="violation",COUNTIF($AH$1:AH628,AH628),0)</f>
        <v>394</v>
      </c>
      <c r="AJ628" t="str">
        <f t="shared" si="96"/>
        <v>violation-METALDET1</v>
      </c>
      <c r="AK628">
        <f>IF(I628="violation",COUNTIF($AJ$1:AJ628,AJ628),FALSE)</f>
        <v>393</v>
      </c>
      <c r="AL628">
        <f t="shared" si="97"/>
        <v>0</v>
      </c>
      <c r="AM628">
        <f t="shared" si="98"/>
        <v>3</v>
      </c>
      <c r="AN628" t="str">
        <f t="shared" si="99"/>
        <v>ALERT! 3 Violation founded @METALDET1</v>
      </c>
    </row>
    <row r="629" spans="1:40">
      <c r="A629" t="s">
        <v>120</v>
      </c>
      <c r="B629" t="s">
        <v>121</v>
      </c>
      <c r="C629" t="s">
        <v>533</v>
      </c>
      <c r="D629" t="s">
        <v>129</v>
      </c>
      <c r="E629">
        <v>1</v>
      </c>
      <c r="G629" t="s">
        <v>130</v>
      </c>
      <c r="I629" t="s">
        <v>125</v>
      </c>
      <c r="Z629" t="str">
        <f>IFERROR(MID(AA629,FIND("-",H629,1)+1,20),_xlfn.IFNA(VLOOKUP(F629&amp;"-"&amp;AA629,Ref_Kontak!$A:$E,4,FALSE),Ref_Kontak!$H$2))</f>
        <v>628999007703</v>
      </c>
      <c r="AA629" t="str">
        <f t="shared" si="90"/>
        <v/>
      </c>
      <c r="AB629" t="str">
        <f t="shared" si="91"/>
        <v/>
      </c>
      <c r="AC629" t="str">
        <f t="shared" si="92"/>
        <v>628999007703</v>
      </c>
      <c r="AD629" t="str">
        <f t="shared" si="93"/>
        <v>Halo+,+Visual+AI+5S+mendeteksi+Violation%3A+METALDET1-LINE+8</v>
      </c>
      <c r="AE629" t="str">
        <f t="shared" si="94"/>
        <v>https://web.whatsapp.com/send/?phone=628999007703&amp;text=Halo+,+Visual+AI+5S+mendeteksi+Violation%3A+METALDET1-LINE+8&amp;type=phone_number&amp;app_absent=0</v>
      </c>
      <c r="AF629" t="b">
        <f>IF(ISNA(VLOOKUP(D629&amp;"-"&amp;AB629, Ref_Kontak!$A:$E, 4, FALSE)), FALSE, TRUE)</f>
        <v>0</v>
      </c>
      <c r="AG629" t="str">
        <f>_xlfn.IFNA(VLOOKUP(Z629,Ref_Kontak!H:H,1,FALSE),"FALSE")</f>
        <v>628999007703</v>
      </c>
      <c r="AH629" t="str">
        <f t="shared" si="95"/>
        <v>METALDET1-LINE 8</v>
      </c>
      <c r="AI629">
        <f>IF(I629="violation",COUNTIF($AH$1:AH629,AH629),0)</f>
        <v>395</v>
      </c>
      <c r="AJ629" t="str">
        <f t="shared" si="96"/>
        <v>violation-METALDET1</v>
      </c>
      <c r="AK629">
        <f>IF(I629="violation",COUNTIF($AJ$1:AJ629,AJ629),FALSE)</f>
        <v>394</v>
      </c>
      <c r="AL629">
        <f t="shared" si="97"/>
        <v>0</v>
      </c>
      <c r="AM629">
        <f t="shared" si="98"/>
        <v>3</v>
      </c>
      <c r="AN629" t="str">
        <f t="shared" si="99"/>
        <v>ALERT! 3 Violation founded @METALDET1</v>
      </c>
    </row>
    <row r="630" spans="1:40">
      <c r="A630" t="s">
        <v>120</v>
      </c>
      <c r="B630" t="s">
        <v>121</v>
      </c>
      <c r="C630" t="s">
        <v>534</v>
      </c>
      <c r="D630" t="s">
        <v>129</v>
      </c>
      <c r="E630">
        <v>1</v>
      </c>
      <c r="G630" t="s">
        <v>130</v>
      </c>
      <c r="I630" t="s">
        <v>125</v>
      </c>
      <c r="Z630" t="str">
        <f>IFERROR(MID(AA630,FIND("-",H630,1)+1,20),_xlfn.IFNA(VLOOKUP(F630&amp;"-"&amp;AA630,Ref_Kontak!$A:$E,4,FALSE),Ref_Kontak!$H$2))</f>
        <v>628999007703</v>
      </c>
      <c r="AA630" t="str">
        <f t="shared" si="90"/>
        <v/>
      </c>
      <c r="AB630" t="str">
        <f t="shared" si="91"/>
        <v/>
      </c>
      <c r="AC630" t="str">
        <f t="shared" si="92"/>
        <v>628999007703</v>
      </c>
      <c r="AD630" t="str">
        <f t="shared" si="93"/>
        <v>Halo+,+Visual+AI+5S+mendeteksi+Violation%3A+METALDET1-LINE+8</v>
      </c>
      <c r="AE630" t="str">
        <f t="shared" si="94"/>
        <v>https://web.whatsapp.com/send/?phone=628999007703&amp;text=Halo+,+Visual+AI+5S+mendeteksi+Violation%3A+METALDET1-LINE+8&amp;type=phone_number&amp;app_absent=0</v>
      </c>
      <c r="AF630" t="b">
        <f>IF(ISNA(VLOOKUP(D630&amp;"-"&amp;AB630, Ref_Kontak!$A:$E, 4, FALSE)), FALSE, TRUE)</f>
        <v>0</v>
      </c>
      <c r="AG630" t="str">
        <f>_xlfn.IFNA(VLOOKUP(Z630,Ref_Kontak!H:H,1,FALSE),"FALSE")</f>
        <v>628999007703</v>
      </c>
      <c r="AH630" t="str">
        <f t="shared" si="95"/>
        <v>METALDET1-LINE 8</v>
      </c>
      <c r="AI630">
        <f>IF(I630="violation",COUNTIF($AH$1:AH630,AH630),0)</f>
        <v>396</v>
      </c>
      <c r="AJ630" t="str">
        <f t="shared" si="96"/>
        <v>violation-METALDET1</v>
      </c>
      <c r="AK630">
        <f>IF(I630="violation",COUNTIF($AJ$1:AJ630,AJ630),FALSE)</f>
        <v>395</v>
      </c>
      <c r="AL630">
        <f t="shared" si="97"/>
        <v>0</v>
      </c>
      <c r="AM630">
        <f t="shared" si="98"/>
        <v>3</v>
      </c>
      <c r="AN630" t="str">
        <f t="shared" si="99"/>
        <v>ALERT! 3 Violation founded @METALDET1</v>
      </c>
    </row>
    <row r="631" spans="1:40">
      <c r="A631" t="s">
        <v>120</v>
      </c>
      <c r="B631" t="s">
        <v>121</v>
      </c>
      <c r="C631" t="s">
        <v>535</v>
      </c>
      <c r="D631" t="s">
        <v>129</v>
      </c>
      <c r="E631">
        <v>1</v>
      </c>
      <c r="G631" t="s">
        <v>130</v>
      </c>
      <c r="I631" t="s">
        <v>125</v>
      </c>
      <c r="Z631" t="str">
        <f>IFERROR(MID(AA631,FIND("-",H631,1)+1,20),_xlfn.IFNA(VLOOKUP(F631&amp;"-"&amp;AA631,Ref_Kontak!$A:$E,4,FALSE),Ref_Kontak!$H$2))</f>
        <v>628999007703</v>
      </c>
      <c r="AA631" t="str">
        <f t="shared" si="90"/>
        <v/>
      </c>
      <c r="AB631" t="str">
        <f t="shared" si="91"/>
        <v/>
      </c>
      <c r="AC631" t="str">
        <f t="shared" si="92"/>
        <v>628999007703</v>
      </c>
      <c r="AD631" t="str">
        <f t="shared" si="93"/>
        <v>Halo+,+Visual+AI+5S+mendeteksi+Violation%3A+METALDET1-LINE+8</v>
      </c>
      <c r="AE631" t="str">
        <f t="shared" si="94"/>
        <v>https://web.whatsapp.com/send/?phone=628999007703&amp;text=Halo+,+Visual+AI+5S+mendeteksi+Violation%3A+METALDET1-LINE+8&amp;type=phone_number&amp;app_absent=0</v>
      </c>
      <c r="AF631" t="b">
        <f>IF(ISNA(VLOOKUP(D631&amp;"-"&amp;AB631, Ref_Kontak!$A:$E, 4, FALSE)), FALSE, TRUE)</f>
        <v>0</v>
      </c>
      <c r="AG631" t="str">
        <f>_xlfn.IFNA(VLOOKUP(Z631,Ref_Kontak!H:H,1,FALSE),"FALSE")</f>
        <v>628999007703</v>
      </c>
      <c r="AH631" t="str">
        <f t="shared" si="95"/>
        <v>METALDET1-LINE 8</v>
      </c>
      <c r="AI631">
        <f>IF(I631="violation",COUNTIF($AH$1:AH631,AH631),0)</f>
        <v>397</v>
      </c>
      <c r="AJ631" t="str">
        <f t="shared" si="96"/>
        <v>violation-METALDET1</v>
      </c>
      <c r="AK631">
        <f>IF(I631="violation",COUNTIF($AJ$1:AJ631,AJ631),FALSE)</f>
        <v>396</v>
      </c>
      <c r="AL631">
        <f t="shared" si="97"/>
        <v>0</v>
      </c>
      <c r="AM631">
        <f t="shared" si="98"/>
        <v>3</v>
      </c>
      <c r="AN631" t="str">
        <f t="shared" si="99"/>
        <v>ALERT! 3 Violation founded @METALDET1</v>
      </c>
    </row>
    <row r="632" spans="1:40">
      <c r="A632" t="s">
        <v>120</v>
      </c>
      <c r="B632" t="s">
        <v>121</v>
      </c>
      <c r="C632" t="s">
        <v>536</v>
      </c>
      <c r="D632" t="s">
        <v>129</v>
      </c>
      <c r="E632">
        <v>1</v>
      </c>
      <c r="G632" t="s">
        <v>130</v>
      </c>
      <c r="I632" t="s">
        <v>125</v>
      </c>
      <c r="Z632" t="str">
        <f>IFERROR(MID(AA632,FIND("-",H632,1)+1,20),_xlfn.IFNA(VLOOKUP(F632&amp;"-"&amp;AA632,Ref_Kontak!$A:$E,4,FALSE),Ref_Kontak!$H$2))</f>
        <v>628999007703</v>
      </c>
      <c r="AA632" t="str">
        <f t="shared" si="90"/>
        <v/>
      </c>
      <c r="AB632" t="str">
        <f t="shared" si="91"/>
        <v/>
      </c>
      <c r="AC632" t="str">
        <f t="shared" si="92"/>
        <v>628999007703</v>
      </c>
      <c r="AD632" t="str">
        <f t="shared" si="93"/>
        <v>Halo+,+Visual+AI+5S+mendeteksi+Violation%3A+METALDET1-LINE+8</v>
      </c>
      <c r="AE632" t="str">
        <f t="shared" si="94"/>
        <v>https://web.whatsapp.com/send/?phone=628999007703&amp;text=Halo+,+Visual+AI+5S+mendeteksi+Violation%3A+METALDET1-LINE+8&amp;type=phone_number&amp;app_absent=0</v>
      </c>
      <c r="AF632" t="b">
        <f>IF(ISNA(VLOOKUP(D632&amp;"-"&amp;AB632, Ref_Kontak!$A:$E, 4, FALSE)), FALSE, TRUE)</f>
        <v>0</v>
      </c>
      <c r="AG632" t="str">
        <f>_xlfn.IFNA(VLOOKUP(Z632,Ref_Kontak!H:H,1,FALSE),"FALSE")</f>
        <v>628999007703</v>
      </c>
      <c r="AH632" t="str">
        <f t="shared" si="95"/>
        <v>METALDET1-LINE 8</v>
      </c>
      <c r="AI632">
        <f>IF(I632="violation",COUNTIF($AH$1:AH632,AH632),0)</f>
        <v>398</v>
      </c>
      <c r="AJ632" t="str">
        <f t="shared" si="96"/>
        <v>violation-METALDET1</v>
      </c>
      <c r="AK632">
        <f>IF(I632="violation",COUNTIF($AJ$1:AJ632,AJ632),FALSE)</f>
        <v>397</v>
      </c>
      <c r="AL632">
        <f t="shared" si="97"/>
        <v>0</v>
      </c>
      <c r="AM632">
        <f t="shared" si="98"/>
        <v>3</v>
      </c>
      <c r="AN632" t="str">
        <f t="shared" si="99"/>
        <v>ALERT! 3 Violation founded @METALDET1</v>
      </c>
    </row>
    <row r="633" spans="1:40">
      <c r="A633" t="s">
        <v>120</v>
      </c>
      <c r="B633" t="s">
        <v>121</v>
      </c>
      <c r="C633" t="s">
        <v>537</v>
      </c>
      <c r="D633" t="s">
        <v>129</v>
      </c>
      <c r="E633">
        <v>1</v>
      </c>
      <c r="G633" t="s">
        <v>130</v>
      </c>
      <c r="I633" t="s">
        <v>125</v>
      </c>
      <c r="Z633" t="str">
        <f>IFERROR(MID(AA633,FIND("-",H633,1)+1,20),_xlfn.IFNA(VLOOKUP(F633&amp;"-"&amp;AA633,Ref_Kontak!$A:$E,4,FALSE),Ref_Kontak!$H$2))</f>
        <v>628999007703</v>
      </c>
      <c r="AA633" t="str">
        <f t="shared" si="90"/>
        <v/>
      </c>
      <c r="AB633" t="str">
        <f t="shared" si="91"/>
        <v/>
      </c>
      <c r="AC633" t="str">
        <f t="shared" si="92"/>
        <v>628999007703</v>
      </c>
      <c r="AD633" t="str">
        <f t="shared" si="93"/>
        <v>Halo+,+Visual+AI+5S+mendeteksi+Violation%3A+METALDET1-LINE+8</v>
      </c>
      <c r="AE633" t="str">
        <f t="shared" si="94"/>
        <v>https://web.whatsapp.com/send/?phone=628999007703&amp;text=Halo+,+Visual+AI+5S+mendeteksi+Violation%3A+METALDET1-LINE+8&amp;type=phone_number&amp;app_absent=0</v>
      </c>
      <c r="AF633" t="b">
        <f>IF(ISNA(VLOOKUP(D633&amp;"-"&amp;AB633, Ref_Kontak!$A:$E, 4, FALSE)), FALSE, TRUE)</f>
        <v>0</v>
      </c>
      <c r="AG633" t="str">
        <f>_xlfn.IFNA(VLOOKUP(Z633,Ref_Kontak!H:H,1,FALSE),"FALSE")</f>
        <v>628999007703</v>
      </c>
      <c r="AH633" t="str">
        <f t="shared" si="95"/>
        <v>METALDET1-LINE 8</v>
      </c>
      <c r="AI633">
        <f>IF(I633="violation",COUNTIF($AH$1:AH633,AH633),0)</f>
        <v>399</v>
      </c>
      <c r="AJ633" t="str">
        <f t="shared" si="96"/>
        <v>violation-METALDET1</v>
      </c>
      <c r="AK633">
        <f>IF(I633="violation",COUNTIF($AJ$1:AJ633,AJ633),FALSE)</f>
        <v>398</v>
      </c>
      <c r="AL633">
        <f t="shared" si="97"/>
        <v>0</v>
      </c>
      <c r="AM633">
        <f t="shared" si="98"/>
        <v>3</v>
      </c>
      <c r="AN633" t="str">
        <f t="shared" si="99"/>
        <v>ALERT! 3 Violation founded @METALDET1</v>
      </c>
    </row>
    <row r="634" spans="1:40">
      <c r="A634" t="s">
        <v>120</v>
      </c>
      <c r="B634" t="s">
        <v>121</v>
      </c>
      <c r="C634" t="s">
        <v>538</v>
      </c>
      <c r="D634" t="s">
        <v>129</v>
      </c>
      <c r="E634">
        <v>1</v>
      </c>
      <c r="G634" t="s">
        <v>130</v>
      </c>
      <c r="I634" t="s">
        <v>125</v>
      </c>
      <c r="Z634" t="str">
        <f>IFERROR(MID(AA634,FIND("-",H634,1)+1,20),_xlfn.IFNA(VLOOKUP(F634&amp;"-"&amp;AA634,Ref_Kontak!$A:$E,4,FALSE),Ref_Kontak!$H$2))</f>
        <v>628999007703</v>
      </c>
      <c r="AA634" t="str">
        <f t="shared" si="90"/>
        <v/>
      </c>
      <c r="AB634" t="str">
        <f t="shared" si="91"/>
        <v/>
      </c>
      <c r="AC634" t="str">
        <f t="shared" si="92"/>
        <v>628999007703</v>
      </c>
      <c r="AD634" t="str">
        <f t="shared" si="93"/>
        <v>Halo+,+Visual+AI+5S+mendeteksi+Violation%3A+METALDET1-LINE+8</v>
      </c>
      <c r="AE634" t="str">
        <f t="shared" si="94"/>
        <v>https://web.whatsapp.com/send/?phone=628999007703&amp;text=Halo+,+Visual+AI+5S+mendeteksi+Violation%3A+METALDET1-LINE+8&amp;type=phone_number&amp;app_absent=0</v>
      </c>
      <c r="AF634" t="b">
        <f>IF(ISNA(VLOOKUP(D634&amp;"-"&amp;AB634, Ref_Kontak!$A:$E, 4, FALSE)), FALSE, TRUE)</f>
        <v>0</v>
      </c>
      <c r="AG634" t="str">
        <f>_xlfn.IFNA(VLOOKUP(Z634,Ref_Kontak!H:H,1,FALSE),"FALSE")</f>
        <v>628999007703</v>
      </c>
      <c r="AH634" t="str">
        <f t="shared" si="95"/>
        <v>METALDET1-LINE 8</v>
      </c>
      <c r="AI634">
        <f>IF(I634="violation",COUNTIF($AH$1:AH634,AH634),0)</f>
        <v>400</v>
      </c>
      <c r="AJ634" t="str">
        <f t="shared" si="96"/>
        <v>violation-METALDET1</v>
      </c>
      <c r="AK634">
        <f>IF(I634="violation",COUNTIF($AJ$1:AJ634,AJ634),FALSE)</f>
        <v>399</v>
      </c>
      <c r="AL634">
        <f t="shared" si="97"/>
        <v>0</v>
      </c>
      <c r="AM634">
        <f t="shared" si="98"/>
        <v>3</v>
      </c>
      <c r="AN634" t="str">
        <f t="shared" si="99"/>
        <v>ALERT! 3 Violation founded @METALDET1</v>
      </c>
    </row>
    <row r="635" spans="1:40">
      <c r="A635" t="s">
        <v>120</v>
      </c>
      <c r="B635" t="s">
        <v>121</v>
      </c>
      <c r="C635" t="s">
        <v>539</v>
      </c>
      <c r="D635" t="s">
        <v>129</v>
      </c>
      <c r="E635">
        <v>1</v>
      </c>
      <c r="G635" t="s">
        <v>130</v>
      </c>
      <c r="I635" t="s">
        <v>125</v>
      </c>
      <c r="Z635" t="str">
        <f>IFERROR(MID(AA635,FIND("-",H635,1)+1,20),_xlfn.IFNA(VLOOKUP(F635&amp;"-"&amp;AA635,Ref_Kontak!$A:$E,4,FALSE),Ref_Kontak!$H$2))</f>
        <v>628999007703</v>
      </c>
      <c r="AA635" t="str">
        <f t="shared" si="90"/>
        <v/>
      </c>
      <c r="AB635" t="str">
        <f t="shared" si="91"/>
        <v/>
      </c>
      <c r="AC635" t="str">
        <f t="shared" si="92"/>
        <v>628999007703</v>
      </c>
      <c r="AD635" t="str">
        <f t="shared" si="93"/>
        <v>Halo+,+Visual+AI+5S+mendeteksi+Violation%3A+METALDET1-LINE+8</v>
      </c>
      <c r="AE635" t="str">
        <f t="shared" si="94"/>
        <v>https://web.whatsapp.com/send/?phone=628999007703&amp;text=Halo+,+Visual+AI+5S+mendeteksi+Violation%3A+METALDET1-LINE+8&amp;type=phone_number&amp;app_absent=0</v>
      </c>
      <c r="AF635" t="b">
        <f>IF(ISNA(VLOOKUP(D635&amp;"-"&amp;AB635, Ref_Kontak!$A:$E, 4, FALSE)), FALSE, TRUE)</f>
        <v>0</v>
      </c>
      <c r="AG635" t="str">
        <f>_xlfn.IFNA(VLOOKUP(Z635,Ref_Kontak!H:H,1,FALSE),"FALSE")</f>
        <v>628999007703</v>
      </c>
      <c r="AH635" t="str">
        <f t="shared" si="95"/>
        <v>METALDET1-LINE 8</v>
      </c>
      <c r="AI635">
        <f>IF(I635="violation",COUNTIF($AH$1:AH635,AH635),0)</f>
        <v>401</v>
      </c>
      <c r="AJ635" t="str">
        <f t="shared" si="96"/>
        <v>violation-METALDET1</v>
      </c>
      <c r="AK635">
        <f>IF(I635="violation",COUNTIF($AJ$1:AJ635,AJ635),FALSE)</f>
        <v>400</v>
      </c>
      <c r="AL635">
        <f t="shared" si="97"/>
        <v>0</v>
      </c>
      <c r="AM635">
        <f t="shared" si="98"/>
        <v>3</v>
      </c>
      <c r="AN635" t="str">
        <f t="shared" si="99"/>
        <v>ALERT! 3 Violation founded @METALDET1</v>
      </c>
    </row>
    <row r="636" spans="1:40">
      <c r="A636" t="s">
        <v>120</v>
      </c>
      <c r="B636" t="s">
        <v>121</v>
      </c>
      <c r="C636" t="s">
        <v>540</v>
      </c>
      <c r="D636" t="s">
        <v>129</v>
      </c>
      <c r="E636">
        <v>1</v>
      </c>
      <c r="G636" t="s">
        <v>130</v>
      </c>
      <c r="I636" t="s">
        <v>125</v>
      </c>
      <c r="Z636" t="str">
        <f>IFERROR(MID(AA636,FIND("-",H636,1)+1,20),_xlfn.IFNA(VLOOKUP(F636&amp;"-"&amp;AA636,Ref_Kontak!$A:$E,4,FALSE),Ref_Kontak!$H$2))</f>
        <v>628999007703</v>
      </c>
      <c r="AA636" t="str">
        <f t="shared" si="90"/>
        <v/>
      </c>
      <c r="AB636" t="str">
        <f t="shared" si="91"/>
        <v/>
      </c>
      <c r="AC636" t="str">
        <f t="shared" si="92"/>
        <v>628999007703</v>
      </c>
      <c r="AD636" t="str">
        <f t="shared" si="93"/>
        <v>Halo+,+Visual+AI+5S+mendeteksi+Violation%3A+METALDET1-LINE+8</v>
      </c>
      <c r="AE636" t="str">
        <f t="shared" si="94"/>
        <v>https://web.whatsapp.com/send/?phone=628999007703&amp;text=Halo+,+Visual+AI+5S+mendeteksi+Violation%3A+METALDET1-LINE+8&amp;type=phone_number&amp;app_absent=0</v>
      </c>
      <c r="AF636" t="b">
        <f>IF(ISNA(VLOOKUP(D636&amp;"-"&amp;AB636, Ref_Kontak!$A:$E, 4, FALSE)), FALSE, TRUE)</f>
        <v>0</v>
      </c>
      <c r="AG636" t="str">
        <f>_xlfn.IFNA(VLOOKUP(Z636,Ref_Kontak!H:H,1,FALSE),"FALSE")</f>
        <v>628999007703</v>
      </c>
      <c r="AH636" t="str">
        <f t="shared" si="95"/>
        <v>METALDET1-LINE 8</v>
      </c>
      <c r="AI636">
        <f>IF(I636="violation",COUNTIF($AH$1:AH636,AH636),0)</f>
        <v>402</v>
      </c>
      <c r="AJ636" t="str">
        <f t="shared" si="96"/>
        <v>violation-METALDET1</v>
      </c>
      <c r="AK636">
        <f>IF(I636="violation",COUNTIF($AJ$1:AJ636,AJ636),FALSE)</f>
        <v>401</v>
      </c>
      <c r="AL636">
        <f t="shared" si="97"/>
        <v>0</v>
      </c>
      <c r="AM636">
        <f t="shared" si="98"/>
        <v>3</v>
      </c>
      <c r="AN636" t="str">
        <f t="shared" si="99"/>
        <v>ALERT! 3 Violation founded @METALDET1</v>
      </c>
    </row>
    <row r="637" spans="1:40">
      <c r="A637" t="s">
        <v>120</v>
      </c>
      <c r="B637" t="s">
        <v>121</v>
      </c>
      <c r="C637" t="s">
        <v>541</v>
      </c>
      <c r="D637" t="s">
        <v>129</v>
      </c>
      <c r="E637">
        <v>1</v>
      </c>
      <c r="G637" t="s">
        <v>130</v>
      </c>
      <c r="I637" t="s">
        <v>125</v>
      </c>
      <c r="Z637" t="str">
        <f>IFERROR(MID(AA637,FIND("-",H637,1)+1,20),_xlfn.IFNA(VLOOKUP(F637&amp;"-"&amp;AA637,Ref_Kontak!$A:$E,4,FALSE),Ref_Kontak!$H$2))</f>
        <v>628999007703</v>
      </c>
      <c r="AA637" t="str">
        <f t="shared" si="90"/>
        <v/>
      </c>
      <c r="AB637" t="str">
        <f t="shared" si="91"/>
        <v/>
      </c>
      <c r="AC637" t="str">
        <f t="shared" si="92"/>
        <v>628999007703</v>
      </c>
      <c r="AD637" t="str">
        <f t="shared" si="93"/>
        <v>Halo+,+Visual+AI+5S+mendeteksi+Violation%3A+METALDET1-LINE+8</v>
      </c>
      <c r="AE637" t="str">
        <f t="shared" si="94"/>
        <v>https://web.whatsapp.com/send/?phone=628999007703&amp;text=Halo+,+Visual+AI+5S+mendeteksi+Violation%3A+METALDET1-LINE+8&amp;type=phone_number&amp;app_absent=0</v>
      </c>
      <c r="AF637" t="b">
        <f>IF(ISNA(VLOOKUP(D637&amp;"-"&amp;AB637, Ref_Kontak!$A:$E, 4, FALSE)), FALSE, TRUE)</f>
        <v>0</v>
      </c>
      <c r="AG637" t="str">
        <f>_xlfn.IFNA(VLOOKUP(Z637,Ref_Kontak!H:H,1,FALSE),"FALSE")</f>
        <v>628999007703</v>
      </c>
      <c r="AH637" t="str">
        <f t="shared" si="95"/>
        <v>METALDET1-LINE 8</v>
      </c>
      <c r="AI637">
        <f>IF(I637="violation",COUNTIF($AH$1:AH637,AH637),0)</f>
        <v>403</v>
      </c>
      <c r="AJ637" t="str">
        <f t="shared" si="96"/>
        <v>violation-METALDET1</v>
      </c>
      <c r="AK637">
        <f>IF(I637="violation",COUNTIF($AJ$1:AJ637,AJ637),FALSE)</f>
        <v>402</v>
      </c>
      <c r="AL637">
        <f t="shared" si="97"/>
        <v>0</v>
      </c>
      <c r="AM637">
        <f t="shared" si="98"/>
        <v>3</v>
      </c>
      <c r="AN637" t="str">
        <f t="shared" si="99"/>
        <v>ALERT! 3 Violation founded @METALDET1</v>
      </c>
    </row>
    <row r="638" spans="1:40">
      <c r="A638" t="s">
        <v>120</v>
      </c>
      <c r="B638" t="s">
        <v>121</v>
      </c>
      <c r="C638" t="s">
        <v>542</v>
      </c>
      <c r="D638" t="s">
        <v>129</v>
      </c>
      <c r="E638">
        <v>1</v>
      </c>
      <c r="G638" t="s">
        <v>130</v>
      </c>
      <c r="I638" t="s">
        <v>125</v>
      </c>
      <c r="Z638" t="str">
        <f>IFERROR(MID(AA638,FIND("-",H638,1)+1,20),_xlfn.IFNA(VLOOKUP(F638&amp;"-"&amp;AA638,Ref_Kontak!$A:$E,4,FALSE),Ref_Kontak!$H$2))</f>
        <v>628999007703</v>
      </c>
      <c r="AA638" t="str">
        <f t="shared" si="90"/>
        <v/>
      </c>
      <c r="AB638" t="str">
        <f t="shared" si="91"/>
        <v/>
      </c>
      <c r="AC638" t="str">
        <f t="shared" si="92"/>
        <v>628999007703</v>
      </c>
      <c r="AD638" t="str">
        <f t="shared" si="93"/>
        <v>Halo+,+Visual+AI+5S+mendeteksi+Violation%3A+METALDET1-LINE+8</v>
      </c>
      <c r="AE638" t="str">
        <f t="shared" si="94"/>
        <v>https://web.whatsapp.com/send/?phone=628999007703&amp;text=Halo+,+Visual+AI+5S+mendeteksi+Violation%3A+METALDET1-LINE+8&amp;type=phone_number&amp;app_absent=0</v>
      </c>
      <c r="AF638" t="b">
        <f>IF(ISNA(VLOOKUP(D638&amp;"-"&amp;AB638, Ref_Kontak!$A:$E, 4, FALSE)), FALSE, TRUE)</f>
        <v>0</v>
      </c>
      <c r="AG638" t="str">
        <f>_xlfn.IFNA(VLOOKUP(Z638,Ref_Kontak!H:H,1,FALSE),"FALSE")</f>
        <v>628999007703</v>
      </c>
      <c r="AH638" t="str">
        <f t="shared" si="95"/>
        <v>METALDET1-LINE 8</v>
      </c>
      <c r="AI638">
        <f>IF(I638="violation",COUNTIF($AH$1:AH638,AH638),0)</f>
        <v>404</v>
      </c>
      <c r="AJ638" t="str">
        <f t="shared" si="96"/>
        <v>violation-METALDET1</v>
      </c>
      <c r="AK638">
        <f>IF(I638="violation",COUNTIF($AJ$1:AJ638,AJ638),FALSE)</f>
        <v>403</v>
      </c>
      <c r="AL638">
        <f t="shared" si="97"/>
        <v>0</v>
      </c>
      <c r="AM638">
        <f t="shared" si="98"/>
        <v>3</v>
      </c>
      <c r="AN638" t="str">
        <f t="shared" si="99"/>
        <v>ALERT! 3 Violation founded @METALDET1</v>
      </c>
    </row>
    <row r="639" spans="1:40">
      <c r="A639" t="s">
        <v>120</v>
      </c>
      <c r="B639" t="s">
        <v>121</v>
      </c>
      <c r="C639" t="s">
        <v>543</v>
      </c>
      <c r="D639" t="s">
        <v>129</v>
      </c>
      <c r="E639">
        <v>1</v>
      </c>
      <c r="G639" t="s">
        <v>130</v>
      </c>
      <c r="I639" t="s">
        <v>125</v>
      </c>
      <c r="Z639" t="str">
        <f>IFERROR(MID(AA639,FIND("-",H639,1)+1,20),_xlfn.IFNA(VLOOKUP(F639&amp;"-"&amp;AA639,Ref_Kontak!$A:$E,4,FALSE),Ref_Kontak!$H$2))</f>
        <v>628999007703</v>
      </c>
      <c r="AA639" t="str">
        <f t="shared" si="90"/>
        <v/>
      </c>
      <c r="AB639" t="str">
        <f t="shared" si="91"/>
        <v/>
      </c>
      <c r="AC639" t="str">
        <f t="shared" si="92"/>
        <v>628999007703</v>
      </c>
      <c r="AD639" t="str">
        <f t="shared" si="93"/>
        <v>Halo+,+Visual+AI+5S+mendeteksi+Violation%3A+METALDET1-LINE+8</v>
      </c>
      <c r="AE639" t="str">
        <f t="shared" si="94"/>
        <v>https://web.whatsapp.com/send/?phone=628999007703&amp;text=Halo+,+Visual+AI+5S+mendeteksi+Violation%3A+METALDET1-LINE+8&amp;type=phone_number&amp;app_absent=0</v>
      </c>
      <c r="AF639" t="b">
        <f>IF(ISNA(VLOOKUP(D639&amp;"-"&amp;AB639, Ref_Kontak!$A:$E, 4, FALSE)), FALSE, TRUE)</f>
        <v>0</v>
      </c>
      <c r="AG639" t="str">
        <f>_xlfn.IFNA(VLOOKUP(Z639,Ref_Kontak!H:H,1,FALSE),"FALSE")</f>
        <v>628999007703</v>
      </c>
      <c r="AH639" t="str">
        <f t="shared" si="95"/>
        <v>METALDET1-LINE 8</v>
      </c>
      <c r="AI639">
        <f>IF(I639="violation",COUNTIF($AH$1:AH639,AH639),0)</f>
        <v>405</v>
      </c>
      <c r="AJ639" t="str">
        <f t="shared" si="96"/>
        <v>violation-METALDET1</v>
      </c>
      <c r="AK639">
        <f>IF(I639="violation",COUNTIF($AJ$1:AJ639,AJ639),FALSE)</f>
        <v>404</v>
      </c>
      <c r="AL639">
        <f t="shared" si="97"/>
        <v>0</v>
      </c>
      <c r="AM639">
        <f t="shared" si="98"/>
        <v>3</v>
      </c>
      <c r="AN639" t="str">
        <f t="shared" si="99"/>
        <v>ALERT! 3 Violation founded @METALDET1</v>
      </c>
    </row>
    <row r="640" spans="1:40">
      <c r="A640" t="s">
        <v>120</v>
      </c>
      <c r="B640" t="s">
        <v>121</v>
      </c>
      <c r="C640" t="s">
        <v>543</v>
      </c>
      <c r="D640" t="s">
        <v>129</v>
      </c>
      <c r="E640">
        <v>1</v>
      </c>
      <c r="G640" t="s">
        <v>130</v>
      </c>
      <c r="I640" t="s">
        <v>125</v>
      </c>
      <c r="Z640" t="str">
        <f>IFERROR(MID(AA640,FIND("-",H640,1)+1,20),_xlfn.IFNA(VLOOKUP(F640&amp;"-"&amp;AA640,Ref_Kontak!$A:$E,4,FALSE),Ref_Kontak!$H$2))</f>
        <v>628999007703</v>
      </c>
      <c r="AA640" t="str">
        <f t="shared" si="90"/>
        <v/>
      </c>
      <c r="AB640" t="str">
        <f t="shared" si="91"/>
        <v/>
      </c>
      <c r="AC640" t="str">
        <f t="shared" si="92"/>
        <v>628999007703</v>
      </c>
      <c r="AD640" t="str">
        <f t="shared" si="93"/>
        <v>Halo+,+Visual+AI+5S+mendeteksi+Violation%3A+METALDET1-LINE+8</v>
      </c>
      <c r="AE640" t="str">
        <f t="shared" si="94"/>
        <v>https://web.whatsapp.com/send/?phone=628999007703&amp;text=Halo+,+Visual+AI+5S+mendeteksi+Violation%3A+METALDET1-LINE+8&amp;type=phone_number&amp;app_absent=0</v>
      </c>
      <c r="AF640" t="b">
        <f>IF(ISNA(VLOOKUP(D640&amp;"-"&amp;AB640, Ref_Kontak!$A:$E, 4, FALSE)), FALSE, TRUE)</f>
        <v>0</v>
      </c>
      <c r="AG640" t="str">
        <f>_xlfn.IFNA(VLOOKUP(Z640,Ref_Kontak!H:H,1,FALSE),"FALSE")</f>
        <v>628999007703</v>
      </c>
      <c r="AH640" t="str">
        <f t="shared" si="95"/>
        <v>METALDET1-LINE 8</v>
      </c>
      <c r="AI640">
        <f>IF(I640="violation",COUNTIF($AH$1:AH640,AH640),0)</f>
        <v>406</v>
      </c>
      <c r="AJ640" t="str">
        <f t="shared" si="96"/>
        <v>violation-METALDET1</v>
      </c>
      <c r="AK640">
        <f>IF(I640="violation",COUNTIF($AJ$1:AJ640,AJ640),FALSE)</f>
        <v>405</v>
      </c>
      <c r="AL640">
        <f t="shared" si="97"/>
        <v>0</v>
      </c>
      <c r="AM640">
        <f t="shared" si="98"/>
        <v>3</v>
      </c>
      <c r="AN640" t="str">
        <f t="shared" si="99"/>
        <v>ALERT! 3 Violation founded @METALDET1</v>
      </c>
    </row>
    <row r="641" spans="1:40">
      <c r="A641" t="s">
        <v>120</v>
      </c>
      <c r="B641" t="s">
        <v>121</v>
      </c>
      <c r="C641" t="s">
        <v>544</v>
      </c>
      <c r="D641" t="s">
        <v>129</v>
      </c>
      <c r="E641">
        <v>1</v>
      </c>
      <c r="G641" t="s">
        <v>130</v>
      </c>
      <c r="I641" t="s">
        <v>125</v>
      </c>
      <c r="Z641" t="str">
        <f>IFERROR(MID(AA641,FIND("-",H641,1)+1,20),_xlfn.IFNA(VLOOKUP(F641&amp;"-"&amp;AA641,Ref_Kontak!$A:$E,4,FALSE),Ref_Kontak!$H$2))</f>
        <v>628999007703</v>
      </c>
      <c r="AA641" t="str">
        <f t="shared" si="90"/>
        <v/>
      </c>
      <c r="AB641" t="str">
        <f t="shared" si="91"/>
        <v/>
      </c>
      <c r="AC641" t="str">
        <f t="shared" si="92"/>
        <v>628999007703</v>
      </c>
      <c r="AD641" t="str">
        <f t="shared" si="93"/>
        <v>Halo+,+Visual+AI+5S+mendeteksi+Violation%3A+METALDET1-LINE+8</v>
      </c>
      <c r="AE641" t="str">
        <f t="shared" si="94"/>
        <v>https://web.whatsapp.com/send/?phone=628999007703&amp;text=Halo+,+Visual+AI+5S+mendeteksi+Violation%3A+METALDET1-LINE+8&amp;type=phone_number&amp;app_absent=0</v>
      </c>
      <c r="AF641" t="b">
        <f>IF(ISNA(VLOOKUP(D641&amp;"-"&amp;AB641, Ref_Kontak!$A:$E, 4, FALSE)), FALSE, TRUE)</f>
        <v>0</v>
      </c>
      <c r="AG641" t="str">
        <f>_xlfn.IFNA(VLOOKUP(Z641,Ref_Kontak!H:H,1,FALSE),"FALSE")</f>
        <v>628999007703</v>
      </c>
      <c r="AH641" t="str">
        <f t="shared" si="95"/>
        <v>METALDET1-LINE 8</v>
      </c>
      <c r="AI641">
        <f>IF(I641="violation",COUNTIF($AH$1:AH641,AH641),0)</f>
        <v>407</v>
      </c>
      <c r="AJ641" t="str">
        <f t="shared" si="96"/>
        <v>violation-METALDET1</v>
      </c>
      <c r="AK641">
        <f>IF(I641="violation",COUNTIF($AJ$1:AJ641,AJ641),FALSE)</f>
        <v>406</v>
      </c>
      <c r="AL641">
        <f t="shared" si="97"/>
        <v>0</v>
      </c>
      <c r="AM641">
        <f t="shared" si="98"/>
        <v>3</v>
      </c>
      <c r="AN641" t="str">
        <f t="shared" si="99"/>
        <v>ALERT! 3 Violation founded @METALDET1</v>
      </c>
    </row>
    <row r="642" spans="1:40">
      <c r="A642" t="s">
        <v>120</v>
      </c>
      <c r="B642" t="s">
        <v>121</v>
      </c>
      <c r="C642" t="s">
        <v>545</v>
      </c>
      <c r="D642" t="s">
        <v>129</v>
      </c>
      <c r="E642">
        <v>1</v>
      </c>
      <c r="G642" t="s">
        <v>130</v>
      </c>
      <c r="I642" t="s">
        <v>125</v>
      </c>
      <c r="Z642" t="str">
        <f>IFERROR(MID(AA642,FIND("-",H642,1)+1,20),_xlfn.IFNA(VLOOKUP(F642&amp;"-"&amp;AA642,Ref_Kontak!$A:$E,4,FALSE),Ref_Kontak!$H$2))</f>
        <v>628999007703</v>
      </c>
      <c r="AA642" t="str">
        <f t="shared" ref="AA642:AA705" si="100">CLEAN(SUBSTITUTE(H642," ",""))</f>
        <v/>
      </c>
      <c r="AB642" t="str">
        <f t="shared" ref="AB642:AB705" si="101">IFERROR(LEFT(AA642,FIND("-",H642,1)-1),CLEAN(SUBSTITUTE(SUBSTITUTE(H642," ",""),"-","")))</f>
        <v/>
      </c>
      <c r="AC642" t="str">
        <f t="shared" ref="AC642:AC705" si="102">IF(LEFT(Z642,1)="0","62"&amp; MID(Z642,2,999),Z642)</f>
        <v>628999007703</v>
      </c>
      <c r="AD642" t="str">
        <f t="shared" ref="AD642:AD705" si="103">"Halo+"&amp;AB642&amp;","&amp;"+Visual+AI+5S+mendeteksi+Violation%3A+"&amp;SUBSTITUTE(AH642," ","+")</f>
        <v>Halo+,+Visual+AI+5S+mendeteksi+Violation%3A+METALDET1-LINE+8</v>
      </c>
      <c r="AE642" t="str">
        <f t="shared" ref="AE642:AE705" si="104">"https://web.whatsapp.com/send/?phone="&amp;AC642&amp;"&amp;text="&amp;AD642&amp;"&amp;type=phone_number&amp;app_absent=0"</f>
        <v>https://web.whatsapp.com/send/?phone=628999007703&amp;text=Halo+,+Visual+AI+5S+mendeteksi+Violation%3A+METALDET1-LINE+8&amp;type=phone_number&amp;app_absent=0</v>
      </c>
      <c r="AF642" t="b">
        <f>IF(ISNA(VLOOKUP(D642&amp;"-"&amp;AB642, Ref_Kontak!$A:$E, 4, FALSE)), FALSE, TRUE)</f>
        <v>0</v>
      </c>
      <c r="AG642" t="str">
        <f>_xlfn.IFNA(VLOOKUP(Z642,Ref_Kontak!H:H,1,FALSE),"FALSE")</f>
        <v>628999007703</v>
      </c>
      <c r="AH642" t="str">
        <f t="shared" ref="AH642:AH705" si="105">G642&amp;"-"&amp;D642</f>
        <v>METALDET1-LINE 8</v>
      </c>
      <c r="AI642">
        <f>IF(I642="violation",COUNTIF($AH$1:AH642,AH642),0)</f>
        <v>408</v>
      </c>
      <c r="AJ642" t="str">
        <f t="shared" si="96"/>
        <v>violation-METALDET1</v>
      </c>
      <c r="AK642">
        <f>IF(I642="violation",COUNTIF($AJ$1:AJ642,AJ642),FALSE)</f>
        <v>407</v>
      </c>
      <c r="AL642">
        <f t="shared" si="97"/>
        <v>0</v>
      </c>
      <c r="AM642">
        <f t="shared" si="98"/>
        <v>3</v>
      </c>
      <c r="AN642" t="str">
        <f t="shared" si="99"/>
        <v>ALERT! 3 Violation founded @METALDET1</v>
      </c>
    </row>
    <row r="643" spans="1:40">
      <c r="A643" t="s">
        <v>120</v>
      </c>
      <c r="B643" t="s">
        <v>121</v>
      </c>
      <c r="C643" t="s">
        <v>546</v>
      </c>
      <c r="D643" t="s">
        <v>129</v>
      </c>
      <c r="E643">
        <v>1</v>
      </c>
      <c r="G643" t="s">
        <v>130</v>
      </c>
      <c r="I643" t="s">
        <v>125</v>
      </c>
      <c r="Z643" t="str">
        <f>IFERROR(MID(AA643,FIND("-",H643,1)+1,20),_xlfn.IFNA(VLOOKUP(F643&amp;"-"&amp;AA643,Ref_Kontak!$A:$E,4,FALSE),Ref_Kontak!$H$2))</f>
        <v>628999007703</v>
      </c>
      <c r="AA643" t="str">
        <f t="shared" si="100"/>
        <v/>
      </c>
      <c r="AB643" t="str">
        <f t="shared" si="101"/>
        <v/>
      </c>
      <c r="AC643" t="str">
        <f t="shared" si="102"/>
        <v>628999007703</v>
      </c>
      <c r="AD643" t="str">
        <f t="shared" si="103"/>
        <v>Halo+,+Visual+AI+5S+mendeteksi+Violation%3A+METALDET1-LINE+8</v>
      </c>
      <c r="AE643" t="str">
        <f t="shared" si="104"/>
        <v>https://web.whatsapp.com/send/?phone=628999007703&amp;text=Halo+,+Visual+AI+5S+mendeteksi+Violation%3A+METALDET1-LINE+8&amp;type=phone_number&amp;app_absent=0</v>
      </c>
      <c r="AF643" t="b">
        <f>IF(ISNA(VLOOKUP(D643&amp;"-"&amp;AB643, Ref_Kontak!$A:$E, 4, FALSE)), FALSE, TRUE)</f>
        <v>0</v>
      </c>
      <c r="AG643" t="str">
        <f>_xlfn.IFNA(VLOOKUP(Z643,Ref_Kontak!H:H,1,FALSE),"FALSE")</f>
        <v>628999007703</v>
      </c>
      <c r="AH643" t="str">
        <f t="shared" si="105"/>
        <v>METALDET1-LINE 8</v>
      </c>
      <c r="AI643">
        <f>IF(I643="violation",COUNTIF($AH$1:AH643,AH643),0)</f>
        <v>409</v>
      </c>
      <c r="AJ643" t="str">
        <f t="shared" ref="AJ643:AJ706" si="106">I643&amp;"-"&amp;G643</f>
        <v>violation-METALDET1</v>
      </c>
      <c r="AK643">
        <f>IF(I643="violation",COUNTIF($AJ$1:AJ643,AJ643),FALSE)</f>
        <v>408</v>
      </c>
      <c r="AL643">
        <f t="shared" ref="AL643:AL706" si="107">IF(AI643=1,1,0)</f>
        <v>0</v>
      </c>
      <c r="AM643">
        <f t="shared" ref="AM643:AM706" si="108">SUMIF($AJ$2:$AJ$5516,AJ643,$AL$2:$AL$5516)</f>
        <v>3</v>
      </c>
      <c r="AN643" t="str">
        <f t="shared" ref="AN643:AN706" si="109">"ALERT! " &amp;AM643&amp; " Violation founded @"&amp;G643</f>
        <v>ALERT! 3 Violation founded @METALDET1</v>
      </c>
    </row>
    <row r="644" spans="1:40">
      <c r="A644" t="s">
        <v>120</v>
      </c>
      <c r="B644" t="s">
        <v>121</v>
      </c>
      <c r="C644" t="s">
        <v>547</v>
      </c>
      <c r="D644" t="s">
        <v>129</v>
      </c>
      <c r="E644">
        <v>1</v>
      </c>
      <c r="G644" t="s">
        <v>130</v>
      </c>
      <c r="I644" t="s">
        <v>125</v>
      </c>
      <c r="Z644" t="str">
        <f>IFERROR(MID(AA644,FIND("-",H644,1)+1,20),_xlfn.IFNA(VLOOKUP(F644&amp;"-"&amp;AA644,Ref_Kontak!$A:$E,4,FALSE),Ref_Kontak!$H$2))</f>
        <v>628999007703</v>
      </c>
      <c r="AA644" t="str">
        <f t="shared" si="100"/>
        <v/>
      </c>
      <c r="AB644" t="str">
        <f t="shared" si="101"/>
        <v/>
      </c>
      <c r="AC644" t="str">
        <f t="shared" si="102"/>
        <v>628999007703</v>
      </c>
      <c r="AD644" t="str">
        <f t="shared" si="103"/>
        <v>Halo+,+Visual+AI+5S+mendeteksi+Violation%3A+METALDET1-LINE+8</v>
      </c>
      <c r="AE644" t="str">
        <f t="shared" si="104"/>
        <v>https://web.whatsapp.com/send/?phone=628999007703&amp;text=Halo+,+Visual+AI+5S+mendeteksi+Violation%3A+METALDET1-LINE+8&amp;type=phone_number&amp;app_absent=0</v>
      </c>
      <c r="AF644" t="b">
        <f>IF(ISNA(VLOOKUP(D644&amp;"-"&amp;AB644, Ref_Kontak!$A:$E, 4, FALSE)), FALSE, TRUE)</f>
        <v>0</v>
      </c>
      <c r="AG644" t="str">
        <f>_xlfn.IFNA(VLOOKUP(Z644,Ref_Kontak!H:H,1,FALSE),"FALSE")</f>
        <v>628999007703</v>
      </c>
      <c r="AH644" t="str">
        <f t="shared" si="105"/>
        <v>METALDET1-LINE 8</v>
      </c>
      <c r="AI644">
        <f>IF(I644="violation",COUNTIF($AH$1:AH644,AH644),0)</f>
        <v>410</v>
      </c>
      <c r="AJ644" t="str">
        <f t="shared" si="106"/>
        <v>violation-METALDET1</v>
      </c>
      <c r="AK644">
        <f>IF(I644="violation",COUNTIF($AJ$1:AJ644,AJ644),FALSE)</f>
        <v>409</v>
      </c>
      <c r="AL644">
        <f t="shared" si="107"/>
        <v>0</v>
      </c>
      <c r="AM644">
        <f t="shared" si="108"/>
        <v>3</v>
      </c>
      <c r="AN644" t="str">
        <f t="shared" si="109"/>
        <v>ALERT! 3 Violation founded @METALDET1</v>
      </c>
    </row>
    <row r="645" spans="1:40">
      <c r="A645" t="s">
        <v>120</v>
      </c>
      <c r="B645" t="s">
        <v>121</v>
      </c>
      <c r="C645" t="s">
        <v>547</v>
      </c>
      <c r="D645" t="s">
        <v>129</v>
      </c>
      <c r="E645">
        <v>1</v>
      </c>
      <c r="G645" t="s">
        <v>130</v>
      </c>
      <c r="I645" t="s">
        <v>125</v>
      </c>
      <c r="Z645" t="str">
        <f>IFERROR(MID(AA645,FIND("-",H645,1)+1,20),_xlfn.IFNA(VLOOKUP(F645&amp;"-"&amp;AA645,Ref_Kontak!$A:$E,4,FALSE),Ref_Kontak!$H$2))</f>
        <v>628999007703</v>
      </c>
      <c r="AA645" t="str">
        <f t="shared" si="100"/>
        <v/>
      </c>
      <c r="AB645" t="str">
        <f t="shared" si="101"/>
        <v/>
      </c>
      <c r="AC645" t="str">
        <f t="shared" si="102"/>
        <v>628999007703</v>
      </c>
      <c r="AD645" t="str">
        <f t="shared" si="103"/>
        <v>Halo+,+Visual+AI+5S+mendeteksi+Violation%3A+METALDET1-LINE+8</v>
      </c>
      <c r="AE645" t="str">
        <f t="shared" si="104"/>
        <v>https://web.whatsapp.com/send/?phone=628999007703&amp;text=Halo+,+Visual+AI+5S+mendeteksi+Violation%3A+METALDET1-LINE+8&amp;type=phone_number&amp;app_absent=0</v>
      </c>
      <c r="AF645" t="b">
        <f>IF(ISNA(VLOOKUP(D645&amp;"-"&amp;AB645, Ref_Kontak!$A:$E, 4, FALSE)), FALSE, TRUE)</f>
        <v>0</v>
      </c>
      <c r="AG645" t="str">
        <f>_xlfn.IFNA(VLOOKUP(Z645,Ref_Kontak!H:H,1,FALSE),"FALSE")</f>
        <v>628999007703</v>
      </c>
      <c r="AH645" t="str">
        <f t="shared" si="105"/>
        <v>METALDET1-LINE 8</v>
      </c>
      <c r="AI645">
        <f>IF(I645="violation",COUNTIF($AH$1:AH645,AH645),0)</f>
        <v>411</v>
      </c>
      <c r="AJ645" t="str">
        <f t="shared" si="106"/>
        <v>violation-METALDET1</v>
      </c>
      <c r="AK645">
        <f>IF(I645="violation",COUNTIF($AJ$1:AJ645,AJ645),FALSE)</f>
        <v>410</v>
      </c>
      <c r="AL645">
        <f t="shared" si="107"/>
        <v>0</v>
      </c>
      <c r="AM645">
        <f t="shared" si="108"/>
        <v>3</v>
      </c>
      <c r="AN645" t="str">
        <f t="shared" si="109"/>
        <v>ALERT! 3 Violation founded @METALDET1</v>
      </c>
    </row>
    <row r="646" spans="1:40">
      <c r="A646" t="s">
        <v>120</v>
      </c>
      <c r="B646" t="s">
        <v>121</v>
      </c>
      <c r="C646" t="s">
        <v>548</v>
      </c>
      <c r="D646" t="s">
        <v>129</v>
      </c>
      <c r="E646">
        <v>1</v>
      </c>
      <c r="G646" t="s">
        <v>130</v>
      </c>
      <c r="I646" t="s">
        <v>125</v>
      </c>
      <c r="Z646" t="str">
        <f>IFERROR(MID(AA646,FIND("-",H646,1)+1,20),_xlfn.IFNA(VLOOKUP(F646&amp;"-"&amp;AA646,Ref_Kontak!$A:$E,4,FALSE),Ref_Kontak!$H$2))</f>
        <v>628999007703</v>
      </c>
      <c r="AA646" t="str">
        <f t="shared" si="100"/>
        <v/>
      </c>
      <c r="AB646" t="str">
        <f t="shared" si="101"/>
        <v/>
      </c>
      <c r="AC646" t="str">
        <f t="shared" si="102"/>
        <v>628999007703</v>
      </c>
      <c r="AD646" t="str">
        <f t="shared" si="103"/>
        <v>Halo+,+Visual+AI+5S+mendeteksi+Violation%3A+METALDET1-LINE+8</v>
      </c>
      <c r="AE646" t="str">
        <f t="shared" si="104"/>
        <v>https://web.whatsapp.com/send/?phone=628999007703&amp;text=Halo+,+Visual+AI+5S+mendeteksi+Violation%3A+METALDET1-LINE+8&amp;type=phone_number&amp;app_absent=0</v>
      </c>
      <c r="AF646" t="b">
        <f>IF(ISNA(VLOOKUP(D646&amp;"-"&amp;AB646, Ref_Kontak!$A:$E, 4, FALSE)), FALSE, TRUE)</f>
        <v>0</v>
      </c>
      <c r="AG646" t="str">
        <f>_xlfn.IFNA(VLOOKUP(Z646,Ref_Kontak!H:H,1,FALSE),"FALSE")</f>
        <v>628999007703</v>
      </c>
      <c r="AH646" t="str">
        <f t="shared" si="105"/>
        <v>METALDET1-LINE 8</v>
      </c>
      <c r="AI646">
        <f>IF(I646="violation",COUNTIF($AH$1:AH646,AH646),0)</f>
        <v>412</v>
      </c>
      <c r="AJ646" t="str">
        <f t="shared" si="106"/>
        <v>violation-METALDET1</v>
      </c>
      <c r="AK646">
        <f>IF(I646="violation",COUNTIF($AJ$1:AJ646,AJ646),FALSE)</f>
        <v>411</v>
      </c>
      <c r="AL646">
        <f t="shared" si="107"/>
        <v>0</v>
      </c>
      <c r="AM646">
        <f t="shared" si="108"/>
        <v>3</v>
      </c>
      <c r="AN646" t="str">
        <f t="shared" si="109"/>
        <v>ALERT! 3 Violation founded @METALDET1</v>
      </c>
    </row>
    <row r="647" spans="1:40">
      <c r="A647" t="s">
        <v>120</v>
      </c>
      <c r="B647" t="s">
        <v>121</v>
      </c>
      <c r="C647" t="s">
        <v>549</v>
      </c>
      <c r="D647" t="s">
        <v>129</v>
      </c>
      <c r="E647">
        <v>1</v>
      </c>
      <c r="G647" t="s">
        <v>130</v>
      </c>
      <c r="I647" t="s">
        <v>125</v>
      </c>
      <c r="Z647" t="str">
        <f>IFERROR(MID(AA647,FIND("-",H647,1)+1,20),_xlfn.IFNA(VLOOKUP(F647&amp;"-"&amp;AA647,Ref_Kontak!$A:$E,4,FALSE),Ref_Kontak!$H$2))</f>
        <v>628999007703</v>
      </c>
      <c r="AA647" t="str">
        <f t="shared" si="100"/>
        <v/>
      </c>
      <c r="AB647" t="str">
        <f t="shared" si="101"/>
        <v/>
      </c>
      <c r="AC647" t="str">
        <f t="shared" si="102"/>
        <v>628999007703</v>
      </c>
      <c r="AD647" t="str">
        <f t="shared" si="103"/>
        <v>Halo+,+Visual+AI+5S+mendeteksi+Violation%3A+METALDET1-LINE+8</v>
      </c>
      <c r="AE647" t="str">
        <f t="shared" si="104"/>
        <v>https://web.whatsapp.com/send/?phone=628999007703&amp;text=Halo+,+Visual+AI+5S+mendeteksi+Violation%3A+METALDET1-LINE+8&amp;type=phone_number&amp;app_absent=0</v>
      </c>
      <c r="AF647" t="b">
        <f>IF(ISNA(VLOOKUP(D647&amp;"-"&amp;AB647, Ref_Kontak!$A:$E, 4, FALSE)), FALSE, TRUE)</f>
        <v>0</v>
      </c>
      <c r="AG647" t="str">
        <f>_xlfn.IFNA(VLOOKUP(Z647,Ref_Kontak!H:H,1,FALSE),"FALSE")</f>
        <v>628999007703</v>
      </c>
      <c r="AH647" t="str">
        <f t="shared" si="105"/>
        <v>METALDET1-LINE 8</v>
      </c>
      <c r="AI647">
        <f>IF(I647="violation",COUNTIF($AH$1:AH647,AH647),0)</f>
        <v>413</v>
      </c>
      <c r="AJ647" t="str">
        <f t="shared" si="106"/>
        <v>violation-METALDET1</v>
      </c>
      <c r="AK647">
        <f>IF(I647="violation",COUNTIF($AJ$1:AJ647,AJ647),FALSE)</f>
        <v>412</v>
      </c>
      <c r="AL647">
        <f t="shared" si="107"/>
        <v>0</v>
      </c>
      <c r="AM647">
        <f t="shared" si="108"/>
        <v>3</v>
      </c>
      <c r="AN647" t="str">
        <f t="shared" si="109"/>
        <v>ALERT! 3 Violation founded @METALDET1</v>
      </c>
    </row>
    <row r="648" spans="1:40">
      <c r="A648" t="s">
        <v>120</v>
      </c>
      <c r="B648" t="s">
        <v>121</v>
      </c>
      <c r="C648" t="s">
        <v>550</v>
      </c>
      <c r="D648" t="s">
        <v>129</v>
      </c>
      <c r="E648">
        <v>1</v>
      </c>
      <c r="G648" t="s">
        <v>130</v>
      </c>
      <c r="I648" t="s">
        <v>125</v>
      </c>
      <c r="Z648" t="str">
        <f>IFERROR(MID(AA648,FIND("-",H648,1)+1,20),_xlfn.IFNA(VLOOKUP(F648&amp;"-"&amp;AA648,Ref_Kontak!$A:$E,4,FALSE),Ref_Kontak!$H$2))</f>
        <v>628999007703</v>
      </c>
      <c r="AA648" t="str">
        <f t="shared" si="100"/>
        <v/>
      </c>
      <c r="AB648" t="str">
        <f t="shared" si="101"/>
        <v/>
      </c>
      <c r="AC648" t="str">
        <f t="shared" si="102"/>
        <v>628999007703</v>
      </c>
      <c r="AD648" t="str">
        <f t="shared" si="103"/>
        <v>Halo+,+Visual+AI+5S+mendeteksi+Violation%3A+METALDET1-LINE+8</v>
      </c>
      <c r="AE648" t="str">
        <f t="shared" si="104"/>
        <v>https://web.whatsapp.com/send/?phone=628999007703&amp;text=Halo+,+Visual+AI+5S+mendeteksi+Violation%3A+METALDET1-LINE+8&amp;type=phone_number&amp;app_absent=0</v>
      </c>
      <c r="AF648" t="b">
        <f>IF(ISNA(VLOOKUP(D648&amp;"-"&amp;AB648, Ref_Kontak!$A:$E, 4, FALSE)), FALSE, TRUE)</f>
        <v>0</v>
      </c>
      <c r="AG648" t="str">
        <f>_xlfn.IFNA(VLOOKUP(Z648,Ref_Kontak!H:H,1,FALSE),"FALSE")</f>
        <v>628999007703</v>
      </c>
      <c r="AH648" t="str">
        <f t="shared" si="105"/>
        <v>METALDET1-LINE 8</v>
      </c>
      <c r="AI648">
        <f>IF(I648="violation",COUNTIF($AH$1:AH648,AH648),0)</f>
        <v>414</v>
      </c>
      <c r="AJ648" t="str">
        <f t="shared" si="106"/>
        <v>violation-METALDET1</v>
      </c>
      <c r="AK648">
        <f>IF(I648="violation",COUNTIF($AJ$1:AJ648,AJ648),FALSE)</f>
        <v>413</v>
      </c>
      <c r="AL648">
        <f t="shared" si="107"/>
        <v>0</v>
      </c>
      <c r="AM648">
        <f t="shared" si="108"/>
        <v>3</v>
      </c>
      <c r="AN648" t="str">
        <f t="shared" si="109"/>
        <v>ALERT! 3 Violation founded @METALDET1</v>
      </c>
    </row>
    <row r="649" spans="1:40">
      <c r="A649" t="s">
        <v>120</v>
      </c>
      <c r="B649" t="s">
        <v>121</v>
      </c>
      <c r="C649" t="s">
        <v>551</v>
      </c>
      <c r="D649" t="s">
        <v>129</v>
      </c>
      <c r="E649">
        <v>1</v>
      </c>
      <c r="G649" t="s">
        <v>130</v>
      </c>
      <c r="I649" t="s">
        <v>125</v>
      </c>
      <c r="Z649" t="str">
        <f>IFERROR(MID(AA649,FIND("-",H649,1)+1,20),_xlfn.IFNA(VLOOKUP(F649&amp;"-"&amp;AA649,Ref_Kontak!$A:$E,4,FALSE),Ref_Kontak!$H$2))</f>
        <v>628999007703</v>
      </c>
      <c r="AA649" t="str">
        <f t="shared" si="100"/>
        <v/>
      </c>
      <c r="AB649" t="str">
        <f t="shared" si="101"/>
        <v/>
      </c>
      <c r="AC649" t="str">
        <f t="shared" si="102"/>
        <v>628999007703</v>
      </c>
      <c r="AD649" t="str">
        <f t="shared" si="103"/>
        <v>Halo+,+Visual+AI+5S+mendeteksi+Violation%3A+METALDET1-LINE+8</v>
      </c>
      <c r="AE649" t="str">
        <f t="shared" si="104"/>
        <v>https://web.whatsapp.com/send/?phone=628999007703&amp;text=Halo+,+Visual+AI+5S+mendeteksi+Violation%3A+METALDET1-LINE+8&amp;type=phone_number&amp;app_absent=0</v>
      </c>
      <c r="AF649" t="b">
        <f>IF(ISNA(VLOOKUP(D649&amp;"-"&amp;AB649, Ref_Kontak!$A:$E, 4, FALSE)), FALSE, TRUE)</f>
        <v>0</v>
      </c>
      <c r="AG649" t="str">
        <f>_xlfn.IFNA(VLOOKUP(Z649,Ref_Kontak!H:H,1,FALSE),"FALSE")</f>
        <v>628999007703</v>
      </c>
      <c r="AH649" t="str">
        <f t="shared" si="105"/>
        <v>METALDET1-LINE 8</v>
      </c>
      <c r="AI649">
        <f>IF(I649="violation",COUNTIF($AH$1:AH649,AH649),0)</f>
        <v>415</v>
      </c>
      <c r="AJ649" t="str">
        <f t="shared" si="106"/>
        <v>violation-METALDET1</v>
      </c>
      <c r="AK649">
        <f>IF(I649="violation",COUNTIF($AJ$1:AJ649,AJ649),FALSE)</f>
        <v>414</v>
      </c>
      <c r="AL649">
        <f t="shared" si="107"/>
        <v>0</v>
      </c>
      <c r="AM649">
        <f t="shared" si="108"/>
        <v>3</v>
      </c>
      <c r="AN649" t="str">
        <f t="shared" si="109"/>
        <v>ALERT! 3 Violation founded @METALDET1</v>
      </c>
    </row>
    <row r="650" spans="1:40">
      <c r="A650" t="s">
        <v>120</v>
      </c>
      <c r="B650" t="s">
        <v>121</v>
      </c>
      <c r="C650" t="s">
        <v>551</v>
      </c>
      <c r="D650" t="s">
        <v>129</v>
      </c>
      <c r="E650">
        <v>1</v>
      </c>
      <c r="G650" t="s">
        <v>130</v>
      </c>
      <c r="I650" t="s">
        <v>125</v>
      </c>
      <c r="Z650" t="str">
        <f>IFERROR(MID(AA650,FIND("-",H650,1)+1,20),_xlfn.IFNA(VLOOKUP(F650&amp;"-"&amp;AA650,Ref_Kontak!$A:$E,4,FALSE),Ref_Kontak!$H$2))</f>
        <v>628999007703</v>
      </c>
      <c r="AA650" t="str">
        <f t="shared" si="100"/>
        <v/>
      </c>
      <c r="AB650" t="str">
        <f t="shared" si="101"/>
        <v/>
      </c>
      <c r="AC650" t="str">
        <f t="shared" si="102"/>
        <v>628999007703</v>
      </c>
      <c r="AD650" t="str">
        <f t="shared" si="103"/>
        <v>Halo+,+Visual+AI+5S+mendeteksi+Violation%3A+METALDET1-LINE+8</v>
      </c>
      <c r="AE650" t="str">
        <f t="shared" si="104"/>
        <v>https://web.whatsapp.com/send/?phone=628999007703&amp;text=Halo+,+Visual+AI+5S+mendeteksi+Violation%3A+METALDET1-LINE+8&amp;type=phone_number&amp;app_absent=0</v>
      </c>
      <c r="AF650" t="b">
        <f>IF(ISNA(VLOOKUP(D650&amp;"-"&amp;AB650, Ref_Kontak!$A:$E, 4, FALSE)), FALSE, TRUE)</f>
        <v>0</v>
      </c>
      <c r="AG650" t="str">
        <f>_xlfn.IFNA(VLOOKUP(Z650,Ref_Kontak!H:H,1,FALSE),"FALSE")</f>
        <v>628999007703</v>
      </c>
      <c r="AH650" t="str">
        <f t="shared" si="105"/>
        <v>METALDET1-LINE 8</v>
      </c>
      <c r="AI650">
        <f>IF(I650="violation",COUNTIF($AH$1:AH650,AH650),0)</f>
        <v>416</v>
      </c>
      <c r="AJ650" t="str">
        <f t="shared" si="106"/>
        <v>violation-METALDET1</v>
      </c>
      <c r="AK650">
        <f>IF(I650="violation",COUNTIF($AJ$1:AJ650,AJ650),FALSE)</f>
        <v>415</v>
      </c>
      <c r="AL650">
        <f t="shared" si="107"/>
        <v>0</v>
      </c>
      <c r="AM650">
        <f t="shared" si="108"/>
        <v>3</v>
      </c>
      <c r="AN650" t="str">
        <f t="shared" si="109"/>
        <v>ALERT! 3 Violation founded @METALDET1</v>
      </c>
    </row>
    <row r="651" spans="1:40">
      <c r="A651" t="s">
        <v>120</v>
      </c>
      <c r="B651" t="s">
        <v>121</v>
      </c>
      <c r="C651" t="s">
        <v>552</v>
      </c>
      <c r="D651" t="s">
        <v>129</v>
      </c>
      <c r="E651">
        <v>1</v>
      </c>
      <c r="G651" t="s">
        <v>130</v>
      </c>
      <c r="I651" t="s">
        <v>125</v>
      </c>
      <c r="Z651" t="str">
        <f>IFERROR(MID(AA651,FIND("-",H651,1)+1,20),_xlfn.IFNA(VLOOKUP(F651&amp;"-"&amp;AA651,Ref_Kontak!$A:$E,4,FALSE),Ref_Kontak!$H$2))</f>
        <v>628999007703</v>
      </c>
      <c r="AA651" t="str">
        <f t="shared" si="100"/>
        <v/>
      </c>
      <c r="AB651" t="str">
        <f t="shared" si="101"/>
        <v/>
      </c>
      <c r="AC651" t="str">
        <f t="shared" si="102"/>
        <v>628999007703</v>
      </c>
      <c r="AD651" t="str">
        <f t="shared" si="103"/>
        <v>Halo+,+Visual+AI+5S+mendeteksi+Violation%3A+METALDET1-LINE+8</v>
      </c>
      <c r="AE651" t="str">
        <f t="shared" si="104"/>
        <v>https://web.whatsapp.com/send/?phone=628999007703&amp;text=Halo+,+Visual+AI+5S+mendeteksi+Violation%3A+METALDET1-LINE+8&amp;type=phone_number&amp;app_absent=0</v>
      </c>
      <c r="AF651" t="b">
        <f>IF(ISNA(VLOOKUP(D651&amp;"-"&amp;AB651, Ref_Kontak!$A:$E, 4, FALSE)), FALSE, TRUE)</f>
        <v>0</v>
      </c>
      <c r="AG651" t="str">
        <f>_xlfn.IFNA(VLOOKUP(Z651,Ref_Kontak!H:H,1,FALSE),"FALSE")</f>
        <v>628999007703</v>
      </c>
      <c r="AH651" t="str">
        <f t="shared" si="105"/>
        <v>METALDET1-LINE 8</v>
      </c>
      <c r="AI651">
        <f>IF(I651="violation",COUNTIF($AH$1:AH651,AH651),0)</f>
        <v>417</v>
      </c>
      <c r="AJ651" t="str">
        <f t="shared" si="106"/>
        <v>violation-METALDET1</v>
      </c>
      <c r="AK651">
        <f>IF(I651="violation",COUNTIF($AJ$1:AJ651,AJ651),FALSE)</f>
        <v>416</v>
      </c>
      <c r="AL651">
        <f t="shared" si="107"/>
        <v>0</v>
      </c>
      <c r="AM651">
        <f t="shared" si="108"/>
        <v>3</v>
      </c>
      <c r="AN651" t="str">
        <f t="shared" si="109"/>
        <v>ALERT! 3 Violation founded @METALDET1</v>
      </c>
    </row>
    <row r="652" spans="1:40">
      <c r="A652" t="s">
        <v>120</v>
      </c>
      <c r="B652" t="s">
        <v>121</v>
      </c>
      <c r="C652" t="s">
        <v>553</v>
      </c>
      <c r="D652" t="s">
        <v>129</v>
      </c>
      <c r="E652">
        <v>1</v>
      </c>
      <c r="G652" t="s">
        <v>130</v>
      </c>
      <c r="I652" t="s">
        <v>125</v>
      </c>
      <c r="Z652" t="str">
        <f>IFERROR(MID(AA652,FIND("-",H652,1)+1,20),_xlfn.IFNA(VLOOKUP(F652&amp;"-"&amp;AA652,Ref_Kontak!$A:$E,4,FALSE),Ref_Kontak!$H$2))</f>
        <v>628999007703</v>
      </c>
      <c r="AA652" t="str">
        <f t="shared" si="100"/>
        <v/>
      </c>
      <c r="AB652" t="str">
        <f t="shared" si="101"/>
        <v/>
      </c>
      <c r="AC652" t="str">
        <f t="shared" si="102"/>
        <v>628999007703</v>
      </c>
      <c r="AD652" t="str">
        <f t="shared" si="103"/>
        <v>Halo+,+Visual+AI+5S+mendeteksi+Violation%3A+METALDET1-LINE+8</v>
      </c>
      <c r="AE652" t="str">
        <f t="shared" si="104"/>
        <v>https://web.whatsapp.com/send/?phone=628999007703&amp;text=Halo+,+Visual+AI+5S+mendeteksi+Violation%3A+METALDET1-LINE+8&amp;type=phone_number&amp;app_absent=0</v>
      </c>
      <c r="AF652" t="b">
        <f>IF(ISNA(VLOOKUP(D652&amp;"-"&amp;AB652, Ref_Kontak!$A:$E, 4, FALSE)), FALSE, TRUE)</f>
        <v>0</v>
      </c>
      <c r="AG652" t="str">
        <f>_xlfn.IFNA(VLOOKUP(Z652,Ref_Kontak!H:H,1,FALSE),"FALSE")</f>
        <v>628999007703</v>
      </c>
      <c r="AH652" t="str">
        <f t="shared" si="105"/>
        <v>METALDET1-LINE 8</v>
      </c>
      <c r="AI652">
        <f>IF(I652="violation",COUNTIF($AH$1:AH652,AH652),0)</f>
        <v>418</v>
      </c>
      <c r="AJ652" t="str">
        <f t="shared" si="106"/>
        <v>violation-METALDET1</v>
      </c>
      <c r="AK652">
        <f>IF(I652="violation",COUNTIF($AJ$1:AJ652,AJ652),FALSE)</f>
        <v>417</v>
      </c>
      <c r="AL652">
        <f t="shared" si="107"/>
        <v>0</v>
      </c>
      <c r="AM652">
        <f t="shared" si="108"/>
        <v>3</v>
      </c>
      <c r="AN652" t="str">
        <f t="shared" si="109"/>
        <v>ALERT! 3 Violation founded @METALDET1</v>
      </c>
    </row>
    <row r="653" spans="1:40">
      <c r="A653" t="s">
        <v>120</v>
      </c>
      <c r="B653" t="s">
        <v>121</v>
      </c>
      <c r="C653" t="s">
        <v>554</v>
      </c>
      <c r="D653" t="s">
        <v>129</v>
      </c>
      <c r="E653">
        <v>1</v>
      </c>
      <c r="G653" t="s">
        <v>130</v>
      </c>
      <c r="I653" t="s">
        <v>125</v>
      </c>
      <c r="Z653" t="str">
        <f>IFERROR(MID(AA653,FIND("-",H653,1)+1,20),_xlfn.IFNA(VLOOKUP(F653&amp;"-"&amp;AA653,Ref_Kontak!$A:$E,4,FALSE),Ref_Kontak!$H$2))</f>
        <v>628999007703</v>
      </c>
      <c r="AA653" t="str">
        <f t="shared" si="100"/>
        <v/>
      </c>
      <c r="AB653" t="str">
        <f t="shared" si="101"/>
        <v/>
      </c>
      <c r="AC653" t="str">
        <f t="shared" si="102"/>
        <v>628999007703</v>
      </c>
      <c r="AD653" t="str">
        <f t="shared" si="103"/>
        <v>Halo+,+Visual+AI+5S+mendeteksi+Violation%3A+METALDET1-LINE+8</v>
      </c>
      <c r="AE653" t="str">
        <f t="shared" si="104"/>
        <v>https://web.whatsapp.com/send/?phone=628999007703&amp;text=Halo+,+Visual+AI+5S+mendeteksi+Violation%3A+METALDET1-LINE+8&amp;type=phone_number&amp;app_absent=0</v>
      </c>
      <c r="AF653" t="b">
        <f>IF(ISNA(VLOOKUP(D653&amp;"-"&amp;AB653, Ref_Kontak!$A:$E, 4, FALSE)), FALSE, TRUE)</f>
        <v>0</v>
      </c>
      <c r="AG653" t="str">
        <f>_xlfn.IFNA(VLOOKUP(Z653,Ref_Kontak!H:H,1,FALSE),"FALSE")</f>
        <v>628999007703</v>
      </c>
      <c r="AH653" t="str">
        <f t="shared" si="105"/>
        <v>METALDET1-LINE 8</v>
      </c>
      <c r="AI653">
        <f>IF(I653="violation",COUNTIF($AH$1:AH653,AH653),0)</f>
        <v>419</v>
      </c>
      <c r="AJ653" t="str">
        <f t="shared" si="106"/>
        <v>violation-METALDET1</v>
      </c>
      <c r="AK653">
        <f>IF(I653="violation",COUNTIF($AJ$1:AJ653,AJ653),FALSE)</f>
        <v>418</v>
      </c>
      <c r="AL653">
        <f t="shared" si="107"/>
        <v>0</v>
      </c>
      <c r="AM653">
        <f t="shared" si="108"/>
        <v>3</v>
      </c>
      <c r="AN653" t="str">
        <f t="shared" si="109"/>
        <v>ALERT! 3 Violation founded @METALDET1</v>
      </c>
    </row>
    <row r="654" spans="1:40">
      <c r="A654" t="s">
        <v>120</v>
      </c>
      <c r="B654" t="s">
        <v>121</v>
      </c>
      <c r="C654" t="s">
        <v>555</v>
      </c>
      <c r="D654" t="s">
        <v>129</v>
      </c>
      <c r="E654">
        <v>1</v>
      </c>
      <c r="G654" t="s">
        <v>130</v>
      </c>
      <c r="I654" t="s">
        <v>125</v>
      </c>
      <c r="Z654" t="str">
        <f>IFERROR(MID(AA654,FIND("-",H654,1)+1,20),_xlfn.IFNA(VLOOKUP(F654&amp;"-"&amp;AA654,Ref_Kontak!$A:$E,4,FALSE),Ref_Kontak!$H$2))</f>
        <v>628999007703</v>
      </c>
      <c r="AA654" t="str">
        <f t="shared" si="100"/>
        <v/>
      </c>
      <c r="AB654" t="str">
        <f t="shared" si="101"/>
        <v/>
      </c>
      <c r="AC654" t="str">
        <f t="shared" si="102"/>
        <v>628999007703</v>
      </c>
      <c r="AD654" t="str">
        <f t="shared" si="103"/>
        <v>Halo+,+Visual+AI+5S+mendeteksi+Violation%3A+METALDET1-LINE+8</v>
      </c>
      <c r="AE654" t="str">
        <f t="shared" si="104"/>
        <v>https://web.whatsapp.com/send/?phone=628999007703&amp;text=Halo+,+Visual+AI+5S+mendeteksi+Violation%3A+METALDET1-LINE+8&amp;type=phone_number&amp;app_absent=0</v>
      </c>
      <c r="AF654" t="b">
        <f>IF(ISNA(VLOOKUP(D654&amp;"-"&amp;AB654, Ref_Kontak!$A:$E, 4, FALSE)), FALSE, TRUE)</f>
        <v>0</v>
      </c>
      <c r="AG654" t="str">
        <f>_xlfn.IFNA(VLOOKUP(Z654,Ref_Kontak!H:H,1,FALSE),"FALSE")</f>
        <v>628999007703</v>
      </c>
      <c r="AH654" t="str">
        <f t="shared" si="105"/>
        <v>METALDET1-LINE 8</v>
      </c>
      <c r="AI654">
        <f>IF(I654="violation",COUNTIF($AH$1:AH654,AH654),0)</f>
        <v>420</v>
      </c>
      <c r="AJ654" t="str">
        <f t="shared" si="106"/>
        <v>violation-METALDET1</v>
      </c>
      <c r="AK654">
        <f>IF(I654="violation",COUNTIF($AJ$1:AJ654,AJ654),FALSE)</f>
        <v>419</v>
      </c>
      <c r="AL654">
        <f t="shared" si="107"/>
        <v>0</v>
      </c>
      <c r="AM654">
        <f t="shared" si="108"/>
        <v>3</v>
      </c>
      <c r="AN654" t="str">
        <f t="shared" si="109"/>
        <v>ALERT! 3 Violation founded @METALDET1</v>
      </c>
    </row>
    <row r="655" spans="1:40">
      <c r="A655" t="s">
        <v>120</v>
      </c>
      <c r="B655" t="s">
        <v>121</v>
      </c>
      <c r="C655" t="s">
        <v>556</v>
      </c>
      <c r="D655" t="s">
        <v>129</v>
      </c>
      <c r="E655">
        <v>1</v>
      </c>
      <c r="G655" t="s">
        <v>130</v>
      </c>
      <c r="I655" t="s">
        <v>125</v>
      </c>
      <c r="Z655" t="str">
        <f>IFERROR(MID(AA655,FIND("-",H655,1)+1,20),_xlfn.IFNA(VLOOKUP(F655&amp;"-"&amp;AA655,Ref_Kontak!$A:$E,4,FALSE),Ref_Kontak!$H$2))</f>
        <v>628999007703</v>
      </c>
      <c r="AA655" t="str">
        <f t="shared" si="100"/>
        <v/>
      </c>
      <c r="AB655" t="str">
        <f t="shared" si="101"/>
        <v/>
      </c>
      <c r="AC655" t="str">
        <f t="shared" si="102"/>
        <v>628999007703</v>
      </c>
      <c r="AD655" t="str">
        <f t="shared" si="103"/>
        <v>Halo+,+Visual+AI+5S+mendeteksi+Violation%3A+METALDET1-LINE+8</v>
      </c>
      <c r="AE655" t="str">
        <f t="shared" si="104"/>
        <v>https://web.whatsapp.com/send/?phone=628999007703&amp;text=Halo+,+Visual+AI+5S+mendeteksi+Violation%3A+METALDET1-LINE+8&amp;type=phone_number&amp;app_absent=0</v>
      </c>
      <c r="AF655" t="b">
        <f>IF(ISNA(VLOOKUP(D655&amp;"-"&amp;AB655, Ref_Kontak!$A:$E, 4, FALSE)), FALSE, TRUE)</f>
        <v>0</v>
      </c>
      <c r="AG655" t="str">
        <f>_xlfn.IFNA(VLOOKUP(Z655,Ref_Kontak!H:H,1,FALSE),"FALSE")</f>
        <v>628999007703</v>
      </c>
      <c r="AH655" t="str">
        <f t="shared" si="105"/>
        <v>METALDET1-LINE 8</v>
      </c>
      <c r="AI655">
        <f>IF(I655="violation",COUNTIF($AH$1:AH655,AH655),0)</f>
        <v>421</v>
      </c>
      <c r="AJ655" t="str">
        <f t="shared" si="106"/>
        <v>violation-METALDET1</v>
      </c>
      <c r="AK655">
        <f>IF(I655="violation",COUNTIF($AJ$1:AJ655,AJ655),FALSE)</f>
        <v>420</v>
      </c>
      <c r="AL655">
        <f t="shared" si="107"/>
        <v>0</v>
      </c>
      <c r="AM655">
        <f t="shared" si="108"/>
        <v>3</v>
      </c>
      <c r="AN655" t="str">
        <f t="shared" si="109"/>
        <v>ALERT! 3 Violation founded @METALDET1</v>
      </c>
    </row>
    <row r="656" spans="1:40">
      <c r="A656" t="s">
        <v>120</v>
      </c>
      <c r="B656" t="s">
        <v>121</v>
      </c>
      <c r="C656" t="s">
        <v>557</v>
      </c>
      <c r="D656" t="s">
        <v>129</v>
      </c>
      <c r="E656">
        <v>1</v>
      </c>
      <c r="G656" t="s">
        <v>130</v>
      </c>
      <c r="I656" t="s">
        <v>125</v>
      </c>
      <c r="Z656" t="str">
        <f>IFERROR(MID(AA656,FIND("-",H656,1)+1,20),_xlfn.IFNA(VLOOKUP(F656&amp;"-"&amp;AA656,Ref_Kontak!$A:$E,4,FALSE),Ref_Kontak!$H$2))</f>
        <v>628999007703</v>
      </c>
      <c r="AA656" t="str">
        <f t="shared" si="100"/>
        <v/>
      </c>
      <c r="AB656" t="str">
        <f t="shared" si="101"/>
        <v/>
      </c>
      <c r="AC656" t="str">
        <f t="shared" si="102"/>
        <v>628999007703</v>
      </c>
      <c r="AD656" t="str">
        <f t="shared" si="103"/>
        <v>Halo+,+Visual+AI+5S+mendeteksi+Violation%3A+METALDET1-LINE+8</v>
      </c>
      <c r="AE656" t="str">
        <f t="shared" si="104"/>
        <v>https://web.whatsapp.com/send/?phone=628999007703&amp;text=Halo+,+Visual+AI+5S+mendeteksi+Violation%3A+METALDET1-LINE+8&amp;type=phone_number&amp;app_absent=0</v>
      </c>
      <c r="AF656" t="b">
        <f>IF(ISNA(VLOOKUP(D656&amp;"-"&amp;AB656, Ref_Kontak!$A:$E, 4, FALSE)), FALSE, TRUE)</f>
        <v>0</v>
      </c>
      <c r="AG656" t="str">
        <f>_xlfn.IFNA(VLOOKUP(Z656,Ref_Kontak!H:H,1,FALSE),"FALSE")</f>
        <v>628999007703</v>
      </c>
      <c r="AH656" t="str">
        <f t="shared" si="105"/>
        <v>METALDET1-LINE 8</v>
      </c>
      <c r="AI656">
        <f>IF(I656="violation",COUNTIF($AH$1:AH656,AH656),0)</f>
        <v>422</v>
      </c>
      <c r="AJ656" t="str">
        <f t="shared" si="106"/>
        <v>violation-METALDET1</v>
      </c>
      <c r="AK656">
        <f>IF(I656="violation",COUNTIF($AJ$1:AJ656,AJ656),FALSE)</f>
        <v>421</v>
      </c>
      <c r="AL656">
        <f t="shared" si="107"/>
        <v>0</v>
      </c>
      <c r="AM656">
        <f t="shared" si="108"/>
        <v>3</v>
      </c>
      <c r="AN656" t="str">
        <f t="shared" si="109"/>
        <v>ALERT! 3 Violation founded @METALDET1</v>
      </c>
    </row>
    <row r="657" spans="1:40">
      <c r="A657" t="s">
        <v>120</v>
      </c>
      <c r="B657" t="s">
        <v>121</v>
      </c>
      <c r="C657" t="s">
        <v>558</v>
      </c>
      <c r="D657" t="s">
        <v>129</v>
      </c>
      <c r="E657">
        <v>1</v>
      </c>
      <c r="G657" t="s">
        <v>130</v>
      </c>
      <c r="I657" t="s">
        <v>125</v>
      </c>
      <c r="Z657" t="str">
        <f>IFERROR(MID(AA657,FIND("-",H657,1)+1,20),_xlfn.IFNA(VLOOKUP(F657&amp;"-"&amp;AA657,Ref_Kontak!$A:$E,4,FALSE),Ref_Kontak!$H$2))</f>
        <v>628999007703</v>
      </c>
      <c r="AA657" t="str">
        <f t="shared" si="100"/>
        <v/>
      </c>
      <c r="AB657" t="str">
        <f t="shared" si="101"/>
        <v/>
      </c>
      <c r="AC657" t="str">
        <f t="shared" si="102"/>
        <v>628999007703</v>
      </c>
      <c r="AD657" t="str">
        <f t="shared" si="103"/>
        <v>Halo+,+Visual+AI+5S+mendeteksi+Violation%3A+METALDET1-LINE+8</v>
      </c>
      <c r="AE657" t="str">
        <f t="shared" si="104"/>
        <v>https://web.whatsapp.com/send/?phone=628999007703&amp;text=Halo+,+Visual+AI+5S+mendeteksi+Violation%3A+METALDET1-LINE+8&amp;type=phone_number&amp;app_absent=0</v>
      </c>
      <c r="AF657" t="b">
        <f>IF(ISNA(VLOOKUP(D657&amp;"-"&amp;AB657, Ref_Kontak!$A:$E, 4, FALSE)), FALSE, TRUE)</f>
        <v>0</v>
      </c>
      <c r="AG657" t="str">
        <f>_xlfn.IFNA(VLOOKUP(Z657,Ref_Kontak!H:H,1,FALSE),"FALSE")</f>
        <v>628999007703</v>
      </c>
      <c r="AH657" t="str">
        <f t="shared" si="105"/>
        <v>METALDET1-LINE 8</v>
      </c>
      <c r="AI657">
        <f>IF(I657="violation",COUNTIF($AH$1:AH657,AH657),0)</f>
        <v>423</v>
      </c>
      <c r="AJ657" t="str">
        <f t="shared" si="106"/>
        <v>violation-METALDET1</v>
      </c>
      <c r="AK657">
        <f>IF(I657="violation",COUNTIF($AJ$1:AJ657,AJ657),FALSE)</f>
        <v>422</v>
      </c>
      <c r="AL657">
        <f t="shared" si="107"/>
        <v>0</v>
      </c>
      <c r="AM657">
        <f t="shared" si="108"/>
        <v>3</v>
      </c>
      <c r="AN657" t="str">
        <f t="shared" si="109"/>
        <v>ALERT! 3 Violation founded @METALDET1</v>
      </c>
    </row>
    <row r="658" spans="1:40">
      <c r="A658" t="s">
        <v>120</v>
      </c>
      <c r="B658" t="s">
        <v>121</v>
      </c>
      <c r="C658" t="s">
        <v>559</v>
      </c>
      <c r="D658" t="s">
        <v>129</v>
      </c>
      <c r="E658">
        <v>1</v>
      </c>
      <c r="G658" t="s">
        <v>130</v>
      </c>
      <c r="I658" t="s">
        <v>125</v>
      </c>
      <c r="Z658" t="str">
        <f>IFERROR(MID(AA658,FIND("-",H658,1)+1,20),_xlfn.IFNA(VLOOKUP(F658&amp;"-"&amp;AA658,Ref_Kontak!$A:$E,4,FALSE),Ref_Kontak!$H$2))</f>
        <v>628999007703</v>
      </c>
      <c r="AA658" t="str">
        <f t="shared" si="100"/>
        <v/>
      </c>
      <c r="AB658" t="str">
        <f t="shared" si="101"/>
        <v/>
      </c>
      <c r="AC658" t="str">
        <f t="shared" si="102"/>
        <v>628999007703</v>
      </c>
      <c r="AD658" t="str">
        <f t="shared" si="103"/>
        <v>Halo+,+Visual+AI+5S+mendeteksi+Violation%3A+METALDET1-LINE+8</v>
      </c>
      <c r="AE658" t="str">
        <f t="shared" si="104"/>
        <v>https://web.whatsapp.com/send/?phone=628999007703&amp;text=Halo+,+Visual+AI+5S+mendeteksi+Violation%3A+METALDET1-LINE+8&amp;type=phone_number&amp;app_absent=0</v>
      </c>
      <c r="AF658" t="b">
        <f>IF(ISNA(VLOOKUP(D658&amp;"-"&amp;AB658, Ref_Kontak!$A:$E, 4, FALSE)), FALSE, TRUE)</f>
        <v>0</v>
      </c>
      <c r="AG658" t="str">
        <f>_xlfn.IFNA(VLOOKUP(Z658,Ref_Kontak!H:H,1,FALSE),"FALSE")</f>
        <v>628999007703</v>
      </c>
      <c r="AH658" t="str">
        <f t="shared" si="105"/>
        <v>METALDET1-LINE 8</v>
      </c>
      <c r="AI658">
        <f>IF(I658="violation",COUNTIF($AH$1:AH658,AH658),0)</f>
        <v>424</v>
      </c>
      <c r="AJ658" t="str">
        <f t="shared" si="106"/>
        <v>violation-METALDET1</v>
      </c>
      <c r="AK658">
        <f>IF(I658="violation",COUNTIF($AJ$1:AJ658,AJ658),FALSE)</f>
        <v>423</v>
      </c>
      <c r="AL658">
        <f t="shared" si="107"/>
        <v>0</v>
      </c>
      <c r="AM658">
        <f t="shared" si="108"/>
        <v>3</v>
      </c>
      <c r="AN658" t="str">
        <f t="shared" si="109"/>
        <v>ALERT! 3 Violation founded @METALDET1</v>
      </c>
    </row>
    <row r="659" spans="1:40">
      <c r="A659" t="s">
        <v>120</v>
      </c>
      <c r="B659" t="s">
        <v>121</v>
      </c>
      <c r="C659" t="s">
        <v>560</v>
      </c>
      <c r="D659" t="s">
        <v>129</v>
      </c>
      <c r="E659">
        <v>1</v>
      </c>
      <c r="G659" t="s">
        <v>130</v>
      </c>
      <c r="I659" t="s">
        <v>125</v>
      </c>
      <c r="Z659" t="str">
        <f>IFERROR(MID(AA659,FIND("-",H659,1)+1,20),_xlfn.IFNA(VLOOKUP(F659&amp;"-"&amp;AA659,Ref_Kontak!$A:$E,4,FALSE),Ref_Kontak!$H$2))</f>
        <v>628999007703</v>
      </c>
      <c r="AA659" t="str">
        <f t="shared" si="100"/>
        <v/>
      </c>
      <c r="AB659" t="str">
        <f t="shared" si="101"/>
        <v/>
      </c>
      <c r="AC659" t="str">
        <f t="shared" si="102"/>
        <v>628999007703</v>
      </c>
      <c r="AD659" t="str">
        <f t="shared" si="103"/>
        <v>Halo+,+Visual+AI+5S+mendeteksi+Violation%3A+METALDET1-LINE+8</v>
      </c>
      <c r="AE659" t="str">
        <f t="shared" si="104"/>
        <v>https://web.whatsapp.com/send/?phone=628999007703&amp;text=Halo+,+Visual+AI+5S+mendeteksi+Violation%3A+METALDET1-LINE+8&amp;type=phone_number&amp;app_absent=0</v>
      </c>
      <c r="AF659" t="b">
        <f>IF(ISNA(VLOOKUP(D659&amp;"-"&amp;AB659, Ref_Kontak!$A:$E, 4, FALSE)), FALSE, TRUE)</f>
        <v>0</v>
      </c>
      <c r="AG659" t="str">
        <f>_xlfn.IFNA(VLOOKUP(Z659,Ref_Kontak!H:H,1,FALSE),"FALSE")</f>
        <v>628999007703</v>
      </c>
      <c r="AH659" t="str">
        <f t="shared" si="105"/>
        <v>METALDET1-LINE 8</v>
      </c>
      <c r="AI659">
        <f>IF(I659="violation",COUNTIF($AH$1:AH659,AH659),0)</f>
        <v>425</v>
      </c>
      <c r="AJ659" t="str">
        <f t="shared" si="106"/>
        <v>violation-METALDET1</v>
      </c>
      <c r="AK659">
        <f>IF(I659="violation",COUNTIF($AJ$1:AJ659,AJ659),FALSE)</f>
        <v>424</v>
      </c>
      <c r="AL659">
        <f t="shared" si="107"/>
        <v>0</v>
      </c>
      <c r="AM659">
        <f t="shared" si="108"/>
        <v>3</v>
      </c>
      <c r="AN659" t="str">
        <f t="shared" si="109"/>
        <v>ALERT! 3 Violation founded @METALDET1</v>
      </c>
    </row>
    <row r="660" spans="1:40">
      <c r="A660" t="s">
        <v>120</v>
      </c>
      <c r="B660" t="s">
        <v>121</v>
      </c>
      <c r="C660" t="s">
        <v>560</v>
      </c>
      <c r="D660" t="s">
        <v>129</v>
      </c>
      <c r="E660">
        <v>1</v>
      </c>
      <c r="G660" t="s">
        <v>130</v>
      </c>
      <c r="I660" t="s">
        <v>125</v>
      </c>
      <c r="Z660" t="str">
        <f>IFERROR(MID(AA660,FIND("-",H660,1)+1,20),_xlfn.IFNA(VLOOKUP(F660&amp;"-"&amp;AA660,Ref_Kontak!$A:$E,4,FALSE),Ref_Kontak!$H$2))</f>
        <v>628999007703</v>
      </c>
      <c r="AA660" t="str">
        <f t="shared" si="100"/>
        <v/>
      </c>
      <c r="AB660" t="str">
        <f t="shared" si="101"/>
        <v/>
      </c>
      <c r="AC660" t="str">
        <f t="shared" si="102"/>
        <v>628999007703</v>
      </c>
      <c r="AD660" t="str">
        <f t="shared" si="103"/>
        <v>Halo+,+Visual+AI+5S+mendeteksi+Violation%3A+METALDET1-LINE+8</v>
      </c>
      <c r="AE660" t="str">
        <f t="shared" si="104"/>
        <v>https://web.whatsapp.com/send/?phone=628999007703&amp;text=Halo+,+Visual+AI+5S+mendeteksi+Violation%3A+METALDET1-LINE+8&amp;type=phone_number&amp;app_absent=0</v>
      </c>
      <c r="AF660" t="b">
        <f>IF(ISNA(VLOOKUP(D660&amp;"-"&amp;AB660, Ref_Kontak!$A:$E, 4, FALSE)), FALSE, TRUE)</f>
        <v>0</v>
      </c>
      <c r="AG660" t="str">
        <f>_xlfn.IFNA(VLOOKUP(Z660,Ref_Kontak!H:H,1,FALSE),"FALSE")</f>
        <v>628999007703</v>
      </c>
      <c r="AH660" t="str">
        <f t="shared" si="105"/>
        <v>METALDET1-LINE 8</v>
      </c>
      <c r="AI660">
        <f>IF(I660="violation",COUNTIF($AH$1:AH660,AH660),0)</f>
        <v>426</v>
      </c>
      <c r="AJ660" t="str">
        <f t="shared" si="106"/>
        <v>violation-METALDET1</v>
      </c>
      <c r="AK660">
        <f>IF(I660="violation",COUNTIF($AJ$1:AJ660,AJ660),FALSE)</f>
        <v>425</v>
      </c>
      <c r="AL660">
        <f t="shared" si="107"/>
        <v>0</v>
      </c>
      <c r="AM660">
        <f t="shared" si="108"/>
        <v>3</v>
      </c>
      <c r="AN660" t="str">
        <f t="shared" si="109"/>
        <v>ALERT! 3 Violation founded @METALDET1</v>
      </c>
    </row>
    <row r="661" spans="1:40">
      <c r="A661" t="s">
        <v>120</v>
      </c>
      <c r="B661" t="s">
        <v>121</v>
      </c>
      <c r="C661" t="s">
        <v>561</v>
      </c>
      <c r="D661" t="s">
        <v>129</v>
      </c>
      <c r="E661">
        <v>1</v>
      </c>
      <c r="G661" t="s">
        <v>130</v>
      </c>
      <c r="I661" t="s">
        <v>125</v>
      </c>
      <c r="Z661" t="str">
        <f>IFERROR(MID(AA661,FIND("-",H661,1)+1,20),_xlfn.IFNA(VLOOKUP(F661&amp;"-"&amp;AA661,Ref_Kontak!$A:$E,4,FALSE),Ref_Kontak!$H$2))</f>
        <v>628999007703</v>
      </c>
      <c r="AA661" t="str">
        <f t="shared" si="100"/>
        <v/>
      </c>
      <c r="AB661" t="str">
        <f t="shared" si="101"/>
        <v/>
      </c>
      <c r="AC661" t="str">
        <f t="shared" si="102"/>
        <v>628999007703</v>
      </c>
      <c r="AD661" t="str">
        <f t="shared" si="103"/>
        <v>Halo+,+Visual+AI+5S+mendeteksi+Violation%3A+METALDET1-LINE+8</v>
      </c>
      <c r="AE661" t="str">
        <f t="shared" si="104"/>
        <v>https://web.whatsapp.com/send/?phone=628999007703&amp;text=Halo+,+Visual+AI+5S+mendeteksi+Violation%3A+METALDET1-LINE+8&amp;type=phone_number&amp;app_absent=0</v>
      </c>
      <c r="AF661" t="b">
        <f>IF(ISNA(VLOOKUP(D661&amp;"-"&amp;AB661, Ref_Kontak!$A:$E, 4, FALSE)), FALSE, TRUE)</f>
        <v>0</v>
      </c>
      <c r="AG661" t="str">
        <f>_xlfn.IFNA(VLOOKUP(Z661,Ref_Kontak!H:H,1,FALSE),"FALSE")</f>
        <v>628999007703</v>
      </c>
      <c r="AH661" t="str">
        <f t="shared" si="105"/>
        <v>METALDET1-LINE 8</v>
      </c>
      <c r="AI661">
        <f>IF(I661="violation",COUNTIF($AH$1:AH661,AH661),0)</f>
        <v>427</v>
      </c>
      <c r="AJ661" t="str">
        <f t="shared" si="106"/>
        <v>violation-METALDET1</v>
      </c>
      <c r="AK661">
        <f>IF(I661="violation",COUNTIF($AJ$1:AJ661,AJ661),FALSE)</f>
        <v>426</v>
      </c>
      <c r="AL661">
        <f t="shared" si="107"/>
        <v>0</v>
      </c>
      <c r="AM661">
        <f t="shared" si="108"/>
        <v>3</v>
      </c>
      <c r="AN661" t="str">
        <f t="shared" si="109"/>
        <v>ALERT! 3 Violation founded @METALDET1</v>
      </c>
    </row>
    <row r="662" spans="1:40">
      <c r="A662" t="s">
        <v>120</v>
      </c>
      <c r="B662" t="s">
        <v>121</v>
      </c>
      <c r="C662" t="s">
        <v>562</v>
      </c>
      <c r="D662" t="s">
        <v>129</v>
      </c>
      <c r="E662">
        <v>1</v>
      </c>
      <c r="G662" t="s">
        <v>130</v>
      </c>
      <c r="I662" t="s">
        <v>125</v>
      </c>
      <c r="Z662" t="str">
        <f>IFERROR(MID(AA662,FIND("-",H662,1)+1,20),_xlfn.IFNA(VLOOKUP(F662&amp;"-"&amp;AA662,Ref_Kontak!$A:$E,4,FALSE),Ref_Kontak!$H$2))</f>
        <v>628999007703</v>
      </c>
      <c r="AA662" t="str">
        <f t="shared" si="100"/>
        <v/>
      </c>
      <c r="AB662" t="str">
        <f t="shared" si="101"/>
        <v/>
      </c>
      <c r="AC662" t="str">
        <f t="shared" si="102"/>
        <v>628999007703</v>
      </c>
      <c r="AD662" t="str">
        <f t="shared" si="103"/>
        <v>Halo+,+Visual+AI+5S+mendeteksi+Violation%3A+METALDET1-LINE+8</v>
      </c>
      <c r="AE662" t="str">
        <f t="shared" si="104"/>
        <v>https://web.whatsapp.com/send/?phone=628999007703&amp;text=Halo+,+Visual+AI+5S+mendeteksi+Violation%3A+METALDET1-LINE+8&amp;type=phone_number&amp;app_absent=0</v>
      </c>
      <c r="AF662" t="b">
        <f>IF(ISNA(VLOOKUP(D662&amp;"-"&amp;AB662, Ref_Kontak!$A:$E, 4, FALSE)), FALSE, TRUE)</f>
        <v>0</v>
      </c>
      <c r="AG662" t="str">
        <f>_xlfn.IFNA(VLOOKUP(Z662,Ref_Kontak!H:H,1,FALSE),"FALSE")</f>
        <v>628999007703</v>
      </c>
      <c r="AH662" t="str">
        <f t="shared" si="105"/>
        <v>METALDET1-LINE 8</v>
      </c>
      <c r="AI662">
        <f>IF(I662="violation",COUNTIF($AH$1:AH662,AH662),0)</f>
        <v>428</v>
      </c>
      <c r="AJ662" t="str">
        <f t="shared" si="106"/>
        <v>violation-METALDET1</v>
      </c>
      <c r="AK662">
        <f>IF(I662="violation",COUNTIF($AJ$1:AJ662,AJ662),FALSE)</f>
        <v>427</v>
      </c>
      <c r="AL662">
        <f t="shared" si="107"/>
        <v>0</v>
      </c>
      <c r="AM662">
        <f t="shared" si="108"/>
        <v>3</v>
      </c>
      <c r="AN662" t="str">
        <f t="shared" si="109"/>
        <v>ALERT! 3 Violation founded @METALDET1</v>
      </c>
    </row>
    <row r="663" spans="1:40">
      <c r="A663" t="s">
        <v>120</v>
      </c>
      <c r="B663" t="s">
        <v>121</v>
      </c>
      <c r="C663" t="s">
        <v>563</v>
      </c>
      <c r="D663" t="s">
        <v>129</v>
      </c>
      <c r="E663">
        <v>1</v>
      </c>
      <c r="G663" t="s">
        <v>130</v>
      </c>
      <c r="I663" t="s">
        <v>125</v>
      </c>
      <c r="Z663" t="str">
        <f>IFERROR(MID(AA663,FIND("-",H663,1)+1,20),_xlfn.IFNA(VLOOKUP(F663&amp;"-"&amp;AA663,Ref_Kontak!$A:$E,4,FALSE),Ref_Kontak!$H$2))</f>
        <v>628999007703</v>
      </c>
      <c r="AA663" t="str">
        <f t="shared" si="100"/>
        <v/>
      </c>
      <c r="AB663" t="str">
        <f t="shared" si="101"/>
        <v/>
      </c>
      <c r="AC663" t="str">
        <f t="shared" si="102"/>
        <v>628999007703</v>
      </c>
      <c r="AD663" t="str">
        <f t="shared" si="103"/>
        <v>Halo+,+Visual+AI+5S+mendeteksi+Violation%3A+METALDET1-LINE+8</v>
      </c>
      <c r="AE663" t="str">
        <f t="shared" si="104"/>
        <v>https://web.whatsapp.com/send/?phone=628999007703&amp;text=Halo+,+Visual+AI+5S+mendeteksi+Violation%3A+METALDET1-LINE+8&amp;type=phone_number&amp;app_absent=0</v>
      </c>
      <c r="AF663" t="b">
        <f>IF(ISNA(VLOOKUP(D663&amp;"-"&amp;AB663, Ref_Kontak!$A:$E, 4, FALSE)), FALSE, TRUE)</f>
        <v>0</v>
      </c>
      <c r="AG663" t="str">
        <f>_xlfn.IFNA(VLOOKUP(Z663,Ref_Kontak!H:H,1,FALSE),"FALSE")</f>
        <v>628999007703</v>
      </c>
      <c r="AH663" t="str">
        <f t="shared" si="105"/>
        <v>METALDET1-LINE 8</v>
      </c>
      <c r="AI663">
        <f>IF(I663="violation",COUNTIF($AH$1:AH663,AH663),0)</f>
        <v>429</v>
      </c>
      <c r="AJ663" t="str">
        <f t="shared" si="106"/>
        <v>violation-METALDET1</v>
      </c>
      <c r="AK663">
        <f>IF(I663="violation",COUNTIF($AJ$1:AJ663,AJ663),FALSE)</f>
        <v>428</v>
      </c>
      <c r="AL663">
        <f t="shared" si="107"/>
        <v>0</v>
      </c>
      <c r="AM663">
        <f t="shared" si="108"/>
        <v>3</v>
      </c>
      <c r="AN663" t="str">
        <f t="shared" si="109"/>
        <v>ALERT! 3 Violation founded @METALDET1</v>
      </c>
    </row>
    <row r="664" spans="1:40">
      <c r="A664" t="s">
        <v>120</v>
      </c>
      <c r="B664" t="s">
        <v>121</v>
      </c>
      <c r="C664" t="s">
        <v>564</v>
      </c>
      <c r="D664" t="s">
        <v>129</v>
      </c>
      <c r="E664">
        <v>1</v>
      </c>
      <c r="G664" t="s">
        <v>130</v>
      </c>
      <c r="I664" t="s">
        <v>125</v>
      </c>
      <c r="Z664" t="str">
        <f>IFERROR(MID(AA664,FIND("-",H664,1)+1,20),_xlfn.IFNA(VLOOKUP(F664&amp;"-"&amp;AA664,Ref_Kontak!$A:$E,4,FALSE),Ref_Kontak!$H$2))</f>
        <v>628999007703</v>
      </c>
      <c r="AA664" t="str">
        <f t="shared" si="100"/>
        <v/>
      </c>
      <c r="AB664" t="str">
        <f t="shared" si="101"/>
        <v/>
      </c>
      <c r="AC664" t="str">
        <f t="shared" si="102"/>
        <v>628999007703</v>
      </c>
      <c r="AD664" t="str">
        <f t="shared" si="103"/>
        <v>Halo+,+Visual+AI+5S+mendeteksi+Violation%3A+METALDET1-LINE+8</v>
      </c>
      <c r="AE664" t="str">
        <f t="shared" si="104"/>
        <v>https://web.whatsapp.com/send/?phone=628999007703&amp;text=Halo+,+Visual+AI+5S+mendeteksi+Violation%3A+METALDET1-LINE+8&amp;type=phone_number&amp;app_absent=0</v>
      </c>
      <c r="AF664" t="b">
        <f>IF(ISNA(VLOOKUP(D664&amp;"-"&amp;AB664, Ref_Kontak!$A:$E, 4, FALSE)), FALSE, TRUE)</f>
        <v>0</v>
      </c>
      <c r="AG664" t="str">
        <f>_xlfn.IFNA(VLOOKUP(Z664,Ref_Kontak!H:H,1,FALSE),"FALSE")</f>
        <v>628999007703</v>
      </c>
      <c r="AH664" t="str">
        <f t="shared" si="105"/>
        <v>METALDET1-LINE 8</v>
      </c>
      <c r="AI664">
        <f>IF(I664="violation",COUNTIF($AH$1:AH664,AH664),0)</f>
        <v>430</v>
      </c>
      <c r="AJ664" t="str">
        <f t="shared" si="106"/>
        <v>violation-METALDET1</v>
      </c>
      <c r="AK664">
        <f>IF(I664="violation",COUNTIF($AJ$1:AJ664,AJ664),FALSE)</f>
        <v>429</v>
      </c>
      <c r="AL664">
        <f t="shared" si="107"/>
        <v>0</v>
      </c>
      <c r="AM664">
        <f t="shared" si="108"/>
        <v>3</v>
      </c>
      <c r="AN664" t="str">
        <f t="shared" si="109"/>
        <v>ALERT! 3 Violation founded @METALDET1</v>
      </c>
    </row>
    <row r="665" spans="1:40">
      <c r="A665" t="s">
        <v>120</v>
      </c>
      <c r="B665" t="s">
        <v>121</v>
      </c>
      <c r="C665" t="s">
        <v>564</v>
      </c>
      <c r="D665" t="s">
        <v>129</v>
      </c>
      <c r="E665">
        <v>1</v>
      </c>
      <c r="G665" t="s">
        <v>130</v>
      </c>
      <c r="I665" t="s">
        <v>125</v>
      </c>
      <c r="Z665" t="str">
        <f>IFERROR(MID(AA665,FIND("-",H665,1)+1,20),_xlfn.IFNA(VLOOKUP(F665&amp;"-"&amp;AA665,Ref_Kontak!$A:$E,4,FALSE),Ref_Kontak!$H$2))</f>
        <v>628999007703</v>
      </c>
      <c r="AA665" t="str">
        <f t="shared" si="100"/>
        <v/>
      </c>
      <c r="AB665" t="str">
        <f t="shared" si="101"/>
        <v/>
      </c>
      <c r="AC665" t="str">
        <f t="shared" si="102"/>
        <v>628999007703</v>
      </c>
      <c r="AD665" t="str">
        <f t="shared" si="103"/>
        <v>Halo+,+Visual+AI+5S+mendeteksi+Violation%3A+METALDET1-LINE+8</v>
      </c>
      <c r="AE665" t="str">
        <f t="shared" si="104"/>
        <v>https://web.whatsapp.com/send/?phone=628999007703&amp;text=Halo+,+Visual+AI+5S+mendeteksi+Violation%3A+METALDET1-LINE+8&amp;type=phone_number&amp;app_absent=0</v>
      </c>
      <c r="AF665" t="b">
        <f>IF(ISNA(VLOOKUP(D665&amp;"-"&amp;AB665, Ref_Kontak!$A:$E, 4, FALSE)), FALSE, TRUE)</f>
        <v>0</v>
      </c>
      <c r="AG665" t="str">
        <f>_xlfn.IFNA(VLOOKUP(Z665,Ref_Kontak!H:H,1,FALSE),"FALSE")</f>
        <v>628999007703</v>
      </c>
      <c r="AH665" t="str">
        <f t="shared" si="105"/>
        <v>METALDET1-LINE 8</v>
      </c>
      <c r="AI665">
        <f>IF(I665="violation",COUNTIF($AH$1:AH665,AH665),0)</f>
        <v>431</v>
      </c>
      <c r="AJ665" t="str">
        <f t="shared" si="106"/>
        <v>violation-METALDET1</v>
      </c>
      <c r="AK665">
        <f>IF(I665="violation",COUNTIF($AJ$1:AJ665,AJ665),FALSE)</f>
        <v>430</v>
      </c>
      <c r="AL665">
        <f t="shared" si="107"/>
        <v>0</v>
      </c>
      <c r="AM665">
        <f t="shared" si="108"/>
        <v>3</v>
      </c>
      <c r="AN665" t="str">
        <f t="shared" si="109"/>
        <v>ALERT! 3 Violation founded @METALDET1</v>
      </c>
    </row>
    <row r="666" spans="1:40">
      <c r="A666" t="s">
        <v>120</v>
      </c>
      <c r="B666" t="s">
        <v>121</v>
      </c>
      <c r="C666" t="s">
        <v>565</v>
      </c>
      <c r="D666" t="s">
        <v>129</v>
      </c>
      <c r="E666">
        <v>1</v>
      </c>
      <c r="G666" t="s">
        <v>130</v>
      </c>
      <c r="I666" t="s">
        <v>125</v>
      </c>
      <c r="Z666" t="str">
        <f>IFERROR(MID(AA666,FIND("-",H666,1)+1,20),_xlfn.IFNA(VLOOKUP(F666&amp;"-"&amp;AA666,Ref_Kontak!$A:$E,4,FALSE),Ref_Kontak!$H$2))</f>
        <v>628999007703</v>
      </c>
      <c r="AA666" t="str">
        <f t="shared" si="100"/>
        <v/>
      </c>
      <c r="AB666" t="str">
        <f t="shared" si="101"/>
        <v/>
      </c>
      <c r="AC666" t="str">
        <f t="shared" si="102"/>
        <v>628999007703</v>
      </c>
      <c r="AD666" t="str">
        <f t="shared" si="103"/>
        <v>Halo+,+Visual+AI+5S+mendeteksi+Violation%3A+METALDET1-LINE+8</v>
      </c>
      <c r="AE666" t="str">
        <f t="shared" si="104"/>
        <v>https://web.whatsapp.com/send/?phone=628999007703&amp;text=Halo+,+Visual+AI+5S+mendeteksi+Violation%3A+METALDET1-LINE+8&amp;type=phone_number&amp;app_absent=0</v>
      </c>
      <c r="AF666" t="b">
        <f>IF(ISNA(VLOOKUP(D666&amp;"-"&amp;AB666, Ref_Kontak!$A:$E, 4, FALSE)), FALSE, TRUE)</f>
        <v>0</v>
      </c>
      <c r="AG666" t="str">
        <f>_xlfn.IFNA(VLOOKUP(Z666,Ref_Kontak!H:H,1,FALSE),"FALSE")</f>
        <v>628999007703</v>
      </c>
      <c r="AH666" t="str">
        <f t="shared" si="105"/>
        <v>METALDET1-LINE 8</v>
      </c>
      <c r="AI666">
        <f>IF(I666="violation",COUNTIF($AH$1:AH666,AH666),0)</f>
        <v>432</v>
      </c>
      <c r="AJ666" t="str">
        <f t="shared" si="106"/>
        <v>violation-METALDET1</v>
      </c>
      <c r="AK666">
        <f>IF(I666="violation",COUNTIF($AJ$1:AJ666,AJ666),FALSE)</f>
        <v>431</v>
      </c>
      <c r="AL666">
        <f t="shared" si="107"/>
        <v>0</v>
      </c>
      <c r="AM666">
        <f t="shared" si="108"/>
        <v>3</v>
      </c>
      <c r="AN666" t="str">
        <f t="shared" si="109"/>
        <v>ALERT! 3 Violation founded @METALDET1</v>
      </c>
    </row>
    <row r="667" spans="1:40">
      <c r="A667" t="s">
        <v>120</v>
      </c>
      <c r="B667" t="s">
        <v>121</v>
      </c>
      <c r="C667" t="s">
        <v>566</v>
      </c>
      <c r="D667" t="s">
        <v>129</v>
      </c>
      <c r="E667">
        <v>1</v>
      </c>
      <c r="G667" t="s">
        <v>130</v>
      </c>
      <c r="I667" t="s">
        <v>125</v>
      </c>
      <c r="Z667" t="str">
        <f>IFERROR(MID(AA667,FIND("-",H667,1)+1,20),_xlfn.IFNA(VLOOKUP(F667&amp;"-"&amp;AA667,Ref_Kontak!$A:$E,4,FALSE),Ref_Kontak!$H$2))</f>
        <v>628999007703</v>
      </c>
      <c r="AA667" t="str">
        <f t="shared" si="100"/>
        <v/>
      </c>
      <c r="AB667" t="str">
        <f t="shared" si="101"/>
        <v/>
      </c>
      <c r="AC667" t="str">
        <f t="shared" si="102"/>
        <v>628999007703</v>
      </c>
      <c r="AD667" t="str">
        <f t="shared" si="103"/>
        <v>Halo+,+Visual+AI+5S+mendeteksi+Violation%3A+METALDET1-LINE+8</v>
      </c>
      <c r="AE667" t="str">
        <f t="shared" si="104"/>
        <v>https://web.whatsapp.com/send/?phone=628999007703&amp;text=Halo+,+Visual+AI+5S+mendeteksi+Violation%3A+METALDET1-LINE+8&amp;type=phone_number&amp;app_absent=0</v>
      </c>
      <c r="AF667" t="b">
        <f>IF(ISNA(VLOOKUP(D667&amp;"-"&amp;AB667, Ref_Kontak!$A:$E, 4, FALSE)), FALSE, TRUE)</f>
        <v>0</v>
      </c>
      <c r="AG667" t="str">
        <f>_xlfn.IFNA(VLOOKUP(Z667,Ref_Kontak!H:H,1,FALSE),"FALSE")</f>
        <v>628999007703</v>
      </c>
      <c r="AH667" t="str">
        <f t="shared" si="105"/>
        <v>METALDET1-LINE 8</v>
      </c>
      <c r="AI667">
        <f>IF(I667="violation",COUNTIF($AH$1:AH667,AH667),0)</f>
        <v>433</v>
      </c>
      <c r="AJ667" t="str">
        <f t="shared" si="106"/>
        <v>violation-METALDET1</v>
      </c>
      <c r="AK667">
        <f>IF(I667="violation",COUNTIF($AJ$1:AJ667,AJ667),FALSE)</f>
        <v>432</v>
      </c>
      <c r="AL667">
        <f t="shared" si="107"/>
        <v>0</v>
      </c>
      <c r="AM667">
        <f t="shared" si="108"/>
        <v>3</v>
      </c>
      <c r="AN667" t="str">
        <f t="shared" si="109"/>
        <v>ALERT! 3 Violation founded @METALDET1</v>
      </c>
    </row>
    <row r="668" spans="1:40">
      <c r="A668" t="s">
        <v>120</v>
      </c>
      <c r="B668" t="s">
        <v>121</v>
      </c>
      <c r="C668" t="s">
        <v>567</v>
      </c>
      <c r="D668" t="s">
        <v>129</v>
      </c>
      <c r="E668">
        <v>1</v>
      </c>
      <c r="G668" t="s">
        <v>130</v>
      </c>
      <c r="I668" t="s">
        <v>125</v>
      </c>
      <c r="Z668" t="str">
        <f>IFERROR(MID(AA668,FIND("-",H668,1)+1,20),_xlfn.IFNA(VLOOKUP(F668&amp;"-"&amp;AA668,Ref_Kontak!$A:$E,4,FALSE),Ref_Kontak!$H$2))</f>
        <v>628999007703</v>
      </c>
      <c r="AA668" t="str">
        <f t="shared" si="100"/>
        <v/>
      </c>
      <c r="AB668" t="str">
        <f t="shared" si="101"/>
        <v/>
      </c>
      <c r="AC668" t="str">
        <f t="shared" si="102"/>
        <v>628999007703</v>
      </c>
      <c r="AD668" t="str">
        <f t="shared" si="103"/>
        <v>Halo+,+Visual+AI+5S+mendeteksi+Violation%3A+METALDET1-LINE+8</v>
      </c>
      <c r="AE668" t="str">
        <f t="shared" si="104"/>
        <v>https://web.whatsapp.com/send/?phone=628999007703&amp;text=Halo+,+Visual+AI+5S+mendeteksi+Violation%3A+METALDET1-LINE+8&amp;type=phone_number&amp;app_absent=0</v>
      </c>
      <c r="AF668" t="b">
        <f>IF(ISNA(VLOOKUP(D668&amp;"-"&amp;AB668, Ref_Kontak!$A:$E, 4, FALSE)), FALSE, TRUE)</f>
        <v>0</v>
      </c>
      <c r="AG668" t="str">
        <f>_xlfn.IFNA(VLOOKUP(Z668,Ref_Kontak!H:H,1,FALSE),"FALSE")</f>
        <v>628999007703</v>
      </c>
      <c r="AH668" t="str">
        <f t="shared" si="105"/>
        <v>METALDET1-LINE 8</v>
      </c>
      <c r="AI668">
        <f>IF(I668="violation",COUNTIF($AH$1:AH668,AH668),0)</f>
        <v>434</v>
      </c>
      <c r="AJ668" t="str">
        <f t="shared" si="106"/>
        <v>violation-METALDET1</v>
      </c>
      <c r="AK668">
        <f>IF(I668="violation",COUNTIF($AJ$1:AJ668,AJ668),FALSE)</f>
        <v>433</v>
      </c>
      <c r="AL668">
        <f t="shared" si="107"/>
        <v>0</v>
      </c>
      <c r="AM668">
        <f t="shared" si="108"/>
        <v>3</v>
      </c>
      <c r="AN668" t="str">
        <f t="shared" si="109"/>
        <v>ALERT! 3 Violation founded @METALDET1</v>
      </c>
    </row>
    <row r="669" spans="1:40">
      <c r="A669" t="s">
        <v>120</v>
      </c>
      <c r="B669" t="s">
        <v>121</v>
      </c>
      <c r="C669" t="s">
        <v>568</v>
      </c>
      <c r="D669" t="s">
        <v>129</v>
      </c>
      <c r="E669">
        <v>1</v>
      </c>
      <c r="G669" t="s">
        <v>130</v>
      </c>
      <c r="I669" t="s">
        <v>125</v>
      </c>
      <c r="Z669" t="str">
        <f>IFERROR(MID(AA669,FIND("-",H669,1)+1,20),_xlfn.IFNA(VLOOKUP(F669&amp;"-"&amp;AA669,Ref_Kontak!$A:$E,4,FALSE),Ref_Kontak!$H$2))</f>
        <v>628999007703</v>
      </c>
      <c r="AA669" t="str">
        <f t="shared" si="100"/>
        <v/>
      </c>
      <c r="AB669" t="str">
        <f t="shared" si="101"/>
        <v/>
      </c>
      <c r="AC669" t="str">
        <f t="shared" si="102"/>
        <v>628999007703</v>
      </c>
      <c r="AD669" t="str">
        <f t="shared" si="103"/>
        <v>Halo+,+Visual+AI+5S+mendeteksi+Violation%3A+METALDET1-LINE+8</v>
      </c>
      <c r="AE669" t="str">
        <f t="shared" si="104"/>
        <v>https://web.whatsapp.com/send/?phone=628999007703&amp;text=Halo+,+Visual+AI+5S+mendeteksi+Violation%3A+METALDET1-LINE+8&amp;type=phone_number&amp;app_absent=0</v>
      </c>
      <c r="AF669" t="b">
        <f>IF(ISNA(VLOOKUP(D669&amp;"-"&amp;AB669, Ref_Kontak!$A:$E, 4, FALSE)), FALSE, TRUE)</f>
        <v>0</v>
      </c>
      <c r="AG669" t="str">
        <f>_xlfn.IFNA(VLOOKUP(Z669,Ref_Kontak!H:H,1,FALSE),"FALSE")</f>
        <v>628999007703</v>
      </c>
      <c r="AH669" t="str">
        <f t="shared" si="105"/>
        <v>METALDET1-LINE 8</v>
      </c>
      <c r="AI669">
        <f>IF(I669="violation",COUNTIF($AH$1:AH669,AH669),0)</f>
        <v>435</v>
      </c>
      <c r="AJ669" t="str">
        <f t="shared" si="106"/>
        <v>violation-METALDET1</v>
      </c>
      <c r="AK669">
        <f>IF(I669="violation",COUNTIF($AJ$1:AJ669,AJ669),FALSE)</f>
        <v>434</v>
      </c>
      <c r="AL669">
        <f t="shared" si="107"/>
        <v>0</v>
      </c>
      <c r="AM669">
        <f t="shared" si="108"/>
        <v>3</v>
      </c>
      <c r="AN669" t="str">
        <f t="shared" si="109"/>
        <v>ALERT! 3 Violation founded @METALDET1</v>
      </c>
    </row>
    <row r="670" spans="1:40">
      <c r="A670" t="s">
        <v>120</v>
      </c>
      <c r="B670" t="s">
        <v>121</v>
      </c>
      <c r="C670" t="s">
        <v>568</v>
      </c>
      <c r="D670" t="s">
        <v>129</v>
      </c>
      <c r="E670">
        <v>1</v>
      </c>
      <c r="G670" t="s">
        <v>130</v>
      </c>
      <c r="I670" t="s">
        <v>125</v>
      </c>
      <c r="Z670" t="str">
        <f>IFERROR(MID(AA670,FIND("-",H670,1)+1,20),_xlfn.IFNA(VLOOKUP(F670&amp;"-"&amp;AA670,Ref_Kontak!$A:$E,4,FALSE),Ref_Kontak!$H$2))</f>
        <v>628999007703</v>
      </c>
      <c r="AA670" t="str">
        <f t="shared" si="100"/>
        <v/>
      </c>
      <c r="AB670" t="str">
        <f t="shared" si="101"/>
        <v/>
      </c>
      <c r="AC670" t="str">
        <f t="shared" si="102"/>
        <v>628999007703</v>
      </c>
      <c r="AD670" t="str">
        <f t="shared" si="103"/>
        <v>Halo+,+Visual+AI+5S+mendeteksi+Violation%3A+METALDET1-LINE+8</v>
      </c>
      <c r="AE670" t="str">
        <f t="shared" si="104"/>
        <v>https://web.whatsapp.com/send/?phone=628999007703&amp;text=Halo+,+Visual+AI+5S+mendeteksi+Violation%3A+METALDET1-LINE+8&amp;type=phone_number&amp;app_absent=0</v>
      </c>
      <c r="AF670" t="b">
        <f>IF(ISNA(VLOOKUP(D670&amp;"-"&amp;AB670, Ref_Kontak!$A:$E, 4, FALSE)), FALSE, TRUE)</f>
        <v>0</v>
      </c>
      <c r="AG670" t="str">
        <f>_xlfn.IFNA(VLOOKUP(Z670,Ref_Kontak!H:H,1,FALSE),"FALSE")</f>
        <v>628999007703</v>
      </c>
      <c r="AH670" t="str">
        <f t="shared" si="105"/>
        <v>METALDET1-LINE 8</v>
      </c>
      <c r="AI670">
        <f>IF(I670="violation",COUNTIF($AH$1:AH670,AH670),0)</f>
        <v>436</v>
      </c>
      <c r="AJ670" t="str">
        <f t="shared" si="106"/>
        <v>violation-METALDET1</v>
      </c>
      <c r="AK670">
        <f>IF(I670="violation",COUNTIF($AJ$1:AJ670,AJ670),FALSE)</f>
        <v>435</v>
      </c>
      <c r="AL670">
        <f t="shared" si="107"/>
        <v>0</v>
      </c>
      <c r="AM670">
        <f t="shared" si="108"/>
        <v>3</v>
      </c>
      <c r="AN670" t="str">
        <f t="shared" si="109"/>
        <v>ALERT! 3 Violation founded @METALDET1</v>
      </c>
    </row>
    <row r="671" spans="1:40">
      <c r="A671" t="s">
        <v>120</v>
      </c>
      <c r="B671" t="s">
        <v>121</v>
      </c>
      <c r="C671" t="s">
        <v>569</v>
      </c>
      <c r="D671" t="s">
        <v>129</v>
      </c>
      <c r="E671">
        <v>1</v>
      </c>
      <c r="G671" t="s">
        <v>130</v>
      </c>
      <c r="I671" t="s">
        <v>125</v>
      </c>
      <c r="Z671" t="str">
        <f>IFERROR(MID(AA671,FIND("-",H671,1)+1,20),_xlfn.IFNA(VLOOKUP(F671&amp;"-"&amp;AA671,Ref_Kontak!$A:$E,4,FALSE),Ref_Kontak!$H$2))</f>
        <v>628999007703</v>
      </c>
      <c r="AA671" t="str">
        <f t="shared" si="100"/>
        <v/>
      </c>
      <c r="AB671" t="str">
        <f t="shared" si="101"/>
        <v/>
      </c>
      <c r="AC671" t="str">
        <f t="shared" si="102"/>
        <v>628999007703</v>
      </c>
      <c r="AD671" t="str">
        <f t="shared" si="103"/>
        <v>Halo+,+Visual+AI+5S+mendeteksi+Violation%3A+METALDET1-LINE+8</v>
      </c>
      <c r="AE671" t="str">
        <f t="shared" si="104"/>
        <v>https://web.whatsapp.com/send/?phone=628999007703&amp;text=Halo+,+Visual+AI+5S+mendeteksi+Violation%3A+METALDET1-LINE+8&amp;type=phone_number&amp;app_absent=0</v>
      </c>
      <c r="AF671" t="b">
        <f>IF(ISNA(VLOOKUP(D671&amp;"-"&amp;AB671, Ref_Kontak!$A:$E, 4, FALSE)), FALSE, TRUE)</f>
        <v>0</v>
      </c>
      <c r="AG671" t="str">
        <f>_xlfn.IFNA(VLOOKUP(Z671,Ref_Kontak!H:H,1,FALSE),"FALSE")</f>
        <v>628999007703</v>
      </c>
      <c r="AH671" t="str">
        <f t="shared" si="105"/>
        <v>METALDET1-LINE 8</v>
      </c>
      <c r="AI671">
        <f>IF(I671="violation",COUNTIF($AH$1:AH671,AH671),0)</f>
        <v>437</v>
      </c>
      <c r="AJ671" t="str">
        <f t="shared" si="106"/>
        <v>violation-METALDET1</v>
      </c>
      <c r="AK671">
        <f>IF(I671="violation",COUNTIF($AJ$1:AJ671,AJ671),FALSE)</f>
        <v>436</v>
      </c>
      <c r="AL671">
        <f t="shared" si="107"/>
        <v>0</v>
      </c>
      <c r="AM671">
        <f t="shared" si="108"/>
        <v>3</v>
      </c>
      <c r="AN671" t="str">
        <f t="shared" si="109"/>
        <v>ALERT! 3 Violation founded @METALDET1</v>
      </c>
    </row>
    <row r="672" spans="1:40">
      <c r="A672" t="s">
        <v>120</v>
      </c>
      <c r="B672" t="s">
        <v>121</v>
      </c>
      <c r="C672" t="s">
        <v>570</v>
      </c>
      <c r="D672" t="s">
        <v>129</v>
      </c>
      <c r="E672">
        <v>1</v>
      </c>
      <c r="G672" t="s">
        <v>130</v>
      </c>
      <c r="I672" t="s">
        <v>125</v>
      </c>
      <c r="Z672" t="str">
        <f>IFERROR(MID(AA672,FIND("-",H672,1)+1,20),_xlfn.IFNA(VLOOKUP(F672&amp;"-"&amp;AA672,Ref_Kontak!$A:$E,4,FALSE),Ref_Kontak!$H$2))</f>
        <v>628999007703</v>
      </c>
      <c r="AA672" t="str">
        <f t="shared" si="100"/>
        <v/>
      </c>
      <c r="AB672" t="str">
        <f t="shared" si="101"/>
        <v/>
      </c>
      <c r="AC672" t="str">
        <f t="shared" si="102"/>
        <v>628999007703</v>
      </c>
      <c r="AD672" t="str">
        <f t="shared" si="103"/>
        <v>Halo+,+Visual+AI+5S+mendeteksi+Violation%3A+METALDET1-LINE+8</v>
      </c>
      <c r="AE672" t="str">
        <f t="shared" si="104"/>
        <v>https://web.whatsapp.com/send/?phone=628999007703&amp;text=Halo+,+Visual+AI+5S+mendeteksi+Violation%3A+METALDET1-LINE+8&amp;type=phone_number&amp;app_absent=0</v>
      </c>
      <c r="AF672" t="b">
        <f>IF(ISNA(VLOOKUP(D672&amp;"-"&amp;AB672, Ref_Kontak!$A:$E, 4, FALSE)), FALSE, TRUE)</f>
        <v>0</v>
      </c>
      <c r="AG672" t="str">
        <f>_xlfn.IFNA(VLOOKUP(Z672,Ref_Kontak!H:H,1,FALSE),"FALSE")</f>
        <v>628999007703</v>
      </c>
      <c r="AH672" t="str">
        <f t="shared" si="105"/>
        <v>METALDET1-LINE 8</v>
      </c>
      <c r="AI672">
        <f>IF(I672="violation",COUNTIF($AH$1:AH672,AH672),0)</f>
        <v>438</v>
      </c>
      <c r="AJ672" t="str">
        <f t="shared" si="106"/>
        <v>violation-METALDET1</v>
      </c>
      <c r="AK672">
        <f>IF(I672="violation",COUNTIF($AJ$1:AJ672,AJ672),FALSE)</f>
        <v>437</v>
      </c>
      <c r="AL672">
        <f t="shared" si="107"/>
        <v>0</v>
      </c>
      <c r="AM672">
        <f t="shared" si="108"/>
        <v>3</v>
      </c>
      <c r="AN672" t="str">
        <f t="shared" si="109"/>
        <v>ALERT! 3 Violation founded @METALDET1</v>
      </c>
    </row>
    <row r="673" spans="1:40">
      <c r="A673" t="s">
        <v>120</v>
      </c>
      <c r="B673" t="s">
        <v>121</v>
      </c>
      <c r="C673" t="s">
        <v>571</v>
      </c>
      <c r="D673" t="s">
        <v>129</v>
      </c>
      <c r="E673">
        <v>1</v>
      </c>
      <c r="G673" t="s">
        <v>130</v>
      </c>
      <c r="I673" t="s">
        <v>125</v>
      </c>
      <c r="Z673" t="str">
        <f>IFERROR(MID(AA673,FIND("-",H673,1)+1,20),_xlfn.IFNA(VLOOKUP(F673&amp;"-"&amp;AA673,Ref_Kontak!$A:$E,4,FALSE),Ref_Kontak!$H$2))</f>
        <v>628999007703</v>
      </c>
      <c r="AA673" t="str">
        <f t="shared" si="100"/>
        <v/>
      </c>
      <c r="AB673" t="str">
        <f t="shared" si="101"/>
        <v/>
      </c>
      <c r="AC673" t="str">
        <f t="shared" si="102"/>
        <v>628999007703</v>
      </c>
      <c r="AD673" t="str">
        <f t="shared" si="103"/>
        <v>Halo+,+Visual+AI+5S+mendeteksi+Violation%3A+METALDET1-LINE+8</v>
      </c>
      <c r="AE673" t="str">
        <f t="shared" si="104"/>
        <v>https://web.whatsapp.com/send/?phone=628999007703&amp;text=Halo+,+Visual+AI+5S+mendeteksi+Violation%3A+METALDET1-LINE+8&amp;type=phone_number&amp;app_absent=0</v>
      </c>
      <c r="AF673" t="b">
        <f>IF(ISNA(VLOOKUP(D673&amp;"-"&amp;AB673, Ref_Kontak!$A:$E, 4, FALSE)), FALSE, TRUE)</f>
        <v>0</v>
      </c>
      <c r="AG673" t="str">
        <f>_xlfn.IFNA(VLOOKUP(Z673,Ref_Kontak!H:H,1,FALSE),"FALSE")</f>
        <v>628999007703</v>
      </c>
      <c r="AH673" t="str">
        <f t="shared" si="105"/>
        <v>METALDET1-LINE 8</v>
      </c>
      <c r="AI673">
        <f>IF(I673="violation",COUNTIF($AH$1:AH673,AH673),0)</f>
        <v>439</v>
      </c>
      <c r="AJ673" t="str">
        <f t="shared" si="106"/>
        <v>violation-METALDET1</v>
      </c>
      <c r="AK673">
        <f>IF(I673="violation",COUNTIF($AJ$1:AJ673,AJ673),FALSE)</f>
        <v>438</v>
      </c>
      <c r="AL673">
        <f t="shared" si="107"/>
        <v>0</v>
      </c>
      <c r="AM673">
        <f t="shared" si="108"/>
        <v>3</v>
      </c>
      <c r="AN673" t="str">
        <f t="shared" si="109"/>
        <v>ALERT! 3 Violation founded @METALDET1</v>
      </c>
    </row>
    <row r="674" spans="1:40">
      <c r="A674" t="s">
        <v>120</v>
      </c>
      <c r="B674" t="s">
        <v>121</v>
      </c>
      <c r="C674" t="s">
        <v>572</v>
      </c>
      <c r="D674" t="s">
        <v>129</v>
      </c>
      <c r="E674">
        <v>1</v>
      </c>
      <c r="G674" t="s">
        <v>130</v>
      </c>
      <c r="I674" t="s">
        <v>125</v>
      </c>
      <c r="Z674" t="str">
        <f>IFERROR(MID(AA674,FIND("-",H674,1)+1,20),_xlfn.IFNA(VLOOKUP(F674&amp;"-"&amp;AA674,Ref_Kontak!$A:$E,4,FALSE),Ref_Kontak!$H$2))</f>
        <v>628999007703</v>
      </c>
      <c r="AA674" t="str">
        <f t="shared" si="100"/>
        <v/>
      </c>
      <c r="AB674" t="str">
        <f t="shared" si="101"/>
        <v/>
      </c>
      <c r="AC674" t="str">
        <f t="shared" si="102"/>
        <v>628999007703</v>
      </c>
      <c r="AD674" t="str">
        <f t="shared" si="103"/>
        <v>Halo+,+Visual+AI+5S+mendeteksi+Violation%3A+METALDET1-LINE+8</v>
      </c>
      <c r="AE674" t="str">
        <f t="shared" si="104"/>
        <v>https://web.whatsapp.com/send/?phone=628999007703&amp;text=Halo+,+Visual+AI+5S+mendeteksi+Violation%3A+METALDET1-LINE+8&amp;type=phone_number&amp;app_absent=0</v>
      </c>
      <c r="AF674" t="b">
        <f>IF(ISNA(VLOOKUP(D674&amp;"-"&amp;AB674, Ref_Kontak!$A:$E, 4, FALSE)), FALSE, TRUE)</f>
        <v>0</v>
      </c>
      <c r="AG674" t="str">
        <f>_xlfn.IFNA(VLOOKUP(Z674,Ref_Kontak!H:H,1,FALSE),"FALSE")</f>
        <v>628999007703</v>
      </c>
      <c r="AH674" t="str">
        <f t="shared" si="105"/>
        <v>METALDET1-LINE 8</v>
      </c>
      <c r="AI674">
        <f>IF(I674="violation",COUNTIF($AH$1:AH674,AH674),0)</f>
        <v>440</v>
      </c>
      <c r="AJ674" t="str">
        <f t="shared" si="106"/>
        <v>violation-METALDET1</v>
      </c>
      <c r="AK674">
        <f>IF(I674="violation",COUNTIF($AJ$1:AJ674,AJ674),FALSE)</f>
        <v>439</v>
      </c>
      <c r="AL674">
        <f t="shared" si="107"/>
        <v>0</v>
      </c>
      <c r="AM674">
        <f t="shared" si="108"/>
        <v>3</v>
      </c>
      <c r="AN674" t="str">
        <f t="shared" si="109"/>
        <v>ALERT! 3 Violation founded @METALDET1</v>
      </c>
    </row>
    <row r="675" spans="1:40">
      <c r="A675" t="s">
        <v>120</v>
      </c>
      <c r="B675" t="s">
        <v>121</v>
      </c>
      <c r="C675" t="s">
        <v>572</v>
      </c>
      <c r="D675" t="s">
        <v>129</v>
      </c>
      <c r="E675">
        <v>1</v>
      </c>
      <c r="G675" t="s">
        <v>130</v>
      </c>
      <c r="I675" t="s">
        <v>125</v>
      </c>
      <c r="Z675" t="str">
        <f>IFERROR(MID(AA675,FIND("-",H675,1)+1,20),_xlfn.IFNA(VLOOKUP(F675&amp;"-"&amp;AA675,Ref_Kontak!$A:$E,4,FALSE),Ref_Kontak!$H$2))</f>
        <v>628999007703</v>
      </c>
      <c r="AA675" t="str">
        <f t="shared" si="100"/>
        <v/>
      </c>
      <c r="AB675" t="str">
        <f t="shared" si="101"/>
        <v/>
      </c>
      <c r="AC675" t="str">
        <f t="shared" si="102"/>
        <v>628999007703</v>
      </c>
      <c r="AD675" t="str">
        <f t="shared" si="103"/>
        <v>Halo+,+Visual+AI+5S+mendeteksi+Violation%3A+METALDET1-LINE+8</v>
      </c>
      <c r="AE675" t="str">
        <f t="shared" si="104"/>
        <v>https://web.whatsapp.com/send/?phone=628999007703&amp;text=Halo+,+Visual+AI+5S+mendeteksi+Violation%3A+METALDET1-LINE+8&amp;type=phone_number&amp;app_absent=0</v>
      </c>
      <c r="AF675" t="b">
        <f>IF(ISNA(VLOOKUP(D675&amp;"-"&amp;AB675, Ref_Kontak!$A:$E, 4, FALSE)), FALSE, TRUE)</f>
        <v>0</v>
      </c>
      <c r="AG675" t="str">
        <f>_xlfn.IFNA(VLOOKUP(Z675,Ref_Kontak!H:H,1,FALSE),"FALSE")</f>
        <v>628999007703</v>
      </c>
      <c r="AH675" t="str">
        <f t="shared" si="105"/>
        <v>METALDET1-LINE 8</v>
      </c>
      <c r="AI675">
        <f>IF(I675="violation",COUNTIF($AH$1:AH675,AH675),0)</f>
        <v>441</v>
      </c>
      <c r="AJ675" t="str">
        <f t="shared" si="106"/>
        <v>violation-METALDET1</v>
      </c>
      <c r="AK675">
        <f>IF(I675="violation",COUNTIF($AJ$1:AJ675,AJ675),FALSE)</f>
        <v>440</v>
      </c>
      <c r="AL675">
        <f t="shared" si="107"/>
        <v>0</v>
      </c>
      <c r="AM675">
        <f t="shared" si="108"/>
        <v>3</v>
      </c>
      <c r="AN675" t="str">
        <f t="shared" si="109"/>
        <v>ALERT! 3 Violation founded @METALDET1</v>
      </c>
    </row>
    <row r="676" spans="1:40">
      <c r="A676" t="s">
        <v>120</v>
      </c>
      <c r="B676" t="s">
        <v>121</v>
      </c>
      <c r="C676" t="s">
        <v>573</v>
      </c>
      <c r="D676" t="s">
        <v>129</v>
      </c>
      <c r="E676">
        <v>1</v>
      </c>
      <c r="G676" t="s">
        <v>130</v>
      </c>
      <c r="I676" t="s">
        <v>125</v>
      </c>
      <c r="Z676" t="str">
        <f>IFERROR(MID(AA676,FIND("-",H676,1)+1,20),_xlfn.IFNA(VLOOKUP(F676&amp;"-"&amp;AA676,Ref_Kontak!$A:$E,4,FALSE),Ref_Kontak!$H$2))</f>
        <v>628999007703</v>
      </c>
      <c r="AA676" t="str">
        <f t="shared" si="100"/>
        <v/>
      </c>
      <c r="AB676" t="str">
        <f t="shared" si="101"/>
        <v/>
      </c>
      <c r="AC676" t="str">
        <f t="shared" si="102"/>
        <v>628999007703</v>
      </c>
      <c r="AD676" t="str">
        <f t="shared" si="103"/>
        <v>Halo+,+Visual+AI+5S+mendeteksi+Violation%3A+METALDET1-LINE+8</v>
      </c>
      <c r="AE676" t="str">
        <f t="shared" si="104"/>
        <v>https://web.whatsapp.com/send/?phone=628999007703&amp;text=Halo+,+Visual+AI+5S+mendeteksi+Violation%3A+METALDET1-LINE+8&amp;type=phone_number&amp;app_absent=0</v>
      </c>
      <c r="AF676" t="b">
        <f>IF(ISNA(VLOOKUP(D676&amp;"-"&amp;AB676, Ref_Kontak!$A:$E, 4, FALSE)), FALSE, TRUE)</f>
        <v>0</v>
      </c>
      <c r="AG676" t="str">
        <f>_xlfn.IFNA(VLOOKUP(Z676,Ref_Kontak!H:H,1,FALSE),"FALSE")</f>
        <v>628999007703</v>
      </c>
      <c r="AH676" t="str">
        <f t="shared" si="105"/>
        <v>METALDET1-LINE 8</v>
      </c>
      <c r="AI676">
        <f>IF(I676="violation",COUNTIF($AH$1:AH676,AH676),0)</f>
        <v>442</v>
      </c>
      <c r="AJ676" t="str">
        <f t="shared" si="106"/>
        <v>violation-METALDET1</v>
      </c>
      <c r="AK676">
        <f>IF(I676="violation",COUNTIF($AJ$1:AJ676,AJ676),FALSE)</f>
        <v>441</v>
      </c>
      <c r="AL676">
        <f t="shared" si="107"/>
        <v>0</v>
      </c>
      <c r="AM676">
        <f t="shared" si="108"/>
        <v>3</v>
      </c>
      <c r="AN676" t="str">
        <f t="shared" si="109"/>
        <v>ALERT! 3 Violation founded @METALDET1</v>
      </c>
    </row>
    <row r="677" spans="1:40">
      <c r="A677" t="s">
        <v>120</v>
      </c>
      <c r="B677" t="s">
        <v>121</v>
      </c>
      <c r="C677" t="s">
        <v>574</v>
      </c>
      <c r="D677" t="s">
        <v>129</v>
      </c>
      <c r="E677">
        <v>1</v>
      </c>
      <c r="G677" t="s">
        <v>130</v>
      </c>
      <c r="I677" t="s">
        <v>125</v>
      </c>
      <c r="Z677" t="str">
        <f>IFERROR(MID(AA677,FIND("-",H677,1)+1,20),_xlfn.IFNA(VLOOKUP(F677&amp;"-"&amp;AA677,Ref_Kontak!$A:$E,4,FALSE),Ref_Kontak!$H$2))</f>
        <v>628999007703</v>
      </c>
      <c r="AA677" t="str">
        <f t="shared" si="100"/>
        <v/>
      </c>
      <c r="AB677" t="str">
        <f t="shared" si="101"/>
        <v/>
      </c>
      <c r="AC677" t="str">
        <f t="shared" si="102"/>
        <v>628999007703</v>
      </c>
      <c r="AD677" t="str">
        <f t="shared" si="103"/>
        <v>Halo+,+Visual+AI+5S+mendeteksi+Violation%3A+METALDET1-LINE+8</v>
      </c>
      <c r="AE677" t="str">
        <f t="shared" si="104"/>
        <v>https://web.whatsapp.com/send/?phone=628999007703&amp;text=Halo+,+Visual+AI+5S+mendeteksi+Violation%3A+METALDET1-LINE+8&amp;type=phone_number&amp;app_absent=0</v>
      </c>
      <c r="AF677" t="b">
        <f>IF(ISNA(VLOOKUP(D677&amp;"-"&amp;AB677, Ref_Kontak!$A:$E, 4, FALSE)), FALSE, TRUE)</f>
        <v>0</v>
      </c>
      <c r="AG677" t="str">
        <f>_xlfn.IFNA(VLOOKUP(Z677,Ref_Kontak!H:H,1,FALSE),"FALSE")</f>
        <v>628999007703</v>
      </c>
      <c r="AH677" t="str">
        <f t="shared" si="105"/>
        <v>METALDET1-LINE 8</v>
      </c>
      <c r="AI677">
        <f>IF(I677="violation",COUNTIF($AH$1:AH677,AH677),0)</f>
        <v>443</v>
      </c>
      <c r="AJ677" t="str">
        <f t="shared" si="106"/>
        <v>violation-METALDET1</v>
      </c>
      <c r="AK677">
        <f>IF(I677="violation",COUNTIF($AJ$1:AJ677,AJ677),FALSE)</f>
        <v>442</v>
      </c>
      <c r="AL677">
        <f t="shared" si="107"/>
        <v>0</v>
      </c>
      <c r="AM677">
        <f t="shared" si="108"/>
        <v>3</v>
      </c>
      <c r="AN677" t="str">
        <f t="shared" si="109"/>
        <v>ALERT! 3 Violation founded @METALDET1</v>
      </c>
    </row>
    <row r="678" spans="1:40">
      <c r="A678" t="s">
        <v>120</v>
      </c>
      <c r="B678" t="s">
        <v>121</v>
      </c>
      <c r="C678" t="s">
        <v>575</v>
      </c>
      <c r="D678" t="s">
        <v>129</v>
      </c>
      <c r="E678">
        <v>1</v>
      </c>
      <c r="G678" t="s">
        <v>130</v>
      </c>
      <c r="I678" t="s">
        <v>125</v>
      </c>
      <c r="Z678" t="str">
        <f>IFERROR(MID(AA678,FIND("-",H678,1)+1,20),_xlfn.IFNA(VLOOKUP(F678&amp;"-"&amp;AA678,Ref_Kontak!$A:$E,4,FALSE),Ref_Kontak!$H$2))</f>
        <v>628999007703</v>
      </c>
      <c r="AA678" t="str">
        <f t="shared" si="100"/>
        <v/>
      </c>
      <c r="AB678" t="str">
        <f t="shared" si="101"/>
        <v/>
      </c>
      <c r="AC678" t="str">
        <f t="shared" si="102"/>
        <v>628999007703</v>
      </c>
      <c r="AD678" t="str">
        <f t="shared" si="103"/>
        <v>Halo+,+Visual+AI+5S+mendeteksi+Violation%3A+METALDET1-LINE+8</v>
      </c>
      <c r="AE678" t="str">
        <f t="shared" si="104"/>
        <v>https://web.whatsapp.com/send/?phone=628999007703&amp;text=Halo+,+Visual+AI+5S+mendeteksi+Violation%3A+METALDET1-LINE+8&amp;type=phone_number&amp;app_absent=0</v>
      </c>
      <c r="AF678" t="b">
        <f>IF(ISNA(VLOOKUP(D678&amp;"-"&amp;AB678, Ref_Kontak!$A:$E, 4, FALSE)), FALSE, TRUE)</f>
        <v>0</v>
      </c>
      <c r="AG678" t="str">
        <f>_xlfn.IFNA(VLOOKUP(Z678,Ref_Kontak!H:H,1,FALSE),"FALSE")</f>
        <v>628999007703</v>
      </c>
      <c r="AH678" t="str">
        <f t="shared" si="105"/>
        <v>METALDET1-LINE 8</v>
      </c>
      <c r="AI678">
        <f>IF(I678="violation",COUNTIF($AH$1:AH678,AH678),0)</f>
        <v>444</v>
      </c>
      <c r="AJ678" t="str">
        <f t="shared" si="106"/>
        <v>violation-METALDET1</v>
      </c>
      <c r="AK678">
        <f>IF(I678="violation",COUNTIF($AJ$1:AJ678,AJ678),FALSE)</f>
        <v>443</v>
      </c>
      <c r="AL678">
        <f t="shared" si="107"/>
        <v>0</v>
      </c>
      <c r="AM678">
        <f t="shared" si="108"/>
        <v>3</v>
      </c>
      <c r="AN678" t="str">
        <f t="shared" si="109"/>
        <v>ALERT! 3 Violation founded @METALDET1</v>
      </c>
    </row>
    <row r="679" spans="1:40">
      <c r="A679" t="s">
        <v>120</v>
      </c>
      <c r="B679" t="s">
        <v>121</v>
      </c>
      <c r="C679" t="s">
        <v>576</v>
      </c>
      <c r="D679" t="s">
        <v>129</v>
      </c>
      <c r="E679">
        <v>1</v>
      </c>
      <c r="G679" t="s">
        <v>130</v>
      </c>
      <c r="I679" t="s">
        <v>125</v>
      </c>
      <c r="Z679" t="str">
        <f>IFERROR(MID(AA679,FIND("-",H679,1)+1,20),_xlfn.IFNA(VLOOKUP(F679&amp;"-"&amp;AA679,Ref_Kontak!$A:$E,4,FALSE),Ref_Kontak!$H$2))</f>
        <v>628999007703</v>
      </c>
      <c r="AA679" t="str">
        <f t="shared" si="100"/>
        <v/>
      </c>
      <c r="AB679" t="str">
        <f t="shared" si="101"/>
        <v/>
      </c>
      <c r="AC679" t="str">
        <f t="shared" si="102"/>
        <v>628999007703</v>
      </c>
      <c r="AD679" t="str">
        <f t="shared" si="103"/>
        <v>Halo+,+Visual+AI+5S+mendeteksi+Violation%3A+METALDET1-LINE+8</v>
      </c>
      <c r="AE679" t="str">
        <f t="shared" si="104"/>
        <v>https://web.whatsapp.com/send/?phone=628999007703&amp;text=Halo+,+Visual+AI+5S+mendeteksi+Violation%3A+METALDET1-LINE+8&amp;type=phone_number&amp;app_absent=0</v>
      </c>
      <c r="AF679" t="b">
        <f>IF(ISNA(VLOOKUP(D679&amp;"-"&amp;AB679, Ref_Kontak!$A:$E, 4, FALSE)), FALSE, TRUE)</f>
        <v>0</v>
      </c>
      <c r="AG679" t="str">
        <f>_xlfn.IFNA(VLOOKUP(Z679,Ref_Kontak!H:H,1,FALSE),"FALSE")</f>
        <v>628999007703</v>
      </c>
      <c r="AH679" t="str">
        <f t="shared" si="105"/>
        <v>METALDET1-LINE 8</v>
      </c>
      <c r="AI679">
        <f>IF(I679="violation",COUNTIF($AH$1:AH679,AH679),0)</f>
        <v>445</v>
      </c>
      <c r="AJ679" t="str">
        <f t="shared" si="106"/>
        <v>violation-METALDET1</v>
      </c>
      <c r="AK679">
        <f>IF(I679="violation",COUNTIF($AJ$1:AJ679,AJ679),FALSE)</f>
        <v>444</v>
      </c>
      <c r="AL679">
        <f t="shared" si="107"/>
        <v>0</v>
      </c>
      <c r="AM679">
        <f t="shared" si="108"/>
        <v>3</v>
      </c>
      <c r="AN679" t="str">
        <f t="shared" si="109"/>
        <v>ALERT! 3 Violation founded @METALDET1</v>
      </c>
    </row>
    <row r="680" spans="1:40">
      <c r="A680" t="s">
        <v>120</v>
      </c>
      <c r="B680" t="s">
        <v>121</v>
      </c>
      <c r="C680" t="s">
        <v>576</v>
      </c>
      <c r="D680" t="s">
        <v>129</v>
      </c>
      <c r="E680">
        <v>1</v>
      </c>
      <c r="G680" t="s">
        <v>130</v>
      </c>
      <c r="I680" t="s">
        <v>125</v>
      </c>
      <c r="Z680" t="str">
        <f>IFERROR(MID(AA680,FIND("-",H680,1)+1,20),_xlfn.IFNA(VLOOKUP(F680&amp;"-"&amp;AA680,Ref_Kontak!$A:$E,4,FALSE),Ref_Kontak!$H$2))</f>
        <v>628999007703</v>
      </c>
      <c r="AA680" t="str">
        <f t="shared" si="100"/>
        <v/>
      </c>
      <c r="AB680" t="str">
        <f t="shared" si="101"/>
        <v/>
      </c>
      <c r="AC680" t="str">
        <f t="shared" si="102"/>
        <v>628999007703</v>
      </c>
      <c r="AD680" t="str">
        <f t="shared" si="103"/>
        <v>Halo+,+Visual+AI+5S+mendeteksi+Violation%3A+METALDET1-LINE+8</v>
      </c>
      <c r="AE680" t="str">
        <f t="shared" si="104"/>
        <v>https://web.whatsapp.com/send/?phone=628999007703&amp;text=Halo+,+Visual+AI+5S+mendeteksi+Violation%3A+METALDET1-LINE+8&amp;type=phone_number&amp;app_absent=0</v>
      </c>
      <c r="AF680" t="b">
        <f>IF(ISNA(VLOOKUP(D680&amp;"-"&amp;AB680, Ref_Kontak!$A:$E, 4, FALSE)), FALSE, TRUE)</f>
        <v>0</v>
      </c>
      <c r="AG680" t="str">
        <f>_xlfn.IFNA(VLOOKUP(Z680,Ref_Kontak!H:H,1,FALSE),"FALSE")</f>
        <v>628999007703</v>
      </c>
      <c r="AH680" t="str">
        <f t="shared" si="105"/>
        <v>METALDET1-LINE 8</v>
      </c>
      <c r="AI680">
        <f>IF(I680="violation",COUNTIF($AH$1:AH680,AH680),0)</f>
        <v>446</v>
      </c>
      <c r="AJ680" t="str">
        <f t="shared" si="106"/>
        <v>violation-METALDET1</v>
      </c>
      <c r="AK680">
        <f>IF(I680="violation",COUNTIF($AJ$1:AJ680,AJ680),FALSE)</f>
        <v>445</v>
      </c>
      <c r="AL680">
        <f t="shared" si="107"/>
        <v>0</v>
      </c>
      <c r="AM680">
        <f t="shared" si="108"/>
        <v>3</v>
      </c>
      <c r="AN680" t="str">
        <f t="shared" si="109"/>
        <v>ALERT! 3 Violation founded @METALDET1</v>
      </c>
    </row>
    <row r="681" spans="1:40">
      <c r="A681" t="s">
        <v>120</v>
      </c>
      <c r="B681" t="s">
        <v>121</v>
      </c>
      <c r="C681" t="s">
        <v>577</v>
      </c>
      <c r="D681" t="s">
        <v>129</v>
      </c>
      <c r="E681">
        <v>1</v>
      </c>
      <c r="G681" t="s">
        <v>130</v>
      </c>
      <c r="I681" t="s">
        <v>125</v>
      </c>
      <c r="Z681" t="str">
        <f>IFERROR(MID(AA681,FIND("-",H681,1)+1,20),_xlfn.IFNA(VLOOKUP(F681&amp;"-"&amp;AA681,Ref_Kontak!$A:$E,4,FALSE),Ref_Kontak!$H$2))</f>
        <v>628999007703</v>
      </c>
      <c r="AA681" t="str">
        <f t="shared" si="100"/>
        <v/>
      </c>
      <c r="AB681" t="str">
        <f t="shared" si="101"/>
        <v/>
      </c>
      <c r="AC681" t="str">
        <f t="shared" si="102"/>
        <v>628999007703</v>
      </c>
      <c r="AD681" t="str">
        <f t="shared" si="103"/>
        <v>Halo+,+Visual+AI+5S+mendeteksi+Violation%3A+METALDET1-LINE+8</v>
      </c>
      <c r="AE681" t="str">
        <f t="shared" si="104"/>
        <v>https://web.whatsapp.com/send/?phone=628999007703&amp;text=Halo+,+Visual+AI+5S+mendeteksi+Violation%3A+METALDET1-LINE+8&amp;type=phone_number&amp;app_absent=0</v>
      </c>
      <c r="AF681" t="b">
        <f>IF(ISNA(VLOOKUP(D681&amp;"-"&amp;AB681, Ref_Kontak!$A:$E, 4, FALSE)), FALSE, TRUE)</f>
        <v>0</v>
      </c>
      <c r="AG681" t="str">
        <f>_xlfn.IFNA(VLOOKUP(Z681,Ref_Kontak!H:H,1,FALSE),"FALSE")</f>
        <v>628999007703</v>
      </c>
      <c r="AH681" t="str">
        <f t="shared" si="105"/>
        <v>METALDET1-LINE 8</v>
      </c>
      <c r="AI681">
        <f>IF(I681="violation",COUNTIF($AH$1:AH681,AH681),0)</f>
        <v>447</v>
      </c>
      <c r="AJ681" t="str">
        <f t="shared" si="106"/>
        <v>violation-METALDET1</v>
      </c>
      <c r="AK681">
        <f>IF(I681="violation",COUNTIF($AJ$1:AJ681,AJ681),FALSE)</f>
        <v>446</v>
      </c>
      <c r="AL681">
        <f t="shared" si="107"/>
        <v>0</v>
      </c>
      <c r="AM681">
        <f t="shared" si="108"/>
        <v>3</v>
      </c>
      <c r="AN681" t="str">
        <f t="shared" si="109"/>
        <v>ALERT! 3 Violation founded @METALDET1</v>
      </c>
    </row>
    <row r="682" spans="1:40">
      <c r="A682" t="s">
        <v>120</v>
      </c>
      <c r="B682" t="s">
        <v>121</v>
      </c>
      <c r="C682" t="s">
        <v>578</v>
      </c>
      <c r="D682" t="s">
        <v>129</v>
      </c>
      <c r="E682">
        <v>1</v>
      </c>
      <c r="G682" t="s">
        <v>130</v>
      </c>
      <c r="I682" t="s">
        <v>125</v>
      </c>
      <c r="Z682" t="str">
        <f>IFERROR(MID(AA682,FIND("-",H682,1)+1,20),_xlfn.IFNA(VLOOKUP(F682&amp;"-"&amp;AA682,Ref_Kontak!$A:$E,4,FALSE),Ref_Kontak!$H$2))</f>
        <v>628999007703</v>
      </c>
      <c r="AA682" t="str">
        <f t="shared" si="100"/>
        <v/>
      </c>
      <c r="AB682" t="str">
        <f t="shared" si="101"/>
        <v/>
      </c>
      <c r="AC682" t="str">
        <f t="shared" si="102"/>
        <v>628999007703</v>
      </c>
      <c r="AD682" t="str">
        <f t="shared" si="103"/>
        <v>Halo+,+Visual+AI+5S+mendeteksi+Violation%3A+METALDET1-LINE+8</v>
      </c>
      <c r="AE682" t="str">
        <f t="shared" si="104"/>
        <v>https://web.whatsapp.com/send/?phone=628999007703&amp;text=Halo+,+Visual+AI+5S+mendeteksi+Violation%3A+METALDET1-LINE+8&amp;type=phone_number&amp;app_absent=0</v>
      </c>
      <c r="AF682" t="b">
        <f>IF(ISNA(VLOOKUP(D682&amp;"-"&amp;AB682, Ref_Kontak!$A:$E, 4, FALSE)), FALSE, TRUE)</f>
        <v>0</v>
      </c>
      <c r="AG682" t="str">
        <f>_xlfn.IFNA(VLOOKUP(Z682,Ref_Kontak!H:H,1,FALSE),"FALSE")</f>
        <v>628999007703</v>
      </c>
      <c r="AH682" t="str">
        <f t="shared" si="105"/>
        <v>METALDET1-LINE 8</v>
      </c>
      <c r="AI682">
        <f>IF(I682="violation",COUNTIF($AH$1:AH682,AH682),0)</f>
        <v>448</v>
      </c>
      <c r="AJ682" t="str">
        <f t="shared" si="106"/>
        <v>violation-METALDET1</v>
      </c>
      <c r="AK682">
        <f>IF(I682="violation",COUNTIF($AJ$1:AJ682,AJ682),FALSE)</f>
        <v>447</v>
      </c>
      <c r="AL682">
        <f t="shared" si="107"/>
        <v>0</v>
      </c>
      <c r="AM682">
        <f t="shared" si="108"/>
        <v>3</v>
      </c>
      <c r="AN682" t="str">
        <f t="shared" si="109"/>
        <v>ALERT! 3 Violation founded @METALDET1</v>
      </c>
    </row>
    <row r="683" spans="1:40">
      <c r="A683" t="s">
        <v>120</v>
      </c>
      <c r="B683" t="s">
        <v>121</v>
      </c>
      <c r="C683" t="s">
        <v>579</v>
      </c>
      <c r="D683" t="s">
        <v>129</v>
      </c>
      <c r="E683">
        <v>1</v>
      </c>
      <c r="G683" t="s">
        <v>130</v>
      </c>
      <c r="I683" t="s">
        <v>125</v>
      </c>
      <c r="Z683" t="str">
        <f>IFERROR(MID(AA683,FIND("-",H683,1)+1,20),_xlfn.IFNA(VLOOKUP(F683&amp;"-"&amp;AA683,Ref_Kontak!$A:$E,4,FALSE),Ref_Kontak!$H$2))</f>
        <v>628999007703</v>
      </c>
      <c r="AA683" t="str">
        <f t="shared" si="100"/>
        <v/>
      </c>
      <c r="AB683" t="str">
        <f t="shared" si="101"/>
        <v/>
      </c>
      <c r="AC683" t="str">
        <f t="shared" si="102"/>
        <v>628999007703</v>
      </c>
      <c r="AD683" t="str">
        <f t="shared" si="103"/>
        <v>Halo+,+Visual+AI+5S+mendeteksi+Violation%3A+METALDET1-LINE+8</v>
      </c>
      <c r="AE683" t="str">
        <f t="shared" si="104"/>
        <v>https://web.whatsapp.com/send/?phone=628999007703&amp;text=Halo+,+Visual+AI+5S+mendeteksi+Violation%3A+METALDET1-LINE+8&amp;type=phone_number&amp;app_absent=0</v>
      </c>
      <c r="AF683" t="b">
        <f>IF(ISNA(VLOOKUP(D683&amp;"-"&amp;AB683, Ref_Kontak!$A:$E, 4, FALSE)), FALSE, TRUE)</f>
        <v>0</v>
      </c>
      <c r="AG683" t="str">
        <f>_xlfn.IFNA(VLOOKUP(Z683,Ref_Kontak!H:H,1,FALSE),"FALSE")</f>
        <v>628999007703</v>
      </c>
      <c r="AH683" t="str">
        <f t="shared" si="105"/>
        <v>METALDET1-LINE 8</v>
      </c>
      <c r="AI683">
        <f>IF(I683="violation",COUNTIF($AH$1:AH683,AH683),0)</f>
        <v>449</v>
      </c>
      <c r="AJ683" t="str">
        <f t="shared" si="106"/>
        <v>violation-METALDET1</v>
      </c>
      <c r="AK683">
        <f>IF(I683="violation",COUNTIF($AJ$1:AJ683,AJ683),FALSE)</f>
        <v>448</v>
      </c>
      <c r="AL683">
        <f t="shared" si="107"/>
        <v>0</v>
      </c>
      <c r="AM683">
        <f t="shared" si="108"/>
        <v>3</v>
      </c>
      <c r="AN683" t="str">
        <f t="shared" si="109"/>
        <v>ALERT! 3 Violation founded @METALDET1</v>
      </c>
    </row>
    <row r="684" spans="1:40">
      <c r="A684" t="s">
        <v>120</v>
      </c>
      <c r="B684" t="s">
        <v>121</v>
      </c>
      <c r="C684" t="s">
        <v>580</v>
      </c>
      <c r="D684" t="s">
        <v>129</v>
      </c>
      <c r="E684">
        <v>1</v>
      </c>
      <c r="G684" t="s">
        <v>130</v>
      </c>
      <c r="I684" t="s">
        <v>125</v>
      </c>
      <c r="Z684" t="str">
        <f>IFERROR(MID(AA684,FIND("-",H684,1)+1,20),_xlfn.IFNA(VLOOKUP(F684&amp;"-"&amp;AA684,Ref_Kontak!$A:$E,4,FALSE),Ref_Kontak!$H$2))</f>
        <v>628999007703</v>
      </c>
      <c r="AA684" t="str">
        <f t="shared" si="100"/>
        <v/>
      </c>
      <c r="AB684" t="str">
        <f t="shared" si="101"/>
        <v/>
      </c>
      <c r="AC684" t="str">
        <f t="shared" si="102"/>
        <v>628999007703</v>
      </c>
      <c r="AD684" t="str">
        <f t="shared" si="103"/>
        <v>Halo+,+Visual+AI+5S+mendeteksi+Violation%3A+METALDET1-LINE+8</v>
      </c>
      <c r="AE684" t="str">
        <f t="shared" si="104"/>
        <v>https://web.whatsapp.com/send/?phone=628999007703&amp;text=Halo+,+Visual+AI+5S+mendeteksi+Violation%3A+METALDET1-LINE+8&amp;type=phone_number&amp;app_absent=0</v>
      </c>
      <c r="AF684" t="b">
        <f>IF(ISNA(VLOOKUP(D684&amp;"-"&amp;AB684, Ref_Kontak!$A:$E, 4, FALSE)), FALSE, TRUE)</f>
        <v>0</v>
      </c>
      <c r="AG684" t="str">
        <f>_xlfn.IFNA(VLOOKUP(Z684,Ref_Kontak!H:H,1,FALSE),"FALSE")</f>
        <v>628999007703</v>
      </c>
      <c r="AH684" t="str">
        <f t="shared" si="105"/>
        <v>METALDET1-LINE 8</v>
      </c>
      <c r="AI684">
        <f>IF(I684="violation",COUNTIF($AH$1:AH684,AH684),0)</f>
        <v>450</v>
      </c>
      <c r="AJ684" t="str">
        <f t="shared" si="106"/>
        <v>violation-METALDET1</v>
      </c>
      <c r="AK684">
        <f>IF(I684="violation",COUNTIF($AJ$1:AJ684,AJ684),FALSE)</f>
        <v>449</v>
      </c>
      <c r="AL684">
        <f t="shared" si="107"/>
        <v>0</v>
      </c>
      <c r="AM684">
        <f t="shared" si="108"/>
        <v>3</v>
      </c>
      <c r="AN684" t="str">
        <f t="shared" si="109"/>
        <v>ALERT! 3 Violation founded @METALDET1</v>
      </c>
    </row>
    <row r="685" spans="1:40">
      <c r="A685" t="s">
        <v>120</v>
      </c>
      <c r="B685" t="s">
        <v>121</v>
      </c>
      <c r="C685" t="s">
        <v>580</v>
      </c>
      <c r="D685" t="s">
        <v>129</v>
      </c>
      <c r="E685">
        <v>1</v>
      </c>
      <c r="G685" t="s">
        <v>130</v>
      </c>
      <c r="I685" t="s">
        <v>125</v>
      </c>
      <c r="Z685" t="str">
        <f>IFERROR(MID(AA685,FIND("-",H685,1)+1,20),_xlfn.IFNA(VLOOKUP(F685&amp;"-"&amp;AA685,Ref_Kontak!$A:$E,4,FALSE),Ref_Kontak!$H$2))</f>
        <v>628999007703</v>
      </c>
      <c r="AA685" t="str">
        <f t="shared" si="100"/>
        <v/>
      </c>
      <c r="AB685" t="str">
        <f t="shared" si="101"/>
        <v/>
      </c>
      <c r="AC685" t="str">
        <f t="shared" si="102"/>
        <v>628999007703</v>
      </c>
      <c r="AD685" t="str">
        <f t="shared" si="103"/>
        <v>Halo+,+Visual+AI+5S+mendeteksi+Violation%3A+METALDET1-LINE+8</v>
      </c>
      <c r="AE685" t="str">
        <f t="shared" si="104"/>
        <v>https://web.whatsapp.com/send/?phone=628999007703&amp;text=Halo+,+Visual+AI+5S+mendeteksi+Violation%3A+METALDET1-LINE+8&amp;type=phone_number&amp;app_absent=0</v>
      </c>
      <c r="AF685" t="b">
        <f>IF(ISNA(VLOOKUP(D685&amp;"-"&amp;AB685, Ref_Kontak!$A:$E, 4, FALSE)), FALSE, TRUE)</f>
        <v>0</v>
      </c>
      <c r="AG685" t="str">
        <f>_xlfn.IFNA(VLOOKUP(Z685,Ref_Kontak!H:H,1,FALSE),"FALSE")</f>
        <v>628999007703</v>
      </c>
      <c r="AH685" t="str">
        <f t="shared" si="105"/>
        <v>METALDET1-LINE 8</v>
      </c>
      <c r="AI685">
        <f>IF(I685="violation",COUNTIF($AH$1:AH685,AH685),0)</f>
        <v>451</v>
      </c>
      <c r="AJ685" t="str">
        <f t="shared" si="106"/>
        <v>violation-METALDET1</v>
      </c>
      <c r="AK685">
        <f>IF(I685="violation",COUNTIF($AJ$1:AJ685,AJ685),FALSE)</f>
        <v>450</v>
      </c>
      <c r="AL685">
        <f t="shared" si="107"/>
        <v>0</v>
      </c>
      <c r="AM685">
        <f t="shared" si="108"/>
        <v>3</v>
      </c>
      <c r="AN685" t="str">
        <f t="shared" si="109"/>
        <v>ALERT! 3 Violation founded @METALDET1</v>
      </c>
    </row>
    <row r="686" spans="1:40">
      <c r="A686" t="s">
        <v>120</v>
      </c>
      <c r="B686" t="s">
        <v>121</v>
      </c>
      <c r="C686" t="s">
        <v>581</v>
      </c>
      <c r="D686" t="s">
        <v>129</v>
      </c>
      <c r="E686">
        <v>1</v>
      </c>
      <c r="G686" t="s">
        <v>130</v>
      </c>
      <c r="I686" t="s">
        <v>125</v>
      </c>
      <c r="Z686" t="str">
        <f>IFERROR(MID(AA686,FIND("-",H686,1)+1,20),_xlfn.IFNA(VLOOKUP(F686&amp;"-"&amp;AA686,Ref_Kontak!$A:$E,4,FALSE),Ref_Kontak!$H$2))</f>
        <v>628999007703</v>
      </c>
      <c r="AA686" t="str">
        <f t="shared" si="100"/>
        <v/>
      </c>
      <c r="AB686" t="str">
        <f t="shared" si="101"/>
        <v/>
      </c>
      <c r="AC686" t="str">
        <f t="shared" si="102"/>
        <v>628999007703</v>
      </c>
      <c r="AD686" t="str">
        <f t="shared" si="103"/>
        <v>Halo+,+Visual+AI+5S+mendeteksi+Violation%3A+METALDET1-LINE+8</v>
      </c>
      <c r="AE686" t="str">
        <f t="shared" si="104"/>
        <v>https://web.whatsapp.com/send/?phone=628999007703&amp;text=Halo+,+Visual+AI+5S+mendeteksi+Violation%3A+METALDET1-LINE+8&amp;type=phone_number&amp;app_absent=0</v>
      </c>
      <c r="AF686" t="b">
        <f>IF(ISNA(VLOOKUP(D686&amp;"-"&amp;AB686, Ref_Kontak!$A:$E, 4, FALSE)), FALSE, TRUE)</f>
        <v>0</v>
      </c>
      <c r="AG686" t="str">
        <f>_xlfn.IFNA(VLOOKUP(Z686,Ref_Kontak!H:H,1,FALSE),"FALSE")</f>
        <v>628999007703</v>
      </c>
      <c r="AH686" t="str">
        <f t="shared" si="105"/>
        <v>METALDET1-LINE 8</v>
      </c>
      <c r="AI686">
        <f>IF(I686="violation",COUNTIF($AH$1:AH686,AH686),0)</f>
        <v>452</v>
      </c>
      <c r="AJ686" t="str">
        <f t="shared" si="106"/>
        <v>violation-METALDET1</v>
      </c>
      <c r="AK686">
        <f>IF(I686="violation",COUNTIF($AJ$1:AJ686,AJ686),FALSE)</f>
        <v>451</v>
      </c>
      <c r="AL686">
        <f t="shared" si="107"/>
        <v>0</v>
      </c>
      <c r="AM686">
        <f t="shared" si="108"/>
        <v>3</v>
      </c>
      <c r="AN686" t="str">
        <f t="shared" si="109"/>
        <v>ALERT! 3 Violation founded @METALDET1</v>
      </c>
    </row>
    <row r="687" spans="1:40">
      <c r="A687" t="s">
        <v>120</v>
      </c>
      <c r="B687" t="s">
        <v>121</v>
      </c>
      <c r="C687" t="s">
        <v>582</v>
      </c>
      <c r="D687" t="s">
        <v>129</v>
      </c>
      <c r="E687">
        <v>1</v>
      </c>
      <c r="G687" t="s">
        <v>130</v>
      </c>
      <c r="I687" t="s">
        <v>125</v>
      </c>
      <c r="Z687" t="str">
        <f>IFERROR(MID(AA687,FIND("-",H687,1)+1,20),_xlfn.IFNA(VLOOKUP(F687&amp;"-"&amp;AA687,Ref_Kontak!$A:$E,4,FALSE),Ref_Kontak!$H$2))</f>
        <v>628999007703</v>
      </c>
      <c r="AA687" t="str">
        <f t="shared" si="100"/>
        <v/>
      </c>
      <c r="AB687" t="str">
        <f t="shared" si="101"/>
        <v/>
      </c>
      <c r="AC687" t="str">
        <f t="shared" si="102"/>
        <v>628999007703</v>
      </c>
      <c r="AD687" t="str">
        <f t="shared" si="103"/>
        <v>Halo+,+Visual+AI+5S+mendeteksi+Violation%3A+METALDET1-LINE+8</v>
      </c>
      <c r="AE687" t="str">
        <f t="shared" si="104"/>
        <v>https://web.whatsapp.com/send/?phone=628999007703&amp;text=Halo+,+Visual+AI+5S+mendeteksi+Violation%3A+METALDET1-LINE+8&amp;type=phone_number&amp;app_absent=0</v>
      </c>
      <c r="AF687" t="b">
        <f>IF(ISNA(VLOOKUP(D687&amp;"-"&amp;AB687, Ref_Kontak!$A:$E, 4, FALSE)), FALSE, TRUE)</f>
        <v>0</v>
      </c>
      <c r="AG687" t="str">
        <f>_xlfn.IFNA(VLOOKUP(Z687,Ref_Kontak!H:H,1,FALSE),"FALSE")</f>
        <v>628999007703</v>
      </c>
      <c r="AH687" t="str">
        <f t="shared" si="105"/>
        <v>METALDET1-LINE 8</v>
      </c>
      <c r="AI687">
        <f>IF(I687="violation",COUNTIF($AH$1:AH687,AH687),0)</f>
        <v>453</v>
      </c>
      <c r="AJ687" t="str">
        <f t="shared" si="106"/>
        <v>violation-METALDET1</v>
      </c>
      <c r="AK687">
        <f>IF(I687="violation",COUNTIF($AJ$1:AJ687,AJ687),FALSE)</f>
        <v>452</v>
      </c>
      <c r="AL687">
        <f t="shared" si="107"/>
        <v>0</v>
      </c>
      <c r="AM687">
        <f t="shared" si="108"/>
        <v>3</v>
      </c>
      <c r="AN687" t="str">
        <f t="shared" si="109"/>
        <v>ALERT! 3 Violation founded @METALDET1</v>
      </c>
    </row>
    <row r="688" spans="1:40">
      <c r="A688" t="s">
        <v>120</v>
      </c>
      <c r="B688" t="s">
        <v>121</v>
      </c>
      <c r="C688" t="s">
        <v>583</v>
      </c>
      <c r="D688" t="s">
        <v>129</v>
      </c>
      <c r="E688">
        <v>1</v>
      </c>
      <c r="G688" t="s">
        <v>130</v>
      </c>
      <c r="I688" t="s">
        <v>125</v>
      </c>
      <c r="Z688" t="str">
        <f>IFERROR(MID(AA688,FIND("-",H688,1)+1,20),_xlfn.IFNA(VLOOKUP(F688&amp;"-"&amp;AA688,Ref_Kontak!$A:$E,4,FALSE),Ref_Kontak!$H$2))</f>
        <v>628999007703</v>
      </c>
      <c r="AA688" t="str">
        <f t="shared" si="100"/>
        <v/>
      </c>
      <c r="AB688" t="str">
        <f t="shared" si="101"/>
        <v/>
      </c>
      <c r="AC688" t="str">
        <f t="shared" si="102"/>
        <v>628999007703</v>
      </c>
      <c r="AD688" t="str">
        <f t="shared" si="103"/>
        <v>Halo+,+Visual+AI+5S+mendeteksi+Violation%3A+METALDET1-LINE+8</v>
      </c>
      <c r="AE688" t="str">
        <f t="shared" si="104"/>
        <v>https://web.whatsapp.com/send/?phone=628999007703&amp;text=Halo+,+Visual+AI+5S+mendeteksi+Violation%3A+METALDET1-LINE+8&amp;type=phone_number&amp;app_absent=0</v>
      </c>
      <c r="AF688" t="b">
        <f>IF(ISNA(VLOOKUP(D688&amp;"-"&amp;AB688, Ref_Kontak!$A:$E, 4, FALSE)), FALSE, TRUE)</f>
        <v>0</v>
      </c>
      <c r="AG688" t="str">
        <f>_xlfn.IFNA(VLOOKUP(Z688,Ref_Kontak!H:H,1,FALSE),"FALSE")</f>
        <v>628999007703</v>
      </c>
      <c r="AH688" t="str">
        <f t="shared" si="105"/>
        <v>METALDET1-LINE 8</v>
      </c>
      <c r="AI688">
        <f>IF(I688="violation",COUNTIF($AH$1:AH688,AH688),0)</f>
        <v>454</v>
      </c>
      <c r="AJ688" t="str">
        <f t="shared" si="106"/>
        <v>violation-METALDET1</v>
      </c>
      <c r="AK688">
        <f>IF(I688="violation",COUNTIF($AJ$1:AJ688,AJ688),FALSE)</f>
        <v>453</v>
      </c>
      <c r="AL688">
        <f t="shared" si="107"/>
        <v>0</v>
      </c>
      <c r="AM688">
        <f t="shared" si="108"/>
        <v>3</v>
      </c>
      <c r="AN688" t="str">
        <f t="shared" si="109"/>
        <v>ALERT! 3 Violation founded @METALDET1</v>
      </c>
    </row>
    <row r="689" spans="1:40">
      <c r="A689" t="s">
        <v>120</v>
      </c>
      <c r="B689" t="s">
        <v>121</v>
      </c>
      <c r="C689" t="s">
        <v>584</v>
      </c>
      <c r="D689" t="s">
        <v>129</v>
      </c>
      <c r="E689">
        <v>1</v>
      </c>
      <c r="G689" t="s">
        <v>130</v>
      </c>
      <c r="I689" t="s">
        <v>125</v>
      </c>
      <c r="Z689" t="str">
        <f>IFERROR(MID(AA689,FIND("-",H689,1)+1,20),_xlfn.IFNA(VLOOKUP(F689&amp;"-"&amp;AA689,Ref_Kontak!$A:$E,4,FALSE),Ref_Kontak!$H$2))</f>
        <v>628999007703</v>
      </c>
      <c r="AA689" t="str">
        <f t="shared" si="100"/>
        <v/>
      </c>
      <c r="AB689" t="str">
        <f t="shared" si="101"/>
        <v/>
      </c>
      <c r="AC689" t="str">
        <f t="shared" si="102"/>
        <v>628999007703</v>
      </c>
      <c r="AD689" t="str">
        <f t="shared" si="103"/>
        <v>Halo+,+Visual+AI+5S+mendeteksi+Violation%3A+METALDET1-LINE+8</v>
      </c>
      <c r="AE689" t="str">
        <f t="shared" si="104"/>
        <v>https://web.whatsapp.com/send/?phone=628999007703&amp;text=Halo+,+Visual+AI+5S+mendeteksi+Violation%3A+METALDET1-LINE+8&amp;type=phone_number&amp;app_absent=0</v>
      </c>
      <c r="AF689" t="b">
        <f>IF(ISNA(VLOOKUP(D689&amp;"-"&amp;AB689, Ref_Kontak!$A:$E, 4, FALSE)), FALSE, TRUE)</f>
        <v>0</v>
      </c>
      <c r="AG689" t="str">
        <f>_xlfn.IFNA(VLOOKUP(Z689,Ref_Kontak!H:H,1,FALSE),"FALSE")</f>
        <v>628999007703</v>
      </c>
      <c r="AH689" t="str">
        <f t="shared" si="105"/>
        <v>METALDET1-LINE 8</v>
      </c>
      <c r="AI689">
        <f>IF(I689="violation",COUNTIF($AH$1:AH689,AH689),0)</f>
        <v>455</v>
      </c>
      <c r="AJ689" t="str">
        <f t="shared" si="106"/>
        <v>violation-METALDET1</v>
      </c>
      <c r="AK689">
        <f>IF(I689="violation",COUNTIF($AJ$1:AJ689,AJ689),FALSE)</f>
        <v>454</v>
      </c>
      <c r="AL689">
        <f t="shared" si="107"/>
        <v>0</v>
      </c>
      <c r="AM689">
        <f t="shared" si="108"/>
        <v>3</v>
      </c>
      <c r="AN689" t="str">
        <f t="shared" si="109"/>
        <v>ALERT! 3 Violation founded @METALDET1</v>
      </c>
    </row>
    <row r="690" spans="1:40">
      <c r="A690" t="s">
        <v>120</v>
      </c>
      <c r="B690" t="s">
        <v>121</v>
      </c>
      <c r="C690" t="s">
        <v>584</v>
      </c>
      <c r="D690" t="s">
        <v>129</v>
      </c>
      <c r="E690">
        <v>1</v>
      </c>
      <c r="G690" t="s">
        <v>130</v>
      </c>
      <c r="I690" t="s">
        <v>125</v>
      </c>
      <c r="Z690" t="str">
        <f>IFERROR(MID(AA690,FIND("-",H690,1)+1,20),_xlfn.IFNA(VLOOKUP(F690&amp;"-"&amp;AA690,Ref_Kontak!$A:$E,4,FALSE),Ref_Kontak!$H$2))</f>
        <v>628999007703</v>
      </c>
      <c r="AA690" t="str">
        <f t="shared" si="100"/>
        <v/>
      </c>
      <c r="AB690" t="str">
        <f t="shared" si="101"/>
        <v/>
      </c>
      <c r="AC690" t="str">
        <f t="shared" si="102"/>
        <v>628999007703</v>
      </c>
      <c r="AD690" t="str">
        <f t="shared" si="103"/>
        <v>Halo+,+Visual+AI+5S+mendeteksi+Violation%3A+METALDET1-LINE+8</v>
      </c>
      <c r="AE690" t="str">
        <f t="shared" si="104"/>
        <v>https://web.whatsapp.com/send/?phone=628999007703&amp;text=Halo+,+Visual+AI+5S+mendeteksi+Violation%3A+METALDET1-LINE+8&amp;type=phone_number&amp;app_absent=0</v>
      </c>
      <c r="AF690" t="b">
        <f>IF(ISNA(VLOOKUP(D690&amp;"-"&amp;AB690, Ref_Kontak!$A:$E, 4, FALSE)), FALSE, TRUE)</f>
        <v>0</v>
      </c>
      <c r="AG690" t="str">
        <f>_xlfn.IFNA(VLOOKUP(Z690,Ref_Kontak!H:H,1,FALSE),"FALSE")</f>
        <v>628999007703</v>
      </c>
      <c r="AH690" t="str">
        <f t="shared" si="105"/>
        <v>METALDET1-LINE 8</v>
      </c>
      <c r="AI690">
        <f>IF(I690="violation",COUNTIF($AH$1:AH690,AH690),0)</f>
        <v>456</v>
      </c>
      <c r="AJ690" t="str">
        <f t="shared" si="106"/>
        <v>violation-METALDET1</v>
      </c>
      <c r="AK690">
        <f>IF(I690="violation",COUNTIF($AJ$1:AJ690,AJ690),FALSE)</f>
        <v>455</v>
      </c>
      <c r="AL690">
        <f t="shared" si="107"/>
        <v>0</v>
      </c>
      <c r="AM690">
        <f t="shared" si="108"/>
        <v>3</v>
      </c>
      <c r="AN690" t="str">
        <f t="shared" si="109"/>
        <v>ALERT! 3 Violation founded @METALDET1</v>
      </c>
    </row>
    <row r="691" spans="1:40">
      <c r="A691" t="s">
        <v>120</v>
      </c>
      <c r="B691" t="s">
        <v>121</v>
      </c>
      <c r="C691" t="s">
        <v>585</v>
      </c>
      <c r="D691" t="s">
        <v>129</v>
      </c>
      <c r="E691">
        <v>1</v>
      </c>
      <c r="G691" t="s">
        <v>130</v>
      </c>
      <c r="I691" t="s">
        <v>125</v>
      </c>
      <c r="Z691" t="str">
        <f>IFERROR(MID(AA691,FIND("-",H691,1)+1,20),_xlfn.IFNA(VLOOKUP(F691&amp;"-"&amp;AA691,Ref_Kontak!$A:$E,4,FALSE),Ref_Kontak!$H$2))</f>
        <v>628999007703</v>
      </c>
      <c r="AA691" t="str">
        <f t="shared" si="100"/>
        <v/>
      </c>
      <c r="AB691" t="str">
        <f t="shared" si="101"/>
        <v/>
      </c>
      <c r="AC691" t="str">
        <f t="shared" si="102"/>
        <v>628999007703</v>
      </c>
      <c r="AD691" t="str">
        <f t="shared" si="103"/>
        <v>Halo+,+Visual+AI+5S+mendeteksi+Violation%3A+METALDET1-LINE+8</v>
      </c>
      <c r="AE691" t="str">
        <f t="shared" si="104"/>
        <v>https://web.whatsapp.com/send/?phone=628999007703&amp;text=Halo+,+Visual+AI+5S+mendeteksi+Violation%3A+METALDET1-LINE+8&amp;type=phone_number&amp;app_absent=0</v>
      </c>
      <c r="AF691" t="b">
        <f>IF(ISNA(VLOOKUP(D691&amp;"-"&amp;AB691, Ref_Kontak!$A:$E, 4, FALSE)), FALSE, TRUE)</f>
        <v>0</v>
      </c>
      <c r="AG691" t="str">
        <f>_xlfn.IFNA(VLOOKUP(Z691,Ref_Kontak!H:H,1,FALSE),"FALSE")</f>
        <v>628999007703</v>
      </c>
      <c r="AH691" t="str">
        <f t="shared" si="105"/>
        <v>METALDET1-LINE 8</v>
      </c>
      <c r="AI691">
        <f>IF(I691="violation",COUNTIF($AH$1:AH691,AH691),0)</f>
        <v>457</v>
      </c>
      <c r="AJ691" t="str">
        <f t="shared" si="106"/>
        <v>violation-METALDET1</v>
      </c>
      <c r="AK691">
        <f>IF(I691="violation",COUNTIF($AJ$1:AJ691,AJ691),FALSE)</f>
        <v>456</v>
      </c>
      <c r="AL691">
        <f t="shared" si="107"/>
        <v>0</v>
      </c>
      <c r="AM691">
        <f t="shared" si="108"/>
        <v>3</v>
      </c>
      <c r="AN691" t="str">
        <f t="shared" si="109"/>
        <v>ALERT! 3 Violation founded @METALDET1</v>
      </c>
    </row>
    <row r="692" spans="1:40">
      <c r="A692" t="s">
        <v>120</v>
      </c>
      <c r="B692" t="s">
        <v>121</v>
      </c>
      <c r="C692" t="s">
        <v>586</v>
      </c>
      <c r="D692" t="s">
        <v>129</v>
      </c>
      <c r="E692">
        <v>1</v>
      </c>
      <c r="G692" t="s">
        <v>130</v>
      </c>
      <c r="I692" t="s">
        <v>125</v>
      </c>
      <c r="Z692" t="str">
        <f>IFERROR(MID(AA692,FIND("-",H692,1)+1,20),_xlfn.IFNA(VLOOKUP(F692&amp;"-"&amp;AA692,Ref_Kontak!$A:$E,4,FALSE),Ref_Kontak!$H$2))</f>
        <v>628999007703</v>
      </c>
      <c r="AA692" t="str">
        <f t="shared" si="100"/>
        <v/>
      </c>
      <c r="AB692" t="str">
        <f t="shared" si="101"/>
        <v/>
      </c>
      <c r="AC692" t="str">
        <f t="shared" si="102"/>
        <v>628999007703</v>
      </c>
      <c r="AD692" t="str">
        <f t="shared" si="103"/>
        <v>Halo+,+Visual+AI+5S+mendeteksi+Violation%3A+METALDET1-LINE+8</v>
      </c>
      <c r="AE692" t="str">
        <f t="shared" si="104"/>
        <v>https://web.whatsapp.com/send/?phone=628999007703&amp;text=Halo+,+Visual+AI+5S+mendeteksi+Violation%3A+METALDET1-LINE+8&amp;type=phone_number&amp;app_absent=0</v>
      </c>
      <c r="AF692" t="b">
        <f>IF(ISNA(VLOOKUP(D692&amp;"-"&amp;AB692, Ref_Kontak!$A:$E, 4, FALSE)), FALSE, TRUE)</f>
        <v>0</v>
      </c>
      <c r="AG692" t="str">
        <f>_xlfn.IFNA(VLOOKUP(Z692,Ref_Kontak!H:H,1,FALSE),"FALSE")</f>
        <v>628999007703</v>
      </c>
      <c r="AH692" t="str">
        <f t="shared" si="105"/>
        <v>METALDET1-LINE 8</v>
      </c>
      <c r="AI692">
        <f>IF(I692="violation",COUNTIF($AH$1:AH692,AH692),0)</f>
        <v>458</v>
      </c>
      <c r="AJ692" t="str">
        <f t="shared" si="106"/>
        <v>violation-METALDET1</v>
      </c>
      <c r="AK692">
        <f>IF(I692="violation",COUNTIF($AJ$1:AJ692,AJ692),FALSE)</f>
        <v>457</v>
      </c>
      <c r="AL692">
        <f t="shared" si="107"/>
        <v>0</v>
      </c>
      <c r="AM692">
        <f t="shared" si="108"/>
        <v>3</v>
      </c>
      <c r="AN692" t="str">
        <f t="shared" si="109"/>
        <v>ALERT! 3 Violation founded @METALDET1</v>
      </c>
    </row>
    <row r="693" spans="1:40">
      <c r="A693" t="s">
        <v>120</v>
      </c>
      <c r="B693" t="s">
        <v>121</v>
      </c>
      <c r="C693" t="s">
        <v>587</v>
      </c>
      <c r="D693" t="s">
        <v>129</v>
      </c>
      <c r="E693">
        <v>1</v>
      </c>
      <c r="G693" t="s">
        <v>130</v>
      </c>
      <c r="I693" t="s">
        <v>125</v>
      </c>
      <c r="Z693" t="str">
        <f>IFERROR(MID(AA693,FIND("-",H693,1)+1,20),_xlfn.IFNA(VLOOKUP(F693&amp;"-"&amp;AA693,Ref_Kontak!$A:$E,4,FALSE),Ref_Kontak!$H$2))</f>
        <v>628999007703</v>
      </c>
      <c r="AA693" t="str">
        <f t="shared" si="100"/>
        <v/>
      </c>
      <c r="AB693" t="str">
        <f t="shared" si="101"/>
        <v/>
      </c>
      <c r="AC693" t="str">
        <f t="shared" si="102"/>
        <v>628999007703</v>
      </c>
      <c r="AD693" t="str">
        <f t="shared" si="103"/>
        <v>Halo+,+Visual+AI+5S+mendeteksi+Violation%3A+METALDET1-LINE+8</v>
      </c>
      <c r="AE693" t="str">
        <f t="shared" si="104"/>
        <v>https://web.whatsapp.com/send/?phone=628999007703&amp;text=Halo+,+Visual+AI+5S+mendeteksi+Violation%3A+METALDET1-LINE+8&amp;type=phone_number&amp;app_absent=0</v>
      </c>
      <c r="AF693" t="b">
        <f>IF(ISNA(VLOOKUP(D693&amp;"-"&amp;AB693, Ref_Kontak!$A:$E, 4, FALSE)), FALSE, TRUE)</f>
        <v>0</v>
      </c>
      <c r="AG693" t="str">
        <f>_xlfn.IFNA(VLOOKUP(Z693,Ref_Kontak!H:H,1,FALSE),"FALSE")</f>
        <v>628999007703</v>
      </c>
      <c r="AH693" t="str">
        <f t="shared" si="105"/>
        <v>METALDET1-LINE 8</v>
      </c>
      <c r="AI693">
        <f>IF(I693="violation",COUNTIF($AH$1:AH693,AH693),0)</f>
        <v>459</v>
      </c>
      <c r="AJ693" t="str">
        <f t="shared" si="106"/>
        <v>violation-METALDET1</v>
      </c>
      <c r="AK693">
        <f>IF(I693="violation",COUNTIF($AJ$1:AJ693,AJ693),FALSE)</f>
        <v>458</v>
      </c>
      <c r="AL693">
        <f t="shared" si="107"/>
        <v>0</v>
      </c>
      <c r="AM693">
        <f t="shared" si="108"/>
        <v>3</v>
      </c>
      <c r="AN693" t="str">
        <f t="shared" si="109"/>
        <v>ALERT! 3 Violation founded @METALDET1</v>
      </c>
    </row>
    <row r="694" spans="1:40">
      <c r="A694" t="s">
        <v>120</v>
      </c>
      <c r="B694" t="s">
        <v>121</v>
      </c>
      <c r="C694" t="s">
        <v>588</v>
      </c>
      <c r="D694" t="s">
        <v>589</v>
      </c>
      <c r="E694">
        <v>1</v>
      </c>
      <c r="G694" t="s">
        <v>130</v>
      </c>
      <c r="I694" t="s">
        <v>125</v>
      </c>
      <c r="K694" t="s">
        <v>590</v>
      </c>
      <c r="Z694" t="str">
        <f>IFERROR(MID(AA694,FIND("-",H694,1)+1,20),_xlfn.IFNA(VLOOKUP(F694&amp;"-"&amp;AA694,Ref_Kontak!$A:$E,4,FALSE),Ref_Kontak!$H$2))</f>
        <v>628999007703</v>
      </c>
      <c r="AA694" t="str">
        <f t="shared" si="100"/>
        <v/>
      </c>
      <c r="AB694" t="str">
        <f t="shared" si="101"/>
        <v/>
      </c>
      <c r="AC694" t="str">
        <f t="shared" si="102"/>
        <v>628999007703</v>
      </c>
      <c r="AD694" t="str">
        <f t="shared" si="103"/>
        <v>Halo+,+Visual+AI+5S+mendeteksi+Violation%3A+METALDET1-LINE+13</v>
      </c>
      <c r="AE694" t="str">
        <f t="shared" si="104"/>
        <v>https://web.whatsapp.com/send/?phone=628999007703&amp;text=Halo+,+Visual+AI+5S+mendeteksi+Violation%3A+METALDET1-LINE+13&amp;type=phone_number&amp;app_absent=0</v>
      </c>
      <c r="AF694" t="b">
        <f>IF(ISNA(VLOOKUP(D694&amp;"-"&amp;AB694, Ref_Kontak!$A:$E, 4, FALSE)), FALSE, TRUE)</f>
        <v>0</v>
      </c>
      <c r="AG694" t="str">
        <f>_xlfn.IFNA(VLOOKUP(Z694,Ref_Kontak!H:H,1,FALSE),"FALSE")</f>
        <v>628999007703</v>
      </c>
      <c r="AH694" t="str">
        <f t="shared" si="105"/>
        <v>METALDET1-LINE 13</v>
      </c>
      <c r="AI694">
        <f>IF(I694="violation",COUNTIF($AH$1:AH694,AH694),0)</f>
        <v>1</v>
      </c>
      <c r="AJ694" t="str">
        <f t="shared" si="106"/>
        <v>violation-METALDET1</v>
      </c>
      <c r="AK694">
        <f>IF(I694="violation",COUNTIF($AJ$1:AJ694,AJ694),FALSE)</f>
        <v>459</v>
      </c>
      <c r="AL694">
        <f t="shared" si="107"/>
        <v>1</v>
      </c>
      <c r="AM694">
        <f t="shared" si="108"/>
        <v>3</v>
      </c>
      <c r="AN694" t="str">
        <f t="shared" si="109"/>
        <v>ALERT! 3 Violation founded @METALDET1</v>
      </c>
    </row>
    <row r="695" spans="1:40">
      <c r="A695" t="s">
        <v>120</v>
      </c>
      <c r="B695" t="s">
        <v>121</v>
      </c>
      <c r="C695" t="s">
        <v>591</v>
      </c>
      <c r="D695" t="s">
        <v>589</v>
      </c>
      <c r="E695">
        <v>1</v>
      </c>
      <c r="G695" t="s">
        <v>130</v>
      </c>
      <c r="I695" t="s">
        <v>125</v>
      </c>
      <c r="Z695" t="str">
        <f>IFERROR(MID(AA695,FIND("-",H695,1)+1,20),_xlfn.IFNA(VLOOKUP(F695&amp;"-"&amp;AA695,Ref_Kontak!$A:$E,4,FALSE),Ref_Kontak!$H$2))</f>
        <v>628999007703</v>
      </c>
      <c r="AA695" t="str">
        <f t="shared" si="100"/>
        <v/>
      </c>
      <c r="AB695" t="str">
        <f t="shared" si="101"/>
        <v/>
      </c>
      <c r="AC695" t="str">
        <f t="shared" si="102"/>
        <v>628999007703</v>
      </c>
      <c r="AD695" t="str">
        <f t="shared" si="103"/>
        <v>Halo+,+Visual+AI+5S+mendeteksi+Violation%3A+METALDET1-LINE+13</v>
      </c>
      <c r="AE695" t="str">
        <f t="shared" si="104"/>
        <v>https://web.whatsapp.com/send/?phone=628999007703&amp;text=Halo+,+Visual+AI+5S+mendeteksi+Violation%3A+METALDET1-LINE+13&amp;type=phone_number&amp;app_absent=0</v>
      </c>
      <c r="AF695" t="b">
        <f>IF(ISNA(VLOOKUP(D695&amp;"-"&amp;AB695, Ref_Kontak!$A:$E, 4, FALSE)), FALSE, TRUE)</f>
        <v>0</v>
      </c>
      <c r="AG695" t="str">
        <f>_xlfn.IFNA(VLOOKUP(Z695,Ref_Kontak!H:H,1,FALSE),"FALSE")</f>
        <v>628999007703</v>
      </c>
      <c r="AH695" t="str">
        <f t="shared" si="105"/>
        <v>METALDET1-LINE 13</v>
      </c>
      <c r="AI695">
        <f>IF(I695="violation",COUNTIF($AH$1:AH695,AH695),0)</f>
        <v>2</v>
      </c>
      <c r="AJ695" t="str">
        <f t="shared" si="106"/>
        <v>violation-METALDET1</v>
      </c>
      <c r="AK695">
        <f>IF(I695="violation",COUNTIF($AJ$1:AJ695,AJ695),FALSE)</f>
        <v>460</v>
      </c>
      <c r="AL695">
        <f t="shared" si="107"/>
        <v>0</v>
      </c>
      <c r="AM695">
        <f t="shared" si="108"/>
        <v>3</v>
      </c>
      <c r="AN695" t="str">
        <f t="shared" si="109"/>
        <v>ALERT! 3 Violation founded @METALDET1</v>
      </c>
    </row>
    <row r="696" spans="1:40">
      <c r="A696" t="s">
        <v>120</v>
      </c>
      <c r="B696" t="s">
        <v>121</v>
      </c>
      <c r="C696" t="s">
        <v>591</v>
      </c>
      <c r="D696" t="s">
        <v>589</v>
      </c>
      <c r="E696">
        <v>1</v>
      </c>
      <c r="G696" t="s">
        <v>130</v>
      </c>
      <c r="I696" t="s">
        <v>125</v>
      </c>
      <c r="Z696" t="str">
        <f>IFERROR(MID(AA696,FIND("-",H696,1)+1,20),_xlfn.IFNA(VLOOKUP(F696&amp;"-"&amp;AA696,Ref_Kontak!$A:$E,4,FALSE),Ref_Kontak!$H$2))</f>
        <v>628999007703</v>
      </c>
      <c r="AA696" t="str">
        <f t="shared" si="100"/>
        <v/>
      </c>
      <c r="AB696" t="str">
        <f t="shared" si="101"/>
        <v/>
      </c>
      <c r="AC696" t="str">
        <f t="shared" si="102"/>
        <v>628999007703</v>
      </c>
      <c r="AD696" t="str">
        <f t="shared" si="103"/>
        <v>Halo+,+Visual+AI+5S+mendeteksi+Violation%3A+METALDET1-LINE+13</v>
      </c>
      <c r="AE696" t="str">
        <f t="shared" si="104"/>
        <v>https://web.whatsapp.com/send/?phone=628999007703&amp;text=Halo+,+Visual+AI+5S+mendeteksi+Violation%3A+METALDET1-LINE+13&amp;type=phone_number&amp;app_absent=0</v>
      </c>
      <c r="AF696" t="b">
        <f>IF(ISNA(VLOOKUP(D696&amp;"-"&amp;AB696, Ref_Kontak!$A:$E, 4, FALSE)), FALSE, TRUE)</f>
        <v>0</v>
      </c>
      <c r="AG696" t="str">
        <f>_xlfn.IFNA(VLOOKUP(Z696,Ref_Kontak!H:H,1,FALSE),"FALSE")</f>
        <v>628999007703</v>
      </c>
      <c r="AH696" t="str">
        <f t="shared" si="105"/>
        <v>METALDET1-LINE 13</v>
      </c>
      <c r="AI696">
        <f>IF(I696="violation",COUNTIF($AH$1:AH696,AH696),0)</f>
        <v>3</v>
      </c>
      <c r="AJ696" t="str">
        <f t="shared" si="106"/>
        <v>violation-METALDET1</v>
      </c>
      <c r="AK696">
        <f>IF(I696="violation",COUNTIF($AJ$1:AJ696,AJ696),FALSE)</f>
        <v>461</v>
      </c>
      <c r="AL696">
        <f t="shared" si="107"/>
        <v>0</v>
      </c>
      <c r="AM696">
        <f t="shared" si="108"/>
        <v>3</v>
      </c>
      <c r="AN696" t="str">
        <f t="shared" si="109"/>
        <v>ALERT! 3 Violation founded @METALDET1</v>
      </c>
    </row>
    <row r="697" spans="1:40">
      <c r="A697" t="s">
        <v>120</v>
      </c>
      <c r="B697" t="s">
        <v>121</v>
      </c>
      <c r="C697" t="s">
        <v>592</v>
      </c>
      <c r="D697" t="s">
        <v>589</v>
      </c>
      <c r="E697">
        <v>1</v>
      </c>
      <c r="G697" t="s">
        <v>130</v>
      </c>
      <c r="I697" t="s">
        <v>125</v>
      </c>
      <c r="Z697" t="str">
        <f>IFERROR(MID(AA697,FIND("-",H697,1)+1,20),_xlfn.IFNA(VLOOKUP(F697&amp;"-"&amp;AA697,Ref_Kontak!$A:$E,4,FALSE),Ref_Kontak!$H$2))</f>
        <v>628999007703</v>
      </c>
      <c r="AA697" t="str">
        <f t="shared" si="100"/>
        <v/>
      </c>
      <c r="AB697" t="str">
        <f t="shared" si="101"/>
        <v/>
      </c>
      <c r="AC697" t="str">
        <f t="shared" si="102"/>
        <v>628999007703</v>
      </c>
      <c r="AD697" t="str">
        <f t="shared" si="103"/>
        <v>Halo+,+Visual+AI+5S+mendeteksi+Violation%3A+METALDET1-LINE+13</v>
      </c>
      <c r="AE697" t="str">
        <f t="shared" si="104"/>
        <v>https://web.whatsapp.com/send/?phone=628999007703&amp;text=Halo+,+Visual+AI+5S+mendeteksi+Violation%3A+METALDET1-LINE+13&amp;type=phone_number&amp;app_absent=0</v>
      </c>
      <c r="AF697" t="b">
        <f>IF(ISNA(VLOOKUP(D697&amp;"-"&amp;AB697, Ref_Kontak!$A:$E, 4, FALSE)), FALSE, TRUE)</f>
        <v>0</v>
      </c>
      <c r="AG697" t="str">
        <f>_xlfn.IFNA(VLOOKUP(Z697,Ref_Kontak!H:H,1,FALSE),"FALSE")</f>
        <v>628999007703</v>
      </c>
      <c r="AH697" t="str">
        <f t="shared" si="105"/>
        <v>METALDET1-LINE 13</v>
      </c>
      <c r="AI697">
        <f>IF(I697="violation",COUNTIF($AH$1:AH697,AH697),0)</f>
        <v>4</v>
      </c>
      <c r="AJ697" t="str">
        <f t="shared" si="106"/>
        <v>violation-METALDET1</v>
      </c>
      <c r="AK697">
        <f>IF(I697="violation",COUNTIF($AJ$1:AJ697,AJ697),FALSE)</f>
        <v>462</v>
      </c>
      <c r="AL697">
        <f t="shared" si="107"/>
        <v>0</v>
      </c>
      <c r="AM697">
        <f t="shared" si="108"/>
        <v>3</v>
      </c>
      <c r="AN697" t="str">
        <f t="shared" si="109"/>
        <v>ALERT! 3 Violation founded @METALDET1</v>
      </c>
    </row>
    <row r="698" spans="1:40">
      <c r="A698" t="s">
        <v>120</v>
      </c>
      <c r="B698" t="s">
        <v>121</v>
      </c>
      <c r="C698" t="s">
        <v>592</v>
      </c>
      <c r="D698" t="s">
        <v>589</v>
      </c>
      <c r="E698">
        <v>1</v>
      </c>
      <c r="G698" t="s">
        <v>130</v>
      </c>
      <c r="I698" t="s">
        <v>125</v>
      </c>
      <c r="Z698" t="str">
        <f>IFERROR(MID(AA698,FIND("-",H698,1)+1,20),_xlfn.IFNA(VLOOKUP(F698&amp;"-"&amp;AA698,Ref_Kontak!$A:$E,4,FALSE),Ref_Kontak!$H$2))</f>
        <v>628999007703</v>
      </c>
      <c r="AA698" t="str">
        <f t="shared" si="100"/>
        <v/>
      </c>
      <c r="AB698" t="str">
        <f t="shared" si="101"/>
        <v/>
      </c>
      <c r="AC698" t="str">
        <f t="shared" si="102"/>
        <v>628999007703</v>
      </c>
      <c r="AD698" t="str">
        <f t="shared" si="103"/>
        <v>Halo+,+Visual+AI+5S+mendeteksi+Violation%3A+METALDET1-LINE+13</v>
      </c>
      <c r="AE698" t="str">
        <f t="shared" si="104"/>
        <v>https://web.whatsapp.com/send/?phone=628999007703&amp;text=Halo+,+Visual+AI+5S+mendeteksi+Violation%3A+METALDET1-LINE+13&amp;type=phone_number&amp;app_absent=0</v>
      </c>
      <c r="AF698" t="b">
        <f>IF(ISNA(VLOOKUP(D698&amp;"-"&amp;AB698, Ref_Kontak!$A:$E, 4, FALSE)), FALSE, TRUE)</f>
        <v>0</v>
      </c>
      <c r="AG698" t="str">
        <f>_xlfn.IFNA(VLOOKUP(Z698,Ref_Kontak!H:H,1,FALSE),"FALSE")</f>
        <v>628999007703</v>
      </c>
      <c r="AH698" t="str">
        <f t="shared" si="105"/>
        <v>METALDET1-LINE 13</v>
      </c>
      <c r="AI698">
        <f>IF(I698="violation",COUNTIF($AH$1:AH698,AH698),0)</f>
        <v>5</v>
      </c>
      <c r="AJ698" t="str">
        <f t="shared" si="106"/>
        <v>violation-METALDET1</v>
      </c>
      <c r="AK698">
        <f>IF(I698="violation",COUNTIF($AJ$1:AJ698,AJ698),FALSE)</f>
        <v>463</v>
      </c>
      <c r="AL698">
        <f t="shared" si="107"/>
        <v>0</v>
      </c>
      <c r="AM698">
        <f t="shared" si="108"/>
        <v>3</v>
      </c>
      <c r="AN698" t="str">
        <f t="shared" si="109"/>
        <v>ALERT! 3 Violation founded @METALDET1</v>
      </c>
    </row>
    <row r="699" spans="1:40">
      <c r="A699" t="s">
        <v>120</v>
      </c>
      <c r="B699" t="s">
        <v>121</v>
      </c>
      <c r="C699" t="s">
        <v>593</v>
      </c>
      <c r="D699" t="s">
        <v>589</v>
      </c>
      <c r="E699">
        <v>1</v>
      </c>
      <c r="G699" t="s">
        <v>130</v>
      </c>
      <c r="I699" t="s">
        <v>125</v>
      </c>
      <c r="Z699" t="str">
        <f>IFERROR(MID(AA699,FIND("-",H699,1)+1,20),_xlfn.IFNA(VLOOKUP(F699&amp;"-"&amp;AA699,Ref_Kontak!$A:$E,4,FALSE),Ref_Kontak!$H$2))</f>
        <v>628999007703</v>
      </c>
      <c r="AA699" t="str">
        <f t="shared" si="100"/>
        <v/>
      </c>
      <c r="AB699" t="str">
        <f t="shared" si="101"/>
        <v/>
      </c>
      <c r="AC699" t="str">
        <f t="shared" si="102"/>
        <v>628999007703</v>
      </c>
      <c r="AD699" t="str">
        <f t="shared" si="103"/>
        <v>Halo+,+Visual+AI+5S+mendeteksi+Violation%3A+METALDET1-LINE+13</v>
      </c>
      <c r="AE699" t="str">
        <f t="shared" si="104"/>
        <v>https://web.whatsapp.com/send/?phone=628999007703&amp;text=Halo+,+Visual+AI+5S+mendeteksi+Violation%3A+METALDET1-LINE+13&amp;type=phone_number&amp;app_absent=0</v>
      </c>
      <c r="AF699" t="b">
        <f>IF(ISNA(VLOOKUP(D699&amp;"-"&amp;AB699, Ref_Kontak!$A:$E, 4, FALSE)), FALSE, TRUE)</f>
        <v>0</v>
      </c>
      <c r="AG699" t="str">
        <f>_xlfn.IFNA(VLOOKUP(Z699,Ref_Kontak!H:H,1,FALSE),"FALSE")</f>
        <v>628999007703</v>
      </c>
      <c r="AH699" t="str">
        <f t="shared" si="105"/>
        <v>METALDET1-LINE 13</v>
      </c>
      <c r="AI699">
        <f>IF(I699="violation",COUNTIF($AH$1:AH699,AH699),0)</f>
        <v>6</v>
      </c>
      <c r="AJ699" t="str">
        <f t="shared" si="106"/>
        <v>violation-METALDET1</v>
      </c>
      <c r="AK699">
        <f>IF(I699="violation",COUNTIF($AJ$1:AJ699,AJ699),FALSE)</f>
        <v>464</v>
      </c>
      <c r="AL699">
        <f t="shared" si="107"/>
        <v>0</v>
      </c>
      <c r="AM699">
        <f t="shared" si="108"/>
        <v>3</v>
      </c>
      <c r="AN699" t="str">
        <f t="shared" si="109"/>
        <v>ALERT! 3 Violation founded @METALDET1</v>
      </c>
    </row>
    <row r="700" spans="1:40">
      <c r="A700" t="s">
        <v>120</v>
      </c>
      <c r="B700" t="s">
        <v>121</v>
      </c>
      <c r="C700" t="s">
        <v>594</v>
      </c>
      <c r="D700" t="s">
        <v>589</v>
      </c>
      <c r="E700">
        <v>1</v>
      </c>
      <c r="G700" t="s">
        <v>130</v>
      </c>
      <c r="I700" t="s">
        <v>125</v>
      </c>
      <c r="Z700" t="str">
        <f>IFERROR(MID(AA700,FIND("-",H700,1)+1,20),_xlfn.IFNA(VLOOKUP(F700&amp;"-"&amp;AA700,Ref_Kontak!$A:$E,4,FALSE),Ref_Kontak!$H$2))</f>
        <v>628999007703</v>
      </c>
      <c r="AA700" t="str">
        <f t="shared" si="100"/>
        <v/>
      </c>
      <c r="AB700" t="str">
        <f t="shared" si="101"/>
        <v/>
      </c>
      <c r="AC700" t="str">
        <f t="shared" si="102"/>
        <v>628999007703</v>
      </c>
      <c r="AD700" t="str">
        <f t="shared" si="103"/>
        <v>Halo+,+Visual+AI+5S+mendeteksi+Violation%3A+METALDET1-LINE+13</v>
      </c>
      <c r="AE700" t="str">
        <f t="shared" si="104"/>
        <v>https://web.whatsapp.com/send/?phone=628999007703&amp;text=Halo+,+Visual+AI+5S+mendeteksi+Violation%3A+METALDET1-LINE+13&amp;type=phone_number&amp;app_absent=0</v>
      </c>
      <c r="AF700" t="b">
        <f>IF(ISNA(VLOOKUP(D700&amp;"-"&amp;AB700, Ref_Kontak!$A:$E, 4, FALSE)), FALSE, TRUE)</f>
        <v>0</v>
      </c>
      <c r="AG700" t="str">
        <f>_xlfn.IFNA(VLOOKUP(Z700,Ref_Kontak!H:H,1,FALSE),"FALSE")</f>
        <v>628999007703</v>
      </c>
      <c r="AH700" t="str">
        <f t="shared" si="105"/>
        <v>METALDET1-LINE 13</v>
      </c>
      <c r="AI700">
        <f>IF(I700="violation",COUNTIF($AH$1:AH700,AH700),0)</f>
        <v>7</v>
      </c>
      <c r="AJ700" t="str">
        <f t="shared" si="106"/>
        <v>violation-METALDET1</v>
      </c>
      <c r="AK700">
        <f>IF(I700="violation",COUNTIF($AJ$1:AJ700,AJ700),FALSE)</f>
        <v>465</v>
      </c>
      <c r="AL700">
        <f t="shared" si="107"/>
        <v>0</v>
      </c>
      <c r="AM700">
        <f t="shared" si="108"/>
        <v>3</v>
      </c>
      <c r="AN700" t="str">
        <f t="shared" si="109"/>
        <v>ALERT! 3 Violation founded @METALDET1</v>
      </c>
    </row>
    <row r="701" spans="1:40">
      <c r="A701" t="s">
        <v>120</v>
      </c>
      <c r="B701" t="s">
        <v>121</v>
      </c>
      <c r="C701" t="s">
        <v>594</v>
      </c>
      <c r="D701" t="s">
        <v>589</v>
      </c>
      <c r="E701">
        <v>1</v>
      </c>
      <c r="G701" t="s">
        <v>130</v>
      </c>
      <c r="I701" t="s">
        <v>125</v>
      </c>
      <c r="Z701" t="str">
        <f>IFERROR(MID(AA701,FIND("-",H701,1)+1,20),_xlfn.IFNA(VLOOKUP(F701&amp;"-"&amp;AA701,Ref_Kontak!$A:$E,4,FALSE),Ref_Kontak!$H$2))</f>
        <v>628999007703</v>
      </c>
      <c r="AA701" t="str">
        <f t="shared" si="100"/>
        <v/>
      </c>
      <c r="AB701" t="str">
        <f t="shared" si="101"/>
        <v/>
      </c>
      <c r="AC701" t="str">
        <f t="shared" si="102"/>
        <v>628999007703</v>
      </c>
      <c r="AD701" t="str">
        <f t="shared" si="103"/>
        <v>Halo+,+Visual+AI+5S+mendeteksi+Violation%3A+METALDET1-LINE+13</v>
      </c>
      <c r="AE701" t="str">
        <f t="shared" si="104"/>
        <v>https://web.whatsapp.com/send/?phone=628999007703&amp;text=Halo+,+Visual+AI+5S+mendeteksi+Violation%3A+METALDET1-LINE+13&amp;type=phone_number&amp;app_absent=0</v>
      </c>
      <c r="AF701" t="b">
        <f>IF(ISNA(VLOOKUP(D701&amp;"-"&amp;AB701, Ref_Kontak!$A:$E, 4, FALSE)), FALSE, TRUE)</f>
        <v>0</v>
      </c>
      <c r="AG701" t="str">
        <f>_xlfn.IFNA(VLOOKUP(Z701,Ref_Kontak!H:H,1,FALSE),"FALSE")</f>
        <v>628999007703</v>
      </c>
      <c r="AH701" t="str">
        <f t="shared" si="105"/>
        <v>METALDET1-LINE 13</v>
      </c>
      <c r="AI701">
        <f>IF(I701="violation",COUNTIF($AH$1:AH701,AH701),0)</f>
        <v>8</v>
      </c>
      <c r="AJ701" t="str">
        <f t="shared" si="106"/>
        <v>violation-METALDET1</v>
      </c>
      <c r="AK701">
        <f>IF(I701="violation",COUNTIF($AJ$1:AJ701,AJ701),FALSE)</f>
        <v>466</v>
      </c>
      <c r="AL701">
        <f t="shared" si="107"/>
        <v>0</v>
      </c>
      <c r="AM701">
        <f t="shared" si="108"/>
        <v>3</v>
      </c>
      <c r="AN701" t="str">
        <f t="shared" si="109"/>
        <v>ALERT! 3 Violation founded @METALDET1</v>
      </c>
    </row>
    <row r="702" spans="1:40">
      <c r="A702" t="s">
        <v>120</v>
      </c>
      <c r="B702" t="s">
        <v>121</v>
      </c>
      <c r="C702" t="s">
        <v>595</v>
      </c>
      <c r="D702" t="s">
        <v>589</v>
      </c>
      <c r="E702">
        <v>1</v>
      </c>
      <c r="G702" t="s">
        <v>130</v>
      </c>
      <c r="I702" t="s">
        <v>125</v>
      </c>
      <c r="Z702" t="str">
        <f>IFERROR(MID(AA702,FIND("-",H702,1)+1,20),_xlfn.IFNA(VLOOKUP(F702&amp;"-"&amp;AA702,Ref_Kontak!$A:$E,4,FALSE),Ref_Kontak!$H$2))</f>
        <v>628999007703</v>
      </c>
      <c r="AA702" t="str">
        <f t="shared" si="100"/>
        <v/>
      </c>
      <c r="AB702" t="str">
        <f t="shared" si="101"/>
        <v/>
      </c>
      <c r="AC702" t="str">
        <f t="shared" si="102"/>
        <v>628999007703</v>
      </c>
      <c r="AD702" t="str">
        <f t="shared" si="103"/>
        <v>Halo+,+Visual+AI+5S+mendeteksi+Violation%3A+METALDET1-LINE+13</v>
      </c>
      <c r="AE702" t="str">
        <f t="shared" si="104"/>
        <v>https://web.whatsapp.com/send/?phone=628999007703&amp;text=Halo+,+Visual+AI+5S+mendeteksi+Violation%3A+METALDET1-LINE+13&amp;type=phone_number&amp;app_absent=0</v>
      </c>
      <c r="AF702" t="b">
        <f>IF(ISNA(VLOOKUP(D702&amp;"-"&amp;AB702, Ref_Kontak!$A:$E, 4, FALSE)), FALSE, TRUE)</f>
        <v>0</v>
      </c>
      <c r="AG702" t="str">
        <f>_xlfn.IFNA(VLOOKUP(Z702,Ref_Kontak!H:H,1,FALSE),"FALSE")</f>
        <v>628999007703</v>
      </c>
      <c r="AH702" t="str">
        <f t="shared" si="105"/>
        <v>METALDET1-LINE 13</v>
      </c>
      <c r="AI702">
        <f>IF(I702="violation",COUNTIF($AH$1:AH702,AH702),0)</f>
        <v>9</v>
      </c>
      <c r="AJ702" t="str">
        <f t="shared" si="106"/>
        <v>violation-METALDET1</v>
      </c>
      <c r="AK702">
        <f>IF(I702="violation",COUNTIF($AJ$1:AJ702,AJ702),FALSE)</f>
        <v>467</v>
      </c>
      <c r="AL702">
        <f t="shared" si="107"/>
        <v>0</v>
      </c>
      <c r="AM702">
        <f t="shared" si="108"/>
        <v>3</v>
      </c>
      <c r="AN702" t="str">
        <f t="shared" si="109"/>
        <v>ALERT! 3 Violation founded @METALDET1</v>
      </c>
    </row>
    <row r="703" spans="1:40">
      <c r="A703" t="s">
        <v>120</v>
      </c>
      <c r="B703" t="s">
        <v>121</v>
      </c>
      <c r="C703" t="s">
        <v>596</v>
      </c>
      <c r="D703" t="s">
        <v>589</v>
      </c>
      <c r="E703">
        <v>1</v>
      </c>
      <c r="G703" t="s">
        <v>130</v>
      </c>
      <c r="I703" t="s">
        <v>125</v>
      </c>
      <c r="Z703" t="str">
        <f>IFERROR(MID(AA703,FIND("-",H703,1)+1,20),_xlfn.IFNA(VLOOKUP(F703&amp;"-"&amp;AA703,Ref_Kontak!$A:$E,4,FALSE),Ref_Kontak!$H$2))</f>
        <v>628999007703</v>
      </c>
      <c r="AA703" t="str">
        <f t="shared" si="100"/>
        <v/>
      </c>
      <c r="AB703" t="str">
        <f t="shared" si="101"/>
        <v/>
      </c>
      <c r="AC703" t="str">
        <f t="shared" si="102"/>
        <v>628999007703</v>
      </c>
      <c r="AD703" t="str">
        <f t="shared" si="103"/>
        <v>Halo+,+Visual+AI+5S+mendeteksi+Violation%3A+METALDET1-LINE+13</v>
      </c>
      <c r="AE703" t="str">
        <f t="shared" si="104"/>
        <v>https://web.whatsapp.com/send/?phone=628999007703&amp;text=Halo+,+Visual+AI+5S+mendeteksi+Violation%3A+METALDET1-LINE+13&amp;type=phone_number&amp;app_absent=0</v>
      </c>
      <c r="AF703" t="b">
        <f>IF(ISNA(VLOOKUP(D703&amp;"-"&amp;AB703, Ref_Kontak!$A:$E, 4, FALSE)), FALSE, TRUE)</f>
        <v>0</v>
      </c>
      <c r="AG703" t="str">
        <f>_xlfn.IFNA(VLOOKUP(Z703,Ref_Kontak!H:H,1,FALSE),"FALSE")</f>
        <v>628999007703</v>
      </c>
      <c r="AH703" t="str">
        <f t="shared" si="105"/>
        <v>METALDET1-LINE 13</v>
      </c>
      <c r="AI703">
        <f>IF(I703="violation",COUNTIF($AH$1:AH703,AH703),0)</f>
        <v>10</v>
      </c>
      <c r="AJ703" t="str">
        <f t="shared" si="106"/>
        <v>violation-METALDET1</v>
      </c>
      <c r="AK703">
        <f>IF(I703="violation",COUNTIF($AJ$1:AJ703,AJ703),FALSE)</f>
        <v>468</v>
      </c>
      <c r="AL703">
        <f t="shared" si="107"/>
        <v>0</v>
      </c>
      <c r="AM703">
        <f t="shared" si="108"/>
        <v>3</v>
      </c>
      <c r="AN703" t="str">
        <f t="shared" si="109"/>
        <v>ALERT! 3 Violation founded @METALDET1</v>
      </c>
    </row>
    <row r="704" spans="1:40">
      <c r="A704" t="s">
        <v>120</v>
      </c>
      <c r="B704" t="s">
        <v>121</v>
      </c>
      <c r="C704" t="s">
        <v>597</v>
      </c>
      <c r="D704" t="s">
        <v>589</v>
      </c>
      <c r="E704">
        <v>1</v>
      </c>
      <c r="G704" t="s">
        <v>130</v>
      </c>
      <c r="I704" t="s">
        <v>125</v>
      </c>
      <c r="Z704" t="str">
        <f>IFERROR(MID(AA704,FIND("-",H704,1)+1,20),_xlfn.IFNA(VLOOKUP(F704&amp;"-"&amp;AA704,Ref_Kontak!$A:$E,4,FALSE),Ref_Kontak!$H$2))</f>
        <v>628999007703</v>
      </c>
      <c r="AA704" t="str">
        <f t="shared" si="100"/>
        <v/>
      </c>
      <c r="AB704" t="str">
        <f t="shared" si="101"/>
        <v/>
      </c>
      <c r="AC704" t="str">
        <f t="shared" si="102"/>
        <v>628999007703</v>
      </c>
      <c r="AD704" t="str">
        <f t="shared" si="103"/>
        <v>Halo+,+Visual+AI+5S+mendeteksi+Violation%3A+METALDET1-LINE+13</v>
      </c>
      <c r="AE704" t="str">
        <f t="shared" si="104"/>
        <v>https://web.whatsapp.com/send/?phone=628999007703&amp;text=Halo+,+Visual+AI+5S+mendeteksi+Violation%3A+METALDET1-LINE+13&amp;type=phone_number&amp;app_absent=0</v>
      </c>
      <c r="AF704" t="b">
        <f>IF(ISNA(VLOOKUP(D704&amp;"-"&amp;AB704, Ref_Kontak!$A:$E, 4, FALSE)), FALSE, TRUE)</f>
        <v>0</v>
      </c>
      <c r="AG704" t="str">
        <f>_xlfn.IFNA(VLOOKUP(Z704,Ref_Kontak!H:H,1,FALSE),"FALSE")</f>
        <v>628999007703</v>
      </c>
      <c r="AH704" t="str">
        <f t="shared" si="105"/>
        <v>METALDET1-LINE 13</v>
      </c>
      <c r="AI704">
        <f>IF(I704="violation",COUNTIF($AH$1:AH704,AH704),0)</f>
        <v>11</v>
      </c>
      <c r="AJ704" t="str">
        <f t="shared" si="106"/>
        <v>violation-METALDET1</v>
      </c>
      <c r="AK704">
        <f>IF(I704="violation",COUNTIF($AJ$1:AJ704,AJ704),FALSE)</f>
        <v>469</v>
      </c>
      <c r="AL704">
        <f t="shared" si="107"/>
        <v>0</v>
      </c>
      <c r="AM704">
        <f t="shared" si="108"/>
        <v>3</v>
      </c>
      <c r="AN704" t="str">
        <f t="shared" si="109"/>
        <v>ALERT! 3 Violation founded @METALDET1</v>
      </c>
    </row>
    <row r="705" spans="1:40">
      <c r="A705" t="s">
        <v>120</v>
      </c>
      <c r="B705" t="s">
        <v>121</v>
      </c>
      <c r="C705" t="s">
        <v>597</v>
      </c>
      <c r="D705" t="s">
        <v>589</v>
      </c>
      <c r="E705">
        <v>1</v>
      </c>
      <c r="G705" t="s">
        <v>130</v>
      </c>
      <c r="I705" t="s">
        <v>125</v>
      </c>
      <c r="Z705" t="str">
        <f>IFERROR(MID(AA705,FIND("-",H705,1)+1,20),_xlfn.IFNA(VLOOKUP(F705&amp;"-"&amp;AA705,Ref_Kontak!$A:$E,4,FALSE),Ref_Kontak!$H$2))</f>
        <v>628999007703</v>
      </c>
      <c r="AA705" t="str">
        <f t="shared" si="100"/>
        <v/>
      </c>
      <c r="AB705" t="str">
        <f t="shared" si="101"/>
        <v/>
      </c>
      <c r="AC705" t="str">
        <f t="shared" si="102"/>
        <v>628999007703</v>
      </c>
      <c r="AD705" t="str">
        <f t="shared" si="103"/>
        <v>Halo+,+Visual+AI+5S+mendeteksi+Violation%3A+METALDET1-LINE+13</v>
      </c>
      <c r="AE705" t="str">
        <f t="shared" si="104"/>
        <v>https://web.whatsapp.com/send/?phone=628999007703&amp;text=Halo+,+Visual+AI+5S+mendeteksi+Violation%3A+METALDET1-LINE+13&amp;type=phone_number&amp;app_absent=0</v>
      </c>
      <c r="AF705" t="b">
        <f>IF(ISNA(VLOOKUP(D705&amp;"-"&amp;AB705, Ref_Kontak!$A:$E, 4, FALSE)), FALSE, TRUE)</f>
        <v>0</v>
      </c>
      <c r="AG705" t="str">
        <f>_xlfn.IFNA(VLOOKUP(Z705,Ref_Kontak!H:H,1,FALSE),"FALSE")</f>
        <v>628999007703</v>
      </c>
      <c r="AH705" t="str">
        <f t="shared" si="105"/>
        <v>METALDET1-LINE 13</v>
      </c>
      <c r="AI705">
        <f>IF(I705="violation",COUNTIF($AH$1:AH705,AH705),0)</f>
        <v>12</v>
      </c>
      <c r="AJ705" t="str">
        <f t="shared" si="106"/>
        <v>violation-METALDET1</v>
      </c>
      <c r="AK705">
        <f>IF(I705="violation",COUNTIF($AJ$1:AJ705,AJ705),FALSE)</f>
        <v>470</v>
      </c>
      <c r="AL705">
        <f t="shared" si="107"/>
        <v>0</v>
      </c>
      <c r="AM705">
        <f t="shared" si="108"/>
        <v>3</v>
      </c>
      <c r="AN705" t="str">
        <f t="shared" si="109"/>
        <v>ALERT! 3 Violation founded @METALDET1</v>
      </c>
    </row>
    <row r="706" spans="1:40">
      <c r="A706" t="s">
        <v>120</v>
      </c>
      <c r="B706" t="s">
        <v>121</v>
      </c>
      <c r="C706" t="s">
        <v>598</v>
      </c>
      <c r="D706" t="s">
        <v>589</v>
      </c>
      <c r="E706">
        <v>1</v>
      </c>
      <c r="G706" t="s">
        <v>130</v>
      </c>
      <c r="I706" t="s">
        <v>125</v>
      </c>
      <c r="Z706" t="str">
        <f>IFERROR(MID(AA706,FIND("-",H706,1)+1,20),_xlfn.IFNA(VLOOKUP(F706&amp;"-"&amp;AA706,Ref_Kontak!$A:$E,4,FALSE),Ref_Kontak!$H$2))</f>
        <v>628999007703</v>
      </c>
      <c r="AA706" t="str">
        <f t="shared" ref="AA706:AA769" si="110">CLEAN(SUBSTITUTE(H706," ",""))</f>
        <v/>
      </c>
      <c r="AB706" t="str">
        <f t="shared" ref="AB706:AB769" si="111">IFERROR(LEFT(AA706,FIND("-",H706,1)-1),CLEAN(SUBSTITUTE(SUBSTITUTE(H706," ",""),"-","")))</f>
        <v/>
      </c>
      <c r="AC706" t="str">
        <f t="shared" ref="AC706:AC769" si="112">IF(LEFT(Z706,1)="0","62"&amp; MID(Z706,2,999),Z706)</f>
        <v>628999007703</v>
      </c>
      <c r="AD706" t="str">
        <f t="shared" ref="AD706:AD769" si="113">"Halo+"&amp;AB706&amp;","&amp;"+Visual+AI+5S+mendeteksi+Violation%3A+"&amp;SUBSTITUTE(AH706," ","+")</f>
        <v>Halo+,+Visual+AI+5S+mendeteksi+Violation%3A+METALDET1-LINE+13</v>
      </c>
      <c r="AE706" t="str">
        <f t="shared" ref="AE706:AE769" si="114">"https://web.whatsapp.com/send/?phone="&amp;AC706&amp;"&amp;text="&amp;AD706&amp;"&amp;type=phone_number&amp;app_absent=0"</f>
        <v>https://web.whatsapp.com/send/?phone=628999007703&amp;text=Halo+,+Visual+AI+5S+mendeteksi+Violation%3A+METALDET1-LINE+13&amp;type=phone_number&amp;app_absent=0</v>
      </c>
      <c r="AF706" t="b">
        <f>IF(ISNA(VLOOKUP(D706&amp;"-"&amp;AB706, Ref_Kontak!$A:$E, 4, FALSE)), FALSE, TRUE)</f>
        <v>0</v>
      </c>
      <c r="AG706" t="str">
        <f>_xlfn.IFNA(VLOOKUP(Z706,Ref_Kontak!H:H,1,FALSE),"FALSE")</f>
        <v>628999007703</v>
      </c>
      <c r="AH706" t="str">
        <f t="shared" ref="AH706:AH769" si="115">G706&amp;"-"&amp;D706</f>
        <v>METALDET1-LINE 13</v>
      </c>
      <c r="AI706">
        <f>IF(I706="violation",COUNTIF($AH$1:AH706,AH706),0)</f>
        <v>13</v>
      </c>
      <c r="AJ706" t="str">
        <f t="shared" si="106"/>
        <v>violation-METALDET1</v>
      </c>
      <c r="AK706">
        <f>IF(I706="violation",COUNTIF($AJ$1:AJ706,AJ706),FALSE)</f>
        <v>471</v>
      </c>
      <c r="AL706">
        <f t="shared" si="107"/>
        <v>0</v>
      </c>
      <c r="AM706">
        <f t="shared" si="108"/>
        <v>3</v>
      </c>
      <c r="AN706" t="str">
        <f t="shared" si="109"/>
        <v>ALERT! 3 Violation founded @METALDET1</v>
      </c>
    </row>
    <row r="707" spans="1:40">
      <c r="A707" t="s">
        <v>120</v>
      </c>
      <c r="B707" t="s">
        <v>121</v>
      </c>
      <c r="C707" t="s">
        <v>599</v>
      </c>
      <c r="D707" t="s">
        <v>589</v>
      </c>
      <c r="E707">
        <v>1</v>
      </c>
      <c r="G707" t="s">
        <v>130</v>
      </c>
      <c r="I707" t="s">
        <v>125</v>
      </c>
      <c r="Z707" t="str">
        <f>IFERROR(MID(AA707,FIND("-",H707,1)+1,20),_xlfn.IFNA(VLOOKUP(F707&amp;"-"&amp;AA707,Ref_Kontak!$A:$E,4,FALSE),Ref_Kontak!$H$2))</f>
        <v>628999007703</v>
      </c>
      <c r="AA707" t="str">
        <f t="shared" si="110"/>
        <v/>
      </c>
      <c r="AB707" t="str">
        <f t="shared" si="111"/>
        <v/>
      </c>
      <c r="AC707" t="str">
        <f t="shared" si="112"/>
        <v>628999007703</v>
      </c>
      <c r="AD707" t="str">
        <f t="shared" si="113"/>
        <v>Halo+,+Visual+AI+5S+mendeteksi+Violation%3A+METALDET1-LINE+13</v>
      </c>
      <c r="AE707" t="str">
        <f t="shared" si="114"/>
        <v>https://web.whatsapp.com/send/?phone=628999007703&amp;text=Halo+,+Visual+AI+5S+mendeteksi+Violation%3A+METALDET1-LINE+13&amp;type=phone_number&amp;app_absent=0</v>
      </c>
      <c r="AF707" t="b">
        <f>IF(ISNA(VLOOKUP(D707&amp;"-"&amp;AB707, Ref_Kontak!$A:$E, 4, FALSE)), FALSE, TRUE)</f>
        <v>0</v>
      </c>
      <c r="AG707" t="str">
        <f>_xlfn.IFNA(VLOOKUP(Z707,Ref_Kontak!H:H,1,FALSE),"FALSE")</f>
        <v>628999007703</v>
      </c>
      <c r="AH707" t="str">
        <f t="shared" si="115"/>
        <v>METALDET1-LINE 13</v>
      </c>
      <c r="AI707">
        <f>IF(I707="violation",COUNTIF($AH$1:AH707,AH707),0)</f>
        <v>14</v>
      </c>
      <c r="AJ707" t="str">
        <f t="shared" ref="AJ707:AJ770" si="116">I707&amp;"-"&amp;G707</f>
        <v>violation-METALDET1</v>
      </c>
      <c r="AK707">
        <f>IF(I707="violation",COUNTIF($AJ$1:AJ707,AJ707),FALSE)</f>
        <v>472</v>
      </c>
      <c r="AL707">
        <f t="shared" ref="AL707:AL770" si="117">IF(AI707=1,1,0)</f>
        <v>0</v>
      </c>
      <c r="AM707">
        <f t="shared" ref="AM707:AM770" si="118">SUMIF($AJ$2:$AJ$5516,AJ707,$AL$2:$AL$5516)</f>
        <v>3</v>
      </c>
      <c r="AN707" t="str">
        <f t="shared" ref="AN707:AN770" si="119">"ALERT! " &amp;AM707&amp; " Violation founded @"&amp;G707</f>
        <v>ALERT! 3 Violation founded @METALDET1</v>
      </c>
    </row>
    <row r="708" spans="1:40">
      <c r="A708" t="s">
        <v>120</v>
      </c>
      <c r="B708" t="s">
        <v>121</v>
      </c>
      <c r="C708" t="s">
        <v>600</v>
      </c>
      <c r="D708" t="s">
        <v>589</v>
      </c>
      <c r="E708">
        <v>1</v>
      </c>
      <c r="G708" t="s">
        <v>130</v>
      </c>
      <c r="I708" t="s">
        <v>125</v>
      </c>
      <c r="Z708" t="str">
        <f>IFERROR(MID(AA708,FIND("-",H708,1)+1,20),_xlfn.IFNA(VLOOKUP(F708&amp;"-"&amp;AA708,Ref_Kontak!$A:$E,4,FALSE),Ref_Kontak!$H$2))</f>
        <v>628999007703</v>
      </c>
      <c r="AA708" t="str">
        <f t="shared" si="110"/>
        <v/>
      </c>
      <c r="AB708" t="str">
        <f t="shared" si="111"/>
        <v/>
      </c>
      <c r="AC708" t="str">
        <f t="shared" si="112"/>
        <v>628999007703</v>
      </c>
      <c r="AD708" t="str">
        <f t="shared" si="113"/>
        <v>Halo+,+Visual+AI+5S+mendeteksi+Violation%3A+METALDET1-LINE+13</v>
      </c>
      <c r="AE708" t="str">
        <f t="shared" si="114"/>
        <v>https://web.whatsapp.com/send/?phone=628999007703&amp;text=Halo+,+Visual+AI+5S+mendeteksi+Violation%3A+METALDET1-LINE+13&amp;type=phone_number&amp;app_absent=0</v>
      </c>
      <c r="AF708" t="b">
        <f>IF(ISNA(VLOOKUP(D708&amp;"-"&amp;AB708, Ref_Kontak!$A:$E, 4, FALSE)), FALSE, TRUE)</f>
        <v>0</v>
      </c>
      <c r="AG708" t="str">
        <f>_xlfn.IFNA(VLOOKUP(Z708,Ref_Kontak!H:H,1,FALSE),"FALSE")</f>
        <v>628999007703</v>
      </c>
      <c r="AH708" t="str">
        <f t="shared" si="115"/>
        <v>METALDET1-LINE 13</v>
      </c>
      <c r="AI708">
        <f>IF(I708="violation",COUNTIF($AH$1:AH708,AH708),0)</f>
        <v>15</v>
      </c>
      <c r="AJ708" t="str">
        <f t="shared" si="116"/>
        <v>violation-METALDET1</v>
      </c>
      <c r="AK708">
        <f>IF(I708="violation",COUNTIF($AJ$1:AJ708,AJ708),FALSE)</f>
        <v>473</v>
      </c>
      <c r="AL708">
        <f t="shared" si="117"/>
        <v>0</v>
      </c>
      <c r="AM708">
        <f t="shared" si="118"/>
        <v>3</v>
      </c>
      <c r="AN708" t="str">
        <f t="shared" si="119"/>
        <v>ALERT! 3 Violation founded @METALDET1</v>
      </c>
    </row>
    <row r="709" spans="1:40">
      <c r="A709" t="s">
        <v>120</v>
      </c>
      <c r="B709" t="s">
        <v>121</v>
      </c>
      <c r="C709" t="s">
        <v>600</v>
      </c>
      <c r="D709" t="s">
        <v>589</v>
      </c>
      <c r="E709">
        <v>1</v>
      </c>
      <c r="G709" t="s">
        <v>130</v>
      </c>
      <c r="I709" t="s">
        <v>125</v>
      </c>
      <c r="Z709" t="str">
        <f>IFERROR(MID(AA709,FIND("-",H709,1)+1,20),_xlfn.IFNA(VLOOKUP(F709&amp;"-"&amp;AA709,Ref_Kontak!$A:$E,4,FALSE),Ref_Kontak!$H$2))</f>
        <v>628999007703</v>
      </c>
      <c r="AA709" t="str">
        <f t="shared" si="110"/>
        <v/>
      </c>
      <c r="AB709" t="str">
        <f t="shared" si="111"/>
        <v/>
      </c>
      <c r="AC709" t="str">
        <f t="shared" si="112"/>
        <v>628999007703</v>
      </c>
      <c r="AD709" t="str">
        <f t="shared" si="113"/>
        <v>Halo+,+Visual+AI+5S+mendeteksi+Violation%3A+METALDET1-LINE+13</v>
      </c>
      <c r="AE709" t="str">
        <f t="shared" si="114"/>
        <v>https://web.whatsapp.com/send/?phone=628999007703&amp;text=Halo+,+Visual+AI+5S+mendeteksi+Violation%3A+METALDET1-LINE+13&amp;type=phone_number&amp;app_absent=0</v>
      </c>
      <c r="AF709" t="b">
        <f>IF(ISNA(VLOOKUP(D709&amp;"-"&amp;AB709, Ref_Kontak!$A:$E, 4, FALSE)), FALSE, TRUE)</f>
        <v>0</v>
      </c>
      <c r="AG709" t="str">
        <f>_xlfn.IFNA(VLOOKUP(Z709,Ref_Kontak!H:H,1,FALSE),"FALSE")</f>
        <v>628999007703</v>
      </c>
      <c r="AH709" t="str">
        <f t="shared" si="115"/>
        <v>METALDET1-LINE 13</v>
      </c>
      <c r="AI709">
        <f>IF(I709="violation",COUNTIF($AH$1:AH709,AH709),0)</f>
        <v>16</v>
      </c>
      <c r="AJ709" t="str">
        <f t="shared" si="116"/>
        <v>violation-METALDET1</v>
      </c>
      <c r="AK709">
        <f>IF(I709="violation",COUNTIF($AJ$1:AJ709,AJ709),FALSE)</f>
        <v>474</v>
      </c>
      <c r="AL709">
        <f t="shared" si="117"/>
        <v>0</v>
      </c>
      <c r="AM709">
        <f t="shared" si="118"/>
        <v>3</v>
      </c>
      <c r="AN709" t="str">
        <f t="shared" si="119"/>
        <v>ALERT! 3 Violation founded @METALDET1</v>
      </c>
    </row>
    <row r="710" spans="1:40">
      <c r="A710" t="s">
        <v>120</v>
      </c>
      <c r="B710" t="s">
        <v>121</v>
      </c>
      <c r="C710" t="s">
        <v>601</v>
      </c>
      <c r="D710" t="s">
        <v>589</v>
      </c>
      <c r="E710">
        <v>1</v>
      </c>
      <c r="G710" t="s">
        <v>130</v>
      </c>
      <c r="I710" t="s">
        <v>125</v>
      </c>
      <c r="Z710" t="str">
        <f>IFERROR(MID(AA710,FIND("-",H710,1)+1,20),_xlfn.IFNA(VLOOKUP(F710&amp;"-"&amp;AA710,Ref_Kontak!$A:$E,4,FALSE),Ref_Kontak!$H$2))</f>
        <v>628999007703</v>
      </c>
      <c r="AA710" t="str">
        <f t="shared" si="110"/>
        <v/>
      </c>
      <c r="AB710" t="str">
        <f t="shared" si="111"/>
        <v/>
      </c>
      <c r="AC710" t="str">
        <f t="shared" si="112"/>
        <v>628999007703</v>
      </c>
      <c r="AD710" t="str">
        <f t="shared" si="113"/>
        <v>Halo+,+Visual+AI+5S+mendeteksi+Violation%3A+METALDET1-LINE+13</v>
      </c>
      <c r="AE710" t="str">
        <f t="shared" si="114"/>
        <v>https://web.whatsapp.com/send/?phone=628999007703&amp;text=Halo+,+Visual+AI+5S+mendeteksi+Violation%3A+METALDET1-LINE+13&amp;type=phone_number&amp;app_absent=0</v>
      </c>
      <c r="AF710" t="b">
        <f>IF(ISNA(VLOOKUP(D710&amp;"-"&amp;AB710, Ref_Kontak!$A:$E, 4, FALSE)), FALSE, TRUE)</f>
        <v>0</v>
      </c>
      <c r="AG710" t="str">
        <f>_xlfn.IFNA(VLOOKUP(Z710,Ref_Kontak!H:H,1,FALSE),"FALSE")</f>
        <v>628999007703</v>
      </c>
      <c r="AH710" t="str">
        <f t="shared" si="115"/>
        <v>METALDET1-LINE 13</v>
      </c>
      <c r="AI710">
        <f>IF(I710="violation",COUNTIF($AH$1:AH710,AH710),0)</f>
        <v>17</v>
      </c>
      <c r="AJ710" t="str">
        <f t="shared" si="116"/>
        <v>violation-METALDET1</v>
      </c>
      <c r="AK710">
        <f>IF(I710="violation",COUNTIF($AJ$1:AJ710,AJ710),FALSE)</f>
        <v>475</v>
      </c>
      <c r="AL710">
        <f t="shared" si="117"/>
        <v>0</v>
      </c>
      <c r="AM710">
        <f t="shared" si="118"/>
        <v>3</v>
      </c>
      <c r="AN710" t="str">
        <f t="shared" si="119"/>
        <v>ALERT! 3 Violation founded @METALDET1</v>
      </c>
    </row>
    <row r="711" spans="1:40">
      <c r="A711" t="s">
        <v>120</v>
      </c>
      <c r="B711" t="s">
        <v>121</v>
      </c>
      <c r="C711" t="s">
        <v>601</v>
      </c>
      <c r="D711" t="s">
        <v>589</v>
      </c>
      <c r="E711">
        <v>1</v>
      </c>
      <c r="G711" t="s">
        <v>130</v>
      </c>
      <c r="I711" t="s">
        <v>125</v>
      </c>
      <c r="Z711" t="str">
        <f>IFERROR(MID(AA711,FIND("-",H711,1)+1,20),_xlfn.IFNA(VLOOKUP(F711&amp;"-"&amp;AA711,Ref_Kontak!$A:$E,4,FALSE),Ref_Kontak!$H$2))</f>
        <v>628999007703</v>
      </c>
      <c r="AA711" t="str">
        <f t="shared" si="110"/>
        <v/>
      </c>
      <c r="AB711" t="str">
        <f t="shared" si="111"/>
        <v/>
      </c>
      <c r="AC711" t="str">
        <f t="shared" si="112"/>
        <v>628999007703</v>
      </c>
      <c r="AD711" t="str">
        <f t="shared" si="113"/>
        <v>Halo+,+Visual+AI+5S+mendeteksi+Violation%3A+METALDET1-LINE+13</v>
      </c>
      <c r="AE711" t="str">
        <f t="shared" si="114"/>
        <v>https://web.whatsapp.com/send/?phone=628999007703&amp;text=Halo+,+Visual+AI+5S+mendeteksi+Violation%3A+METALDET1-LINE+13&amp;type=phone_number&amp;app_absent=0</v>
      </c>
      <c r="AF711" t="b">
        <f>IF(ISNA(VLOOKUP(D711&amp;"-"&amp;AB711, Ref_Kontak!$A:$E, 4, FALSE)), FALSE, TRUE)</f>
        <v>0</v>
      </c>
      <c r="AG711" t="str">
        <f>_xlfn.IFNA(VLOOKUP(Z711,Ref_Kontak!H:H,1,FALSE),"FALSE")</f>
        <v>628999007703</v>
      </c>
      <c r="AH711" t="str">
        <f t="shared" si="115"/>
        <v>METALDET1-LINE 13</v>
      </c>
      <c r="AI711">
        <f>IF(I711="violation",COUNTIF($AH$1:AH711,AH711),0)</f>
        <v>18</v>
      </c>
      <c r="AJ711" t="str">
        <f t="shared" si="116"/>
        <v>violation-METALDET1</v>
      </c>
      <c r="AK711">
        <f>IF(I711="violation",COUNTIF($AJ$1:AJ711,AJ711),FALSE)</f>
        <v>476</v>
      </c>
      <c r="AL711">
        <f t="shared" si="117"/>
        <v>0</v>
      </c>
      <c r="AM711">
        <f t="shared" si="118"/>
        <v>3</v>
      </c>
      <c r="AN711" t="str">
        <f t="shared" si="119"/>
        <v>ALERT! 3 Violation founded @METALDET1</v>
      </c>
    </row>
    <row r="712" spans="1:40">
      <c r="A712" t="s">
        <v>120</v>
      </c>
      <c r="B712" t="s">
        <v>121</v>
      </c>
      <c r="C712" t="s">
        <v>602</v>
      </c>
      <c r="D712" t="s">
        <v>589</v>
      </c>
      <c r="E712">
        <v>1</v>
      </c>
      <c r="G712" t="s">
        <v>130</v>
      </c>
      <c r="I712" t="s">
        <v>125</v>
      </c>
      <c r="Z712" t="str">
        <f>IFERROR(MID(AA712,FIND("-",H712,1)+1,20),_xlfn.IFNA(VLOOKUP(F712&amp;"-"&amp;AA712,Ref_Kontak!$A:$E,4,FALSE),Ref_Kontak!$H$2))</f>
        <v>628999007703</v>
      </c>
      <c r="AA712" t="str">
        <f t="shared" si="110"/>
        <v/>
      </c>
      <c r="AB712" t="str">
        <f t="shared" si="111"/>
        <v/>
      </c>
      <c r="AC712" t="str">
        <f t="shared" si="112"/>
        <v>628999007703</v>
      </c>
      <c r="AD712" t="str">
        <f t="shared" si="113"/>
        <v>Halo+,+Visual+AI+5S+mendeteksi+Violation%3A+METALDET1-LINE+13</v>
      </c>
      <c r="AE712" t="str">
        <f t="shared" si="114"/>
        <v>https://web.whatsapp.com/send/?phone=628999007703&amp;text=Halo+,+Visual+AI+5S+mendeteksi+Violation%3A+METALDET1-LINE+13&amp;type=phone_number&amp;app_absent=0</v>
      </c>
      <c r="AF712" t="b">
        <f>IF(ISNA(VLOOKUP(D712&amp;"-"&amp;AB712, Ref_Kontak!$A:$E, 4, FALSE)), FALSE, TRUE)</f>
        <v>0</v>
      </c>
      <c r="AG712" t="str">
        <f>_xlfn.IFNA(VLOOKUP(Z712,Ref_Kontak!H:H,1,FALSE),"FALSE")</f>
        <v>628999007703</v>
      </c>
      <c r="AH712" t="str">
        <f t="shared" si="115"/>
        <v>METALDET1-LINE 13</v>
      </c>
      <c r="AI712">
        <f>IF(I712="violation",COUNTIF($AH$1:AH712,AH712),0)</f>
        <v>19</v>
      </c>
      <c r="AJ712" t="str">
        <f t="shared" si="116"/>
        <v>violation-METALDET1</v>
      </c>
      <c r="AK712">
        <f>IF(I712="violation",COUNTIF($AJ$1:AJ712,AJ712),FALSE)</f>
        <v>477</v>
      </c>
      <c r="AL712">
        <f t="shared" si="117"/>
        <v>0</v>
      </c>
      <c r="AM712">
        <f t="shared" si="118"/>
        <v>3</v>
      </c>
      <c r="AN712" t="str">
        <f t="shared" si="119"/>
        <v>ALERT! 3 Violation founded @METALDET1</v>
      </c>
    </row>
    <row r="713" spans="1:40">
      <c r="A713" t="s">
        <v>120</v>
      </c>
      <c r="B713" t="s">
        <v>121</v>
      </c>
      <c r="C713" t="s">
        <v>603</v>
      </c>
      <c r="D713" t="s">
        <v>589</v>
      </c>
      <c r="E713">
        <v>1</v>
      </c>
      <c r="G713" t="s">
        <v>130</v>
      </c>
      <c r="I713" t="s">
        <v>125</v>
      </c>
      <c r="Z713" t="str">
        <f>IFERROR(MID(AA713,FIND("-",H713,1)+1,20),_xlfn.IFNA(VLOOKUP(F713&amp;"-"&amp;AA713,Ref_Kontak!$A:$E,4,FALSE),Ref_Kontak!$H$2))</f>
        <v>628999007703</v>
      </c>
      <c r="AA713" t="str">
        <f t="shared" si="110"/>
        <v/>
      </c>
      <c r="AB713" t="str">
        <f t="shared" si="111"/>
        <v/>
      </c>
      <c r="AC713" t="str">
        <f t="shared" si="112"/>
        <v>628999007703</v>
      </c>
      <c r="AD713" t="str">
        <f t="shared" si="113"/>
        <v>Halo+,+Visual+AI+5S+mendeteksi+Violation%3A+METALDET1-LINE+13</v>
      </c>
      <c r="AE713" t="str">
        <f t="shared" si="114"/>
        <v>https://web.whatsapp.com/send/?phone=628999007703&amp;text=Halo+,+Visual+AI+5S+mendeteksi+Violation%3A+METALDET1-LINE+13&amp;type=phone_number&amp;app_absent=0</v>
      </c>
      <c r="AF713" t="b">
        <f>IF(ISNA(VLOOKUP(D713&amp;"-"&amp;AB713, Ref_Kontak!$A:$E, 4, FALSE)), FALSE, TRUE)</f>
        <v>0</v>
      </c>
      <c r="AG713" t="str">
        <f>_xlfn.IFNA(VLOOKUP(Z713,Ref_Kontak!H:H,1,FALSE),"FALSE")</f>
        <v>628999007703</v>
      </c>
      <c r="AH713" t="str">
        <f t="shared" si="115"/>
        <v>METALDET1-LINE 13</v>
      </c>
      <c r="AI713">
        <f>IF(I713="violation",COUNTIF($AH$1:AH713,AH713),0)</f>
        <v>20</v>
      </c>
      <c r="AJ713" t="str">
        <f t="shared" si="116"/>
        <v>violation-METALDET1</v>
      </c>
      <c r="AK713">
        <f>IF(I713="violation",COUNTIF($AJ$1:AJ713,AJ713),FALSE)</f>
        <v>478</v>
      </c>
      <c r="AL713">
        <f t="shared" si="117"/>
        <v>0</v>
      </c>
      <c r="AM713">
        <f t="shared" si="118"/>
        <v>3</v>
      </c>
      <c r="AN713" t="str">
        <f t="shared" si="119"/>
        <v>ALERT! 3 Violation founded @METALDET1</v>
      </c>
    </row>
    <row r="714" spans="1:40">
      <c r="A714" t="s">
        <v>120</v>
      </c>
      <c r="B714" t="s">
        <v>121</v>
      </c>
      <c r="C714" t="s">
        <v>603</v>
      </c>
      <c r="D714" t="s">
        <v>589</v>
      </c>
      <c r="E714">
        <v>1</v>
      </c>
      <c r="G714" t="s">
        <v>130</v>
      </c>
      <c r="I714" t="s">
        <v>125</v>
      </c>
      <c r="Z714" t="str">
        <f>IFERROR(MID(AA714,FIND("-",H714,1)+1,20),_xlfn.IFNA(VLOOKUP(F714&amp;"-"&amp;AA714,Ref_Kontak!$A:$E,4,FALSE),Ref_Kontak!$H$2))</f>
        <v>628999007703</v>
      </c>
      <c r="AA714" t="str">
        <f t="shared" si="110"/>
        <v/>
      </c>
      <c r="AB714" t="str">
        <f t="shared" si="111"/>
        <v/>
      </c>
      <c r="AC714" t="str">
        <f t="shared" si="112"/>
        <v>628999007703</v>
      </c>
      <c r="AD714" t="str">
        <f t="shared" si="113"/>
        <v>Halo+,+Visual+AI+5S+mendeteksi+Violation%3A+METALDET1-LINE+13</v>
      </c>
      <c r="AE714" t="str">
        <f t="shared" si="114"/>
        <v>https://web.whatsapp.com/send/?phone=628999007703&amp;text=Halo+,+Visual+AI+5S+mendeteksi+Violation%3A+METALDET1-LINE+13&amp;type=phone_number&amp;app_absent=0</v>
      </c>
      <c r="AF714" t="b">
        <f>IF(ISNA(VLOOKUP(D714&amp;"-"&amp;AB714, Ref_Kontak!$A:$E, 4, FALSE)), FALSE, TRUE)</f>
        <v>0</v>
      </c>
      <c r="AG714" t="str">
        <f>_xlfn.IFNA(VLOOKUP(Z714,Ref_Kontak!H:H,1,FALSE),"FALSE")</f>
        <v>628999007703</v>
      </c>
      <c r="AH714" t="str">
        <f t="shared" si="115"/>
        <v>METALDET1-LINE 13</v>
      </c>
      <c r="AI714">
        <f>IF(I714="violation",COUNTIF($AH$1:AH714,AH714),0)</f>
        <v>21</v>
      </c>
      <c r="AJ714" t="str">
        <f t="shared" si="116"/>
        <v>violation-METALDET1</v>
      </c>
      <c r="AK714">
        <f>IF(I714="violation",COUNTIF($AJ$1:AJ714,AJ714),FALSE)</f>
        <v>479</v>
      </c>
      <c r="AL714">
        <f t="shared" si="117"/>
        <v>0</v>
      </c>
      <c r="AM714">
        <f t="shared" si="118"/>
        <v>3</v>
      </c>
      <c r="AN714" t="str">
        <f t="shared" si="119"/>
        <v>ALERT! 3 Violation founded @METALDET1</v>
      </c>
    </row>
    <row r="715" spans="1:40">
      <c r="A715" t="s">
        <v>120</v>
      </c>
      <c r="B715" t="s">
        <v>121</v>
      </c>
      <c r="C715" t="s">
        <v>604</v>
      </c>
      <c r="D715" t="s">
        <v>589</v>
      </c>
      <c r="E715">
        <v>1</v>
      </c>
      <c r="G715" t="s">
        <v>130</v>
      </c>
      <c r="I715" t="s">
        <v>125</v>
      </c>
      <c r="Z715" t="str">
        <f>IFERROR(MID(AA715,FIND("-",H715,1)+1,20),_xlfn.IFNA(VLOOKUP(F715&amp;"-"&amp;AA715,Ref_Kontak!$A:$E,4,FALSE),Ref_Kontak!$H$2))</f>
        <v>628999007703</v>
      </c>
      <c r="AA715" t="str">
        <f t="shared" si="110"/>
        <v/>
      </c>
      <c r="AB715" t="str">
        <f t="shared" si="111"/>
        <v/>
      </c>
      <c r="AC715" t="str">
        <f t="shared" si="112"/>
        <v>628999007703</v>
      </c>
      <c r="AD715" t="str">
        <f t="shared" si="113"/>
        <v>Halo+,+Visual+AI+5S+mendeteksi+Violation%3A+METALDET1-LINE+13</v>
      </c>
      <c r="AE715" t="str">
        <f t="shared" si="114"/>
        <v>https://web.whatsapp.com/send/?phone=628999007703&amp;text=Halo+,+Visual+AI+5S+mendeteksi+Violation%3A+METALDET1-LINE+13&amp;type=phone_number&amp;app_absent=0</v>
      </c>
      <c r="AF715" t="b">
        <f>IF(ISNA(VLOOKUP(D715&amp;"-"&amp;AB715, Ref_Kontak!$A:$E, 4, FALSE)), FALSE, TRUE)</f>
        <v>0</v>
      </c>
      <c r="AG715" t="str">
        <f>_xlfn.IFNA(VLOOKUP(Z715,Ref_Kontak!H:H,1,FALSE),"FALSE")</f>
        <v>628999007703</v>
      </c>
      <c r="AH715" t="str">
        <f t="shared" si="115"/>
        <v>METALDET1-LINE 13</v>
      </c>
      <c r="AI715">
        <f>IF(I715="violation",COUNTIF($AH$1:AH715,AH715),0)</f>
        <v>22</v>
      </c>
      <c r="AJ715" t="str">
        <f t="shared" si="116"/>
        <v>violation-METALDET1</v>
      </c>
      <c r="AK715">
        <f>IF(I715="violation",COUNTIF($AJ$1:AJ715,AJ715),FALSE)</f>
        <v>480</v>
      </c>
      <c r="AL715">
        <f t="shared" si="117"/>
        <v>0</v>
      </c>
      <c r="AM715">
        <f t="shared" si="118"/>
        <v>3</v>
      </c>
      <c r="AN715" t="str">
        <f t="shared" si="119"/>
        <v>ALERT! 3 Violation founded @METALDET1</v>
      </c>
    </row>
    <row r="716" spans="1:40">
      <c r="A716" t="s">
        <v>120</v>
      </c>
      <c r="B716" t="s">
        <v>121</v>
      </c>
      <c r="C716" t="s">
        <v>604</v>
      </c>
      <c r="D716" t="s">
        <v>589</v>
      </c>
      <c r="E716">
        <v>1</v>
      </c>
      <c r="G716" t="s">
        <v>130</v>
      </c>
      <c r="I716" t="s">
        <v>125</v>
      </c>
      <c r="Z716" t="str">
        <f>IFERROR(MID(AA716,FIND("-",H716,1)+1,20),_xlfn.IFNA(VLOOKUP(F716&amp;"-"&amp;AA716,Ref_Kontak!$A:$E,4,FALSE),Ref_Kontak!$H$2))</f>
        <v>628999007703</v>
      </c>
      <c r="AA716" t="str">
        <f t="shared" si="110"/>
        <v/>
      </c>
      <c r="AB716" t="str">
        <f t="shared" si="111"/>
        <v/>
      </c>
      <c r="AC716" t="str">
        <f t="shared" si="112"/>
        <v>628999007703</v>
      </c>
      <c r="AD716" t="str">
        <f t="shared" si="113"/>
        <v>Halo+,+Visual+AI+5S+mendeteksi+Violation%3A+METALDET1-LINE+13</v>
      </c>
      <c r="AE716" t="str">
        <f t="shared" si="114"/>
        <v>https://web.whatsapp.com/send/?phone=628999007703&amp;text=Halo+,+Visual+AI+5S+mendeteksi+Violation%3A+METALDET1-LINE+13&amp;type=phone_number&amp;app_absent=0</v>
      </c>
      <c r="AF716" t="b">
        <f>IF(ISNA(VLOOKUP(D716&amp;"-"&amp;AB716, Ref_Kontak!$A:$E, 4, FALSE)), FALSE, TRUE)</f>
        <v>0</v>
      </c>
      <c r="AG716" t="str">
        <f>_xlfn.IFNA(VLOOKUP(Z716,Ref_Kontak!H:H,1,FALSE),"FALSE")</f>
        <v>628999007703</v>
      </c>
      <c r="AH716" t="str">
        <f t="shared" si="115"/>
        <v>METALDET1-LINE 13</v>
      </c>
      <c r="AI716">
        <f>IF(I716="violation",COUNTIF($AH$1:AH716,AH716),0)</f>
        <v>23</v>
      </c>
      <c r="AJ716" t="str">
        <f t="shared" si="116"/>
        <v>violation-METALDET1</v>
      </c>
      <c r="AK716">
        <f>IF(I716="violation",COUNTIF($AJ$1:AJ716,AJ716),FALSE)</f>
        <v>481</v>
      </c>
      <c r="AL716">
        <f t="shared" si="117"/>
        <v>0</v>
      </c>
      <c r="AM716">
        <f t="shared" si="118"/>
        <v>3</v>
      </c>
      <c r="AN716" t="str">
        <f t="shared" si="119"/>
        <v>ALERT! 3 Violation founded @METALDET1</v>
      </c>
    </row>
    <row r="717" spans="1:40">
      <c r="A717" t="s">
        <v>120</v>
      </c>
      <c r="B717" t="s">
        <v>121</v>
      </c>
      <c r="C717" t="s">
        <v>605</v>
      </c>
      <c r="D717" t="s">
        <v>589</v>
      </c>
      <c r="E717">
        <v>1</v>
      </c>
      <c r="G717" t="s">
        <v>130</v>
      </c>
      <c r="I717" t="s">
        <v>125</v>
      </c>
      <c r="Z717" t="str">
        <f>IFERROR(MID(AA717,FIND("-",H717,1)+1,20),_xlfn.IFNA(VLOOKUP(F717&amp;"-"&amp;AA717,Ref_Kontak!$A:$E,4,FALSE),Ref_Kontak!$H$2))</f>
        <v>628999007703</v>
      </c>
      <c r="AA717" t="str">
        <f t="shared" si="110"/>
        <v/>
      </c>
      <c r="AB717" t="str">
        <f t="shared" si="111"/>
        <v/>
      </c>
      <c r="AC717" t="str">
        <f t="shared" si="112"/>
        <v>628999007703</v>
      </c>
      <c r="AD717" t="str">
        <f t="shared" si="113"/>
        <v>Halo+,+Visual+AI+5S+mendeteksi+Violation%3A+METALDET1-LINE+13</v>
      </c>
      <c r="AE717" t="str">
        <f t="shared" si="114"/>
        <v>https://web.whatsapp.com/send/?phone=628999007703&amp;text=Halo+,+Visual+AI+5S+mendeteksi+Violation%3A+METALDET1-LINE+13&amp;type=phone_number&amp;app_absent=0</v>
      </c>
      <c r="AF717" t="b">
        <f>IF(ISNA(VLOOKUP(D717&amp;"-"&amp;AB717, Ref_Kontak!$A:$E, 4, FALSE)), FALSE, TRUE)</f>
        <v>0</v>
      </c>
      <c r="AG717" t="str">
        <f>_xlfn.IFNA(VLOOKUP(Z717,Ref_Kontak!H:H,1,FALSE),"FALSE")</f>
        <v>628999007703</v>
      </c>
      <c r="AH717" t="str">
        <f t="shared" si="115"/>
        <v>METALDET1-LINE 13</v>
      </c>
      <c r="AI717">
        <f>IF(I717="violation",COUNTIF($AH$1:AH717,AH717),0)</f>
        <v>24</v>
      </c>
      <c r="AJ717" t="str">
        <f t="shared" si="116"/>
        <v>violation-METALDET1</v>
      </c>
      <c r="AK717">
        <f>IF(I717="violation",COUNTIF($AJ$1:AJ717,AJ717),FALSE)</f>
        <v>482</v>
      </c>
      <c r="AL717">
        <f t="shared" si="117"/>
        <v>0</v>
      </c>
      <c r="AM717">
        <f t="shared" si="118"/>
        <v>3</v>
      </c>
      <c r="AN717" t="str">
        <f t="shared" si="119"/>
        <v>ALERT! 3 Violation founded @METALDET1</v>
      </c>
    </row>
    <row r="718" spans="1:40">
      <c r="A718" t="s">
        <v>120</v>
      </c>
      <c r="B718" t="s">
        <v>121</v>
      </c>
      <c r="C718" t="s">
        <v>606</v>
      </c>
      <c r="D718" t="s">
        <v>589</v>
      </c>
      <c r="E718">
        <v>1</v>
      </c>
      <c r="G718" t="s">
        <v>130</v>
      </c>
      <c r="I718" t="s">
        <v>125</v>
      </c>
      <c r="Z718" t="str">
        <f>IFERROR(MID(AA718,FIND("-",H718,1)+1,20),_xlfn.IFNA(VLOOKUP(F718&amp;"-"&amp;AA718,Ref_Kontak!$A:$E,4,FALSE),Ref_Kontak!$H$2))</f>
        <v>628999007703</v>
      </c>
      <c r="AA718" t="str">
        <f t="shared" si="110"/>
        <v/>
      </c>
      <c r="AB718" t="str">
        <f t="shared" si="111"/>
        <v/>
      </c>
      <c r="AC718" t="str">
        <f t="shared" si="112"/>
        <v>628999007703</v>
      </c>
      <c r="AD718" t="str">
        <f t="shared" si="113"/>
        <v>Halo+,+Visual+AI+5S+mendeteksi+Violation%3A+METALDET1-LINE+13</v>
      </c>
      <c r="AE718" t="str">
        <f t="shared" si="114"/>
        <v>https://web.whatsapp.com/send/?phone=628999007703&amp;text=Halo+,+Visual+AI+5S+mendeteksi+Violation%3A+METALDET1-LINE+13&amp;type=phone_number&amp;app_absent=0</v>
      </c>
      <c r="AF718" t="b">
        <f>IF(ISNA(VLOOKUP(D718&amp;"-"&amp;AB718, Ref_Kontak!$A:$E, 4, FALSE)), FALSE, TRUE)</f>
        <v>0</v>
      </c>
      <c r="AG718" t="str">
        <f>_xlfn.IFNA(VLOOKUP(Z718,Ref_Kontak!H:H,1,FALSE),"FALSE")</f>
        <v>628999007703</v>
      </c>
      <c r="AH718" t="str">
        <f t="shared" si="115"/>
        <v>METALDET1-LINE 13</v>
      </c>
      <c r="AI718">
        <f>IF(I718="violation",COUNTIF($AH$1:AH718,AH718),0)</f>
        <v>25</v>
      </c>
      <c r="AJ718" t="str">
        <f t="shared" si="116"/>
        <v>violation-METALDET1</v>
      </c>
      <c r="AK718">
        <f>IF(I718="violation",COUNTIF($AJ$1:AJ718,AJ718),FALSE)</f>
        <v>483</v>
      </c>
      <c r="AL718">
        <f t="shared" si="117"/>
        <v>0</v>
      </c>
      <c r="AM718">
        <f t="shared" si="118"/>
        <v>3</v>
      </c>
      <c r="AN718" t="str">
        <f t="shared" si="119"/>
        <v>ALERT! 3 Violation founded @METALDET1</v>
      </c>
    </row>
    <row r="719" spans="1:40">
      <c r="A719" t="s">
        <v>120</v>
      </c>
      <c r="B719" t="s">
        <v>121</v>
      </c>
      <c r="C719" t="s">
        <v>606</v>
      </c>
      <c r="D719" t="s">
        <v>589</v>
      </c>
      <c r="E719">
        <v>1</v>
      </c>
      <c r="G719" t="s">
        <v>130</v>
      </c>
      <c r="I719" t="s">
        <v>125</v>
      </c>
      <c r="Z719" t="str">
        <f>IFERROR(MID(AA719,FIND("-",H719,1)+1,20),_xlfn.IFNA(VLOOKUP(F719&amp;"-"&amp;AA719,Ref_Kontak!$A:$E,4,FALSE),Ref_Kontak!$H$2))</f>
        <v>628999007703</v>
      </c>
      <c r="AA719" t="str">
        <f t="shared" si="110"/>
        <v/>
      </c>
      <c r="AB719" t="str">
        <f t="shared" si="111"/>
        <v/>
      </c>
      <c r="AC719" t="str">
        <f t="shared" si="112"/>
        <v>628999007703</v>
      </c>
      <c r="AD719" t="str">
        <f t="shared" si="113"/>
        <v>Halo+,+Visual+AI+5S+mendeteksi+Violation%3A+METALDET1-LINE+13</v>
      </c>
      <c r="AE719" t="str">
        <f t="shared" si="114"/>
        <v>https://web.whatsapp.com/send/?phone=628999007703&amp;text=Halo+,+Visual+AI+5S+mendeteksi+Violation%3A+METALDET1-LINE+13&amp;type=phone_number&amp;app_absent=0</v>
      </c>
      <c r="AF719" t="b">
        <f>IF(ISNA(VLOOKUP(D719&amp;"-"&amp;AB719, Ref_Kontak!$A:$E, 4, FALSE)), FALSE, TRUE)</f>
        <v>0</v>
      </c>
      <c r="AG719" t="str">
        <f>_xlfn.IFNA(VLOOKUP(Z719,Ref_Kontak!H:H,1,FALSE),"FALSE")</f>
        <v>628999007703</v>
      </c>
      <c r="AH719" t="str">
        <f t="shared" si="115"/>
        <v>METALDET1-LINE 13</v>
      </c>
      <c r="AI719">
        <f>IF(I719="violation",COUNTIF($AH$1:AH719,AH719),0)</f>
        <v>26</v>
      </c>
      <c r="AJ719" t="str">
        <f t="shared" si="116"/>
        <v>violation-METALDET1</v>
      </c>
      <c r="AK719">
        <f>IF(I719="violation",COUNTIF($AJ$1:AJ719,AJ719),FALSE)</f>
        <v>484</v>
      </c>
      <c r="AL719">
        <f t="shared" si="117"/>
        <v>0</v>
      </c>
      <c r="AM719">
        <f t="shared" si="118"/>
        <v>3</v>
      </c>
      <c r="AN719" t="str">
        <f t="shared" si="119"/>
        <v>ALERT! 3 Violation founded @METALDET1</v>
      </c>
    </row>
    <row r="720" spans="1:40">
      <c r="A720" t="s">
        <v>120</v>
      </c>
      <c r="B720" t="s">
        <v>121</v>
      </c>
      <c r="C720" t="s">
        <v>607</v>
      </c>
      <c r="D720" t="s">
        <v>589</v>
      </c>
      <c r="E720">
        <v>1</v>
      </c>
      <c r="G720" t="s">
        <v>130</v>
      </c>
      <c r="I720" t="s">
        <v>125</v>
      </c>
      <c r="Z720" t="str">
        <f>IFERROR(MID(AA720,FIND("-",H720,1)+1,20),_xlfn.IFNA(VLOOKUP(F720&amp;"-"&amp;AA720,Ref_Kontak!$A:$E,4,FALSE),Ref_Kontak!$H$2))</f>
        <v>628999007703</v>
      </c>
      <c r="AA720" t="str">
        <f t="shared" si="110"/>
        <v/>
      </c>
      <c r="AB720" t="str">
        <f t="shared" si="111"/>
        <v/>
      </c>
      <c r="AC720" t="str">
        <f t="shared" si="112"/>
        <v>628999007703</v>
      </c>
      <c r="AD720" t="str">
        <f t="shared" si="113"/>
        <v>Halo+,+Visual+AI+5S+mendeteksi+Violation%3A+METALDET1-LINE+13</v>
      </c>
      <c r="AE720" t="str">
        <f t="shared" si="114"/>
        <v>https://web.whatsapp.com/send/?phone=628999007703&amp;text=Halo+,+Visual+AI+5S+mendeteksi+Violation%3A+METALDET1-LINE+13&amp;type=phone_number&amp;app_absent=0</v>
      </c>
      <c r="AF720" t="b">
        <f>IF(ISNA(VLOOKUP(D720&amp;"-"&amp;AB720, Ref_Kontak!$A:$E, 4, FALSE)), FALSE, TRUE)</f>
        <v>0</v>
      </c>
      <c r="AG720" t="str">
        <f>_xlfn.IFNA(VLOOKUP(Z720,Ref_Kontak!H:H,1,FALSE),"FALSE")</f>
        <v>628999007703</v>
      </c>
      <c r="AH720" t="str">
        <f t="shared" si="115"/>
        <v>METALDET1-LINE 13</v>
      </c>
      <c r="AI720">
        <f>IF(I720="violation",COUNTIF($AH$1:AH720,AH720),0)</f>
        <v>27</v>
      </c>
      <c r="AJ720" t="str">
        <f t="shared" si="116"/>
        <v>violation-METALDET1</v>
      </c>
      <c r="AK720">
        <f>IF(I720="violation",COUNTIF($AJ$1:AJ720,AJ720),FALSE)</f>
        <v>485</v>
      </c>
      <c r="AL720">
        <f t="shared" si="117"/>
        <v>0</v>
      </c>
      <c r="AM720">
        <f t="shared" si="118"/>
        <v>3</v>
      </c>
      <c r="AN720" t="str">
        <f t="shared" si="119"/>
        <v>ALERT! 3 Violation founded @METALDET1</v>
      </c>
    </row>
    <row r="721" spans="1:40">
      <c r="A721" t="s">
        <v>120</v>
      </c>
      <c r="B721" t="s">
        <v>121</v>
      </c>
      <c r="C721" t="s">
        <v>607</v>
      </c>
      <c r="D721" t="s">
        <v>589</v>
      </c>
      <c r="E721">
        <v>1</v>
      </c>
      <c r="G721" t="s">
        <v>130</v>
      </c>
      <c r="I721" t="s">
        <v>125</v>
      </c>
      <c r="Z721" t="str">
        <f>IFERROR(MID(AA721,FIND("-",H721,1)+1,20),_xlfn.IFNA(VLOOKUP(F721&amp;"-"&amp;AA721,Ref_Kontak!$A:$E,4,FALSE),Ref_Kontak!$H$2))</f>
        <v>628999007703</v>
      </c>
      <c r="AA721" t="str">
        <f t="shared" si="110"/>
        <v/>
      </c>
      <c r="AB721" t="str">
        <f t="shared" si="111"/>
        <v/>
      </c>
      <c r="AC721" t="str">
        <f t="shared" si="112"/>
        <v>628999007703</v>
      </c>
      <c r="AD721" t="str">
        <f t="shared" si="113"/>
        <v>Halo+,+Visual+AI+5S+mendeteksi+Violation%3A+METALDET1-LINE+13</v>
      </c>
      <c r="AE721" t="str">
        <f t="shared" si="114"/>
        <v>https://web.whatsapp.com/send/?phone=628999007703&amp;text=Halo+,+Visual+AI+5S+mendeteksi+Violation%3A+METALDET1-LINE+13&amp;type=phone_number&amp;app_absent=0</v>
      </c>
      <c r="AF721" t="b">
        <f>IF(ISNA(VLOOKUP(D721&amp;"-"&amp;AB721, Ref_Kontak!$A:$E, 4, FALSE)), FALSE, TRUE)</f>
        <v>0</v>
      </c>
      <c r="AG721" t="str">
        <f>_xlfn.IFNA(VLOOKUP(Z721,Ref_Kontak!H:H,1,FALSE),"FALSE")</f>
        <v>628999007703</v>
      </c>
      <c r="AH721" t="str">
        <f t="shared" si="115"/>
        <v>METALDET1-LINE 13</v>
      </c>
      <c r="AI721">
        <f>IF(I721="violation",COUNTIF($AH$1:AH721,AH721),0)</f>
        <v>28</v>
      </c>
      <c r="AJ721" t="str">
        <f t="shared" si="116"/>
        <v>violation-METALDET1</v>
      </c>
      <c r="AK721">
        <f>IF(I721="violation",COUNTIF($AJ$1:AJ721,AJ721),FALSE)</f>
        <v>486</v>
      </c>
      <c r="AL721">
        <f t="shared" si="117"/>
        <v>0</v>
      </c>
      <c r="AM721">
        <f t="shared" si="118"/>
        <v>3</v>
      </c>
      <c r="AN721" t="str">
        <f t="shared" si="119"/>
        <v>ALERT! 3 Violation founded @METALDET1</v>
      </c>
    </row>
    <row r="722" spans="1:40">
      <c r="A722" t="s">
        <v>120</v>
      </c>
      <c r="B722" t="s">
        <v>121</v>
      </c>
      <c r="C722" t="s">
        <v>608</v>
      </c>
      <c r="D722" t="s">
        <v>589</v>
      </c>
      <c r="E722">
        <v>1</v>
      </c>
      <c r="G722" t="s">
        <v>130</v>
      </c>
      <c r="I722" t="s">
        <v>125</v>
      </c>
      <c r="Z722" t="str">
        <f>IFERROR(MID(AA722,FIND("-",H722,1)+1,20),_xlfn.IFNA(VLOOKUP(F722&amp;"-"&amp;AA722,Ref_Kontak!$A:$E,4,FALSE),Ref_Kontak!$H$2))</f>
        <v>628999007703</v>
      </c>
      <c r="AA722" t="str">
        <f t="shared" si="110"/>
        <v/>
      </c>
      <c r="AB722" t="str">
        <f t="shared" si="111"/>
        <v/>
      </c>
      <c r="AC722" t="str">
        <f t="shared" si="112"/>
        <v>628999007703</v>
      </c>
      <c r="AD722" t="str">
        <f t="shared" si="113"/>
        <v>Halo+,+Visual+AI+5S+mendeteksi+Violation%3A+METALDET1-LINE+13</v>
      </c>
      <c r="AE722" t="str">
        <f t="shared" si="114"/>
        <v>https://web.whatsapp.com/send/?phone=628999007703&amp;text=Halo+,+Visual+AI+5S+mendeteksi+Violation%3A+METALDET1-LINE+13&amp;type=phone_number&amp;app_absent=0</v>
      </c>
      <c r="AF722" t="b">
        <f>IF(ISNA(VLOOKUP(D722&amp;"-"&amp;AB722, Ref_Kontak!$A:$E, 4, FALSE)), FALSE, TRUE)</f>
        <v>0</v>
      </c>
      <c r="AG722" t="str">
        <f>_xlfn.IFNA(VLOOKUP(Z722,Ref_Kontak!H:H,1,FALSE),"FALSE")</f>
        <v>628999007703</v>
      </c>
      <c r="AH722" t="str">
        <f t="shared" si="115"/>
        <v>METALDET1-LINE 13</v>
      </c>
      <c r="AI722">
        <f>IF(I722="violation",COUNTIF($AH$1:AH722,AH722),0)</f>
        <v>29</v>
      </c>
      <c r="AJ722" t="str">
        <f t="shared" si="116"/>
        <v>violation-METALDET1</v>
      </c>
      <c r="AK722">
        <f>IF(I722="violation",COUNTIF($AJ$1:AJ722,AJ722),FALSE)</f>
        <v>487</v>
      </c>
      <c r="AL722">
        <f t="shared" si="117"/>
        <v>0</v>
      </c>
      <c r="AM722">
        <f t="shared" si="118"/>
        <v>3</v>
      </c>
      <c r="AN722" t="str">
        <f t="shared" si="119"/>
        <v>ALERT! 3 Violation founded @METALDET1</v>
      </c>
    </row>
    <row r="723" spans="1:40">
      <c r="A723" t="s">
        <v>120</v>
      </c>
      <c r="B723" t="s">
        <v>121</v>
      </c>
      <c r="C723" t="s">
        <v>609</v>
      </c>
      <c r="D723" t="s">
        <v>589</v>
      </c>
      <c r="E723">
        <v>1</v>
      </c>
      <c r="G723" t="s">
        <v>130</v>
      </c>
      <c r="I723" t="s">
        <v>125</v>
      </c>
      <c r="Z723" t="str">
        <f>IFERROR(MID(AA723,FIND("-",H723,1)+1,20),_xlfn.IFNA(VLOOKUP(F723&amp;"-"&amp;AA723,Ref_Kontak!$A:$E,4,FALSE),Ref_Kontak!$H$2))</f>
        <v>628999007703</v>
      </c>
      <c r="AA723" t="str">
        <f t="shared" si="110"/>
        <v/>
      </c>
      <c r="AB723" t="str">
        <f t="shared" si="111"/>
        <v/>
      </c>
      <c r="AC723" t="str">
        <f t="shared" si="112"/>
        <v>628999007703</v>
      </c>
      <c r="AD723" t="str">
        <f t="shared" si="113"/>
        <v>Halo+,+Visual+AI+5S+mendeteksi+Violation%3A+METALDET1-LINE+13</v>
      </c>
      <c r="AE723" t="str">
        <f t="shared" si="114"/>
        <v>https://web.whatsapp.com/send/?phone=628999007703&amp;text=Halo+,+Visual+AI+5S+mendeteksi+Violation%3A+METALDET1-LINE+13&amp;type=phone_number&amp;app_absent=0</v>
      </c>
      <c r="AF723" t="b">
        <f>IF(ISNA(VLOOKUP(D723&amp;"-"&amp;AB723, Ref_Kontak!$A:$E, 4, FALSE)), FALSE, TRUE)</f>
        <v>0</v>
      </c>
      <c r="AG723" t="str">
        <f>_xlfn.IFNA(VLOOKUP(Z723,Ref_Kontak!H:H,1,FALSE),"FALSE")</f>
        <v>628999007703</v>
      </c>
      <c r="AH723" t="str">
        <f t="shared" si="115"/>
        <v>METALDET1-LINE 13</v>
      </c>
      <c r="AI723">
        <f>IF(I723="violation",COUNTIF($AH$1:AH723,AH723),0)</f>
        <v>30</v>
      </c>
      <c r="AJ723" t="str">
        <f t="shared" si="116"/>
        <v>violation-METALDET1</v>
      </c>
      <c r="AK723">
        <f>IF(I723="violation",COUNTIF($AJ$1:AJ723,AJ723),FALSE)</f>
        <v>488</v>
      </c>
      <c r="AL723">
        <f t="shared" si="117"/>
        <v>0</v>
      </c>
      <c r="AM723">
        <f t="shared" si="118"/>
        <v>3</v>
      </c>
      <c r="AN723" t="str">
        <f t="shared" si="119"/>
        <v>ALERT! 3 Violation founded @METALDET1</v>
      </c>
    </row>
    <row r="724" spans="1:40">
      <c r="A724" t="s">
        <v>120</v>
      </c>
      <c r="B724" t="s">
        <v>121</v>
      </c>
      <c r="C724" t="s">
        <v>609</v>
      </c>
      <c r="D724" t="s">
        <v>589</v>
      </c>
      <c r="E724">
        <v>1</v>
      </c>
      <c r="G724" t="s">
        <v>130</v>
      </c>
      <c r="I724" t="s">
        <v>125</v>
      </c>
      <c r="Z724" t="str">
        <f>IFERROR(MID(AA724,FIND("-",H724,1)+1,20),_xlfn.IFNA(VLOOKUP(F724&amp;"-"&amp;AA724,Ref_Kontak!$A:$E,4,FALSE),Ref_Kontak!$H$2))</f>
        <v>628999007703</v>
      </c>
      <c r="AA724" t="str">
        <f t="shared" si="110"/>
        <v/>
      </c>
      <c r="AB724" t="str">
        <f t="shared" si="111"/>
        <v/>
      </c>
      <c r="AC724" t="str">
        <f t="shared" si="112"/>
        <v>628999007703</v>
      </c>
      <c r="AD724" t="str">
        <f t="shared" si="113"/>
        <v>Halo+,+Visual+AI+5S+mendeteksi+Violation%3A+METALDET1-LINE+13</v>
      </c>
      <c r="AE724" t="str">
        <f t="shared" si="114"/>
        <v>https://web.whatsapp.com/send/?phone=628999007703&amp;text=Halo+,+Visual+AI+5S+mendeteksi+Violation%3A+METALDET1-LINE+13&amp;type=phone_number&amp;app_absent=0</v>
      </c>
      <c r="AF724" t="b">
        <f>IF(ISNA(VLOOKUP(D724&amp;"-"&amp;AB724, Ref_Kontak!$A:$E, 4, FALSE)), FALSE, TRUE)</f>
        <v>0</v>
      </c>
      <c r="AG724" t="str">
        <f>_xlfn.IFNA(VLOOKUP(Z724,Ref_Kontak!H:H,1,FALSE),"FALSE")</f>
        <v>628999007703</v>
      </c>
      <c r="AH724" t="str">
        <f t="shared" si="115"/>
        <v>METALDET1-LINE 13</v>
      </c>
      <c r="AI724">
        <f>IF(I724="violation",COUNTIF($AH$1:AH724,AH724),0)</f>
        <v>31</v>
      </c>
      <c r="AJ724" t="str">
        <f t="shared" si="116"/>
        <v>violation-METALDET1</v>
      </c>
      <c r="AK724">
        <f>IF(I724="violation",COUNTIF($AJ$1:AJ724,AJ724),FALSE)</f>
        <v>489</v>
      </c>
      <c r="AL724">
        <f t="shared" si="117"/>
        <v>0</v>
      </c>
      <c r="AM724">
        <f t="shared" si="118"/>
        <v>3</v>
      </c>
      <c r="AN724" t="str">
        <f t="shared" si="119"/>
        <v>ALERT! 3 Violation founded @METALDET1</v>
      </c>
    </row>
    <row r="725" spans="1:40">
      <c r="A725" t="s">
        <v>120</v>
      </c>
      <c r="B725" t="s">
        <v>121</v>
      </c>
      <c r="C725" t="s">
        <v>610</v>
      </c>
      <c r="D725" t="s">
        <v>589</v>
      </c>
      <c r="E725">
        <v>1</v>
      </c>
      <c r="G725" t="s">
        <v>130</v>
      </c>
      <c r="I725" t="s">
        <v>125</v>
      </c>
      <c r="Z725" t="str">
        <f>IFERROR(MID(AA725,FIND("-",H725,1)+1,20),_xlfn.IFNA(VLOOKUP(F725&amp;"-"&amp;AA725,Ref_Kontak!$A:$E,4,FALSE),Ref_Kontak!$H$2))</f>
        <v>628999007703</v>
      </c>
      <c r="AA725" t="str">
        <f t="shared" si="110"/>
        <v/>
      </c>
      <c r="AB725" t="str">
        <f t="shared" si="111"/>
        <v/>
      </c>
      <c r="AC725" t="str">
        <f t="shared" si="112"/>
        <v>628999007703</v>
      </c>
      <c r="AD725" t="str">
        <f t="shared" si="113"/>
        <v>Halo+,+Visual+AI+5S+mendeteksi+Violation%3A+METALDET1-LINE+13</v>
      </c>
      <c r="AE725" t="str">
        <f t="shared" si="114"/>
        <v>https://web.whatsapp.com/send/?phone=628999007703&amp;text=Halo+,+Visual+AI+5S+mendeteksi+Violation%3A+METALDET1-LINE+13&amp;type=phone_number&amp;app_absent=0</v>
      </c>
      <c r="AF725" t="b">
        <f>IF(ISNA(VLOOKUP(D725&amp;"-"&amp;AB725, Ref_Kontak!$A:$E, 4, FALSE)), FALSE, TRUE)</f>
        <v>0</v>
      </c>
      <c r="AG725" t="str">
        <f>_xlfn.IFNA(VLOOKUP(Z725,Ref_Kontak!H:H,1,FALSE),"FALSE")</f>
        <v>628999007703</v>
      </c>
      <c r="AH725" t="str">
        <f t="shared" si="115"/>
        <v>METALDET1-LINE 13</v>
      </c>
      <c r="AI725">
        <f>IF(I725="violation",COUNTIF($AH$1:AH725,AH725),0)</f>
        <v>32</v>
      </c>
      <c r="AJ725" t="str">
        <f t="shared" si="116"/>
        <v>violation-METALDET1</v>
      </c>
      <c r="AK725">
        <f>IF(I725="violation",COUNTIF($AJ$1:AJ725,AJ725),FALSE)</f>
        <v>490</v>
      </c>
      <c r="AL725">
        <f t="shared" si="117"/>
        <v>0</v>
      </c>
      <c r="AM725">
        <f t="shared" si="118"/>
        <v>3</v>
      </c>
      <c r="AN725" t="str">
        <f t="shared" si="119"/>
        <v>ALERT! 3 Violation founded @METALDET1</v>
      </c>
    </row>
    <row r="726" spans="1:40">
      <c r="A726" t="s">
        <v>120</v>
      </c>
      <c r="B726" t="s">
        <v>121</v>
      </c>
      <c r="C726" t="s">
        <v>610</v>
      </c>
      <c r="D726" t="s">
        <v>589</v>
      </c>
      <c r="E726">
        <v>1</v>
      </c>
      <c r="G726" t="s">
        <v>130</v>
      </c>
      <c r="I726" t="s">
        <v>125</v>
      </c>
      <c r="Z726" t="str">
        <f>IFERROR(MID(AA726,FIND("-",H726,1)+1,20),_xlfn.IFNA(VLOOKUP(F726&amp;"-"&amp;AA726,Ref_Kontak!$A:$E,4,FALSE),Ref_Kontak!$H$2))</f>
        <v>628999007703</v>
      </c>
      <c r="AA726" t="str">
        <f t="shared" si="110"/>
        <v/>
      </c>
      <c r="AB726" t="str">
        <f t="shared" si="111"/>
        <v/>
      </c>
      <c r="AC726" t="str">
        <f t="shared" si="112"/>
        <v>628999007703</v>
      </c>
      <c r="AD726" t="str">
        <f t="shared" si="113"/>
        <v>Halo+,+Visual+AI+5S+mendeteksi+Violation%3A+METALDET1-LINE+13</v>
      </c>
      <c r="AE726" t="str">
        <f t="shared" si="114"/>
        <v>https://web.whatsapp.com/send/?phone=628999007703&amp;text=Halo+,+Visual+AI+5S+mendeteksi+Violation%3A+METALDET1-LINE+13&amp;type=phone_number&amp;app_absent=0</v>
      </c>
      <c r="AF726" t="b">
        <f>IF(ISNA(VLOOKUP(D726&amp;"-"&amp;AB726, Ref_Kontak!$A:$E, 4, FALSE)), FALSE, TRUE)</f>
        <v>0</v>
      </c>
      <c r="AG726" t="str">
        <f>_xlfn.IFNA(VLOOKUP(Z726,Ref_Kontak!H:H,1,FALSE),"FALSE")</f>
        <v>628999007703</v>
      </c>
      <c r="AH726" t="str">
        <f t="shared" si="115"/>
        <v>METALDET1-LINE 13</v>
      </c>
      <c r="AI726">
        <f>IF(I726="violation",COUNTIF($AH$1:AH726,AH726),0)</f>
        <v>33</v>
      </c>
      <c r="AJ726" t="str">
        <f t="shared" si="116"/>
        <v>violation-METALDET1</v>
      </c>
      <c r="AK726">
        <f>IF(I726="violation",COUNTIF($AJ$1:AJ726,AJ726),FALSE)</f>
        <v>491</v>
      </c>
      <c r="AL726">
        <f t="shared" si="117"/>
        <v>0</v>
      </c>
      <c r="AM726">
        <f t="shared" si="118"/>
        <v>3</v>
      </c>
      <c r="AN726" t="str">
        <f t="shared" si="119"/>
        <v>ALERT! 3 Violation founded @METALDET1</v>
      </c>
    </row>
    <row r="727" spans="1:40">
      <c r="A727" t="s">
        <v>120</v>
      </c>
      <c r="B727" t="s">
        <v>121</v>
      </c>
      <c r="C727" t="s">
        <v>611</v>
      </c>
      <c r="D727" t="s">
        <v>589</v>
      </c>
      <c r="E727">
        <v>1</v>
      </c>
      <c r="G727" t="s">
        <v>130</v>
      </c>
      <c r="I727" t="s">
        <v>125</v>
      </c>
      <c r="Z727" t="str">
        <f>IFERROR(MID(AA727,FIND("-",H727,1)+1,20),_xlfn.IFNA(VLOOKUP(F727&amp;"-"&amp;AA727,Ref_Kontak!$A:$E,4,FALSE),Ref_Kontak!$H$2))</f>
        <v>628999007703</v>
      </c>
      <c r="AA727" t="str">
        <f t="shared" si="110"/>
        <v/>
      </c>
      <c r="AB727" t="str">
        <f t="shared" si="111"/>
        <v/>
      </c>
      <c r="AC727" t="str">
        <f t="shared" si="112"/>
        <v>628999007703</v>
      </c>
      <c r="AD727" t="str">
        <f t="shared" si="113"/>
        <v>Halo+,+Visual+AI+5S+mendeteksi+Violation%3A+METALDET1-LINE+13</v>
      </c>
      <c r="AE727" t="str">
        <f t="shared" si="114"/>
        <v>https://web.whatsapp.com/send/?phone=628999007703&amp;text=Halo+,+Visual+AI+5S+mendeteksi+Violation%3A+METALDET1-LINE+13&amp;type=phone_number&amp;app_absent=0</v>
      </c>
      <c r="AF727" t="b">
        <f>IF(ISNA(VLOOKUP(D727&amp;"-"&amp;AB727, Ref_Kontak!$A:$E, 4, FALSE)), FALSE, TRUE)</f>
        <v>0</v>
      </c>
      <c r="AG727" t="str">
        <f>_xlfn.IFNA(VLOOKUP(Z727,Ref_Kontak!H:H,1,FALSE),"FALSE")</f>
        <v>628999007703</v>
      </c>
      <c r="AH727" t="str">
        <f t="shared" si="115"/>
        <v>METALDET1-LINE 13</v>
      </c>
      <c r="AI727">
        <f>IF(I727="violation",COUNTIF($AH$1:AH727,AH727),0)</f>
        <v>34</v>
      </c>
      <c r="AJ727" t="str">
        <f t="shared" si="116"/>
        <v>violation-METALDET1</v>
      </c>
      <c r="AK727">
        <f>IF(I727="violation",COUNTIF($AJ$1:AJ727,AJ727),FALSE)</f>
        <v>492</v>
      </c>
      <c r="AL727">
        <f t="shared" si="117"/>
        <v>0</v>
      </c>
      <c r="AM727">
        <f t="shared" si="118"/>
        <v>3</v>
      </c>
      <c r="AN727" t="str">
        <f t="shared" si="119"/>
        <v>ALERT! 3 Violation founded @METALDET1</v>
      </c>
    </row>
    <row r="728" spans="1:40">
      <c r="A728" t="s">
        <v>120</v>
      </c>
      <c r="B728" t="s">
        <v>121</v>
      </c>
      <c r="C728" t="s">
        <v>612</v>
      </c>
      <c r="D728" t="s">
        <v>589</v>
      </c>
      <c r="E728">
        <v>1</v>
      </c>
      <c r="G728" t="s">
        <v>130</v>
      </c>
      <c r="I728" t="s">
        <v>125</v>
      </c>
      <c r="Z728" t="str">
        <f>IFERROR(MID(AA728,FIND("-",H728,1)+1,20),_xlfn.IFNA(VLOOKUP(F728&amp;"-"&amp;AA728,Ref_Kontak!$A:$E,4,FALSE),Ref_Kontak!$H$2))</f>
        <v>628999007703</v>
      </c>
      <c r="AA728" t="str">
        <f t="shared" si="110"/>
        <v/>
      </c>
      <c r="AB728" t="str">
        <f t="shared" si="111"/>
        <v/>
      </c>
      <c r="AC728" t="str">
        <f t="shared" si="112"/>
        <v>628999007703</v>
      </c>
      <c r="AD728" t="str">
        <f t="shared" si="113"/>
        <v>Halo+,+Visual+AI+5S+mendeteksi+Violation%3A+METALDET1-LINE+13</v>
      </c>
      <c r="AE728" t="str">
        <f t="shared" si="114"/>
        <v>https://web.whatsapp.com/send/?phone=628999007703&amp;text=Halo+,+Visual+AI+5S+mendeteksi+Violation%3A+METALDET1-LINE+13&amp;type=phone_number&amp;app_absent=0</v>
      </c>
      <c r="AF728" t="b">
        <f>IF(ISNA(VLOOKUP(D728&amp;"-"&amp;AB728, Ref_Kontak!$A:$E, 4, FALSE)), FALSE, TRUE)</f>
        <v>0</v>
      </c>
      <c r="AG728" t="str">
        <f>_xlfn.IFNA(VLOOKUP(Z728,Ref_Kontak!H:H,1,FALSE),"FALSE")</f>
        <v>628999007703</v>
      </c>
      <c r="AH728" t="str">
        <f t="shared" si="115"/>
        <v>METALDET1-LINE 13</v>
      </c>
      <c r="AI728">
        <f>IF(I728="violation",COUNTIF($AH$1:AH728,AH728),0)</f>
        <v>35</v>
      </c>
      <c r="AJ728" t="str">
        <f t="shared" si="116"/>
        <v>violation-METALDET1</v>
      </c>
      <c r="AK728">
        <f>IF(I728="violation",COUNTIF($AJ$1:AJ728,AJ728),FALSE)</f>
        <v>493</v>
      </c>
      <c r="AL728">
        <f t="shared" si="117"/>
        <v>0</v>
      </c>
      <c r="AM728">
        <f t="shared" si="118"/>
        <v>3</v>
      </c>
      <c r="AN728" t="str">
        <f t="shared" si="119"/>
        <v>ALERT! 3 Violation founded @METALDET1</v>
      </c>
    </row>
    <row r="729" spans="1:40">
      <c r="A729" t="s">
        <v>120</v>
      </c>
      <c r="B729" t="s">
        <v>121</v>
      </c>
      <c r="C729" t="s">
        <v>612</v>
      </c>
      <c r="D729" t="s">
        <v>589</v>
      </c>
      <c r="E729">
        <v>1</v>
      </c>
      <c r="G729" t="s">
        <v>130</v>
      </c>
      <c r="I729" t="s">
        <v>125</v>
      </c>
      <c r="Z729" t="str">
        <f>IFERROR(MID(AA729,FIND("-",H729,1)+1,20),_xlfn.IFNA(VLOOKUP(F729&amp;"-"&amp;AA729,Ref_Kontak!$A:$E,4,FALSE),Ref_Kontak!$H$2))</f>
        <v>628999007703</v>
      </c>
      <c r="AA729" t="str">
        <f t="shared" si="110"/>
        <v/>
      </c>
      <c r="AB729" t="str">
        <f t="shared" si="111"/>
        <v/>
      </c>
      <c r="AC729" t="str">
        <f t="shared" si="112"/>
        <v>628999007703</v>
      </c>
      <c r="AD729" t="str">
        <f t="shared" si="113"/>
        <v>Halo+,+Visual+AI+5S+mendeteksi+Violation%3A+METALDET1-LINE+13</v>
      </c>
      <c r="AE729" t="str">
        <f t="shared" si="114"/>
        <v>https://web.whatsapp.com/send/?phone=628999007703&amp;text=Halo+,+Visual+AI+5S+mendeteksi+Violation%3A+METALDET1-LINE+13&amp;type=phone_number&amp;app_absent=0</v>
      </c>
      <c r="AF729" t="b">
        <f>IF(ISNA(VLOOKUP(D729&amp;"-"&amp;AB729, Ref_Kontak!$A:$E, 4, FALSE)), FALSE, TRUE)</f>
        <v>0</v>
      </c>
      <c r="AG729" t="str">
        <f>_xlfn.IFNA(VLOOKUP(Z729,Ref_Kontak!H:H,1,FALSE),"FALSE")</f>
        <v>628999007703</v>
      </c>
      <c r="AH729" t="str">
        <f t="shared" si="115"/>
        <v>METALDET1-LINE 13</v>
      </c>
      <c r="AI729">
        <f>IF(I729="violation",COUNTIF($AH$1:AH729,AH729),0)</f>
        <v>36</v>
      </c>
      <c r="AJ729" t="str">
        <f t="shared" si="116"/>
        <v>violation-METALDET1</v>
      </c>
      <c r="AK729">
        <f>IF(I729="violation",COUNTIF($AJ$1:AJ729,AJ729),FALSE)</f>
        <v>494</v>
      </c>
      <c r="AL729">
        <f t="shared" si="117"/>
        <v>0</v>
      </c>
      <c r="AM729">
        <f t="shared" si="118"/>
        <v>3</v>
      </c>
      <c r="AN729" t="str">
        <f t="shared" si="119"/>
        <v>ALERT! 3 Violation founded @METALDET1</v>
      </c>
    </row>
    <row r="730" spans="1:40">
      <c r="A730" t="s">
        <v>120</v>
      </c>
      <c r="B730" t="s">
        <v>121</v>
      </c>
      <c r="C730" t="s">
        <v>613</v>
      </c>
      <c r="D730" t="s">
        <v>589</v>
      </c>
      <c r="E730">
        <v>1</v>
      </c>
      <c r="G730" t="s">
        <v>130</v>
      </c>
      <c r="I730" t="s">
        <v>125</v>
      </c>
      <c r="Z730" t="str">
        <f>IFERROR(MID(AA730,FIND("-",H730,1)+1,20),_xlfn.IFNA(VLOOKUP(F730&amp;"-"&amp;AA730,Ref_Kontak!$A:$E,4,FALSE),Ref_Kontak!$H$2))</f>
        <v>628999007703</v>
      </c>
      <c r="AA730" t="str">
        <f t="shared" si="110"/>
        <v/>
      </c>
      <c r="AB730" t="str">
        <f t="shared" si="111"/>
        <v/>
      </c>
      <c r="AC730" t="str">
        <f t="shared" si="112"/>
        <v>628999007703</v>
      </c>
      <c r="AD730" t="str">
        <f t="shared" si="113"/>
        <v>Halo+,+Visual+AI+5S+mendeteksi+Violation%3A+METALDET1-LINE+13</v>
      </c>
      <c r="AE730" t="str">
        <f t="shared" si="114"/>
        <v>https://web.whatsapp.com/send/?phone=628999007703&amp;text=Halo+,+Visual+AI+5S+mendeteksi+Violation%3A+METALDET1-LINE+13&amp;type=phone_number&amp;app_absent=0</v>
      </c>
      <c r="AF730" t="b">
        <f>IF(ISNA(VLOOKUP(D730&amp;"-"&amp;AB730, Ref_Kontak!$A:$E, 4, FALSE)), FALSE, TRUE)</f>
        <v>0</v>
      </c>
      <c r="AG730" t="str">
        <f>_xlfn.IFNA(VLOOKUP(Z730,Ref_Kontak!H:H,1,FALSE),"FALSE")</f>
        <v>628999007703</v>
      </c>
      <c r="AH730" t="str">
        <f t="shared" si="115"/>
        <v>METALDET1-LINE 13</v>
      </c>
      <c r="AI730">
        <f>IF(I730="violation",COUNTIF($AH$1:AH730,AH730),0)</f>
        <v>37</v>
      </c>
      <c r="AJ730" t="str">
        <f t="shared" si="116"/>
        <v>violation-METALDET1</v>
      </c>
      <c r="AK730">
        <f>IF(I730="violation",COUNTIF($AJ$1:AJ730,AJ730),FALSE)</f>
        <v>495</v>
      </c>
      <c r="AL730">
        <f t="shared" si="117"/>
        <v>0</v>
      </c>
      <c r="AM730">
        <f t="shared" si="118"/>
        <v>3</v>
      </c>
      <c r="AN730" t="str">
        <f t="shared" si="119"/>
        <v>ALERT! 3 Violation founded @METALDET1</v>
      </c>
    </row>
    <row r="731" spans="1:40">
      <c r="A731" t="s">
        <v>120</v>
      </c>
      <c r="B731" t="s">
        <v>121</v>
      </c>
      <c r="C731" t="s">
        <v>613</v>
      </c>
      <c r="D731" t="s">
        <v>589</v>
      </c>
      <c r="E731">
        <v>1</v>
      </c>
      <c r="G731" t="s">
        <v>130</v>
      </c>
      <c r="I731" t="s">
        <v>125</v>
      </c>
      <c r="Z731" t="str">
        <f>IFERROR(MID(AA731,FIND("-",H731,1)+1,20),_xlfn.IFNA(VLOOKUP(F731&amp;"-"&amp;AA731,Ref_Kontak!$A:$E,4,FALSE),Ref_Kontak!$H$2))</f>
        <v>628999007703</v>
      </c>
      <c r="AA731" t="str">
        <f t="shared" si="110"/>
        <v/>
      </c>
      <c r="AB731" t="str">
        <f t="shared" si="111"/>
        <v/>
      </c>
      <c r="AC731" t="str">
        <f t="shared" si="112"/>
        <v>628999007703</v>
      </c>
      <c r="AD731" t="str">
        <f t="shared" si="113"/>
        <v>Halo+,+Visual+AI+5S+mendeteksi+Violation%3A+METALDET1-LINE+13</v>
      </c>
      <c r="AE731" t="str">
        <f t="shared" si="114"/>
        <v>https://web.whatsapp.com/send/?phone=628999007703&amp;text=Halo+,+Visual+AI+5S+mendeteksi+Violation%3A+METALDET1-LINE+13&amp;type=phone_number&amp;app_absent=0</v>
      </c>
      <c r="AF731" t="b">
        <f>IF(ISNA(VLOOKUP(D731&amp;"-"&amp;AB731, Ref_Kontak!$A:$E, 4, FALSE)), FALSE, TRUE)</f>
        <v>0</v>
      </c>
      <c r="AG731" t="str">
        <f>_xlfn.IFNA(VLOOKUP(Z731,Ref_Kontak!H:H,1,FALSE),"FALSE")</f>
        <v>628999007703</v>
      </c>
      <c r="AH731" t="str">
        <f t="shared" si="115"/>
        <v>METALDET1-LINE 13</v>
      </c>
      <c r="AI731">
        <f>IF(I731="violation",COUNTIF($AH$1:AH731,AH731),0)</f>
        <v>38</v>
      </c>
      <c r="AJ731" t="str">
        <f t="shared" si="116"/>
        <v>violation-METALDET1</v>
      </c>
      <c r="AK731">
        <f>IF(I731="violation",COUNTIF($AJ$1:AJ731,AJ731),FALSE)</f>
        <v>496</v>
      </c>
      <c r="AL731">
        <f t="shared" si="117"/>
        <v>0</v>
      </c>
      <c r="AM731">
        <f t="shared" si="118"/>
        <v>3</v>
      </c>
      <c r="AN731" t="str">
        <f t="shared" si="119"/>
        <v>ALERT! 3 Violation founded @METALDET1</v>
      </c>
    </row>
    <row r="732" spans="1:40">
      <c r="A732" t="s">
        <v>120</v>
      </c>
      <c r="B732" t="s">
        <v>121</v>
      </c>
      <c r="C732" t="s">
        <v>614</v>
      </c>
      <c r="D732" t="s">
        <v>589</v>
      </c>
      <c r="E732">
        <v>1</v>
      </c>
      <c r="G732" t="s">
        <v>130</v>
      </c>
      <c r="I732" t="s">
        <v>125</v>
      </c>
      <c r="Z732" t="str">
        <f>IFERROR(MID(AA732,FIND("-",H732,1)+1,20),_xlfn.IFNA(VLOOKUP(F732&amp;"-"&amp;AA732,Ref_Kontak!$A:$E,4,FALSE),Ref_Kontak!$H$2))</f>
        <v>628999007703</v>
      </c>
      <c r="AA732" t="str">
        <f t="shared" si="110"/>
        <v/>
      </c>
      <c r="AB732" t="str">
        <f t="shared" si="111"/>
        <v/>
      </c>
      <c r="AC732" t="str">
        <f t="shared" si="112"/>
        <v>628999007703</v>
      </c>
      <c r="AD732" t="str">
        <f t="shared" si="113"/>
        <v>Halo+,+Visual+AI+5S+mendeteksi+Violation%3A+METALDET1-LINE+13</v>
      </c>
      <c r="AE732" t="str">
        <f t="shared" si="114"/>
        <v>https://web.whatsapp.com/send/?phone=628999007703&amp;text=Halo+,+Visual+AI+5S+mendeteksi+Violation%3A+METALDET1-LINE+13&amp;type=phone_number&amp;app_absent=0</v>
      </c>
      <c r="AF732" t="b">
        <f>IF(ISNA(VLOOKUP(D732&amp;"-"&amp;AB732, Ref_Kontak!$A:$E, 4, FALSE)), FALSE, TRUE)</f>
        <v>0</v>
      </c>
      <c r="AG732" t="str">
        <f>_xlfn.IFNA(VLOOKUP(Z732,Ref_Kontak!H:H,1,FALSE),"FALSE")</f>
        <v>628999007703</v>
      </c>
      <c r="AH732" t="str">
        <f t="shared" si="115"/>
        <v>METALDET1-LINE 13</v>
      </c>
      <c r="AI732">
        <f>IF(I732="violation",COUNTIF($AH$1:AH732,AH732),0)</f>
        <v>39</v>
      </c>
      <c r="AJ732" t="str">
        <f t="shared" si="116"/>
        <v>violation-METALDET1</v>
      </c>
      <c r="AK732">
        <f>IF(I732="violation",COUNTIF($AJ$1:AJ732,AJ732),FALSE)</f>
        <v>497</v>
      </c>
      <c r="AL732">
        <f t="shared" si="117"/>
        <v>0</v>
      </c>
      <c r="AM732">
        <f t="shared" si="118"/>
        <v>3</v>
      </c>
      <c r="AN732" t="str">
        <f t="shared" si="119"/>
        <v>ALERT! 3 Violation founded @METALDET1</v>
      </c>
    </row>
    <row r="733" spans="1:40">
      <c r="A733" t="s">
        <v>120</v>
      </c>
      <c r="B733" t="s">
        <v>121</v>
      </c>
      <c r="C733" t="s">
        <v>615</v>
      </c>
      <c r="D733" t="s">
        <v>589</v>
      </c>
      <c r="E733">
        <v>1</v>
      </c>
      <c r="G733" t="s">
        <v>130</v>
      </c>
      <c r="I733" t="s">
        <v>125</v>
      </c>
      <c r="Z733" t="str">
        <f>IFERROR(MID(AA733,FIND("-",H733,1)+1,20),_xlfn.IFNA(VLOOKUP(F733&amp;"-"&amp;AA733,Ref_Kontak!$A:$E,4,FALSE),Ref_Kontak!$H$2))</f>
        <v>628999007703</v>
      </c>
      <c r="AA733" t="str">
        <f t="shared" si="110"/>
        <v/>
      </c>
      <c r="AB733" t="str">
        <f t="shared" si="111"/>
        <v/>
      </c>
      <c r="AC733" t="str">
        <f t="shared" si="112"/>
        <v>628999007703</v>
      </c>
      <c r="AD733" t="str">
        <f t="shared" si="113"/>
        <v>Halo+,+Visual+AI+5S+mendeteksi+Violation%3A+METALDET1-LINE+13</v>
      </c>
      <c r="AE733" t="str">
        <f t="shared" si="114"/>
        <v>https://web.whatsapp.com/send/?phone=628999007703&amp;text=Halo+,+Visual+AI+5S+mendeteksi+Violation%3A+METALDET1-LINE+13&amp;type=phone_number&amp;app_absent=0</v>
      </c>
      <c r="AF733" t="b">
        <f>IF(ISNA(VLOOKUP(D733&amp;"-"&amp;AB733, Ref_Kontak!$A:$E, 4, FALSE)), FALSE, TRUE)</f>
        <v>0</v>
      </c>
      <c r="AG733" t="str">
        <f>_xlfn.IFNA(VLOOKUP(Z733,Ref_Kontak!H:H,1,FALSE),"FALSE")</f>
        <v>628999007703</v>
      </c>
      <c r="AH733" t="str">
        <f t="shared" si="115"/>
        <v>METALDET1-LINE 13</v>
      </c>
      <c r="AI733">
        <f>IF(I733="violation",COUNTIF($AH$1:AH733,AH733),0)</f>
        <v>40</v>
      </c>
      <c r="AJ733" t="str">
        <f t="shared" si="116"/>
        <v>violation-METALDET1</v>
      </c>
      <c r="AK733">
        <f>IF(I733="violation",COUNTIF($AJ$1:AJ733,AJ733),FALSE)</f>
        <v>498</v>
      </c>
      <c r="AL733">
        <f t="shared" si="117"/>
        <v>0</v>
      </c>
      <c r="AM733">
        <f t="shared" si="118"/>
        <v>3</v>
      </c>
      <c r="AN733" t="str">
        <f t="shared" si="119"/>
        <v>ALERT! 3 Violation founded @METALDET1</v>
      </c>
    </row>
    <row r="734" spans="1:40">
      <c r="A734" t="s">
        <v>120</v>
      </c>
      <c r="B734" t="s">
        <v>121</v>
      </c>
      <c r="C734" t="s">
        <v>615</v>
      </c>
      <c r="D734" t="s">
        <v>589</v>
      </c>
      <c r="E734">
        <v>1</v>
      </c>
      <c r="G734" t="s">
        <v>130</v>
      </c>
      <c r="I734" t="s">
        <v>125</v>
      </c>
      <c r="Z734" t="str">
        <f>IFERROR(MID(AA734,FIND("-",H734,1)+1,20),_xlfn.IFNA(VLOOKUP(F734&amp;"-"&amp;AA734,Ref_Kontak!$A:$E,4,FALSE),Ref_Kontak!$H$2))</f>
        <v>628999007703</v>
      </c>
      <c r="AA734" t="str">
        <f t="shared" si="110"/>
        <v/>
      </c>
      <c r="AB734" t="str">
        <f t="shared" si="111"/>
        <v/>
      </c>
      <c r="AC734" t="str">
        <f t="shared" si="112"/>
        <v>628999007703</v>
      </c>
      <c r="AD734" t="str">
        <f t="shared" si="113"/>
        <v>Halo+,+Visual+AI+5S+mendeteksi+Violation%3A+METALDET1-LINE+13</v>
      </c>
      <c r="AE734" t="str">
        <f t="shared" si="114"/>
        <v>https://web.whatsapp.com/send/?phone=628999007703&amp;text=Halo+,+Visual+AI+5S+mendeteksi+Violation%3A+METALDET1-LINE+13&amp;type=phone_number&amp;app_absent=0</v>
      </c>
      <c r="AF734" t="b">
        <f>IF(ISNA(VLOOKUP(D734&amp;"-"&amp;AB734, Ref_Kontak!$A:$E, 4, FALSE)), FALSE, TRUE)</f>
        <v>0</v>
      </c>
      <c r="AG734" t="str">
        <f>_xlfn.IFNA(VLOOKUP(Z734,Ref_Kontak!H:H,1,FALSE),"FALSE")</f>
        <v>628999007703</v>
      </c>
      <c r="AH734" t="str">
        <f t="shared" si="115"/>
        <v>METALDET1-LINE 13</v>
      </c>
      <c r="AI734">
        <f>IF(I734="violation",COUNTIF($AH$1:AH734,AH734),0)</f>
        <v>41</v>
      </c>
      <c r="AJ734" t="str">
        <f t="shared" si="116"/>
        <v>violation-METALDET1</v>
      </c>
      <c r="AK734">
        <f>IF(I734="violation",COUNTIF($AJ$1:AJ734,AJ734),FALSE)</f>
        <v>499</v>
      </c>
      <c r="AL734">
        <f t="shared" si="117"/>
        <v>0</v>
      </c>
      <c r="AM734">
        <f t="shared" si="118"/>
        <v>3</v>
      </c>
      <c r="AN734" t="str">
        <f t="shared" si="119"/>
        <v>ALERT! 3 Violation founded @METALDET1</v>
      </c>
    </row>
    <row r="735" spans="1:40">
      <c r="A735" t="s">
        <v>120</v>
      </c>
      <c r="B735" t="s">
        <v>121</v>
      </c>
      <c r="C735" t="s">
        <v>616</v>
      </c>
      <c r="D735" t="s">
        <v>589</v>
      </c>
      <c r="E735">
        <v>1</v>
      </c>
      <c r="G735" t="s">
        <v>130</v>
      </c>
      <c r="I735" t="s">
        <v>125</v>
      </c>
      <c r="Z735" t="str">
        <f>IFERROR(MID(AA735,FIND("-",H735,1)+1,20),_xlfn.IFNA(VLOOKUP(F735&amp;"-"&amp;AA735,Ref_Kontak!$A:$E,4,FALSE),Ref_Kontak!$H$2))</f>
        <v>628999007703</v>
      </c>
      <c r="AA735" t="str">
        <f t="shared" si="110"/>
        <v/>
      </c>
      <c r="AB735" t="str">
        <f t="shared" si="111"/>
        <v/>
      </c>
      <c r="AC735" t="str">
        <f t="shared" si="112"/>
        <v>628999007703</v>
      </c>
      <c r="AD735" t="str">
        <f t="shared" si="113"/>
        <v>Halo+,+Visual+AI+5S+mendeteksi+Violation%3A+METALDET1-LINE+13</v>
      </c>
      <c r="AE735" t="str">
        <f t="shared" si="114"/>
        <v>https://web.whatsapp.com/send/?phone=628999007703&amp;text=Halo+,+Visual+AI+5S+mendeteksi+Violation%3A+METALDET1-LINE+13&amp;type=phone_number&amp;app_absent=0</v>
      </c>
      <c r="AF735" t="b">
        <f>IF(ISNA(VLOOKUP(D735&amp;"-"&amp;AB735, Ref_Kontak!$A:$E, 4, FALSE)), FALSE, TRUE)</f>
        <v>0</v>
      </c>
      <c r="AG735" t="str">
        <f>_xlfn.IFNA(VLOOKUP(Z735,Ref_Kontak!H:H,1,FALSE),"FALSE")</f>
        <v>628999007703</v>
      </c>
      <c r="AH735" t="str">
        <f t="shared" si="115"/>
        <v>METALDET1-LINE 13</v>
      </c>
      <c r="AI735">
        <f>IF(I735="violation",COUNTIF($AH$1:AH735,AH735),0)</f>
        <v>42</v>
      </c>
      <c r="AJ735" t="str">
        <f t="shared" si="116"/>
        <v>violation-METALDET1</v>
      </c>
      <c r="AK735">
        <f>IF(I735="violation",COUNTIF($AJ$1:AJ735,AJ735),FALSE)</f>
        <v>500</v>
      </c>
      <c r="AL735">
        <f t="shared" si="117"/>
        <v>0</v>
      </c>
      <c r="AM735">
        <f t="shared" si="118"/>
        <v>3</v>
      </c>
      <c r="AN735" t="str">
        <f t="shared" si="119"/>
        <v>ALERT! 3 Violation founded @METALDET1</v>
      </c>
    </row>
    <row r="736" spans="1:40">
      <c r="A736" t="s">
        <v>120</v>
      </c>
      <c r="B736" t="s">
        <v>121</v>
      </c>
      <c r="C736" t="s">
        <v>616</v>
      </c>
      <c r="D736" t="s">
        <v>589</v>
      </c>
      <c r="E736">
        <v>1</v>
      </c>
      <c r="G736" t="s">
        <v>130</v>
      </c>
      <c r="I736" t="s">
        <v>125</v>
      </c>
      <c r="Z736" t="str">
        <f>IFERROR(MID(AA736,FIND("-",H736,1)+1,20),_xlfn.IFNA(VLOOKUP(F736&amp;"-"&amp;AA736,Ref_Kontak!$A:$E,4,FALSE),Ref_Kontak!$H$2))</f>
        <v>628999007703</v>
      </c>
      <c r="AA736" t="str">
        <f t="shared" si="110"/>
        <v/>
      </c>
      <c r="AB736" t="str">
        <f t="shared" si="111"/>
        <v/>
      </c>
      <c r="AC736" t="str">
        <f t="shared" si="112"/>
        <v>628999007703</v>
      </c>
      <c r="AD736" t="str">
        <f t="shared" si="113"/>
        <v>Halo+,+Visual+AI+5S+mendeteksi+Violation%3A+METALDET1-LINE+13</v>
      </c>
      <c r="AE736" t="str">
        <f t="shared" si="114"/>
        <v>https://web.whatsapp.com/send/?phone=628999007703&amp;text=Halo+,+Visual+AI+5S+mendeteksi+Violation%3A+METALDET1-LINE+13&amp;type=phone_number&amp;app_absent=0</v>
      </c>
      <c r="AF736" t="b">
        <f>IF(ISNA(VLOOKUP(D736&amp;"-"&amp;AB736, Ref_Kontak!$A:$E, 4, FALSE)), FALSE, TRUE)</f>
        <v>0</v>
      </c>
      <c r="AG736" t="str">
        <f>_xlfn.IFNA(VLOOKUP(Z736,Ref_Kontak!H:H,1,FALSE),"FALSE")</f>
        <v>628999007703</v>
      </c>
      <c r="AH736" t="str">
        <f t="shared" si="115"/>
        <v>METALDET1-LINE 13</v>
      </c>
      <c r="AI736">
        <f>IF(I736="violation",COUNTIF($AH$1:AH736,AH736),0)</f>
        <v>43</v>
      </c>
      <c r="AJ736" t="str">
        <f t="shared" si="116"/>
        <v>violation-METALDET1</v>
      </c>
      <c r="AK736">
        <f>IF(I736="violation",COUNTIF($AJ$1:AJ736,AJ736),FALSE)</f>
        <v>501</v>
      </c>
      <c r="AL736">
        <f t="shared" si="117"/>
        <v>0</v>
      </c>
      <c r="AM736">
        <f t="shared" si="118"/>
        <v>3</v>
      </c>
      <c r="AN736" t="str">
        <f t="shared" si="119"/>
        <v>ALERT! 3 Violation founded @METALDET1</v>
      </c>
    </row>
    <row r="737" spans="1:40">
      <c r="A737" t="s">
        <v>120</v>
      </c>
      <c r="B737" t="s">
        <v>121</v>
      </c>
      <c r="C737" t="s">
        <v>617</v>
      </c>
      <c r="D737" t="s">
        <v>589</v>
      </c>
      <c r="E737">
        <v>1</v>
      </c>
      <c r="G737" t="s">
        <v>130</v>
      </c>
      <c r="I737" t="s">
        <v>125</v>
      </c>
      <c r="Z737" t="str">
        <f>IFERROR(MID(AA737,FIND("-",H737,1)+1,20),_xlfn.IFNA(VLOOKUP(F737&amp;"-"&amp;AA737,Ref_Kontak!$A:$E,4,FALSE),Ref_Kontak!$H$2))</f>
        <v>628999007703</v>
      </c>
      <c r="AA737" t="str">
        <f t="shared" si="110"/>
        <v/>
      </c>
      <c r="AB737" t="str">
        <f t="shared" si="111"/>
        <v/>
      </c>
      <c r="AC737" t="str">
        <f t="shared" si="112"/>
        <v>628999007703</v>
      </c>
      <c r="AD737" t="str">
        <f t="shared" si="113"/>
        <v>Halo+,+Visual+AI+5S+mendeteksi+Violation%3A+METALDET1-LINE+13</v>
      </c>
      <c r="AE737" t="str">
        <f t="shared" si="114"/>
        <v>https://web.whatsapp.com/send/?phone=628999007703&amp;text=Halo+,+Visual+AI+5S+mendeteksi+Violation%3A+METALDET1-LINE+13&amp;type=phone_number&amp;app_absent=0</v>
      </c>
      <c r="AF737" t="b">
        <f>IF(ISNA(VLOOKUP(D737&amp;"-"&amp;AB737, Ref_Kontak!$A:$E, 4, FALSE)), FALSE, TRUE)</f>
        <v>0</v>
      </c>
      <c r="AG737" t="str">
        <f>_xlfn.IFNA(VLOOKUP(Z737,Ref_Kontak!H:H,1,FALSE),"FALSE")</f>
        <v>628999007703</v>
      </c>
      <c r="AH737" t="str">
        <f t="shared" si="115"/>
        <v>METALDET1-LINE 13</v>
      </c>
      <c r="AI737">
        <f>IF(I737="violation",COUNTIF($AH$1:AH737,AH737),0)</f>
        <v>44</v>
      </c>
      <c r="AJ737" t="str">
        <f t="shared" si="116"/>
        <v>violation-METALDET1</v>
      </c>
      <c r="AK737">
        <f>IF(I737="violation",COUNTIF($AJ$1:AJ737,AJ737),FALSE)</f>
        <v>502</v>
      </c>
      <c r="AL737">
        <f t="shared" si="117"/>
        <v>0</v>
      </c>
      <c r="AM737">
        <f t="shared" si="118"/>
        <v>3</v>
      </c>
      <c r="AN737" t="str">
        <f t="shared" si="119"/>
        <v>ALERT! 3 Violation founded @METALDET1</v>
      </c>
    </row>
    <row r="738" spans="1:40">
      <c r="A738" t="s">
        <v>120</v>
      </c>
      <c r="B738" t="s">
        <v>121</v>
      </c>
      <c r="C738" t="s">
        <v>618</v>
      </c>
      <c r="D738" t="s">
        <v>589</v>
      </c>
      <c r="E738">
        <v>1</v>
      </c>
      <c r="G738" t="s">
        <v>130</v>
      </c>
      <c r="I738" t="s">
        <v>125</v>
      </c>
      <c r="Z738" t="str">
        <f>IFERROR(MID(AA738,FIND("-",H738,1)+1,20),_xlfn.IFNA(VLOOKUP(F738&amp;"-"&amp;AA738,Ref_Kontak!$A:$E,4,FALSE),Ref_Kontak!$H$2))</f>
        <v>628999007703</v>
      </c>
      <c r="AA738" t="str">
        <f t="shared" si="110"/>
        <v/>
      </c>
      <c r="AB738" t="str">
        <f t="shared" si="111"/>
        <v/>
      </c>
      <c r="AC738" t="str">
        <f t="shared" si="112"/>
        <v>628999007703</v>
      </c>
      <c r="AD738" t="str">
        <f t="shared" si="113"/>
        <v>Halo+,+Visual+AI+5S+mendeteksi+Violation%3A+METALDET1-LINE+13</v>
      </c>
      <c r="AE738" t="str">
        <f t="shared" si="114"/>
        <v>https://web.whatsapp.com/send/?phone=628999007703&amp;text=Halo+,+Visual+AI+5S+mendeteksi+Violation%3A+METALDET1-LINE+13&amp;type=phone_number&amp;app_absent=0</v>
      </c>
      <c r="AF738" t="b">
        <f>IF(ISNA(VLOOKUP(D738&amp;"-"&amp;AB738, Ref_Kontak!$A:$E, 4, FALSE)), FALSE, TRUE)</f>
        <v>0</v>
      </c>
      <c r="AG738" t="str">
        <f>_xlfn.IFNA(VLOOKUP(Z738,Ref_Kontak!H:H,1,FALSE),"FALSE")</f>
        <v>628999007703</v>
      </c>
      <c r="AH738" t="str">
        <f t="shared" si="115"/>
        <v>METALDET1-LINE 13</v>
      </c>
      <c r="AI738">
        <f>IF(I738="violation",COUNTIF($AH$1:AH738,AH738),0)</f>
        <v>45</v>
      </c>
      <c r="AJ738" t="str">
        <f t="shared" si="116"/>
        <v>violation-METALDET1</v>
      </c>
      <c r="AK738">
        <f>IF(I738="violation",COUNTIF($AJ$1:AJ738,AJ738),FALSE)</f>
        <v>503</v>
      </c>
      <c r="AL738">
        <f t="shared" si="117"/>
        <v>0</v>
      </c>
      <c r="AM738">
        <f t="shared" si="118"/>
        <v>3</v>
      </c>
      <c r="AN738" t="str">
        <f t="shared" si="119"/>
        <v>ALERT! 3 Violation founded @METALDET1</v>
      </c>
    </row>
    <row r="739" spans="1:40">
      <c r="A739" t="s">
        <v>120</v>
      </c>
      <c r="B739" t="s">
        <v>121</v>
      </c>
      <c r="C739" t="s">
        <v>618</v>
      </c>
      <c r="D739" t="s">
        <v>589</v>
      </c>
      <c r="E739">
        <v>1</v>
      </c>
      <c r="G739" t="s">
        <v>130</v>
      </c>
      <c r="I739" t="s">
        <v>125</v>
      </c>
      <c r="Z739" t="str">
        <f>IFERROR(MID(AA739,FIND("-",H739,1)+1,20),_xlfn.IFNA(VLOOKUP(F739&amp;"-"&amp;AA739,Ref_Kontak!$A:$E,4,FALSE),Ref_Kontak!$H$2))</f>
        <v>628999007703</v>
      </c>
      <c r="AA739" t="str">
        <f t="shared" si="110"/>
        <v/>
      </c>
      <c r="AB739" t="str">
        <f t="shared" si="111"/>
        <v/>
      </c>
      <c r="AC739" t="str">
        <f t="shared" si="112"/>
        <v>628999007703</v>
      </c>
      <c r="AD739" t="str">
        <f t="shared" si="113"/>
        <v>Halo+,+Visual+AI+5S+mendeteksi+Violation%3A+METALDET1-LINE+13</v>
      </c>
      <c r="AE739" t="str">
        <f t="shared" si="114"/>
        <v>https://web.whatsapp.com/send/?phone=628999007703&amp;text=Halo+,+Visual+AI+5S+mendeteksi+Violation%3A+METALDET1-LINE+13&amp;type=phone_number&amp;app_absent=0</v>
      </c>
      <c r="AF739" t="b">
        <f>IF(ISNA(VLOOKUP(D739&amp;"-"&amp;AB739, Ref_Kontak!$A:$E, 4, FALSE)), FALSE, TRUE)</f>
        <v>0</v>
      </c>
      <c r="AG739" t="str">
        <f>_xlfn.IFNA(VLOOKUP(Z739,Ref_Kontak!H:H,1,FALSE),"FALSE")</f>
        <v>628999007703</v>
      </c>
      <c r="AH739" t="str">
        <f t="shared" si="115"/>
        <v>METALDET1-LINE 13</v>
      </c>
      <c r="AI739">
        <f>IF(I739="violation",COUNTIF($AH$1:AH739,AH739),0)</f>
        <v>46</v>
      </c>
      <c r="AJ739" t="str">
        <f t="shared" si="116"/>
        <v>violation-METALDET1</v>
      </c>
      <c r="AK739">
        <f>IF(I739="violation",COUNTIF($AJ$1:AJ739,AJ739),FALSE)</f>
        <v>504</v>
      </c>
      <c r="AL739">
        <f t="shared" si="117"/>
        <v>0</v>
      </c>
      <c r="AM739">
        <f t="shared" si="118"/>
        <v>3</v>
      </c>
      <c r="AN739" t="str">
        <f t="shared" si="119"/>
        <v>ALERT! 3 Violation founded @METALDET1</v>
      </c>
    </row>
    <row r="740" spans="1:40">
      <c r="A740" t="s">
        <v>120</v>
      </c>
      <c r="B740" t="s">
        <v>121</v>
      </c>
      <c r="C740" t="s">
        <v>619</v>
      </c>
      <c r="D740" t="s">
        <v>589</v>
      </c>
      <c r="E740">
        <v>1</v>
      </c>
      <c r="G740" t="s">
        <v>130</v>
      </c>
      <c r="I740" t="s">
        <v>125</v>
      </c>
      <c r="Z740" t="str">
        <f>IFERROR(MID(AA740,FIND("-",H740,1)+1,20),_xlfn.IFNA(VLOOKUP(F740&amp;"-"&amp;AA740,Ref_Kontak!$A:$E,4,FALSE),Ref_Kontak!$H$2))</f>
        <v>628999007703</v>
      </c>
      <c r="AA740" t="str">
        <f t="shared" si="110"/>
        <v/>
      </c>
      <c r="AB740" t="str">
        <f t="shared" si="111"/>
        <v/>
      </c>
      <c r="AC740" t="str">
        <f t="shared" si="112"/>
        <v>628999007703</v>
      </c>
      <c r="AD740" t="str">
        <f t="shared" si="113"/>
        <v>Halo+,+Visual+AI+5S+mendeteksi+Violation%3A+METALDET1-LINE+13</v>
      </c>
      <c r="AE740" t="str">
        <f t="shared" si="114"/>
        <v>https://web.whatsapp.com/send/?phone=628999007703&amp;text=Halo+,+Visual+AI+5S+mendeteksi+Violation%3A+METALDET1-LINE+13&amp;type=phone_number&amp;app_absent=0</v>
      </c>
      <c r="AF740" t="b">
        <f>IF(ISNA(VLOOKUP(D740&amp;"-"&amp;AB740, Ref_Kontak!$A:$E, 4, FALSE)), FALSE, TRUE)</f>
        <v>0</v>
      </c>
      <c r="AG740" t="str">
        <f>_xlfn.IFNA(VLOOKUP(Z740,Ref_Kontak!H:H,1,FALSE),"FALSE")</f>
        <v>628999007703</v>
      </c>
      <c r="AH740" t="str">
        <f t="shared" si="115"/>
        <v>METALDET1-LINE 13</v>
      </c>
      <c r="AI740">
        <f>IF(I740="violation",COUNTIF($AH$1:AH740,AH740),0)</f>
        <v>47</v>
      </c>
      <c r="AJ740" t="str">
        <f t="shared" si="116"/>
        <v>violation-METALDET1</v>
      </c>
      <c r="AK740">
        <f>IF(I740="violation",COUNTIF($AJ$1:AJ740,AJ740),FALSE)</f>
        <v>505</v>
      </c>
      <c r="AL740">
        <f t="shared" si="117"/>
        <v>0</v>
      </c>
      <c r="AM740">
        <f t="shared" si="118"/>
        <v>3</v>
      </c>
      <c r="AN740" t="str">
        <f t="shared" si="119"/>
        <v>ALERT! 3 Violation founded @METALDET1</v>
      </c>
    </row>
    <row r="741" spans="1:40">
      <c r="A741" t="s">
        <v>120</v>
      </c>
      <c r="B741" t="s">
        <v>121</v>
      </c>
      <c r="C741" t="s">
        <v>619</v>
      </c>
      <c r="D741" t="s">
        <v>589</v>
      </c>
      <c r="E741">
        <v>1</v>
      </c>
      <c r="G741" t="s">
        <v>130</v>
      </c>
      <c r="I741" t="s">
        <v>125</v>
      </c>
      <c r="Z741" t="str">
        <f>IFERROR(MID(AA741,FIND("-",H741,1)+1,20),_xlfn.IFNA(VLOOKUP(F741&amp;"-"&amp;AA741,Ref_Kontak!$A:$E,4,FALSE),Ref_Kontak!$H$2))</f>
        <v>628999007703</v>
      </c>
      <c r="AA741" t="str">
        <f t="shared" si="110"/>
        <v/>
      </c>
      <c r="AB741" t="str">
        <f t="shared" si="111"/>
        <v/>
      </c>
      <c r="AC741" t="str">
        <f t="shared" si="112"/>
        <v>628999007703</v>
      </c>
      <c r="AD741" t="str">
        <f t="shared" si="113"/>
        <v>Halo+,+Visual+AI+5S+mendeteksi+Violation%3A+METALDET1-LINE+13</v>
      </c>
      <c r="AE741" t="str">
        <f t="shared" si="114"/>
        <v>https://web.whatsapp.com/send/?phone=628999007703&amp;text=Halo+,+Visual+AI+5S+mendeteksi+Violation%3A+METALDET1-LINE+13&amp;type=phone_number&amp;app_absent=0</v>
      </c>
      <c r="AF741" t="b">
        <f>IF(ISNA(VLOOKUP(D741&amp;"-"&amp;AB741, Ref_Kontak!$A:$E, 4, FALSE)), FALSE, TRUE)</f>
        <v>0</v>
      </c>
      <c r="AG741" t="str">
        <f>_xlfn.IFNA(VLOOKUP(Z741,Ref_Kontak!H:H,1,FALSE),"FALSE")</f>
        <v>628999007703</v>
      </c>
      <c r="AH741" t="str">
        <f t="shared" si="115"/>
        <v>METALDET1-LINE 13</v>
      </c>
      <c r="AI741">
        <f>IF(I741="violation",COUNTIF($AH$1:AH741,AH741),0)</f>
        <v>48</v>
      </c>
      <c r="AJ741" t="str">
        <f t="shared" si="116"/>
        <v>violation-METALDET1</v>
      </c>
      <c r="AK741">
        <f>IF(I741="violation",COUNTIF($AJ$1:AJ741,AJ741),FALSE)</f>
        <v>506</v>
      </c>
      <c r="AL741">
        <f t="shared" si="117"/>
        <v>0</v>
      </c>
      <c r="AM741">
        <f t="shared" si="118"/>
        <v>3</v>
      </c>
      <c r="AN741" t="str">
        <f t="shared" si="119"/>
        <v>ALERT! 3 Violation founded @METALDET1</v>
      </c>
    </row>
    <row r="742" spans="1:40">
      <c r="A742" t="s">
        <v>120</v>
      </c>
      <c r="B742" t="s">
        <v>121</v>
      </c>
      <c r="C742" t="s">
        <v>620</v>
      </c>
      <c r="D742" t="s">
        <v>589</v>
      </c>
      <c r="E742">
        <v>1</v>
      </c>
      <c r="G742" t="s">
        <v>130</v>
      </c>
      <c r="I742" t="s">
        <v>125</v>
      </c>
      <c r="Z742" t="str">
        <f>IFERROR(MID(AA742,FIND("-",H742,1)+1,20),_xlfn.IFNA(VLOOKUP(F742&amp;"-"&amp;AA742,Ref_Kontak!$A:$E,4,FALSE),Ref_Kontak!$H$2))</f>
        <v>628999007703</v>
      </c>
      <c r="AA742" t="str">
        <f t="shared" si="110"/>
        <v/>
      </c>
      <c r="AB742" t="str">
        <f t="shared" si="111"/>
        <v/>
      </c>
      <c r="AC742" t="str">
        <f t="shared" si="112"/>
        <v>628999007703</v>
      </c>
      <c r="AD742" t="str">
        <f t="shared" si="113"/>
        <v>Halo+,+Visual+AI+5S+mendeteksi+Violation%3A+METALDET1-LINE+13</v>
      </c>
      <c r="AE742" t="str">
        <f t="shared" si="114"/>
        <v>https://web.whatsapp.com/send/?phone=628999007703&amp;text=Halo+,+Visual+AI+5S+mendeteksi+Violation%3A+METALDET1-LINE+13&amp;type=phone_number&amp;app_absent=0</v>
      </c>
      <c r="AF742" t="b">
        <f>IF(ISNA(VLOOKUP(D742&amp;"-"&amp;AB742, Ref_Kontak!$A:$E, 4, FALSE)), FALSE, TRUE)</f>
        <v>0</v>
      </c>
      <c r="AG742" t="str">
        <f>_xlfn.IFNA(VLOOKUP(Z742,Ref_Kontak!H:H,1,FALSE),"FALSE")</f>
        <v>628999007703</v>
      </c>
      <c r="AH742" t="str">
        <f t="shared" si="115"/>
        <v>METALDET1-LINE 13</v>
      </c>
      <c r="AI742">
        <f>IF(I742="violation",COUNTIF($AH$1:AH742,AH742),0)</f>
        <v>49</v>
      </c>
      <c r="AJ742" t="str">
        <f t="shared" si="116"/>
        <v>violation-METALDET1</v>
      </c>
      <c r="AK742">
        <f>IF(I742="violation",COUNTIF($AJ$1:AJ742,AJ742),FALSE)</f>
        <v>507</v>
      </c>
      <c r="AL742">
        <f t="shared" si="117"/>
        <v>0</v>
      </c>
      <c r="AM742">
        <f t="shared" si="118"/>
        <v>3</v>
      </c>
      <c r="AN742" t="str">
        <f t="shared" si="119"/>
        <v>ALERT! 3 Violation founded @METALDET1</v>
      </c>
    </row>
    <row r="743" spans="1:40">
      <c r="A743" t="s">
        <v>120</v>
      </c>
      <c r="B743" t="s">
        <v>121</v>
      </c>
      <c r="C743" t="s">
        <v>621</v>
      </c>
      <c r="D743" t="s">
        <v>589</v>
      </c>
      <c r="E743">
        <v>1</v>
      </c>
      <c r="G743" t="s">
        <v>130</v>
      </c>
      <c r="I743" t="s">
        <v>125</v>
      </c>
      <c r="Z743" t="str">
        <f>IFERROR(MID(AA743,FIND("-",H743,1)+1,20),_xlfn.IFNA(VLOOKUP(F743&amp;"-"&amp;AA743,Ref_Kontak!$A:$E,4,FALSE),Ref_Kontak!$H$2))</f>
        <v>628999007703</v>
      </c>
      <c r="AA743" t="str">
        <f t="shared" si="110"/>
        <v/>
      </c>
      <c r="AB743" t="str">
        <f t="shared" si="111"/>
        <v/>
      </c>
      <c r="AC743" t="str">
        <f t="shared" si="112"/>
        <v>628999007703</v>
      </c>
      <c r="AD743" t="str">
        <f t="shared" si="113"/>
        <v>Halo+,+Visual+AI+5S+mendeteksi+Violation%3A+METALDET1-LINE+13</v>
      </c>
      <c r="AE743" t="str">
        <f t="shared" si="114"/>
        <v>https://web.whatsapp.com/send/?phone=628999007703&amp;text=Halo+,+Visual+AI+5S+mendeteksi+Violation%3A+METALDET1-LINE+13&amp;type=phone_number&amp;app_absent=0</v>
      </c>
      <c r="AF743" t="b">
        <f>IF(ISNA(VLOOKUP(D743&amp;"-"&amp;AB743, Ref_Kontak!$A:$E, 4, FALSE)), FALSE, TRUE)</f>
        <v>0</v>
      </c>
      <c r="AG743" t="str">
        <f>_xlfn.IFNA(VLOOKUP(Z743,Ref_Kontak!H:H,1,FALSE),"FALSE")</f>
        <v>628999007703</v>
      </c>
      <c r="AH743" t="str">
        <f t="shared" si="115"/>
        <v>METALDET1-LINE 13</v>
      </c>
      <c r="AI743">
        <f>IF(I743="violation",COUNTIF($AH$1:AH743,AH743),0)</f>
        <v>50</v>
      </c>
      <c r="AJ743" t="str">
        <f t="shared" si="116"/>
        <v>violation-METALDET1</v>
      </c>
      <c r="AK743">
        <f>IF(I743="violation",COUNTIF($AJ$1:AJ743,AJ743),FALSE)</f>
        <v>508</v>
      </c>
      <c r="AL743">
        <f t="shared" si="117"/>
        <v>0</v>
      </c>
      <c r="AM743">
        <f t="shared" si="118"/>
        <v>3</v>
      </c>
      <c r="AN743" t="str">
        <f t="shared" si="119"/>
        <v>ALERT! 3 Violation founded @METALDET1</v>
      </c>
    </row>
    <row r="744" spans="1:40">
      <c r="A744" t="s">
        <v>120</v>
      </c>
      <c r="B744" t="s">
        <v>121</v>
      </c>
      <c r="C744" t="s">
        <v>621</v>
      </c>
      <c r="D744" t="s">
        <v>589</v>
      </c>
      <c r="E744">
        <v>1</v>
      </c>
      <c r="G744" t="s">
        <v>130</v>
      </c>
      <c r="I744" t="s">
        <v>125</v>
      </c>
      <c r="Z744" t="str">
        <f>IFERROR(MID(AA744,FIND("-",H744,1)+1,20),_xlfn.IFNA(VLOOKUP(F744&amp;"-"&amp;AA744,Ref_Kontak!$A:$E,4,FALSE),Ref_Kontak!$H$2))</f>
        <v>628999007703</v>
      </c>
      <c r="AA744" t="str">
        <f t="shared" si="110"/>
        <v/>
      </c>
      <c r="AB744" t="str">
        <f t="shared" si="111"/>
        <v/>
      </c>
      <c r="AC744" t="str">
        <f t="shared" si="112"/>
        <v>628999007703</v>
      </c>
      <c r="AD744" t="str">
        <f t="shared" si="113"/>
        <v>Halo+,+Visual+AI+5S+mendeteksi+Violation%3A+METALDET1-LINE+13</v>
      </c>
      <c r="AE744" t="str">
        <f t="shared" si="114"/>
        <v>https://web.whatsapp.com/send/?phone=628999007703&amp;text=Halo+,+Visual+AI+5S+mendeteksi+Violation%3A+METALDET1-LINE+13&amp;type=phone_number&amp;app_absent=0</v>
      </c>
      <c r="AF744" t="b">
        <f>IF(ISNA(VLOOKUP(D744&amp;"-"&amp;AB744, Ref_Kontak!$A:$E, 4, FALSE)), FALSE, TRUE)</f>
        <v>0</v>
      </c>
      <c r="AG744" t="str">
        <f>_xlfn.IFNA(VLOOKUP(Z744,Ref_Kontak!H:H,1,FALSE),"FALSE")</f>
        <v>628999007703</v>
      </c>
      <c r="AH744" t="str">
        <f t="shared" si="115"/>
        <v>METALDET1-LINE 13</v>
      </c>
      <c r="AI744">
        <f>IF(I744="violation",COUNTIF($AH$1:AH744,AH744),0)</f>
        <v>51</v>
      </c>
      <c r="AJ744" t="str">
        <f t="shared" si="116"/>
        <v>violation-METALDET1</v>
      </c>
      <c r="AK744">
        <f>IF(I744="violation",COUNTIF($AJ$1:AJ744,AJ744),FALSE)</f>
        <v>509</v>
      </c>
      <c r="AL744">
        <f t="shared" si="117"/>
        <v>0</v>
      </c>
      <c r="AM744">
        <f t="shared" si="118"/>
        <v>3</v>
      </c>
      <c r="AN744" t="str">
        <f t="shared" si="119"/>
        <v>ALERT! 3 Violation founded @METALDET1</v>
      </c>
    </row>
    <row r="745" spans="1:40">
      <c r="A745" t="s">
        <v>120</v>
      </c>
      <c r="B745" t="s">
        <v>121</v>
      </c>
      <c r="C745" t="s">
        <v>622</v>
      </c>
      <c r="D745" t="s">
        <v>589</v>
      </c>
      <c r="E745">
        <v>1</v>
      </c>
      <c r="G745" t="s">
        <v>130</v>
      </c>
      <c r="I745" t="s">
        <v>125</v>
      </c>
      <c r="Z745" t="str">
        <f>IFERROR(MID(AA745,FIND("-",H745,1)+1,20),_xlfn.IFNA(VLOOKUP(F745&amp;"-"&amp;AA745,Ref_Kontak!$A:$E,4,FALSE),Ref_Kontak!$H$2))</f>
        <v>628999007703</v>
      </c>
      <c r="AA745" t="str">
        <f t="shared" si="110"/>
        <v/>
      </c>
      <c r="AB745" t="str">
        <f t="shared" si="111"/>
        <v/>
      </c>
      <c r="AC745" t="str">
        <f t="shared" si="112"/>
        <v>628999007703</v>
      </c>
      <c r="AD745" t="str">
        <f t="shared" si="113"/>
        <v>Halo+,+Visual+AI+5S+mendeteksi+Violation%3A+METALDET1-LINE+13</v>
      </c>
      <c r="AE745" t="str">
        <f t="shared" si="114"/>
        <v>https://web.whatsapp.com/send/?phone=628999007703&amp;text=Halo+,+Visual+AI+5S+mendeteksi+Violation%3A+METALDET1-LINE+13&amp;type=phone_number&amp;app_absent=0</v>
      </c>
      <c r="AF745" t="b">
        <f>IF(ISNA(VLOOKUP(D745&amp;"-"&amp;AB745, Ref_Kontak!$A:$E, 4, FALSE)), FALSE, TRUE)</f>
        <v>0</v>
      </c>
      <c r="AG745" t="str">
        <f>_xlfn.IFNA(VLOOKUP(Z745,Ref_Kontak!H:H,1,FALSE),"FALSE")</f>
        <v>628999007703</v>
      </c>
      <c r="AH745" t="str">
        <f t="shared" si="115"/>
        <v>METALDET1-LINE 13</v>
      </c>
      <c r="AI745">
        <f>IF(I745="violation",COUNTIF($AH$1:AH745,AH745),0)</f>
        <v>52</v>
      </c>
      <c r="AJ745" t="str">
        <f t="shared" si="116"/>
        <v>violation-METALDET1</v>
      </c>
      <c r="AK745">
        <f>IF(I745="violation",COUNTIF($AJ$1:AJ745,AJ745),FALSE)</f>
        <v>510</v>
      </c>
      <c r="AL745">
        <f t="shared" si="117"/>
        <v>0</v>
      </c>
      <c r="AM745">
        <f t="shared" si="118"/>
        <v>3</v>
      </c>
      <c r="AN745" t="str">
        <f t="shared" si="119"/>
        <v>ALERT! 3 Violation founded @METALDET1</v>
      </c>
    </row>
    <row r="746" spans="1:40">
      <c r="A746" t="s">
        <v>120</v>
      </c>
      <c r="B746" t="s">
        <v>121</v>
      </c>
      <c r="C746" t="s">
        <v>622</v>
      </c>
      <c r="D746" t="s">
        <v>589</v>
      </c>
      <c r="E746">
        <v>1</v>
      </c>
      <c r="G746" t="s">
        <v>130</v>
      </c>
      <c r="I746" t="s">
        <v>125</v>
      </c>
      <c r="Z746" t="str">
        <f>IFERROR(MID(AA746,FIND("-",H746,1)+1,20),_xlfn.IFNA(VLOOKUP(F746&amp;"-"&amp;AA746,Ref_Kontak!$A:$E,4,FALSE),Ref_Kontak!$H$2))</f>
        <v>628999007703</v>
      </c>
      <c r="AA746" t="str">
        <f t="shared" si="110"/>
        <v/>
      </c>
      <c r="AB746" t="str">
        <f t="shared" si="111"/>
        <v/>
      </c>
      <c r="AC746" t="str">
        <f t="shared" si="112"/>
        <v>628999007703</v>
      </c>
      <c r="AD746" t="str">
        <f t="shared" si="113"/>
        <v>Halo+,+Visual+AI+5S+mendeteksi+Violation%3A+METALDET1-LINE+13</v>
      </c>
      <c r="AE746" t="str">
        <f t="shared" si="114"/>
        <v>https://web.whatsapp.com/send/?phone=628999007703&amp;text=Halo+,+Visual+AI+5S+mendeteksi+Violation%3A+METALDET1-LINE+13&amp;type=phone_number&amp;app_absent=0</v>
      </c>
      <c r="AF746" t="b">
        <f>IF(ISNA(VLOOKUP(D746&amp;"-"&amp;AB746, Ref_Kontak!$A:$E, 4, FALSE)), FALSE, TRUE)</f>
        <v>0</v>
      </c>
      <c r="AG746" t="str">
        <f>_xlfn.IFNA(VLOOKUP(Z746,Ref_Kontak!H:H,1,FALSE),"FALSE")</f>
        <v>628999007703</v>
      </c>
      <c r="AH746" t="str">
        <f t="shared" si="115"/>
        <v>METALDET1-LINE 13</v>
      </c>
      <c r="AI746">
        <f>IF(I746="violation",COUNTIF($AH$1:AH746,AH746),0)</f>
        <v>53</v>
      </c>
      <c r="AJ746" t="str">
        <f t="shared" si="116"/>
        <v>violation-METALDET1</v>
      </c>
      <c r="AK746">
        <f>IF(I746="violation",COUNTIF($AJ$1:AJ746,AJ746),FALSE)</f>
        <v>511</v>
      </c>
      <c r="AL746">
        <f t="shared" si="117"/>
        <v>0</v>
      </c>
      <c r="AM746">
        <f t="shared" si="118"/>
        <v>3</v>
      </c>
      <c r="AN746" t="str">
        <f t="shared" si="119"/>
        <v>ALERT! 3 Violation founded @METALDET1</v>
      </c>
    </row>
    <row r="747" spans="1:40">
      <c r="A747" t="s">
        <v>120</v>
      </c>
      <c r="B747" t="s">
        <v>121</v>
      </c>
      <c r="C747" t="s">
        <v>623</v>
      </c>
      <c r="D747" t="s">
        <v>589</v>
      </c>
      <c r="E747">
        <v>1</v>
      </c>
      <c r="G747" t="s">
        <v>130</v>
      </c>
      <c r="I747" t="s">
        <v>125</v>
      </c>
      <c r="Z747" t="str">
        <f>IFERROR(MID(AA747,FIND("-",H747,1)+1,20),_xlfn.IFNA(VLOOKUP(F747&amp;"-"&amp;AA747,Ref_Kontak!$A:$E,4,FALSE),Ref_Kontak!$H$2))</f>
        <v>628999007703</v>
      </c>
      <c r="AA747" t="str">
        <f t="shared" si="110"/>
        <v/>
      </c>
      <c r="AB747" t="str">
        <f t="shared" si="111"/>
        <v/>
      </c>
      <c r="AC747" t="str">
        <f t="shared" si="112"/>
        <v>628999007703</v>
      </c>
      <c r="AD747" t="str">
        <f t="shared" si="113"/>
        <v>Halo+,+Visual+AI+5S+mendeteksi+Violation%3A+METALDET1-LINE+13</v>
      </c>
      <c r="AE747" t="str">
        <f t="shared" si="114"/>
        <v>https://web.whatsapp.com/send/?phone=628999007703&amp;text=Halo+,+Visual+AI+5S+mendeteksi+Violation%3A+METALDET1-LINE+13&amp;type=phone_number&amp;app_absent=0</v>
      </c>
      <c r="AF747" t="b">
        <f>IF(ISNA(VLOOKUP(D747&amp;"-"&amp;AB747, Ref_Kontak!$A:$E, 4, FALSE)), FALSE, TRUE)</f>
        <v>0</v>
      </c>
      <c r="AG747" t="str">
        <f>_xlfn.IFNA(VLOOKUP(Z747,Ref_Kontak!H:H,1,FALSE),"FALSE")</f>
        <v>628999007703</v>
      </c>
      <c r="AH747" t="str">
        <f t="shared" si="115"/>
        <v>METALDET1-LINE 13</v>
      </c>
      <c r="AI747">
        <f>IF(I747="violation",COUNTIF($AH$1:AH747,AH747),0)</f>
        <v>54</v>
      </c>
      <c r="AJ747" t="str">
        <f t="shared" si="116"/>
        <v>violation-METALDET1</v>
      </c>
      <c r="AK747">
        <f>IF(I747="violation",COUNTIF($AJ$1:AJ747,AJ747),FALSE)</f>
        <v>512</v>
      </c>
      <c r="AL747">
        <f t="shared" si="117"/>
        <v>0</v>
      </c>
      <c r="AM747">
        <f t="shared" si="118"/>
        <v>3</v>
      </c>
      <c r="AN747" t="str">
        <f t="shared" si="119"/>
        <v>ALERT! 3 Violation founded @METALDET1</v>
      </c>
    </row>
    <row r="748" spans="1:40">
      <c r="A748" t="s">
        <v>120</v>
      </c>
      <c r="B748" t="s">
        <v>121</v>
      </c>
      <c r="C748" t="s">
        <v>624</v>
      </c>
      <c r="D748" t="s">
        <v>589</v>
      </c>
      <c r="E748">
        <v>1</v>
      </c>
      <c r="G748" t="s">
        <v>130</v>
      </c>
      <c r="I748" t="s">
        <v>125</v>
      </c>
      <c r="Z748" t="str">
        <f>IFERROR(MID(AA748,FIND("-",H748,1)+1,20),_xlfn.IFNA(VLOOKUP(F748&amp;"-"&amp;AA748,Ref_Kontak!$A:$E,4,FALSE),Ref_Kontak!$H$2))</f>
        <v>628999007703</v>
      </c>
      <c r="AA748" t="str">
        <f t="shared" si="110"/>
        <v/>
      </c>
      <c r="AB748" t="str">
        <f t="shared" si="111"/>
        <v/>
      </c>
      <c r="AC748" t="str">
        <f t="shared" si="112"/>
        <v>628999007703</v>
      </c>
      <c r="AD748" t="str">
        <f t="shared" si="113"/>
        <v>Halo+,+Visual+AI+5S+mendeteksi+Violation%3A+METALDET1-LINE+13</v>
      </c>
      <c r="AE748" t="str">
        <f t="shared" si="114"/>
        <v>https://web.whatsapp.com/send/?phone=628999007703&amp;text=Halo+,+Visual+AI+5S+mendeteksi+Violation%3A+METALDET1-LINE+13&amp;type=phone_number&amp;app_absent=0</v>
      </c>
      <c r="AF748" t="b">
        <f>IF(ISNA(VLOOKUP(D748&amp;"-"&amp;AB748, Ref_Kontak!$A:$E, 4, FALSE)), FALSE, TRUE)</f>
        <v>0</v>
      </c>
      <c r="AG748" t="str">
        <f>_xlfn.IFNA(VLOOKUP(Z748,Ref_Kontak!H:H,1,FALSE),"FALSE")</f>
        <v>628999007703</v>
      </c>
      <c r="AH748" t="str">
        <f t="shared" si="115"/>
        <v>METALDET1-LINE 13</v>
      </c>
      <c r="AI748">
        <f>IF(I748="violation",COUNTIF($AH$1:AH748,AH748),0)</f>
        <v>55</v>
      </c>
      <c r="AJ748" t="str">
        <f t="shared" si="116"/>
        <v>violation-METALDET1</v>
      </c>
      <c r="AK748">
        <f>IF(I748="violation",COUNTIF($AJ$1:AJ748,AJ748),FALSE)</f>
        <v>513</v>
      </c>
      <c r="AL748">
        <f t="shared" si="117"/>
        <v>0</v>
      </c>
      <c r="AM748">
        <f t="shared" si="118"/>
        <v>3</v>
      </c>
      <c r="AN748" t="str">
        <f t="shared" si="119"/>
        <v>ALERT! 3 Violation founded @METALDET1</v>
      </c>
    </row>
    <row r="749" spans="1:40">
      <c r="A749" t="s">
        <v>120</v>
      </c>
      <c r="B749" t="s">
        <v>121</v>
      </c>
      <c r="C749" t="s">
        <v>624</v>
      </c>
      <c r="D749" t="s">
        <v>589</v>
      </c>
      <c r="E749">
        <v>1</v>
      </c>
      <c r="G749" t="s">
        <v>130</v>
      </c>
      <c r="I749" t="s">
        <v>125</v>
      </c>
      <c r="Z749" t="str">
        <f>IFERROR(MID(AA749,FIND("-",H749,1)+1,20),_xlfn.IFNA(VLOOKUP(F749&amp;"-"&amp;AA749,Ref_Kontak!$A:$E,4,FALSE),Ref_Kontak!$H$2))</f>
        <v>628999007703</v>
      </c>
      <c r="AA749" t="str">
        <f t="shared" si="110"/>
        <v/>
      </c>
      <c r="AB749" t="str">
        <f t="shared" si="111"/>
        <v/>
      </c>
      <c r="AC749" t="str">
        <f t="shared" si="112"/>
        <v>628999007703</v>
      </c>
      <c r="AD749" t="str">
        <f t="shared" si="113"/>
        <v>Halo+,+Visual+AI+5S+mendeteksi+Violation%3A+METALDET1-LINE+13</v>
      </c>
      <c r="AE749" t="str">
        <f t="shared" si="114"/>
        <v>https://web.whatsapp.com/send/?phone=628999007703&amp;text=Halo+,+Visual+AI+5S+mendeteksi+Violation%3A+METALDET1-LINE+13&amp;type=phone_number&amp;app_absent=0</v>
      </c>
      <c r="AF749" t="b">
        <f>IF(ISNA(VLOOKUP(D749&amp;"-"&amp;AB749, Ref_Kontak!$A:$E, 4, FALSE)), FALSE, TRUE)</f>
        <v>0</v>
      </c>
      <c r="AG749" t="str">
        <f>_xlfn.IFNA(VLOOKUP(Z749,Ref_Kontak!H:H,1,FALSE),"FALSE")</f>
        <v>628999007703</v>
      </c>
      <c r="AH749" t="str">
        <f t="shared" si="115"/>
        <v>METALDET1-LINE 13</v>
      </c>
      <c r="AI749">
        <f>IF(I749="violation",COUNTIF($AH$1:AH749,AH749),0)</f>
        <v>56</v>
      </c>
      <c r="AJ749" t="str">
        <f t="shared" si="116"/>
        <v>violation-METALDET1</v>
      </c>
      <c r="AK749">
        <f>IF(I749="violation",COUNTIF($AJ$1:AJ749,AJ749),FALSE)</f>
        <v>514</v>
      </c>
      <c r="AL749">
        <f t="shared" si="117"/>
        <v>0</v>
      </c>
      <c r="AM749">
        <f t="shared" si="118"/>
        <v>3</v>
      </c>
      <c r="AN749" t="str">
        <f t="shared" si="119"/>
        <v>ALERT! 3 Violation founded @METALDET1</v>
      </c>
    </row>
    <row r="750" spans="1:40">
      <c r="A750" t="s">
        <v>120</v>
      </c>
      <c r="B750" t="s">
        <v>121</v>
      </c>
      <c r="C750" t="s">
        <v>625</v>
      </c>
      <c r="D750" t="s">
        <v>589</v>
      </c>
      <c r="E750">
        <v>1</v>
      </c>
      <c r="G750" t="s">
        <v>130</v>
      </c>
      <c r="I750" t="s">
        <v>125</v>
      </c>
      <c r="Z750" t="str">
        <f>IFERROR(MID(AA750,FIND("-",H750,1)+1,20),_xlfn.IFNA(VLOOKUP(F750&amp;"-"&amp;AA750,Ref_Kontak!$A:$E,4,FALSE),Ref_Kontak!$H$2))</f>
        <v>628999007703</v>
      </c>
      <c r="AA750" t="str">
        <f t="shared" si="110"/>
        <v/>
      </c>
      <c r="AB750" t="str">
        <f t="shared" si="111"/>
        <v/>
      </c>
      <c r="AC750" t="str">
        <f t="shared" si="112"/>
        <v>628999007703</v>
      </c>
      <c r="AD750" t="str">
        <f t="shared" si="113"/>
        <v>Halo+,+Visual+AI+5S+mendeteksi+Violation%3A+METALDET1-LINE+13</v>
      </c>
      <c r="AE750" t="str">
        <f t="shared" si="114"/>
        <v>https://web.whatsapp.com/send/?phone=628999007703&amp;text=Halo+,+Visual+AI+5S+mendeteksi+Violation%3A+METALDET1-LINE+13&amp;type=phone_number&amp;app_absent=0</v>
      </c>
      <c r="AF750" t="b">
        <f>IF(ISNA(VLOOKUP(D750&amp;"-"&amp;AB750, Ref_Kontak!$A:$E, 4, FALSE)), FALSE, TRUE)</f>
        <v>0</v>
      </c>
      <c r="AG750" t="str">
        <f>_xlfn.IFNA(VLOOKUP(Z750,Ref_Kontak!H:H,1,FALSE),"FALSE")</f>
        <v>628999007703</v>
      </c>
      <c r="AH750" t="str">
        <f t="shared" si="115"/>
        <v>METALDET1-LINE 13</v>
      </c>
      <c r="AI750">
        <f>IF(I750="violation",COUNTIF($AH$1:AH750,AH750),0)</f>
        <v>57</v>
      </c>
      <c r="AJ750" t="str">
        <f t="shared" si="116"/>
        <v>violation-METALDET1</v>
      </c>
      <c r="AK750">
        <f>IF(I750="violation",COUNTIF($AJ$1:AJ750,AJ750),FALSE)</f>
        <v>515</v>
      </c>
      <c r="AL750">
        <f t="shared" si="117"/>
        <v>0</v>
      </c>
      <c r="AM750">
        <f t="shared" si="118"/>
        <v>3</v>
      </c>
      <c r="AN750" t="str">
        <f t="shared" si="119"/>
        <v>ALERT! 3 Violation founded @METALDET1</v>
      </c>
    </row>
    <row r="751" spans="1:40">
      <c r="A751" t="s">
        <v>120</v>
      </c>
      <c r="B751" t="s">
        <v>121</v>
      </c>
      <c r="C751" t="s">
        <v>625</v>
      </c>
      <c r="D751" t="s">
        <v>589</v>
      </c>
      <c r="E751">
        <v>1</v>
      </c>
      <c r="G751" t="s">
        <v>130</v>
      </c>
      <c r="I751" t="s">
        <v>125</v>
      </c>
      <c r="Z751" t="str">
        <f>IFERROR(MID(AA751,FIND("-",H751,1)+1,20),_xlfn.IFNA(VLOOKUP(F751&amp;"-"&amp;AA751,Ref_Kontak!$A:$E,4,FALSE),Ref_Kontak!$H$2))</f>
        <v>628999007703</v>
      </c>
      <c r="AA751" t="str">
        <f t="shared" si="110"/>
        <v/>
      </c>
      <c r="AB751" t="str">
        <f t="shared" si="111"/>
        <v/>
      </c>
      <c r="AC751" t="str">
        <f t="shared" si="112"/>
        <v>628999007703</v>
      </c>
      <c r="AD751" t="str">
        <f t="shared" si="113"/>
        <v>Halo+,+Visual+AI+5S+mendeteksi+Violation%3A+METALDET1-LINE+13</v>
      </c>
      <c r="AE751" t="str">
        <f t="shared" si="114"/>
        <v>https://web.whatsapp.com/send/?phone=628999007703&amp;text=Halo+,+Visual+AI+5S+mendeteksi+Violation%3A+METALDET1-LINE+13&amp;type=phone_number&amp;app_absent=0</v>
      </c>
      <c r="AF751" t="b">
        <f>IF(ISNA(VLOOKUP(D751&amp;"-"&amp;AB751, Ref_Kontak!$A:$E, 4, FALSE)), FALSE, TRUE)</f>
        <v>0</v>
      </c>
      <c r="AG751" t="str">
        <f>_xlfn.IFNA(VLOOKUP(Z751,Ref_Kontak!H:H,1,FALSE),"FALSE")</f>
        <v>628999007703</v>
      </c>
      <c r="AH751" t="str">
        <f t="shared" si="115"/>
        <v>METALDET1-LINE 13</v>
      </c>
      <c r="AI751">
        <f>IF(I751="violation",COUNTIF($AH$1:AH751,AH751),0)</f>
        <v>58</v>
      </c>
      <c r="AJ751" t="str">
        <f t="shared" si="116"/>
        <v>violation-METALDET1</v>
      </c>
      <c r="AK751">
        <f>IF(I751="violation",COUNTIF($AJ$1:AJ751,AJ751),FALSE)</f>
        <v>516</v>
      </c>
      <c r="AL751">
        <f t="shared" si="117"/>
        <v>0</v>
      </c>
      <c r="AM751">
        <f t="shared" si="118"/>
        <v>3</v>
      </c>
      <c r="AN751" t="str">
        <f t="shared" si="119"/>
        <v>ALERT! 3 Violation founded @METALDET1</v>
      </c>
    </row>
    <row r="752" spans="1:40">
      <c r="A752" t="s">
        <v>120</v>
      </c>
      <c r="B752" t="s">
        <v>121</v>
      </c>
      <c r="C752" t="s">
        <v>626</v>
      </c>
      <c r="D752" t="s">
        <v>589</v>
      </c>
      <c r="E752">
        <v>1</v>
      </c>
      <c r="G752" t="s">
        <v>130</v>
      </c>
      <c r="I752" t="s">
        <v>125</v>
      </c>
      <c r="Z752" t="str">
        <f>IFERROR(MID(AA752,FIND("-",H752,1)+1,20),_xlfn.IFNA(VLOOKUP(F752&amp;"-"&amp;AA752,Ref_Kontak!$A:$E,4,FALSE),Ref_Kontak!$H$2))</f>
        <v>628999007703</v>
      </c>
      <c r="AA752" t="str">
        <f t="shared" si="110"/>
        <v/>
      </c>
      <c r="AB752" t="str">
        <f t="shared" si="111"/>
        <v/>
      </c>
      <c r="AC752" t="str">
        <f t="shared" si="112"/>
        <v>628999007703</v>
      </c>
      <c r="AD752" t="str">
        <f t="shared" si="113"/>
        <v>Halo+,+Visual+AI+5S+mendeteksi+Violation%3A+METALDET1-LINE+13</v>
      </c>
      <c r="AE752" t="str">
        <f t="shared" si="114"/>
        <v>https://web.whatsapp.com/send/?phone=628999007703&amp;text=Halo+,+Visual+AI+5S+mendeteksi+Violation%3A+METALDET1-LINE+13&amp;type=phone_number&amp;app_absent=0</v>
      </c>
      <c r="AF752" t="b">
        <f>IF(ISNA(VLOOKUP(D752&amp;"-"&amp;AB752, Ref_Kontak!$A:$E, 4, FALSE)), FALSE, TRUE)</f>
        <v>0</v>
      </c>
      <c r="AG752" t="str">
        <f>_xlfn.IFNA(VLOOKUP(Z752,Ref_Kontak!H:H,1,FALSE),"FALSE")</f>
        <v>628999007703</v>
      </c>
      <c r="AH752" t="str">
        <f t="shared" si="115"/>
        <v>METALDET1-LINE 13</v>
      </c>
      <c r="AI752">
        <f>IF(I752="violation",COUNTIF($AH$1:AH752,AH752),0)</f>
        <v>59</v>
      </c>
      <c r="AJ752" t="str">
        <f t="shared" si="116"/>
        <v>violation-METALDET1</v>
      </c>
      <c r="AK752">
        <f>IF(I752="violation",COUNTIF($AJ$1:AJ752,AJ752),FALSE)</f>
        <v>517</v>
      </c>
      <c r="AL752">
        <f t="shared" si="117"/>
        <v>0</v>
      </c>
      <c r="AM752">
        <f t="shared" si="118"/>
        <v>3</v>
      </c>
      <c r="AN752" t="str">
        <f t="shared" si="119"/>
        <v>ALERT! 3 Violation founded @METALDET1</v>
      </c>
    </row>
    <row r="753" spans="1:40">
      <c r="A753" t="s">
        <v>120</v>
      </c>
      <c r="B753" t="s">
        <v>121</v>
      </c>
      <c r="C753" t="s">
        <v>627</v>
      </c>
      <c r="D753" t="s">
        <v>589</v>
      </c>
      <c r="E753">
        <v>1</v>
      </c>
      <c r="G753" t="s">
        <v>130</v>
      </c>
      <c r="I753" t="s">
        <v>125</v>
      </c>
      <c r="Z753" t="str">
        <f>IFERROR(MID(AA753,FIND("-",H753,1)+1,20),_xlfn.IFNA(VLOOKUP(F753&amp;"-"&amp;AA753,Ref_Kontak!$A:$E,4,FALSE),Ref_Kontak!$H$2))</f>
        <v>628999007703</v>
      </c>
      <c r="AA753" t="str">
        <f t="shared" si="110"/>
        <v/>
      </c>
      <c r="AB753" t="str">
        <f t="shared" si="111"/>
        <v/>
      </c>
      <c r="AC753" t="str">
        <f t="shared" si="112"/>
        <v>628999007703</v>
      </c>
      <c r="AD753" t="str">
        <f t="shared" si="113"/>
        <v>Halo+,+Visual+AI+5S+mendeteksi+Violation%3A+METALDET1-LINE+13</v>
      </c>
      <c r="AE753" t="str">
        <f t="shared" si="114"/>
        <v>https://web.whatsapp.com/send/?phone=628999007703&amp;text=Halo+,+Visual+AI+5S+mendeteksi+Violation%3A+METALDET1-LINE+13&amp;type=phone_number&amp;app_absent=0</v>
      </c>
      <c r="AF753" t="b">
        <f>IF(ISNA(VLOOKUP(D753&amp;"-"&amp;AB753, Ref_Kontak!$A:$E, 4, FALSE)), FALSE, TRUE)</f>
        <v>0</v>
      </c>
      <c r="AG753" t="str">
        <f>_xlfn.IFNA(VLOOKUP(Z753,Ref_Kontak!H:H,1,FALSE),"FALSE")</f>
        <v>628999007703</v>
      </c>
      <c r="AH753" t="str">
        <f t="shared" si="115"/>
        <v>METALDET1-LINE 13</v>
      </c>
      <c r="AI753">
        <f>IF(I753="violation",COUNTIF($AH$1:AH753,AH753),0)</f>
        <v>60</v>
      </c>
      <c r="AJ753" t="str">
        <f t="shared" si="116"/>
        <v>violation-METALDET1</v>
      </c>
      <c r="AK753">
        <f>IF(I753="violation",COUNTIF($AJ$1:AJ753,AJ753),FALSE)</f>
        <v>518</v>
      </c>
      <c r="AL753">
        <f t="shared" si="117"/>
        <v>0</v>
      </c>
      <c r="AM753">
        <f t="shared" si="118"/>
        <v>3</v>
      </c>
      <c r="AN753" t="str">
        <f t="shared" si="119"/>
        <v>ALERT! 3 Violation founded @METALDET1</v>
      </c>
    </row>
    <row r="754" spans="1:40">
      <c r="A754" t="s">
        <v>120</v>
      </c>
      <c r="B754" t="s">
        <v>121</v>
      </c>
      <c r="C754" t="s">
        <v>627</v>
      </c>
      <c r="D754" t="s">
        <v>589</v>
      </c>
      <c r="E754">
        <v>1</v>
      </c>
      <c r="G754" t="s">
        <v>130</v>
      </c>
      <c r="I754" t="s">
        <v>125</v>
      </c>
      <c r="Z754" t="str">
        <f>IFERROR(MID(AA754,FIND("-",H754,1)+1,20),_xlfn.IFNA(VLOOKUP(F754&amp;"-"&amp;AA754,Ref_Kontak!$A:$E,4,FALSE),Ref_Kontak!$H$2))</f>
        <v>628999007703</v>
      </c>
      <c r="AA754" t="str">
        <f t="shared" si="110"/>
        <v/>
      </c>
      <c r="AB754" t="str">
        <f t="shared" si="111"/>
        <v/>
      </c>
      <c r="AC754" t="str">
        <f t="shared" si="112"/>
        <v>628999007703</v>
      </c>
      <c r="AD754" t="str">
        <f t="shared" si="113"/>
        <v>Halo+,+Visual+AI+5S+mendeteksi+Violation%3A+METALDET1-LINE+13</v>
      </c>
      <c r="AE754" t="str">
        <f t="shared" si="114"/>
        <v>https://web.whatsapp.com/send/?phone=628999007703&amp;text=Halo+,+Visual+AI+5S+mendeteksi+Violation%3A+METALDET1-LINE+13&amp;type=phone_number&amp;app_absent=0</v>
      </c>
      <c r="AF754" t="b">
        <f>IF(ISNA(VLOOKUP(D754&amp;"-"&amp;AB754, Ref_Kontak!$A:$E, 4, FALSE)), FALSE, TRUE)</f>
        <v>0</v>
      </c>
      <c r="AG754" t="str">
        <f>_xlfn.IFNA(VLOOKUP(Z754,Ref_Kontak!H:H,1,FALSE),"FALSE")</f>
        <v>628999007703</v>
      </c>
      <c r="AH754" t="str">
        <f t="shared" si="115"/>
        <v>METALDET1-LINE 13</v>
      </c>
      <c r="AI754">
        <f>IF(I754="violation",COUNTIF($AH$1:AH754,AH754),0)</f>
        <v>61</v>
      </c>
      <c r="AJ754" t="str">
        <f t="shared" si="116"/>
        <v>violation-METALDET1</v>
      </c>
      <c r="AK754">
        <f>IF(I754="violation",COUNTIF($AJ$1:AJ754,AJ754),FALSE)</f>
        <v>519</v>
      </c>
      <c r="AL754">
        <f t="shared" si="117"/>
        <v>0</v>
      </c>
      <c r="AM754">
        <f t="shared" si="118"/>
        <v>3</v>
      </c>
      <c r="AN754" t="str">
        <f t="shared" si="119"/>
        <v>ALERT! 3 Violation founded @METALDET1</v>
      </c>
    </row>
    <row r="755" spans="1:40">
      <c r="A755" t="s">
        <v>120</v>
      </c>
      <c r="B755" t="s">
        <v>121</v>
      </c>
      <c r="C755" t="s">
        <v>628</v>
      </c>
      <c r="D755" t="s">
        <v>589</v>
      </c>
      <c r="E755">
        <v>1</v>
      </c>
      <c r="G755" t="s">
        <v>130</v>
      </c>
      <c r="I755" t="s">
        <v>125</v>
      </c>
      <c r="Z755" t="str">
        <f>IFERROR(MID(AA755,FIND("-",H755,1)+1,20),_xlfn.IFNA(VLOOKUP(F755&amp;"-"&amp;AA755,Ref_Kontak!$A:$E,4,FALSE),Ref_Kontak!$H$2))</f>
        <v>628999007703</v>
      </c>
      <c r="AA755" t="str">
        <f t="shared" si="110"/>
        <v/>
      </c>
      <c r="AB755" t="str">
        <f t="shared" si="111"/>
        <v/>
      </c>
      <c r="AC755" t="str">
        <f t="shared" si="112"/>
        <v>628999007703</v>
      </c>
      <c r="AD755" t="str">
        <f t="shared" si="113"/>
        <v>Halo+,+Visual+AI+5S+mendeteksi+Violation%3A+METALDET1-LINE+13</v>
      </c>
      <c r="AE755" t="str">
        <f t="shared" si="114"/>
        <v>https://web.whatsapp.com/send/?phone=628999007703&amp;text=Halo+,+Visual+AI+5S+mendeteksi+Violation%3A+METALDET1-LINE+13&amp;type=phone_number&amp;app_absent=0</v>
      </c>
      <c r="AF755" t="b">
        <f>IF(ISNA(VLOOKUP(D755&amp;"-"&amp;AB755, Ref_Kontak!$A:$E, 4, FALSE)), FALSE, TRUE)</f>
        <v>0</v>
      </c>
      <c r="AG755" t="str">
        <f>_xlfn.IFNA(VLOOKUP(Z755,Ref_Kontak!H:H,1,FALSE),"FALSE")</f>
        <v>628999007703</v>
      </c>
      <c r="AH755" t="str">
        <f t="shared" si="115"/>
        <v>METALDET1-LINE 13</v>
      </c>
      <c r="AI755">
        <f>IF(I755="violation",COUNTIF($AH$1:AH755,AH755),0)</f>
        <v>62</v>
      </c>
      <c r="AJ755" t="str">
        <f t="shared" si="116"/>
        <v>violation-METALDET1</v>
      </c>
      <c r="AK755">
        <f>IF(I755="violation",COUNTIF($AJ$1:AJ755,AJ755),FALSE)</f>
        <v>520</v>
      </c>
      <c r="AL755">
        <f t="shared" si="117"/>
        <v>0</v>
      </c>
      <c r="AM755">
        <f t="shared" si="118"/>
        <v>3</v>
      </c>
      <c r="AN755" t="str">
        <f t="shared" si="119"/>
        <v>ALERT! 3 Violation founded @METALDET1</v>
      </c>
    </row>
    <row r="756" spans="1:40">
      <c r="A756" t="s">
        <v>120</v>
      </c>
      <c r="B756" t="s">
        <v>121</v>
      </c>
      <c r="C756" t="s">
        <v>628</v>
      </c>
      <c r="D756" t="s">
        <v>589</v>
      </c>
      <c r="E756">
        <v>1</v>
      </c>
      <c r="G756" t="s">
        <v>130</v>
      </c>
      <c r="I756" t="s">
        <v>125</v>
      </c>
      <c r="Z756" t="str">
        <f>IFERROR(MID(AA756,FIND("-",H756,1)+1,20),_xlfn.IFNA(VLOOKUP(F756&amp;"-"&amp;AA756,Ref_Kontak!$A:$E,4,FALSE),Ref_Kontak!$H$2))</f>
        <v>628999007703</v>
      </c>
      <c r="AA756" t="str">
        <f t="shared" si="110"/>
        <v/>
      </c>
      <c r="AB756" t="str">
        <f t="shared" si="111"/>
        <v/>
      </c>
      <c r="AC756" t="str">
        <f t="shared" si="112"/>
        <v>628999007703</v>
      </c>
      <c r="AD756" t="str">
        <f t="shared" si="113"/>
        <v>Halo+,+Visual+AI+5S+mendeteksi+Violation%3A+METALDET1-LINE+13</v>
      </c>
      <c r="AE756" t="str">
        <f t="shared" si="114"/>
        <v>https://web.whatsapp.com/send/?phone=628999007703&amp;text=Halo+,+Visual+AI+5S+mendeteksi+Violation%3A+METALDET1-LINE+13&amp;type=phone_number&amp;app_absent=0</v>
      </c>
      <c r="AF756" t="b">
        <f>IF(ISNA(VLOOKUP(D756&amp;"-"&amp;AB756, Ref_Kontak!$A:$E, 4, FALSE)), FALSE, TRUE)</f>
        <v>0</v>
      </c>
      <c r="AG756" t="str">
        <f>_xlfn.IFNA(VLOOKUP(Z756,Ref_Kontak!H:H,1,FALSE),"FALSE")</f>
        <v>628999007703</v>
      </c>
      <c r="AH756" t="str">
        <f t="shared" si="115"/>
        <v>METALDET1-LINE 13</v>
      </c>
      <c r="AI756">
        <f>IF(I756="violation",COUNTIF($AH$1:AH756,AH756),0)</f>
        <v>63</v>
      </c>
      <c r="AJ756" t="str">
        <f t="shared" si="116"/>
        <v>violation-METALDET1</v>
      </c>
      <c r="AK756">
        <f>IF(I756="violation",COUNTIF($AJ$1:AJ756,AJ756),FALSE)</f>
        <v>521</v>
      </c>
      <c r="AL756">
        <f t="shared" si="117"/>
        <v>0</v>
      </c>
      <c r="AM756">
        <f t="shared" si="118"/>
        <v>3</v>
      </c>
      <c r="AN756" t="str">
        <f t="shared" si="119"/>
        <v>ALERT! 3 Violation founded @METALDET1</v>
      </c>
    </row>
    <row r="757" spans="1:40">
      <c r="A757" t="s">
        <v>120</v>
      </c>
      <c r="B757" t="s">
        <v>121</v>
      </c>
      <c r="C757" t="s">
        <v>629</v>
      </c>
      <c r="D757" t="s">
        <v>589</v>
      </c>
      <c r="E757">
        <v>1</v>
      </c>
      <c r="G757" t="s">
        <v>130</v>
      </c>
      <c r="I757" t="s">
        <v>125</v>
      </c>
      <c r="Z757" t="str">
        <f>IFERROR(MID(AA757,FIND("-",H757,1)+1,20),_xlfn.IFNA(VLOOKUP(F757&amp;"-"&amp;AA757,Ref_Kontak!$A:$E,4,FALSE),Ref_Kontak!$H$2))</f>
        <v>628999007703</v>
      </c>
      <c r="AA757" t="str">
        <f t="shared" si="110"/>
        <v/>
      </c>
      <c r="AB757" t="str">
        <f t="shared" si="111"/>
        <v/>
      </c>
      <c r="AC757" t="str">
        <f t="shared" si="112"/>
        <v>628999007703</v>
      </c>
      <c r="AD757" t="str">
        <f t="shared" si="113"/>
        <v>Halo+,+Visual+AI+5S+mendeteksi+Violation%3A+METALDET1-LINE+13</v>
      </c>
      <c r="AE757" t="str">
        <f t="shared" si="114"/>
        <v>https://web.whatsapp.com/send/?phone=628999007703&amp;text=Halo+,+Visual+AI+5S+mendeteksi+Violation%3A+METALDET1-LINE+13&amp;type=phone_number&amp;app_absent=0</v>
      </c>
      <c r="AF757" t="b">
        <f>IF(ISNA(VLOOKUP(D757&amp;"-"&amp;AB757, Ref_Kontak!$A:$E, 4, FALSE)), FALSE, TRUE)</f>
        <v>0</v>
      </c>
      <c r="AG757" t="str">
        <f>_xlfn.IFNA(VLOOKUP(Z757,Ref_Kontak!H:H,1,FALSE),"FALSE")</f>
        <v>628999007703</v>
      </c>
      <c r="AH757" t="str">
        <f t="shared" si="115"/>
        <v>METALDET1-LINE 13</v>
      </c>
      <c r="AI757">
        <f>IF(I757="violation",COUNTIF($AH$1:AH757,AH757),0)</f>
        <v>64</v>
      </c>
      <c r="AJ757" t="str">
        <f t="shared" si="116"/>
        <v>violation-METALDET1</v>
      </c>
      <c r="AK757">
        <f>IF(I757="violation",COUNTIF($AJ$1:AJ757,AJ757),FALSE)</f>
        <v>522</v>
      </c>
      <c r="AL757">
        <f t="shared" si="117"/>
        <v>0</v>
      </c>
      <c r="AM757">
        <f t="shared" si="118"/>
        <v>3</v>
      </c>
      <c r="AN757" t="str">
        <f t="shared" si="119"/>
        <v>ALERT! 3 Violation founded @METALDET1</v>
      </c>
    </row>
    <row r="758" spans="1:40">
      <c r="A758" t="s">
        <v>120</v>
      </c>
      <c r="B758" t="s">
        <v>121</v>
      </c>
      <c r="C758" t="s">
        <v>630</v>
      </c>
      <c r="D758" t="s">
        <v>589</v>
      </c>
      <c r="E758">
        <v>1</v>
      </c>
      <c r="G758" t="s">
        <v>130</v>
      </c>
      <c r="I758" t="s">
        <v>125</v>
      </c>
      <c r="Z758" t="str">
        <f>IFERROR(MID(AA758,FIND("-",H758,1)+1,20),_xlfn.IFNA(VLOOKUP(F758&amp;"-"&amp;AA758,Ref_Kontak!$A:$E,4,FALSE),Ref_Kontak!$H$2))</f>
        <v>628999007703</v>
      </c>
      <c r="AA758" t="str">
        <f t="shared" si="110"/>
        <v/>
      </c>
      <c r="AB758" t="str">
        <f t="shared" si="111"/>
        <v/>
      </c>
      <c r="AC758" t="str">
        <f t="shared" si="112"/>
        <v>628999007703</v>
      </c>
      <c r="AD758" t="str">
        <f t="shared" si="113"/>
        <v>Halo+,+Visual+AI+5S+mendeteksi+Violation%3A+METALDET1-LINE+13</v>
      </c>
      <c r="AE758" t="str">
        <f t="shared" si="114"/>
        <v>https://web.whatsapp.com/send/?phone=628999007703&amp;text=Halo+,+Visual+AI+5S+mendeteksi+Violation%3A+METALDET1-LINE+13&amp;type=phone_number&amp;app_absent=0</v>
      </c>
      <c r="AF758" t="b">
        <f>IF(ISNA(VLOOKUP(D758&amp;"-"&amp;AB758, Ref_Kontak!$A:$E, 4, FALSE)), FALSE, TRUE)</f>
        <v>0</v>
      </c>
      <c r="AG758" t="str">
        <f>_xlfn.IFNA(VLOOKUP(Z758,Ref_Kontak!H:H,1,FALSE),"FALSE")</f>
        <v>628999007703</v>
      </c>
      <c r="AH758" t="str">
        <f t="shared" si="115"/>
        <v>METALDET1-LINE 13</v>
      </c>
      <c r="AI758">
        <f>IF(I758="violation",COUNTIF($AH$1:AH758,AH758),0)</f>
        <v>65</v>
      </c>
      <c r="AJ758" t="str">
        <f t="shared" si="116"/>
        <v>violation-METALDET1</v>
      </c>
      <c r="AK758">
        <f>IF(I758="violation",COUNTIF($AJ$1:AJ758,AJ758),FALSE)</f>
        <v>523</v>
      </c>
      <c r="AL758">
        <f t="shared" si="117"/>
        <v>0</v>
      </c>
      <c r="AM758">
        <f t="shared" si="118"/>
        <v>3</v>
      </c>
      <c r="AN758" t="str">
        <f t="shared" si="119"/>
        <v>ALERT! 3 Violation founded @METALDET1</v>
      </c>
    </row>
    <row r="759" spans="1:40">
      <c r="A759" t="s">
        <v>120</v>
      </c>
      <c r="B759" t="s">
        <v>121</v>
      </c>
      <c r="C759" t="s">
        <v>630</v>
      </c>
      <c r="D759" t="s">
        <v>589</v>
      </c>
      <c r="E759">
        <v>1</v>
      </c>
      <c r="G759" t="s">
        <v>130</v>
      </c>
      <c r="I759" t="s">
        <v>125</v>
      </c>
      <c r="Z759" t="str">
        <f>IFERROR(MID(AA759,FIND("-",H759,1)+1,20),_xlfn.IFNA(VLOOKUP(F759&amp;"-"&amp;AA759,Ref_Kontak!$A:$E,4,FALSE),Ref_Kontak!$H$2))</f>
        <v>628999007703</v>
      </c>
      <c r="AA759" t="str">
        <f t="shared" si="110"/>
        <v/>
      </c>
      <c r="AB759" t="str">
        <f t="shared" si="111"/>
        <v/>
      </c>
      <c r="AC759" t="str">
        <f t="shared" si="112"/>
        <v>628999007703</v>
      </c>
      <c r="AD759" t="str">
        <f t="shared" si="113"/>
        <v>Halo+,+Visual+AI+5S+mendeteksi+Violation%3A+METALDET1-LINE+13</v>
      </c>
      <c r="AE759" t="str">
        <f t="shared" si="114"/>
        <v>https://web.whatsapp.com/send/?phone=628999007703&amp;text=Halo+,+Visual+AI+5S+mendeteksi+Violation%3A+METALDET1-LINE+13&amp;type=phone_number&amp;app_absent=0</v>
      </c>
      <c r="AF759" t="b">
        <f>IF(ISNA(VLOOKUP(D759&amp;"-"&amp;AB759, Ref_Kontak!$A:$E, 4, FALSE)), FALSE, TRUE)</f>
        <v>0</v>
      </c>
      <c r="AG759" t="str">
        <f>_xlfn.IFNA(VLOOKUP(Z759,Ref_Kontak!H:H,1,FALSE),"FALSE")</f>
        <v>628999007703</v>
      </c>
      <c r="AH759" t="str">
        <f t="shared" si="115"/>
        <v>METALDET1-LINE 13</v>
      </c>
      <c r="AI759">
        <f>IF(I759="violation",COUNTIF($AH$1:AH759,AH759),0)</f>
        <v>66</v>
      </c>
      <c r="AJ759" t="str">
        <f t="shared" si="116"/>
        <v>violation-METALDET1</v>
      </c>
      <c r="AK759">
        <f>IF(I759="violation",COUNTIF($AJ$1:AJ759,AJ759),FALSE)</f>
        <v>524</v>
      </c>
      <c r="AL759">
        <f t="shared" si="117"/>
        <v>0</v>
      </c>
      <c r="AM759">
        <f t="shared" si="118"/>
        <v>3</v>
      </c>
      <c r="AN759" t="str">
        <f t="shared" si="119"/>
        <v>ALERT! 3 Violation founded @METALDET1</v>
      </c>
    </row>
    <row r="760" spans="1:40">
      <c r="A760" t="s">
        <v>120</v>
      </c>
      <c r="B760" t="s">
        <v>121</v>
      </c>
      <c r="C760" t="s">
        <v>631</v>
      </c>
      <c r="D760" t="s">
        <v>589</v>
      </c>
      <c r="E760">
        <v>1</v>
      </c>
      <c r="G760" t="s">
        <v>130</v>
      </c>
      <c r="I760" t="s">
        <v>125</v>
      </c>
      <c r="Z760" t="str">
        <f>IFERROR(MID(AA760,FIND("-",H760,1)+1,20),_xlfn.IFNA(VLOOKUP(F760&amp;"-"&amp;AA760,Ref_Kontak!$A:$E,4,FALSE),Ref_Kontak!$H$2))</f>
        <v>628999007703</v>
      </c>
      <c r="AA760" t="str">
        <f t="shared" si="110"/>
        <v/>
      </c>
      <c r="AB760" t="str">
        <f t="shared" si="111"/>
        <v/>
      </c>
      <c r="AC760" t="str">
        <f t="shared" si="112"/>
        <v>628999007703</v>
      </c>
      <c r="AD760" t="str">
        <f t="shared" si="113"/>
        <v>Halo+,+Visual+AI+5S+mendeteksi+Violation%3A+METALDET1-LINE+13</v>
      </c>
      <c r="AE760" t="str">
        <f t="shared" si="114"/>
        <v>https://web.whatsapp.com/send/?phone=628999007703&amp;text=Halo+,+Visual+AI+5S+mendeteksi+Violation%3A+METALDET1-LINE+13&amp;type=phone_number&amp;app_absent=0</v>
      </c>
      <c r="AF760" t="b">
        <f>IF(ISNA(VLOOKUP(D760&amp;"-"&amp;AB760, Ref_Kontak!$A:$E, 4, FALSE)), FALSE, TRUE)</f>
        <v>0</v>
      </c>
      <c r="AG760" t="str">
        <f>_xlfn.IFNA(VLOOKUP(Z760,Ref_Kontak!H:H,1,FALSE),"FALSE")</f>
        <v>628999007703</v>
      </c>
      <c r="AH760" t="str">
        <f t="shared" si="115"/>
        <v>METALDET1-LINE 13</v>
      </c>
      <c r="AI760">
        <f>IF(I760="violation",COUNTIF($AH$1:AH760,AH760),0)</f>
        <v>67</v>
      </c>
      <c r="AJ760" t="str">
        <f t="shared" si="116"/>
        <v>violation-METALDET1</v>
      </c>
      <c r="AK760">
        <f>IF(I760="violation",COUNTIF($AJ$1:AJ760,AJ760),FALSE)</f>
        <v>525</v>
      </c>
      <c r="AL760">
        <f t="shared" si="117"/>
        <v>0</v>
      </c>
      <c r="AM760">
        <f t="shared" si="118"/>
        <v>3</v>
      </c>
      <c r="AN760" t="str">
        <f t="shared" si="119"/>
        <v>ALERT! 3 Violation founded @METALDET1</v>
      </c>
    </row>
    <row r="761" spans="1:40">
      <c r="A761" t="s">
        <v>120</v>
      </c>
      <c r="B761" t="s">
        <v>121</v>
      </c>
      <c r="C761" t="s">
        <v>631</v>
      </c>
      <c r="D761" t="s">
        <v>589</v>
      </c>
      <c r="E761">
        <v>1</v>
      </c>
      <c r="G761" t="s">
        <v>130</v>
      </c>
      <c r="I761" t="s">
        <v>125</v>
      </c>
      <c r="Z761" t="str">
        <f>IFERROR(MID(AA761,FIND("-",H761,1)+1,20),_xlfn.IFNA(VLOOKUP(F761&amp;"-"&amp;AA761,Ref_Kontak!$A:$E,4,FALSE),Ref_Kontak!$H$2))</f>
        <v>628999007703</v>
      </c>
      <c r="AA761" t="str">
        <f t="shared" si="110"/>
        <v/>
      </c>
      <c r="AB761" t="str">
        <f t="shared" si="111"/>
        <v/>
      </c>
      <c r="AC761" t="str">
        <f t="shared" si="112"/>
        <v>628999007703</v>
      </c>
      <c r="AD761" t="str">
        <f t="shared" si="113"/>
        <v>Halo+,+Visual+AI+5S+mendeteksi+Violation%3A+METALDET1-LINE+13</v>
      </c>
      <c r="AE761" t="str">
        <f t="shared" si="114"/>
        <v>https://web.whatsapp.com/send/?phone=628999007703&amp;text=Halo+,+Visual+AI+5S+mendeteksi+Violation%3A+METALDET1-LINE+13&amp;type=phone_number&amp;app_absent=0</v>
      </c>
      <c r="AF761" t="b">
        <f>IF(ISNA(VLOOKUP(D761&amp;"-"&amp;AB761, Ref_Kontak!$A:$E, 4, FALSE)), FALSE, TRUE)</f>
        <v>0</v>
      </c>
      <c r="AG761" t="str">
        <f>_xlfn.IFNA(VLOOKUP(Z761,Ref_Kontak!H:H,1,FALSE),"FALSE")</f>
        <v>628999007703</v>
      </c>
      <c r="AH761" t="str">
        <f t="shared" si="115"/>
        <v>METALDET1-LINE 13</v>
      </c>
      <c r="AI761">
        <f>IF(I761="violation",COUNTIF($AH$1:AH761,AH761),0)</f>
        <v>68</v>
      </c>
      <c r="AJ761" t="str">
        <f t="shared" si="116"/>
        <v>violation-METALDET1</v>
      </c>
      <c r="AK761">
        <f>IF(I761="violation",COUNTIF($AJ$1:AJ761,AJ761),FALSE)</f>
        <v>526</v>
      </c>
      <c r="AL761">
        <f t="shared" si="117"/>
        <v>0</v>
      </c>
      <c r="AM761">
        <f t="shared" si="118"/>
        <v>3</v>
      </c>
      <c r="AN761" t="str">
        <f t="shared" si="119"/>
        <v>ALERT! 3 Violation founded @METALDET1</v>
      </c>
    </row>
    <row r="762" spans="1:40">
      <c r="A762" t="s">
        <v>120</v>
      </c>
      <c r="B762" t="s">
        <v>121</v>
      </c>
      <c r="C762" t="s">
        <v>632</v>
      </c>
      <c r="D762" t="s">
        <v>589</v>
      </c>
      <c r="E762">
        <v>1</v>
      </c>
      <c r="G762" t="s">
        <v>130</v>
      </c>
      <c r="I762" t="s">
        <v>125</v>
      </c>
      <c r="Z762" t="str">
        <f>IFERROR(MID(AA762,FIND("-",H762,1)+1,20),_xlfn.IFNA(VLOOKUP(F762&amp;"-"&amp;AA762,Ref_Kontak!$A:$E,4,FALSE),Ref_Kontak!$H$2))</f>
        <v>628999007703</v>
      </c>
      <c r="AA762" t="str">
        <f t="shared" si="110"/>
        <v/>
      </c>
      <c r="AB762" t="str">
        <f t="shared" si="111"/>
        <v/>
      </c>
      <c r="AC762" t="str">
        <f t="shared" si="112"/>
        <v>628999007703</v>
      </c>
      <c r="AD762" t="str">
        <f t="shared" si="113"/>
        <v>Halo+,+Visual+AI+5S+mendeteksi+Violation%3A+METALDET1-LINE+13</v>
      </c>
      <c r="AE762" t="str">
        <f t="shared" si="114"/>
        <v>https://web.whatsapp.com/send/?phone=628999007703&amp;text=Halo+,+Visual+AI+5S+mendeteksi+Violation%3A+METALDET1-LINE+13&amp;type=phone_number&amp;app_absent=0</v>
      </c>
      <c r="AF762" t="b">
        <f>IF(ISNA(VLOOKUP(D762&amp;"-"&amp;AB762, Ref_Kontak!$A:$E, 4, FALSE)), FALSE, TRUE)</f>
        <v>0</v>
      </c>
      <c r="AG762" t="str">
        <f>_xlfn.IFNA(VLOOKUP(Z762,Ref_Kontak!H:H,1,FALSE),"FALSE")</f>
        <v>628999007703</v>
      </c>
      <c r="AH762" t="str">
        <f t="shared" si="115"/>
        <v>METALDET1-LINE 13</v>
      </c>
      <c r="AI762">
        <f>IF(I762="violation",COUNTIF($AH$1:AH762,AH762),0)</f>
        <v>69</v>
      </c>
      <c r="AJ762" t="str">
        <f t="shared" si="116"/>
        <v>violation-METALDET1</v>
      </c>
      <c r="AK762">
        <f>IF(I762="violation",COUNTIF($AJ$1:AJ762,AJ762),FALSE)</f>
        <v>527</v>
      </c>
      <c r="AL762">
        <f t="shared" si="117"/>
        <v>0</v>
      </c>
      <c r="AM762">
        <f t="shared" si="118"/>
        <v>3</v>
      </c>
      <c r="AN762" t="str">
        <f t="shared" si="119"/>
        <v>ALERT! 3 Violation founded @METALDET1</v>
      </c>
    </row>
    <row r="763" spans="1:40">
      <c r="A763" t="s">
        <v>120</v>
      </c>
      <c r="B763" t="s">
        <v>121</v>
      </c>
      <c r="C763" t="s">
        <v>633</v>
      </c>
      <c r="D763" t="s">
        <v>589</v>
      </c>
      <c r="E763">
        <v>1</v>
      </c>
      <c r="G763" t="s">
        <v>130</v>
      </c>
      <c r="I763" t="s">
        <v>125</v>
      </c>
      <c r="Z763" t="str">
        <f>IFERROR(MID(AA763,FIND("-",H763,1)+1,20),_xlfn.IFNA(VLOOKUP(F763&amp;"-"&amp;AA763,Ref_Kontak!$A:$E,4,FALSE),Ref_Kontak!$H$2))</f>
        <v>628999007703</v>
      </c>
      <c r="AA763" t="str">
        <f t="shared" si="110"/>
        <v/>
      </c>
      <c r="AB763" t="str">
        <f t="shared" si="111"/>
        <v/>
      </c>
      <c r="AC763" t="str">
        <f t="shared" si="112"/>
        <v>628999007703</v>
      </c>
      <c r="AD763" t="str">
        <f t="shared" si="113"/>
        <v>Halo+,+Visual+AI+5S+mendeteksi+Violation%3A+METALDET1-LINE+13</v>
      </c>
      <c r="AE763" t="str">
        <f t="shared" si="114"/>
        <v>https://web.whatsapp.com/send/?phone=628999007703&amp;text=Halo+,+Visual+AI+5S+mendeteksi+Violation%3A+METALDET1-LINE+13&amp;type=phone_number&amp;app_absent=0</v>
      </c>
      <c r="AF763" t="b">
        <f>IF(ISNA(VLOOKUP(D763&amp;"-"&amp;AB763, Ref_Kontak!$A:$E, 4, FALSE)), FALSE, TRUE)</f>
        <v>0</v>
      </c>
      <c r="AG763" t="str">
        <f>_xlfn.IFNA(VLOOKUP(Z763,Ref_Kontak!H:H,1,FALSE),"FALSE")</f>
        <v>628999007703</v>
      </c>
      <c r="AH763" t="str">
        <f t="shared" si="115"/>
        <v>METALDET1-LINE 13</v>
      </c>
      <c r="AI763">
        <f>IF(I763="violation",COUNTIF($AH$1:AH763,AH763),0)</f>
        <v>70</v>
      </c>
      <c r="AJ763" t="str">
        <f t="shared" si="116"/>
        <v>violation-METALDET1</v>
      </c>
      <c r="AK763">
        <f>IF(I763="violation",COUNTIF($AJ$1:AJ763,AJ763),FALSE)</f>
        <v>528</v>
      </c>
      <c r="AL763">
        <f t="shared" si="117"/>
        <v>0</v>
      </c>
      <c r="AM763">
        <f t="shared" si="118"/>
        <v>3</v>
      </c>
      <c r="AN763" t="str">
        <f t="shared" si="119"/>
        <v>ALERT! 3 Violation founded @METALDET1</v>
      </c>
    </row>
    <row r="764" spans="1:40">
      <c r="A764" t="s">
        <v>120</v>
      </c>
      <c r="B764" t="s">
        <v>121</v>
      </c>
      <c r="C764" t="s">
        <v>633</v>
      </c>
      <c r="D764" t="s">
        <v>589</v>
      </c>
      <c r="E764">
        <v>1</v>
      </c>
      <c r="G764" t="s">
        <v>130</v>
      </c>
      <c r="I764" t="s">
        <v>125</v>
      </c>
      <c r="Z764" t="str">
        <f>IFERROR(MID(AA764,FIND("-",H764,1)+1,20),_xlfn.IFNA(VLOOKUP(F764&amp;"-"&amp;AA764,Ref_Kontak!$A:$E,4,FALSE),Ref_Kontak!$H$2))</f>
        <v>628999007703</v>
      </c>
      <c r="AA764" t="str">
        <f t="shared" si="110"/>
        <v/>
      </c>
      <c r="AB764" t="str">
        <f t="shared" si="111"/>
        <v/>
      </c>
      <c r="AC764" t="str">
        <f t="shared" si="112"/>
        <v>628999007703</v>
      </c>
      <c r="AD764" t="str">
        <f t="shared" si="113"/>
        <v>Halo+,+Visual+AI+5S+mendeteksi+Violation%3A+METALDET1-LINE+13</v>
      </c>
      <c r="AE764" t="str">
        <f t="shared" si="114"/>
        <v>https://web.whatsapp.com/send/?phone=628999007703&amp;text=Halo+,+Visual+AI+5S+mendeteksi+Violation%3A+METALDET1-LINE+13&amp;type=phone_number&amp;app_absent=0</v>
      </c>
      <c r="AF764" t="b">
        <f>IF(ISNA(VLOOKUP(D764&amp;"-"&amp;AB764, Ref_Kontak!$A:$E, 4, FALSE)), FALSE, TRUE)</f>
        <v>0</v>
      </c>
      <c r="AG764" t="str">
        <f>_xlfn.IFNA(VLOOKUP(Z764,Ref_Kontak!H:H,1,FALSE),"FALSE")</f>
        <v>628999007703</v>
      </c>
      <c r="AH764" t="str">
        <f t="shared" si="115"/>
        <v>METALDET1-LINE 13</v>
      </c>
      <c r="AI764">
        <f>IF(I764="violation",COUNTIF($AH$1:AH764,AH764),0)</f>
        <v>71</v>
      </c>
      <c r="AJ764" t="str">
        <f t="shared" si="116"/>
        <v>violation-METALDET1</v>
      </c>
      <c r="AK764">
        <f>IF(I764="violation",COUNTIF($AJ$1:AJ764,AJ764),FALSE)</f>
        <v>529</v>
      </c>
      <c r="AL764">
        <f t="shared" si="117"/>
        <v>0</v>
      </c>
      <c r="AM764">
        <f t="shared" si="118"/>
        <v>3</v>
      </c>
      <c r="AN764" t="str">
        <f t="shared" si="119"/>
        <v>ALERT! 3 Violation founded @METALDET1</v>
      </c>
    </row>
    <row r="765" spans="1:40">
      <c r="A765" t="s">
        <v>120</v>
      </c>
      <c r="B765" t="s">
        <v>121</v>
      </c>
      <c r="C765" t="s">
        <v>634</v>
      </c>
      <c r="D765" t="s">
        <v>589</v>
      </c>
      <c r="E765">
        <v>1</v>
      </c>
      <c r="G765" t="s">
        <v>130</v>
      </c>
      <c r="I765" t="s">
        <v>125</v>
      </c>
      <c r="Z765" t="str">
        <f>IFERROR(MID(AA765,FIND("-",H765,1)+1,20),_xlfn.IFNA(VLOOKUP(F765&amp;"-"&amp;AA765,Ref_Kontak!$A:$E,4,FALSE),Ref_Kontak!$H$2))</f>
        <v>628999007703</v>
      </c>
      <c r="AA765" t="str">
        <f t="shared" si="110"/>
        <v/>
      </c>
      <c r="AB765" t="str">
        <f t="shared" si="111"/>
        <v/>
      </c>
      <c r="AC765" t="str">
        <f t="shared" si="112"/>
        <v>628999007703</v>
      </c>
      <c r="AD765" t="str">
        <f t="shared" si="113"/>
        <v>Halo+,+Visual+AI+5S+mendeteksi+Violation%3A+METALDET1-LINE+13</v>
      </c>
      <c r="AE765" t="str">
        <f t="shared" si="114"/>
        <v>https://web.whatsapp.com/send/?phone=628999007703&amp;text=Halo+,+Visual+AI+5S+mendeteksi+Violation%3A+METALDET1-LINE+13&amp;type=phone_number&amp;app_absent=0</v>
      </c>
      <c r="AF765" t="b">
        <f>IF(ISNA(VLOOKUP(D765&amp;"-"&amp;AB765, Ref_Kontak!$A:$E, 4, FALSE)), FALSE, TRUE)</f>
        <v>0</v>
      </c>
      <c r="AG765" t="str">
        <f>_xlfn.IFNA(VLOOKUP(Z765,Ref_Kontak!H:H,1,FALSE),"FALSE")</f>
        <v>628999007703</v>
      </c>
      <c r="AH765" t="str">
        <f t="shared" si="115"/>
        <v>METALDET1-LINE 13</v>
      </c>
      <c r="AI765">
        <f>IF(I765="violation",COUNTIF($AH$1:AH765,AH765),0)</f>
        <v>72</v>
      </c>
      <c r="AJ765" t="str">
        <f t="shared" si="116"/>
        <v>violation-METALDET1</v>
      </c>
      <c r="AK765">
        <f>IF(I765="violation",COUNTIF($AJ$1:AJ765,AJ765),FALSE)</f>
        <v>530</v>
      </c>
      <c r="AL765">
        <f t="shared" si="117"/>
        <v>0</v>
      </c>
      <c r="AM765">
        <f t="shared" si="118"/>
        <v>3</v>
      </c>
      <c r="AN765" t="str">
        <f t="shared" si="119"/>
        <v>ALERT! 3 Violation founded @METALDET1</v>
      </c>
    </row>
    <row r="766" spans="1:40">
      <c r="A766" t="s">
        <v>120</v>
      </c>
      <c r="B766" t="s">
        <v>121</v>
      </c>
      <c r="C766" t="s">
        <v>634</v>
      </c>
      <c r="D766" t="s">
        <v>589</v>
      </c>
      <c r="E766">
        <v>1</v>
      </c>
      <c r="G766" t="s">
        <v>130</v>
      </c>
      <c r="I766" t="s">
        <v>125</v>
      </c>
      <c r="Z766" t="str">
        <f>IFERROR(MID(AA766,FIND("-",H766,1)+1,20),_xlfn.IFNA(VLOOKUP(F766&amp;"-"&amp;AA766,Ref_Kontak!$A:$E,4,FALSE),Ref_Kontak!$H$2))</f>
        <v>628999007703</v>
      </c>
      <c r="AA766" t="str">
        <f t="shared" si="110"/>
        <v/>
      </c>
      <c r="AB766" t="str">
        <f t="shared" si="111"/>
        <v/>
      </c>
      <c r="AC766" t="str">
        <f t="shared" si="112"/>
        <v>628999007703</v>
      </c>
      <c r="AD766" t="str">
        <f t="shared" si="113"/>
        <v>Halo+,+Visual+AI+5S+mendeteksi+Violation%3A+METALDET1-LINE+13</v>
      </c>
      <c r="AE766" t="str">
        <f t="shared" si="114"/>
        <v>https://web.whatsapp.com/send/?phone=628999007703&amp;text=Halo+,+Visual+AI+5S+mendeteksi+Violation%3A+METALDET1-LINE+13&amp;type=phone_number&amp;app_absent=0</v>
      </c>
      <c r="AF766" t="b">
        <f>IF(ISNA(VLOOKUP(D766&amp;"-"&amp;AB766, Ref_Kontak!$A:$E, 4, FALSE)), FALSE, TRUE)</f>
        <v>0</v>
      </c>
      <c r="AG766" t="str">
        <f>_xlfn.IFNA(VLOOKUP(Z766,Ref_Kontak!H:H,1,FALSE),"FALSE")</f>
        <v>628999007703</v>
      </c>
      <c r="AH766" t="str">
        <f t="shared" si="115"/>
        <v>METALDET1-LINE 13</v>
      </c>
      <c r="AI766">
        <f>IF(I766="violation",COUNTIF($AH$1:AH766,AH766),0)</f>
        <v>73</v>
      </c>
      <c r="AJ766" t="str">
        <f t="shared" si="116"/>
        <v>violation-METALDET1</v>
      </c>
      <c r="AK766">
        <f>IF(I766="violation",COUNTIF($AJ$1:AJ766,AJ766),FALSE)</f>
        <v>531</v>
      </c>
      <c r="AL766">
        <f t="shared" si="117"/>
        <v>0</v>
      </c>
      <c r="AM766">
        <f t="shared" si="118"/>
        <v>3</v>
      </c>
      <c r="AN766" t="str">
        <f t="shared" si="119"/>
        <v>ALERT! 3 Violation founded @METALDET1</v>
      </c>
    </row>
    <row r="767" spans="1:40">
      <c r="A767" t="s">
        <v>120</v>
      </c>
      <c r="B767" t="s">
        <v>121</v>
      </c>
      <c r="C767" t="s">
        <v>635</v>
      </c>
      <c r="D767" t="s">
        <v>589</v>
      </c>
      <c r="E767">
        <v>1</v>
      </c>
      <c r="G767" t="s">
        <v>130</v>
      </c>
      <c r="I767" t="s">
        <v>125</v>
      </c>
      <c r="Z767" t="str">
        <f>IFERROR(MID(AA767,FIND("-",H767,1)+1,20),_xlfn.IFNA(VLOOKUP(F767&amp;"-"&amp;AA767,Ref_Kontak!$A:$E,4,FALSE),Ref_Kontak!$H$2))</f>
        <v>628999007703</v>
      </c>
      <c r="AA767" t="str">
        <f t="shared" si="110"/>
        <v/>
      </c>
      <c r="AB767" t="str">
        <f t="shared" si="111"/>
        <v/>
      </c>
      <c r="AC767" t="str">
        <f t="shared" si="112"/>
        <v>628999007703</v>
      </c>
      <c r="AD767" t="str">
        <f t="shared" si="113"/>
        <v>Halo+,+Visual+AI+5S+mendeteksi+Violation%3A+METALDET1-LINE+13</v>
      </c>
      <c r="AE767" t="str">
        <f t="shared" si="114"/>
        <v>https://web.whatsapp.com/send/?phone=628999007703&amp;text=Halo+,+Visual+AI+5S+mendeteksi+Violation%3A+METALDET1-LINE+13&amp;type=phone_number&amp;app_absent=0</v>
      </c>
      <c r="AF767" t="b">
        <f>IF(ISNA(VLOOKUP(D767&amp;"-"&amp;AB767, Ref_Kontak!$A:$E, 4, FALSE)), FALSE, TRUE)</f>
        <v>0</v>
      </c>
      <c r="AG767" t="str">
        <f>_xlfn.IFNA(VLOOKUP(Z767,Ref_Kontak!H:H,1,FALSE),"FALSE")</f>
        <v>628999007703</v>
      </c>
      <c r="AH767" t="str">
        <f t="shared" si="115"/>
        <v>METALDET1-LINE 13</v>
      </c>
      <c r="AI767">
        <f>IF(I767="violation",COUNTIF($AH$1:AH767,AH767),0)</f>
        <v>74</v>
      </c>
      <c r="AJ767" t="str">
        <f t="shared" si="116"/>
        <v>violation-METALDET1</v>
      </c>
      <c r="AK767">
        <f>IF(I767="violation",COUNTIF($AJ$1:AJ767,AJ767),FALSE)</f>
        <v>532</v>
      </c>
      <c r="AL767">
        <f t="shared" si="117"/>
        <v>0</v>
      </c>
      <c r="AM767">
        <f t="shared" si="118"/>
        <v>3</v>
      </c>
      <c r="AN767" t="str">
        <f t="shared" si="119"/>
        <v>ALERT! 3 Violation founded @METALDET1</v>
      </c>
    </row>
    <row r="768" spans="1:40">
      <c r="A768" t="s">
        <v>120</v>
      </c>
      <c r="B768" t="s">
        <v>121</v>
      </c>
      <c r="C768" t="s">
        <v>636</v>
      </c>
      <c r="D768" t="s">
        <v>589</v>
      </c>
      <c r="E768">
        <v>1</v>
      </c>
      <c r="G768" t="s">
        <v>130</v>
      </c>
      <c r="I768" t="s">
        <v>125</v>
      </c>
      <c r="Z768" t="str">
        <f>IFERROR(MID(AA768,FIND("-",H768,1)+1,20),_xlfn.IFNA(VLOOKUP(F768&amp;"-"&amp;AA768,Ref_Kontak!$A:$E,4,FALSE),Ref_Kontak!$H$2))</f>
        <v>628999007703</v>
      </c>
      <c r="AA768" t="str">
        <f t="shared" si="110"/>
        <v/>
      </c>
      <c r="AB768" t="str">
        <f t="shared" si="111"/>
        <v/>
      </c>
      <c r="AC768" t="str">
        <f t="shared" si="112"/>
        <v>628999007703</v>
      </c>
      <c r="AD768" t="str">
        <f t="shared" si="113"/>
        <v>Halo+,+Visual+AI+5S+mendeteksi+Violation%3A+METALDET1-LINE+13</v>
      </c>
      <c r="AE768" t="str">
        <f t="shared" si="114"/>
        <v>https://web.whatsapp.com/send/?phone=628999007703&amp;text=Halo+,+Visual+AI+5S+mendeteksi+Violation%3A+METALDET1-LINE+13&amp;type=phone_number&amp;app_absent=0</v>
      </c>
      <c r="AF768" t="b">
        <f>IF(ISNA(VLOOKUP(D768&amp;"-"&amp;AB768, Ref_Kontak!$A:$E, 4, FALSE)), FALSE, TRUE)</f>
        <v>0</v>
      </c>
      <c r="AG768" t="str">
        <f>_xlfn.IFNA(VLOOKUP(Z768,Ref_Kontak!H:H,1,FALSE),"FALSE")</f>
        <v>628999007703</v>
      </c>
      <c r="AH768" t="str">
        <f t="shared" si="115"/>
        <v>METALDET1-LINE 13</v>
      </c>
      <c r="AI768">
        <f>IF(I768="violation",COUNTIF($AH$1:AH768,AH768),0)</f>
        <v>75</v>
      </c>
      <c r="AJ768" t="str">
        <f t="shared" si="116"/>
        <v>violation-METALDET1</v>
      </c>
      <c r="AK768">
        <f>IF(I768="violation",COUNTIF($AJ$1:AJ768,AJ768),FALSE)</f>
        <v>533</v>
      </c>
      <c r="AL768">
        <f t="shared" si="117"/>
        <v>0</v>
      </c>
      <c r="AM768">
        <f t="shared" si="118"/>
        <v>3</v>
      </c>
      <c r="AN768" t="str">
        <f t="shared" si="119"/>
        <v>ALERT! 3 Violation founded @METALDET1</v>
      </c>
    </row>
    <row r="769" spans="1:40">
      <c r="A769" t="s">
        <v>120</v>
      </c>
      <c r="B769" t="s">
        <v>121</v>
      </c>
      <c r="C769" t="s">
        <v>636</v>
      </c>
      <c r="D769" t="s">
        <v>589</v>
      </c>
      <c r="E769">
        <v>1</v>
      </c>
      <c r="G769" t="s">
        <v>130</v>
      </c>
      <c r="I769" t="s">
        <v>125</v>
      </c>
      <c r="Z769" t="str">
        <f>IFERROR(MID(AA769,FIND("-",H769,1)+1,20),_xlfn.IFNA(VLOOKUP(F769&amp;"-"&amp;AA769,Ref_Kontak!$A:$E,4,FALSE),Ref_Kontak!$H$2))</f>
        <v>628999007703</v>
      </c>
      <c r="AA769" t="str">
        <f t="shared" si="110"/>
        <v/>
      </c>
      <c r="AB769" t="str">
        <f t="shared" si="111"/>
        <v/>
      </c>
      <c r="AC769" t="str">
        <f t="shared" si="112"/>
        <v>628999007703</v>
      </c>
      <c r="AD769" t="str">
        <f t="shared" si="113"/>
        <v>Halo+,+Visual+AI+5S+mendeteksi+Violation%3A+METALDET1-LINE+13</v>
      </c>
      <c r="AE769" t="str">
        <f t="shared" si="114"/>
        <v>https://web.whatsapp.com/send/?phone=628999007703&amp;text=Halo+,+Visual+AI+5S+mendeteksi+Violation%3A+METALDET1-LINE+13&amp;type=phone_number&amp;app_absent=0</v>
      </c>
      <c r="AF769" t="b">
        <f>IF(ISNA(VLOOKUP(D769&amp;"-"&amp;AB769, Ref_Kontak!$A:$E, 4, FALSE)), FALSE, TRUE)</f>
        <v>0</v>
      </c>
      <c r="AG769" t="str">
        <f>_xlfn.IFNA(VLOOKUP(Z769,Ref_Kontak!H:H,1,FALSE),"FALSE")</f>
        <v>628999007703</v>
      </c>
      <c r="AH769" t="str">
        <f t="shared" si="115"/>
        <v>METALDET1-LINE 13</v>
      </c>
      <c r="AI769">
        <f>IF(I769="violation",COUNTIF($AH$1:AH769,AH769),0)</f>
        <v>76</v>
      </c>
      <c r="AJ769" t="str">
        <f t="shared" si="116"/>
        <v>violation-METALDET1</v>
      </c>
      <c r="AK769">
        <f>IF(I769="violation",COUNTIF($AJ$1:AJ769,AJ769),FALSE)</f>
        <v>534</v>
      </c>
      <c r="AL769">
        <f t="shared" si="117"/>
        <v>0</v>
      </c>
      <c r="AM769">
        <f t="shared" si="118"/>
        <v>3</v>
      </c>
      <c r="AN769" t="str">
        <f t="shared" si="119"/>
        <v>ALERT! 3 Violation founded @METALDET1</v>
      </c>
    </row>
    <row r="770" spans="1:40">
      <c r="A770" t="s">
        <v>120</v>
      </c>
      <c r="B770" t="s">
        <v>121</v>
      </c>
      <c r="C770" t="s">
        <v>637</v>
      </c>
      <c r="D770" t="s">
        <v>589</v>
      </c>
      <c r="E770">
        <v>1</v>
      </c>
      <c r="G770" t="s">
        <v>130</v>
      </c>
      <c r="I770" t="s">
        <v>125</v>
      </c>
      <c r="Z770" t="str">
        <f>IFERROR(MID(AA770,FIND("-",H770,1)+1,20),_xlfn.IFNA(VLOOKUP(F770&amp;"-"&amp;AA770,Ref_Kontak!$A:$E,4,FALSE),Ref_Kontak!$H$2))</f>
        <v>628999007703</v>
      </c>
      <c r="AA770" t="str">
        <f t="shared" ref="AA770:AA833" si="120">CLEAN(SUBSTITUTE(H770," ",""))</f>
        <v/>
      </c>
      <c r="AB770" t="str">
        <f t="shared" ref="AB770:AB833" si="121">IFERROR(LEFT(AA770,FIND("-",H770,1)-1),CLEAN(SUBSTITUTE(SUBSTITUTE(H770," ",""),"-","")))</f>
        <v/>
      </c>
      <c r="AC770" t="str">
        <f t="shared" ref="AC770:AC833" si="122">IF(LEFT(Z770,1)="0","62"&amp; MID(Z770,2,999),Z770)</f>
        <v>628999007703</v>
      </c>
      <c r="AD770" t="str">
        <f t="shared" ref="AD770:AD833" si="123">"Halo+"&amp;AB770&amp;","&amp;"+Visual+AI+5S+mendeteksi+Violation%3A+"&amp;SUBSTITUTE(AH770," ","+")</f>
        <v>Halo+,+Visual+AI+5S+mendeteksi+Violation%3A+METALDET1-LINE+13</v>
      </c>
      <c r="AE770" t="str">
        <f t="shared" ref="AE770:AE833" si="124">"https://web.whatsapp.com/send/?phone="&amp;AC770&amp;"&amp;text="&amp;AD770&amp;"&amp;type=phone_number&amp;app_absent=0"</f>
        <v>https://web.whatsapp.com/send/?phone=628999007703&amp;text=Halo+,+Visual+AI+5S+mendeteksi+Violation%3A+METALDET1-LINE+13&amp;type=phone_number&amp;app_absent=0</v>
      </c>
      <c r="AF770" t="b">
        <f>IF(ISNA(VLOOKUP(D770&amp;"-"&amp;AB770, Ref_Kontak!$A:$E, 4, FALSE)), FALSE, TRUE)</f>
        <v>0</v>
      </c>
      <c r="AG770" t="str">
        <f>_xlfn.IFNA(VLOOKUP(Z770,Ref_Kontak!H:H,1,FALSE),"FALSE")</f>
        <v>628999007703</v>
      </c>
      <c r="AH770" t="str">
        <f t="shared" ref="AH770:AH833" si="125">G770&amp;"-"&amp;D770</f>
        <v>METALDET1-LINE 13</v>
      </c>
      <c r="AI770">
        <f>IF(I770="violation",COUNTIF($AH$1:AH770,AH770),0)</f>
        <v>77</v>
      </c>
      <c r="AJ770" t="str">
        <f t="shared" si="116"/>
        <v>violation-METALDET1</v>
      </c>
      <c r="AK770">
        <f>IF(I770="violation",COUNTIF($AJ$1:AJ770,AJ770),FALSE)</f>
        <v>535</v>
      </c>
      <c r="AL770">
        <f t="shared" si="117"/>
        <v>0</v>
      </c>
      <c r="AM770">
        <f t="shared" si="118"/>
        <v>3</v>
      </c>
      <c r="AN770" t="str">
        <f t="shared" si="119"/>
        <v>ALERT! 3 Violation founded @METALDET1</v>
      </c>
    </row>
    <row r="771" spans="1:40">
      <c r="A771" t="s">
        <v>120</v>
      </c>
      <c r="B771" t="s">
        <v>121</v>
      </c>
      <c r="C771" t="s">
        <v>637</v>
      </c>
      <c r="D771" t="s">
        <v>589</v>
      </c>
      <c r="E771">
        <v>1</v>
      </c>
      <c r="G771" t="s">
        <v>130</v>
      </c>
      <c r="I771" t="s">
        <v>125</v>
      </c>
      <c r="Z771" t="str">
        <f>IFERROR(MID(AA771,FIND("-",H771,1)+1,20),_xlfn.IFNA(VLOOKUP(F771&amp;"-"&amp;AA771,Ref_Kontak!$A:$E,4,FALSE),Ref_Kontak!$H$2))</f>
        <v>628999007703</v>
      </c>
      <c r="AA771" t="str">
        <f t="shared" si="120"/>
        <v/>
      </c>
      <c r="AB771" t="str">
        <f t="shared" si="121"/>
        <v/>
      </c>
      <c r="AC771" t="str">
        <f t="shared" si="122"/>
        <v>628999007703</v>
      </c>
      <c r="AD771" t="str">
        <f t="shared" si="123"/>
        <v>Halo+,+Visual+AI+5S+mendeteksi+Violation%3A+METALDET1-LINE+13</v>
      </c>
      <c r="AE771" t="str">
        <f t="shared" si="124"/>
        <v>https://web.whatsapp.com/send/?phone=628999007703&amp;text=Halo+,+Visual+AI+5S+mendeteksi+Violation%3A+METALDET1-LINE+13&amp;type=phone_number&amp;app_absent=0</v>
      </c>
      <c r="AF771" t="b">
        <f>IF(ISNA(VLOOKUP(D771&amp;"-"&amp;AB771, Ref_Kontak!$A:$E, 4, FALSE)), FALSE, TRUE)</f>
        <v>0</v>
      </c>
      <c r="AG771" t="str">
        <f>_xlfn.IFNA(VLOOKUP(Z771,Ref_Kontak!H:H,1,FALSE),"FALSE")</f>
        <v>628999007703</v>
      </c>
      <c r="AH771" t="str">
        <f t="shared" si="125"/>
        <v>METALDET1-LINE 13</v>
      </c>
      <c r="AI771">
        <f>IF(I771="violation",COUNTIF($AH$1:AH771,AH771),0)</f>
        <v>78</v>
      </c>
      <c r="AJ771" t="str">
        <f t="shared" ref="AJ771:AJ834" si="126">I771&amp;"-"&amp;G771</f>
        <v>violation-METALDET1</v>
      </c>
      <c r="AK771">
        <f>IF(I771="violation",COUNTIF($AJ$1:AJ771,AJ771),FALSE)</f>
        <v>536</v>
      </c>
      <c r="AL771">
        <f t="shared" ref="AL771:AL834" si="127">IF(AI771=1,1,0)</f>
        <v>0</v>
      </c>
      <c r="AM771">
        <f t="shared" ref="AM771:AM834" si="128">SUMIF($AJ$2:$AJ$5516,AJ771,$AL$2:$AL$5516)</f>
        <v>3</v>
      </c>
      <c r="AN771" t="str">
        <f t="shared" ref="AN771:AN834" si="129">"ALERT! " &amp;AM771&amp; " Violation founded @"&amp;G771</f>
        <v>ALERT! 3 Violation founded @METALDET1</v>
      </c>
    </row>
    <row r="772" spans="1:40">
      <c r="A772" t="s">
        <v>120</v>
      </c>
      <c r="B772" t="s">
        <v>121</v>
      </c>
      <c r="C772" t="s">
        <v>638</v>
      </c>
      <c r="D772" t="s">
        <v>589</v>
      </c>
      <c r="E772">
        <v>1</v>
      </c>
      <c r="G772" t="s">
        <v>130</v>
      </c>
      <c r="I772" t="s">
        <v>125</v>
      </c>
      <c r="Z772" t="str">
        <f>IFERROR(MID(AA772,FIND("-",H772,1)+1,20),_xlfn.IFNA(VLOOKUP(F772&amp;"-"&amp;AA772,Ref_Kontak!$A:$E,4,FALSE),Ref_Kontak!$H$2))</f>
        <v>628999007703</v>
      </c>
      <c r="AA772" t="str">
        <f t="shared" si="120"/>
        <v/>
      </c>
      <c r="AB772" t="str">
        <f t="shared" si="121"/>
        <v/>
      </c>
      <c r="AC772" t="str">
        <f t="shared" si="122"/>
        <v>628999007703</v>
      </c>
      <c r="AD772" t="str">
        <f t="shared" si="123"/>
        <v>Halo+,+Visual+AI+5S+mendeteksi+Violation%3A+METALDET1-LINE+13</v>
      </c>
      <c r="AE772" t="str">
        <f t="shared" si="124"/>
        <v>https://web.whatsapp.com/send/?phone=628999007703&amp;text=Halo+,+Visual+AI+5S+mendeteksi+Violation%3A+METALDET1-LINE+13&amp;type=phone_number&amp;app_absent=0</v>
      </c>
      <c r="AF772" t="b">
        <f>IF(ISNA(VLOOKUP(D772&amp;"-"&amp;AB772, Ref_Kontak!$A:$E, 4, FALSE)), FALSE, TRUE)</f>
        <v>0</v>
      </c>
      <c r="AG772" t="str">
        <f>_xlfn.IFNA(VLOOKUP(Z772,Ref_Kontak!H:H,1,FALSE),"FALSE")</f>
        <v>628999007703</v>
      </c>
      <c r="AH772" t="str">
        <f t="shared" si="125"/>
        <v>METALDET1-LINE 13</v>
      </c>
      <c r="AI772">
        <f>IF(I772="violation",COUNTIF($AH$1:AH772,AH772),0)</f>
        <v>79</v>
      </c>
      <c r="AJ772" t="str">
        <f t="shared" si="126"/>
        <v>violation-METALDET1</v>
      </c>
      <c r="AK772">
        <f>IF(I772="violation",COUNTIF($AJ$1:AJ772,AJ772),FALSE)</f>
        <v>537</v>
      </c>
      <c r="AL772">
        <f t="shared" si="127"/>
        <v>0</v>
      </c>
      <c r="AM772">
        <f t="shared" si="128"/>
        <v>3</v>
      </c>
      <c r="AN772" t="str">
        <f t="shared" si="129"/>
        <v>ALERT! 3 Violation founded @METALDET1</v>
      </c>
    </row>
    <row r="773" spans="1:40">
      <c r="A773" t="s">
        <v>120</v>
      </c>
      <c r="B773" t="s">
        <v>121</v>
      </c>
      <c r="C773" t="s">
        <v>639</v>
      </c>
      <c r="D773" t="s">
        <v>589</v>
      </c>
      <c r="E773">
        <v>1</v>
      </c>
      <c r="G773" t="s">
        <v>130</v>
      </c>
      <c r="I773" t="s">
        <v>125</v>
      </c>
      <c r="Z773" t="str">
        <f>IFERROR(MID(AA773,FIND("-",H773,1)+1,20),_xlfn.IFNA(VLOOKUP(F773&amp;"-"&amp;AA773,Ref_Kontak!$A:$E,4,FALSE),Ref_Kontak!$H$2))</f>
        <v>628999007703</v>
      </c>
      <c r="AA773" t="str">
        <f t="shared" si="120"/>
        <v/>
      </c>
      <c r="AB773" t="str">
        <f t="shared" si="121"/>
        <v/>
      </c>
      <c r="AC773" t="str">
        <f t="shared" si="122"/>
        <v>628999007703</v>
      </c>
      <c r="AD773" t="str">
        <f t="shared" si="123"/>
        <v>Halo+,+Visual+AI+5S+mendeteksi+Violation%3A+METALDET1-LINE+13</v>
      </c>
      <c r="AE773" t="str">
        <f t="shared" si="124"/>
        <v>https://web.whatsapp.com/send/?phone=628999007703&amp;text=Halo+,+Visual+AI+5S+mendeteksi+Violation%3A+METALDET1-LINE+13&amp;type=phone_number&amp;app_absent=0</v>
      </c>
      <c r="AF773" t="b">
        <f>IF(ISNA(VLOOKUP(D773&amp;"-"&amp;AB773, Ref_Kontak!$A:$E, 4, FALSE)), FALSE, TRUE)</f>
        <v>0</v>
      </c>
      <c r="AG773" t="str">
        <f>_xlfn.IFNA(VLOOKUP(Z773,Ref_Kontak!H:H,1,FALSE),"FALSE")</f>
        <v>628999007703</v>
      </c>
      <c r="AH773" t="str">
        <f t="shared" si="125"/>
        <v>METALDET1-LINE 13</v>
      </c>
      <c r="AI773">
        <f>IF(I773="violation",COUNTIF($AH$1:AH773,AH773),0)</f>
        <v>80</v>
      </c>
      <c r="AJ773" t="str">
        <f t="shared" si="126"/>
        <v>violation-METALDET1</v>
      </c>
      <c r="AK773">
        <f>IF(I773="violation",COUNTIF($AJ$1:AJ773,AJ773),FALSE)</f>
        <v>538</v>
      </c>
      <c r="AL773">
        <f t="shared" si="127"/>
        <v>0</v>
      </c>
      <c r="AM773">
        <f t="shared" si="128"/>
        <v>3</v>
      </c>
      <c r="AN773" t="str">
        <f t="shared" si="129"/>
        <v>ALERT! 3 Violation founded @METALDET1</v>
      </c>
    </row>
    <row r="774" spans="1:40">
      <c r="A774" t="s">
        <v>120</v>
      </c>
      <c r="B774" t="s">
        <v>121</v>
      </c>
      <c r="C774" t="s">
        <v>639</v>
      </c>
      <c r="D774" t="s">
        <v>589</v>
      </c>
      <c r="E774">
        <v>1</v>
      </c>
      <c r="G774" t="s">
        <v>130</v>
      </c>
      <c r="I774" t="s">
        <v>125</v>
      </c>
      <c r="Z774" t="str">
        <f>IFERROR(MID(AA774,FIND("-",H774,1)+1,20),_xlfn.IFNA(VLOOKUP(F774&amp;"-"&amp;AA774,Ref_Kontak!$A:$E,4,FALSE),Ref_Kontak!$H$2))</f>
        <v>628999007703</v>
      </c>
      <c r="AA774" t="str">
        <f t="shared" si="120"/>
        <v/>
      </c>
      <c r="AB774" t="str">
        <f t="shared" si="121"/>
        <v/>
      </c>
      <c r="AC774" t="str">
        <f t="shared" si="122"/>
        <v>628999007703</v>
      </c>
      <c r="AD774" t="str">
        <f t="shared" si="123"/>
        <v>Halo+,+Visual+AI+5S+mendeteksi+Violation%3A+METALDET1-LINE+13</v>
      </c>
      <c r="AE774" t="str">
        <f t="shared" si="124"/>
        <v>https://web.whatsapp.com/send/?phone=628999007703&amp;text=Halo+,+Visual+AI+5S+mendeteksi+Violation%3A+METALDET1-LINE+13&amp;type=phone_number&amp;app_absent=0</v>
      </c>
      <c r="AF774" t="b">
        <f>IF(ISNA(VLOOKUP(D774&amp;"-"&amp;AB774, Ref_Kontak!$A:$E, 4, FALSE)), FALSE, TRUE)</f>
        <v>0</v>
      </c>
      <c r="AG774" t="str">
        <f>_xlfn.IFNA(VLOOKUP(Z774,Ref_Kontak!H:H,1,FALSE),"FALSE")</f>
        <v>628999007703</v>
      </c>
      <c r="AH774" t="str">
        <f t="shared" si="125"/>
        <v>METALDET1-LINE 13</v>
      </c>
      <c r="AI774">
        <f>IF(I774="violation",COUNTIF($AH$1:AH774,AH774),0)</f>
        <v>81</v>
      </c>
      <c r="AJ774" t="str">
        <f t="shared" si="126"/>
        <v>violation-METALDET1</v>
      </c>
      <c r="AK774">
        <f>IF(I774="violation",COUNTIF($AJ$1:AJ774,AJ774),FALSE)</f>
        <v>539</v>
      </c>
      <c r="AL774">
        <f t="shared" si="127"/>
        <v>0</v>
      </c>
      <c r="AM774">
        <f t="shared" si="128"/>
        <v>3</v>
      </c>
      <c r="AN774" t="str">
        <f t="shared" si="129"/>
        <v>ALERT! 3 Violation founded @METALDET1</v>
      </c>
    </row>
    <row r="775" spans="1:40">
      <c r="A775" t="s">
        <v>120</v>
      </c>
      <c r="B775" t="s">
        <v>121</v>
      </c>
      <c r="C775" t="s">
        <v>640</v>
      </c>
      <c r="D775" t="s">
        <v>589</v>
      </c>
      <c r="E775">
        <v>1</v>
      </c>
      <c r="G775" t="s">
        <v>130</v>
      </c>
      <c r="I775" t="s">
        <v>125</v>
      </c>
      <c r="Z775" t="str">
        <f>IFERROR(MID(AA775,FIND("-",H775,1)+1,20),_xlfn.IFNA(VLOOKUP(F775&amp;"-"&amp;AA775,Ref_Kontak!$A:$E,4,FALSE),Ref_Kontak!$H$2))</f>
        <v>628999007703</v>
      </c>
      <c r="AA775" t="str">
        <f t="shared" si="120"/>
        <v/>
      </c>
      <c r="AB775" t="str">
        <f t="shared" si="121"/>
        <v/>
      </c>
      <c r="AC775" t="str">
        <f t="shared" si="122"/>
        <v>628999007703</v>
      </c>
      <c r="AD775" t="str">
        <f t="shared" si="123"/>
        <v>Halo+,+Visual+AI+5S+mendeteksi+Violation%3A+METALDET1-LINE+13</v>
      </c>
      <c r="AE775" t="str">
        <f t="shared" si="124"/>
        <v>https://web.whatsapp.com/send/?phone=628999007703&amp;text=Halo+,+Visual+AI+5S+mendeteksi+Violation%3A+METALDET1-LINE+13&amp;type=phone_number&amp;app_absent=0</v>
      </c>
      <c r="AF775" t="b">
        <f>IF(ISNA(VLOOKUP(D775&amp;"-"&amp;AB775, Ref_Kontak!$A:$E, 4, FALSE)), FALSE, TRUE)</f>
        <v>0</v>
      </c>
      <c r="AG775" t="str">
        <f>_xlfn.IFNA(VLOOKUP(Z775,Ref_Kontak!H:H,1,FALSE),"FALSE")</f>
        <v>628999007703</v>
      </c>
      <c r="AH775" t="str">
        <f t="shared" si="125"/>
        <v>METALDET1-LINE 13</v>
      </c>
      <c r="AI775">
        <f>IF(I775="violation",COUNTIF($AH$1:AH775,AH775),0)</f>
        <v>82</v>
      </c>
      <c r="AJ775" t="str">
        <f t="shared" si="126"/>
        <v>violation-METALDET1</v>
      </c>
      <c r="AK775">
        <f>IF(I775="violation",COUNTIF($AJ$1:AJ775,AJ775),FALSE)</f>
        <v>540</v>
      </c>
      <c r="AL775">
        <f t="shared" si="127"/>
        <v>0</v>
      </c>
      <c r="AM775">
        <f t="shared" si="128"/>
        <v>3</v>
      </c>
      <c r="AN775" t="str">
        <f t="shared" si="129"/>
        <v>ALERT! 3 Violation founded @METALDET1</v>
      </c>
    </row>
    <row r="776" spans="1:40">
      <c r="A776" t="s">
        <v>120</v>
      </c>
      <c r="B776" t="s">
        <v>121</v>
      </c>
      <c r="C776" t="s">
        <v>640</v>
      </c>
      <c r="D776" t="s">
        <v>589</v>
      </c>
      <c r="E776">
        <v>1</v>
      </c>
      <c r="G776" t="s">
        <v>130</v>
      </c>
      <c r="I776" t="s">
        <v>125</v>
      </c>
      <c r="Z776" t="str">
        <f>IFERROR(MID(AA776,FIND("-",H776,1)+1,20),_xlfn.IFNA(VLOOKUP(F776&amp;"-"&amp;AA776,Ref_Kontak!$A:$E,4,FALSE),Ref_Kontak!$H$2))</f>
        <v>628999007703</v>
      </c>
      <c r="AA776" t="str">
        <f t="shared" si="120"/>
        <v/>
      </c>
      <c r="AB776" t="str">
        <f t="shared" si="121"/>
        <v/>
      </c>
      <c r="AC776" t="str">
        <f t="shared" si="122"/>
        <v>628999007703</v>
      </c>
      <c r="AD776" t="str">
        <f t="shared" si="123"/>
        <v>Halo+,+Visual+AI+5S+mendeteksi+Violation%3A+METALDET1-LINE+13</v>
      </c>
      <c r="AE776" t="str">
        <f t="shared" si="124"/>
        <v>https://web.whatsapp.com/send/?phone=628999007703&amp;text=Halo+,+Visual+AI+5S+mendeteksi+Violation%3A+METALDET1-LINE+13&amp;type=phone_number&amp;app_absent=0</v>
      </c>
      <c r="AF776" t="b">
        <f>IF(ISNA(VLOOKUP(D776&amp;"-"&amp;AB776, Ref_Kontak!$A:$E, 4, FALSE)), FALSE, TRUE)</f>
        <v>0</v>
      </c>
      <c r="AG776" t="str">
        <f>_xlfn.IFNA(VLOOKUP(Z776,Ref_Kontak!H:H,1,FALSE),"FALSE")</f>
        <v>628999007703</v>
      </c>
      <c r="AH776" t="str">
        <f t="shared" si="125"/>
        <v>METALDET1-LINE 13</v>
      </c>
      <c r="AI776">
        <f>IF(I776="violation",COUNTIF($AH$1:AH776,AH776),0)</f>
        <v>83</v>
      </c>
      <c r="AJ776" t="str">
        <f t="shared" si="126"/>
        <v>violation-METALDET1</v>
      </c>
      <c r="AK776">
        <f>IF(I776="violation",COUNTIF($AJ$1:AJ776,AJ776),FALSE)</f>
        <v>541</v>
      </c>
      <c r="AL776">
        <f t="shared" si="127"/>
        <v>0</v>
      </c>
      <c r="AM776">
        <f t="shared" si="128"/>
        <v>3</v>
      </c>
      <c r="AN776" t="str">
        <f t="shared" si="129"/>
        <v>ALERT! 3 Violation founded @METALDET1</v>
      </c>
    </row>
    <row r="777" spans="1:40">
      <c r="A777" t="s">
        <v>120</v>
      </c>
      <c r="B777" t="s">
        <v>121</v>
      </c>
      <c r="C777" t="s">
        <v>641</v>
      </c>
      <c r="D777" t="s">
        <v>589</v>
      </c>
      <c r="E777">
        <v>1</v>
      </c>
      <c r="G777" t="s">
        <v>130</v>
      </c>
      <c r="I777" t="s">
        <v>125</v>
      </c>
      <c r="Z777" t="str">
        <f>IFERROR(MID(AA777,FIND("-",H777,1)+1,20),_xlfn.IFNA(VLOOKUP(F777&amp;"-"&amp;AA777,Ref_Kontak!$A:$E,4,FALSE),Ref_Kontak!$H$2))</f>
        <v>628999007703</v>
      </c>
      <c r="AA777" t="str">
        <f t="shared" si="120"/>
        <v/>
      </c>
      <c r="AB777" t="str">
        <f t="shared" si="121"/>
        <v/>
      </c>
      <c r="AC777" t="str">
        <f t="shared" si="122"/>
        <v>628999007703</v>
      </c>
      <c r="AD777" t="str">
        <f t="shared" si="123"/>
        <v>Halo+,+Visual+AI+5S+mendeteksi+Violation%3A+METALDET1-LINE+13</v>
      </c>
      <c r="AE777" t="str">
        <f t="shared" si="124"/>
        <v>https://web.whatsapp.com/send/?phone=628999007703&amp;text=Halo+,+Visual+AI+5S+mendeteksi+Violation%3A+METALDET1-LINE+13&amp;type=phone_number&amp;app_absent=0</v>
      </c>
      <c r="AF777" t="b">
        <f>IF(ISNA(VLOOKUP(D777&amp;"-"&amp;AB777, Ref_Kontak!$A:$E, 4, FALSE)), FALSE, TRUE)</f>
        <v>0</v>
      </c>
      <c r="AG777" t="str">
        <f>_xlfn.IFNA(VLOOKUP(Z777,Ref_Kontak!H:H,1,FALSE),"FALSE")</f>
        <v>628999007703</v>
      </c>
      <c r="AH777" t="str">
        <f t="shared" si="125"/>
        <v>METALDET1-LINE 13</v>
      </c>
      <c r="AI777">
        <f>IF(I777="violation",COUNTIF($AH$1:AH777,AH777),0)</f>
        <v>84</v>
      </c>
      <c r="AJ777" t="str">
        <f t="shared" si="126"/>
        <v>violation-METALDET1</v>
      </c>
      <c r="AK777">
        <f>IF(I777="violation",COUNTIF($AJ$1:AJ777,AJ777),FALSE)</f>
        <v>542</v>
      </c>
      <c r="AL777">
        <f t="shared" si="127"/>
        <v>0</v>
      </c>
      <c r="AM777">
        <f t="shared" si="128"/>
        <v>3</v>
      </c>
      <c r="AN777" t="str">
        <f t="shared" si="129"/>
        <v>ALERT! 3 Violation founded @METALDET1</v>
      </c>
    </row>
    <row r="778" spans="1:40">
      <c r="A778" t="s">
        <v>120</v>
      </c>
      <c r="B778" t="s">
        <v>121</v>
      </c>
      <c r="C778" t="s">
        <v>642</v>
      </c>
      <c r="D778" t="s">
        <v>589</v>
      </c>
      <c r="E778">
        <v>1</v>
      </c>
      <c r="G778" t="s">
        <v>130</v>
      </c>
      <c r="I778" t="s">
        <v>125</v>
      </c>
      <c r="Z778" t="str">
        <f>IFERROR(MID(AA778,FIND("-",H778,1)+1,20),_xlfn.IFNA(VLOOKUP(F778&amp;"-"&amp;AA778,Ref_Kontak!$A:$E,4,FALSE),Ref_Kontak!$H$2))</f>
        <v>628999007703</v>
      </c>
      <c r="AA778" t="str">
        <f t="shared" si="120"/>
        <v/>
      </c>
      <c r="AB778" t="str">
        <f t="shared" si="121"/>
        <v/>
      </c>
      <c r="AC778" t="str">
        <f t="shared" si="122"/>
        <v>628999007703</v>
      </c>
      <c r="AD778" t="str">
        <f t="shared" si="123"/>
        <v>Halo+,+Visual+AI+5S+mendeteksi+Violation%3A+METALDET1-LINE+13</v>
      </c>
      <c r="AE778" t="str">
        <f t="shared" si="124"/>
        <v>https://web.whatsapp.com/send/?phone=628999007703&amp;text=Halo+,+Visual+AI+5S+mendeteksi+Violation%3A+METALDET1-LINE+13&amp;type=phone_number&amp;app_absent=0</v>
      </c>
      <c r="AF778" t="b">
        <f>IF(ISNA(VLOOKUP(D778&amp;"-"&amp;AB778, Ref_Kontak!$A:$E, 4, FALSE)), FALSE, TRUE)</f>
        <v>0</v>
      </c>
      <c r="AG778" t="str">
        <f>_xlfn.IFNA(VLOOKUP(Z778,Ref_Kontak!H:H,1,FALSE),"FALSE")</f>
        <v>628999007703</v>
      </c>
      <c r="AH778" t="str">
        <f t="shared" si="125"/>
        <v>METALDET1-LINE 13</v>
      </c>
      <c r="AI778">
        <f>IF(I778="violation",COUNTIF($AH$1:AH778,AH778),0)</f>
        <v>85</v>
      </c>
      <c r="AJ778" t="str">
        <f t="shared" si="126"/>
        <v>violation-METALDET1</v>
      </c>
      <c r="AK778">
        <f>IF(I778="violation",COUNTIF($AJ$1:AJ778,AJ778),FALSE)</f>
        <v>543</v>
      </c>
      <c r="AL778">
        <f t="shared" si="127"/>
        <v>0</v>
      </c>
      <c r="AM778">
        <f t="shared" si="128"/>
        <v>3</v>
      </c>
      <c r="AN778" t="str">
        <f t="shared" si="129"/>
        <v>ALERT! 3 Violation founded @METALDET1</v>
      </c>
    </row>
    <row r="779" spans="1:40">
      <c r="A779" t="s">
        <v>120</v>
      </c>
      <c r="B779" t="s">
        <v>121</v>
      </c>
      <c r="C779" t="s">
        <v>642</v>
      </c>
      <c r="D779" t="s">
        <v>589</v>
      </c>
      <c r="E779">
        <v>1</v>
      </c>
      <c r="G779" t="s">
        <v>130</v>
      </c>
      <c r="I779" t="s">
        <v>125</v>
      </c>
      <c r="Z779" t="str">
        <f>IFERROR(MID(AA779,FIND("-",H779,1)+1,20),_xlfn.IFNA(VLOOKUP(F779&amp;"-"&amp;AA779,Ref_Kontak!$A:$E,4,FALSE),Ref_Kontak!$H$2))</f>
        <v>628999007703</v>
      </c>
      <c r="AA779" t="str">
        <f t="shared" si="120"/>
        <v/>
      </c>
      <c r="AB779" t="str">
        <f t="shared" si="121"/>
        <v/>
      </c>
      <c r="AC779" t="str">
        <f t="shared" si="122"/>
        <v>628999007703</v>
      </c>
      <c r="AD779" t="str">
        <f t="shared" si="123"/>
        <v>Halo+,+Visual+AI+5S+mendeteksi+Violation%3A+METALDET1-LINE+13</v>
      </c>
      <c r="AE779" t="str">
        <f t="shared" si="124"/>
        <v>https://web.whatsapp.com/send/?phone=628999007703&amp;text=Halo+,+Visual+AI+5S+mendeteksi+Violation%3A+METALDET1-LINE+13&amp;type=phone_number&amp;app_absent=0</v>
      </c>
      <c r="AF779" t="b">
        <f>IF(ISNA(VLOOKUP(D779&amp;"-"&amp;AB779, Ref_Kontak!$A:$E, 4, FALSE)), FALSE, TRUE)</f>
        <v>0</v>
      </c>
      <c r="AG779" t="str">
        <f>_xlfn.IFNA(VLOOKUP(Z779,Ref_Kontak!H:H,1,FALSE),"FALSE")</f>
        <v>628999007703</v>
      </c>
      <c r="AH779" t="str">
        <f t="shared" si="125"/>
        <v>METALDET1-LINE 13</v>
      </c>
      <c r="AI779">
        <f>IF(I779="violation",COUNTIF($AH$1:AH779,AH779),0)</f>
        <v>86</v>
      </c>
      <c r="AJ779" t="str">
        <f t="shared" si="126"/>
        <v>violation-METALDET1</v>
      </c>
      <c r="AK779">
        <f>IF(I779="violation",COUNTIF($AJ$1:AJ779,AJ779),FALSE)</f>
        <v>544</v>
      </c>
      <c r="AL779">
        <f t="shared" si="127"/>
        <v>0</v>
      </c>
      <c r="AM779">
        <f t="shared" si="128"/>
        <v>3</v>
      </c>
      <c r="AN779" t="str">
        <f t="shared" si="129"/>
        <v>ALERT! 3 Violation founded @METALDET1</v>
      </c>
    </row>
    <row r="780" spans="1:40">
      <c r="A780" t="s">
        <v>120</v>
      </c>
      <c r="B780" t="s">
        <v>121</v>
      </c>
      <c r="C780" t="s">
        <v>643</v>
      </c>
      <c r="D780" t="s">
        <v>589</v>
      </c>
      <c r="E780">
        <v>1</v>
      </c>
      <c r="G780" t="s">
        <v>130</v>
      </c>
      <c r="I780" t="s">
        <v>125</v>
      </c>
      <c r="Z780" t="str">
        <f>IFERROR(MID(AA780,FIND("-",H780,1)+1,20),_xlfn.IFNA(VLOOKUP(F780&amp;"-"&amp;AA780,Ref_Kontak!$A:$E,4,FALSE),Ref_Kontak!$H$2))</f>
        <v>628999007703</v>
      </c>
      <c r="AA780" t="str">
        <f t="shared" si="120"/>
        <v/>
      </c>
      <c r="AB780" t="str">
        <f t="shared" si="121"/>
        <v/>
      </c>
      <c r="AC780" t="str">
        <f t="shared" si="122"/>
        <v>628999007703</v>
      </c>
      <c r="AD780" t="str">
        <f t="shared" si="123"/>
        <v>Halo+,+Visual+AI+5S+mendeteksi+Violation%3A+METALDET1-LINE+13</v>
      </c>
      <c r="AE780" t="str">
        <f t="shared" si="124"/>
        <v>https://web.whatsapp.com/send/?phone=628999007703&amp;text=Halo+,+Visual+AI+5S+mendeteksi+Violation%3A+METALDET1-LINE+13&amp;type=phone_number&amp;app_absent=0</v>
      </c>
      <c r="AF780" t="b">
        <f>IF(ISNA(VLOOKUP(D780&amp;"-"&amp;AB780, Ref_Kontak!$A:$E, 4, FALSE)), FALSE, TRUE)</f>
        <v>0</v>
      </c>
      <c r="AG780" t="str">
        <f>_xlfn.IFNA(VLOOKUP(Z780,Ref_Kontak!H:H,1,FALSE),"FALSE")</f>
        <v>628999007703</v>
      </c>
      <c r="AH780" t="str">
        <f t="shared" si="125"/>
        <v>METALDET1-LINE 13</v>
      </c>
      <c r="AI780">
        <f>IF(I780="violation",COUNTIF($AH$1:AH780,AH780),0)</f>
        <v>87</v>
      </c>
      <c r="AJ780" t="str">
        <f t="shared" si="126"/>
        <v>violation-METALDET1</v>
      </c>
      <c r="AK780">
        <f>IF(I780="violation",COUNTIF($AJ$1:AJ780,AJ780),FALSE)</f>
        <v>545</v>
      </c>
      <c r="AL780">
        <f t="shared" si="127"/>
        <v>0</v>
      </c>
      <c r="AM780">
        <f t="shared" si="128"/>
        <v>3</v>
      </c>
      <c r="AN780" t="str">
        <f t="shared" si="129"/>
        <v>ALERT! 3 Violation founded @METALDET1</v>
      </c>
    </row>
    <row r="781" spans="1:40">
      <c r="A781" t="s">
        <v>120</v>
      </c>
      <c r="B781" t="s">
        <v>121</v>
      </c>
      <c r="C781" t="s">
        <v>643</v>
      </c>
      <c r="D781" t="s">
        <v>589</v>
      </c>
      <c r="E781">
        <v>1</v>
      </c>
      <c r="G781" t="s">
        <v>130</v>
      </c>
      <c r="I781" t="s">
        <v>125</v>
      </c>
      <c r="Z781" t="str">
        <f>IFERROR(MID(AA781,FIND("-",H781,1)+1,20),_xlfn.IFNA(VLOOKUP(F781&amp;"-"&amp;AA781,Ref_Kontak!$A:$E,4,FALSE),Ref_Kontak!$H$2))</f>
        <v>628999007703</v>
      </c>
      <c r="AA781" t="str">
        <f t="shared" si="120"/>
        <v/>
      </c>
      <c r="AB781" t="str">
        <f t="shared" si="121"/>
        <v/>
      </c>
      <c r="AC781" t="str">
        <f t="shared" si="122"/>
        <v>628999007703</v>
      </c>
      <c r="AD781" t="str">
        <f t="shared" si="123"/>
        <v>Halo+,+Visual+AI+5S+mendeteksi+Violation%3A+METALDET1-LINE+13</v>
      </c>
      <c r="AE781" t="str">
        <f t="shared" si="124"/>
        <v>https://web.whatsapp.com/send/?phone=628999007703&amp;text=Halo+,+Visual+AI+5S+mendeteksi+Violation%3A+METALDET1-LINE+13&amp;type=phone_number&amp;app_absent=0</v>
      </c>
      <c r="AF781" t="b">
        <f>IF(ISNA(VLOOKUP(D781&amp;"-"&amp;AB781, Ref_Kontak!$A:$E, 4, FALSE)), FALSE, TRUE)</f>
        <v>0</v>
      </c>
      <c r="AG781" t="str">
        <f>_xlfn.IFNA(VLOOKUP(Z781,Ref_Kontak!H:H,1,FALSE),"FALSE")</f>
        <v>628999007703</v>
      </c>
      <c r="AH781" t="str">
        <f t="shared" si="125"/>
        <v>METALDET1-LINE 13</v>
      </c>
      <c r="AI781">
        <f>IF(I781="violation",COUNTIF($AH$1:AH781,AH781),0)</f>
        <v>88</v>
      </c>
      <c r="AJ781" t="str">
        <f t="shared" si="126"/>
        <v>violation-METALDET1</v>
      </c>
      <c r="AK781">
        <f>IF(I781="violation",COUNTIF($AJ$1:AJ781,AJ781),FALSE)</f>
        <v>546</v>
      </c>
      <c r="AL781">
        <f t="shared" si="127"/>
        <v>0</v>
      </c>
      <c r="AM781">
        <f t="shared" si="128"/>
        <v>3</v>
      </c>
      <c r="AN781" t="str">
        <f t="shared" si="129"/>
        <v>ALERT! 3 Violation founded @METALDET1</v>
      </c>
    </row>
    <row r="782" spans="1:40">
      <c r="A782" t="s">
        <v>120</v>
      </c>
      <c r="B782" t="s">
        <v>121</v>
      </c>
      <c r="C782" t="s">
        <v>644</v>
      </c>
      <c r="D782" t="s">
        <v>589</v>
      </c>
      <c r="E782">
        <v>1</v>
      </c>
      <c r="G782" t="s">
        <v>130</v>
      </c>
      <c r="I782" t="s">
        <v>125</v>
      </c>
      <c r="Z782" t="str">
        <f>IFERROR(MID(AA782,FIND("-",H782,1)+1,20),_xlfn.IFNA(VLOOKUP(F782&amp;"-"&amp;AA782,Ref_Kontak!$A:$E,4,FALSE),Ref_Kontak!$H$2))</f>
        <v>628999007703</v>
      </c>
      <c r="AA782" t="str">
        <f t="shared" si="120"/>
        <v/>
      </c>
      <c r="AB782" t="str">
        <f t="shared" si="121"/>
        <v/>
      </c>
      <c r="AC782" t="str">
        <f t="shared" si="122"/>
        <v>628999007703</v>
      </c>
      <c r="AD782" t="str">
        <f t="shared" si="123"/>
        <v>Halo+,+Visual+AI+5S+mendeteksi+Violation%3A+METALDET1-LINE+13</v>
      </c>
      <c r="AE782" t="str">
        <f t="shared" si="124"/>
        <v>https://web.whatsapp.com/send/?phone=628999007703&amp;text=Halo+,+Visual+AI+5S+mendeteksi+Violation%3A+METALDET1-LINE+13&amp;type=phone_number&amp;app_absent=0</v>
      </c>
      <c r="AF782" t="b">
        <f>IF(ISNA(VLOOKUP(D782&amp;"-"&amp;AB782, Ref_Kontak!$A:$E, 4, FALSE)), FALSE, TRUE)</f>
        <v>0</v>
      </c>
      <c r="AG782" t="str">
        <f>_xlfn.IFNA(VLOOKUP(Z782,Ref_Kontak!H:H,1,FALSE),"FALSE")</f>
        <v>628999007703</v>
      </c>
      <c r="AH782" t="str">
        <f t="shared" si="125"/>
        <v>METALDET1-LINE 13</v>
      </c>
      <c r="AI782">
        <f>IF(I782="violation",COUNTIF($AH$1:AH782,AH782),0)</f>
        <v>89</v>
      </c>
      <c r="AJ782" t="str">
        <f t="shared" si="126"/>
        <v>violation-METALDET1</v>
      </c>
      <c r="AK782">
        <f>IF(I782="violation",COUNTIF($AJ$1:AJ782,AJ782),FALSE)</f>
        <v>547</v>
      </c>
      <c r="AL782">
        <f t="shared" si="127"/>
        <v>0</v>
      </c>
      <c r="AM782">
        <f t="shared" si="128"/>
        <v>3</v>
      </c>
      <c r="AN782" t="str">
        <f t="shared" si="129"/>
        <v>ALERT! 3 Violation founded @METALDET1</v>
      </c>
    </row>
    <row r="783" spans="1:40">
      <c r="A783" t="s">
        <v>120</v>
      </c>
      <c r="B783" t="s">
        <v>121</v>
      </c>
      <c r="C783" t="s">
        <v>645</v>
      </c>
      <c r="D783" t="s">
        <v>589</v>
      </c>
      <c r="E783">
        <v>1</v>
      </c>
      <c r="G783" t="s">
        <v>130</v>
      </c>
      <c r="I783" t="s">
        <v>125</v>
      </c>
      <c r="Z783" t="str">
        <f>IFERROR(MID(AA783,FIND("-",H783,1)+1,20),_xlfn.IFNA(VLOOKUP(F783&amp;"-"&amp;AA783,Ref_Kontak!$A:$E,4,FALSE),Ref_Kontak!$H$2))</f>
        <v>628999007703</v>
      </c>
      <c r="AA783" t="str">
        <f t="shared" si="120"/>
        <v/>
      </c>
      <c r="AB783" t="str">
        <f t="shared" si="121"/>
        <v/>
      </c>
      <c r="AC783" t="str">
        <f t="shared" si="122"/>
        <v>628999007703</v>
      </c>
      <c r="AD783" t="str">
        <f t="shared" si="123"/>
        <v>Halo+,+Visual+AI+5S+mendeteksi+Violation%3A+METALDET1-LINE+13</v>
      </c>
      <c r="AE783" t="str">
        <f t="shared" si="124"/>
        <v>https://web.whatsapp.com/send/?phone=628999007703&amp;text=Halo+,+Visual+AI+5S+mendeteksi+Violation%3A+METALDET1-LINE+13&amp;type=phone_number&amp;app_absent=0</v>
      </c>
      <c r="AF783" t="b">
        <f>IF(ISNA(VLOOKUP(D783&amp;"-"&amp;AB783, Ref_Kontak!$A:$E, 4, FALSE)), FALSE, TRUE)</f>
        <v>0</v>
      </c>
      <c r="AG783" t="str">
        <f>_xlfn.IFNA(VLOOKUP(Z783,Ref_Kontak!H:H,1,FALSE),"FALSE")</f>
        <v>628999007703</v>
      </c>
      <c r="AH783" t="str">
        <f t="shared" si="125"/>
        <v>METALDET1-LINE 13</v>
      </c>
      <c r="AI783">
        <f>IF(I783="violation",COUNTIF($AH$1:AH783,AH783),0)</f>
        <v>90</v>
      </c>
      <c r="AJ783" t="str">
        <f t="shared" si="126"/>
        <v>violation-METALDET1</v>
      </c>
      <c r="AK783">
        <f>IF(I783="violation",COUNTIF($AJ$1:AJ783,AJ783),FALSE)</f>
        <v>548</v>
      </c>
      <c r="AL783">
        <f t="shared" si="127"/>
        <v>0</v>
      </c>
      <c r="AM783">
        <f t="shared" si="128"/>
        <v>3</v>
      </c>
      <c r="AN783" t="str">
        <f t="shared" si="129"/>
        <v>ALERT! 3 Violation founded @METALDET1</v>
      </c>
    </row>
    <row r="784" spans="1:40">
      <c r="A784" t="s">
        <v>120</v>
      </c>
      <c r="B784" t="s">
        <v>121</v>
      </c>
      <c r="C784" t="s">
        <v>645</v>
      </c>
      <c r="D784" t="s">
        <v>589</v>
      </c>
      <c r="E784">
        <v>1</v>
      </c>
      <c r="G784" t="s">
        <v>130</v>
      </c>
      <c r="I784" t="s">
        <v>125</v>
      </c>
      <c r="Z784" t="str">
        <f>IFERROR(MID(AA784,FIND("-",H784,1)+1,20),_xlfn.IFNA(VLOOKUP(F784&amp;"-"&amp;AA784,Ref_Kontak!$A:$E,4,FALSE),Ref_Kontak!$H$2))</f>
        <v>628999007703</v>
      </c>
      <c r="AA784" t="str">
        <f t="shared" si="120"/>
        <v/>
      </c>
      <c r="AB784" t="str">
        <f t="shared" si="121"/>
        <v/>
      </c>
      <c r="AC784" t="str">
        <f t="shared" si="122"/>
        <v>628999007703</v>
      </c>
      <c r="AD784" t="str">
        <f t="shared" si="123"/>
        <v>Halo+,+Visual+AI+5S+mendeteksi+Violation%3A+METALDET1-LINE+13</v>
      </c>
      <c r="AE784" t="str">
        <f t="shared" si="124"/>
        <v>https://web.whatsapp.com/send/?phone=628999007703&amp;text=Halo+,+Visual+AI+5S+mendeteksi+Violation%3A+METALDET1-LINE+13&amp;type=phone_number&amp;app_absent=0</v>
      </c>
      <c r="AF784" t="b">
        <f>IF(ISNA(VLOOKUP(D784&amp;"-"&amp;AB784, Ref_Kontak!$A:$E, 4, FALSE)), FALSE, TRUE)</f>
        <v>0</v>
      </c>
      <c r="AG784" t="str">
        <f>_xlfn.IFNA(VLOOKUP(Z784,Ref_Kontak!H:H,1,FALSE),"FALSE")</f>
        <v>628999007703</v>
      </c>
      <c r="AH784" t="str">
        <f t="shared" si="125"/>
        <v>METALDET1-LINE 13</v>
      </c>
      <c r="AI784">
        <f>IF(I784="violation",COUNTIF($AH$1:AH784,AH784),0)</f>
        <v>91</v>
      </c>
      <c r="AJ784" t="str">
        <f t="shared" si="126"/>
        <v>violation-METALDET1</v>
      </c>
      <c r="AK784">
        <f>IF(I784="violation",COUNTIF($AJ$1:AJ784,AJ784),FALSE)</f>
        <v>549</v>
      </c>
      <c r="AL784">
        <f t="shared" si="127"/>
        <v>0</v>
      </c>
      <c r="AM784">
        <f t="shared" si="128"/>
        <v>3</v>
      </c>
      <c r="AN784" t="str">
        <f t="shared" si="129"/>
        <v>ALERT! 3 Violation founded @METALDET1</v>
      </c>
    </row>
    <row r="785" spans="1:40">
      <c r="A785" t="s">
        <v>120</v>
      </c>
      <c r="B785" t="s">
        <v>121</v>
      </c>
      <c r="C785" t="s">
        <v>646</v>
      </c>
      <c r="D785" t="s">
        <v>589</v>
      </c>
      <c r="E785">
        <v>1</v>
      </c>
      <c r="G785" t="s">
        <v>130</v>
      </c>
      <c r="I785" t="s">
        <v>125</v>
      </c>
      <c r="Z785" t="str">
        <f>IFERROR(MID(AA785,FIND("-",H785,1)+1,20),_xlfn.IFNA(VLOOKUP(F785&amp;"-"&amp;AA785,Ref_Kontak!$A:$E,4,FALSE),Ref_Kontak!$H$2))</f>
        <v>628999007703</v>
      </c>
      <c r="AA785" t="str">
        <f t="shared" si="120"/>
        <v/>
      </c>
      <c r="AB785" t="str">
        <f t="shared" si="121"/>
        <v/>
      </c>
      <c r="AC785" t="str">
        <f t="shared" si="122"/>
        <v>628999007703</v>
      </c>
      <c r="AD785" t="str">
        <f t="shared" si="123"/>
        <v>Halo+,+Visual+AI+5S+mendeteksi+Violation%3A+METALDET1-LINE+13</v>
      </c>
      <c r="AE785" t="str">
        <f t="shared" si="124"/>
        <v>https://web.whatsapp.com/send/?phone=628999007703&amp;text=Halo+,+Visual+AI+5S+mendeteksi+Violation%3A+METALDET1-LINE+13&amp;type=phone_number&amp;app_absent=0</v>
      </c>
      <c r="AF785" t="b">
        <f>IF(ISNA(VLOOKUP(D785&amp;"-"&amp;AB785, Ref_Kontak!$A:$E, 4, FALSE)), FALSE, TRUE)</f>
        <v>0</v>
      </c>
      <c r="AG785" t="str">
        <f>_xlfn.IFNA(VLOOKUP(Z785,Ref_Kontak!H:H,1,FALSE),"FALSE")</f>
        <v>628999007703</v>
      </c>
      <c r="AH785" t="str">
        <f t="shared" si="125"/>
        <v>METALDET1-LINE 13</v>
      </c>
      <c r="AI785">
        <f>IF(I785="violation",COUNTIF($AH$1:AH785,AH785),0)</f>
        <v>92</v>
      </c>
      <c r="AJ785" t="str">
        <f t="shared" si="126"/>
        <v>violation-METALDET1</v>
      </c>
      <c r="AK785">
        <f>IF(I785="violation",COUNTIF($AJ$1:AJ785,AJ785),FALSE)</f>
        <v>550</v>
      </c>
      <c r="AL785">
        <f t="shared" si="127"/>
        <v>0</v>
      </c>
      <c r="AM785">
        <f t="shared" si="128"/>
        <v>3</v>
      </c>
      <c r="AN785" t="str">
        <f t="shared" si="129"/>
        <v>ALERT! 3 Violation founded @METALDET1</v>
      </c>
    </row>
    <row r="786" spans="1:40">
      <c r="A786" t="s">
        <v>120</v>
      </c>
      <c r="B786" t="s">
        <v>121</v>
      </c>
      <c r="C786" t="s">
        <v>646</v>
      </c>
      <c r="D786" t="s">
        <v>589</v>
      </c>
      <c r="E786">
        <v>1</v>
      </c>
      <c r="G786" t="s">
        <v>130</v>
      </c>
      <c r="I786" t="s">
        <v>125</v>
      </c>
      <c r="Z786" t="str">
        <f>IFERROR(MID(AA786,FIND("-",H786,1)+1,20),_xlfn.IFNA(VLOOKUP(F786&amp;"-"&amp;AA786,Ref_Kontak!$A:$E,4,FALSE),Ref_Kontak!$H$2))</f>
        <v>628999007703</v>
      </c>
      <c r="AA786" t="str">
        <f t="shared" si="120"/>
        <v/>
      </c>
      <c r="AB786" t="str">
        <f t="shared" si="121"/>
        <v/>
      </c>
      <c r="AC786" t="str">
        <f t="shared" si="122"/>
        <v>628999007703</v>
      </c>
      <c r="AD786" t="str">
        <f t="shared" si="123"/>
        <v>Halo+,+Visual+AI+5S+mendeteksi+Violation%3A+METALDET1-LINE+13</v>
      </c>
      <c r="AE786" t="str">
        <f t="shared" si="124"/>
        <v>https://web.whatsapp.com/send/?phone=628999007703&amp;text=Halo+,+Visual+AI+5S+mendeteksi+Violation%3A+METALDET1-LINE+13&amp;type=phone_number&amp;app_absent=0</v>
      </c>
      <c r="AF786" t="b">
        <f>IF(ISNA(VLOOKUP(D786&amp;"-"&amp;AB786, Ref_Kontak!$A:$E, 4, FALSE)), FALSE, TRUE)</f>
        <v>0</v>
      </c>
      <c r="AG786" t="str">
        <f>_xlfn.IFNA(VLOOKUP(Z786,Ref_Kontak!H:H,1,FALSE),"FALSE")</f>
        <v>628999007703</v>
      </c>
      <c r="AH786" t="str">
        <f t="shared" si="125"/>
        <v>METALDET1-LINE 13</v>
      </c>
      <c r="AI786">
        <f>IF(I786="violation",COUNTIF($AH$1:AH786,AH786),0)</f>
        <v>93</v>
      </c>
      <c r="AJ786" t="str">
        <f t="shared" si="126"/>
        <v>violation-METALDET1</v>
      </c>
      <c r="AK786">
        <f>IF(I786="violation",COUNTIF($AJ$1:AJ786,AJ786),FALSE)</f>
        <v>551</v>
      </c>
      <c r="AL786">
        <f t="shared" si="127"/>
        <v>0</v>
      </c>
      <c r="AM786">
        <f t="shared" si="128"/>
        <v>3</v>
      </c>
      <c r="AN786" t="str">
        <f t="shared" si="129"/>
        <v>ALERT! 3 Violation founded @METALDET1</v>
      </c>
    </row>
    <row r="787" spans="1:40">
      <c r="A787" t="s">
        <v>120</v>
      </c>
      <c r="B787" t="s">
        <v>121</v>
      </c>
      <c r="C787" t="s">
        <v>647</v>
      </c>
      <c r="D787" t="s">
        <v>589</v>
      </c>
      <c r="E787">
        <v>1</v>
      </c>
      <c r="G787" t="s">
        <v>130</v>
      </c>
      <c r="I787" t="s">
        <v>125</v>
      </c>
      <c r="Z787" t="str">
        <f>IFERROR(MID(AA787,FIND("-",H787,1)+1,20),_xlfn.IFNA(VLOOKUP(F787&amp;"-"&amp;AA787,Ref_Kontak!$A:$E,4,FALSE),Ref_Kontak!$H$2))</f>
        <v>628999007703</v>
      </c>
      <c r="AA787" t="str">
        <f t="shared" si="120"/>
        <v/>
      </c>
      <c r="AB787" t="str">
        <f t="shared" si="121"/>
        <v/>
      </c>
      <c r="AC787" t="str">
        <f t="shared" si="122"/>
        <v>628999007703</v>
      </c>
      <c r="AD787" t="str">
        <f t="shared" si="123"/>
        <v>Halo+,+Visual+AI+5S+mendeteksi+Violation%3A+METALDET1-LINE+13</v>
      </c>
      <c r="AE787" t="str">
        <f t="shared" si="124"/>
        <v>https://web.whatsapp.com/send/?phone=628999007703&amp;text=Halo+,+Visual+AI+5S+mendeteksi+Violation%3A+METALDET1-LINE+13&amp;type=phone_number&amp;app_absent=0</v>
      </c>
      <c r="AF787" t="b">
        <f>IF(ISNA(VLOOKUP(D787&amp;"-"&amp;AB787, Ref_Kontak!$A:$E, 4, FALSE)), FALSE, TRUE)</f>
        <v>0</v>
      </c>
      <c r="AG787" t="str">
        <f>_xlfn.IFNA(VLOOKUP(Z787,Ref_Kontak!H:H,1,FALSE),"FALSE")</f>
        <v>628999007703</v>
      </c>
      <c r="AH787" t="str">
        <f t="shared" si="125"/>
        <v>METALDET1-LINE 13</v>
      </c>
      <c r="AI787">
        <f>IF(I787="violation",COUNTIF($AH$1:AH787,AH787),0)</f>
        <v>94</v>
      </c>
      <c r="AJ787" t="str">
        <f t="shared" si="126"/>
        <v>violation-METALDET1</v>
      </c>
      <c r="AK787">
        <f>IF(I787="violation",COUNTIF($AJ$1:AJ787,AJ787),FALSE)</f>
        <v>552</v>
      </c>
      <c r="AL787">
        <f t="shared" si="127"/>
        <v>0</v>
      </c>
      <c r="AM787">
        <f t="shared" si="128"/>
        <v>3</v>
      </c>
      <c r="AN787" t="str">
        <f t="shared" si="129"/>
        <v>ALERT! 3 Violation founded @METALDET1</v>
      </c>
    </row>
    <row r="788" spans="1:40">
      <c r="A788" t="s">
        <v>120</v>
      </c>
      <c r="B788" t="s">
        <v>121</v>
      </c>
      <c r="C788" t="s">
        <v>648</v>
      </c>
      <c r="D788" t="s">
        <v>589</v>
      </c>
      <c r="E788">
        <v>1</v>
      </c>
      <c r="G788" t="s">
        <v>130</v>
      </c>
      <c r="I788" t="s">
        <v>125</v>
      </c>
      <c r="Z788" t="str">
        <f>IFERROR(MID(AA788,FIND("-",H788,1)+1,20),_xlfn.IFNA(VLOOKUP(F788&amp;"-"&amp;AA788,Ref_Kontak!$A:$E,4,FALSE),Ref_Kontak!$H$2))</f>
        <v>628999007703</v>
      </c>
      <c r="AA788" t="str">
        <f t="shared" si="120"/>
        <v/>
      </c>
      <c r="AB788" t="str">
        <f t="shared" si="121"/>
        <v/>
      </c>
      <c r="AC788" t="str">
        <f t="shared" si="122"/>
        <v>628999007703</v>
      </c>
      <c r="AD788" t="str">
        <f t="shared" si="123"/>
        <v>Halo+,+Visual+AI+5S+mendeteksi+Violation%3A+METALDET1-LINE+13</v>
      </c>
      <c r="AE788" t="str">
        <f t="shared" si="124"/>
        <v>https://web.whatsapp.com/send/?phone=628999007703&amp;text=Halo+,+Visual+AI+5S+mendeteksi+Violation%3A+METALDET1-LINE+13&amp;type=phone_number&amp;app_absent=0</v>
      </c>
      <c r="AF788" t="b">
        <f>IF(ISNA(VLOOKUP(D788&amp;"-"&amp;AB788, Ref_Kontak!$A:$E, 4, FALSE)), FALSE, TRUE)</f>
        <v>0</v>
      </c>
      <c r="AG788" t="str">
        <f>_xlfn.IFNA(VLOOKUP(Z788,Ref_Kontak!H:H,1,FALSE),"FALSE")</f>
        <v>628999007703</v>
      </c>
      <c r="AH788" t="str">
        <f t="shared" si="125"/>
        <v>METALDET1-LINE 13</v>
      </c>
      <c r="AI788">
        <f>IF(I788="violation",COUNTIF($AH$1:AH788,AH788),0)</f>
        <v>95</v>
      </c>
      <c r="AJ788" t="str">
        <f t="shared" si="126"/>
        <v>violation-METALDET1</v>
      </c>
      <c r="AK788">
        <f>IF(I788="violation",COUNTIF($AJ$1:AJ788,AJ788),FALSE)</f>
        <v>553</v>
      </c>
      <c r="AL788">
        <f t="shared" si="127"/>
        <v>0</v>
      </c>
      <c r="AM788">
        <f t="shared" si="128"/>
        <v>3</v>
      </c>
      <c r="AN788" t="str">
        <f t="shared" si="129"/>
        <v>ALERT! 3 Violation founded @METALDET1</v>
      </c>
    </row>
    <row r="789" spans="1:40">
      <c r="A789" t="s">
        <v>120</v>
      </c>
      <c r="B789" t="s">
        <v>121</v>
      </c>
      <c r="C789" t="s">
        <v>648</v>
      </c>
      <c r="D789" t="s">
        <v>589</v>
      </c>
      <c r="E789">
        <v>1</v>
      </c>
      <c r="G789" t="s">
        <v>130</v>
      </c>
      <c r="I789" t="s">
        <v>125</v>
      </c>
      <c r="Z789" t="str">
        <f>IFERROR(MID(AA789,FIND("-",H789,1)+1,20),_xlfn.IFNA(VLOOKUP(F789&amp;"-"&amp;AA789,Ref_Kontak!$A:$E,4,FALSE),Ref_Kontak!$H$2))</f>
        <v>628999007703</v>
      </c>
      <c r="AA789" t="str">
        <f t="shared" si="120"/>
        <v/>
      </c>
      <c r="AB789" t="str">
        <f t="shared" si="121"/>
        <v/>
      </c>
      <c r="AC789" t="str">
        <f t="shared" si="122"/>
        <v>628999007703</v>
      </c>
      <c r="AD789" t="str">
        <f t="shared" si="123"/>
        <v>Halo+,+Visual+AI+5S+mendeteksi+Violation%3A+METALDET1-LINE+13</v>
      </c>
      <c r="AE789" t="str">
        <f t="shared" si="124"/>
        <v>https://web.whatsapp.com/send/?phone=628999007703&amp;text=Halo+,+Visual+AI+5S+mendeteksi+Violation%3A+METALDET1-LINE+13&amp;type=phone_number&amp;app_absent=0</v>
      </c>
      <c r="AF789" t="b">
        <f>IF(ISNA(VLOOKUP(D789&amp;"-"&amp;AB789, Ref_Kontak!$A:$E, 4, FALSE)), FALSE, TRUE)</f>
        <v>0</v>
      </c>
      <c r="AG789" t="str">
        <f>_xlfn.IFNA(VLOOKUP(Z789,Ref_Kontak!H:H,1,FALSE),"FALSE")</f>
        <v>628999007703</v>
      </c>
      <c r="AH789" t="str">
        <f t="shared" si="125"/>
        <v>METALDET1-LINE 13</v>
      </c>
      <c r="AI789">
        <f>IF(I789="violation",COUNTIF($AH$1:AH789,AH789),0)</f>
        <v>96</v>
      </c>
      <c r="AJ789" t="str">
        <f t="shared" si="126"/>
        <v>violation-METALDET1</v>
      </c>
      <c r="AK789">
        <f>IF(I789="violation",COUNTIF($AJ$1:AJ789,AJ789),FALSE)</f>
        <v>554</v>
      </c>
      <c r="AL789">
        <f t="shared" si="127"/>
        <v>0</v>
      </c>
      <c r="AM789">
        <f t="shared" si="128"/>
        <v>3</v>
      </c>
      <c r="AN789" t="str">
        <f t="shared" si="129"/>
        <v>ALERT! 3 Violation founded @METALDET1</v>
      </c>
    </row>
    <row r="790" spans="1:40">
      <c r="A790" t="s">
        <v>120</v>
      </c>
      <c r="B790" t="s">
        <v>121</v>
      </c>
      <c r="C790" t="s">
        <v>649</v>
      </c>
      <c r="D790" t="s">
        <v>589</v>
      </c>
      <c r="E790">
        <v>1</v>
      </c>
      <c r="G790" t="s">
        <v>130</v>
      </c>
      <c r="I790" t="s">
        <v>125</v>
      </c>
      <c r="Z790" t="str">
        <f>IFERROR(MID(AA790,FIND("-",H790,1)+1,20),_xlfn.IFNA(VLOOKUP(F790&amp;"-"&amp;AA790,Ref_Kontak!$A:$E,4,FALSE),Ref_Kontak!$H$2))</f>
        <v>628999007703</v>
      </c>
      <c r="AA790" t="str">
        <f t="shared" si="120"/>
        <v/>
      </c>
      <c r="AB790" t="str">
        <f t="shared" si="121"/>
        <v/>
      </c>
      <c r="AC790" t="str">
        <f t="shared" si="122"/>
        <v>628999007703</v>
      </c>
      <c r="AD790" t="str">
        <f t="shared" si="123"/>
        <v>Halo+,+Visual+AI+5S+mendeteksi+Violation%3A+METALDET1-LINE+13</v>
      </c>
      <c r="AE790" t="str">
        <f t="shared" si="124"/>
        <v>https://web.whatsapp.com/send/?phone=628999007703&amp;text=Halo+,+Visual+AI+5S+mendeteksi+Violation%3A+METALDET1-LINE+13&amp;type=phone_number&amp;app_absent=0</v>
      </c>
      <c r="AF790" t="b">
        <f>IF(ISNA(VLOOKUP(D790&amp;"-"&amp;AB790, Ref_Kontak!$A:$E, 4, FALSE)), FALSE, TRUE)</f>
        <v>0</v>
      </c>
      <c r="AG790" t="str">
        <f>_xlfn.IFNA(VLOOKUP(Z790,Ref_Kontak!H:H,1,FALSE),"FALSE")</f>
        <v>628999007703</v>
      </c>
      <c r="AH790" t="str">
        <f t="shared" si="125"/>
        <v>METALDET1-LINE 13</v>
      </c>
      <c r="AI790">
        <f>IF(I790="violation",COUNTIF($AH$1:AH790,AH790),0)</f>
        <v>97</v>
      </c>
      <c r="AJ790" t="str">
        <f t="shared" si="126"/>
        <v>violation-METALDET1</v>
      </c>
      <c r="AK790">
        <f>IF(I790="violation",COUNTIF($AJ$1:AJ790,AJ790),FALSE)</f>
        <v>555</v>
      </c>
      <c r="AL790">
        <f t="shared" si="127"/>
        <v>0</v>
      </c>
      <c r="AM790">
        <f t="shared" si="128"/>
        <v>3</v>
      </c>
      <c r="AN790" t="str">
        <f t="shared" si="129"/>
        <v>ALERT! 3 Violation founded @METALDET1</v>
      </c>
    </row>
    <row r="791" spans="1:40">
      <c r="A791" t="s">
        <v>120</v>
      </c>
      <c r="B791" t="s">
        <v>121</v>
      </c>
      <c r="C791" t="s">
        <v>649</v>
      </c>
      <c r="D791" t="s">
        <v>589</v>
      </c>
      <c r="E791">
        <v>1</v>
      </c>
      <c r="G791" t="s">
        <v>130</v>
      </c>
      <c r="I791" t="s">
        <v>125</v>
      </c>
      <c r="Z791" t="str">
        <f>IFERROR(MID(AA791,FIND("-",H791,1)+1,20),_xlfn.IFNA(VLOOKUP(F791&amp;"-"&amp;AA791,Ref_Kontak!$A:$E,4,FALSE),Ref_Kontak!$H$2))</f>
        <v>628999007703</v>
      </c>
      <c r="AA791" t="str">
        <f t="shared" si="120"/>
        <v/>
      </c>
      <c r="AB791" t="str">
        <f t="shared" si="121"/>
        <v/>
      </c>
      <c r="AC791" t="str">
        <f t="shared" si="122"/>
        <v>628999007703</v>
      </c>
      <c r="AD791" t="str">
        <f t="shared" si="123"/>
        <v>Halo+,+Visual+AI+5S+mendeteksi+Violation%3A+METALDET1-LINE+13</v>
      </c>
      <c r="AE791" t="str">
        <f t="shared" si="124"/>
        <v>https://web.whatsapp.com/send/?phone=628999007703&amp;text=Halo+,+Visual+AI+5S+mendeteksi+Violation%3A+METALDET1-LINE+13&amp;type=phone_number&amp;app_absent=0</v>
      </c>
      <c r="AF791" t="b">
        <f>IF(ISNA(VLOOKUP(D791&amp;"-"&amp;AB791, Ref_Kontak!$A:$E, 4, FALSE)), FALSE, TRUE)</f>
        <v>0</v>
      </c>
      <c r="AG791" t="str">
        <f>_xlfn.IFNA(VLOOKUP(Z791,Ref_Kontak!H:H,1,FALSE),"FALSE")</f>
        <v>628999007703</v>
      </c>
      <c r="AH791" t="str">
        <f t="shared" si="125"/>
        <v>METALDET1-LINE 13</v>
      </c>
      <c r="AI791">
        <f>IF(I791="violation",COUNTIF($AH$1:AH791,AH791),0)</f>
        <v>98</v>
      </c>
      <c r="AJ791" t="str">
        <f t="shared" si="126"/>
        <v>violation-METALDET1</v>
      </c>
      <c r="AK791">
        <f>IF(I791="violation",COUNTIF($AJ$1:AJ791,AJ791),FALSE)</f>
        <v>556</v>
      </c>
      <c r="AL791">
        <f t="shared" si="127"/>
        <v>0</v>
      </c>
      <c r="AM791">
        <f t="shared" si="128"/>
        <v>3</v>
      </c>
      <c r="AN791" t="str">
        <f t="shared" si="129"/>
        <v>ALERT! 3 Violation founded @METALDET1</v>
      </c>
    </row>
    <row r="792" spans="1:40">
      <c r="A792" t="s">
        <v>120</v>
      </c>
      <c r="B792" t="s">
        <v>121</v>
      </c>
      <c r="C792" t="s">
        <v>650</v>
      </c>
      <c r="D792" t="s">
        <v>589</v>
      </c>
      <c r="E792">
        <v>1</v>
      </c>
      <c r="G792" t="s">
        <v>130</v>
      </c>
      <c r="I792" t="s">
        <v>125</v>
      </c>
      <c r="Z792" t="str">
        <f>IFERROR(MID(AA792,FIND("-",H792,1)+1,20),_xlfn.IFNA(VLOOKUP(F792&amp;"-"&amp;AA792,Ref_Kontak!$A:$E,4,FALSE),Ref_Kontak!$H$2))</f>
        <v>628999007703</v>
      </c>
      <c r="AA792" t="str">
        <f t="shared" si="120"/>
        <v/>
      </c>
      <c r="AB792" t="str">
        <f t="shared" si="121"/>
        <v/>
      </c>
      <c r="AC792" t="str">
        <f t="shared" si="122"/>
        <v>628999007703</v>
      </c>
      <c r="AD792" t="str">
        <f t="shared" si="123"/>
        <v>Halo+,+Visual+AI+5S+mendeteksi+Violation%3A+METALDET1-LINE+13</v>
      </c>
      <c r="AE792" t="str">
        <f t="shared" si="124"/>
        <v>https://web.whatsapp.com/send/?phone=628999007703&amp;text=Halo+,+Visual+AI+5S+mendeteksi+Violation%3A+METALDET1-LINE+13&amp;type=phone_number&amp;app_absent=0</v>
      </c>
      <c r="AF792" t="b">
        <f>IF(ISNA(VLOOKUP(D792&amp;"-"&amp;AB792, Ref_Kontak!$A:$E, 4, FALSE)), FALSE, TRUE)</f>
        <v>0</v>
      </c>
      <c r="AG792" t="str">
        <f>_xlfn.IFNA(VLOOKUP(Z792,Ref_Kontak!H:H,1,FALSE),"FALSE")</f>
        <v>628999007703</v>
      </c>
      <c r="AH792" t="str">
        <f t="shared" si="125"/>
        <v>METALDET1-LINE 13</v>
      </c>
      <c r="AI792">
        <f>IF(I792="violation",COUNTIF($AH$1:AH792,AH792),0)</f>
        <v>99</v>
      </c>
      <c r="AJ792" t="str">
        <f t="shared" si="126"/>
        <v>violation-METALDET1</v>
      </c>
      <c r="AK792">
        <f>IF(I792="violation",COUNTIF($AJ$1:AJ792,AJ792),FALSE)</f>
        <v>557</v>
      </c>
      <c r="AL792">
        <f t="shared" si="127"/>
        <v>0</v>
      </c>
      <c r="AM792">
        <f t="shared" si="128"/>
        <v>3</v>
      </c>
      <c r="AN792" t="str">
        <f t="shared" si="129"/>
        <v>ALERT! 3 Violation founded @METALDET1</v>
      </c>
    </row>
    <row r="793" spans="1:40">
      <c r="A793" t="s">
        <v>120</v>
      </c>
      <c r="B793" t="s">
        <v>121</v>
      </c>
      <c r="C793" t="s">
        <v>651</v>
      </c>
      <c r="D793" t="s">
        <v>589</v>
      </c>
      <c r="E793">
        <v>1</v>
      </c>
      <c r="G793" t="s">
        <v>130</v>
      </c>
      <c r="I793" t="s">
        <v>125</v>
      </c>
      <c r="Z793" t="str">
        <f>IFERROR(MID(AA793,FIND("-",H793,1)+1,20),_xlfn.IFNA(VLOOKUP(F793&amp;"-"&amp;AA793,Ref_Kontak!$A:$E,4,FALSE),Ref_Kontak!$H$2))</f>
        <v>628999007703</v>
      </c>
      <c r="AA793" t="str">
        <f t="shared" si="120"/>
        <v/>
      </c>
      <c r="AB793" t="str">
        <f t="shared" si="121"/>
        <v/>
      </c>
      <c r="AC793" t="str">
        <f t="shared" si="122"/>
        <v>628999007703</v>
      </c>
      <c r="AD793" t="str">
        <f t="shared" si="123"/>
        <v>Halo+,+Visual+AI+5S+mendeteksi+Violation%3A+METALDET1-LINE+13</v>
      </c>
      <c r="AE793" t="str">
        <f t="shared" si="124"/>
        <v>https://web.whatsapp.com/send/?phone=628999007703&amp;text=Halo+,+Visual+AI+5S+mendeteksi+Violation%3A+METALDET1-LINE+13&amp;type=phone_number&amp;app_absent=0</v>
      </c>
      <c r="AF793" t="b">
        <f>IF(ISNA(VLOOKUP(D793&amp;"-"&amp;AB793, Ref_Kontak!$A:$E, 4, FALSE)), FALSE, TRUE)</f>
        <v>0</v>
      </c>
      <c r="AG793" t="str">
        <f>_xlfn.IFNA(VLOOKUP(Z793,Ref_Kontak!H:H,1,FALSE),"FALSE")</f>
        <v>628999007703</v>
      </c>
      <c r="AH793" t="str">
        <f t="shared" si="125"/>
        <v>METALDET1-LINE 13</v>
      </c>
      <c r="AI793">
        <f>IF(I793="violation",COUNTIF($AH$1:AH793,AH793),0)</f>
        <v>100</v>
      </c>
      <c r="AJ793" t="str">
        <f t="shared" si="126"/>
        <v>violation-METALDET1</v>
      </c>
      <c r="AK793">
        <f>IF(I793="violation",COUNTIF($AJ$1:AJ793,AJ793),FALSE)</f>
        <v>558</v>
      </c>
      <c r="AL793">
        <f t="shared" si="127"/>
        <v>0</v>
      </c>
      <c r="AM793">
        <f t="shared" si="128"/>
        <v>3</v>
      </c>
      <c r="AN793" t="str">
        <f t="shared" si="129"/>
        <v>ALERT! 3 Violation founded @METALDET1</v>
      </c>
    </row>
    <row r="794" spans="1:40">
      <c r="A794" t="s">
        <v>120</v>
      </c>
      <c r="B794" t="s">
        <v>121</v>
      </c>
      <c r="C794" t="s">
        <v>651</v>
      </c>
      <c r="D794" t="s">
        <v>589</v>
      </c>
      <c r="E794">
        <v>1</v>
      </c>
      <c r="G794" t="s">
        <v>130</v>
      </c>
      <c r="I794" t="s">
        <v>125</v>
      </c>
      <c r="Z794" t="str">
        <f>IFERROR(MID(AA794,FIND("-",H794,1)+1,20),_xlfn.IFNA(VLOOKUP(F794&amp;"-"&amp;AA794,Ref_Kontak!$A:$E,4,FALSE),Ref_Kontak!$H$2))</f>
        <v>628999007703</v>
      </c>
      <c r="AA794" t="str">
        <f t="shared" si="120"/>
        <v/>
      </c>
      <c r="AB794" t="str">
        <f t="shared" si="121"/>
        <v/>
      </c>
      <c r="AC794" t="str">
        <f t="shared" si="122"/>
        <v>628999007703</v>
      </c>
      <c r="AD794" t="str">
        <f t="shared" si="123"/>
        <v>Halo+,+Visual+AI+5S+mendeteksi+Violation%3A+METALDET1-LINE+13</v>
      </c>
      <c r="AE794" t="str">
        <f t="shared" si="124"/>
        <v>https://web.whatsapp.com/send/?phone=628999007703&amp;text=Halo+,+Visual+AI+5S+mendeteksi+Violation%3A+METALDET1-LINE+13&amp;type=phone_number&amp;app_absent=0</v>
      </c>
      <c r="AF794" t="b">
        <f>IF(ISNA(VLOOKUP(D794&amp;"-"&amp;AB794, Ref_Kontak!$A:$E, 4, FALSE)), FALSE, TRUE)</f>
        <v>0</v>
      </c>
      <c r="AG794" t="str">
        <f>_xlfn.IFNA(VLOOKUP(Z794,Ref_Kontak!H:H,1,FALSE),"FALSE")</f>
        <v>628999007703</v>
      </c>
      <c r="AH794" t="str">
        <f t="shared" si="125"/>
        <v>METALDET1-LINE 13</v>
      </c>
      <c r="AI794">
        <f>IF(I794="violation",COUNTIF($AH$1:AH794,AH794),0)</f>
        <v>101</v>
      </c>
      <c r="AJ794" t="str">
        <f t="shared" si="126"/>
        <v>violation-METALDET1</v>
      </c>
      <c r="AK794">
        <f>IF(I794="violation",COUNTIF($AJ$1:AJ794,AJ794),FALSE)</f>
        <v>559</v>
      </c>
      <c r="AL794">
        <f t="shared" si="127"/>
        <v>0</v>
      </c>
      <c r="AM794">
        <f t="shared" si="128"/>
        <v>3</v>
      </c>
      <c r="AN794" t="str">
        <f t="shared" si="129"/>
        <v>ALERT! 3 Violation founded @METALDET1</v>
      </c>
    </row>
    <row r="795" spans="1:40">
      <c r="A795" t="s">
        <v>120</v>
      </c>
      <c r="B795" t="s">
        <v>121</v>
      </c>
      <c r="C795" t="s">
        <v>652</v>
      </c>
      <c r="D795" t="s">
        <v>589</v>
      </c>
      <c r="E795">
        <v>1</v>
      </c>
      <c r="G795" t="s">
        <v>130</v>
      </c>
      <c r="I795" t="s">
        <v>125</v>
      </c>
      <c r="Z795" t="str">
        <f>IFERROR(MID(AA795,FIND("-",H795,1)+1,20),_xlfn.IFNA(VLOOKUP(F795&amp;"-"&amp;AA795,Ref_Kontak!$A:$E,4,FALSE),Ref_Kontak!$H$2))</f>
        <v>628999007703</v>
      </c>
      <c r="AA795" t="str">
        <f t="shared" si="120"/>
        <v/>
      </c>
      <c r="AB795" t="str">
        <f t="shared" si="121"/>
        <v/>
      </c>
      <c r="AC795" t="str">
        <f t="shared" si="122"/>
        <v>628999007703</v>
      </c>
      <c r="AD795" t="str">
        <f t="shared" si="123"/>
        <v>Halo+,+Visual+AI+5S+mendeteksi+Violation%3A+METALDET1-LINE+13</v>
      </c>
      <c r="AE795" t="str">
        <f t="shared" si="124"/>
        <v>https://web.whatsapp.com/send/?phone=628999007703&amp;text=Halo+,+Visual+AI+5S+mendeteksi+Violation%3A+METALDET1-LINE+13&amp;type=phone_number&amp;app_absent=0</v>
      </c>
      <c r="AF795" t="b">
        <f>IF(ISNA(VLOOKUP(D795&amp;"-"&amp;AB795, Ref_Kontak!$A:$E, 4, FALSE)), FALSE, TRUE)</f>
        <v>0</v>
      </c>
      <c r="AG795" t="str">
        <f>_xlfn.IFNA(VLOOKUP(Z795,Ref_Kontak!H:H,1,FALSE),"FALSE")</f>
        <v>628999007703</v>
      </c>
      <c r="AH795" t="str">
        <f t="shared" si="125"/>
        <v>METALDET1-LINE 13</v>
      </c>
      <c r="AI795">
        <f>IF(I795="violation",COUNTIF($AH$1:AH795,AH795),0)</f>
        <v>102</v>
      </c>
      <c r="AJ795" t="str">
        <f t="shared" si="126"/>
        <v>violation-METALDET1</v>
      </c>
      <c r="AK795">
        <f>IF(I795="violation",COUNTIF($AJ$1:AJ795,AJ795),FALSE)</f>
        <v>560</v>
      </c>
      <c r="AL795">
        <f t="shared" si="127"/>
        <v>0</v>
      </c>
      <c r="AM795">
        <f t="shared" si="128"/>
        <v>3</v>
      </c>
      <c r="AN795" t="str">
        <f t="shared" si="129"/>
        <v>ALERT! 3 Violation founded @METALDET1</v>
      </c>
    </row>
    <row r="796" spans="1:40">
      <c r="A796" t="s">
        <v>120</v>
      </c>
      <c r="B796" t="s">
        <v>121</v>
      </c>
      <c r="C796" t="s">
        <v>652</v>
      </c>
      <c r="D796" t="s">
        <v>589</v>
      </c>
      <c r="E796">
        <v>1</v>
      </c>
      <c r="G796" t="s">
        <v>130</v>
      </c>
      <c r="I796" t="s">
        <v>125</v>
      </c>
      <c r="Z796" t="str">
        <f>IFERROR(MID(AA796,FIND("-",H796,1)+1,20),_xlfn.IFNA(VLOOKUP(F796&amp;"-"&amp;AA796,Ref_Kontak!$A:$E,4,FALSE),Ref_Kontak!$H$2))</f>
        <v>628999007703</v>
      </c>
      <c r="AA796" t="str">
        <f t="shared" si="120"/>
        <v/>
      </c>
      <c r="AB796" t="str">
        <f t="shared" si="121"/>
        <v/>
      </c>
      <c r="AC796" t="str">
        <f t="shared" si="122"/>
        <v>628999007703</v>
      </c>
      <c r="AD796" t="str">
        <f t="shared" si="123"/>
        <v>Halo+,+Visual+AI+5S+mendeteksi+Violation%3A+METALDET1-LINE+13</v>
      </c>
      <c r="AE796" t="str">
        <f t="shared" si="124"/>
        <v>https://web.whatsapp.com/send/?phone=628999007703&amp;text=Halo+,+Visual+AI+5S+mendeteksi+Violation%3A+METALDET1-LINE+13&amp;type=phone_number&amp;app_absent=0</v>
      </c>
      <c r="AF796" t="b">
        <f>IF(ISNA(VLOOKUP(D796&amp;"-"&amp;AB796, Ref_Kontak!$A:$E, 4, FALSE)), FALSE, TRUE)</f>
        <v>0</v>
      </c>
      <c r="AG796" t="str">
        <f>_xlfn.IFNA(VLOOKUP(Z796,Ref_Kontak!H:H,1,FALSE),"FALSE")</f>
        <v>628999007703</v>
      </c>
      <c r="AH796" t="str">
        <f t="shared" si="125"/>
        <v>METALDET1-LINE 13</v>
      </c>
      <c r="AI796">
        <f>IF(I796="violation",COUNTIF($AH$1:AH796,AH796),0)</f>
        <v>103</v>
      </c>
      <c r="AJ796" t="str">
        <f t="shared" si="126"/>
        <v>violation-METALDET1</v>
      </c>
      <c r="AK796">
        <f>IF(I796="violation",COUNTIF($AJ$1:AJ796,AJ796),FALSE)</f>
        <v>561</v>
      </c>
      <c r="AL796">
        <f t="shared" si="127"/>
        <v>0</v>
      </c>
      <c r="AM796">
        <f t="shared" si="128"/>
        <v>3</v>
      </c>
      <c r="AN796" t="str">
        <f t="shared" si="129"/>
        <v>ALERT! 3 Violation founded @METALDET1</v>
      </c>
    </row>
    <row r="797" spans="1:40">
      <c r="A797" t="s">
        <v>120</v>
      </c>
      <c r="B797" t="s">
        <v>121</v>
      </c>
      <c r="C797" t="s">
        <v>653</v>
      </c>
      <c r="D797" t="s">
        <v>589</v>
      </c>
      <c r="E797">
        <v>1</v>
      </c>
      <c r="G797" t="s">
        <v>130</v>
      </c>
      <c r="I797" t="s">
        <v>125</v>
      </c>
      <c r="Z797" t="str">
        <f>IFERROR(MID(AA797,FIND("-",H797,1)+1,20),_xlfn.IFNA(VLOOKUP(F797&amp;"-"&amp;AA797,Ref_Kontak!$A:$E,4,FALSE),Ref_Kontak!$H$2))</f>
        <v>628999007703</v>
      </c>
      <c r="AA797" t="str">
        <f t="shared" si="120"/>
        <v/>
      </c>
      <c r="AB797" t="str">
        <f t="shared" si="121"/>
        <v/>
      </c>
      <c r="AC797" t="str">
        <f t="shared" si="122"/>
        <v>628999007703</v>
      </c>
      <c r="AD797" t="str">
        <f t="shared" si="123"/>
        <v>Halo+,+Visual+AI+5S+mendeteksi+Violation%3A+METALDET1-LINE+13</v>
      </c>
      <c r="AE797" t="str">
        <f t="shared" si="124"/>
        <v>https://web.whatsapp.com/send/?phone=628999007703&amp;text=Halo+,+Visual+AI+5S+mendeteksi+Violation%3A+METALDET1-LINE+13&amp;type=phone_number&amp;app_absent=0</v>
      </c>
      <c r="AF797" t="b">
        <f>IF(ISNA(VLOOKUP(D797&amp;"-"&amp;AB797, Ref_Kontak!$A:$E, 4, FALSE)), FALSE, TRUE)</f>
        <v>0</v>
      </c>
      <c r="AG797" t="str">
        <f>_xlfn.IFNA(VLOOKUP(Z797,Ref_Kontak!H:H,1,FALSE),"FALSE")</f>
        <v>628999007703</v>
      </c>
      <c r="AH797" t="str">
        <f t="shared" si="125"/>
        <v>METALDET1-LINE 13</v>
      </c>
      <c r="AI797">
        <f>IF(I797="violation",COUNTIF($AH$1:AH797,AH797),0)</f>
        <v>104</v>
      </c>
      <c r="AJ797" t="str">
        <f t="shared" si="126"/>
        <v>violation-METALDET1</v>
      </c>
      <c r="AK797">
        <f>IF(I797="violation",COUNTIF($AJ$1:AJ797,AJ797),FALSE)</f>
        <v>562</v>
      </c>
      <c r="AL797">
        <f t="shared" si="127"/>
        <v>0</v>
      </c>
      <c r="AM797">
        <f t="shared" si="128"/>
        <v>3</v>
      </c>
      <c r="AN797" t="str">
        <f t="shared" si="129"/>
        <v>ALERT! 3 Violation founded @METALDET1</v>
      </c>
    </row>
    <row r="798" spans="1:40">
      <c r="A798" t="s">
        <v>120</v>
      </c>
      <c r="B798" t="s">
        <v>121</v>
      </c>
      <c r="C798" t="s">
        <v>654</v>
      </c>
      <c r="D798" t="s">
        <v>589</v>
      </c>
      <c r="E798">
        <v>1</v>
      </c>
      <c r="G798" t="s">
        <v>130</v>
      </c>
      <c r="I798" t="s">
        <v>125</v>
      </c>
      <c r="Z798" t="str">
        <f>IFERROR(MID(AA798,FIND("-",H798,1)+1,20),_xlfn.IFNA(VLOOKUP(F798&amp;"-"&amp;AA798,Ref_Kontak!$A:$E,4,FALSE),Ref_Kontak!$H$2))</f>
        <v>628999007703</v>
      </c>
      <c r="AA798" t="str">
        <f t="shared" si="120"/>
        <v/>
      </c>
      <c r="AB798" t="str">
        <f t="shared" si="121"/>
        <v/>
      </c>
      <c r="AC798" t="str">
        <f t="shared" si="122"/>
        <v>628999007703</v>
      </c>
      <c r="AD798" t="str">
        <f t="shared" si="123"/>
        <v>Halo+,+Visual+AI+5S+mendeteksi+Violation%3A+METALDET1-LINE+13</v>
      </c>
      <c r="AE798" t="str">
        <f t="shared" si="124"/>
        <v>https://web.whatsapp.com/send/?phone=628999007703&amp;text=Halo+,+Visual+AI+5S+mendeteksi+Violation%3A+METALDET1-LINE+13&amp;type=phone_number&amp;app_absent=0</v>
      </c>
      <c r="AF798" t="b">
        <f>IF(ISNA(VLOOKUP(D798&amp;"-"&amp;AB798, Ref_Kontak!$A:$E, 4, FALSE)), FALSE, TRUE)</f>
        <v>0</v>
      </c>
      <c r="AG798" t="str">
        <f>_xlfn.IFNA(VLOOKUP(Z798,Ref_Kontak!H:H,1,FALSE),"FALSE")</f>
        <v>628999007703</v>
      </c>
      <c r="AH798" t="str">
        <f t="shared" si="125"/>
        <v>METALDET1-LINE 13</v>
      </c>
      <c r="AI798">
        <f>IF(I798="violation",COUNTIF($AH$1:AH798,AH798),0)</f>
        <v>105</v>
      </c>
      <c r="AJ798" t="str">
        <f t="shared" si="126"/>
        <v>violation-METALDET1</v>
      </c>
      <c r="AK798">
        <f>IF(I798="violation",COUNTIF($AJ$1:AJ798,AJ798),FALSE)</f>
        <v>563</v>
      </c>
      <c r="AL798">
        <f t="shared" si="127"/>
        <v>0</v>
      </c>
      <c r="AM798">
        <f t="shared" si="128"/>
        <v>3</v>
      </c>
      <c r="AN798" t="str">
        <f t="shared" si="129"/>
        <v>ALERT! 3 Violation founded @METALDET1</v>
      </c>
    </row>
    <row r="799" spans="1:40">
      <c r="A799" t="s">
        <v>120</v>
      </c>
      <c r="B799" t="s">
        <v>121</v>
      </c>
      <c r="C799" t="s">
        <v>654</v>
      </c>
      <c r="D799" t="s">
        <v>589</v>
      </c>
      <c r="E799">
        <v>1</v>
      </c>
      <c r="G799" t="s">
        <v>130</v>
      </c>
      <c r="I799" t="s">
        <v>125</v>
      </c>
      <c r="Z799" t="str">
        <f>IFERROR(MID(AA799,FIND("-",H799,1)+1,20),_xlfn.IFNA(VLOOKUP(F799&amp;"-"&amp;AA799,Ref_Kontak!$A:$E,4,FALSE),Ref_Kontak!$H$2))</f>
        <v>628999007703</v>
      </c>
      <c r="AA799" t="str">
        <f t="shared" si="120"/>
        <v/>
      </c>
      <c r="AB799" t="str">
        <f t="shared" si="121"/>
        <v/>
      </c>
      <c r="AC799" t="str">
        <f t="shared" si="122"/>
        <v>628999007703</v>
      </c>
      <c r="AD799" t="str">
        <f t="shared" si="123"/>
        <v>Halo+,+Visual+AI+5S+mendeteksi+Violation%3A+METALDET1-LINE+13</v>
      </c>
      <c r="AE799" t="str">
        <f t="shared" si="124"/>
        <v>https://web.whatsapp.com/send/?phone=628999007703&amp;text=Halo+,+Visual+AI+5S+mendeteksi+Violation%3A+METALDET1-LINE+13&amp;type=phone_number&amp;app_absent=0</v>
      </c>
      <c r="AF799" t="b">
        <f>IF(ISNA(VLOOKUP(D799&amp;"-"&amp;AB799, Ref_Kontak!$A:$E, 4, FALSE)), FALSE, TRUE)</f>
        <v>0</v>
      </c>
      <c r="AG799" t="str">
        <f>_xlfn.IFNA(VLOOKUP(Z799,Ref_Kontak!H:H,1,FALSE),"FALSE")</f>
        <v>628999007703</v>
      </c>
      <c r="AH799" t="str">
        <f t="shared" si="125"/>
        <v>METALDET1-LINE 13</v>
      </c>
      <c r="AI799">
        <f>IF(I799="violation",COUNTIF($AH$1:AH799,AH799),0)</f>
        <v>106</v>
      </c>
      <c r="AJ799" t="str">
        <f t="shared" si="126"/>
        <v>violation-METALDET1</v>
      </c>
      <c r="AK799">
        <f>IF(I799="violation",COUNTIF($AJ$1:AJ799,AJ799),FALSE)</f>
        <v>564</v>
      </c>
      <c r="AL799">
        <f t="shared" si="127"/>
        <v>0</v>
      </c>
      <c r="AM799">
        <f t="shared" si="128"/>
        <v>3</v>
      </c>
      <c r="AN799" t="str">
        <f t="shared" si="129"/>
        <v>ALERT! 3 Violation founded @METALDET1</v>
      </c>
    </row>
    <row r="800" spans="1:40">
      <c r="A800" t="s">
        <v>120</v>
      </c>
      <c r="B800" t="s">
        <v>121</v>
      </c>
      <c r="C800" t="s">
        <v>655</v>
      </c>
      <c r="D800" t="s">
        <v>589</v>
      </c>
      <c r="E800">
        <v>1</v>
      </c>
      <c r="G800" t="s">
        <v>130</v>
      </c>
      <c r="I800" t="s">
        <v>125</v>
      </c>
      <c r="Z800" t="str">
        <f>IFERROR(MID(AA800,FIND("-",H800,1)+1,20),_xlfn.IFNA(VLOOKUP(F800&amp;"-"&amp;AA800,Ref_Kontak!$A:$E,4,FALSE),Ref_Kontak!$H$2))</f>
        <v>628999007703</v>
      </c>
      <c r="AA800" t="str">
        <f t="shared" si="120"/>
        <v/>
      </c>
      <c r="AB800" t="str">
        <f t="shared" si="121"/>
        <v/>
      </c>
      <c r="AC800" t="str">
        <f t="shared" si="122"/>
        <v>628999007703</v>
      </c>
      <c r="AD800" t="str">
        <f t="shared" si="123"/>
        <v>Halo+,+Visual+AI+5S+mendeteksi+Violation%3A+METALDET1-LINE+13</v>
      </c>
      <c r="AE800" t="str">
        <f t="shared" si="124"/>
        <v>https://web.whatsapp.com/send/?phone=628999007703&amp;text=Halo+,+Visual+AI+5S+mendeteksi+Violation%3A+METALDET1-LINE+13&amp;type=phone_number&amp;app_absent=0</v>
      </c>
      <c r="AF800" t="b">
        <f>IF(ISNA(VLOOKUP(D800&amp;"-"&amp;AB800, Ref_Kontak!$A:$E, 4, FALSE)), FALSE, TRUE)</f>
        <v>0</v>
      </c>
      <c r="AG800" t="str">
        <f>_xlfn.IFNA(VLOOKUP(Z800,Ref_Kontak!H:H,1,FALSE),"FALSE")</f>
        <v>628999007703</v>
      </c>
      <c r="AH800" t="str">
        <f t="shared" si="125"/>
        <v>METALDET1-LINE 13</v>
      </c>
      <c r="AI800">
        <f>IF(I800="violation",COUNTIF($AH$1:AH800,AH800),0)</f>
        <v>107</v>
      </c>
      <c r="AJ800" t="str">
        <f t="shared" si="126"/>
        <v>violation-METALDET1</v>
      </c>
      <c r="AK800">
        <f>IF(I800="violation",COUNTIF($AJ$1:AJ800,AJ800),FALSE)</f>
        <v>565</v>
      </c>
      <c r="AL800">
        <f t="shared" si="127"/>
        <v>0</v>
      </c>
      <c r="AM800">
        <f t="shared" si="128"/>
        <v>3</v>
      </c>
      <c r="AN800" t="str">
        <f t="shared" si="129"/>
        <v>ALERT! 3 Violation founded @METALDET1</v>
      </c>
    </row>
    <row r="801" spans="1:40">
      <c r="A801" t="s">
        <v>120</v>
      </c>
      <c r="B801" t="s">
        <v>121</v>
      </c>
      <c r="C801" t="s">
        <v>655</v>
      </c>
      <c r="D801" t="s">
        <v>589</v>
      </c>
      <c r="E801">
        <v>1</v>
      </c>
      <c r="G801" t="s">
        <v>130</v>
      </c>
      <c r="I801" t="s">
        <v>125</v>
      </c>
      <c r="Z801" t="str">
        <f>IFERROR(MID(AA801,FIND("-",H801,1)+1,20),_xlfn.IFNA(VLOOKUP(F801&amp;"-"&amp;AA801,Ref_Kontak!$A:$E,4,FALSE),Ref_Kontak!$H$2))</f>
        <v>628999007703</v>
      </c>
      <c r="AA801" t="str">
        <f t="shared" si="120"/>
        <v/>
      </c>
      <c r="AB801" t="str">
        <f t="shared" si="121"/>
        <v/>
      </c>
      <c r="AC801" t="str">
        <f t="shared" si="122"/>
        <v>628999007703</v>
      </c>
      <c r="AD801" t="str">
        <f t="shared" si="123"/>
        <v>Halo+,+Visual+AI+5S+mendeteksi+Violation%3A+METALDET1-LINE+13</v>
      </c>
      <c r="AE801" t="str">
        <f t="shared" si="124"/>
        <v>https://web.whatsapp.com/send/?phone=628999007703&amp;text=Halo+,+Visual+AI+5S+mendeteksi+Violation%3A+METALDET1-LINE+13&amp;type=phone_number&amp;app_absent=0</v>
      </c>
      <c r="AF801" t="b">
        <f>IF(ISNA(VLOOKUP(D801&amp;"-"&amp;AB801, Ref_Kontak!$A:$E, 4, FALSE)), FALSE, TRUE)</f>
        <v>0</v>
      </c>
      <c r="AG801" t="str">
        <f>_xlfn.IFNA(VLOOKUP(Z801,Ref_Kontak!H:H,1,FALSE),"FALSE")</f>
        <v>628999007703</v>
      </c>
      <c r="AH801" t="str">
        <f t="shared" si="125"/>
        <v>METALDET1-LINE 13</v>
      </c>
      <c r="AI801">
        <f>IF(I801="violation",COUNTIF($AH$1:AH801,AH801),0)</f>
        <v>108</v>
      </c>
      <c r="AJ801" t="str">
        <f t="shared" si="126"/>
        <v>violation-METALDET1</v>
      </c>
      <c r="AK801">
        <f>IF(I801="violation",COUNTIF($AJ$1:AJ801,AJ801),FALSE)</f>
        <v>566</v>
      </c>
      <c r="AL801">
        <f t="shared" si="127"/>
        <v>0</v>
      </c>
      <c r="AM801">
        <f t="shared" si="128"/>
        <v>3</v>
      </c>
      <c r="AN801" t="str">
        <f t="shared" si="129"/>
        <v>ALERT! 3 Violation founded @METALDET1</v>
      </c>
    </row>
    <row r="802" spans="1:40">
      <c r="A802" t="s">
        <v>120</v>
      </c>
      <c r="B802" t="s">
        <v>121</v>
      </c>
      <c r="C802" t="s">
        <v>656</v>
      </c>
      <c r="D802" t="s">
        <v>589</v>
      </c>
      <c r="E802">
        <v>1</v>
      </c>
      <c r="G802" t="s">
        <v>130</v>
      </c>
      <c r="I802" t="s">
        <v>125</v>
      </c>
      <c r="Z802" t="str">
        <f>IFERROR(MID(AA802,FIND("-",H802,1)+1,20),_xlfn.IFNA(VLOOKUP(F802&amp;"-"&amp;AA802,Ref_Kontak!$A:$E,4,FALSE),Ref_Kontak!$H$2))</f>
        <v>628999007703</v>
      </c>
      <c r="AA802" t="str">
        <f t="shared" si="120"/>
        <v/>
      </c>
      <c r="AB802" t="str">
        <f t="shared" si="121"/>
        <v/>
      </c>
      <c r="AC802" t="str">
        <f t="shared" si="122"/>
        <v>628999007703</v>
      </c>
      <c r="AD802" t="str">
        <f t="shared" si="123"/>
        <v>Halo+,+Visual+AI+5S+mendeteksi+Violation%3A+METALDET1-LINE+13</v>
      </c>
      <c r="AE802" t="str">
        <f t="shared" si="124"/>
        <v>https://web.whatsapp.com/send/?phone=628999007703&amp;text=Halo+,+Visual+AI+5S+mendeteksi+Violation%3A+METALDET1-LINE+13&amp;type=phone_number&amp;app_absent=0</v>
      </c>
      <c r="AF802" t="b">
        <f>IF(ISNA(VLOOKUP(D802&amp;"-"&amp;AB802, Ref_Kontak!$A:$E, 4, FALSE)), FALSE, TRUE)</f>
        <v>0</v>
      </c>
      <c r="AG802" t="str">
        <f>_xlfn.IFNA(VLOOKUP(Z802,Ref_Kontak!H:H,1,FALSE),"FALSE")</f>
        <v>628999007703</v>
      </c>
      <c r="AH802" t="str">
        <f t="shared" si="125"/>
        <v>METALDET1-LINE 13</v>
      </c>
      <c r="AI802">
        <f>IF(I802="violation",COUNTIF($AH$1:AH802,AH802),0)</f>
        <v>109</v>
      </c>
      <c r="AJ802" t="str">
        <f t="shared" si="126"/>
        <v>violation-METALDET1</v>
      </c>
      <c r="AK802">
        <f>IF(I802="violation",COUNTIF($AJ$1:AJ802,AJ802),FALSE)</f>
        <v>567</v>
      </c>
      <c r="AL802">
        <f t="shared" si="127"/>
        <v>0</v>
      </c>
      <c r="AM802">
        <f t="shared" si="128"/>
        <v>3</v>
      </c>
      <c r="AN802" t="str">
        <f t="shared" si="129"/>
        <v>ALERT! 3 Violation founded @METALDET1</v>
      </c>
    </row>
    <row r="803" spans="1:40">
      <c r="A803" t="s">
        <v>120</v>
      </c>
      <c r="B803" t="s">
        <v>121</v>
      </c>
      <c r="C803" t="s">
        <v>657</v>
      </c>
      <c r="D803" t="s">
        <v>589</v>
      </c>
      <c r="E803">
        <v>1</v>
      </c>
      <c r="G803" t="s">
        <v>130</v>
      </c>
      <c r="I803" t="s">
        <v>125</v>
      </c>
      <c r="Z803" t="str">
        <f>IFERROR(MID(AA803,FIND("-",H803,1)+1,20),_xlfn.IFNA(VLOOKUP(F803&amp;"-"&amp;AA803,Ref_Kontak!$A:$E,4,FALSE),Ref_Kontak!$H$2))</f>
        <v>628999007703</v>
      </c>
      <c r="AA803" t="str">
        <f t="shared" si="120"/>
        <v/>
      </c>
      <c r="AB803" t="str">
        <f t="shared" si="121"/>
        <v/>
      </c>
      <c r="AC803" t="str">
        <f t="shared" si="122"/>
        <v>628999007703</v>
      </c>
      <c r="AD803" t="str">
        <f t="shared" si="123"/>
        <v>Halo+,+Visual+AI+5S+mendeteksi+Violation%3A+METALDET1-LINE+13</v>
      </c>
      <c r="AE803" t="str">
        <f t="shared" si="124"/>
        <v>https://web.whatsapp.com/send/?phone=628999007703&amp;text=Halo+,+Visual+AI+5S+mendeteksi+Violation%3A+METALDET1-LINE+13&amp;type=phone_number&amp;app_absent=0</v>
      </c>
      <c r="AF803" t="b">
        <f>IF(ISNA(VLOOKUP(D803&amp;"-"&amp;AB803, Ref_Kontak!$A:$E, 4, FALSE)), FALSE, TRUE)</f>
        <v>0</v>
      </c>
      <c r="AG803" t="str">
        <f>_xlfn.IFNA(VLOOKUP(Z803,Ref_Kontak!H:H,1,FALSE),"FALSE")</f>
        <v>628999007703</v>
      </c>
      <c r="AH803" t="str">
        <f t="shared" si="125"/>
        <v>METALDET1-LINE 13</v>
      </c>
      <c r="AI803">
        <f>IF(I803="violation",COUNTIF($AH$1:AH803,AH803),0)</f>
        <v>110</v>
      </c>
      <c r="AJ803" t="str">
        <f t="shared" si="126"/>
        <v>violation-METALDET1</v>
      </c>
      <c r="AK803">
        <f>IF(I803="violation",COUNTIF($AJ$1:AJ803,AJ803),FALSE)</f>
        <v>568</v>
      </c>
      <c r="AL803">
        <f t="shared" si="127"/>
        <v>0</v>
      </c>
      <c r="AM803">
        <f t="shared" si="128"/>
        <v>3</v>
      </c>
      <c r="AN803" t="str">
        <f t="shared" si="129"/>
        <v>ALERT! 3 Violation founded @METALDET1</v>
      </c>
    </row>
    <row r="804" spans="1:40">
      <c r="A804" t="s">
        <v>120</v>
      </c>
      <c r="B804" t="s">
        <v>121</v>
      </c>
      <c r="C804" t="s">
        <v>657</v>
      </c>
      <c r="D804" t="s">
        <v>589</v>
      </c>
      <c r="E804">
        <v>1</v>
      </c>
      <c r="G804" t="s">
        <v>130</v>
      </c>
      <c r="I804" t="s">
        <v>125</v>
      </c>
      <c r="Z804" t="str">
        <f>IFERROR(MID(AA804,FIND("-",H804,1)+1,20),_xlfn.IFNA(VLOOKUP(F804&amp;"-"&amp;AA804,Ref_Kontak!$A:$E,4,FALSE),Ref_Kontak!$H$2))</f>
        <v>628999007703</v>
      </c>
      <c r="AA804" t="str">
        <f t="shared" si="120"/>
        <v/>
      </c>
      <c r="AB804" t="str">
        <f t="shared" si="121"/>
        <v/>
      </c>
      <c r="AC804" t="str">
        <f t="shared" si="122"/>
        <v>628999007703</v>
      </c>
      <c r="AD804" t="str">
        <f t="shared" si="123"/>
        <v>Halo+,+Visual+AI+5S+mendeteksi+Violation%3A+METALDET1-LINE+13</v>
      </c>
      <c r="AE804" t="str">
        <f t="shared" si="124"/>
        <v>https://web.whatsapp.com/send/?phone=628999007703&amp;text=Halo+,+Visual+AI+5S+mendeteksi+Violation%3A+METALDET1-LINE+13&amp;type=phone_number&amp;app_absent=0</v>
      </c>
      <c r="AF804" t="b">
        <f>IF(ISNA(VLOOKUP(D804&amp;"-"&amp;AB804, Ref_Kontak!$A:$E, 4, FALSE)), FALSE, TRUE)</f>
        <v>0</v>
      </c>
      <c r="AG804" t="str">
        <f>_xlfn.IFNA(VLOOKUP(Z804,Ref_Kontak!H:H,1,FALSE),"FALSE")</f>
        <v>628999007703</v>
      </c>
      <c r="AH804" t="str">
        <f t="shared" si="125"/>
        <v>METALDET1-LINE 13</v>
      </c>
      <c r="AI804">
        <f>IF(I804="violation",COUNTIF($AH$1:AH804,AH804),0)</f>
        <v>111</v>
      </c>
      <c r="AJ804" t="str">
        <f t="shared" si="126"/>
        <v>violation-METALDET1</v>
      </c>
      <c r="AK804">
        <f>IF(I804="violation",COUNTIF($AJ$1:AJ804,AJ804),FALSE)</f>
        <v>569</v>
      </c>
      <c r="AL804">
        <f t="shared" si="127"/>
        <v>0</v>
      </c>
      <c r="AM804">
        <f t="shared" si="128"/>
        <v>3</v>
      </c>
      <c r="AN804" t="str">
        <f t="shared" si="129"/>
        <v>ALERT! 3 Violation founded @METALDET1</v>
      </c>
    </row>
    <row r="805" spans="1:40">
      <c r="A805" t="s">
        <v>120</v>
      </c>
      <c r="B805" t="s">
        <v>121</v>
      </c>
      <c r="C805" t="s">
        <v>658</v>
      </c>
      <c r="D805" t="s">
        <v>589</v>
      </c>
      <c r="E805">
        <v>1</v>
      </c>
      <c r="G805" t="s">
        <v>130</v>
      </c>
      <c r="I805" t="s">
        <v>125</v>
      </c>
      <c r="Z805" t="str">
        <f>IFERROR(MID(AA805,FIND("-",H805,1)+1,20),_xlfn.IFNA(VLOOKUP(F805&amp;"-"&amp;AA805,Ref_Kontak!$A:$E,4,FALSE),Ref_Kontak!$H$2))</f>
        <v>628999007703</v>
      </c>
      <c r="AA805" t="str">
        <f t="shared" si="120"/>
        <v/>
      </c>
      <c r="AB805" t="str">
        <f t="shared" si="121"/>
        <v/>
      </c>
      <c r="AC805" t="str">
        <f t="shared" si="122"/>
        <v>628999007703</v>
      </c>
      <c r="AD805" t="str">
        <f t="shared" si="123"/>
        <v>Halo+,+Visual+AI+5S+mendeteksi+Violation%3A+METALDET1-LINE+13</v>
      </c>
      <c r="AE805" t="str">
        <f t="shared" si="124"/>
        <v>https://web.whatsapp.com/send/?phone=628999007703&amp;text=Halo+,+Visual+AI+5S+mendeteksi+Violation%3A+METALDET1-LINE+13&amp;type=phone_number&amp;app_absent=0</v>
      </c>
      <c r="AF805" t="b">
        <f>IF(ISNA(VLOOKUP(D805&amp;"-"&amp;AB805, Ref_Kontak!$A:$E, 4, FALSE)), FALSE, TRUE)</f>
        <v>0</v>
      </c>
      <c r="AG805" t="str">
        <f>_xlfn.IFNA(VLOOKUP(Z805,Ref_Kontak!H:H,1,FALSE),"FALSE")</f>
        <v>628999007703</v>
      </c>
      <c r="AH805" t="str">
        <f t="shared" si="125"/>
        <v>METALDET1-LINE 13</v>
      </c>
      <c r="AI805">
        <f>IF(I805="violation",COUNTIF($AH$1:AH805,AH805),0)</f>
        <v>112</v>
      </c>
      <c r="AJ805" t="str">
        <f t="shared" si="126"/>
        <v>violation-METALDET1</v>
      </c>
      <c r="AK805">
        <f>IF(I805="violation",COUNTIF($AJ$1:AJ805,AJ805),FALSE)</f>
        <v>570</v>
      </c>
      <c r="AL805">
        <f t="shared" si="127"/>
        <v>0</v>
      </c>
      <c r="AM805">
        <f t="shared" si="128"/>
        <v>3</v>
      </c>
      <c r="AN805" t="str">
        <f t="shared" si="129"/>
        <v>ALERT! 3 Violation founded @METALDET1</v>
      </c>
    </row>
    <row r="806" spans="1:40">
      <c r="A806" t="s">
        <v>120</v>
      </c>
      <c r="B806" t="s">
        <v>121</v>
      </c>
      <c r="C806" t="s">
        <v>658</v>
      </c>
      <c r="D806" t="s">
        <v>589</v>
      </c>
      <c r="E806">
        <v>1</v>
      </c>
      <c r="G806" t="s">
        <v>130</v>
      </c>
      <c r="I806" t="s">
        <v>125</v>
      </c>
      <c r="Z806" t="str">
        <f>IFERROR(MID(AA806,FIND("-",H806,1)+1,20),_xlfn.IFNA(VLOOKUP(F806&amp;"-"&amp;AA806,Ref_Kontak!$A:$E,4,FALSE),Ref_Kontak!$H$2))</f>
        <v>628999007703</v>
      </c>
      <c r="AA806" t="str">
        <f t="shared" si="120"/>
        <v/>
      </c>
      <c r="AB806" t="str">
        <f t="shared" si="121"/>
        <v/>
      </c>
      <c r="AC806" t="str">
        <f t="shared" si="122"/>
        <v>628999007703</v>
      </c>
      <c r="AD806" t="str">
        <f t="shared" si="123"/>
        <v>Halo+,+Visual+AI+5S+mendeteksi+Violation%3A+METALDET1-LINE+13</v>
      </c>
      <c r="AE806" t="str">
        <f t="shared" si="124"/>
        <v>https://web.whatsapp.com/send/?phone=628999007703&amp;text=Halo+,+Visual+AI+5S+mendeteksi+Violation%3A+METALDET1-LINE+13&amp;type=phone_number&amp;app_absent=0</v>
      </c>
      <c r="AF806" t="b">
        <f>IF(ISNA(VLOOKUP(D806&amp;"-"&amp;AB806, Ref_Kontak!$A:$E, 4, FALSE)), FALSE, TRUE)</f>
        <v>0</v>
      </c>
      <c r="AG806" t="str">
        <f>_xlfn.IFNA(VLOOKUP(Z806,Ref_Kontak!H:H,1,FALSE),"FALSE")</f>
        <v>628999007703</v>
      </c>
      <c r="AH806" t="str">
        <f t="shared" si="125"/>
        <v>METALDET1-LINE 13</v>
      </c>
      <c r="AI806">
        <f>IF(I806="violation",COUNTIF($AH$1:AH806,AH806),0)</f>
        <v>113</v>
      </c>
      <c r="AJ806" t="str">
        <f t="shared" si="126"/>
        <v>violation-METALDET1</v>
      </c>
      <c r="AK806">
        <f>IF(I806="violation",COUNTIF($AJ$1:AJ806,AJ806),FALSE)</f>
        <v>571</v>
      </c>
      <c r="AL806">
        <f t="shared" si="127"/>
        <v>0</v>
      </c>
      <c r="AM806">
        <f t="shared" si="128"/>
        <v>3</v>
      </c>
      <c r="AN806" t="str">
        <f t="shared" si="129"/>
        <v>ALERT! 3 Violation founded @METALDET1</v>
      </c>
    </row>
    <row r="807" spans="1:40">
      <c r="A807" t="s">
        <v>120</v>
      </c>
      <c r="B807" t="s">
        <v>121</v>
      </c>
      <c r="C807" t="s">
        <v>659</v>
      </c>
      <c r="D807" t="s">
        <v>589</v>
      </c>
      <c r="E807">
        <v>1</v>
      </c>
      <c r="G807" t="s">
        <v>130</v>
      </c>
      <c r="I807" t="s">
        <v>125</v>
      </c>
      <c r="Z807" t="str">
        <f>IFERROR(MID(AA807,FIND("-",H807,1)+1,20),_xlfn.IFNA(VLOOKUP(F807&amp;"-"&amp;AA807,Ref_Kontak!$A:$E,4,FALSE),Ref_Kontak!$H$2))</f>
        <v>628999007703</v>
      </c>
      <c r="AA807" t="str">
        <f t="shared" si="120"/>
        <v/>
      </c>
      <c r="AB807" t="str">
        <f t="shared" si="121"/>
        <v/>
      </c>
      <c r="AC807" t="str">
        <f t="shared" si="122"/>
        <v>628999007703</v>
      </c>
      <c r="AD807" t="str">
        <f t="shared" si="123"/>
        <v>Halo+,+Visual+AI+5S+mendeteksi+Violation%3A+METALDET1-LINE+13</v>
      </c>
      <c r="AE807" t="str">
        <f t="shared" si="124"/>
        <v>https://web.whatsapp.com/send/?phone=628999007703&amp;text=Halo+,+Visual+AI+5S+mendeteksi+Violation%3A+METALDET1-LINE+13&amp;type=phone_number&amp;app_absent=0</v>
      </c>
      <c r="AF807" t="b">
        <f>IF(ISNA(VLOOKUP(D807&amp;"-"&amp;AB807, Ref_Kontak!$A:$E, 4, FALSE)), FALSE, TRUE)</f>
        <v>0</v>
      </c>
      <c r="AG807" t="str">
        <f>_xlfn.IFNA(VLOOKUP(Z807,Ref_Kontak!H:H,1,FALSE),"FALSE")</f>
        <v>628999007703</v>
      </c>
      <c r="AH807" t="str">
        <f t="shared" si="125"/>
        <v>METALDET1-LINE 13</v>
      </c>
      <c r="AI807">
        <f>IF(I807="violation",COUNTIF($AH$1:AH807,AH807),0)</f>
        <v>114</v>
      </c>
      <c r="AJ807" t="str">
        <f t="shared" si="126"/>
        <v>violation-METALDET1</v>
      </c>
      <c r="AK807">
        <f>IF(I807="violation",COUNTIF($AJ$1:AJ807,AJ807),FALSE)</f>
        <v>572</v>
      </c>
      <c r="AL807">
        <f t="shared" si="127"/>
        <v>0</v>
      </c>
      <c r="AM807">
        <f t="shared" si="128"/>
        <v>3</v>
      </c>
      <c r="AN807" t="str">
        <f t="shared" si="129"/>
        <v>ALERT! 3 Violation founded @METALDET1</v>
      </c>
    </row>
    <row r="808" spans="1:40">
      <c r="A808" t="s">
        <v>120</v>
      </c>
      <c r="B808" t="s">
        <v>121</v>
      </c>
      <c r="C808" t="s">
        <v>660</v>
      </c>
      <c r="D808" t="s">
        <v>589</v>
      </c>
      <c r="E808">
        <v>1</v>
      </c>
      <c r="G808" t="s">
        <v>130</v>
      </c>
      <c r="I808" t="s">
        <v>125</v>
      </c>
      <c r="Z808" t="str">
        <f>IFERROR(MID(AA808,FIND("-",H808,1)+1,20),_xlfn.IFNA(VLOOKUP(F808&amp;"-"&amp;AA808,Ref_Kontak!$A:$E,4,FALSE),Ref_Kontak!$H$2))</f>
        <v>628999007703</v>
      </c>
      <c r="AA808" t="str">
        <f t="shared" si="120"/>
        <v/>
      </c>
      <c r="AB808" t="str">
        <f t="shared" si="121"/>
        <v/>
      </c>
      <c r="AC808" t="str">
        <f t="shared" si="122"/>
        <v>628999007703</v>
      </c>
      <c r="AD808" t="str">
        <f t="shared" si="123"/>
        <v>Halo+,+Visual+AI+5S+mendeteksi+Violation%3A+METALDET1-LINE+13</v>
      </c>
      <c r="AE808" t="str">
        <f t="shared" si="124"/>
        <v>https://web.whatsapp.com/send/?phone=628999007703&amp;text=Halo+,+Visual+AI+5S+mendeteksi+Violation%3A+METALDET1-LINE+13&amp;type=phone_number&amp;app_absent=0</v>
      </c>
      <c r="AF808" t="b">
        <f>IF(ISNA(VLOOKUP(D808&amp;"-"&amp;AB808, Ref_Kontak!$A:$E, 4, FALSE)), FALSE, TRUE)</f>
        <v>0</v>
      </c>
      <c r="AG808" t="str">
        <f>_xlfn.IFNA(VLOOKUP(Z808,Ref_Kontak!H:H,1,FALSE),"FALSE")</f>
        <v>628999007703</v>
      </c>
      <c r="AH808" t="str">
        <f t="shared" si="125"/>
        <v>METALDET1-LINE 13</v>
      </c>
      <c r="AI808">
        <f>IF(I808="violation",COUNTIF($AH$1:AH808,AH808),0)</f>
        <v>115</v>
      </c>
      <c r="AJ808" t="str">
        <f t="shared" si="126"/>
        <v>violation-METALDET1</v>
      </c>
      <c r="AK808">
        <f>IF(I808="violation",COUNTIF($AJ$1:AJ808,AJ808),FALSE)</f>
        <v>573</v>
      </c>
      <c r="AL808">
        <f t="shared" si="127"/>
        <v>0</v>
      </c>
      <c r="AM808">
        <f t="shared" si="128"/>
        <v>3</v>
      </c>
      <c r="AN808" t="str">
        <f t="shared" si="129"/>
        <v>ALERT! 3 Violation founded @METALDET1</v>
      </c>
    </row>
    <row r="809" spans="1:40">
      <c r="A809" t="s">
        <v>120</v>
      </c>
      <c r="B809" t="s">
        <v>121</v>
      </c>
      <c r="C809" t="s">
        <v>660</v>
      </c>
      <c r="D809" t="s">
        <v>589</v>
      </c>
      <c r="E809">
        <v>1</v>
      </c>
      <c r="G809" t="s">
        <v>130</v>
      </c>
      <c r="I809" t="s">
        <v>125</v>
      </c>
      <c r="Z809" t="str">
        <f>IFERROR(MID(AA809,FIND("-",H809,1)+1,20),_xlfn.IFNA(VLOOKUP(F809&amp;"-"&amp;AA809,Ref_Kontak!$A:$E,4,FALSE),Ref_Kontak!$H$2))</f>
        <v>628999007703</v>
      </c>
      <c r="AA809" t="str">
        <f t="shared" si="120"/>
        <v/>
      </c>
      <c r="AB809" t="str">
        <f t="shared" si="121"/>
        <v/>
      </c>
      <c r="AC809" t="str">
        <f t="shared" si="122"/>
        <v>628999007703</v>
      </c>
      <c r="AD809" t="str">
        <f t="shared" si="123"/>
        <v>Halo+,+Visual+AI+5S+mendeteksi+Violation%3A+METALDET1-LINE+13</v>
      </c>
      <c r="AE809" t="str">
        <f t="shared" si="124"/>
        <v>https://web.whatsapp.com/send/?phone=628999007703&amp;text=Halo+,+Visual+AI+5S+mendeteksi+Violation%3A+METALDET1-LINE+13&amp;type=phone_number&amp;app_absent=0</v>
      </c>
      <c r="AF809" t="b">
        <f>IF(ISNA(VLOOKUP(D809&amp;"-"&amp;AB809, Ref_Kontak!$A:$E, 4, FALSE)), FALSE, TRUE)</f>
        <v>0</v>
      </c>
      <c r="AG809" t="str">
        <f>_xlfn.IFNA(VLOOKUP(Z809,Ref_Kontak!H:H,1,FALSE),"FALSE")</f>
        <v>628999007703</v>
      </c>
      <c r="AH809" t="str">
        <f t="shared" si="125"/>
        <v>METALDET1-LINE 13</v>
      </c>
      <c r="AI809">
        <f>IF(I809="violation",COUNTIF($AH$1:AH809,AH809),0)</f>
        <v>116</v>
      </c>
      <c r="AJ809" t="str">
        <f t="shared" si="126"/>
        <v>violation-METALDET1</v>
      </c>
      <c r="AK809">
        <f>IF(I809="violation",COUNTIF($AJ$1:AJ809,AJ809),FALSE)</f>
        <v>574</v>
      </c>
      <c r="AL809">
        <f t="shared" si="127"/>
        <v>0</v>
      </c>
      <c r="AM809">
        <f t="shared" si="128"/>
        <v>3</v>
      </c>
      <c r="AN809" t="str">
        <f t="shared" si="129"/>
        <v>ALERT! 3 Violation founded @METALDET1</v>
      </c>
    </row>
    <row r="810" spans="1:40">
      <c r="A810" t="s">
        <v>120</v>
      </c>
      <c r="B810" t="s">
        <v>121</v>
      </c>
      <c r="C810" t="s">
        <v>661</v>
      </c>
      <c r="D810" t="s">
        <v>589</v>
      </c>
      <c r="E810">
        <v>1</v>
      </c>
      <c r="G810" t="s">
        <v>130</v>
      </c>
      <c r="I810" t="s">
        <v>125</v>
      </c>
      <c r="Z810" t="str">
        <f>IFERROR(MID(AA810,FIND("-",H810,1)+1,20),_xlfn.IFNA(VLOOKUP(F810&amp;"-"&amp;AA810,Ref_Kontak!$A:$E,4,FALSE),Ref_Kontak!$H$2))</f>
        <v>628999007703</v>
      </c>
      <c r="AA810" t="str">
        <f t="shared" si="120"/>
        <v/>
      </c>
      <c r="AB810" t="str">
        <f t="shared" si="121"/>
        <v/>
      </c>
      <c r="AC810" t="str">
        <f t="shared" si="122"/>
        <v>628999007703</v>
      </c>
      <c r="AD810" t="str">
        <f t="shared" si="123"/>
        <v>Halo+,+Visual+AI+5S+mendeteksi+Violation%3A+METALDET1-LINE+13</v>
      </c>
      <c r="AE810" t="str">
        <f t="shared" si="124"/>
        <v>https://web.whatsapp.com/send/?phone=628999007703&amp;text=Halo+,+Visual+AI+5S+mendeteksi+Violation%3A+METALDET1-LINE+13&amp;type=phone_number&amp;app_absent=0</v>
      </c>
      <c r="AF810" t="b">
        <f>IF(ISNA(VLOOKUP(D810&amp;"-"&amp;AB810, Ref_Kontak!$A:$E, 4, FALSE)), FALSE, TRUE)</f>
        <v>0</v>
      </c>
      <c r="AG810" t="str">
        <f>_xlfn.IFNA(VLOOKUP(Z810,Ref_Kontak!H:H,1,FALSE),"FALSE")</f>
        <v>628999007703</v>
      </c>
      <c r="AH810" t="str">
        <f t="shared" si="125"/>
        <v>METALDET1-LINE 13</v>
      </c>
      <c r="AI810">
        <f>IF(I810="violation",COUNTIF($AH$1:AH810,AH810),0)</f>
        <v>117</v>
      </c>
      <c r="AJ810" t="str">
        <f t="shared" si="126"/>
        <v>violation-METALDET1</v>
      </c>
      <c r="AK810">
        <f>IF(I810="violation",COUNTIF($AJ$1:AJ810,AJ810),FALSE)</f>
        <v>575</v>
      </c>
      <c r="AL810">
        <f t="shared" si="127"/>
        <v>0</v>
      </c>
      <c r="AM810">
        <f t="shared" si="128"/>
        <v>3</v>
      </c>
      <c r="AN810" t="str">
        <f t="shared" si="129"/>
        <v>ALERT! 3 Violation founded @METALDET1</v>
      </c>
    </row>
    <row r="811" spans="1:40">
      <c r="A811" t="s">
        <v>120</v>
      </c>
      <c r="B811" t="s">
        <v>121</v>
      </c>
      <c r="C811" t="s">
        <v>661</v>
      </c>
      <c r="D811" t="s">
        <v>589</v>
      </c>
      <c r="E811">
        <v>1</v>
      </c>
      <c r="G811" t="s">
        <v>130</v>
      </c>
      <c r="I811" t="s">
        <v>125</v>
      </c>
      <c r="Z811" t="str">
        <f>IFERROR(MID(AA811,FIND("-",H811,1)+1,20),_xlfn.IFNA(VLOOKUP(F811&amp;"-"&amp;AA811,Ref_Kontak!$A:$E,4,FALSE),Ref_Kontak!$H$2))</f>
        <v>628999007703</v>
      </c>
      <c r="AA811" t="str">
        <f t="shared" si="120"/>
        <v/>
      </c>
      <c r="AB811" t="str">
        <f t="shared" si="121"/>
        <v/>
      </c>
      <c r="AC811" t="str">
        <f t="shared" si="122"/>
        <v>628999007703</v>
      </c>
      <c r="AD811" t="str">
        <f t="shared" si="123"/>
        <v>Halo+,+Visual+AI+5S+mendeteksi+Violation%3A+METALDET1-LINE+13</v>
      </c>
      <c r="AE811" t="str">
        <f t="shared" si="124"/>
        <v>https://web.whatsapp.com/send/?phone=628999007703&amp;text=Halo+,+Visual+AI+5S+mendeteksi+Violation%3A+METALDET1-LINE+13&amp;type=phone_number&amp;app_absent=0</v>
      </c>
      <c r="AF811" t="b">
        <f>IF(ISNA(VLOOKUP(D811&amp;"-"&amp;AB811, Ref_Kontak!$A:$E, 4, FALSE)), FALSE, TRUE)</f>
        <v>0</v>
      </c>
      <c r="AG811" t="str">
        <f>_xlfn.IFNA(VLOOKUP(Z811,Ref_Kontak!H:H,1,FALSE),"FALSE")</f>
        <v>628999007703</v>
      </c>
      <c r="AH811" t="str">
        <f t="shared" si="125"/>
        <v>METALDET1-LINE 13</v>
      </c>
      <c r="AI811">
        <f>IF(I811="violation",COUNTIF($AH$1:AH811,AH811),0)</f>
        <v>118</v>
      </c>
      <c r="AJ811" t="str">
        <f t="shared" si="126"/>
        <v>violation-METALDET1</v>
      </c>
      <c r="AK811">
        <f>IF(I811="violation",COUNTIF($AJ$1:AJ811,AJ811),FALSE)</f>
        <v>576</v>
      </c>
      <c r="AL811">
        <f t="shared" si="127"/>
        <v>0</v>
      </c>
      <c r="AM811">
        <f t="shared" si="128"/>
        <v>3</v>
      </c>
      <c r="AN811" t="str">
        <f t="shared" si="129"/>
        <v>ALERT! 3 Violation founded @METALDET1</v>
      </c>
    </row>
    <row r="812" spans="1:40">
      <c r="A812" t="s">
        <v>120</v>
      </c>
      <c r="B812" t="s">
        <v>121</v>
      </c>
      <c r="C812" t="s">
        <v>662</v>
      </c>
      <c r="D812" t="s">
        <v>589</v>
      </c>
      <c r="E812">
        <v>1</v>
      </c>
      <c r="G812" t="s">
        <v>130</v>
      </c>
      <c r="I812" t="s">
        <v>125</v>
      </c>
      <c r="Z812" t="str">
        <f>IFERROR(MID(AA812,FIND("-",H812,1)+1,20),_xlfn.IFNA(VLOOKUP(F812&amp;"-"&amp;AA812,Ref_Kontak!$A:$E,4,FALSE),Ref_Kontak!$H$2))</f>
        <v>628999007703</v>
      </c>
      <c r="AA812" t="str">
        <f t="shared" si="120"/>
        <v/>
      </c>
      <c r="AB812" t="str">
        <f t="shared" si="121"/>
        <v/>
      </c>
      <c r="AC812" t="str">
        <f t="shared" si="122"/>
        <v>628999007703</v>
      </c>
      <c r="AD812" t="str">
        <f t="shared" si="123"/>
        <v>Halo+,+Visual+AI+5S+mendeteksi+Violation%3A+METALDET1-LINE+13</v>
      </c>
      <c r="AE812" t="str">
        <f t="shared" si="124"/>
        <v>https://web.whatsapp.com/send/?phone=628999007703&amp;text=Halo+,+Visual+AI+5S+mendeteksi+Violation%3A+METALDET1-LINE+13&amp;type=phone_number&amp;app_absent=0</v>
      </c>
      <c r="AF812" t="b">
        <f>IF(ISNA(VLOOKUP(D812&amp;"-"&amp;AB812, Ref_Kontak!$A:$E, 4, FALSE)), FALSE, TRUE)</f>
        <v>0</v>
      </c>
      <c r="AG812" t="str">
        <f>_xlfn.IFNA(VLOOKUP(Z812,Ref_Kontak!H:H,1,FALSE),"FALSE")</f>
        <v>628999007703</v>
      </c>
      <c r="AH812" t="str">
        <f t="shared" si="125"/>
        <v>METALDET1-LINE 13</v>
      </c>
      <c r="AI812">
        <f>IF(I812="violation",COUNTIF($AH$1:AH812,AH812),0)</f>
        <v>119</v>
      </c>
      <c r="AJ812" t="str">
        <f t="shared" si="126"/>
        <v>violation-METALDET1</v>
      </c>
      <c r="AK812">
        <f>IF(I812="violation",COUNTIF($AJ$1:AJ812,AJ812),FALSE)</f>
        <v>577</v>
      </c>
      <c r="AL812">
        <f t="shared" si="127"/>
        <v>0</v>
      </c>
      <c r="AM812">
        <f t="shared" si="128"/>
        <v>3</v>
      </c>
      <c r="AN812" t="str">
        <f t="shared" si="129"/>
        <v>ALERT! 3 Violation founded @METALDET1</v>
      </c>
    </row>
    <row r="813" spans="1:40">
      <c r="A813" t="s">
        <v>120</v>
      </c>
      <c r="B813" t="s">
        <v>121</v>
      </c>
      <c r="C813" t="s">
        <v>663</v>
      </c>
      <c r="D813" t="s">
        <v>589</v>
      </c>
      <c r="E813">
        <v>1</v>
      </c>
      <c r="G813" t="s">
        <v>130</v>
      </c>
      <c r="I813" t="s">
        <v>125</v>
      </c>
      <c r="Z813" t="str">
        <f>IFERROR(MID(AA813,FIND("-",H813,1)+1,20),_xlfn.IFNA(VLOOKUP(F813&amp;"-"&amp;AA813,Ref_Kontak!$A:$E,4,FALSE),Ref_Kontak!$H$2))</f>
        <v>628999007703</v>
      </c>
      <c r="AA813" t="str">
        <f t="shared" si="120"/>
        <v/>
      </c>
      <c r="AB813" t="str">
        <f t="shared" si="121"/>
        <v/>
      </c>
      <c r="AC813" t="str">
        <f t="shared" si="122"/>
        <v>628999007703</v>
      </c>
      <c r="AD813" t="str">
        <f t="shared" si="123"/>
        <v>Halo+,+Visual+AI+5S+mendeteksi+Violation%3A+METALDET1-LINE+13</v>
      </c>
      <c r="AE813" t="str">
        <f t="shared" si="124"/>
        <v>https://web.whatsapp.com/send/?phone=628999007703&amp;text=Halo+,+Visual+AI+5S+mendeteksi+Violation%3A+METALDET1-LINE+13&amp;type=phone_number&amp;app_absent=0</v>
      </c>
      <c r="AF813" t="b">
        <f>IF(ISNA(VLOOKUP(D813&amp;"-"&amp;AB813, Ref_Kontak!$A:$E, 4, FALSE)), FALSE, TRUE)</f>
        <v>0</v>
      </c>
      <c r="AG813" t="str">
        <f>_xlfn.IFNA(VLOOKUP(Z813,Ref_Kontak!H:H,1,FALSE),"FALSE")</f>
        <v>628999007703</v>
      </c>
      <c r="AH813" t="str">
        <f t="shared" si="125"/>
        <v>METALDET1-LINE 13</v>
      </c>
      <c r="AI813">
        <f>IF(I813="violation",COUNTIF($AH$1:AH813,AH813),0)</f>
        <v>120</v>
      </c>
      <c r="AJ813" t="str">
        <f t="shared" si="126"/>
        <v>violation-METALDET1</v>
      </c>
      <c r="AK813">
        <f>IF(I813="violation",COUNTIF($AJ$1:AJ813,AJ813),FALSE)</f>
        <v>578</v>
      </c>
      <c r="AL813">
        <f t="shared" si="127"/>
        <v>0</v>
      </c>
      <c r="AM813">
        <f t="shared" si="128"/>
        <v>3</v>
      </c>
      <c r="AN813" t="str">
        <f t="shared" si="129"/>
        <v>ALERT! 3 Violation founded @METALDET1</v>
      </c>
    </row>
    <row r="814" spans="1:40">
      <c r="A814" t="s">
        <v>120</v>
      </c>
      <c r="B814" t="s">
        <v>121</v>
      </c>
      <c r="C814" t="s">
        <v>663</v>
      </c>
      <c r="D814" t="s">
        <v>589</v>
      </c>
      <c r="E814">
        <v>1</v>
      </c>
      <c r="G814" t="s">
        <v>130</v>
      </c>
      <c r="I814" t="s">
        <v>125</v>
      </c>
      <c r="Z814" t="str">
        <f>IFERROR(MID(AA814,FIND("-",H814,1)+1,20),_xlfn.IFNA(VLOOKUP(F814&amp;"-"&amp;AA814,Ref_Kontak!$A:$E,4,FALSE),Ref_Kontak!$H$2))</f>
        <v>628999007703</v>
      </c>
      <c r="AA814" t="str">
        <f t="shared" si="120"/>
        <v/>
      </c>
      <c r="AB814" t="str">
        <f t="shared" si="121"/>
        <v/>
      </c>
      <c r="AC814" t="str">
        <f t="shared" si="122"/>
        <v>628999007703</v>
      </c>
      <c r="AD814" t="str">
        <f t="shared" si="123"/>
        <v>Halo+,+Visual+AI+5S+mendeteksi+Violation%3A+METALDET1-LINE+13</v>
      </c>
      <c r="AE814" t="str">
        <f t="shared" si="124"/>
        <v>https://web.whatsapp.com/send/?phone=628999007703&amp;text=Halo+,+Visual+AI+5S+mendeteksi+Violation%3A+METALDET1-LINE+13&amp;type=phone_number&amp;app_absent=0</v>
      </c>
      <c r="AF814" t="b">
        <f>IF(ISNA(VLOOKUP(D814&amp;"-"&amp;AB814, Ref_Kontak!$A:$E, 4, FALSE)), FALSE, TRUE)</f>
        <v>0</v>
      </c>
      <c r="AG814" t="str">
        <f>_xlfn.IFNA(VLOOKUP(Z814,Ref_Kontak!H:H,1,FALSE),"FALSE")</f>
        <v>628999007703</v>
      </c>
      <c r="AH814" t="str">
        <f t="shared" si="125"/>
        <v>METALDET1-LINE 13</v>
      </c>
      <c r="AI814">
        <f>IF(I814="violation",COUNTIF($AH$1:AH814,AH814),0)</f>
        <v>121</v>
      </c>
      <c r="AJ814" t="str">
        <f t="shared" si="126"/>
        <v>violation-METALDET1</v>
      </c>
      <c r="AK814">
        <f>IF(I814="violation",COUNTIF($AJ$1:AJ814,AJ814),FALSE)</f>
        <v>579</v>
      </c>
      <c r="AL814">
        <f t="shared" si="127"/>
        <v>0</v>
      </c>
      <c r="AM814">
        <f t="shared" si="128"/>
        <v>3</v>
      </c>
      <c r="AN814" t="str">
        <f t="shared" si="129"/>
        <v>ALERT! 3 Violation founded @METALDET1</v>
      </c>
    </row>
    <row r="815" spans="1:40">
      <c r="A815" t="s">
        <v>120</v>
      </c>
      <c r="B815" t="s">
        <v>121</v>
      </c>
      <c r="C815" t="s">
        <v>664</v>
      </c>
      <c r="D815" t="s">
        <v>589</v>
      </c>
      <c r="E815">
        <v>1</v>
      </c>
      <c r="G815" t="s">
        <v>130</v>
      </c>
      <c r="I815" t="s">
        <v>125</v>
      </c>
      <c r="Z815" t="str">
        <f>IFERROR(MID(AA815,FIND("-",H815,1)+1,20),_xlfn.IFNA(VLOOKUP(F815&amp;"-"&amp;AA815,Ref_Kontak!$A:$E,4,FALSE),Ref_Kontak!$H$2))</f>
        <v>628999007703</v>
      </c>
      <c r="AA815" t="str">
        <f t="shared" si="120"/>
        <v/>
      </c>
      <c r="AB815" t="str">
        <f t="shared" si="121"/>
        <v/>
      </c>
      <c r="AC815" t="str">
        <f t="shared" si="122"/>
        <v>628999007703</v>
      </c>
      <c r="AD815" t="str">
        <f t="shared" si="123"/>
        <v>Halo+,+Visual+AI+5S+mendeteksi+Violation%3A+METALDET1-LINE+13</v>
      </c>
      <c r="AE815" t="str">
        <f t="shared" si="124"/>
        <v>https://web.whatsapp.com/send/?phone=628999007703&amp;text=Halo+,+Visual+AI+5S+mendeteksi+Violation%3A+METALDET1-LINE+13&amp;type=phone_number&amp;app_absent=0</v>
      </c>
      <c r="AF815" t="b">
        <f>IF(ISNA(VLOOKUP(D815&amp;"-"&amp;AB815, Ref_Kontak!$A:$E, 4, FALSE)), FALSE, TRUE)</f>
        <v>0</v>
      </c>
      <c r="AG815" t="str">
        <f>_xlfn.IFNA(VLOOKUP(Z815,Ref_Kontak!H:H,1,FALSE),"FALSE")</f>
        <v>628999007703</v>
      </c>
      <c r="AH815" t="str">
        <f t="shared" si="125"/>
        <v>METALDET1-LINE 13</v>
      </c>
      <c r="AI815">
        <f>IF(I815="violation",COUNTIF($AH$1:AH815,AH815),0)</f>
        <v>122</v>
      </c>
      <c r="AJ815" t="str">
        <f t="shared" si="126"/>
        <v>violation-METALDET1</v>
      </c>
      <c r="AK815">
        <f>IF(I815="violation",COUNTIF($AJ$1:AJ815,AJ815),FALSE)</f>
        <v>580</v>
      </c>
      <c r="AL815">
        <f t="shared" si="127"/>
        <v>0</v>
      </c>
      <c r="AM815">
        <f t="shared" si="128"/>
        <v>3</v>
      </c>
      <c r="AN815" t="str">
        <f t="shared" si="129"/>
        <v>ALERT! 3 Violation founded @METALDET1</v>
      </c>
    </row>
    <row r="816" spans="1:40">
      <c r="A816" t="s">
        <v>120</v>
      </c>
      <c r="B816" t="s">
        <v>121</v>
      </c>
      <c r="C816" t="s">
        <v>664</v>
      </c>
      <c r="D816" t="s">
        <v>589</v>
      </c>
      <c r="E816">
        <v>1</v>
      </c>
      <c r="G816" t="s">
        <v>130</v>
      </c>
      <c r="I816" t="s">
        <v>125</v>
      </c>
      <c r="Z816" t="str">
        <f>IFERROR(MID(AA816,FIND("-",H816,1)+1,20),_xlfn.IFNA(VLOOKUP(F816&amp;"-"&amp;AA816,Ref_Kontak!$A:$E,4,FALSE),Ref_Kontak!$H$2))</f>
        <v>628999007703</v>
      </c>
      <c r="AA816" t="str">
        <f t="shared" si="120"/>
        <v/>
      </c>
      <c r="AB816" t="str">
        <f t="shared" si="121"/>
        <v/>
      </c>
      <c r="AC816" t="str">
        <f t="shared" si="122"/>
        <v>628999007703</v>
      </c>
      <c r="AD816" t="str">
        <f t="shared" si="123"/>
        <v>Halo+,+Visual+AI+5S+mendeteksi+Violation%3A+METALDET1-LINE+13</v>
      </c>
      <c r="AE816" t="str">
        <f t="shared" si="124"/>
        <v>https://web.whatsapp.com/send/?phone=628999007703&amp;text=Halo+,+Visual+AI+5S+mendeteksi+Violation%3A+METALDET1-LINE+13&amp;type=phone_number&amp;app_absent=0</v>
      </c>
      <c r="AF816" t="b">
        <f>IF(ISNA(VLOOKUP(D816&amp;"-"&amp;AB816, Ref_Kontak!$A:$E, 4, FALSE)), FALSE, TRUE)</f>
        <v>0</v>
      </c>
      <c r="AG816" t="str">
        <f>_xlfn.IFNA(VLOOKUP(Z816,Ref_Kontak!H:H,1,FALSE),"FALSE")</f>
        <v>628999007703</v>
      </c>
      <c r="AH816" t="str">
        <f t="shared" si="125"/>
        <v>METALDET1-LINE 13</v>
      </c>
      <c r="AI816">
        <f>IF(I816="violation",COUNTIF($AH$1:AH816,AH816),0)</f>
        <v>123</v>
      </c>
      <c r="AJ816" t="str">
        <f t="shared" si="126"/>
        <v>violation-METALDET1</v>
      </c>
      <c r="AK816">
        <f>IF(I816="violation",COUNTIF($AJ$1:AJ816,AJ816),FALSE)</f>
        <v>581</v>
      </c>
      <c r="AL816">
        <f t="shared" si="127"/>
        <v>0</v>
      </c>
      <c r="AM816">
        <f t="shared" si="128"/>
        <v>3</v>
      </c>
      <c r="AN816" t="str">
        <f t="shared" si="129"/>
        <v>ALERT! 3 Violation founded @METALDET1</v>
      </c>
    </row>
    <row r="817" spans="1:40">
      <c r="A817" t="s">
        <v>120</v>
      </c>
      <c r="B817" t="s">
        <v>121</v>
      </c>
      <c r="C817" t="s">
        <v>665</v>
      </c>
      <c r="D817" t="s">
        <v>589</v>
      </c>
      <c r="E817">
        <v>1</v>
      </c>
      <c r="G817" t="s">
        <v>130</v>
      </c>
      <c r="I817" t="s">
        <v>125</v>
      </c>
      <c r="Z817" t="str">
        <f>IFERROR(MID(AA817,FIND("-",H817,1)+1,20),_xlfn.IFNA(VLOOKUP(F817&amp;"-"&amp;AA817,Ref_Kontak!$A:$E,4,FALSE),Ref_Kontak!$H$2))</f>
        <v>628999007703</v>
      </c>
      <c r="AA817" t="str">
        <f t="shared" si="120"/>
        <v/>
      </c>
      <c r="AB817" t="str">
        <f t="shared" si="121"/>
        <v/>
      </c>
      <c r="AC817" t="str">
        <f t="shared" si="122"/>
        <v>628999007703</v>
      </c>
      <c r="AD817" t="str">
        <f t="shared" si="123"/>
        <v>Halo+,+Visual+AI+5S+mendeteksi+Violation%3A+METALDET1-LINE+13</v>
      </c>
      <c r="AE817" t="str">
        <f t="shared" si="124"/>
        <v>https://web.whatsapp.com/send/?phone=628999007703&amp;text=Halo+,+Visual+AI+5S+mendeteksi+Violation%3A+METALDET1-LINE+13&amp;type=phone_number&amp;app_absent=0</v>
      </c>
      <c r="AF817" t="b">
        <f>IF(ISNA(VLOOKUP(D817&amp;"-"&amp;AB817, Ref_Kontak!$A:$E, 4, FALSE)), FALSE, TRUE)</f>
        <v>0</v>
      </c>
      <c r="AG817" t="str">
        <f>_xlfn.IFNA(VLOOKUP(Z817,Ref_Kontak!H:H,1,FALSE),"FALSE")</f>
        <v>628999007703</v>
      </c>
      <c r="AH817" t="str">
        <f t="shared" si="125"/>
        <v>METALDET1-LINE 13</v>
      </c>
      <c r="AI817">
        <f>IF(I817="violation",COUNTIF($AH$1:AH817,AH817),0)</f>
        <v>124</v>
      </c>
      <c r="AJ817" t="str">
        <f t="shared" si="126"/>
        <v>violation-METALDET1</v>
      </c>
      <c r="AK817">
        <f>IF(I817="violation",COUNTIF($AJ$1:AJ817,AJ817),FALSE)</f>
        <v>582</v>
      </c>
      <c r="AL817">
        <f t="shared" si="127"/>
        <v>0</v>
      </c>
      <c r="AM817">
        <f t="shared" si="128"/>
        <v>3</v>
      </c>
      <c r="AN817" t="str">
        <f t="shared" si="129"/>
        <v>ALERT! 3 Violation founded @METALDET1</v>
      </c>
    </row>
    <row r="818" spans="1:40">
      <c r="A818" t="s">
        <v>120</v>
      </c>
      <c r="B818" t="s">
        <v>121</v>
      </c>
      <c r="C818" t="s">
        <v>666</v>
      </c>
      <c r="D818" t="s">
        <v>589</v>
      </c>
      <c r="E818">
        <v>1</v>
      </c>
      <c r="G818" t="s">
        <v>130</v>
      </c>
      <c r="I818" t="s">
        <v>125</v>
      </c>
      <c r="Z818" t="str">
        <f>IFERROR(MID(AA818,FIND("-",H818,1)+1,20),_xlfn.IFNA(VLOOKUP(F818&amp;"-"&amp;AA818,Ref_Kontak!$A:$E,4,FALSE),Ref_Kontak!$H$2))</f>
        <v>628999007703</v>
      </c>
      <c r="AA818" t="str">
        <f t="shared" si="120"/>
        <v/>
      </c>
      <c r="AB818" t="str">
        <f t="shared" si="121"/>
        <v/>
      </c>
      <c r="AC818" t="str">
        <f t="shared" si="122"/>
        <v>628999007703</v>
      </c>
      <c r="AD818" t="str">
        <f t="shared" si="123"/>
        <v>Halo+,+Visual+AI+5S+mendeteksi+Violation%3A+METALDET1-LINE+13</v>
      </c>
      <c r="AE818" t="str">
        <f t="shared" si="124"/>
        <v>https://web.whatsapp.com/send/?phone=628999007703&amp;text=Halo+,+Visual+AI+5S+mendeteksi+Violation%3A+METALDET1-LINE+13&amp;type=phone_number&amp;app_absent=0</v>
      </c>
      <c r="AF818" t="b">
        <f>IF(ISNA(VLOOKUP(D818&amp;"-"&amp;AB818, Ref_Kontak!$A:$E, 4, FALSE)), FALSE, TRUE)</f>
        <v>0</v>
      </c>
      <c r="AG818" t="str">
        <f>_xlfn.IFNA(VLOOKUP(Z818,Ref_Kontak!H:H,1,FALSE),"FALSE")</f>
        <v>628999007703</v>
      </c>
      <c r="AH818" t="str">
        <f t="shared" si="125"/>
        <v>METALDET1-LINE 13</v>
      </c>
      <c r="AI818">
        <f>IF(I818="violation",COUNTIF($AH$1:AH818,AH818),0)</f>
        <v>125</v>
      </c>
      <c r="AJ818" t="str">
        <f t="shared" si="126"/>
        <v>violation-METALDET1</v>
      </c>
      <c r="AK818">
        <f>IF(I818="violation",COUNTIF($AJ$1:AJ818,AJ818),FALSE)</f>
        <v>583</v>
      </c>
      <c r="AL818">
        <f t="shared" si="127"/>
        <v>0</v>
      </c>
      <c r="AM818">
        <f t="shared" si="128"/>
        <v>3</v>
      </c>
      <c r="AN818" t="str">
        <f t="shared" si="129"/>
        <v>ALERT! 3 Violation founded @METALDET1</v>
      </c>
    </row>
    <row r="819" spans="1:40">
      <c r="A819" t="s">
        <v>120</v>
      </c>
      <c r="B819" t="s">
        <v>121</v>
      </c>
      <c r="C819" t="s">
        <v>666</v>
      </c>
      <c r="D819" t="s">
        <v>589</v>
      </c>
      <c r="E819">
        <v>1</v>
      </c>
      <c r="G819" t="s">
        <v>130</v>
      </c>
      <c r="I819" t="s">
        <v>125</v>
      </c>
      <c r="Z819" t="str">
        <f>IFERROR(MID(AA819,FIND("-",H819,1)+1,20),_xlfn.IFNA(VLOOKUP(F819&amp;"-"&amp;AA819,Ref_Kontak!$A:$E,4,FALSE),Ref_Kontak!$H$2))</f>
        <v>628999007703</v>
      </c>
      <c r="AA819" t="str">
        <f t="shared" si="120"/>
        <v/>
      </c>
      <c r="AB819" t="str">
        <f t="shared" si="121"/>
        <v/>
      </c>
      <c r="AC819" t="str">
        <f t="shared" si="122"/>
        <v>628999007703</v>
      </c>
      <c r="AD819" t="str">
        <f t="shared" si="123"/>
        <v>Halo+,+Visual+AI+5S+mendeteksi+Violation%3A+METALDET1-LINE+13</v>
      </c>
      <c r="AE819" t="str">
        <f t="shared" si="124"/>
        <v>https://web.whatsapp.com/send/?phone=628999007703&amp;text=Halo+,+Visual+AI+5S+mendeteksi+Violation%3A+METALDET1-LINE+13&amp;type=phone_number&amp;app_absent=0</v>
      </c>
      <c r="AF819" t="b">
        <f>IF(ISNA(VLOOKUP(D819&amp;"-"&amp;AB819, Ref_Kontak!$A:$E, 4, FALSE)), FALSE, TRUE)</f>
        <v>0</v>
      </c>
      <c r="AG819" t="str">
        <f>_xlfn.IFNA(VLOOKUP(Z819,Ref_Kontak!H:H,1,FALSE),"FALSE")</f>
        <v>628999007703</v>
      </c>
      <c r="AH819" t="str">
        <f t="shared" si="125"/>
        <v>METALDET1-LINE 13</v>
      </c>
      <c r="AI819">
        <f>IF(I819="violation",COUNTIF($AH$1:AH819,AH819),0)</f>
        <v>126</v>
      </c>
      <c r="AJ819" t="str">
        <f t="shared" si="126"/>
        <v>violation-METALDET1</v>
      </c>
      <c r="AK819">
        <f>IF(I819="violation",COUNTIF($AJ$1:AJ819,AJ819),FALSE)</f>
        <v>584</v>
      </c>
      <c r="AL819">
        <f t="shared" si="127"/>
        <v>0</v>
      </c>
      <c r="AM819">
        <f t="shared" si="128"/>
        <v>3</v>
      </c>
      <c r="AN819" t="str">
        <f t="shared" si="129"/>
        <v>ALERT! 3 Violation founded @METALDET1</v>
      </c>
    </row>
    <row r="820" spans="1:40">
      <c r="A820" t="s">
        <v>120</v>
      </c>
      <c r="B820" t="s">
        <v>121</v>
      </c>
      <c r="C820" t="s">
        <v>667</v>
      </c>
      <c r="D820" t="s">
        <v>589</v>
      </c>
      <c r="E820">
        <v>1</v>
      </c>
      <c r="G820" t="s">
        <v>130</v>
      </c>
      <c r="I820" t="s">
        <v>125</v>
      </c>
      <c r="Z820" t="str">
        <f>IFERROR(MID(AA820,FIND("-",H820,1)+1,20),_xlfn.IFNA(VLOOKUP(F820&amp;"-"&amp;AA820,Ref_Kontak!$A:$E,4,FALSE),Ref_Kontak!$H$2))</f>
        <v>628999007703</v>
      </c>
      <c r="AA820" t="str">
        <f t="shared" si="120"/>
        <v/>
      </c>
      <c r="AB820" t="str">
        <f t="shared" si="121"/>
        <v/>
      </c>
      <c r="AC820" t="str">
        <f t="shared" si="122"/>
        <v>628999007703</v>
      </c>
      <c r="AD820" t="str">
        <f t="shared" si="123"/>
        <v>Halo+,+Visual+AI+5S+mendeteksi+Violation%3A+METALDET1-LINE+13</v>
      </c>
      <c r="AE820" t="str">
        <f t="shared" si="124"/>
        <v>https://web.whatsapp.com/send/?phone=628999007703&amp;text=Halo+,+Visual+AI+5S+mendeteksi+Violation%3A+METALDET1-LINE+13&amp;type=phone_number&amp;app_absent=0</v>
      </c>
      <c r="AF820" t="b">
        <f>IF(ISNA(VLOOKUP(D820&amp;"-"&amp;AB820, Ref_Kontak!$A:$E, 4, FALSE)), FALSE, TRUE)</f>
        <v>0</v>
      </c>
      <c r="AG820" t="str">
        <f>_xlfn.IFNA(VLOOKUP(Z820,Ref_Kontak!H:H,1,FALSE),"FALSE")</f>
        <v>628999007703</v>
      </c>
      <c r="AH820" t="str">
        <f t="shared" si="125"/>
        <v>METALDET1-LINE 13</v>
      </c>
      <c r="AI820">
        <f>IF(I820="violation",COUNTIF($AH$1:AH820,AH820),0)</f>
        <v>127</v>
      </c>
      <c r="AJ820" t="str">
        <f t="shared" si="126"/>
        <v>violation-METALDET1</v>
      </c>
      <c r="AK820">
        <f>IF(I820="violation",COUNTIF($AJ$1:AJ820,AJ820),FALSE)</f>
        <v>585</v>
      </c>
      <c r="AL820">
        <f t="shared" si="127"/>
        <v>0</v>
      </c>
      <c r="AM820">
        <f t="shared" si="128"/>
        <v>3</v>
      </c>
      <c r="AN820" t="str">
        <f t="shared" si="129"/>
        <v>ALERT! 3 Violation founded @METALDET1</v>
      </c>
    </row>
    <row r="821" spans="1:40">
      <c r="A821" t="s">
        <v>120</v>
      </c>
      <c r="B821" t="s">
        <v>121</v>
      </c>
      <c r="C821" t="s">
        <v>667</v>
      </c>
      <c r="D821" t="s">
        <v>589</v>
      </c>
      <c r="E821">
        <v>1</v>
      </c>
      <c r="G821" t="s">
        <v>130</v>
      </c>
      <c r="I821" t="s">
        <v>125</v>
      </c>
      <c r="Z821" t="str">
        <f>IFERROR(MID(AA821,FIND("-",H821,1)+1,20),_xlfn.IFNA(VLOOKUP(F821&amp;"-"&amp;AA821,Ref_Kontak!$A:$E,4,FALSE),Ref_Kontak!$H$2))</f>
        <v>628999007703</v>
      </c>
      <c r="AA821" t="str">
        <f t="shared" si="120"/>
        <v/>
      </c>
      <c r="AB821" t="str">
        <f t="shared" si="121"/>
        <v/>
      </c>
      <c r="AC821" t="str">
        <f t="shared" si="122"/>
        <v>628999007703</v>
      </c>
      <c r="AD821" t="str">
        <f t="shared" si="123"/>
        <v>Halo+,+Visual+AI+5S+mendeteksi+Violation%3A+METALDET1-LINE+13</v>
      </c>
      <c r="AE821" t="str">
        <f t="shared" si="124"/>
        <v>https://web.whatsapp.com/send/?phone=628999007703&amp;text=Halo+,+Visual+AI+5S+mendeteksi+Violation%3A+METALDET1-LINE+13&amp;type=phone_number&amp;app_absent=0</v>
      </c>
      <c r="AF821" t="b">
        <f>IF(ISNA(VLOOKUP(D821&amp;"-"&amp;AB821, Ref_Kontak!$A:$E, 4, FALSE)), FALSE, TRUE)</f>
        <v>0</v>
      </c>
      <c r="AG821" t="str">
        <f>_xlfn.IFNA(VLOOKUP(Z821,Ref_Kontak!H:H,1,FALSE),"FALSE")</f>
        <v>628999007703</v>
      </c>
      <c r="AH821" t="str">
        <f t="shared" si="125"/>
        <v>METALDET1-LINE 13</v>
      </c>
      <c r="AI821">
        <f>IF(I821="violation",COUNTIF($AH$1:AH821,AH821),0)</f>
        <v>128</v>
      </c>
      <c r="AJ821" t="str">
        <f t="shared" si="126"/>
        <v>violation-METALDET1</v>
      </c>
      <c r="AK821">
        <f>IF(I821="violation",COUNTIF($AJ$1:AJ821,AJ821),FALSE)</f>
        <v>586</v>
      </c>
      <c r="AL821">
        <f t="shared" si="127"/>
        <v>0</v>
      </c>
      <c r="AM821">
        <f t="shared" si="128"/>
        <v>3</v>
      </c>
      <c r="AN821" t="str">
        <f t="shared" si="129"/>
        <v>ALERT! 3 Violation founded @METALDET1</v>
      </c>
    </row>
    <row r="822" spans="1:40">
      <c r="A822" t="s">
        <v>120</v>
      </c>
      <c r="B822" t="s">
        <v>121</v>
      </c>
      <c r="C822" t="s">
        <v>668</v>
      </c>
      <c r="D822" t="s">
        <v>589</v>
      </c>
      <c r="E822">
        <v>1</v>
      </c>
      <c r="G822" t="s">
        <v>130</v>
      </c>
      <c r="I822" t="s">
        <v>125</v>
      </c>
      <c r="Z822" t="str">
        <f>IFERROR(MID(AA822,FIND("-",H822,1)+1,20),_xlfn.IFNA(VLOOKUP(F822&amp;"-"&amp;AA822,Ref_Kontak!$A:$E,4,FALSE),Ref_Kontak!$H$2))</f>
        <v>628999007703</v>
      </c>
      <c r="AA822" t="str">
        <f t="shared" si="120"/>
        <v/>
      </c>
      <c r="AB822" t="str">
        <f t="shared" si="121"/>
        <v/>
      </c>
      <c r="AC822" t="str">
        <f t="shared" si="122"/>
        <v>628999007703</v>
      </c>
      <c r="AD822" t="str">
        <f t="shared" si="123"/>
        <v>Halo+,+Visual+AI+5S+mendeteksi+Violation%3A+METALDET1-LINE+13</v>
      </c>
      <c r="AE822" t="str">
        <f t="shared" si="124"/>
        <v>https://web.whatsapp.com/send/?phone=628999007703&amp;text=Halo+,+Visual+AI+5S+mendeteksi+Violation%3A+METALDET1-LINE+13&amp;type=phone_number&amp;app_absent=0</v>
      </c>
      <c r="AF822" t="b">
        <f>IF(ISNA(VLOOKUP(D822&amp;"-"&amp;AB822, Ref_Kontak!$A:$E, 4, FALSE)), FALSE, TRUE)</f>
        <v>0</v>
      </c>
      <c r="AG822" t="str">
        <f>_xlfn.IFNA(VLOOKUP(Z822,Ref_Kontak!H:H,1,FALSE),"FALSE")</f>
        <v>628999007703</v>
      </c>
      <c r="AH822" t="str">
        <f t="shared" si="125"/>
        <v>METALDET1-LINE 13</v>
      </c>
      <c r="AI822">
        <f>IF(I822="violation",COUNTIF($AH$1:AH822,AH822),0)</f>
        <v>129</v>
      </c>
      <c r="AJ822" t="str">
        <f t="shared" si="126"/>
        <v>violation-METALDET1</v>
      </c>
      <c r="AK822">
        <f>IF(I822="violation",COUNTIF($AJ$1:AJ822,AJ822),FALSE)</f>
        <v>587</v>
      </c>
      <c r="AL822">
        <f t="shared" si="127"/>
        <v>0</v>
      </c>
      <c r="AM822">
        <f t="shared" si="128"/>
        <v>3</v>
      </c>
      <c r="AN822" t="str">
        <f t="shared" si="129"/>
        <v>ALERT! 3 Violation founded @METALDET1</v>
      </c>
    </row>
    <row r="823" spans="1:40">
      <c r="A823" t="s">
        <v>120</v>
      </c>
      <c r="B823" t="s">
        <v>121</v>
      </c>
      <c r="C823" t="s">
        <v>669</v>
      </c>
      <c r="D823" t="s">
        <v>589</v>
      </c>
      <c r="E823">
        <v>1</v>
      </c>
      <c r="G823" t="s">
        <v>130</v>
      </c>
      <c r="I823" t="s">
        <v>125</v>
      </c>
      <c r="Z823" t="str">
        <f>IFERROR(MID(AA823,FIND("-",H823,1)+1,20),_xlfn.IFNA(VLOOKUP(F823&amp;"-"&amp;AA823,Ref_Kontak!$A:$E,4,FALSE),Ref_Kontak!$H$2))</f>
        <v>628999007703</v>
      </c>
      <c r="AA823" t="str">
        <f t="shared" si="120"/>
        <v/>
      </c>
      <c r="AB823" t="str">
        <f t="shared" si="121"/>
        <v/>
      </c>
      <c r="AC823" t="str">
        <f t="shared" si="122"/>
        <v>628999007703</v>
      </c>
      <c r="AD823" t="str">
        <f t="shared" si="123"/>
        <v>Halo+,+Visual+AI+5S+mendeteksi+Violation%3A+METALDET1-LINE+13</v>
      </c>
      <c r="AE823" t="str">
        <f t="shared" si="124"/>
        <v>https://web.whatsapp.com/send/?phone=628999007703&amp;text=Halo+,+Visual+AI+5S+mendeteksi+Violation%3A+METALDET1-LINE+13&amp;type=phone_number&amp;app_absent=0</v>
      </c>
      <c r="AF823" t="b">
        <f>IF(ISNA(VLOOKUP(D823&amp;"-"&amp;AB823, Ref_Kontak!$A:$E, 4, FALSE)), FALSE, TRUE)</f>
        <v>0</v>
      </c>
      <c r="AG823" t="str">
        <f>_xlfn.IFNA(VLOOKUP(Z823,Ref_Kontak!H:H,1,FALSE),"FALSE")</f>
        <v>628999007703</v>
      </c>
      <c r="AH823" t="str">
        <f t="shared" si="125"/>
        <v>METALDET1-LINE 13</v>
      </c>
      <c r="AI823">
        <f>IF(I823="violation",COUNTIF($AH$1:AH823,AH823),0)</f>
        <v>130</v>
      </c>
      <c r="AJ823" t="str">
        <f t="shared" si="126"/>
        <v>violation-METALDET1</v>
      </c>
      <c r="AK823">
        <f>IF(I823="violation",COUNTIF($AJ$1:AJ823,AJ823),FALSE)</f>
        <v>588</v>
      </c>
      <c r="AL823">
        <f t="shared" si="127"/>
        <v>0</v>
      </c>
      <c r="AM823">
        <f t="shared" si="128"/>
        <v>3</v>
      </c>
      <c r="AN823" t="str">
        <f t="shared" si="129"/>
        <v>ALERT! 3 Violation founded @METALDET1</v>
      </c>
    </row>
    <row r="824" spans="1:40">
      <c r="A824" t="s">
        <v>120</v>
      </c>
      <c r="B824" t="s">
        <v>121</v>
      </c>
      <c r="C824" t="s">
        <v>669</v>
      </c>
      <c r="D824" t="s">
        <v>589</v>
      </c>
      <c r="E824">
        <v>1</v>
      </c>
      <c r="G824" t="s">
        <v>130</v>
      </c>
      <c r="I824" t="s">
        <v>125</v>
      </c>
      <c r="Z824" t="str">
        <f>IFERROR(MID(AA824,FIND("-",H824,1)+1,20),_xlfn.IFNA(VLOOKUP(F824&amp;"-"&amp;AA824,Ref_Kontak!$A:$E,4,FALSE),Ref_Kontak!$H$2))</f>
        <v>628999007703</v>
      </c>
      <c r="AA824" t="str">
        <f t="shared" si="120"/>
        <v/>
      </c>
      <c r="AB824" t="str">
        <f t="shared" si="121"/>
        <v/>
      </c>
      <c r="AC824" t="str">
        <f t="shared" si="122"/>
        <v>628999007703</v>
      </c>
      <c r="AD824" t="str">
        <f t="shared" si="123"/>
        <v>Halo+,+Visual+AI+5S+mendeteksi+Violation%3A+METALDET1-LINE+13</v>
      </c>
      <c r="AE824" t="str">
        <f t="shared" si="124"/>
        <v>https://web.whatsapp.com/send/?phone=628999007703&amp;text=Halo+,+Visual+AI+5S+mendeteksi+Violation%3A+METALDET1-LINE+13&amp;type=phone_number&amp;app_absent=0</v>
      </c>
      <c r="AF824" t="b">
        <f>IF(ISNA(VLOOKUP(D824&amp;"-"&amp;AB824, Ref_Kontak!$A:$E, 4, FALSE)), FALSE, TRUE)</f>
        <v>0</v>
      </c>
      <c r="AG824" t="str">
        <f>_xlfn.IFNA(VLOOKUP(Z824,Ref_Kontak!H:H,1,FALSE),"FALSE")</f>
        <v>628999007703</v>
      </c>
      <c r="AH824" t="str">
        <f t="shared" si="125"/>
        <v>METALDET1-LINE 13</v>
      </c>
      <c r="AI824">
        <f>IF(I824="violation",COUNTIF($AH$1:AH824,AH824),0)</f>
        <v>131</v>
      </c>
      <c r="AJ824" t="str">
        <f t="shared" si="126"/>
        <v>violation-METALDET1</v>
      </c>
      <c r="AK824">
        <f>IF(I824="violation",COUNTIF($AJ$1:AJ824,AJ824),FALSE)</f>
        <v>589</v>
      </c>
      <c r="AL824">
        <f t="shared" si="127"/>
        <v>0</v>
      </c>
      <c r="AM824">
        <f t="shared" si="128"/>
        <v>3</v>
      </c>
      <c r="AN824" t="str">
        <f t="shared" si="129"/>
        <v>ALERT! 3 Violation founded @METALDET1</v>
      </c>
    </row>
    <row r="825" spans="1:40">
      <c r="A825" t="s">
        <v>120</v>
      </c>
      <c r="B825" t="s">
        <v>121</v>
      </c>
      <c r="C825" t="s">
        <v>670</v>
      </c>
      <c r="D825" t="s">
        <v>589</v>
      </c>
      <c r="E825">
        <v>1</v>
      </c>
      <c r="G825" t="s">
        <v>130</v>
      </c>
      <c r="I825" t="s">
        <v>125</v>
      </c>
      <c r="Z825" t="str">
        <f>IFERROR(MID(AA825,FIND("-",H825,1)+1,20),_xlfn.IFNA(VLOOKUP(F825&amp;"-"&amp;AA825,Ref_Kontak!$A:$E,4,FALSE),Ref_Kontak!$H$2))</f>
        <v>628999007703</v>
      </c>
      <c r="AA825" t="str">
        <f t="shared" si="120"/>
        <v/>
      </c>
      <c r="AB825" t="str">
        <f t="shared" si="121"/>
        <v/>
      </c>
      <c r="AC825" t="str">
        <f t="shared" si="122"/>
        <v>628999007703</v>
      </c>
      <c r="AD825" t="str">
        <f t="shared" si="123"/>
        <v>Halo+,+Visual+AI+5S+mendeteksi+Violation%3A+METALDET1-LINE+13</v>
      </c>
      <c r="AE825" t="str">
        <f t="shared" si="124"/>
        <v>https://web.whatsapp.com/send/?phone=628999007703&amp;text=Halo+,+Visual+AI+5S+mendeteksi+Violation%3A+METALDET1-LINE+13&amp;type=phone_number&amp;app_absent=0</v>
      </c>
      <c r="AF825" t="b">
        <f>IF(ISNA(VLOOKUP(D825&amp;"-"&amp;AB825, Ref_Kontak!$A:$E, 4, FALSE)), FALSE, TRUE)</f>
        <v>0</v>
      </c>
      <c r="AG825" t="str">
        <f>_xlfn.IFNA(VLOOKUP(Z825,Ref_Kontak!H:H,1,FALSE),"FALSE")</f>
        <v>628999007703</v>
      </c>
      <c r="AH825" t="str">
        <f t="shared" si="125"/>
        <v>METALDET1-LINE 13</v>
      </c>
      <c r="AI825">
        <f>IF(I825="violation",COUNTIF($AH$1:AH825,AH825),0)</f>
        <v>132</v>
      </c>
      <c r="AJ825" t="str">
        <f t="shared" si="126"/>
        <v>violation-METALDET1</v>
      </c>
      <c r="AK825">
        <f>IF(I825="violation",COUNTIF($AJ$1:AJ825,AJ825),FALSE)</f>
        <v>590</v>
      </c>
      <c r="AL825">
        <f t="shared" si="127"/>
        <v>0</v>
      </c>
      <c r="AM825">
        <f t="shared" si="128"/>
        <v>3</v>
      </c>
      <c r="AN825" t="str">
        <f t="shared" si="129"/>
        <v>ALERT! 3 Violation founded @METALDET1</v>
      </c>
    </row>
    <row r="826" spans="1:40">
      <c r="A826" t="s">
        <v>120</v>
      </c>
      <c r="B826" t="s">
        <v>121</v>
      </c>
      <c r="C826" t="s">
        <v>670</v>
      </c>
      <c r="D826" t="s">
        <v>589</v>
      </c>
      <c r="E826">
        <v>1</v>
      </c>
      <c r="G826" t="s">
        <v>130</v>
      </c>
      <c r="I826" t="s">
        <v>125</v>
      </c>
      <c r="Z826" t="str">
        <f>IFERROR(MID(AA826,FIND("-",H826,1)+1,20),_xlfn.IFNA(VLOOKUP(F826&amp;"-"&amp;AA826,Ref_Kontak!$A:$E,4,FALSE),Ref_Kontak!$H$2))</f>
        <v>628999007703</v>
      </c>
      <c r="AA826" t="str">
        <f t="shared" si="120"/>
        <v/>
      </c>
      <c r="AB826" t="str">
        <f t="shared" si="121"/>
        <v/>
      </c>
      <c r="AC826" t="str">
        <f t="shared" si="122"/>
        <v>628999007703</v>
      </c>
      <c r="AD826" t="str">
        <f t="shared" si="123"/>
        <v>Halo+,+Visual+AI+5S+mendeteksi+Violation%3A+METALDET1-LINE+13</v>
      </c>
      <c r="AE826" t="str">
        <f t="shared" si="124"/>
        <v>https://web.whatsapp.com/send/?phone=628999007703&amp;text=Halo+,+Visual+AI+5S+mendeteksi+Violation%3A+METALDET1-LINE+13&amp;type=phone_number&amp;app_absent=0</v>
      </c>
      <c r="AF826" t="b">
        <f>IF(ISNA(VLOOKUP(D826&amp;"-"&amp;AB826, Ref_Kontak!$A:$E, 4, FALSE)), FALSE, TRUE)</f>
        <v>0</v>
      </c>
      <c r="AG826" t="str">
        <f>_xlfn.IFNA(VLOOKUP(Z826,Ref_Kontak!H:H,1,FALSE),"FALSE")</f>
        <v>628999007703</v>
      </c>
      <c r="AH826" t="str">
        <f t="shared" si="125"/>
        <v>METALDET1-LINE 13</v>
      </c>
      <c r="AI826">
        <f>IF(I826="violation",COUNTIF($AH$1:AH826,AH826),0)</f>
        <v>133</v>
      </c>
      <c r="AJ826" t="str">
        <f t="shared" si="126"/>
        <v>violation-METALDET1</v>
      </c>
      <c r="AK826">
        <f>IF(I826="violation",COUNTIF($AJ$1:AJ826,AJ826),FALSE)</f>
        <v>591</v>
      </c>
      <c r="AL826">
        <f t="shared" si="127"/>
        <v>0</v>
      </c>
      <c r="AM826">
        <f t="shared" si="128"/>
        <v>3</v>
      </c>
      <c r="AN826" t="str">
        <f t="shared" si="129"/>
        <v>ALERT! 3 Violation founded @METALDET1</v>
      </c>
    </row>
    <row r="827" spans="1:40">
      <c r="A827" t="s">
        <v>120</v>
      </c>
      <c r="B827" t="s">
        <v>121</v>
      </c>
      <c r="C827" t="s">
        <v>671</v>
      </c>
      <c r="D827" t="s">
        <v>589</v>
      </c>
      <c r="E827">
        <v>1</v>
      </c>
      <c r="G827" t="s">
        <v>130</v>
      </c>
      <c r="I827" t="s">
        <v>125</v>
      </c>
      <c r="Z827" t="str">
        <f>IFERROR(MID(AA827,FIND("-",H827,1)+1,20),_xlfn.IFNA(VLOOKUP(F827&amp;"-"&amp;AA827,Ref_Kontak!$A:$E,4,FALSE),Ref_Kontak!$H$2))</f>
        <v>628999007703</v>
      </c>
      <c r="AA827" t="str">
        <f t="shared" si="120"/>
        <v/>
      </c>
      <c r="AB827" t="str">
        <f t="shared" si="121"/>
        <v/>
      </c>
      <c r="AC827" t="str">
        <f t="shared" si="122"/>
        <v>628999007703</v>
      </c>
      <c r="AD827" t="str">
        <f t="shared" si="123"/>
        <v>Halo+,+Visual+AI+5S+mendeteksi+Violation%3A+METALDET1-LINE+13</v>
      </c>
      <c r="AE827" t="str">
        <f t="shared" si="124"/>
        <v>https://web.whatsapp.com/send/?phone=628999007703&amp;text=Halo+,+Visual+AI+5S+mendeteksi+Violation%3A+METALDET1-LINE+13&amp;type=phone_number&amp;app_absent=0</v>
      </c>
      <c r="AF827" t="b">
        <f>IF(ISNA(VLOOKUP(D827&amp;"-"&amp;AB827, Ref_Kontak!$A:$E, 4, FALSE)), FALSE, TRUE)</f>
        <v>0</v>
      </c>
      <c r="AG827" t="str">
        <f>_xlfn.IFNA(VLOOKUP(Z827,Ref_Kontak!H:H,1,FALSE),"FALSE")</f>
        <v>628999007703</v>
      </c>
      <c r="AH827" t="str">
        <f t="shared" si="125"/>
        <v>METALDET1-LINE 13</v>
      </c>
      <c r="AI827">
        <f>IF(I827="violation",COUNTIF($AH$1:AH827,AH827),0)</f>
        <v>134</v>
      </c>
      <c r="AJ827" t="str">
        <f t="shared" si="126"/>
        <v>violation-METALDET1</v>
      </c>
      <c r="AK827">
        <f>IF(I827="violation",COUNTIF($AJ$1:AJ827,AJ827),FALSE)</f>
        <v>592</v>
      </c>
      <c r="AL827">
        <f t="shared" si="127"/>
        <v>0</v>
      </c>
      <c r="AM827">
        <f t="shared" si="128"/>
        <v>3</v>
      </c>
      <c r="AN827" t="str">
        <f t="shared" si="129"/>
        <v>ALERT! 3 Violation founded @METALDET1</v>
      </c>
    </row>
    <row r="828" spans="1:40">
      <c r="A828" t="s">
        <v>120</v>
      </c>
      <c r="B828" t="s">
        <v>121</v>
      </c>
      <c r="C828" t="s">
        <v>672</v>
      </c>
      <c r="D828" t="s">
        <v>589</v>
      </c>
      <c r="E828">
        <v>1</v>
      </c>
      <c r="G828" t="s">
        <v>130</v>
      </c>
      <c r="I828" t="s">
        <v>125</v>
      </c>
      <c r="Z828" t="str">
        <f>IFERROR(MID(AA828,FIND("-",H828,1)+1,20),_xlfn.IFNA(VLOOKUP(F828&amp;"-"&amp;AA828,Ref_Kontak!$A:$E,4,FALSE),Ref_Kontak!$H$2))</f>
        <v>628999007703</v>
      </c>
      <c r="AA828" t="str">
        <f t="shared" si="120"/>
        <v/>
      </c>
      <c r="AB828" t="str">
        <f t="shared" si="121"/>
        <v/>
      </c>
      <c r="AC828" t="str">
        <f t="shared" si="122"/>
        <v>628999007703</v>
      </c>
      <c r="AD828" t="str">
        <f t="shared" si="123"/>
        <v>Halo+,+Visual+AI+5S+mendeteksi+Violation%3A+METALDET1-LINE+13</v>
      </c>
      <c r="AE828" t="str">
        <f t="shared" si="124"/>
        <v>https://web.whatsapp.com/send/?phone=628999007703&amp;text=Halo+,+Visual+AI+5S+mendeteksi+Violation%3A+METALDET1-LINE+13&amp;type=phone_number&amp;app_absent=0</v>
      </c>
      <c r="AF828" t="b">
        <f>IF(ISNA(VLOOKUP(D828&amp;"-"&amp;AB828, Ref_Kontak!$A:$E, 4, FALSE)), FALSE, TRUE)</f>
        <v>0</v>
      </c>
      <c r="AG828" t="str">
        <f>_xlfn.IFNA(VLOOKUP(Z828,Ref_Kontak!H:H,1,FALSE),"FALSE")</f>
        <v>628999007703</v>
      </c>
      <c r="AH828" t="str">
        <f t="shared" si="125"/>
        <v>METALDET1-LINE 13</v>
      </c>
      <c r="AI828">
        <f>IF(I828="violation",COUNTIF($AH$1:AH828,AH828),0)</f>
        <v>135</v>
      </c>
      <c r="AJ828" t="str">
        <f t="shared" si="126"/>
        <v>violation-METALDET1</v>
      </c>
      <c r="AK828">
        <f>IF(I828="violation",COUNTIF($AJ$1:AJ828,AJ828),FALSE)</f>
        <v>593</v>
      </c>
      <c r="AL828">
        <f t="shared" si="127"/>
        <v>0</v>
      </c>
      <c r="AM828">
        <f t="shared" si="128"/>
        <v>3</v>
      </c>
      <c r="AN828" t="str">
        <f t="shared" si="129"/>
        <v>ALERT! 3 Violation founded @METALDET1</v>
      </c>
    </row>
    <row r="829" spans="1:40">
      <c r="A829" t="s">
        <v>120</v>
      </c>
      <c r="B829" t="s">
        <v>121</v>
      </c>
      <c r="C829" t="s">
        <v>672</v>
      </c>
      <c r="D829" t="s">
        <v>589</v>
      </c>
      <c r="E829">
        <v>1</v>
      </c>
      <c r="G829" t="s">
        <v>130</v>
      </c>
      <c r="I829" t="s">
        <v>125</v>
      </c>
      <c r="Z829" t="str">
        <f>IFERROR(MID(AA829,FIND("-",H829,1)+1,20),_xlfn.IFNA(VLOOKUP(F829&amp;"-"&amp;AA829,Ref_Kontak!$A:$E,4,FALSE),Ref_Kontak!$H$2))</f>
        <v>628999007703</v>
      </c>
      <c r="AA829" t="str">
        <f t="shared" si="120"/>
        <v/>
      </c>
      <c r="AB829" t="str">
        <f t="shared" si="121"/>
        <v/>
      </c>
      <c r="AC829" t="str">
        <f t="shared" si="122"/>
        <v>628999007703</v>
      </c>
      <c r="AD829" t="str">
        <f t="shared" si="123"/>
        <v>Halo+,+Visual+AI+5S+mendeteksi+Violation%3A+METALDET1-LINE+13</v>
      </c>
      <c r="AE829" t="str">
        <f t="shared" si="124"/>
        <v>https://web.whatsapp.com/send/?phone=628999007703&amp;text=Halo+,+Visual+AI+5S+mendeteksi+Violation%3A+METALDET1-LINE+13&amp;type=phone_number&amp;app_absent=0</v>
      </c>
      <c r="AF829" t="b">
        <f>IF(ISNA(VLOOKUP(D829&amp;"-"&amp;AB829, Ref_Kontak!$A:$E, 4, FALSE)), FALSE, TRUE)</f>
        <v>0</v>
      </c>
      <c r="AG829" t="str">
        <f>_xlfn.IFNA(VLOOKUP(Z829,Ref_Kontak!H:H,1,FALSE),"FALSE")</f>
        <v>628999007703</v>
      </c>
      <c r="AH829" t="str">
        <f t="shared" si="125"/>
        <v>METALDET1-LINE 13</v>
      </c>
      <c r="AI829">
        <f>IF(I829="violation",COUNTIF($AH$1:AH829,AH829),0)</f>
        <v>136</v>
      </c>
      <c r="AJ829" t="str">
        <f t="shared" si="126"/>
        <v>violation-METALDET1</v>
      </c>
      <c r="AK829">
        <f>IF(I829="violation",COUNTIF($AJ$1:AJ829,AJ829),FALSE)</f>
        <v>594</v>
      </c>
      <c r="AL829">
        <f t="shared" si="127"/>
        <v>0</v>
      </c>
      <c r="AM829">
        <f t="shared" si="128"/>
        <v>3</v>
      </c>
      <c r="AN829" t="str">
        <f t="shared" si="129"/>
        <v>ALERT! 3 Violation founded @METALDET1</v>
      </c>
    </row>
    <row r="830" spans="1:40">
      <c r="A830" t="s">
        <v>120</v>
      </c>
      <c r="B830" t="s">
        <v>121</v>
      </c>
      <c r="C830" t="s">
        <v>673</v>
      </c>
      <c r="D830" t="s">
        <v>589</v>
      </c>
      <c r="E830">
        <v>1</v>
      </c>
      <c r="G830" t="s">
        <v>130</v>
      </c>
      <c r="I830" t="s">
        <v>125</v>
      </c>
      <c r="Z830" t="str">
        <f>IFERROR(MID(AA830,FIND("-",H830,1)+1,20),_xlfn.IFNA(VLOOKUP(F830&amp;"-"&amp;AA830,Ref_Kontak!$A:$E,4,FALSE),Ref_Kontak!$H$2))</f>
        <v>628999007703</v>
      </c>
      <c r="AA830" t="str">
        <f t="shared" si="120"/>
        <v/>
      </c>
      <c r="AB830" t="str">
        <f t="shared" si="121"/>
        <v/>
      </c>
      <c r="AC830" t="str">
        <f t="shared" si="122"/>
        <v>628999007703</v>
      </c>
      <c r="AD830" t="str">
        <f t="shared" si="123"/>
        <v>Halo+,+Visual+AI+5S+mendeteksi+Violation%3A+METALDET1-LINE+13</v>
      </c>
      <c r="AE830" t="str">
        <f t="shared" si="124"/>
        <v>https://web.whatsapp.com/send/?phone=628999007703&amp;text=Halo+,+Visual+AI+5S+mendeteksi+Violation%3A+METALDET1-LINE+13&amp;type=phone_number&amp;app_absent=0</v>
      </c>
      <c r="AF830" t="b">
        <f>IF(ISNA(VLOOKUP(D830&amp;"-"&amp;AB830, Ref_Kontak!$A:$E, 4, FALSE)), FALSE, TRUE)</f>
        <v>0</v>
      </c>
      <c r="AG830" t="str">
        <f>_xlfn.IFNA(VLOOKUP(Z830,Ref_Kontak!H:H,1,FALSE),"FALSE")</f>
        <v>628999007703</v>
      </c>
      <c r="AH830" t="str">
        <f t="shared" si="125"/>
        <v>METALDET1-LINE 13</v>
      </c>
      <c r="AI830">
        <f>IF(I830="violation",COUNTIF($AH$1:AH830,AH830),0)</f>
        <v>137</v>
      </c>
      <c r="AJ830" t="str">
        <f t="shared" si="126"/>
        <v>violation-METALDET1</v>
      </c>
      <c r="AK830">
        <f>IF(I830="violation",COUNTIF($AJ$1:AJ830,AJ830),FALSE)</f>
        <v>595</v>
      </c>
      <c r="AL830">
        <f t="shared" si="127"/>
        <v>0</v>
      </c>
      <c r="AM830">
        <f t="shared" si="128"/>
        <v>3</v>
      </c>
      <c r="AN830" t="str">
        <f t="shared" si="129"/>
        <v>ALERT! 3 Violation founded @METALDET1</v>
      </c>
    </row>
    <row r="831" spans="1:40">
      <c r="A831" t="s">
        <v>120</v>
      </c>
      <c r="B831" t="s">
        <v>121</v>
      </c>
      <c r="C831" t="s">
        <v>673</v>
      </c>
      <c r="D831" t="s">
        <v>589</v>
      </c>
      <c r="E831">
        <v>1</v>
      </c>
      <c r="G831" t="s">
        <v>130</v>
      </c>
      <c r="I831" t="s">
        <v>125</v>
      </c>
      <c r="Z831" t="str">
        <f>IFERROR(MID(AA831,FIND("-",H831,1)+1,20),_xlfn.IFNA(VLOOKUP(F831&amp;"-"&amp;AA831,Ref_Kontak!$A:$E,4,FALSE),Ref_Kontak!$H$2))</f>
        <v>628999007703</v>
      </c>
      <c r="AA831" t="str">
        <f t="shared" si="120"/>
        <v/>
      </c>
      <c r="AB831" t="str">
        <f t="shared" si="121"/>
        <v/>
      </c>
      <c r="AC831" t="str">
        <f t="shared" si="122"/>
        <v>628999007703</v>
      </c>
      <c r="AD831" t="str">
        <f t="shared" si="123"/>
        <v>Halo+,+Visual+AI+5S+mendeteksi+Violation%3A+METALDET1-LINE+13</v>
      </c>
      <c r="AE831" t="str">
        <f t="shared" si="124"/>
        <v>https://web.whatsapp.com/send/?phone=628999007703&amp;text=Halo+,+Visual+AI+5S+mendeteksi+Violation%3A+METALDET1-LINE+13&amp;type=phone_number&amp;app_absent=0</v>
      </c>
      <c r="AF831" t="b">
        <f>IF(ISNA(VLOOKUP(D831&amp;"-"&amp;AB831, Ref_Kontak!$A:$E, 4, FALSE)), FALSE, TRUE)</f>
        <v>0</v>
      </c>
      <c r="AG831" t="str">
        <f>_xlfn.IFNA(VLOOKUP(Z831,Ref_Kontak!H:H,1,FALSE),"FALSE")</f>
        <v>628999007703</v>
      </c>
      <c r="AH831" t="str">
        <f t="shared" si="125"/>
        <v>METALDET1-LINE 13</v>
      </c>
      <c r="AI831">
        <f>IF(I831="violation",COUNTIF($AH$1:AH831,AH831),0)</f>
        <v>138</v>
      </c>
      <c r="AJ831" t="str">
        <f t="shared" si="126"/>
        <v>violation-METALDET1</v>
      </c>
      <c r="AK831">
        <f>IF(I831="violation",COUNTIF($AJ$1:AJ831,AJ831),FALSE)</f>
        <v>596</v>
      </c>
      <c r="AL831">
        <f t="shared" si="127"/>
        <v>0</v>
      </c>
      <c r="AM831">
        <f t="shared" si="128"/>
        <v>3</v>
      </c>
      <c r="AN831" t="str">
        <f t="shared" si="129"/>
        <v>ALERT! 3 Violation founded @METALDET1</v>
      </c>
    </row>
    <row r="832" spans="1:40">
      <c r="A832" t="s">
        <v>120</v>
      </c>
      <c r="B832" t="s">
        <v>121</v>
      </c>
      <c r="C832" t="s">
        <v>674</v>
      </c>
      <c r="D832" t="s">
        <v>589</v>
      </c>
      <c r="E832">
        <v>1</v>
      </c>
      <c r="G832" t="s">
        <v>130</v>
      </c>
      <c r="I832" t="s">
        <v>125</v>
      </c>
      <c r="Z832" t="str">
        <f>IFERROR(MID(AA832,FIND("-",H832,1)+1,20),_xlfn.IFNA(VLOOKUP(F832&amp;"-"&amp;AA832,Ref_Kontak!$A:$E,4,FALSE),Ref_Kontak!$H$2))</f>
        <v>628999007703</v>
      </c>
      <c r="AA832" t="str">
        <f t="shared" si="120"/>
        <v/>
      </c>
      <c r="AB832" t="str">
        <f t="shared" si="121"/>
        <v/>
      </c>
      <c r="AC832" t="str">
        <f t="shared" si="122"/>
        <v>628999007703</v>
      </c>
      <c r="AD832" t="str">
        <f t="shared" si="123"/>
        <v>Halo+,+Visual+AI+5S+mendeteksi+Violation%3A+METALDET1-LINE+13</v>
      </c>
      <c r="AE832" t="str">
        <f t="shared" si="124"/>
        <v>https://web.whatsapp.com/send/?phone=628999007703&amp;text=Halo+,+Visual+AI+5S+mendeteksi+Violation%3A+METALDET1-LINE+13&amp;type=phone_number&amp;app_absent=0</v>
      </c>
      <c r="AF832" t="b">
        <f>IF(ISNA(VLOOKUP(D832&amp;"-"&amp;AB832, Ref_Kontak!$A:$E, 4, FALSE)), FALSE, TRUE)</f>
        <v>0</v>
      </c>
      <c r="AG832" t="str">
        <f>_xlfn.IFNA(VLOOKUP(Z832,Ref_Kontak!H:H,1,FALSE),"FALSE")</f>
        <v>628999007703</v>
      </c>
      <c r="AH832" t="str">
        <f t="shared" si="125"/>
        <v>METALDET1-LINE 13</v>
      </c>
      <c r="AI832">
        <f>IF(I832="violation",COUNTIF($AH$1:AH832,AH832),0)</f>
        <v>139</v>
      </c>
      <c r="AJ832" t="str">
        <f t="shared" si="126"/>
        <v>violation-METALDET1</v>
      </c>
      <c r="AK832">
        <f>IF(I832="violation",COUNTIF($AJ$1:AJ832,AJ832),FALSE)</f>
        <v>597</v>
      </c>
      <c r="AL832">
        <f t="shared" si="127"/>
        <v>0</v>
      </c>
      <c r="AM832">
        <f t="shared" si="128"/>
        <v>3</v>
      </c>
      <c r="AN832" t="str">
        <f t="shared" si="129"/>
        <v>ALERT! 3 Violation founded @METALDET1</v>
      </c>
    </row>
    <row r="833" spans="1:40">
      <c r="A833" t="s">
        <v>120</v>
      </c>
      <c r="B833" t="s">
        <v>121</v>
      </c>
      <c r="C833" t="s">
        <v>675</v>
      </c>
      <c r="D833" t="s">
        <v>589</v>
      </c>
      <c r="E833">
        <v>1</v>
      </c>
      <c r="G833" t="s">
        <v>130</v>
      </c>
      <c r="I833" t="s">
        <v>125</v>
      </c>
      <c r="Z833" t="str">
        <f>IFERROR(MID(AA833,FIND("-",H833,1)+1,20),_xlfn.IFNA(VLOOKUP(F833&amp;"-"&amp;AA833,Ref_Kontak!$A:$E,4,FALSE),Ref_Kontak!$H$2))</f>
        <v>628999007703</v>
      </c>
      <c r="AA833" t="str">
        <f t="shared" si="120"/>
        <v/>
      </c>
      <c r="AB833" t="str">
        <f t="shared" si="121"/>
        <v/>
      </c>
      <c r="AC833" t="str">
        <f t="shared" si="122"/>
        <v>628999007703</v>
      </c>
      <c r="AD833" t="str">
        <f t="shared" si="123"/>
        <v>Halo+,+Visual+AI+5S+mendeteksi+Violation%3A+METALDET1-LINE+13</v>
      </c>
      <c r="AE833" t="str">
        <f t="shared" si="124"/>
        <v>https://web.whatsapp.com/send/?phone=628999007703&amp;text=Halo+,+Visual+AI+5S+mendeteksi+Violation%3A+METALDET1-LINE+13&amp;type=phone_number&amp;app_absent=0</v>
      </c>
      <c r="AF833" t="b">
        <f>IF(ISNA(VLOOKUP(D833&amp;"-"&amp;AB833, Ref_Kontak!$A:$E, 4, FALSE)), FALSE, TRUE)</f>
        <v>0</v>
      </c>
      <c r="AG833" t="str">
        <f>_xlfn.IFNA(VLOOKUP(Z833,Ref_Kontak!H:H,1,FALSE),"FALSE")</f>
        <v>628999007703</v>
      </c>
      <c r="AH833" t="str">
        <f t="shared" si="125"/>
        <v>METALDET1-LINE 13</v>
      </c>
      <c r="AI833">
        <f>IF(I833="violation",COUNTIF($AH$1:AH833,AH833),0)</f>
        <v>140</v>
      </c>
      <c r="AJ833" t="str">
        <f t="shared" si="126"/>
        <v>violation-METALDET1</v>
      </c>
      <c r="AK833">
        <f>IF(I833="violation",COUNTIF($AJ$1:AJ833,AJ833),FALSE)</f>
        <v>598</v>
      </c>
      <c r="AL833">
        <f t="shared" si="127"/>
        <v>0</v>
      </c>
      <c r="AM833">
        <f t="shared" si="128"/>
        <v>3</v>
      </c>
      <c r="AN833" t="str">
        <f t="shared" si="129"/>
        <v>ALERT! 3 Violation founded @METALDET1</v>
      </c>
    </row>
    <row r="834" spans="1:40">
      <c r="A834" t="s">
        <v>120</v>
      </c>
      <c r="B834" t="s">
        <v>121</v>
      </c>
      <c r="C834" t="s">
        <v>675</v>
      </c>
      <c r="D834" t="s">
        <v>589</v>
      </c>
      <c r="E834">
        <v>1</v>
      </c>
      <c r="G834" t="s">
        <v>130</v>
      </c>
      <c r="I834" t="s">
        <v>125</v>
      </c>
      <c r="Z834" t="str">
        <f>IFERROR(MID(AA834,FIND("-",H834,1)+1,20),_xlfn.IFNA(VLOOKUP(F834&amp;"-"&amp;AA834,Ref_Kontak!$A:$E,4,FALSE),Ref_Kontak!$H$2))</f>
        <v>628999007703</v>
      </c>
      <c r="AA834" t="str">
        <f t="shared" ref="AA834:AA897" si="130">CLEAN(SUBSTITUTE(H834," ",""))</f>
        <v/>
      </c>
      <c r="AB834" t="str">
        <f t="shared" ref="AB834:AB897" si="131">IFERROR(LEFT(AA834,FIND("-",H834,1)-1),CLEAN(SUBSTITUTE(SUBSTITUTE(H834," ",""),"-","")))</f>
        <v/>
      </c>
      <c r="AC834" t="str">
        <f t="shared" ref="AC834:AC897" si="132">IF(LEFT(Z834,1)="0","62"&amp; MID(Z834,2,999),Z834)</f>
        <v>628999007703</v>
      </c>
      <c r="AD834" t="str">
        <f t="shared" ref="AD834:AD897" si="133">"Halo+"&amp;AB834&amp;","&amp;"+Visual+AI+5S+mendeteksi+Violation%3A+"&amp;SUBSTITUTE(AH834," ","+")</f>
        <v>Halo+,+Visual+AI+5S+mendeteksi+Violation%3A+METALDET1-LINE+13</v>
      </c>
      <c r="AE834" t="str">
        <f t="shared" ref="AE834:AE897" si="134">"https://web.whatsapp.com/send/?phone="&amp;AC834&amp;"&amp;text="&amp;AD834&amp;"&amp;type=phone_number&amp;app_absent=0"</f>
        <v>https://web.whatsapp.com/send/?phone=628999007703&amp;text=Halo+,+Visual+AI+5S+mendeteksi+Violation%3A+METALDET1-LINE+13&amp;type=phone_number&amp;app_absent=0</v>
      </c>
      <c r="AF834" t="b">
        <f>IF(ISNA(VLOOKUP(D834&amp;"-"&amp;AB834, Ref_Kontak!$A:$E, 4, FALSE)), FALSE, TRUE)</f>
        <v>0</v>
      </c>
      <c r="AG834" t="str">
        <f>_xlfn.IFNA(VLOOKUP(Z834,Ref_Kontak!H:H,1,FALSE),"FALSE")</f>
        <v>628999007703</v>
      </c>
      <c r="AH834" t="str">
        <f t="shared" ref="AH834:AH897" si="135">G834&amp;"-"&amp;D834</f>
        <v>METALDET1-LINE 13</v>
      </c>
      <c r="AI834">
        <f>IF(I834="violation",COUNTIF($AH$1:AH834,AH834),0)</f>
        <v>141</v>
      </c>
      <c r="AJ834" t="str">
        <f t="shared" si="126"/>
        <v>violation-METALDET1</v>
      </c>
      <c r="AK834">
        <f>IF(I834="violation",COUNTIF($AJ$1:AJ834,AJ834),FALSE)</f>
        <v>599</v>
      </c>
      <c r="AL834">
        <f t="shared" si="127"/>
        <v>0</v>
      </c>
      <c r="AM834">
        <f t="shared" si="128"/>
        <v>3</v>
      </c>
      <c r="AN834" t="str">
        <f t="shared" si="129"/>
        <v>ALERT! 3 Violation founded @METALDET1</v>
      </c>
    </row>
    <row r="835" spans="1:40">
      <c r="A835" t="s">
        <v>120</v>
      </c>
      <c r="B835" t="s">
        <v>121</v>
      </c>
      <c r="C835" t="s">
        <v>676</v>
      </c>
      <c r="D835" t="s">
        <v>589</v>
      </c>
      <c r="E835">
        <v>1</v>
      </c>
      <c r="G835" t="s">
        <v>130</v>
      </c>
      <c r="I835" t="s">
        <v>125</v>
      </c>
      <c r="Z835" t="str">
        <f>IFERROR(MID(AA835,FIND("-",H835,1)+1,20),_xlfn.IFNA(VLOOKUP(F835&amp;"-"&amp;AA835,Ref_Kontak!$A:$E,4,FALSE),Ref_Kontak!$H$2))</f>
        <v>628999007703</v>
      </c>
      <c r="AA835" t="str">
        <f t="shared" si="130"/>
        <v/>
      </c>
      <c r="AB835" t="str">
        <f t="shared" si="131"/>
        <v/>
      </c>
      <c r="AC835" t="str">
        <f t="shared" si="132"/>
        <v>628999007703</v>
      </c>
      <c r="AD835" t="str">
        <f t="shared" si="133"/>
        <v>Halo+,+Visual+AI+5S+mendeteksi+Violation%3A+METALDET1-LINE+13</v>
      </c>
      <c r="AE835" t="str">
        <f t="shared" si="134"/>
        <v>https://web.whatsapp.com/send/?phone=628999007703&amp;text=Halo+,+Visual+AI+5S+mendeteksi+Violation%3A+METALDET1-LINE+13&amp;type=phone_number&amp;app_absent=0</v>
      </c>
      <c r="AF835" t="b">
        <f>IF(ISNA(VLOOKUP(D835&amp;"-"&amp;AB835, Ref_Kontak!$A:$E, 4, FALSE)), FALSE, TRUE)</f>
        <v>0</v>
      </c>
      <c r="AG835" t="str">
        <f>_xlfn.IFNA(VLOOKUP(Z835,Ref_Kontak!H:H,1,FALSE),"FALSE")</f>
        <v>628999007703</v>
      </c>
      <c r="AH835" t="str">
        <f t="shared" si="135"/>
        <v>METALDET1-LINE 13</v>
      </c>
      <c r="AI835">
        <f>IF(I835="violation",COUNTIF($AH$1:AH835,AH835),0)</f>
        <v>142</v>
      </c>
      <c r="AJ835" t="str">
        <f t="shared" ref="AJ835:AJ898" si="136">I835&amp;"-"&amp;G835</f>
        <v>violation-METALDET1</v>
      </c>
      <c r="AK835">
        <f>IF(I835="violation",COUNTIF($AJ$1:AJ835,AJ835),FALSE)</f>
        <v>600</v>
      </c>
      <c r="AL835">
        <f t="shared" ref="AL835:AL898" si="137">IF(AI835=1,1,0)</f>
        <v>0</v>
      </c>
      <c r="AM835">
        <f t="shared" ref="AM835:AM898" si="138">SUMIF($AJ$2:$AJ$5516,AJ835,$AL$2:$AL$5516)</f>
        <v>3</v>
      </c>
      <c r="AN835" t="str">
        <f t="shared" ref="AN835:AN898" si="139">"ALERT! " &amp;AM835&amp; " Violation founded @"&amp;G835</f>
        <v>ALERT! 3 Violation founded @METALDET1</v>
      </c>
    </row>
    <row r="836" spans="1:40">
      <c r="A836" t="s">
        <v>120</v>
      </c>
      <c r="B836" t="s">
        <v>121</v>
      </c>
      <c r="C836" t="s">
        <v>676</v>
      </c>
      <c r="D836" t="s">
        <v>589</v>
      </c>
      <c r="E836">
        <v>1</v>
      </c>
      <c r="G836" t="s">
        <v>130</v>
      </c>
      <c r="I836" t="s">
        <v>125</v>
      </c>
      <c r="Z836" t="str">
        <f>IFERROR(MID(AA836,FIND("-",H836,1)+1,20),_xlfn.IFNA(VLOOKUP(F836&amp;"-"&amp;AA836,Ref_Kontak!$A:$E,4,FALSE),Ref_Kontak!$H$2))</f>
        <v>628999007703</v>
      </c>
      <c r="AA836" t="str">
        <f t="shared" si="130"/>
        <v/>
      </c>
      <c r="AB836" t="str">
        <f t="shared" si="131"/>
        <v/>
      </c>
      <c r="AC836" t="str">
        <f t="shared" si="132"/>
        <v>628999007703</v>
      </c>
      <c r="AD836" t="str">
        <f t="shared" si="133"/>
        <v>Halo+,+Visual+AI+5S+mendeteksi+Violation%3A+METALDET1-LINE+13</v>
      </c>
      <c r="AE836" t="str">
        <f t="shared" si="134"/>
        <v>https://web.whatsapp.com/send/?phone=628999007703&amp;text=Halo+,+Visual+AI+5S+mendeteksi+Violation%3A+METALDET1-LINE+13&amp;type=phone_number&amp;app_absent=0</v>
      </c>
      <c r="AF836" t="b">
        <f>IF(ISNA(VLOOKUP(D836&amp;"-"&amp;AB836, Ref_Kontak!$A:$E, 4, FALSE)), FALSE, TRUE)</f>
        <v>0</v>
      </c>
      <c r="AG836" t="str">
        <f>_xlfn.IFNA(VLOOKUP(Z836,Ref_Kontak!H:H,1,FALSE),"FALSE")</f>
        <v>628999007703</v>
      </c>
      <c r="AH836" t="str">
        <f t="shared" si="135"/>
        <v>METALDET1-LINE 13</v>
      </c>
      <c r="AI836">
        <f>IF(I836="violation",COUNTIF($AH$1:AH836,AH836),0)</f>
        <v>143</v>
      </c>
      <c r="AJ836" t="str">
        <f t="shared" si="136"/>
        <v>violation-METALDET1</v>
      </c>
      <c r="AK836">
        <f>IF(I836="violation",COUNTIF($AJ$1:AJ836,AJ836),FALSE)</f>
        <v>601</v>
      </c>
      <c r="AL836">
        <f t="shared" si="137"/>
        <v>0</v>
      </c>
      <c r="AM836">
        <f t="shared" si="138"/>
        <v>3</v>
      </c>
      <c r="AN836" t="str">
        <f t="shared" si="139"/>
        <v>ALERT! 3 Violation founded @METALDET1</v>
      </c>
    </row>
    <row r="837" spans="1:40">
      <c r="A837" t="s">
        <v>120</v>
      </c>
      <c r="B837" t="s">
        <v>121</v>
      </c>
      <c r="C837" t="s">
        <v>677</v>
      </c>
      <c r="D837" t="s">
        <v>589</v>
      </c>
      <c r="E837">
        <v>1</v>
      </c>
      <c r="G837" t="s">
        <v>130</v>
      </c>
      <c r="I837" t="s">
        <v>125</v>
      </c>
      <c r="Z837" t="str">
        <f>IFERROR(MID(AA837,FIND("-",H837,1)+1,20),_xlfn.IFNA(VLOOKUP(F837&amp;"-"&amp;AA837,Ref_Kontak!$A:$E,4,FALSE),Ref_Kontak!$H$2))</f>
        <v>628999007703</v>
      </c>
      <c r="AA837" t="str">
        <f t="shared" si="130"/>
        <v/>
      </c>
      <c r="AB837" t="str">
        <f t="shared" si="131"/>
        <v/>
      </c>
      <c r="AC837" t="str">
        <f t="shared" si="132"/>
        <v>628999007703</v>
      </c>
      <c r="AD837" t="str">
        <f t="shared" si="133"/>
        <v>Halo+,+Visual+AI+5S+mendeteksi+Violation%3A+METALDET1-LINE+13</v>
      </c>
      <c r="AE837" t="str">
        <f t="shared" si="134"/>
        <v>https://web.whatsapp.com/send/?phone=628999007703&amp;text=Halo+,+Visual+AI+5S+mendeteksi+Violation%3A+METALDET1-LINE+13&amp;type=phone_number&amp;app_absent=0</v>
      </c>
      <c r="AF837" t="b">
        <f>IF(ISNA(VLOOKUP(D837&amp;"-"&amp;AB837, Ref_Kontak!$A:$E, 4, FALSE)), FALSE, TRUE)</f>
        <v>0</v>
      </c>
      <c r="AG837" t="str">
        <f>_xlfn.IFNA(VLOOKUP(Z837,Ref_Kontak!H:H,1,FALSE),"FALSE")</f>
        <v>628999007703</v>
      </c>
      <c r="AH837" t="str">
        <f t="shared" si="135"/>
        <v>METALDET1-LINE 13</v>
      </c>
      <c r="AI837">
        <f>IF(I837="violation",COUNTIF($AH$1:AH837,AH837),0)</f>
        <v>144</v>
      </c>
      <c r="AJ837" t="str">
        <f t="shared" si="136"/>
        <v>violation-METALDET1</v>
      </c>
      <c r="AK837">
        <f>IF(I837="violation",COUNTIF($AJ$1:AJ837,AJ837),FALSE)</f>
        <v>602</v>
      </c>
      <c r="AL837">
        <f t="shared" si="137"/>
        <v>0</v>
      </c>
      <c r="AM837">
        <f t="shared" si="138"/>
        <v>3</v>
      </c>
      <c r="AN837" t="str">
        <f t="shared" si="139"/>
        <v>ALERT! 3 Violation founded @METALDET1</v>
      </c>
    </row>
    <row r="838" spans="1:40">
      <c r="A838" t="s">
        <v>120</v>
      </c>
      <c r="B838" t="s">
        <v>121</v>
      </c>
      <c r="C838" t="s">
        <v>678</v>
      </c>
      <c r="D838" t="s">
        <v>589</v>
      </c>
      <c r="E838">
        <v>1</v>
      </c>
      <c r="G838" t="s">
        <v>130</v>
      </c>
      <c r="I838" t="s">
        <v>125</v>
      </c>
      <c r="Z838" t="str">
        <f>IFERROR(MID(AA838,FIND("-",H838,1)+1,20),_xlfn.IFNA(VLOOKUP(F838&amp;"-"&amp;AA838,Ref_Kontak!$A:$E,4,FALSE),Ref_Kontak!$H$2))</f>
        <v>628999007703</v>
      </c>
      <c r="AA838" t="str">
        <f t="shared" si="130"/>
        <v/>
      </c>
      <c r="AB838" t="str">
        <f t="shared" si="131"/>
        <v/>
      </c>
      <c r="AC838" t="str">
        <f t="shared" si="132"/>
        <v>628999007703</v>
      </c>
      <c r="AD838" t="str">
        <f t="shared" si="133"/>
        <v>Halo+,+Visual+AI+5S+mendeteksi+Violation%3A+METALDET1-LINE+13</v>
      </c>
      <c r="AE838" t="str">
        <f t="shared" si="134"/>
        <v>https://web.whatsapp.com/send/?phone=628999007703&amp;text=Halo+,+Visual+AI+5S+mendeteksi+Violation%3A+METALDET1-LINE+13&amp;type=phone_number&amp;app_absent=0</v>
      </c>
      <c r="AF838" t="b">
        <f>IF(ISNA(VLOOKUP(D838&amp;"-"&amp;AB838, Ref_Kontak!$A:$E, 4, FALSE)), FALSE, TRUE)</f>
        <v>0</v>
      </c>
      <c r="AG838" t="str">
        <f>_xlfn.IFNA(VLOOKUP(Z838,Ref_Kontak!H:H,1,FALSE),"FALSE")</f>
        <v>628999007703</v>
      </c>
      <c r="AH838" t="str">
        <f t="shared" si="135"/>
        <v>METALDET1-LINE 13</v>
      </c>
      <c r="AI838">
        <f>IF(I838="violation",COUNTIF($AH$1:AH838,AH838),0)</f>
        <v>145</v>
      </c>
      <c r="AJ838" t="str">
        <f t="shared" si="136"/>
        <v>violation-METALDET1</v>
      </c>
      <c r="AK838">
        <f>IF(I838="violation",COUNTIF($AJ$1:AJ838,AJ838),FALSE)</f>
        <v>603</v>
      </c>
      <c r="AL838">
        <f t="shared" si="137"/>
        <v>0</v>
      </c>
      <c r="AM838">
        <f t="shared" si="138"/>
        <v>3</v>
      </c>
      <c r="AN838" t="str">
        <f t="shared" si="139"/>
        <v>ALERT! 3 Violation founded @METALDET1</v>
      </c>
    </row>
    <row r="839" spans="1:40">
      <c r="A839" t="s">
        <v>120</v>
      </c>
      <c r="B839" t="s">
        <v>121</v>
      </c>
      <c r="C839" t="s">
        <v>678</v>
      </c>
      <c r="D839" t="s">
        <v>589</v>
      </c>
      <c r="E839">
        <v>1</v>
      </c>
      <c r="G839" t="s">
        <v>130</v>
      </c>
      <c r="I839" t="s">
        <v>125</v>
      </c>
      <c r="Z839" t="str">
        <f>IFERROR(MID(AA839,FIND("-",H839,1)+1,20),_xlfn.IFNA(VLOOKUP(F839&amp;"-"&amp;AA839,Ref_Kontak!$A:$E,4,FALSE),Ref_Kontak!$H$2))</f>
        <v>628999007703</v>
      </c>
      <c r="AA839" t="str">
        <f t="shared" si="130"/>
        <v/>
      </c>
      <c r="AB839" t="str">
        <f t="shared" si="131"/>
        <v/>
      </c>
      <c r="AC839" t="str">
        <f t="shared" si="132"/>
        <v>628999007703</v>
      </c>
      <c r="AD839" t="str">
        <f t="shared" si="133"/>
        <v>Halo+,+Visual+AI+5S+mendeteksi+Violation%3A+METALDET1-LINE+13</v>
      </c>
      <c r="AE839" t="str">
        <f t="shared" si="134"/>
        <v>https://web.whatsapp.com/send/?phone=628999007703&amp;text=Halo+,+Visual+AI+5S+mendeteksi+Violation%3A+METALDET1-LINE+13&amp;type=phone_number&amp;app_absent=0</v>
      </c>
      <c r="AF839" t="b">
        <f>IF(ISNA(VLOOKUP(D839&amp;"-"&amp;AB839, Ref_Kontak!$A:$E, 4, FALSE)), FALSE, TRUE)</f>
        <v>0</v>
      </c>
      <c r="AG839" t="str">
        <f>_xlfn.IFNA(VLOOKUP(Z839,Ref_Kontak!H:H,1,FALSE),"FALSE")</f>
        <v>628999007703</v>
      </c>
      <c r="AH839" t="str">
        <f t="shared" si="135"/>
        <v>METALDET1-LINE 13</v>
      </c>
      <c r="AI839">
        <f>IF(I839="violation",COUNTIF($AH$1:AH839,AH839),0)</f>
        <v>146</v>
      </c>
      <c r="AJ839" t="str">
        <f t="shared" si="136"/>
        <v>violation-METALDET1</v>
      </c>
      <c r="AK839">
        <f>IF(I839="violation",COUNTIF($AJ$1:AJ839,AJ839),FALSE)</f>
        <v>604</v>
      </c>
      <c r="AL839">
        <f t="shared" si="137"/>
        <v>0</v>
      </c>
      <c r="AM839">
        <f t="shared" si="138"/>
        <v>3</v>
      </c>
      <c r="AN839" t="str">
        <f t="shared" si="139"/>
        <v>ALERT! 3 Violation founded @METALDET1</v>
      </c>
    </row>
    <row r="840" spans="1:40">
      <c r="A840" t="s">
        <v>120</v>
      </c>
      <c r="B840" t="s">
        <v>121</v>
      </c>
      <c r="C840" t="s">
        <v>679</v>
      </c>
      <c r="D840" t="s">
        <v>589</v>
      </c>
      <c r="E840">
        <v>1</v>
      </c>
      <c r="G840" t="s">
        <v>130</v>
      </c>
      <c r="I840" t="s">
        <v>125</v>
      </c>
      <c r="Z840" t="str">
        <f>IFERROR(MID(AA840,FIND("-",H840,1)+1,20),_xlfn.IFNA(VLOOKUP(F840&amp;"-"&amp;AA840,Ref_Kontak!$A:$E,4,FALSE),Ref_Kontak!$H$2))</f>
        <v>628999007703</v>
      </c>
      <c r="AA840" t="str">
        <f t="shared" si="130"/>
        <v/>
      </c>
      <c r="AB840" t="str">
        <f t="shared" si="131"/>
        <v/>
      </c>
      <c r="AC840" t="str">
        <f t="shared" si="132"/>
        <v>628999007703</v>
      </c>
      <c r="AD840" t="str">
        <f t="shared" si="133"/>
        <v>Halo+,+Visual+AI+5S+mendeteksi+Violation%3A+METALDET1-LINE+13</v>
      </c>
      <c r="AE840" t="str">
        <f t="shared" si="134"/>
        <v>https://web.whatsapp.com/send/?phone=628999007703&amp;text=Halo+,+Visual+AI+5S+mendeteksi+Violation%3A+METALDET1-LINE+13&amp;type=phone_number&amp;app_absent=0</v>
      </c>
      <c r="AF840" t="b">
        <f>IF(ISNA(VLOOKUP(D840&amp;"-"&amp;AB840, Ref_Kontak!$A:$E, 4, FALSE)), FALSE, TRUE)</f>
        <v>0</v>
      </c>
      <c r="AG840" t="str">
        <f>_xlfn.IFNA(VLOOKUP(Z840,Ref_Kontak!H:H,1,FALSE),"FALSE")</f>
        <v>628999007703</v>
      </c>
      <c r="AH840" t="str">
        <f t="shared" si="135"/>
        <v>METALDET1-LINE 13</v>
      </c>
      <c r="AI840">
        <f>IF(I840="violation",COUNTIF($AH$1:AH840,AH840),0)</f>
        <v>147</v>
      </c>
      <c r="AJ840" t="str">
        <f t="shared" si="136"/>
        <v>violation-METALDET1</v>
      </c>
      <c r="AK840">
        <f>IF(I840="violation",COUNTIF($AJ$1:AJ840,AJ840),FALSE)</f>
        <v>605</v>
      </c>
      <c r="AL840">
        <f t="shared" si="137"/>
        <v>0</v>
      </c>
      <c r="AM840">
        <f t="shared" si="138"/>
        <v>3</v>
      </c>
      <c r="AN840" t="str">
        <f t="shared" si="139"/>
        <v>ALERT! 3 Violation founded @METALDET1</v>
      </c>
    </row>
    <row r="841" spans="1:40">
      <c r="A841" t="s">
        <v>120</v>
      </c>
      <c r="B841" t="s">
        <v>121</v>
      </c>
      <c r="C841" t="s">
        <v>679</v>
      </c>
      <c r="D841" t="s">
        <v>589</v>
      </c>
      <c r="E841">
        <v>1</v>
      </c>
      <c r="G841" t="s">
        <v>130</v>
      </c>
      <c r="I841" t="s">
        <v>125</v>
      </c>
      <c r="Z841" t="str">
        <f>IFERROR(MID(AA841,FIND("-",H841,1)+1,20),_xlfn.IFNA(VLOOKUP(F841&amp;"-"&amp;AA841,Ref_Kontak!$A:$E,4,FALSE),Ref_Kontak!$H$2))</f>
        <v>628999007703</v>
      </c>
      <c r="AA841" t="str">
        <f t="shared" si="130"/>
        <v/>
      </c>
      <c r="AB841" t="str">
        <f t="shared" si="131"/>
        <v/>
      </c>
      <c r="AC841" t="str">
        <f t="shared" si="132"/>
        <v>628999007703</v>
      </c>
      <c r="AD841" t="str">
        <f t="shared" si="133"/>
        <v>Halo+,+Visual+AI+5S+mendeteksi+Violation%3A+METALDET1-LINE+13</v>
      </c>
      <c r="AE841" t="str">
        <f t="shared" si="134"/>
        <v>https://web.whatsapp.com/send/?phone=628999007703&amp;text=Halo+,+Visual+AI+5S+mendeteksi+Violation%3A+METALDET1-LINE+13&amp;type=phone_number&amp;app_absent=0</v>
      </c>
      <c r="AF841" t="b">
        <f>IF(ISNA(VLOOKUP(D841&amp;"-"&amp;AB841, Ref_Kontak!$A:$E, 4, FALSE)), FALSE, TRUE)</f>
        <v>0</v>
      </c>
      <c r="AG841" t="str">
        <f>_xlfn.IFNA(VLOOKUP(Z841,Ref_Kontak!H:H,1,FALSE),"FALSE")</f>
        <v>628999007703</v>
      </c>
      <c r="AH841" t="str">
        <f t="shared" si="135"/>
        <v>METALDET1-LINE 13</v>
      </c>
      <c r="AI841">
        <f>IF(I841="violation",COUNTIF($AH$1:AH841,AH841),0)</f>
        <v>148</v>
      </c>
      <c r="AJ841" t="str">
        <f t="shared" si="136"/>
        <v>violation-METALDET1</v>
      </c>
      <c r="AK841">
        <f>IF(I841="violation",COUNTIF($AJ$1:AJ841,AJ841),FALSE)</f>
        <v>606</v>
      </c>
      <c r="AL841">
        <f t="shared" si="137"/>
        <v>0</v>
      </c>
      <c r="AM841">
        <f t="shared" si="138"/>
        <v>3</v>
      </c>
      <c r="AN841" t="str">
        <f t="shared" si="139"/>
        <v>ALERT! 3 Violation founded @METALDET1</v>
      </c>
    </row>
    <row r="842" spans="1:40">
      <c r="A842" t="s">
        <v>120</v>
      </c>
      <c r="B842" t="s">
        <v>121</v>
      </c>
      <c r="C842" t="s">
        <v>680</v>
      </c>
      <c r="D842" t="s">
        <v>589</v>
      </c>
      <c r="E842">
        <v>1</v>
      </c>
      <c r="G842" t="s">
        <v>130</v>
      </c>
      <c r="I842" t="s">
        <v>125</v>
      </c>
      <c r="Z842" t="str">
        <f>IFERROR(MID(AA842,FIND("-",H842,1)+1,20),_xlfn.IFNA(VLOOKUP(F842&amp;"-"&amp;AA842,Ref_Kontak!$A:$E,4,FALSE),Ref_Kontak!$H$2))</f>
        <v>628999007703</v>
      </c>
      <c r="AA842" t="str">
        <f t="shared" si="130"/>
        <v/>
      </c>
      <c r="AB842" t="str">
        <f t="shared" si="131"/>
        <v/>
      </c>
      <c r="AC842" t="str">
        <f t="shared" si="132"/>
        <v>628999007703</v>
      </c>
      <c r="AD842" t="str">
        <f t="shared" si="133"/>
        <v>Halo+,+Visual+AI+5S+mendeteksi+Violation%3A+METALDET1-LINE+13</v>
      </c>
      <c r="AE842" t="str">
        <f t="shared" si="134"/>
        <v>https://web.whatsapp.com/send/?phone=628999007703&amp;text=Halo+,+Visual+AI+5S+mendeteksi+Violation%3A+METALDET1-LINE+13&amp;type=phone_number&amp;app_absent=0</v>
      </c>
      <c r="AF842" t="b">
        <f>IF(ISNA(VLOOKUP(D842&amp;"-"&amp;AB842, Ref_Kontak!$A:$E, 4, FALSE)), FALSE, TRUE)</f>
        <v>0</v>
      </c>
      <c r="AG842" t="str">
        <f>_xlfn.IFNA(VLOOKUP(Z842,Ref_Kontak!H:H,1,FALSE),"FALSE")</f>
        <v>628999007703</v>
      </c>
      <c r="AH842" t="str">
        <f t="shared" si="135"/>
        <v>METALDET1-LINE 13</v>
      </c>
      <c r="AI842">
        <f>IF(I842="violation",COUNTIF($AH$1:AH842,AH842),0)</f>
        <v>149</v>
      </c>
      <c r="AJ842" t="str">
        <f t="shared" si="136"/>
        <v>violation-METALDET1</v>
      </c>
      <c r="AK842">
        <f>IF(I842="violation",COUNTIF($AJ$1:AJ842,AJ842),FALSE)</f>
        <v>607</v>
      </c>
      <c r="AL842">
        <f t="shared" si="137"/>
        <v>0</v>
      </c>
      <c r="AM842">
        <f t="shared" si="138"/>
        <v>3</v>
      </c>
      <c r="AN842" t="str">
        <f t="shared" si="139"/>
        <v>ALERT! 3 Violation founded @METALDET1</v>
      </c>
    </row>
    <row r="843" spans="1:40">
      <c r="A843" t="s">
        <v>120</v>
      </c>
      <c r="B843" t="s">
        <v>121</v>
      </c>
      <c r="C843" t="s">
        <v>681</v>
      </c>
      <c r="D843" t="s">
        <v>589</v>
      </c>
      <c r="E843">
        <v>1</v>
      </c>
      <c r="G843" t="s">
        <v>130</v>
      </c>
      <c r="I843" t="s">
        <v>125</v>
      </c>
      <c r="Z843" t="str">
        <f>IFERROR(MID(AA843,FIND("-",H843,1)+1,20),_xlfn.IFNA(VLOOKUP(F843&amp;"-"&amp;AA843,Ref_Kontak!$A:$E,4,FALSE),Ref_Kontak!$H$2))</f>
        <v>628999007703</v>
      </c>
      <c r="AA843" t="str">
        <f t="shared" si="130"/>
        <v/>
      </c>
      <c r="AB843" t="str">
        <f t="shared" si="131"/>
        <v/>
      </c>
      <c r="AC843" t="str">
        <f t="shared" si="132"/>
        <v>628999007703</v>
      </c>
      <c r="AD843" t="str">
        <f t="shared" si="133"/>
        <v>Halo+,+Visual+AI+5S+mendeteksi+Violation%3A+METALDET1-LINE+13</v>
      </c>
      <c r="AE843" t="str">
        <f t="shared" si="134"/>
        <v>https://web.whatsapp.com/send/?phone=628999007703&amp;text=Halo+,+Visual+AI+5S+mendeteksi+Violation%3A+METALDET1-LINE+13&amp;type=phone_number&amp;app_absent=0</v>
      </c>
      <c r="AF843" t="b">
        <f>IF(ISNA(VLOOKUP(D843&amp;"-"&amp;AB843, Ref_Kontak!$A:$E, 4, FALSE)), FALSE, TRUE)</f>
        <v>0</v>
      </c>
      <c r="AG843" t="str">
        <f>_xlfn.IFNA(VLOOKUP(Z843,Ref_Kontak!H:H,1,FALSE),"FALSE")</f>
        <v>628999007703</v>
      </c>
      <c r="AH843" t="str">
        <f t="shared" si="135"/>
        <v>METALDET1-LINE 13</v>
      </c>
      <c r="AI843">
        <f>IF(I843="violation",COUNTIF($AH$1:AH843,AH843),0)</f>
        <v>150</v>
      </c>
      <c r="AJ843" t="str">
        <f t="shared" si="136"/>
        <v>violation-METALDET1</v>
      </c>
      <c r="AK843">
        <f>IF(I843="violation",COUNTIF($AJ$1:AJ843,AJ843),FALSE)</f>
        <v>608</v>
      </c>
      <c r="AL843">
        <f t="shared" si="137"/>
        <v>0</v>
      </c>
      <c r="AM843">
        <f t="shared" si="138"/>
        <v>3</v>
      </c>
      <c r="AN843" t="str">
        <f t="shared" si="139"/>
        <v>ALERT! 3 Violation founded @METALDET1</v>
      </c>
    </row>
    <row r="844" spans="1:40">
      <c r="A844" t="s">
        <v>120</v>
      </c>
      <c r="B844" t="s">
        <v>121</v>
      </c>
      <c r="C844" t="s">
        <v>681</v>
      </c>
      <c r="D844" t="s">
        <v>589</v>
      </c>
      <c r="E844">
        <v>1</v>
      </c>
      <c r="G844" t="s">
        <v>130</v>
      </c>
      <c r="I844" t="s">
        <v>125</v>
      </c>
      <c r="Z844" t="str">
        <f>IFERROR(MID(AA844,FIND("-",H844,1)+1,20),_xlfn.IFNA(VLOOKUP(F844&amp;"-"&amp;AA844,Ref_Kontak!$A:$E,4,FALSE),Ref_Kontak!$H$2))</f>
        <v>628999007703</v>
      </c>
      <c r="AA844" t="str">
        <f t="shared" si="130"/>
        <v/>
      </c>
      <c r="AB844" t="str">
        <f t="shared" si="131"/>
        <v/>
      </c>
      <c r="AC844" t="str">
        <f t="shared" si="132"/>
        <v>628999007703</v>
      </c>
      <c r="AD844" t="str">
        <f t="shared" si="133"/>
        <v>Halo+,+Visual+AI+5S+mendeteksi+Violation%3A+METALDET1-LINE+13</v>
      </c>
      <c r="AE844" t="str">
        <f t="shared" si="134"/>
        <v>https://web.whatsapp.com/send/?phone=628999007703&amp;text=Halo+,+Visual+AI+5S+mendeteksi+Violation%3A+METALDET1-LINE+13&amp;type=phone_number&amp;app_absent=0</v>
      </c>
      <c r="AF844" t="b">
        <f>IF(ISNA(VLOOKUP(D844&amp;"-"&amp;AB844, Ref_Kontak!$A:$E, 4, FALSE)), FALSE, TRUE)</f>
        <v>0</v>
      </c>
      <c r="AG844" t="str">
        <f>_xlfn.IFNA(VLOOKUP(Z844,Ref_Kontak!H:H,1,FALSE),"FALSE")</f>
        <v>628999007703</v>
      </c>
      <c r="AH844" t="str">
        <f t="shared" si="135"/>
        <v>METALDET1-LINE 13</v>
      </c>
      <c r="AI844">
        <f>IF(I844="violation",COUNTIF($AH$1:AH844,AH844),0)</f>
        <v>151</v>
      </c>
      <c r="AJ844" t="str">
        <f t="shared" si="136"/>
        <v>violation-METALDET1</v>
      </c>
      <c r="AK844">
        <f>IF(I844="violation",COUNTIF($AJ$1:AJ844,AJ844),FALSE)</f>
        <v>609</v>
      </c>
      <c r="AL844">
        <f t="shared" si="137"/>
        <v>0</v>
      </c>
      <c r="AM844">
        <f t="shared" si="138"/>
        <v>3</v>
      </c>
      <c r="AN844" t="str">
        <f t="shared" si="139"/>
        <v>ALERT! 3 Violation founded @METALDET1</v>
      </c>
    </row>
    <row r="845" spans="1:40">
      <c r="A845" t="s">
        <v>120</v>
      </c>
      <c r="B845" t="s">
        <v>121</v>
      </c>
      <c r="C845" t="s">
        <v>682</v>
      </c>
      <c r="D845" t="s">
        <v>589</v>
      </c>
      <c r="E845">
        <v>1</v>
      </c>
      <c r="G845" t="s">
        <v>130</v>
      </c>
      <c r="I845" t="s">
        <v>125</v>
      </c>
      <c r="Z845" t="str">
        <f>IFERROR(MID(AA845,FIND("-",H845,1)+1,20),_xlfn.IFNA(VLOOKUP(F845&amp;"-"&amp;AA845,Ref_Kontak!$A:$E,4,FALSE),Ref_Kontak!$H$2))</f>
        <v>628999007703</v>
      </c>
      <c r="AA845" t="str">
        <f t="shared" si="130"/>
        <v/>
      </c>
      <c r="AB845" t="str">
        <f t="shared" si="131"/>
        <v/>
      </c>
      <c r="AC845" t="str">
        <f t="shared" si="132"/>
        <v>628999007703</v>
      </c>
      <c r="AD845" t="str">
        <f t="shared" si="133"/>
        <v>Halo+,+Visual+AI+5S+mendeteksi+Violation%3A+METALDET1-LINE+13</v>
      </c>
      <c r="AE845" t="str">
        <f t="shared" si="134"/>
        <v>https://web.whatsapp.com/send/?phone=628999007703&amp;text=Halo+,+Visual+AI+5S+mendeteksi+Violation%3A+METALDET1-LINE+13&amp;type=phone_number&amp;app_absent=0</v>
      </c>
      <c r="AF845" t="b">
        <f>IF(ISNA(VLOOKUP(D845&amp;"-"&amp;AB845, Ref_Kontak!$A:$E, 4, FALSE)), FALSE, TRUE)</f>
        <v>0</v>
      </c>
      <c r="AG845" t="str">
        <f>_xlfn.IFNA(VLOOKUP(Z845,Ref_Kontak!H:H,1,FALSE),"FALSE")</f>
        <v>628999007703</v>
      </c>
      <c r="AH845" t="str">
        <f t="shared" si="135"/>
        <v>METALDET1-LINE 13</v>
      </c>
      <c r="AI845">
        <f>IF(I845="violation",COUNTIF($AH$1:AH845,AH845),0)</f>
        <v>152</v>
      </c>
      <c r="AJ845" t="str">
        <f t="shared" si="136"/>
        <v>violation-METALDET1</v>
      </c>
      <c r="AK845">
        <f>IF(I845="violation",COUNTIF($AJ$1:AJ845,AJ845),FALSE)</f>
        <v>610</v>
      </c>
      <c r="AL845">
        <f t="shared" si="137"/>
        <v>0</v>
      </c>
      <c r="AM845">
        <f t="shared" si="138"/>
        <v>3</v>
      </c>
      <c r="AN845" t="str">
        <f t="shared" si="139"/>
        <v>ALERT! 3 Violation founded @METALDET1</v>
      </c>
    </row>
    <row r="846" spans="1:40">
      <c r="A846" t="s">
        <v>120</v>
      </c>
      <c r="B846" t="s">
        <v>121</v>
      </c>
      <c r="C846" t="s">
        <v>682</v>
      </c>
      <c r="D846" t="s">
        <v>589</v>
      </c>
      <c r="E846">
        <v>1</v>
      </c>
      <c r="G846" t="s">
        <v>130</v>
      </c>
      <c r="I846" t="s">
        <v>125</v>
      </c>
      <c r="Z846" t="str">
        <f>IFERROR(MID(AA846,FIND("-",H846,1)+1,20),_xlfn.IFNA(VLOOKUP(F846&amp;"-"&amp;AA846,Ref_Kontak!$A:$E,4,FALSE),Ref_Kontak!$H$2))</f>
        <v>628999007703</v>
      </c>
      <c r="AA846" t="str">
        <f t="shared" si="130"/>
        <v/>
      </c>
      <c r="AB846" t="str">
        <f t="shared" si="131"/>
        <v/>
      </c>
      <c r="AC846" t="str">
        <f t="shared" si="132"/>
        <v>628999007703</v>
      </c>
      <c r="AD846" t="str">
        <f t="shared" si="133"/>
        <v>Halo+,+Visual+AI+5S+mendeteksi+Violation%3A+METALDET1-LINE+13</v>
      </c>
      <c r="AE846" t="str">
        <f t="shared" si="134"/>
        <v>https://web.whatsapp.com/send/?phone=628999007703&amp;text=Halo+,+Visual+AI+5S+mendeteksi+Violation%3A+METALDET1-LINE+13&amp;type=phone_number&amp;app_absent=0</v>
      </c>
      <c r="AF846" t="b">
        <f>IF(ISNA(VLOOKUP(D846&amp;"-"&amp;AB846, Ref_Kontak!$A:$E, 4, FALSE)), FALSE, TRUE)</f>
        <v>0</v>
      </c>
      <c r="AG846" t="str">
        <f>_xlfn.IFNA(VLOOKUP(Z846,Ref_Kontak!H:H,1,FALSE),"FALSE")</f>
        <v>628999007703</v>
      </c>
      <c r="AH846" t="str">
        <f t="shared" si="135"/>
        <v>METALDET1-LINE 13</v>
      </c>
      <c r="AI846">
        <f>IF(I846="violation",COUNTIF($AH$1:AH846,AH846),0)</f>
        <v>153</v>
      </c>
      <c r="AJ846" t="str">
        <f t="shared" si="136"/>
        <v>violation-METALDET1</v>
      </c>
      <c r="AK846">
        <f>IF(I846="violation",COUNTIF($AJ$1:AJ846,AJ846),FALSE)</f>
        <v>611</v>
      </c>
      <c r="AL846">
        <f t="shared" si="137"/>
        <v>0</v>
      </c>
      <c r="AM846">
        <f t="shared" si="138"/>
        <v>3</v>
      </c>
      <c r="AN846" t="str">
        <f t="shared" si="139"/>
        <v>ALERT! 3 Violation founded @METALDET1</v>
      </c>
    </row>
    <row r="847" spans="1:40">
      <c r="A847" t="s">
        <v>120</v>
      </c>
      <c r="B847" t="s">
        <v>121</v>
      </c>
      <c r="C847" t="s">
        <v>683</v>
      </c>
      <c r="D847" t="s">
        <v>589</v>
      </c>
      <c r="E847">
        <v>1</v>
      </c>
      <c r="G847" t="s">
        <v>130</v>
      </c>
      <c r="I847" t="s">
        <v>125</v>
      </c>
      <c r="Z847" t="str">
        <f>IFERROR(MID(AA847,FIND("-",H847,1)+1,20),_xlfn.IFNA(VLOOKUP(F847&amp;"-"&amp;AA847,Ref_Kontak!$A:$E,4,FALSE),Ref_Kontak!$H$2))</f>
        <v>628999007703</v>
      </c>
      <c r="AA847" t="str">
        <f t="shared" si="130"/>
        <v/>
      </c>
      <c r="AB847" t="str">
        <f t="shared" si="131"/>
        <v/>
      </c>
      <c r="AC847" t="str">
        <f t="shared" si="132"/>
        <v>628999007703</v>
      </c>
      <c r="AD847" t="str">
        <f t="shared" si="133"/>
        <v>Halo+,+Visual+AI+5S+mendeteksi+Violation%3A+METALDET1-LINE+13</v>
      </c>
      <c r="AE847" t="str">
        <f t="shared" si="134"/>
        <v>https://web.whatsapp.com/send/?phone=628999007703&amp;text=Halo+,+Visual+AI+5S+mendeteksi+Violation%3A+METALDET1-LINE+13&amp;type=phone_number&amp;app_absent=0</v>
      </c>
      <c r="AF847" t="b">
        <f>IF(ISNA(VLOOKUP(D847&amp;"-"&amp;AB847, Ref_Kontak!$A:$E, 4, FALSE)), FALSE, TRUE)</f>
        <v>0</v>
      </c>
      <c r="AG847" t="str">
        <f>_xlfn.IFNA(VLOOKUP(Z847,Ref_Kontak!H:H,1,FALSE),"FALSE")</f>
        <v>628999007703</v>
      </c>
      <c r="AH847" t="str">
        <f t="shared" si="135"/>
        <v>METALDET1-LINE 13</v>
      </c>
      <c r="AI847">
        <f>IF(I847="violation",COUNTIF($AH$1:AH847,AH847),0)</f>
        <v>154</v>
      </c>
      <c r="AJ847" t="str">
        <f t="shared" si="136"/>
        <v>violation-METALDET1</v>
      </c>
      <c r="AK847">
        <f>IF(I847="violation",COUNTIF($AJ$1:AJ847,AJ847),FALSE)</f>
        <v>612</v>
      </c>
      <c r="AL847">
        <f t="shared" si="137"/>
        <v>0</v>
      </c>
      <c r="AM847">
        <f t="shared" si="138"/>
        <v>3</v>
      </c>
      <c r="AN847" t="str">
        <f t="shared" si="139"/>
        <v>ALERT! 3 Violation founded @METALDET1</v>
      </c>
    </row>
    <row r="848" spans="1:40">
      <c r="A848" t="s">
        <v>120</v>
      </c>
      <c r="B848" t="s">
        <v>121</v>
      </c>
      <c r="C848" t="s">
        <v>684</v>
      </c>
      <c r="D848" t="s">
        <v>589</v>
      </c>
      <c r="E848">
        <v>1</v>
      </c>
      <c r="G848" t="s">
        <v>130</v>
      </c>
      <c r="I848" t="s">
        <v>125</v>
      </c>
      <c r="Z848" t="str">
        <f>IFERROR(MID(AA848,FIND("-",H848,1)+1,20),_xlfn.IFNA(VLOOKUP(F848&amp;"-"&amp;AA848,Ref_Kontak!$A:$E,4,FALSE),Ref_Kontak!$H$2))</f>
        <v>628999007703</v>
      </c>
      <c r="AA848" t="str">
        <f t="shared" si="130"/>
        <v/>
      </c>
      <c r="AB848" t="str">
        <f t="shared" si="131"/>
        <v/>
      </c>
      <c r="AC848" t="str">
        <f t="shared" si="132"/>
        <v>628999007703</v>
      </c>
      <c r="AD848" t="str">
        <f t="shared" si="133"/>
        <v>Halo+,+Visual+AI+5S+mendeteksi+Violation%3A+METALDET1-LINE+13</v>
      </c>
      <c r="AE848" t="str">
        <f t="shared" si="134"/>
        <v>https://web.whatsapp.com/send/?phone=628999007703&amp;text=Halo+,+Visual+AI+5S+mendeteksi+Violation%3A+METALDET1-LINE+13&amp;type=phone_number&amp;app_absent=0</v>
      </c>
      <c r="AF848" t="b">
        <f>IF(ISNA(VLOOKUP(D848&amp;"-"&amp;AB848, Ref_Kontak!$A:$E, 4, FALSE)), FALSE, TRUE)</f>
        <v>0</v>
      </c>
      <c r="AG848" t="str">
        <f>_xlfn.IFNA(VLOOKUP(Z848,Ref_Kontak!H:H,1,FALSE),"FALSE")</f>
        <v>628999007703</v>
      </c>
      <c r="AH848" t="str">
        <f t="shared" si="135"/>
        <v>METALDET1-LINE 13</v>
      </c>
      <c r="AI848">
        <f>IF(I848="violation",COUNTIF($AH$1:AH848,AH848),0)</f>
        <v>155</v>
      </c>
      <c r="AJ848" t="str">
        <f t="shared" si="136"/>
        <v>violation-METALDET1</v>
      </c>
      <c r="AK848">
        <f>IF(I848="violation",COUNTIF($AJ$1:AJ848,AJ848),FALSE)</f>
        <v>613</v>
      </c>
      <c r="AL848">
        <f t="shared" si="137"/>
        <v>0</v>
      </c>
      <c r="AM848">
        <f t="shared" si="138"/>
        <v>3</v>
      </c>
      <c r="AN848" t="str">
        <f t="shared" si="139"/>
        <v>ALERT! 3 Violation founded @METALDET1</v>
      </c>
    </row>
    <row r="849" spans="1:40">
      <c r="A849" t="s">
        <v>120</v>
      </c>
      <c r="B849" t="s">
        <v>121</v>
      </c>
      <c r="C849" t="s">
        <v>684</v>
      </c>
      <c r="D849" t="s">
        <v>589</v>
      </c>
      <c r="E849">
        <v>1</v>
      </c>
      <c r="G849" t="s">
        <v>130</v>
      </c>
      <c r="I849" t="s">
        <v>125</v>
      </c>
      <c r="Z849" t="str">
        <f>IFERROR(MID(AA849,FIND("-",H849,1)+1,20),_xlfn.IFNA(VLOOKUP(F849&amp;"-"&amp;AA849,Ref_Kontak!$A:$E,4,FALSE),Ref_Kontak!$H$2))</f>
        <v>628999007703</v>
      </c>
      <c r="AA849" t="str">
        <f t="shared" si="130"/>
        <v/>
      </c>
      <c r="AB849" t="str">
        <f t="shared" si="131"/>
        <v/>
      </c>
      <c r="AC849" t="str">
        <f t="shared" si="132"/>
        <v>628999007703</v>
      </c>
      <c r="AD849" t="str">
        <f t="shared" si="133"/>
        <v>Halo+,+Visual+AI+5S+mendeteksi+Violation%3A+METALDET1-LINE+13</v>
      </c>
      <c r="AE849" t="str">
        <f t="shared" si="134"/>
        <v>https://web.whatsapp.com/send/?phone=628999007703&amp;text=Halo+,+Visual+AI+5S+mendeteksi+Violation%3A+METALDET1-LINE+13&amp;type=phone_number&amp;app_absent=0</v>
      </c>
      <c r="AF849" t="b">
        <f>IF(ISNA(VLOOKUP(D849&amp;"-"&amp;AB849, Ref_Kontak!$A:$E, 4, FALSE)), FALSE, TRUE)</f>
        <v>0</v>
      </c>
      <c r="AG849" t="str">
        <f>_xlfn.IFNA(VLOOKUP(Z849,Ref_Kontak!H:H,1,FALSE),"FALSE")</f>
        <v>628999007703</v>
      </c>
      <c r="AH849" t="str">
        <f t="shared" si="135"/>
        <v>METALDET1-LINE 13</v>
      </c>
      <c r="AI849">
        <f>IF(I849="violation",COUNTIF($AH$1:AH849,AH849),0)</f>
        <v>156</v>
      </c>
      <c r="AJ849" t="str">
        <f t="shared" si="136"/>
        <v>violation-METALDET1</v>
      </c>
      <c r="AK849">
        <f>IF(I849="violation",COUNTIF($AJ$1:AJ849,AJ849),FALSE)</f>
        <v>614</v>
      </c>
      <c r="AL849">
        <f t="shared" si="137"/>
        <v>0</v>
      </c>
      <c r="AM849">
        <f t="shared" si="138"/>
        <v>3</v>
      </c>
      <c r="AN849" t="str">
        <f t="shared" si="139"/>
        <v>ALERT! 3 Violation founded @METALDET1</v>
      </c>
    </row>
    <row r="850" spans="1:40">
      <c r="A850" t="s">
        <v>120</v>
      </c>
      <c r="B850" t="s">
        <v>121</v>
      </c>
      <c r="C850" t="s">
        <v>685</v>
      </c>
      <c r="D850" t="s">
        <v>589</v>
      </c>
      <c r="E850">
        <v>1</v>
      </c>
      <c r="G850" t="s">
        <v>130</v>
      </c>
      <c r="I850" t="s">
        <v>125</v>
      </c>
      <c r="Z850" t="str">
        <f>IFERROR(MID(AA850,FIND("-",H850,1)+1,20),_xlfn.IFNA(VLOOKUP(F850&amp;"-"&amp;AA850,Ref_Kontak!$A:$E,4,FALSE),Ref_Kontak!$H$2))</f>
        <v>628999007703</v>
      </c>
      <c r="AA850" t="str">
        <f t="shared" si="130"/>
        <v/>
      </c>
      <c r="AB850" t="str">
        <f t="shared" si="131"/>
        <v/>
      </c>
      <c r="AC850" t="str">
        <f t="shared" si="132"/>
        <v>628999007703</v>
      </c>
      <c r="AD850" t="str">
        <f t="shared" si="133"/>
        <v>Halo+,+Visual+AI+5S+mendeteksi+Violation%3A+METALDET1-LINE+13</v>
      </c>
      <c r="AE850" t="str">
        <f t="shared" si="134"/>
        <v>https://web.whatsapp.com/send/?phone=628999007703&amp;text=Halo+,+Visual+AI+5S+mendeteksi+Violation%3A+METALDET1-LINE+13&amp;type=phone_number&amp;app_absent=0</v>
      </c>
      <c r="AF850" t="b">
        <f>IF(ISNA(VLOOKUP(D850&amp;"-"&amp;AB850, Ref_Kontak!$A:$E, 4, FALSE)), FALSE, TRUE)</f>
        <v>0</v>
      </c>
      <c r="AG850" t="str">
        <f>_xlfn.IFNA(VLOOKUP(Z850,Ref_Kontak!H:H,1,FALSE),"FALSE")</f>
        <v>628999007703</v>
      </c>
      <c r="AH850" t="str">
        <f t="shared" si="135"/>
        <v>METALDET1-LINE 13</v>
      </c>
      <c r="AI850">
        <f>IF(I850="violation",COUNTIF($AH$1:AH850,AH850),0)</f>
        <v>157</v>
      </c>
      <c r="AJ850" t="str">
        <f t="shared" si="136"/>
        <v>violation-METALDET1</v>
      </c>
      <c r="AK850">
        <f>IF(I850="violation",COUNTIF($AJ$1:AJ850,AJ850),FALSE)</f>
        <v>615</v>
      </c>
      <c r="AL850">
        <f t="shared" si="137"/>
        <v>0</v>
      </c>
      <c r="AM850">
        <f t="shared" si="138"/>
        <v>3</v>
      </c>
      <c r="AN850" t="str">
        <f t="shared" si="139"/>
        <v>ALERT! 3 Violation founded @METALDET1</v>
      </c>
    </row>
    <row r="851" spans="1:40">
      <c r="A851" t="s">
        <v>120</v>
      </c>
      <c r="B851" t="s">
        <v>121</v>
      </c>
      <c r="C851" t="s">
        <v>685</v>
      </c>
      <c r="D851" t="s">
        <v>589</v>
      </c>
      <c r="E851">
        <v>1</v>
      </c>
      <c r="G851" t="s">
        <v>130</v>
      </c>
      <c r="I851" t="s">
        <v>125</v>
      </c>
      <c r="Z851" t="str">
        <f>IFERROR(MID(AA851,FIND("-",H851,1)+1,20),_xlfn.IFNA(VLOOKUP(F851&amp;"-"&amp;AA851,Ref_Kontak!$A:$E,4,FALSE),Ref_Kontak!$H$2))</f>
        <v>628999007703</v>
      </c>
      <c r="AA851" t="str">
        <f t="shared" si="130"/>
        <v/>
      </c>
      <c r="AB851" t="str">
        <f t="shared" si="131"/>
        <v/>
      </c>
      <c r="AC851" t="str">
        <f t="shared" si="132"/>
        <v>628999007703</v>
      </c>
      <c r="AD851" t="str">
        <f t="shared" si="133"/>
        <v>Halo+,+Visual+AI+5S+mendeteksi+Violation%3A+METALDET1-LINE+13</v>
      </c>
      <c r="AE851" t="str">
        <f t="shared" si="134"/>
        <v>https://web.whatsapp.com/send/?phone=628999007703&amp;text=Halo+,+Visual+AI+5S+mendeteksi+Violation%3A+METALDET1-LINE+13&amp;type=phone_number&amp;app_absent=0</v>
      </c>
      <c r="AF851" t="b">
        <f>IF(ISNA(VLOOKUP(D851&amp;"-"&amp;AB851, Ref_Kontak!$A:$E, 4, FALSE)), FALSE, TRUE)</f>
        <v>0</v>
      </c>
      <c r="AG851" t="str">
        <f>_xlfn.IFNA(VLOOKUP(Z851,Ref_Kontak!H:H,1,FALSE),"FALSE")</f>
        <v>628999007703</v>
      </c>
      <c r="AH851" t="str">
        <f t="shared" si="135"/>
        <v>METALDET1-LINE 13</v>
      </c>
      <c r="AI851">
        <f>IF(I851="violation",COUNTIF($AH$1:AH851,AH851),0)</f>
        <v>158</v>
      </c>
      <c r="AJ851" t="str">
        <f t="shared" si="136"/>
        <v>violation-METALDET1</v>
      </c>
      <c r="AK851">
        <f>IF(I851="violation",COUNTIF($AJ$1:AJ851,AJ851),FALSE)</f>
        <v>616</v>
      </c>
      <c r="AL851">
        <f t="shared" si="137"/>
        <v>0</v>
      </c>
      <c r="AM851">
        <f t="shared" si="138"/>
        <v>3</v>
      </c>
      <c r="AN851" t="str">
        <f t="shared" si="139"/>
        <v>ALERT! 3 Violation founded @METALDET1</v>
      </c>
    </row>
    <row r="852" spans="1:40">
      <c r="A852" t="s">
        <v>120</v>
      </c>
      <c r="B852" t="s">
        <v>121</v>
      </c>
      <c r="C852" t="s">
        <v>686</v>
      </c>
      <c r="D852" t="s">
        <v>589</v>
      </c>
      <c r="E852">
        <v>1</v>
      </c>
      <c r="G852" t="s">
        <v>130</v>
      </c>
      <c r="I852" t="s">
        <v>125</v>
      </c>
      <c r="Z852" t="str">
        <f>IFERROR(MID(AA852,FIND("-",H852,1)+1,20),_xlfn.IFNA(VLOOKUP(F852&amp;"-"&amp;AA852,Ref_Kontak!$A:$E,4,FALSE),Ref_Kontak!$H$2))</f>
        <v>628999007703</v>
      </c>
      <c r="AA852" t="str">
        <f t="shared" si="130"/>
        <v/>
      </c>
      <c r="AB852" t="str">
        <f t="shared" si="131"/>
        <v/>
      </c>
      <c r="AC852" t="str">
        <f t="shared" si="132"/>
        <v>628999007703</v>
      </c>
      <c r="AD852" t="str">
        <f t="shared" si="133"/>
        <v>Halo+,+Visual+AI+5S+mendeteksi+Violation%3A+METALDET1-LINE+13</v>
      </c>
      <c r="AE852" t="str">
        <f t="shared" si="134"/>
        <v>https://web.whatsapp.com/send/?phone=628999007703&amp;text=Halo+,+Visual+AI+5S+mendeteksi+Violation%3A+METALDET1-LINE+13&amp;type=phone_number&amp;app_absent=0</v>
      </c>
      <c r="AF852" t="b">
        <f>IF(ISNA(VLOOKUP(D852&amp;"-"&amp;AB852, Ref_Kontak!$A:$E, 4, FALSE)), FALSE, TRUE)</f>
        <v>0</v>
      </c>
      <c r="AG852" t="str">
        <f>_xlfn.IFNA(VLOOKUP(Z852,Ref_Kontak!H:H,1,FALSE),"FALSE")</f>
        <v>628999007703</v>
      </c>
      <c r="AH852" t="str">
        <f t="shared" si="135"/>
        <v>METALDET1-LINE 13</v>
      </c>
      <c r="AI852">
        <f>IF(I852="violation",COUNTIF($AH$1:AH852,AH852),0)</f>
        <v>159</v>
      </c>
      <c r="AJ852" t="str">
        <f t="shared" si="136"/>
        <v>violation-METALDET1</v>
      </c>
      <c r="AK852">
        <f>IF(I852="violation",COUNTIF($AJ$1:AJ852,AJ852),FALSE)</f>
        <v>617</v>
      </c>
      <c r="AL852">
        <f t="shared" si="137"/>
        <v>0</v>
      </c>
      <c r="AM852">
        <f t="shared" si="138"/>
        <v>3</v>
      </c>
      <c r="AN852" t="str">
        <f t="shared" si="139"/>
        <v>ALERT! 3 Violation founded @METALDET1</v>
      </c>
    </row>
    <row r="853" spans="1:40">
      <c r="A853" t="s">
        <v>120</v>
      </c>
      <c r="B853" t="s">
        <v>121</v>
      </c>
      <c r="C853" t="s">
        <v>687</v>
      </c>
      <c r="D853" t="s">
        <v>589</v>
      </c>
      <c r="E853">
        <v>1</v>
      </c>
      <c r="G853" t="s">
        <v>130</v>
      </c>
      <c r="I853" t="s">
        <v>125</v>
      </c>
      <c r="Z853" t="str">
        <f>IFERROR(MID(AA853,FIND("-",H853,1)+1,20),_xlfn.IFNA(VLOOKUP(F853&amp;"-"&amp;AA853,Ref_Kontak!$A:$E,4,FALSE),Ref_Kontak!$H$2))</f>
        <v>628999007703</v>
      </c>
      <c r="AA853" t="str">
        <f t="shared" si="130"/>
        <v/>
      </c>
      <c r="AB853" t="str">
        <f t="shared" si="131"/>
        <v/>
      </c>
      <c r="AC853" t="str">
        <f t="shared" si="132"/>
        <v>628999007703</v>
      </c>
      <c r="AD853" t="str">
        <f t="shared" si="133"/>
        <v>Halo+,+Visual+AI+5S+mendeteksi+Violation%3A+METALDET1-LINE+13</v>
      </c>
      <c r="AE853" t="str">
        <f t="shared" si="134"/>
        <v>https://web.whatsapp.com/send/?phone=628999007703&amp;text=Halo+,+Visual+AI+5S+mendeteksi+Violation%3A+METALDET1-LINE+13&amp;type=phone_number&amp;app_absent=0</v>
      </c>
      <c r="AF853" t="b">
        <f>IF(ISNA(VLOOKUP(D853&amp;"-"&amp;AB853, Ref_Kontak!$A:$E, 4, FALSE)), FALSE, TRUE)</f>
        <v>0</v>
      </c>
      <c r="AG853" t="str">
        <f>_xlfn.IFNA(VLOOKUP(Z853,Ref_Kontak!H:H,1,FALSE),"FALSE")</f>
        <v>628999007703</v>
      </c>
      <c r="AH853" t="str">
        <f t="shared" si="135"/>
        <v>METALDET1-LINE 13</v>
      </c>
      <c r="AI853">
        <f>IF(I853="violation",COUNTIF($AH$1:AH853,AH853),0)</f>
        <v>160</v>
      </c>
      <c r="AJ853" t="str">
        <f t="shared" si="136"/>
        <v>violation-METALDET1</v>
      </c>
      <c r="AK853">
        <f>IF(I853="violation",COUNTIF($AJ$1:AJ853,AJ853),FALSE)</f>
        <v>618</v>
      </c>
      <c r="AL853">
        <f t="shared" si="137"/>
        <v>0</v>
      </c>
      <c r="AM853">
        <f t="shared" si="138"/>
        <v>3</v>
      </c>
      <c r="AN853" t="str">
        <f t="shared" si="139"/>
        <v>ALERT! 3 Violation founded @METALDET1</v>
      </c>
    </row>
    <row r="854" spans="1:40">
      <c r="A854" t="s">
        <v>120</v>
      </c>
      <c r="B854" t="s">
        <v>121</v>
      </c>
      <c r="C854" t="s">
        <v>687</v>
      </c>
      <c r="D854" t="s">
        <v>589</v>
      </c>
      <c r="E854">
        <v>1</v>
      </c>
      <c r="G854" t="s">
        <v>130</v>
      </c>
      <c r="I854" t="s">
        <v>125</v>
      </c>
      <c r="Z854" t="str">
        <f>IFERROR(MID(AA854,FIND("-",H854,1)+1,20),_xlfn.IFNA(VLOOKUP(F854&amp;"-"&amp;AA854,Ref_Kontak!$A:$E,4,FALSE),Ref_Kontak!$H$2))</f>
        <v>628999007703</v>
      </c>
      <c r="AA854" t="str">
        <f t="shared" si="130"/>
        <v/>
      </c>
      <c r="AB854" t="str">
        <f t="shared" si="131"/>
        <v/>
      </c>
      <c r="AC854" t="str">
        <f t="shared" si="132"/>
        <v>628999007703</v>
      </c>
      <c r="AD854" t="str">
        <f t="shared" si="133"/>
        <v>Halo+,+Visual+AI+5S+mendeteksi+Violation%3A+METALDET1-LINE+13</v>
      </c>
      <c r="AE854" t="str">
        <f t="shared" si="134"/>
        <v>https://web.whatsapp.com/send/?phone=628999007703&amp;text=Halo+,+Visual+AI+5S+mendeteksi+Violation%3A+METALDET1-LINE+13&amp;type=phone_number&amp;app_absent=0</v>
      </c>
      <c r="AF854" t="b">
        <f>IF(ISNA(VLOOKUP(D854&amp;"-"&amp;AB854, Ref_Kontak!$A:$E, 4, FALSE)), FALSE, TRUE)</f>
        <v>0</v>
      </c>
      <c r="AG854" t="str">
        <f>_xlfn.IFNA(VLOOKUP(Z854,Ref_Kontak!H:H,1,FALSE),"FALSE")</f>
        <v>628999007703</v>
      </c>
      <c r="AH854" t="str">
        <f t="shared" si="135"/>
        <v>METALDET1-LINE 13</v>
      </c>
      <c r="AI854">
        <f>IF(I854="violation",COUNTIF($AH$1:AH854,AH854),0)</f>
        <v>161</v>
      </c>
      <c r="AJ854" t="str">
        <f t="shared" si="136"/>
        <v>violation-METALDET1</v>
      </c>
      <c r="AK854">
        <f>IF(I854="violation",COUNTIF($AJ$1:AJ854,AJ854),FALSE)</f>
        <v>619</v>
      </c>
      <c r="AL854">
        <f t="shared" si="137"/>
        <v>0</v>
      </c>
      <c r="AM854">
        <f t="shared" si="138"/>
        <v>3</v>
      </c>
      <c r="AN854" t="str">
        <f t="shared" si="139"/>
        <v>ALERT! 3 Violation founded @METALDET1</v>
      </c>
    </row>
    <row r="855" spans="1:40">
      <c r="A855" t="s">
        <v>120</v>
      </c>
      <c r="B855" t="s">
        <v>121</v>
      </c>
      <c r="C855" t="s">
        <v>688</v>
      </c>
      <c r="D855" t="s">
        <v>589</v>
      </c>
      <c r="E855">
        <v>1</v>
      </c>
      <c r="G855" t="s">
        <v>130</v>
      </c>
      <c r="I855" t="s">
        <v>125</v>
      </c>
      <c r="Z855" t="str">
        <f>IFERROR(MID(AA855,FIND("-",H855,1)+1,20),_xlfn.IFNA(VLOOKUP(F855&amp;"-"&amp;AA855,Ref_Kontak!$A:$E,4,FALSE),Ref_Kontak!$H$2))</f>
        <v>628999007703</v>
      </c>
      <c r="AA855" t="str">
        <f t="shared" si="130"/>
        <v/>
      </c>
      <c r="AB855" t="str">
        <f t="shared" si="131"/>
        <v/>
      </c>
      <c r="AC855" t="str">
        <f t="shared" si="132"/>
        <v>628999007703</v>
      </c>
      <c r="AD855" t="str">
        <f t="shared" si="133"/>
        <v>Halo+,+Visual+AI+5S+mendeteksi+Violation%3A+METALDET1-LINE+13</v>
      </c>
      <c r="AE855" t="str">
        <f t="shared" si="134"/>
        <v>https://web.whatsapp.com/send/?phone=628999007703&amp;text=Halo+,+Visual+AI+5S+mendeteksi+Violation%3A+METALDET1-LINE+13&amp;type=phone_number&amp;app_absent=0</v>
      </c>
      <c r="AF855" t="b">
        <f>IF(ISNA(VLOOKUP(D855&amp;"-"&amp;AB855, Ref_Kontak!$A:$E, 4, FALSE)), FALSE, TRUE)</f>
        <v>0</v>
      </c>
      <c r="AG855" t="str">
        <f>_xlfn.IFNA(VLOOKUP(Z855,Ref_Kontak!H:H,1,FALSE),"FALSE")</f>
        <v>628999007703</v>
      </c>
      <c r="AH855" t="str">
        <f t="shared" si="135"/>
        <v>METALDET1-LINE 13</v>
      </c>
      <c r="AI855">
        <f>IF(I855="violation",COUNTIF($AH$1:AH855,AH855),0)</f>
        <v>162</v>
      </c>
      <c r="AJ855" t="str">
        <f t="shared" si="136"/>
        <v>violation-METALDET1</v>
      </c>
      <c r="AK855">
        <f>IF(I855="violation",COUNTIF($AJ$1:AJ855,AJ855),FALSE)</f>
        <v>620</v>
      </c>
      <c r="AL855">
        <f t="shared" si="137"/>
        <v>0</v>
      </c>
      <c r="AM855">
        <f t="shared" si="138"/>
        <v>3</v>
      </c>
      <c r="AN855" t="str">
        <f t="shared" si="139"/>
        <v>ALERT! 3 Violation founded @METALDET1</v>
      </c>
    </row>
    <row r="856" spans="1:40">
      <c r="A856" t="s">
        <v>120</v>
      </c>
      <c r="B856" t="s">
        <v>121</v>
      </c>
      <c r="C856" t="s">
        <v>688</v>
      </c>
      <c r="D856" t="s">
        <v>589</v>
      </c>
      <c r="E856">
        <v>1</v>
      </c>
      <c r="G856" t="s">
        <v>130</v>
      </c>
      <c r="I856" t="s">
        <v>125</v>
      </c>
      <c r="Z856" t="str">
        <f>IFERROR(MID(AA856,FIND("-",H856,1)+1,20),_xlfn.IFNA(VLOOKUP(F856&amp;"-"&amp;AA856,Ref_Kontak!$A:$E,4,FALSE),Ref_Kontak!$H$2))</f>
        <v>628999007703</v>
      </c>
      <c r="AA856" t="str">
        <f t="shared" si="130"/>
        <v/>
      </c>
      <c r="AB856" t="str">
        <f t="shared" si="131"/>
        <v/>
      </c>
      <c r="AC856" t="str">
        <f t="shared" si="132"/>
        <v>628999007703</v>
      </c>
      <c r="AD856" t="str">
        <f t="shared" si="133"/>
        <v>Halo+,+Visual+AI+5S+mendeteksi+Violation%3A+METALDET1-LINE+13</v>
      </c>
      <c r="AE856" t="str">
        <f t="shared" si="134"/>
        <v>https://web.whatsapp.com/send/?phone=628999007703&amp;text=Halo+,+Visual+AI+5S+mendeteksi+Violation%3A+METALDET1-LINE+13&amp;type=phone_number&amp;app_absent=0</v>
      </c>
      <c r="AF856" t="b">
        <f>IF(ISNA(VLOOKUP(D856&amp;"-"&amp;AB856, Ref_Kontak!$A:$E, 4, FALSE)), FALSE, TRUE)</f>
        <v>0</v>
      </c>
      <c r="AG856" t="str">
        <f>_xlfn.IFNA(VLOOKUP(Z856,Ref_Kontak!H:H,1,FALSE),"FALSE")</f>
        <v>628999007703</v>
      </c>
      <c r="AH856" t="str">
        <f t="shared" si="135"/>
        <v>METALDET1-LINE 13</v>
      </c>
      <c r="AI856">
        <f>IF(I856="violation",COUNTIF($AH$1:AH856,AH856),0)</f>
        <v>163</v>
      </c>
      <c r="AJ856" t="str">
        <f t="shared" si="136"/>
        <v>violation-METALDET1</v>
      </c>
      <c r="AK856">
        <f>IF(I856="violation",COUNTIF($AJ$1:AJ856,AJ856),FALSE)</f>
        <v>621</v>
      </c>
      <c r="AL856">
        <f t="shared" si="137"/>
        <v>0</v>
      </c>
      <c r="AM856">
        <f t="shared" si="138"/>
        <v>3</v>
      </c>
      <c r="AN856" t="str">
        <f t="shared" si="139"/>
        <v>ALERT! 3 Violation founded @METALDET1</v>
      </c>
    </row>
    <row r="857" spans="1:40">
      <c r="A857" t="s">
        <v>120</v>
      </c>
      <c r="B857" t="s">
        <v>121</v>
      </c>
      <c r="C857" t="s">
        <v>689</v>
      </c>
      <c r="D857" t="s">
        <v>589</v>
      </c>
      <c r="E857">
        <v>1</v>
      </c>
      <c r="G857" t="s">
        <v>130</v>
      </c>
      <c r="I857" t="s">
        <v>125</v>
      </c>
      <c r="Z857" t="str">
        <f>IFERROR(MID(AA857,FIND("-",H857,1)+1,20),_xlfn.IFNA(VLOOKUP(F857&amp;"-"&amp;AA857,Ref_Kontak!$A:$E,4,FALSE),Ref_Kontak!$H$2))</f>
        <v>628999007703</v>
      </c>
      <c r="AA857" t="str">
        <f t="shared" si="130"/>
        <v/>
      </c>
      <c r="AB857" t="str">
        <f t="shared" si="131"/>
        <v/>
      </c>
      <c r="AC857" t="str">
        <f t="shared" si="132"/>
        <v>628999007703</v>
      </c>
      <c r="AD857" t="str">
        <f t="shared" si="133"/>
        <v>Halo+,+Visual+AI+5S+mendeteksi+Violation%3A+METALDET1-LINE+13</v>
      </c>
      <c r="AE857" t="str">
        <f t="shared" si="134"/>
        <v>https://web.whatsapp.com/send/?phone=628999007703&amp;text=Halo+,+Visual+AI+5S+mendeteksi+Violation%3A+METALDET1-LINE+13&amp;type=phone_number&amp;app_absent=0</v>
      </c>
      <c r="AF857" t="b">
        <f>IF(ISNA(VLOOKUP(D857&amp;"-"&amp;AB857, Ref_Kontak!$A:$E, 4, FALSE)), FALSE, TRUE)</f>
        <v>0</v>
      </c>
      <c r="AG857" t="str">
        <f>_xlfn.IFNA(VLOOKUP(Z857,Ref_Kontak!H:H,1,FALSE),"FALSE")</f>
        <v>628999007703</v>
      </c>
      <c r="AH857" t="str">
        <f t="shared" si="135"/>
        <v>METALDET1-LINE 13</v>
      </c>
      <c r="AI857">
        <f>IF(I857="violation",COUNTIF($AH$1:AH857,AH857),0)</f>
        <v>164</v>
      </c>
      <c r="AJ857" t="str">
        <f t="shared" si="136"/>
        <v>violation-METALDET1</v>
      </c>
      <c r="AK857">
        <f>IF(I857="violation",COUNTIF($AJ$1:AJ857,AJ857),FALSE)</f>
        <v>622</v>
      </c>
      <c r="AL857">
        <f t="shared" si="137"/>
        <v>0</v>
      </c>
      <c r="AM857">
        <f t="shared" si="138"/>
        <v>3</v>
      </c>
      <c r="AN857" t="str">
        <f t="shared" si="139"/>
        <v>ALERT! 3 Violation founded @METALDET1</v>
      </c>
    </row>
    <row r="858" spans="1:40">
      <c r="A858" t="s">
        <v>120</v>
      </c>
      <c r="B858" t="s">
        <v>121</v>
      </c>
      <c r="C858" t="s">
        <v>690</v>
      </c>
      <c r="D858" t="s">
        <v>589</v>
      </c>
      <c r="E858">
        <v>1</v>
      </c>
      <c r="G858" t="s">
        <v>130</v>
      </c>
      <c r="I858" t="s">
        <v>125</v>
      </c>
      <c r="Z858" t="str">
        <f>IFERROR(MID(AA858,FIND("-",H858,1)+1,20),_xlfn.IFNA(VLOOKUP(F858&amp;"-"&amp;AA858,Ref_Kontak!$A:$E,4,FALSE),Ref_Kontak!$H$2))</f>
        <v>628999007703</v>
      </c>
      <c r="AA858" t="str">
        <f t="shared" si="130"/>
        <v/>
      </c>
      <c r="AB858" t="str">
        <f t="shared" si="131"/>
        <v/>
      </c>
      <c r="AC858" t="str">
        <f t="shared" si="132"/>
        <v>628999007703</v>
      </c>
      <c r="AD858" t="str">
        <f t="shared" si="133"/>
        <v>Halo+,+Visual+AI+5S+mendeteksi+Violation%3A+METALDET1-LINE+13</v>
      </c>
      <c r="AE858" t="str">
        <f t="shared" si="134"/>
        <v>https://web.whatsapp.com/send/?phone=628999007703&amp;text=Halo+,+Visual+AI+5S+mendeteksi+Violation%3A+METALDET1-LINE+13&amp;type=phone_number&amp;app_absent=0</v>
      </c>
      <c r="AF858" t="b">
        <f>IF(ISNA(VLOOKUP(D858&amp;"-"&amp;AB858, Ref_Kontak!$A:$E, 4, FALSE)), FALSE, TRUE)</f>
        <v>0</v>
      </c>
      <c r="AG858" t="str">
        <f>_xlfn.IFNA(VLOOKUP(Z858,Ref_Kontak!H:H,1,FALSE),"FALSE")</f>
        <v>628999007703</v>
      </c>
      <c r="AH858" t="str">
        <f t="shared" si="135"/>
        <v>METALDET1-LINE 13</v>
      </c>
      <c r="AI858">
        <f>IF(I858="violation",COUNTIF($AH$1:AH858,AH858),0)</f>
        <v>165</v>
      </c>
      <c r="AJ858" t="str">
        <f t="shared" si="136"/>
        <v>violation-METALDET1</v>
      </c>
      <c r="AK858">
        <f>IF(I858="violation",COUNTIF($AJ$1:AJ858,AJ858),FALSE)</f>
        <v>623</v>
      </c>
      <c r="AL858">
        <f t="shared" si="137"/>
        <v>0</v>
      </c>
      <c r="AM858">
        <f t="shared" si="138"/>
        <v>3</v>
      </c>
      <c r="AN858" t="str">
        <f t="shared" si="139"/>
        <v>ALERT! 3 Violation founded @METALDET1</v>
      </c>
    </row>
    <row r="859" spans="1:40">
      <c r="A859" t="s">
        <v>120</v>
      </c>
      <c r="B859" t="s">
        <v>121</v>
      </c>
      <c r="C859" t="s">
        <v>690</v>
      </c>
      <c r="D859" t="s">
        <v>589</v>
      </c>
      <c r="E859">
        <v>1</v>
      </c>
      <c r="G859" t="s">
        <v>130</v>
      </c>
      <c r="I859" t="s">
        <v>125</v>
      </c>
      <c r="Z859" t="str">
        <f>IFERROR(MID(AA859,FIND("-",H859,1)+1,20),_xlfn.IFNA(VLOOKUP(F859&amp;"-"&amp;AA859,Ref_Kontak!$A:$E,4,FALSE),Ref_Kontak!$H$2))</f>
        <v>628999007703</v>
      </c>
      <c r="AA859" t="str">
        <f t="shared" si="130"/>
        <v/>
      </c>
      <c r="AB859" t="str">
        <f t="shared" si="131"/>
        <v/>
      </c>
      <c r="AC859" t="str">
        <f t="shared" si="132"/>
        <v>628999007703</v>
      </c>
      <c r="AD859" t="str">
        <f t="shared" si="133"/>
        <v>Halo+,+Visual+AI+5S+mendeteksi+Violation%3A+METALDET1-LINE+13</v>
      </c>
      <c r="AE859" t="str">
        <f t="shared" si="134"/>
        <v>https://web.whatsapp.com/send/?phone=628999007703&amp;text=Halo+,+Visual+AI+5S+mendeteksi+Violation%3A+METALDET1-LINE+13&amp;type=phone_number&amp;app_absent=0</v>
      </c>
      <c r="AF859" t="b">
        <f>IF(ISNA(VLOOKUP(D859&amp;"-"&amp;AB859, Ref_Kontak!$A:$E, 4, FALSE)), FALSE, TRUE)</f>
        <v>0</v>
      </c>
      <c r="AG859" t="str">
        <f>_xlfn.IFNA(VLOOKUP(Z859,Ref_Kontak!H:H,1,FALSE),"FALSE")</f>
        <v>628999007703</v>
      </c>
      <c r="AH859" t="str">
        <f t="shared" si="135"/>
        <v>METALDET1-LINE 13</v>
      </c>
      <c r="AI859">
        <f>IF(I859="violation",COUNTIF($AH$1:AH859,AH859),0)</f>
        <v>166</v>
      </c>
      <c r="AJ859" t="str">
        <f t="shared" si="136"/>
        <v>violation-METALDET1</v>
      </c>
      <c r="AK859">
        <f>IF(I859="violation",COUNTIF($AJ$1:AJ859,AJ859),FALSE)</f>
        <v>624</v>
      </c>
      <c r="AL859">
        <f t="shared" si="137"/>
        <v>0</v>
      </c>
      <c r="AM859">
        <f t="shared" si="138"/>
        <v>3</v>
      </c>
      <c r="AN859" t="str">
        <f t="shared" si="139"/>
        <v>ALERT! 3 Violation founded @METALDET1</v>
      </c>
    </row>
    <row r="860" spans="1:40">
      <c r="A860" t="s">
        <v>120</v>
      </c>
      <c r="B860" t="s">
        <v>121</v>
      </c>
      <c r="C860" t="s">
        <v>691</v>
      </c>
      <c r="D860" t="s">
        <v>589</v>
      </c>
      <c r="E860">
        <v>1</v>
      </c>
      <c r="G860" t="s">
        <v>130</v>
      </c>
      <c r="I860" t="s">
        <v>125</v>
      </c>
      <c r="Z860" t="str">
        <f>IFERROR(MID(AA860,FIND("-",H860,1)+1,20),_xlfn.IFNA(VLOOKUP(F860&amp;"-"&amp;AA860,Ref_Kontak!$A:$E,4,FALSE),Ref_Kontak!$H$2))</f>
        <v>628999007703</v>
      </c>
      <c r="AA860" t="str">
        <f t="shared" si="130"/>
        <v/>
      </c>
      <c r="AB860" t="str">
        <f t="shared" si="131"/>
        <v/>
      </c>
      <c r="AC860" t="str">
        <f t="shared" si="132"/>
        <v>628999007703</v>
      </c>
      <c r="AD860" t="str">
        <f t="shared" si="133"/>
        <v>Halo+,+Visual+AI+5S+mendeteksi+Violation%3A+METALDET1-LINE+13</v>
      </c>
      <c r="AE860" t="str">
        <f t="shared" si="134"/>
        <v>https://web.whatsapp.com/send/?phone=628999007703&amp;text=Halo+,+Visual+AI+5S+mendeteksi+Violation%3A+METALDET1-LINE+13&amp;type=phone_number&amp;app_absent=0</v>
      </c>
      <c r="AF860" t="b">
        <f>IF(ISNA(VLOOKUP(D860&amp;"-"&amp;AB860, Ref_Kontak!$A:$E, 4, FALSE)), FALSE, TRUE)</f>
        <v>0</v>
      </c>
      <c r="AG860" t="str">
        <f>_xlfn.IFNA(VLOOKUP(Z860,Ref_Kontak!H:H,1,FALSE),"FALSE")</f>
        <v>628999007703</v>
      </c>
      <c r="AH860" t="str">
        <f t="shared" si="135"/>
        <v>METALDET1-LINE 13</v>
      </c>
      <c r="AI860">
        <f>IF(I860="violation",COUNTIF($AH$1:AH860,AH860),0)</f>
        <v>167</v>
      </c>
      <c r="AJ860" t="str">
        <f t="shared" si="136"/>
        <v>violation-METALDET1</v>
      </c>
      <c r="AK860">
        <f>IF(I860="violation",COUNTIF($AJ$1:AJ860,AJ860),FALSE)</f>
        <v>625</v>
      </c>
      <c r="AL860">
        <f t="shared" si="137"/>
        <v>0</v>
      </c>
      <c r="AM860">
        <f t="shared" si="138"/>
        <v>3</v>
      </c>
      <c r="AN860" t="str">
        <f t="shared" si="139"/>
        <v>ALERT! 3 Violation founded @METALDET1</v>
      </c>
    </row>
    <row r="861" spans="1:40">
      <c r="A861" t="s">
        <v>120</v>
      </c>
      <c r="B861" t="s">
        <v>121</v>
      </c>
      <c r="C861" t="s">
        <v>691</v>
      </c>
      <c r="D861" t="s">
        <v>589</v>
      </c>
      <c r="E861">
        <v>1</v>
      </c>
      <c r="G861" t="s">
        <v>130</v>
      </c>
      <c r="I861" t="s">
        <v>125</v>
      </c>
      <c r="Z861" t="str">
        <f>IFERROR(MID(AA861,FIND("-",H861,1)+1,20),_xlfn.IFNA(VLOOKUP(F861&amp;"-"&amp;AA861,Ref_Kontak!$A:$E,4,FALSE),Ref_Kontak!$H$2))</f>
        <v>628999007703</v>
      </c>
      <c r="AA861" t="str">
        <f t="shared" si="130"/>
        <v/>
      </c>
      <c r="AB861" t="str">
        <f t="shared" si="131"/>
        <v/>
      </c>
      <c r="AC861" t="str">
        <f t="shared" si="132"/>
        <v>628999007703</v>
      </c>
      <c r="AD861" t="str">
        <f t="shared" si="133"/>
        <v>Halo+,+Visual+AI+5S+mendeteksi+Violation%3A+METALDET1-LINE+13</v>
      </c>
      <c r="AE861" t="str">
        <f t="shared" si="134"/>
        <v>https://web.whatsapp.com/send/?phone=628999007703&amp;text=Halo+,+Visual+AI+5S+mendeteksi+Violation%3A+METALDET1-LINE+13&amp;type=phone_number&amp;app_absent=0</v>
      </c>
      <c r="AF861" t="b">
        <f>IF(ISNA(VLOOKUP(D861&amp;"-"&amp;AB861, Ref_Kontak!$A:$E, 4, FALSE)), FALSE, TRUE)</f>
        <v>0</v>
      </c>
      <c r="AG861" t="str">
        <f>_xlfn.IFNA(VLOOKUP(Z861,Ref_Kontak!H:H,1,FALSE),"FALSE")</f>
        <v>628999007703</v>
      </c>
      <c r="AH861" t="str">
        <f t="shared" si="135"/>
        <v>METALDET1-LINE 13</v>
      </c>
      <c r="AI861">
        <f>IF(I861="violation",COUNTIF($AH$1:AH861,AH861),0)</f>
        <v>168</v>
      </c>
      <c r="AJ861" t="str">
        <f t="shared" si="136"/>
        <v>violation-METALDET1</v>
      </c>
      <c r="AK861">
        <f>IF(I861="violation",COUNTIF($AJ$1:AJ861,AJ861),FALSE)</f>
        <v>626</v>
      </c>
      <c r="AL861">
        <f t="shared" si="137"/>
        <v>0</v>
      </c>
      <c r="AM861">
        <f t="shared" si="138"/>
        <v>3</v>
      </c>
      <c r="AN861" t="str">
        <f t="shared" si="139"/>
        <v>ALERT! 3 Violation founded @METALDET1</v>
      </c>
    </row>
    <row r="862" spans="1:40">
      <c r="A862" t="s">
        <v>120</v>
      </c>
      <c r="B862" t="s">
        <v>121</v>
      </c>
      <c r="C862" t="s">
        <v>692</v>
      </c>
      <c r="D862" t="s">
        <v>589</v>
      </c>
      <c r="E862">
        <v>1</v>
      </c>
      <c r="G862" t="s">
        <v>130</v>
      </c>
      <c r="I862" t="s">
        <v>125</v>
      </c>
      <c r="Z862" t="str">
        <f>IFERROR(MID(AA862,FIND("-",H862,1)+1,20),_xlfn.IFNA(VLOOKUP(F862&amp;"-"&amp;AA862,Ref_Kontak!$A:$E,4,FALSE),Ref_Kontak!$H$2))</f>
        <v>628999007703</v>
      </c>
      <c r="AA862" t="str">
        <f t="shared" si="130"/>
        <v/>
      </c>
      <c r="AB862" t="str">
        <f t="shared" si="131"/>
        <v/>
      </c>
      <c r="AC862" t="str">
        <f t="shared" si="132"/>
        <v>628999007703</v>
      </c>
      <c r="AD862" t="str">
        <f t="shared" si="133"/>
        <v>Halo+,+Visual+AI+5S+mendeteksi+Violation%3A+METALDET1-LINE+13</v>
      </c>
      <c r="AE862" t="str">
        <f t="shared" si="134"/>
        <v>https://web.whatsapp.com/send/?phone=628999007703&amp;text=Halo+,+Visual+AI+5S+mendeteksi+Violation%3A+METALDET1-LINE+13&amp;type=phone_number&amp;app_absent=0</v>
      </c>
      <c r="AF862" t="b">
        <f>IF(ISNA(VLOOKUP(D862&amp;"-"&amp;AB862, Ref_Kontak!$A:$E, 4, FALSE)), FALSE, TRUE)</f>
        <v>0</v>
      </c>
      <c r="AG862" t="str">
        <f>_xlfn.IFNA(VLOOKUP(Z862,Ref_Kontak!H:H,1,FALSE),"FALSE")</f>
        <v>628999007703</v>
      </c>
      <c r="AH862" t="str">
        <f t="shared" si="135"/>
        <v>METALDET1-LINE 13</v>
      </c>
      <c r="AI862">
        <f>IF(I862="violation",COUNTIF($AH$1:AH862,AH862),0)</f>
        <v>169</v>
      </c>
      <c r="AJ862" t="str">
        <f t="shared" si="136"/>
        <v>violation-METALDET1</v>
      </c>
      <c r="AK862">
        <f>IF(I862="violation",COUNTIF($AJ$1:AJ862,AJ862),FALSE)</f>
        <v>627</v>
      </c>
      <c r="AL862">
        <f t="shared" si="137"/>
        <v>0</v>
      </c>
      <c r="AM862">
        <f t="shared" si="138"/>
        <v>3</v>
      </c>
      <c r="AN862" t="str">
        <f t="shared" si="139"/>
        <v>ALERT! 3 Violation founded @METALDET1</v>
      </c>
    </row>
    <row r="863" spans="1:40">
      <c r="A863" t="s">
        <v>120</v>
      </c>
      <c r="B863" t="s">
        <v>121</v>
      </c>
      <c r="C863" t="s">
        <v>693</v>
      </c>
      <c r="D863" t="s">
        <v>589</v>
      </c>
      <c r="E863">
        <v>1</v>
      </c>
      <c r="G863" t="s">
        <v>130</v>
      </c>
      <c r="I863" t="s">
        <v>125</v>
      </c>
      <c r="Z863" t="str">
        <f>IFERROR(MID(AA863,FIND("-",H863,1)+1,20),_xlfn.IFNA(VLOOKUP(F863&amp;"-"&amp;AA863,Ref_Kontak!$A:$E,4,FALSE),Ref_Kontak!$H$2))</f>
        <v>628999007703</v>
      </c>
      <c r="AA863" t="str">
        <f t="shared" si="130"/>
        <v/>
      </c>
      <c r="AB863" t="str">
        <f t="shared" si="131"/>
        <v/>
      </c>
      <c r="AC863" t="str">
        <f t="shared" si="132"/>
        <v>628999007703</v>
      </c>
      <c r="AD863" t="str">
        <f t="shared" si="133"/>
        <v>Halo+,+Visual+AI+5S+mendeteksi+Violation%3A+METALDET1-LINE+13</v>
      </c>
      <c r="AE863" t="str">
        <f t="shared" si="134"/>
        <v>https://web.whatsapp.com/send/?phone=628999007703&amp;text=Halo+,+Visual+AI+5S+mendeteksi+Violation%3A+METALDET1-LINE+13&amp;type=phone_number&amp;app_absent=0</v>
      </c>
      <c r="AF863" t="b">
        <f>IF(ISNA(VLOOKUP(D863&amp;"-"&amp;AB863, Ref_Kontak!$A:$E, 4, FALSE)), FALSE, TRUE)</f>
        <v>0</v>
      </c>
      <c r="AG863" t="str">
        <f>_xlfn.IFNA(VLOOKUP(Z863,Ref_Kontak!H:H,1,FALSE),"FALSE")</f>
        <v>628999007703</v>
      </c>
      <c r="AH863" t="str">
        <f t="shared" si="135"/>
        <v>METALDET1-LINE 13</v>
      </c>
      <c r="AI863">
        <f>IF(I863="violation",COUNTIF($AH$1:AH863,AH863),0)</f>
        <v>170</v>
      </c>
      <c r="AJ863" t="str">
        <f t="shared" si="136"/>
        <v>violation-METALDET1</v>
      </c>
      <c r="AK863">
        <f>IF(I863="violation",COUNTIF($AJ$1:AJ863,AJ863),FALSE)</f>
        <v>628</v>
      </c>
      <c r="AL863">
        <f t="shared" si="137"/>
        <v>0</v>
      </c>
      <c r="AM863">
        <f t="shared" si="138"/>
        <v>3</v>
      </c>
      <c r="AN863" t="str">
        <f t="shared" si="139"/>
        <v>ALERT! 3 Violation founded @METALDET1</v>
      </c>
    </row>
    <row r="864" spans="1:40">
      <c r="A864" t="s">
        <v>120</v>
      </c>
      <c r="B864" t="s">
        <v>121</v>
      </c>
      <c r="C864" t="s">
        <v>693</v>
      </c>
      <c r="D864" t="s">
        <v>589</v>
      </c>
      <c r="E864">
        <v>1</v>
      </c>
      <c r="G864" t="s">
        <v>130</v>
      </c>
      <c r="I864" t="s">
        <v>125</v>
      </c>
      <c r="Z864" t="str">
        <f>IFERROR(MID(AA864,FIND("-",H864,1)+1,20),_xlfn.IFNA(VLOOKUP(F864&amp;"-"&amp;AA864,Ref_Kontak!$A:$E,4,FALSE),Ref_Kontak!$H$2))</f>
        <v>628999007703</v>
      </c>
      <c r="AA864" t="str">
        <f t="shared" si="130"/>
        <v/>
      </c>
      <c r="AB864" t="str">
        <f t="shared" si="131"/>
        <v/>
      </c>
      <c r="AC864" t="str">
        <f t="shared" si="132"/>
        <v>628999007703</v>
      </c>
      <c r="AD864" t="str">
        <f t="shared" si="133"/>
        <v>Halo+,+Visual+AI+5S+mendeteksi+Violation%3A+METALDET1-LINE+13</v>
      </c>
      <c r="AE864" t="str">
        <f t="shared" si="134"/>
        <v>https://web.whatsapp.com/send/?phone=628999007703&amp;text=Halo+,+Visual+AI+5S+mendeteksi+Violation%3A+METALDET1-LINE+13&amp;type=phone_number&amp;app_absent=0</v>
      </c>
      <c r="AF864" t="b">
        <f>IF(ISNA(VLOOKUP(D864&amp;"-"&amp;AB864, Ref_Kontak!$A:$E, 4, FALSE)), FALSE, TRUE)</f>
        <v>0</v>
      </c>
      <c r="AG864" t="str">
        <f>_xlfn.IFNA(VLOOKUP(Z864,Ref_Kontak!H:H,1,FALSE),"FALSE")</f>
        <v>628999007703</v>
      </c>
      <c r="AH864" t="str">
        <f t="shared" si="135"/>
        <v>METALDET1-LINE 13</v>
      </c>
      <c r="AI864">
        <f>IF(I864="violation",COUNTIF($AH$1:AH864,AH864),0)</f>
        <v>171</v>
      </c>
      <c r="AJ864" t="str">
        <f t="shared" si="136"/>
        <v>violation-METALDET1</v>
      </c>
      <c r="AK864">
        <f>IF(I864="violation",COUNTIF($AJ$1:AJ864,AJ864),FALSE)</f>
        <v>629</v>
      </c>
      <c r="AL864">
        <f t="shared" si="137"/>
        <v>0</v>
      </c>
      <c r="AM864">
        <f t="shared" si="138"/>
        <v>3</v>
      </c>
      <c r="AN864" t="str">
        <f t="shared" si="139"/>
        <v>ALERT! 3 Violation founded @METALDET1</v>
      </c>
    </row>
    <row r="865" spans="1:40">
      <c r="A865" t="s">
        <v>120</v>
      </c>
      <c r="B865" t="s">
        <v>121</v>
      </c>
      <c r="C865" t="s">
        <v>694</v>
      </c>
      <c r="D865" t="s">
        <v>589</v>
      </c>
      <c r="E865">
        <v>1</v>
      </c>
      <c r="G865" t="s">
        <v>130</v>
      </c>
      <c r="I865" t="s">
        <v>125</v>
      </c>
      <c r="Z865" t="str">
        <f>IFERROR(MID(AA865,FIND("-",H865,1)+1,20),_xlfn.IFNA(VLOOKUP(F865&amp;"-"&amp;AA865,Ref_Kontak!$A:$E,4,FALSE),Ref_Kontak!$H$2))</f>
        <v>628999007703</v>
      </c>
      <c r="AA865" t="str">
        <f t="shared" si="130"/>
        <v/>
      </c>
      <c r="AB865" t="str">
        <f t="shared" si="131"/>
        <v/>
      </c>
      <c r="AC865" t="str">
        <f t="shared" si="132"/>
        <v>628999007703</v>
      </c>
      <c r="AD865" t="str">
        <f t="shared" si="133"/>
        <v>Halo+,+Visual+AI+5S+mendeteksi+Violation%3A+METALDET1-LINE+13</v>
      </c>
      <c r="AE865" t="str">
        <f t="shared" si="134"/>
        <v>https://web.whatsapp.com/send/?phone=628999007703&amp;text=Halo+,+Visual+AI+5S+mendeteksi+Violation%3A+METALDET1-LINE+13&amp;type=phone_number&amp;app_absent=0</v>
      </c>
      <c r="AF865" t="b">
        <f>IF(ISNA(VLOOKUP(D865&amp;"-"&amp;AB865, Ref_Kontak!$A:$E, 4, FALSE)), FALSE, TRUE)</f>
        <v>0</v>
      </c>
      <c r="AG865" t="str">
        <f>_xlfn.IFNA(VLOOKUP(Z865,Ref_Kontak!H:H,1,FALSE),"FALSE")</f>
        <v>628999007703</v>
      </c>
      <c r="AH865" t="str">
        <f t="shared" si="135"/>
        <v>METALDET1-LINE 13</v>
      </c>
      <c r="AI865">
        <f>IF(I865="violation",COUNTIF($AH$1:AH865,AH865),0)</f>
        <v>172</v>
      </c>
      <c r="AJ865" t="str">
        <f t="shared" si="136"/>
        <v>violation-METALDET1</v>
      </c>
      <c r="AK865">
        <f>IF(I865="violation",COUNTIF($AJ$1:AJ865,AJ865),FALSE)</f>
        <v>630</v>
      </c>
      <c r="AL865">
        <f t="shared" si="137"/>
        <v>0</v>
      </c>
      <c r="AM865">
        <f t="shared" si="138"/>
        <v>3</v>
      </c>
      <c r="AN865" t="str">
        <f t="shared" si="139"/>
        <v>ALERT! 3 Violation founded @METALDET1</v>
      </c>
    </row>
    <row r="866" spans="1:40">
      <c r="A866" t="s">
        <v>120</v>
      </c>
      <c r="B866" t="s">
        <v>121</v>
      </c>
      <c r="C866" t="s">
        <v>694</v>
      </c>
      <c r="D866" t="s">
        <v>589</v>
      </c>
      <c r="E866">
        <v>1</v>
      </c>
      <c r="G866" t="s">
        <v>130</v>
      </c>
      <c r="I866" t="s">
        <v>125</v>
      </c>
      <c r="Z866" t="str">
        <f>IFERROR(MID(AA866,FIND("-",H866,1)+1,20),_xlfn.IFNA(VLOOKUP(F866&amp;"-"&amp;AA866,Ref_Kontak!$A:$E,4,FALSE),Ref_Kontak!$H$2))</f>
        <v>628999007703</v>
      </c>
      <c r="AA866" t="str">
        <f t="shared" si="130"/>
        <v/>
      </c>
      <c r="AB866" t="str">
        <f t="shared" si="131"/>
        <v/>
      </c>
      <c r="AC866" t="str">
        <f t="shared" si="132"/>
        <v>628999007703</v>
      </c>
      <c r="AD866" t="str">
        <f t="shared" si="133"/>
        <v>Halo+,+Visual+AI+5S+mendeteksi+Violation%3A+METALDET1-LINE+13</v>
      </c>
      <c r="AE866" t="str">
        <f t="shared" si="134"/>
        <v>https://web.whatsapp.com/send/?phone=628999007703&amp;text=Halo+,+Visual+AI+5S+mendeteksi+Violation%3A+METALDET1-LINE+13&amp;type=phone_number&amp;app_absent=0</v>
      </c>
      <c r="AF866" t="b">
        <f>IF(ISNA(VLOOKUP(D866&amp;"-"&amp;AB866, Ref_Kontak!$A:$E, 4, FALSE)), FALSE, TRUE)</f>
        <v>0</v>
      </c>
      <c r="AG866" t="str">
        <f>_xlfn.IFNA(VLOOKUP(Z866,Ref_Kontak!H:H,1,FALSE),"FALSE")</f>
        <v>628999007703</v>
      </c>
      <c r="AH866" t="str">
        <f t="shared" si="135"/>
        <v>METALDET1-LINE 13</v>
      </c>
      <c r="AI866">
        <f>IF(I866="violation",COUNTIF($AH$1:AH866,AH866),0)</f>
        <v>173</v>
      </c>
      <c r="AJ866" t="str">
        <f t="shared" si="136"/>
        <v>violation-METALDET1</v>
      </c>
      <c r="AK866">
        <f>IF(I866="violation",COUNTIF($AJ$1:AJ866,AJ866),FALSE)</f>
        <v>631</v>
      </c>
      <c r="AL866">
        <f t="shared" si="137"/>
        <v>0</v>
      </c>
      <c r="AM866">
        <f t="shared" si="138"/>
        <v>3</v>
      </c>
      <c r="AN866" t="str">
        <f t="shared" si="139"/>
        <v>ALERT! 3 Violation founded @METALDET1</v>
      </c>
    </row>
    <row r="867" spans="1:40">
      <c r="A867" t="s">
        <v>120</v>
      </c>
      <c r="B867" t="s">
        <v>121</v>
      </c>
      <c r="C867" t="s">
        <v>695</v>
      </c>
      <c r="D867" t="s">
        <v>589</v>
      </c>
      <c r="E867">
        <v>1</v>
      </c>
      <c r="G867" t="s">
        <v>130</v>
      </c>
      <c r="I867" t="s">
        <v>125</v>
      </c>
      <c r="Z867" t="str">
        <f>IFERROR(MID(AA867,FIND("-",H867,1)+1,20),_xlfn.IFNA(VLOOKUP(F867&amp;"-"&amp;AA867,Ref_Kontak!$A:$E,4,FALSE),Ref_Kontak!$H$2))</f>
        <v>628999007703</v>
      </c>
      <c r="AA867" t="str">
        <f t="shared" si="130"/>
        <v/>
      </c>
      <c r="AB867" t="str">
        <f t="shared" si="131"/>
        <v/>
      </c>
      <c r="AC867" t="str">
        <f t="shared" si="132"/>
        <v>628999007703</v>
      </c>
      <c r="AD867" t="str">
        <f t="shared" si="133"/>
        <v>Halo+,+Visual+AI+5S+mendeteksi+Violation%3A+METALDET1-LINE+13</v>
      </c>
      <c r="AE867" t="str">
        <f t="shared" si="134"/>
        <v>https://web.whatsapp.com/send/?phone=628999007703&amp;text=Halo+,+Visual+AI+5S+mendeteksi+Violation%3A+METALDET1-LINE+13&amp;type=phone_number&amp;app_absent=0</v>
      </c>
      <c r="AF867" t="b">
        <f>IF(ISNA(VLOOKUP(D867&amp;"-"&amp;AB867, Ref_Kontak!$A:$E, 4, FALSE)), FALSE, TRUE)</f>
        <v>0</v>
      </c>
      <c r="AG867" t="str">
        <f>_xlfn.IFNA(VLOOKUP(Z867,Ref_Kontak!H:H,1,FALSE),"FALSE")</f>
        <v>628999007703</v>
      </c>
      <c r="AH867" t="str">
        <f t="shared" si="135"/>
        <v>METALDET1-LINE 13</v>
      </c>
      <c r="AI867">
        <f>IF(I867="violation",COUNTIF($AH$1:AH867,AH867),0)</f>
        <v>174</v>
      </c>
      <c r="AJ867" t="str">
        <f t="shared" si="136"/>
        <v>violation-METALDET1</v>
      </c>
      <c r="AK867">
        <f>IF(I867="violation",COUNTIF($AJ$1:AJ867,AJ867),FALSE)</f>
        <v>632</v>
      </c>
      <c r="AL867">
        <f t="shared" si="137"/>
        <v>0</v>
      </c>
      <c r="AM867">
        <f t="shared" si="138"/>
        <v>3</v>
      </c>
      <c r="AN867" t="str">
        <f t="shared" si="139"/>
        <v>ALERT! 3 Violation founded @METALDET1</v>
      </c>
    </row>
    <row r="868" spans="1:40">
      <c r="A868" t="s">
        <v>120</v>
      </c>
      <c r="B868" t="s">
        <v>121</v>
      </c>
      <c r="C868" t="s">
        <v>696</v>
      </c>
      <c r="D868" t="s">
        <v>589</v>
      </c>
      <c r="E868">
        <v>1</v>
      </c>
      <c r="G868" t="s">
        <v>130</v>
      </c>
      <c r="I868" t="s">
        <v>125</v>
      </c>
      <c r="Z868" t="str">
        <f>IFERROR(MID(AA868,FIND("-",H868,1)+1,20),_xlfn.IFNA(VLOOKUP(F868&amp;"-"&amp;AA868,Ref_Kontak!$A:$E,4,FALSE),Ref_Kontak!$H$2))</f>
        <v>628999007703</v>
      </c>
      <c r="AA868" t="str">
        <f t="shared" si="130"/>
        <v/>
      </c>
      <c r="AB868" t="str">
        <f t="shared" si="131"/>
        <v/>
      </c>
      <c r="AC868" t="str">
        <f t="shared" si="132"/>
        <v>628999007703</v>
      </c>
      <c r="AD868" t="str">
        <f t="shared" si="133"/>
        <v>Halo+,+Visual+AI+5S+mendeteksi+Violation%3A+METALDET1-LINE+13</v>
      </c>
      <c r="AE868" t="str">
        <f t="shared" si="134"/>
        <v>https://web.whatsapp.com/send/?phone=628999007703&amp;text=Halo+,+Visual+AI+5S+mendeteksi+Violation%3A+METALDET1-LINE+13&amp;type=phone_number&amp;app_absent=0</v>
      </c>
      <c r="AF868" t="b">
        <f>IF(ISNA(VLOOKUP(D868&amp;"-"&amp;AB868, Ref_Kontak!$A:$E, 4, FALSE)), FALSE, TRUE)</f>
        <v>0</v>
      </c>
      <c r="AG868" t="str">
        <f>_xlfn.IFNA(VLOOKUP(Z868,Ref_Kontak!H:H,1,FALSE),"FALSE")</f>
        <v>628999007703</v>
      </c>
      <c r="AH868" t="str">
        <f t="shared" si="135"/>
        <v>METALDET1-LINE 13</v>
      </c>
      <c r="AI868">
        <f>IF(I868="violation",COUNTIF($AH$1:AH868,AH868),0)</f>
        <v>175</v>
      </c>
      <c r="AJ868" t="str">
        <f t="shared" si="136"/>
        <v>violation-METALDET1</v>
      </c>
      <c r="AK868">
        <f>IF(I868="violation",COUNTIF($AJ$1:AJ868,AJ868),FALSE)</f>
        <v>633</v>
      </c>
      <c r="AL868">
        <f t="shared" si="137"/>
        <v>0</v>
      </c>
      <c r="AM868">
        <f t="shared" si="138"/>
        <v>3</v>
      </c>
      <c r="AN868" t="str">
        <f t="shared" si="139"/>
        <v>ALERT! 3 Violation founded @METALDET1</v>
      </c>
    </row>
    <row r="869" spans="1:40">
      <c r="A869" t="s">
        <v>120</v>
      </c>
      <c r="B869" t="s">
        <v>121</v>
      </c>
      <c r="C869" t="s">
        <v>696</v>
      </c>
      <c r="D869" t="s">
        <v>589</v>
      </c>
      <c r="E869">
        <v>1</v>
      </c>
      <c r="G869" t="s">
        <v>130</v>
      </c>
      <c r="I869" t="s">
        <v>125</v>
      </c>
      <c r="Z869" t="str">
        <f>IFERROR(MID(AA869,FIND("-",H869,1)+1,20),_xlfn.IFNA(VLOOKUP(F869&amp;"-"&amp;AA869,Ref_Kontak!$A:$E,4,FALSE),Ref_Kontak!$H$2))</f>
        <v>628999007703</v>
      </c>
      <c r="AA869" t="str">
        <f t="shared" si="130"/>
        <v/>
      </c>
      <c r="AB869" t="str">
        <f t="shared" si="131"/>
        <v/>
      </c>
      <c r="AC869" t="str">
        <f t="shared" si="132"/>
        <v>628999007703</v>
      </c>
      <c r="AD869" t="str">
        <f t="shared" si="133"/>
        <v>Halo+,+Visual+AI+5S+mendeteksi+Violation%3A+METALDET1-LINE+13</v>
      </c>
      <c r="AE869" t="str">
        <f t="shared" si="134"/>
        <v>https://web.whatsapp.com/send/?phone=628999007703&amp;text=Halo+,+Visual+AI+5S+mendeteksi+Violation%3A+METALDET1-LINE+13&amp;type=phone_number&amp;app_absent=0</v>
      </c>
      <c r="AF869" t="b">
        <f>IF(ISNA(VLOOKUP(D869&amp;"-"&amp;AB869, Ref_Kontak!$A:$E, 4, FALSE)), FALSE, TRUE)</f>
        <v>0</v>
      </c>
      <c r="AG869" t="str">
        <f>_xlfn.IFNA(VLOOKUP(Z869,Ref_Kontak!H:H,1,FALSE),"FALSE")</f>
        <v>628999007703</v>
      </c>
      <c r="AH869" t="str">
        <f t="shared" si="135"/>
        <v>METALDET1-LINE 13</v>
      </c>
      <c r="AI869">
        <f>IF(I869="violation",COUNTIF($AH$1:AH869,AH869),0)</f>
        <v>176</v>
      </c>
      <c r="AJ869" t="str">
        <f t="shared" si="136"/>
        <v>violation-METALDET1</v>
      </c>
      <c r="AK869">
        <f>IF(I869="violation",COUNTIF($AJ$1:AJ869,AJ869),FALSE)</f>
        <v>634</v>
      </c>
      <c r="AL869">
        <f t="shared" si="137"/>
        <v>0</v>
      </c>
      <c r="AM869">
        <f t="shared" si="138"/>
        <v>3</v>
      </c>
      <c r="AN869" t="str">
        <f t="shared" si="139"/>
        <v>ALERT! 3 Violation founded @METALDET1</v>
      </c>
    </row>
    <row r="870" spans="1:40">
      <c r="A870" t="s">
        <v>120</v>
      </c>
      <c r="B870" t="s">
        <v>121</v>
      </c>
      <c r="C870" t="s">
        <v>697</v>
      </c>
      <c r="D870" t="s">
        <v>589</v>
      </c>
      <c r="E870">
        <v>1</v>
      </c>
      <c r="G870" t="s">
        <v>130</v>
      </c>
      <c r="I870" t="s">
        <v>125</v>
      </c>
      <c r="Z870" t="str">
        <f>IFERROR(MID(AA870,FIND("-",H870,1)+1,20),_xlfn.IFNA(VLOOKUP(F870&amp;"-"&amp;AA870,Ref_Kontak!$A:$E,4,FALSE),Ref_Kontak!$H$2))</f>
        <v>628999007703</v>
      </c>
      <c r="AA870" t="str">
        <f t="shared" si="130"/>
        <v/>
      </c>
      <c r="AB870" t="str">
        <f t="shared" si="131"/>
        <v/>
      </c>
      <c r="AC870" t="str">
        <f t="shared" si="132"/>
        <v>628999007703</v>
      </c>
      <c r="AD870" t="str">
        <f t="shared" si="133"/>
        <v>Halo+,+Visual+AI+5S+mendeteksi+Violation%3A+METALDET1-LINE+13</v>
      </c>
      <c r="AE870" t="str">
        <f t="shared" si="134"/>
        <v>https://web.whatsapp.com/send/?phone=628999007703&amp;text=Halo+,+Visual+AI+5S+mendeteksi+Violation%3A+METALDET1-LINE+13&amp;type=phone_number&amp;app_absent=0</v>
      </c>
      <c r="AF870" t="b">
        <f>IF(ISNA(VLOOKUP(D870&amp;"-"&amp;AB870, Ref_Kontak!$A:$E, 4, FALSE)), FALSE, TRUE)</f>
        <v>0</v>
      </c>
      <c r="AG870" t="str">
        <f>_xlfn.IFNA(VLOOKUP(Z870,Ref_Kontak!H:H,1,FALSE),"FALSE")</f>
        <v>628999007703</v>
      </c>
      <c r="AH870" t="str">
        <f t="shared" si="135"/>
        <v>METALDET1-LINE 13</v>
      </c>
      <c r="AI870">
        <f>IF(I870="violation",COUNTIF($AH$1:AH870,AH870),0)</f>
        <v>177</v>
      </c>
      <c r="AJ870" t="str">
        <f t="shared" si="136"/>
        <v>violation-METALDET1</v>
      </c>
      <c r="AK870">
        <f>IF(I870="violation",COUNTIF($AJ$1:AJ870,AJ870),FALSE)</f>
        <v>635</v>
      </c>
      <c r="AL870">
        <f t="shared" si="137"/>
        <v>0</v>
      </c>
      <c r="AM870">
        <f t="shared" si="138"/>
        <v>3</v>
      </c>
      <c r="AN870" t="str">
        <f t="shared" si="139"/>
        <v>ALERT! 3 Violation founded @METALDET1</v>
      </c>
    </row>
    <row r="871" spans="1:40">
      <c r="A871" t="s">
        <v>120</v>
      </c>
      <c r="B871" t="s">
        <v>121</v>
      </c>
      <c r="C871" t="s">
        <v>697</v>
      </c>
      <c r="D871" t="s">
        <v>589</v>
      </c>
      <c r="E871">
        <v>1</v>
      </c>
      <c r="G871" t="s">
        <v>130</v>
      </c>
      <c r="I871" t="s">
        <v>125</v>
      </c>
      <c r="Z871" t="str">
        <f>IFERROR(MID(AA871,FIND("-",H871,1)+1,20),_xlfn.IFNA(VLOOKUP(F871&amp;"-"&amp;AA871,Ref_Kontak!$A:$E,4,FALSE),Ref_Kontak!$H$2))</f>
        <v>628999007703</v>
      </c>
      <c r="AA871" t="str">
        <f t="shared" si="130"/>
        <v/>
      </c>
      <c r="AB871" t="str">
        <f t="shared" si="131"/>
        <v/>
      </c>
      <c r="AC871" t="str">
        <f t="shared" si="132"/>
        <v>628999007703</v>
      </c>
      <c r="AD871" t="str">
        <f t="shared" si="133"/>
        <v>Halo+,+Visual+AI+5S+mendeteksi+Violation%3A+METALDET1-LINE+13</v>
      </c>
      <c r="AE871" t="str">
        <f t="shared" si="134"/>
        <v>https://web.whatsapp.com/send/?phone=628999007703&amp;text=Halo+,+Visual+AI+5S+mendeteksi+Violation%3A+METALDET1-LINE+13&amp;type=phone_number&amp;app_absent=0</v>
      </c>
      <c r="AF871" t="b">
        <f>IF(ISNA(VLOOKUP(D871&amp;"-"&amp;AB871, Ref_Kontak!$A:$E, 4, FALSE)), FALSE, TRUE)</f>
        <v>0</v>
      </c>
      <c r="AG871" t="str">
        <f>_xlfn.IFNA(VLOOKUP(Z871,Ref_Kontak!H:H,1,FALSE),"FALSE")</f>
        <v>628999007703</v>
      </c>
      <c r="AH871" t="str">
        <f t="shared" si="135"/>
        <v>METALDET1-LINE 13</v>
      </c>
      <c r="AI871">
        <f>IF(I871="violation",COUNTIF($AH$1:AH871,AH871),0)</f>
        <v>178</v>
      </c>
      <c r="AJ871" t="str">
        <f t="shared" si="136"/>
        <v>violation-METALDET1</v>
      </c>
      <c r="AK871">
        <f>IF(I871="violation",COUNTIF($AJ$1:AJ871,AJ871),FALSE)</f>
        <v>636</v>
      </c>
      <c r="AL871">
        <f t="shared" si="137"/>
        <v>0</v>
      </c>
      <c r="AM871">
        <f t="shared" si="138"/>
        <v>3</v>
      </c>
      <c r="AN871" t="str">
        <f t="shared" si="139"/>
        <v>ALERT! 3 Violation founded @METALDET1</v>
      </c>
    </row>
    <row r="872" spans="1:40">
      <c r="A872" t="s">
        <v>120</v>
      </c>
      <c r="B872" t="s">
        <v>121</v>
      </c>
      <c r="C872" t="s">
        <v>698</v>
      </c>
      <c r="D872" t="s">
        <v>589</v>
      </c>
      <c r="E872">
        <v>1</v>
      </c>
      <c r="G872" t="s">
        <v>130</v>
      </c>
      <c r="I872" t="s">
        <v>125</v>
      </c>
      <c r="Z872" t="str">
        <f>IFERROR(MID(AA872,FIND("-",H872,1)+1,20),_xlfn.IFNA(VLOOKUP(F872&amp;"-"&amp;AA872,Ref_Kontak!$A:$E,4,FALSE),Ref_Kontak!$H$2))</f>
        <v>628999007703</v>
      </c>
      <c r="AA872" t="str">
        <f t="shared" si="130"/>
        <v/>
      </c>
      <c r="AB872" t="str">
        <f t="shared" si="131"/>
        <v/>
      </c>
      <c r="AC872" t="str">
        <f t="shared" si="132"/>
        <v>628999007703</v>
      </c>
      <c r="AD872" t="str">
        <f t="shared" si="133"/>
        <v>Halo+,+Visual+AI+5S+mendeteksi+Violation%3A+METALDET1-LINE+13</v>
      </c>
      <c r="AE872" t="str">
        <f t="shared" si="134"/>
        <v>https://web.whatsapp.com/send/?phone=628999007703&amp;text=Halo+,+Visual+AI+5S+mendeteksi+Violation%3A+METALDET1-LINE+13&amp;type=phone_number&amp;app_absent=0</v>
      </c>
      <c r="AF872" t="b">
        <f>IF(ISNA(VLOOKUP(D872&amp;"-"&amp;AB872, Ref_Kontak!$A:$E, 4, FALSE)), FALSE, TRUE)</f>
        <v>0</v>
      </c>
      <c r="AG872" t="str">
        <f>_xlfn.IFNA(VLOOKUP(Z872,Ref_Kontak!H:H,1,FALSE),"FALSE")</f>
        <v>628999007703</v>
      </c>
      <c r="AH872" t="str">
        <f t="shared" si="135"/>
        <v>METALDET1-LINE 13</v>
      </c>
      <c r="AI872">
        <f>IF(I872="violation",COUNTIF($AH$1:AH872,AH872),0)</f>
        <v>179</v>
      </c>
      <c r="AJ872" t="str">
        <f t="shared" si="136"/>
        <v>violation-METALDET1</v>
      </c>
      <c r="AK872">
        <f>IF(I872="violation",COUNTIF($AJ$1:AJ872,AJ872),FALSE)</f>
        <v>637</v>
      </c>
      <c r="AL872">
        <f t="shared" si="137"/>
        <v>0</v>
      </c>
      <c r="AM872">
        <f t="shared" si="138"/>
        <v>3</v>
      </c>
      <c r="AN872" t="str">
        <f t="shared" si="139"/>
        <v>ALERT! 3 Violation founded @METALDET1</v>
      </c>
    </row>
    <row r="873" spans="1:40">
      <c r="A873" t="s">
        <v>120</v>
      </c>
      <c r="B873" t="s">
        <v>121</v>
      </c>
      <c r="C873" t="s">
        <v>699</v>
      </c>
      <c r="D873" t="s">
        <v>589</v>
      </c>
      <c r="E873">
        <v>1</v>
      </c>
      <c r="G873" t="s">
        <v>130</v>
      </c>
      <c r="I873" t="s">
        <v>125</v>
      </c>
      <c r="Z873" t="str">
        <f>IFERROR(MID(AA873,FIND("-",H873,1)+1,20),_xlfn.IFNA(VLOOKUP(F873&amp;"-"&amp;AA873,Ref_Kontak!$A:$E,4,FALSE),Ref_Kontak!$H$2))</f>
        <v>628999007703</v>
      </c>
      <c r="AA873" t="str">
        <f t="shared" si="130"/>
        <v/>
      </c>
      <c r="AB873" t="str">
        <f t="shared" si="131"/>
        <v/>
      </c>
      <c r="AC873" t="str">
        <f t="shared" si="132"/>
        <v>628999007703</v>
      </c>
      <c r="AD873" t="str">
        <f t="shared" si="133"/>
        <v>Halo+,+Visual+AI+5S+mendeteksi+Violation%3A+METALDET1-LINE+13</v>
      </c>
      <c r="AE873" t="str">
        <f t="shared" si="134"/>
        <v>https://web.whatsapp.com/send/?phone=628999007703&amp;text=Halo+,+Visual+AI+5S+mendeteksi+Violation%3A+METALDET1-LINE+13&amp;type=phone_number&amp;app_absent=0</v>
      </c>
      <c r="AF873" t="b">
        <f>IF(ISNA(VLOOKUP(D873&amp;"-"&amp;AB873, Ref_Kontak!$A:$E, 4, FALSE)), FALSE, TRUE)</f>
        <v>0</v>
      </c>
      <c r="AG873" t="str">
        <f>_xlfn.IFNA(VLOOKUP(Z873,Ref_Kontak!H:H,1,FALSE),"FALSE")</f>
        <v>628999007703</v>
      </c>
      <c r="AH873" t="str">
        <f t="shared" si="135"/>
        <v>METALDET1-LINE 13</v>
      </c>
      <c r="AI873">
        <f>IF(I873="violation",COUNTIF($AH$1:AH873,AH873),0)</f>
        <v>180</v>
      </c>
      <c r="AJ873" t="str">
        <f t="shared" si="136"/>
        <v>violation-METALDET1</v>
      </c>
      <c r="AK873">
        <f>IF(I873="violation",COUNTIF($AJ$1:AJ873,AJ873),FALSE)</f>
        <v>638</v>
      </c>
      <c r="AL873">
        <f t="shared" si="137"/>
        <v>0</v>
      </c>
      <c r="AM873">
        <f t="shared" si="138"/>
        <v>3</v>
      </c>
      <c r="AN873" t="str">
        <f t="shared" si="139"/>
        <v>ALERT! 3 Violation founded @METALDET1</v>
      </c>
    </row>
    <row r="874" spans="1:40">
      <c r="A874" t="s">
        <v>120</v>
      </c>
      <c r="B874" t="s">
        <v>121</v>
      </c>
      <c r="C874" t="s">
        <v>699</v>
      </c>
      <c r="D874" t="s">
        <v>589</v>
      </c>
      <c r="E874">
        <v>1</v>
      </c>
      <c r="G874" t="s">
        <v>130</v>
      </c>
      <c r="I874" t="s">
        <v>125</v>
      </c>
      <c r="Z874" t="str">
        <f>IFERROR(MID(AA874,FIND("-",H874,1)+1,20),_xlfn.IFNA(VLOOKUP(F874&amp;"-"&amp;AA874,Ref_Kontak!$A:$E,4,FALSE),Ref_Kontak!$H$2))</f>
        <v>628999007703</v>
      </c>
      <c r="AA874" t="str">
        <f t="shared" si="130"/>
        <v/>
      </c>
      <c r="AB874" t="str">
        <f t="shared" si="131"/>
        <v/>
      </c>
      <c r="AC874" t="str">
        <f t="shared" si="132"/>
        <v>628999007703</v>
      </c>
      <c r="AD874" t="str">
        <f t="shared" si="133"/>
        <v>Halo+,+Visual+AI+5S+mendeteksi+Violation%3A+METALDET1-LINE+13</v>
      </c>
      <c r="AE874" t="str">
        <f t="shared" si="134"/>
        <v>https://web.whatsapp.com/send/?phone=628999007703&amp;text=Halo+,+Visual+AI+5S+mendeteksi+Violation%3A+METALDET1-LINE+13&amp;type=phone_number&amp;app_absent=0</v>
      </c>
      <c r="AF874" t="b">
        <f>IF(ISNA(VLOOKUP(D874&amp;"-"&amp;AB874, Ref_Kontak!$A:$E, 4, FALSE)), FALSE, TRUE)</f>
        <v>0</v>
      </c>
      <c r="AG874" t="str">
        <f>_xlfn.IFNA(VLOOKUP(Z874,Ref_Kontak!H:H,1,FALSE),"FALSE")</f>
        <v>628999007703</v>
      </c>
      <c r="AH874" t="str">
        <f t="shared" si="135"/>
        <v>METALDET1-LINE 13</v>
      </c>
      <c r="AI874">
        <f>IF(I874="violation",COUNTIF($AH$1:AH874,AH874),0)</f>
        <v>181</v>
      </c>
      <c r="AJ874" t="str">
        <f t="shared" si="136"/>
        <v>violation-METALDET1</v>
      </c>
      <c r="AK874">
        <f>IF(I874="violation",COUNTIF($AJ$1:AJ874,AJ874),FALSE)</f>
        <v>639</v>
      </c>
      <c r="AL874">
        <f t="shared" si="137"/>
        <v>0</v>
      </c>
      <c r="AM874">
        <f t="shared" si="138"/>
        <v>3</v>
      </c>
      <c r="AN874" t="str">
        <f t="shared" si="139"/>
        <v>ALERT! 3 Violation founded @METALDET1</v>
      </c>
    </row>
    <row r="875" spans="1:40">
      <c r="A875" t="s">
        <v>120</v>
      </c>
      <c r="B875" t="s">
        <v>121</v>
      </c>
      <c r="C875" t="s">
        <v>700</v>
      </c>
      <c r="D875" t="s">
        <v>589</v>
      </c>
      <c r="E875">
        <v>1</v>
      </c>
      <c r="G875" t="s">
        <v>130</v>
      </c>
      <c r="I875" t="s">
        <v>125</v>
      </c>
      <c r="Z875" t="str">
        <f>IFERROR(MID(AA875,FIND("-",H875,1)+1,20),_xlfn.IFNA(VLOOKUP(F875&amp;"-"&amp;AA875,Ref_Kontak!$A:$E,4,FALSE),Ref_Kontak!$H$2))</f>
        <v>628999007703</v>
      </c>
      <c r="AA875" t="str">
        <f t="shared" si="130"/>
        <v/>
      </c>
      <c r="AB875" t="str">
        <f t="shared" si="131"/>
        <v/>
      </c>
      <c r="AC875" t="str">
        <f t="shared" si="132"/>
        <v>628999007703</v>
      </c>
      <c r="AD875" t="str">
        <f t="shared" si="133"/>
        <v>Halo+,+Visual+AI+5S+mendeteksi+Violation%3A+METALDET1-LINE+13</v>
      </c>
      <c r="AE875" t="str">
        <f t="shared" si="134"/>
        <v>https://web.whatsapp.com/send/?phone=628999007703&amp;text=Halo+,+Visual+AI+5S+mendeteksi+Violation%3A+METALDET1-LINE+13&amp;type=phone_number&amp;app_absent=0</v>
      </c>
      <c r="AF875" t="b">
        <f>IF(ISNA(VLOOKUP(D875&amp;"-"&amp;AB875, Ref_Kontak!$A:$E, 4, FALSE)), FALSE, TRUE)</f>
        <v>0</v>
      </c>
      <c r="AG875" t="str">
        <f>_xlfn.IFNA(VLOOKUP(Z875,Ref_Kontak!H:H,1,FALSE),"FALSE")</f>
        <v>628999007703</v>
      </c>
      <c r="AH875" t="str">
        <f t="shared" si="135"/>
        <v>METALDET1-LINE 13</v>
      </c>
      <c r="AI875">
        <f>IF(I875="violation",COUNTIF($AH$1:AH875,AH875),0)</f>
        <v>182</v>
      </c>
      <c r="AJ875" t="str">
        <f t="shared" si="136"/>
        <v>violation-METALDET1</v>
      </c>
      <c r="AK875">
        <f>IF(I875="violation",COUNTIF($AJ$1:AJ875,AJ875),FALSE)</f>
        <v>640</v>
      </c>
      <c r="AL875">
        <f t="shared" si="137"/>
        <v>0</v>
      </c>
      <c r="AM875">
        <f t="shared" si="138"/>
        <v>3</v>
      </c>
      <c r="AN875" t="str">
        <f t="shared" si="139"/>
        <v>ALERT! 3 Violation founded @METALDET1</v>
      </c>
    </row>
    <row r="876" spans="1:40">
      <c r="A876" t="s">
        <v>120</v>
      </c>
      <c r="B876" t="s">
        <v>121</v>
      </c>
      <c r="C876" t="s">
        <v>700</v>
      </c>
      <c r="D876" t="s">
        <v>589</v>
      </c>
      <c r="E876">
        <v>1</v>
      </c>
      <c r="G876" t="s">
        <v>130</v>
      </c>
      <c r="I876" t="s">
        <v>125</v>
      </c>
      <c r="Z876" t="str">
        <f>IFERROR(MID(AA876,FIND("-",H876,1)+1,20),_xlfn.IFNA(VLOOKUP(F876&amp;"-"&amp;AA876,Ref_Kontak!$A:$E,4,FALSE),Ref_Kontak!$H$2))</f>
        <v>628999007703</v>
      </c>
      <c r="AA876" t="str">
        <f t="shared" si="130"/>
        <v/>
      </c>
      <c r="AB876" t="str">
        <f t="shared" si="131"/>
        <v/>
      </c>
      <c r="AC876" t="str">
        <f t="shared" si="132"/>
        <v>628999007703</v>
      </c>
      <c r="AD876" t="str">
        <f t="shared" si="133"/>
        <v>Halo+,+Visual+AI+5S+mendeteksi+Violation%3A+METALDET1-LINE+13</v>
      </c>
      <c r="AE876" t="str">
        <f t="shared" si="134"/>
        <v>https://web.whatsapp.com/send/?phone=628999007703&amp;text=Halo+,+Visual+AI+5S+mendeteksi+Violation%3A+METALDET1-LINE+13&amp;type=phone_number&amp;app_absent=0</v>
      </c>
      <c r="AF876" t="b">
        <f>IF(ISNA(VLOOKUP(D876&amp;"-"&amp;AB876, Ref_Kontak!$A:$E, 4, FALSE)), FALSE, TRUE)</f>
        <v>0</v>
      </c>
      <c r="AG876" t="str">
        <f>_xlfn.IFNA(VLOOKUP(Z876,Ref_Kontak!H:H,1,FALSE),"FALSE")</f>
        <v>628999007703</v>
      </c>
      <c r="AH876" t="str">
        <f t="shared" si="135"/>
        <v>METALDET1-LINE 13</v>
      </c>
      <c r="AI876">
        <f>IF(I876="violation",COUNTIF($AH$1:AH876,AH876),0)</f>
        <v>183</v>
      </c>
      <c r="AJ876" t="str">
        <f t="shared" si="136"/>
        <v>violation-METALDET1</v>
      </c>
      <c r="AK876">
        <f>IF(I876="violation",COUNTIF($AJ$1:AJ876,AJ876),FALSE)</f>
        <v>641</v>
      </c>
      <c r="AL876">
        <f t="shared" si="137"/>
        <v>0</v>
      </c>
      <c r="AM876">
        <f t="shared" si="138"/>
        <v>3</v>
      </c>
      <c r="AN876" t="str">
        <f t="shared" si="139"/>
        <v>ALERT! 3 Violation founded @METALDET1</v>
      </c>
    </row>
    <row r="877" spans="1:40">
      <c r="A877" t="s">
        <v>120</v>
      </c>
      <c r="B877" t="s">
        <v>121</v>
      </c>
      <c r="C877" t="s">
        <v>701</v>
      </c>
      <c r="D877" t="s">
        <v>589</v>
      </c>
      <c r="E877">
        <v>1</v>
      </c>
      <c r="G877" t="s">
        <v>130</v>
      </c>
      <c r="I877" t="s">
        <v>125</v>
      </c>
      <c r="Z877" t="str">
        <f>IFERROR(MID(AA877,FIND("-",H877,1)+1,20),_xlfn.IFNA(VLOOKUP(F877&amp;"-"&amp;AA877,Ref_Kontak!$A:$E,4,FALSE),Ref_Kontak!$H$2))</f>
        <v>628999007703</v>
      </c>
      <c r="AA877" t="str">
        <f t="shared" si="130"/>
        <v/>
      </c>
      <c r="AB877" t="str">
        <f t="shared" si="131"/>
        <v/>
      </c>
      <c r="AC877" t="str">
        <f t="shared" si="132"/>
        <v>628999007703</v>
      </c>
      <c r="AD877" t="str">
        <f t="shared" si="133"/>
        <v>Halo+,+Visual+AI+5S+mendeteksi+Violation%3A+METALDET1-LINE+13</v>
      </c>
      <c r="AE877" t="str">
        <f t="shared" si="134"/>
        <v>https://web.whatsapp.com/send/?phone=628999007703&amp;text=Halo+,+Visual+AI+5S+mendeteksi+Violation%3A+METALDET1-LINE+13&amp;type=phone_number&amp;app_absent=0</v>
      </c>
      <c r="AF877" t="b">
        <f>IF(ISNA(VLOOKUP(D877&amp;"-"&amp;AB877, Ref_Kontak!$A:$E, 4, FALSE)), FALSE, TRUE)</f>
        <v>0</v>
      </c>
      <c r="AG877" t="str">
        <f>_xlfn.IFNA(VLOOKUP(Z877,Ref_Kontak!H:H,1,FALSE),"FALSE")</f>
        <v>628999007703</v>
      </c>
      <c r="AH877" t="str">
        <f t="shared" si="135"/>
        <v>METALDET1-LINE 13</v>
      </c>
      <c r="AI877">
        <f>IF(I877="violation",COUNTIF($AH$1:AH877,AH877),0)</f>
        <v>184</v>
      </c>
      <c r="AJ877" t="str">
        <f t="shared" si="136"/>
        <v>violation-METALDET1</v>
      </c>
      <c r="AK877">
        <f>IF(I877="violation",COUNTIF($AJ$1:AJ877,AJ877),FALSE)</f>
        <v>642</v>
      </c>
      <c r="AL877">
        <f t="shared" si="137"/>
        <v>0</v>
      </c>
      <c r="AM877">
        <f t="shared" si="138"/>
        <v>3</v>
      </c>
      <c r="AN877" t="str">
        <f t="shared" si="139"/>
        <v>ALERT! 3 Violation founded @METALDET1</v>
      </c>
    </row>
    <row r="878" spans="1:40">
      <c r="A878" t="s">
        <v>120</v>
      </c>
      <c r="B878" t="s">
        <v>121</v>
      </c>
      <c r="C878" t="s">
        <v>702</v>
      </c>
      <c r="D878" t="s">
        <v>589</v>
      </c>
      <c r="E878">
        <v>1</v>
      </c>
      <c r="G878" t="s">
        <v>130</v>
      </c>
      <c r="I878" t="s">
        <v>125</v>
      </c>
      <c r="Z878" t="str">
        <f>IFERROR(MID(AA878,FIND("-",H878,1)+1,20),_xlfn.IFNA(VLOOKUP(F878&amp;"-"&amp;AA878,Ref_Kontak!$A:$E,4,FALSE),Ref_Kontak!$H$2))</f>
        <v>628999007703</v>
      </c>
      <c r="AA878" t="str">
        <f t="shared" si="130"/>
        <v/>
      </c>
      <c r="AB878" t="str">
        <f t="shared" si="131"/>
        <v/>
      </c>
      <c r="AC878" t="str">
        <f t="shared" si="132"/>
        <v>628999007703</v>
      </c>
      <c r="AD878" t="str">
        <f t="shared" si="133"/>
        <v>Halo+,+Visual+AI+5S+mendeteksi+Violation%3A+METALDET1-LINE+13</v>
      </c>
      <c r="AE878" t="str">
        <f t="shared" si="134"/>
        <v>https://web.whatsapp.com/send/?phone=628999007703&amp;text=Halo+,+Visual+AI+5S+mendeteksi+Violation%3A+METALDET1-LINE+13&amp;type=phone_number&amp;app_absent=0</v>
      </c>
      <c r="AF878" t="b">
        <f>IF(ISNA(VLOOKUP(D878&amp;"-"&amp;AB878, Ref_Kontak!$A:$E, 4, FALSE)), FALSE, TRUE)</f>
        <v>0</v>
      </c>
      <c r="AG878" t="str">
        <f>_xlfn.IFNA(VLOOKUP(Z878,Ref_Kontak!H:H,1,FALSE),"FALSE")</f>
        <v>628999007703</v>
      </c>
      <c r="AH878" t="str">
        <f t="shared" si="135"/>
        <v>METALDET1-LINE 13</v>
      </c>
      <c r="AI878">
        <f>IF(I878="violation",COUNTIF($AH$1:AH878,AH878),0)</f>
        <v>185</v>
      </c>
      <c r="AJ878" t="str">
        <f t="shared" si="136"/>
        <v>violation-METALDET1</v>
      </c>
      <c r="AK878">
        <f>IF(I878="violation",COUNTIF($AJ$1:AJ878,AJ878),FALSE)</f>
        <v>643</v>
      </c>
      <c r="AL878">
        <f t="shared" si="137"/>
        <v>0</v>
      </c>
      <c r="AM878">
        <f t="shared" si="138"/>
        <v>3</v>
      </c>
      <c r="AN878" t="str">
        <f t="shared" si="139"/>
        <v>ALERT! 3 Violation founded @METALDET1</v>
      </c>
    </row>
    <row r="879" spans="1:40">
      <c r="A879" t="s">
        <v>120</v>
      </c>
      <c r="B879" t="s">
        <v>121</v>
      </c>
      <c r="C879" t="s">
        <v>702</v>
      </c>
      <c r="D879" t="s">
        <v>589</v>
      </c>
      <c r="E879">
        <v>1</v>
      </c>
      <c r="G879" t="s">
        <v>130</v>
      </c>
      <c r="I879" t="s">
        <v>125</v>
      </c>
      <c r="Z879" t="str">
        <f>IFERROR(MID(AA879,FIND("-",H879,1)+1,20),_xlfn.IFNA(VLOOKUP(F879&amp;"-"&amp;AA879,Ref_Kontak!$A:$E,4,FALSE),Ref_Kontak!$H$2))</f>
        <v>628999007703</v>
      </c>
      <c r="AA879" t="str">
        <f t="shared" si="130"/>
        <v/>
      </c>
      <c r="AB879" t="str">
        <f t="shared" si="131"/>
        <v/>
      </c>
      <c r="AC879" t="str">
        <f t="shared" si="132"/>
        <v>628999007703</v>
      </c>
      <c r="AD879" t="str">
        <f t="shared" si="133"/>
        <v>Halo+,+Visual+AI+5S+mendeteksi+Violation%3A+METALDET1-LINE+13</v>
      </c>
      <c r="AE879" t="str">
        <f t="shared" si="134"/>
        <v>https://web.whatsapp.com/send/?phone=628999007703&amp;text=Halo+,+Visual+AI+5S+mendeteksi+Violation%3A+METALDET1-LINE+13&amp;type=phone_number&amp;app_absent=0</v>
      </c>
      <c r="AF879" t="b">
        <f>IF(ISNA(VLOOKUP(D879&amp;"-"&amp;AB879, Ref_Kontak!$A:$E, 4, FALSE)), FALSE, TRUE)</f>
        <v>0</v>
      </c>
      <c r="AG879" t="str">
        <f>_xlfn.IFNA(VLOOKUP(Z879,Ref_Kontak!H:H,1,FALSE),"FALSE")</f>
        <v>628999007703</v>
      </c>
      <c r="AH879" t="str">
        <f t="shared" si="135"/>
        <v>METALDET1-LINE 13</v>
      </c>
      <c r="AI879">
        <f>IF(I879="violation",COUNTIF($AH$1:AH879,AH879),0)</f>
        <v>186</v>
      </c>
      <c r="AJ879" t="str">
        <f t="shared" si="136"/>
        <v>violation-METALDET1</v>
      </c>
      <c r="AK879">
        <f>IF(I879="violation",COUNTIF($AJ$1:AJ879,AJ879),FALSE)</f>
        <v>644</v>
      </c>
      <c r="AL879">
        <f t="shared" si="137"/>
        <v>0</v>
      </c>
      <c r="AM879">
        <f t="shared" si="138"/>
        <v>3</v>
      </c>
      <c r="AN879" t="str">
        <f t="shared" si="139"/>
        <v>ALERT! 3 Violation founded @METALDET1</v>
      </c>
    </row>
    <row r="880" spans="1:40">
      <c r="A880" t="s">
        <v>120</v>
      </c>
      <c r="B880" t="s">
        <v>121</v>
      </c>
      <c r="C880" t="s">
        <v>703</v>
      </c>
      <c r="D880" t="s">
        <v>589</v>
      </c>
      <c r="E880">
        <v>1</v>
      </c>
      <c r="G880" t="s">
        <v>130</v>
      </c>
      <c r="I880" t="s">
        <v>125</v>
      </c>
      <c r="Z880" t="str">
        <f>IFERROR(MID(AA880,FIND("-",H880,1)+1,20),_xlfn.IFNA(VLOOKUP(F880&amp;"-"&amp;AA880,Ref_Kontak!$A:$E,4,FALSE),Ref_Kontak!$H$2))</f>
        <v>628999007703</v>
      </c>
      <c r="AA880" t="str">
        <f t="shared" si="130"/>
        <v/>
      </c>
      <c r="AB880" t="str">
        <f t="shared" si="131"/>
        <v/>
      </c>
      <c r="AC880" t="str">
        <f t="shared" si="132"/>
        <v>628999007703</v>
      </c>
      <c r="AD880" t="str">
        <f t="shared" si="133"/>
        <v>Halo+,+Visual+AI+5S+mendeteksi+Violation%3A+METALDET1-LINE+13</v>
      </c>
      <c r="AE880" t="str">
        <f t="shared" si="134"/>
        <v>https://web.whatsapp.com/send/?phone=628999007703&amp;text=Halo+,+Visual+AI+5S+mendeteksi+Violation%3A+METALDET1-LINE+13&amp;type=phone_number&amp;app_absent=0</v>
      </c>
      <c r="AF880" t="b">
        <f>IF(ISNA(VLOOKUP(D880&amp;"-"&amp;AB880, Ref_Kontak!$A:$E, 4, FALSE)), FALSE, TRUE)</f>
        <v>0</v>
      </c>
      <c r="AG880" t="str">
        <f>_xlfn.IFNA(VLOOKUP(Z880,Ref_Kontak!H:H,1,FALSE),"FALSE")</f>
        <v>628999007703</v>
      </c>
      <c r="AH880" t="str">
        <f t="shared" si="135"/>
        <v>METALDET1-LINE 13</v>
      </c>
      <c r="AI880">
        <f>IF(I880="violation",COUNTIF($AH$1:AH880,AH880),0)</f>
        <v>187</v>
      </c>
      <c r="AJ880" t="str">
        <f t="shared" si="136"/>
        <v>violation-METALDET1</v>
      </c>
      <c r="AK880">
        <f>IF(I880="violation",COUNTIF($AJ$1:AJ880,AJ880),FALSE)</f>
        <v>645</v>
      </c>
      <c r="AL880">
        <f t="shared" si="137"/>
        <v>0</v>
      </c>
      <c r="AM880">
        <f t="shared" si="138"/>
        <v>3</v>
      </c>
      <c r="AN880" t="str">
        <f t="shared" si="139"/>
        <v>ALERT! 3 Violation founded @METALDET1</v>
      </c>
    </row>
    <row r="881" spans="1:40">
      <c r="A881" t="s">
        <v>120</v>
      </c>
      <c r="B881" t="s">
        <v>121</v>
      </c>
      <c r="C881" t="s">
        <v>703</v>
      </c>
      <c r="D881" t="s">
        <v>589</v>
      </c>
      <c r="E881">
        <v>1</v>
      </c>
      <c r="G881" t="s">
        <v>130</v>
      </c>
      <c r="I881" t="s">
        <v>125</v>
      </c>
      <c r="Z881" t="str">
        <f>IFERROR(MID(AA881,FIND("-",H881,1)+1,20),_xlfn.IFNA(VLOOKUP(F881&amp;"-"&amp;AA881,Ref_Kontak!$A:$E,4,FALSE),Ref_Kontak!$H$2))</f>
        <v>628999007703</v>
      </c>
      <c r="AA881" t="str">
        <f t="shared" si="130"/>
        <v/>
      </c>
      <c r="AB881" t="str">
        <f t="shared" si="131"/>
        <v/>
      </c>
      <c r="AC881" t="str">
        <f t="shared" si="132"/>
        <v>628999007703</v>
      </c>
      <c r="AD881" t="str">
        <f t="shared" si="133"/>
        <v>Halo+,+Visual+AI+5S+mendeteksi+Violation%3A+METALDET1-LINE+13</v>
      </c>
      <c r="AE881" t="str">
        <f t="shared" si="134"/>
        <v>https://web.whatsapp.com/send/?phone=628999007703&amp;text=Halo+,+Visual+AI+5S+mendeteksi+Violation%3A+METALDET1-LINE+13&amp;type=phone_number&amp;app_absent=0</v>
      </c>
      <c r="AF881" t="b">
        <f>IF(ISNA(VLOOKUP(D881&amp;"-"&amp;AB881, Ref_Kontak!$A:$E, 4, FALSE)), FALSE, TRUE)</f>
        <v>0</v>
      </c>
      <c r="AG881" t="str">
        <f>_xlfn.IFNA(VLOOKUP(Z881,Ref_Kontak!H:H,1,FALSE),"FALSE")</f>
        <v>628999007703</v>
      </c>
      <c r="AH881" t="str">
        <f t="shared" si="135"/>
        <v>METALDET1-LINE 13</v>
      </c>
      <c r="AI881">
        <f>IF(I881="violation",COUNTIF($AH$1:AH881,AH881),0)</f>
        <v>188</v>
      </c>
      <c r="AJ881" t="str">
        <f t="shared" si="136"/>
        <v>violation-METALDET1</v>
      </c>
      <c r="AK881">
        <f>IF(I881="violation",COUNTIF($AJ$1:AJ881,AJ881),FALSE)</f>
        <v>646</v>
      </c>
      <c r="AL881">
        <f t="shared" si="137"/>
        <v>0</v>
      </c>
      <c r="AM881">
        <f t="shared" si="138"/>
        <v>3</v>
      </c>
      <c r="AN881" t="str">
        <f t="shared" si="139"/>
        <v>ALERT! 3 Violation founded @METALDET1</v>
      </c>
    </row>
    <row r="882" spans="1:40">
      <c r="A882" t="s">
        <v>120</v>
      </c>
      <c r="B882" t="s">
        <v>121</v>
      </c>
      <c r="C882" t="s">
        <v>704</v>
      </c>
      <c r="D882" t="s">
        <v>589</v>
      </c>
      <c r="E882">
        <v>1</v>
      </c>
      <c r="G882" t="s">
        <v>130</v>
      </c>
      <c r="I882" t="s">
        <v>125</v>
      </c>
      <c r="Z882" t="str">
        <f>IFERROR(MID(AA882,FIND("-",H882,1)+1,20),_xlfn.IFNA(VLOOKUP(F882&amp;"-"&amp;AA882,Ref_Kontak!$A:$E,4,FALSE),Ref_Kontak!$H$2))</f>
        <v>628999007703</v>
      </c>
      <c r="AA882" t="str">
        <f t="shared" si="130"/>
        <v/>
      </c>
      <c r="AB882" t="str">
        <f t="shared" si="131"/>
        <v/>
      </c>
      <c r="AC882" t="str">
        <f t="shared" si="132"/>
        <v>628999007703</v>
      </c>
      <c r="AD882" t="str">
        <f t="shared" si="133"/>
        <v>Halo+,+Visual+AI+5S+mendeteksi+Violation%3A+METALDET1-LINE+13</v>
      </c>
      <c r="AE882" t="str">
        <f t="shared" si="134"/>
        <v>https://web.whatsapp.com/send/?phone=628999007703&amp;text=Halo+,+Visual+AI+5S+mendeteksi+Violation%3A+METALDET1-LINE+13&amp;type=phone_number&amp;app_absent=0</v>
      </c>
      <c r="AF882" t="b">
        <f>IF(ISNA(VLOOKUP(D882&amp;"-"&amp;AB882, Ref_Kontak!$A:$E, 4, FALSE)), FALSE, TRUE)</f>
        <v>0</v>
      </c>
      <c r="AG882" t="str">
        <f>_xlfn.IFNA(VLOOKUP(Z882,Ref_Kontak!H:H,1,FALSE),"FALSE")</f>
        <v>628999007703</v>
      </c>
      <c r="AH882" t="str">
        <f t="shared" si="135"/>
        <v>METALDET1-LINE 13</v>
      </c>
      <c r="AI882">
        <f>IF(I882="violation",COUNTIF($AH$1:AH882,AH882),0)</f>
        <v>189</v>
      </c>
      <c r="AJ882" t="str">
        <f t="shared" si="136"/>
        <v>violation-METALDET1</v>
      </c>
      <c r="AK882">
        <f>IF(I882="violation",COUNTIF($AJ$1:AJ882,AJ882),FALSE)</f>
        <v>647</v>
      </c>
      <c r="AL882">
        <f t="shared" si="137"/>
        <v>0</v>
      </c>
      <c r="AM882">
        <f t="shared" si="138"/>
        <v>3</v>
      </c>
      <c r="AN882" t="str">
        <f t="shared" si="139"/>
        <v>ALERT! 3 Violation founded @METALDET1</v>
      </c>
    </row>
    <row r="883" spans="1:40">
      <c r="A883" t="s">
        <v>120</v>
      </c>
      <c r="B883" t="s">
        <v>121</v>
      </c>
      <c r="C883" t="s">
        <v>705</v>
      </c>
      <c r="D883" t="s">
        <v>589</v>
      </c>
      <c r="E883">
        <v>1</v>
      </c>
      <c r="G883" t="s">
        <v>130</v>
      </c>
      <c r="I883" t="s">
        <v>125</v>
      </c>
      <c r="Z883" t="str">
        <f>IFERROR(MID(AA883,FIND("-",H883,1)+1,20),_xlfn.IFNA(VLOOKUP(F883&amp;"-"&amp;AA883,Ref_Kontak!$A:$E,4,FALSE),Ref_Kontak!$H$2))</f>
        <v>628999007703</v>
      </c>
      <c r="AA883" t="str">
        <f t="shared" si="130"/>
        <v/>
      </c>
      <c r="AB883" t="str">
        <f t="shared" si="131"/>
        <v/>
      </c>
      <c r="AC883" t="str">
        <f t="shared" si="132"/>
        <v>628999007703</v>
      </c>
      <c r="AD883" t="str">
        <f t="shared" si="133"/>
        <v>Halo+,+Visual+AI+5S+mendeteksi+Violation%3A+METALDET1-LINE+13</v>
      </c>
      <c r="AE883" t="str">
        <f t="shared" si="134"/>
        <v>https://web.whatsapp.com/send/?phone=628999007703&amp;text=Halo+,+Visual+AI+5S+mendeteksi+Violation%3A+METALDET1-LINE+13&amp;type=phone_number&amp;app_absent=0</v>
      </c>
      <c r="AF883" t="b">
        <f>IF(ISNA(VLOOKUP(D883&amp;"-"&amp;AB883, Ref_Kontak!$A:$E, 4, FALSE)), FALSE, TRUE)</f>
        <v>0</v>
      </c>
      <c r="AG883" t="str">
        <f>_xlfn.IFNA(VLOOKUP(Z883,Ref_Kontak!H:H,1,FALSE),"FALSE")</f>
        <v>628999007703</v>
      </c>
      <c r="AH883" t="str">
        <f t="shared" si="135"/>
        <v>METALDET1-LINE 13</v>
      </c>
      <c r="AI883">
        <f>IF(I883="violation",COUNTIF($AH$1:AH883,AH883),0)</f>
        <v>190</v>
      </c>
      <c r="AJ883" t="str">
        <f t="shared" si="136"/>
        <v>violation-METALDET1</v>
      </c>
      <c r="AK883">
        <f>IF(I883="violation",COUNTIF($AJ$1:AJ883,AJ883),FALSE)</f>
        <v>648</v>
      </c>
      <c r="AL883">
        <f t="shared" si="137"/>
        <v>0</v>
      </c>
      <c r="AM883">
        <f t="shared" si="138"/>
        <v>3</v>
      </c>
      <c r="AN883" t="str">
        <f t="shared" si="139"/>
        <v>ALERT! 3 Violation founded @METALDET1</v>
      </c>
    </row>
    <row r="884" spans="1:40">
      <c r="A884" t="s">
        <v>120</v>
      </c>
      <c r="B884" t="s">
        <v>121</v>
      </c>
      <c r="C884" t="s">
        <v>705</v>
      </c>
      <c r="D884" t="s">
        <v>589</v>
      </c>
      <c r="E884">
        <v>1</v>
      </c>
      <c r="G884" t="s">
        <v>130</v>
      </c>
      <c r="I884" t="s">
        <v>125</v>
      </c>
      <c r="Z884" t="str">
        <f>IFERROR(MID(AA884,FIND("-",H884,1)+1,20),_xlfn.IFNA(VLOOKUP(F884&amp;"-"&amp;AA884,Ref_Kontak!$A:$E,4,FALSE),Ref_Kontak!$H$2))</f>
        <v>628999007703</v>
      </c>
      <c r="AA884" t="str">
        <f t="shared" si="130"/>
        <v/>
      </c>
      <c r="AB884" t="str">
        <f t="shared" si="131"/>
        <v/>
      </c>
      <c r="AC884" t="str">
        <f t="shared" si="132"/>
        <v>628999007703</v>
      </c>
      <c r="AD884" t="str">
        <f t="shared" si="133"/>
        <v>Halo+,+Visual+AI+5S+mendeteksi+Violation%3A+METALDET1-LINE+13</v>
      </c>
      <c r="AE884" t="str">
        <f t="shared" si="134"/>
        <v>https://web.whatsapp.com/send/?phone=628999007703&amp;text=Halo+,+Visual+AI+5S+mendeteksi+Violation%3A+METALDET1-LINE+13&amp;type=phone_number&amp;app_absent=0</v>
      </c>
      <c r="AF884" t="b">
        <f>IF(ISNA(VLOOKUP(D884&amp;"-"&amp;AB884, Ref_Kontak!$A:$E, 4, FALSE)), FALSE, TRUE)</f>
        <v>0</v>
      </c>
      <c r="AG884" t="str">
        <f>_xlfn.IFNA(VLOOKUP(Z884,Ref_Kontak!H:H,1,FALSE),"FALSE")</f>
        <v>628999007703</v>
      </c>
      <c r="AH884" t="str">
        <f t="shared" si="135"/>
        <v>METALDET1-LINE 13</v>
      </c>
      <c r="AI884">
        <f>IF(I884="violation",COUNTIF($AH$1:AH884,AH884),0)</f>
        <v>191</v>
      </c>
      <c r="AJ884" t="str">
        <f t="shared" si="136"/>
        <v>violation-METALDET1</v>
      </c>
      <c r="AK884">
        <f>IF(I884="violation",COUNTIF($AJ$1:AJ884,AJ884),FALSE)</f>
        <v>649</v>
      </c>
      <c r="AL884">
        <f t="shared" si="137"/>
        <v>0</v>
      </c>
      <c r="AM884">
        <f t="shared" si="138"/>
        <v>3</v>
      </c>
      <c r="AN884" t="str">
        <f t="shared" si="139"/>
        <v>ALERT! 3 Violation founded @METALDET1</v>
      </c>
    </row>
    <row r="885" spans="1:40">
      <c r="A885" t="s">
        <v>120</v>
      </c>
      <c r="B885" t="s">
        <v>121</v>
      </c>
      <c r="C885" t="s">
        <v>706</v>
      </c>
      <c r="D885" t="s">
        <v>589</v>
      </c>
      <c r="E885">
        <v>1</v>
      </c>
      <c r="G885" t="s">
        <v>130</v>
      </c>
      <c r="I885" t="s">
        <v>125</v>
      </c>
      <c r="Z885" t="str">
        <f>IFERROR(MID(AA885,FIND("-",H885,1)+1,20),_xlfn.IFNA(VLOOKUP(F885&amp;"-"&amp;AA885,Ref_Kontak!$A:$E,4,FALSE),Ref_Kontak!$H$2))</f>
        <v>628999007703</v>
      </c>
      <c r="AA885" t="str">
        <f t="shared" si="130"/>
        <v/>
      </c>
      <c r="AB885" t="str">
        <f t="shared" si="131"/>
        <v/>
      </c>
      <c r="AC885" t="str">
        <f t="shared" si="132"/>
        <v>628999007703</v>
      </c>
      <c r="AD885" t="str">
        <f t="shared" si="133"/>
        <v>Halo+,+Visual+AI+5S+mendeteksi+Violation%3A+METALDET1-LINE+13</v>
      </c>
      <c r="AE885" t="str">
        <f t="shared" si="134"/>
        <v>https://web.whatsapp.com/send/?phone=628999007703&amp;text=Halo+,+Visual+AI+5S+mendeteksi+Violation%3A+METALDET1-LINE+13&amp;type=phone_number&amp;app_absent=0</v>
      </c>
      <c r="AF885" t="b">
        <f>IF(ISNA(VLOOKUP(D885&amp;"-"&amp;AB885, Ref_Kontak!$A:$E, 4, FALSE)), FALSE, TRUE)</f>
        <v>0</v>
      </c>
      <c r="AG885" t="str">
        <f>_xlfn.IFNA(VLOOKUP(Z885,Ref_Kontak!H:H,1,FALSE),"FALSE")</f>
        <v>628999007703</v>
      </c>
      <c r="AH885" t="str">
        <f t="shared" si="135"/>
        <v>METALDET1-LINE 13</v>
      </c>
      <c r="AI885">
        <f>IF(I885="violation",COUNTIF($AH$1:AH885,AH885),0)</f>
        <v>192</v>
      </c>
      <c r="AJ885" t="str">
        <f t="shared" si="136"/>
        <v>violation-METALDET1</v>
      </c>
      <c r="AK885">
        <f>IF(I885="violation",COUNTIF($AJ$1:AJ885,AJ885),FALSE)</f>
        <v>650</v>
      </c>
      <c r="AL885">
        <f t="shared" si="137"/>
        <v>0</v>
      </c>
      <c r="AM885">
        <f t="shared" si="138"/>
        <v>3</v>
      </c>
      <c r="AN885" t="str">
        <f t="shared" si="139"/>
        <v>ALERT! 3 Violation founded @METALDET1</v>
      </c>
    </row>
    <row r="886" spans="1:40">
      <c r="A886" t="s">
        <v>120</v>
      </c>
      <c r="B886" t="s">
        <v>121</v>
      </c>
      <c r="C886" t="s">
        <v>706</v>
      </c>
      <c r="D886" t="s">
        <v>589</v>
      </c>
      <c r="E886">
        <v>1</v>
      </c>
      <c r="G886" t="s">
        <v>130</v>
      </c>
      <c r="I886" t="s">
        <v>125</v>
      </c>
      <c r="Z886" t="str">
        <f>IFERROR(MID(AA886,FIND("-",H886,1)+1,20),_xlfn.IFNA(VLOOKUP(F886&amp;"-"&amp;AA886,Ref_Kontak!$A:$E,4,FALSE),Ref_Kontak!$H$2))</f>
        <v>628999007703</v>
      </c>
      <c r="AA886" t="str">
        <f t="shared" si="130"/>
        <v/>
      </c>
      <c r="AB886" t="str">
        <f t="shared" si="131"/>
        <v/>
      </c>
      <c r="AC886" t="str">
        <f t="shared" si="132"/>
        <v>628999007703</v>
      </c>
      <c r="AD886" t="str">
        <f t="shared" si="133"/>
        <v>Halo+,+Visual+AI+5S+mendeteksi+Violation%3A+METALDET1-LINE+13</v>
      </c>
      <c r="AE886" t="str">
        <f t="shared" si="134"/>
        <v>https://web.whatsapp.com/send/?phone=628999007703&amp;text=Halo+,+Visual+AI+5S+mendeteksi+Violation%3A+METALDET1-LINE+13&amp;type=phone_number&amp;app_absent=0</v>
      </c>
      <c r="AF886" t="b">
        <f>IF(ISNA(VLOOKUP(D886&amp;"-"&amp;AB886, Ref_Kontak!$A:$E, 4, FALSE)), FALSE, TRUE)</f>
        <v>0</v>
      </c>
      <c r="AG886" t="str">
        <f>_xlfn.IFNA(VLOOKUP(Z886,Ref_Kontak!H:H,1,FALSE),"FALSE")</f>
        <v>628999007703</v>
      </c>
      <c r="AH886" t="str">
        <f t="shared" si="135"/>
        <v>METALDET1-LINE 13</v>
      </c>
      <c r="AI886">
        <f>IF(I886="violation",COUNTIF($AH$1:AH886,AH886),0)</f>
        <v>193</v>
      </c>
      <c r="AJ886" t="str">
        <f t="shared" si="136"/>
        <v>violation-METALDET1</v>
      </c>
      <c r="AK886">
        <f>IF(I886="violation",COUNTIF($AJ$1:AJ886,AJ886),FALSE)</f>
        <v>651</v>
      </c>
      <c r="AL886">
        <f t="shared" si="137"/>
        <v>0</v>
      </c>
      <c r="AM886">
        <f t="shared" si="138"/>
        <v>3</v>
      </c>
      <c r="AN886" t="str">
        <f t="shared" si="139"/>
        <v>ALERT! 3 Violation founded @METALDET1</v>
      </c>
    </row>
    <row r="887" spans="1:40">
      <c r="A887" t="s">
        <v>120</v>
      </c>
      <c r="B887" t="s">
        <v>121</v>
      </c>
      <c r="C887" t="s">
        <v>707</v>
      </c>
      <c r="D887" t="s">
        <v>589</v>
      </c>
      <c r="E887">
        <v>1</v>
      </c>
      <c r="G887" t="s">
        <v>130</v>
      </c>
      <c r="I887" t="s">
        <v>125</v>
      </c>
      <c r="Z887" t="str">
        <f>IFERROR(MID(AA887,FIND("-",H887,1)+1,20),_xlfn.IFNA(VLOOKUP(F887&amp;"-"&amp;AA887,Ref_Kontak!$A:$E,4,FALSE),Ref_Kontak!$H$2))</f>
        <v>628999007703</v>
      </c>
      <c r="AA887" t="str">
        <f t="shared" si="130"/>
        <v/>
      </c>
      <c r="AB887" t="str">
        <f t="shared" si="131"/>
        <v/>
      </c>
      <c r="AC887" t="str">
        <f t="shared" si="132"/>
        <v>628999007703</v>
      </c>
      <c r="AD887" t="str">
        <f t="shared" si="133"/>
        <v>Halo+,+Visual+AI+5S+mendeteksi+Violation%3A+METALDET1-LINE+13</v>
      </c>
      <c r="AE887" t="str">
        <f t="shared" si="134"/>
        <v>https://web.whatsapp.com/send/?phone=628999007703&amp;text=Halo+,+Visual+AI+5S+mendeteksi+Violation%3A+METALDET1-LINE+13&amp;type=phone_number&amp;app_absent=0</v>
      </c>
      <c r="AF887" t="b">
        <f>IF(ISNA(VLOOKUP(D887&amp;"-"&amp;AB887, Ref_Kontak!$A:$E, 4, FALSE)), FALSE, TRUE)</f>
        <v>0</v>
      </c>
      <c r="AG887" t="str">
        <f>_xlfn.IFNA(VLOOKUP(Z887,Ref_Kontak!H:H,1,FALSE),"FALSE")</f>
        <v>628999007703</v>
      </c>
      <c r="AH887" t="str">
        <f t="shared" si="135"/>
        <v>METALDET1-LINE 13</v>
      </c>
      <c r="AI887">
        <f>IF(I887="violation",COUNTIF($AH$1:AH887,AH887),0)</f>
        <v>194</v>
      </c>
      <c r="AJ887" t="str">
        <f t="shared" si="136"/>
        <v>violation-METALDET1</v>
      </c>
      <c r="AK887">
        <f>IF(I887="violation",COUNTIF($AJ$1:AJ887,AJ887),FALSE)</f>
        <v>652</v>
      </c>
      <c r="AL887">
        <f t="shared" si="137"/>
        <v>0</v>
      </c>
      <c r="AM887">
        <f t="shared" si="138"/>
        <v>3</v>
      </c>
      <c r="AN887" t="str">
        <f t="shared" si="139"/>
        <v>ALERT! 3 Violation founded @METALDET1</v>
      </c>
    </row>
    <row r="888" spans="1:40">
      <c r="A888" t="s">
        <v>120</v>
      </c>
      <c r="B888" t="s">
        <v>121</v>
      </c>
      <c r="C888" t="s">
        <v>708</v>
      </c>
      <c r="D888" t="s">
        <v>589</v>
      </c>
      <c r="E888">
        <v>1</v>
      </c>
      <c r="G888" t="s">
        <v>130</v>
      </c>
      <c r="I888" t="s">
        <v>125</v>
      </c>
      <c r="Z888" t="str">
        <f>IFERROR(MID(AA888,FIND("-",H888,1)+1,20),_xlfn.IFNA(VLOOKUP(F888&amp;"-"&amp;AA888,Ref_Kontak!$A:$E,4,FALSE),Ref_Kontak!$H$2))</f>
        <v>628999007703</v>
      </c>
      <c r="AA888" t="str">
        <f t="shared" si="130"/>
        <v/>
      </c>
      <c r="AB888" t="str">
        <f t="shared" si="131"/>
        <v/>
      </c>
      <c r="AC888" t="str">
        <f t="shared" si="132"/>
        <v>628999007703</v>
      </c>
      <c r="AD888" t="str">
        <f t="shared" si="133"/>
        <v>Halo+,+Visual+AI+5S+mendeteksi+Violation%3A+METALDET1-LINE+13</v>
      </c>
      <c r="AE888" t="str">
        <f t="shared" si="134"/>
        <v>https://web.whatsapp.com/send/?phone=628999007703&amp;text=Halo+,+Visual+AI+5S+mendeteksi+Violation%3A+METALDET1-LINE+13&amp;type=phone_number&amp;app_absent=0</v>
      </c>
      <c r="AF888" t="b">
        <f>IF(ISNA(VLOOKUP(D888&amp;"-"&amp;AB888, Ref_Kontak!$A:$E, 4, FALSE)), FALSE, TRUE)</f>
        <v>0</v>
      </c>
      <c r="AG888" t="str">
        <f>_xlfn.IFNA(VLOOKUP(Z888,Ref_Kontak!H:H,1,FALSE),"FALSE")</f>
        <v>628999007703</v>
      </c>
      <c r="AH888" t="str">
        <f t="shared" si="135"/>
        <v>METALDET1-LINE 13</v>
      </c>
      <c r="AI888">
        <f>IF(I888="violation",COUNTIF($AH$1:AH888,AH888),0)</f>
        <v>195</v>
      </c>
      <c r="AJ888" t="str">
        <f t="shared" si="136"/>
        <v>violation-METALDET1</v>
      </c>
      <c r="AK888">
        <f>IF(I888="violation",COUNTIF($AJ$1:AJ888,AJ888),FALSE)</f>
        <v>653</v>
      </c>
      <c r="AL888">
        <f t="shared" si="137"/>
        <v>0</v>
      </c>
      <c r="AM888">
        <f t="shared" si="138"/>
        <v>3</v>
      </c>
      <c r="AN888" t="str">
        <f t="shared" si="139"/>
        <v>ALERT! 3 Violation founded @METALDET1</v>
      </c>
    </row>
    <row r="889" spans="1:40">
      <c r="A889" t="s">
        <v>120</v>
      </c>
      <c r="B889" t="s">
        <v>121</v>
      </c>
      <c r="C889" t="s">
        <v>708</v>
      </c>
      <c r="D889" t="s">
        <v>589</v>
      </c>
      <c r="E889">
        <v>1</v>
      </c>
      <c r="G889" t="s">
        <v>130</v>
      </c>
      <c r="I889" t="s">
        <v>125</v>
      </c>
      <c r="Z889" t="str">
        <f>IFERROR(MID(AA889,FIND("-",H889,1)+1,20),_xlfn.IFNA(VLOOKUP(F889&amp;"-"&amp;AA889,Ref_Kontak!$A:$E,4,FALSE),Ref_Kontak!$H$2))</f>
        <v>628999007703</v>
      </c>
      <c r="AA889" t="str">
        <f t="shared" si="130"/>
        <v/>
      </c>
      <c r="AB889" t="str">
        <f t="shared" si="131"/>
        <v/>
      </c>
      <c r="AC889" t="str">
        <f t="shared" si="132"/>
        <v>628999007703</v>
      </c>
      <c r="AD889" t="str">
        <f t="shared" si="133"/>
        <v>Halo+,+Visual+AI+5S+mendeteksi+Violation%3A+METALDET1-LINE+13</v>
      </c>
      <c r="AE889" t="str">
        <f t="shared" si="134"/>
        <v>https://web.whatsapp.com/send/?phone=628999007703&amp;text=Halo+,+Visual+AI+5S+mendeteksi+Violation%3A+METALDET1-LINE+13&amp;type=phone_number&amp;app_absent=0</v>
      </c>
      <c r="AF889" t="b">
        <f>IF(ISNA(VLOOKUP(D889&amp;"-"&amp;AB889, Ref_Kontak!$A:$E, 4, FALSE)), FALSE, TRUE)</f>
        <v>0</v>
      </c>
      <c r="AG889" t="str">
        <f>_xlfn.IFNA(VLOOKUP(Z889,Ref_Kontak!H:H,1,FALSE),"FALSE")</f>
        <v>628999007703</v>
      </c>
      <c r="AH889" t="str">
        <f t="shared" si="135"/>
        <v>METALDET1-LINE 13</v>
      </c>
      <c r="AI889">
        <f>IF(I889="violation",COUNTIF($AH$1:AH889,AH889),0)</f>
        <v>196</v>
      </c>
      <c r="AJ889" t="str">
        <f t="shared" si="136"/>
        <v>violation-METALDET1</v>
      </c>
      <c r="AK889">
        <f>IF(I889="violation",COUNTIF($AJ$1:AJ889,AJ889),FALSE)</f>
        <v>654</v>
      </c>
      <c r="AL889">
        <f t="shared" si="137"/>
        <v>0</v>
      </c>
      <c r="AM889">
        <f t="shared" si="138"/>
        <v>3</v>
      </c>
      <c r="AN889" t="str">
        <f t="shared" si="139"/>
        <v>ALERT! 3 Violation founded @METALDET1</v>
      </c>
    </row>
    <row r="890" spans="1:40">
      <c r="A890" t="s">
        <v>120</v>
      </c>
      <c r="B890" t="s">
        <v>121</v>
      </c>
      <c r="C890" t="s">
        <v>709</v>
      </c>
      <c r="D890" t="s">
        <v>589</v>
      </c>
      <c r="E890">
        <v>1</v>
      </c>
      <c r="G890" t="s">
        <v>130</v>
      </c>
      <c r="I890" t="s">
        <v>125</v>
      </c>
      <c r="Z890" t="str">
        <f>IFERROR(MID(AA890,FIND("-",H890,1)+1,20),_xlfn.IFNA(VLOOKUP(F890&amp;"-"&amp;AA890,Ref_Kontak!$A:$E,4,FALSE),Ref_Kontak!$H$2))</f>
        <v>628999007703</v>
      </c>
      <c r="AA890" t="str">
        <f t="shared" si="130"/>
        <v/>
      </c>
      <c r="AB890" t="str">
        <f t="shared" si="131"/>
        <v/>
      </c>
      <c r="AC890" t="str">
        <f t="shared" si="132"/>
        <v>628999007703</v>
      </c>
      <c r="AD890" t="str">
        <f t="shared" si="133"/>
        <v>Halo+,+Visual+AI+5S+mendeteksi+Violation%3A+METALDET1-LINE+13</v>
      </c>
      <c r="AE890" t="str">
        <f t="shared" si="134"/>
        <v>https://web.whatsapp.com/send/?phone=628999007703&amp;text=Halo+,+Visual+AI+5S+mendeteksi+Violation%3A+METALDET1-LINE+13&amp;type=phone_number&amp;app_absent=0</v>
      </c>
      <c r="AF890" t="b">
        <f>IF(ISNA(VLOOKUP(D890&amp;"-"&amp;AB890, Ref_Kontak!$A:$E, 4, FALSE)), FALSE, TRUE)</f>
        <v>0</v>
      </c>
      <c r="AG890" t="str">
        <f>_xlfn.IFNA(VLOOKUP(Z890,Ref_Kontak!H:H,1,FALSE),"FALSE")</f>
        <v>628999007703</v>
      </c>
      <c r="AH890" t="str">
        <f t="shared" si="135"/>
        <v>METALDET1-LINE 13</v>
      </c>
      <c r="AI890">
        <f>IF(I890="violation",COUNTIF($AH$1:AH890,AH890),0)</f>
        <v>197</v>
      </c>
      <c r="AJ890" t="str">
        <f t="shared" si="136"/>
        <v>violation-METALDET1</v>
      </c>
      <c r="AK890">
        <f>IF(I890="violation",COUNTIF($AJ$1:AJ890,AJ890),FALSE)</f>
        <v>655</v>
      </c>
      <c r="AL890">
        <f t="shared" si="137"/>
        <v>0</v>
      </c>
      <c r="AM890">
        <f t="shared" si="138"/>
        <v>3</v>
      </c>
      <c r="AN890" t="str">
        <f t="shared" si="139"/>
        <v>ALERT! 3 Violation founded @METALDET1</v>
      </c>
    </row>
    <row r="891" spans="1:40">
      <c r="A891" t="s">
        <v>120</v>
      </c>
      <c r="B891" t="s">
        <v>121</v>
      </c>
      <c r="C891" t="s">
        <v>709</v>
      </c>
      <c r="D891" t="s">
        <v>589</v>
      </c>
      <c r="E891">
        <v>1</v>
      </c>
      <c r="G891" t="s">
        <v>130</v>
      </c>
      <c r="I891" t="s">
        <v>125</v>
      </c>
      <c r="Z891" t="str">
        <f>IFERROR(MID(AA891,FIND("-",H891,1)+1,20),_xlfn.IFNA(VLOOKUP(F891&amp;"-"&amp;AA891,Ref_Kontak!$A:$E,4,FALSE),Ref_Kontak!$H$2))</f>
        <v>628999007703</v>
      </c>
      <c r="AA891" t="str">
        <f t="shared" si="130"/>
        <v/>
      </c>
      <c r="AB891" t="str">
        <f t="shared" si="131"/>
        <v/>
      </c>
      <c r="AC891" t="str">
        <f t="shared" si="132"/>
        <v>628999007703</v>
      </c>
      <c r="AD891" t="str">
        <f t="shared" si="133"/>
        <v>Halo+,+Visual+AI+5S+mendeteksi+Violation%3A+METALDET1-LINE+13</v>
      </c>
      <c r="AE891" t="str">
        <f t="shared" si="134"/>
        <v>https://web.whatsapp.com/send/?phone=628999007703&amp;text=Halo+,+Visual+AI+5S+mendeteksi+Violation%3A+METALDET1-LINE+13&amp;type=phone_number&amp;app_absent=0</v>
      </c>
      <c r="AF891" t="b">
        <f>IF(ISNA(VLOOKUP(D891&amp;"-"&amp;AB891, Ref_Kontak!$A:$E, 4, FALSE)), FALSE, TRUE)</f>
        <v>0</v>
      </c>
      <c r="AG891" t="str">
        <f>_xlfn.IFNA(VLOOKUP(Z891,Ref_Kontak!H:H,1,FALSE),"FALSE")</f>
        <v>628999007703</v>
      </c>
      <c r="AH891" t="str">
        <f t="shared" si="135"/>
        <v>METALDET1-LINE 13</v>
      </c>
      <c r="AI891">
        <f>IF(I891="violation",COUNTIF($AH$1:AH891,AH891),0)</f>
        <v>198</v>
      </c>
      <c r="AJ891" t="str">
        <f t="shared" si="136"/>
        <v>violation-METALDET1</v>
      </c>
      <c r="AK891">
        <f>IF(I891="violation",COUNTIF($AJ$1:AJ891,AJ891),FALSE)</f>
        <v>656</v>
      </c>
      <c r="AL891">
        <f t="shared" si="137"/>
        <v>0</v>
      </c>
      <c r="AM891">
        <f t="shared" si="138"/>
        <v>3</v>
      </c>
      <c r="AN891" t="str">
        <f t="shared" si="139"/>
        <v>ALERT! 3 Violation founded @METALDET1</v>
      </c>
    </row>
    <row r="892" spans="1:40">
      <c r="A892" t="s">
        <v>120</v>
      </c>
      <c r="B892" t="s">
        <v>121</v>
      </c>
      <c r="C892" t="s">
        <v>710</v>
      </c>
      <c r="D892" t="s">
        <v>589</v>
      </c>
      <c r="E892">
        <v>1</v>
      </c>
      <c r="G892" t="s">
        <v>130</v>
      </c>
      <c r="I892" t="s">
        <v>125</v>
      </c>
      <c r="Z892" t="str">
        <f>IFERROR(MID(AA892,FIND("-",H892,1)+1,20),_xlfn.IFNA(VLOOKUP(F892&amp;"-"&amp;AA892,Ref_Kontak!$A:$E,4,FALSE),Ref_Kontak!$H$2))</f>
        <v>628999007703</v>
      </c>
      <c r="AA892" t="str">
        <f t="shared" si="130"/>
        <v/>
      </c>
      <c r="AB892" t="str">
        <f t="shared" si="131"/>
        <v/>
      </c>
      <c r="AC892" t="str">
        <f t="shared" si="132"/>
        <v>628999007703</v>
      </c>
      <c r="AD892" t="str">
        <f t="shared" si="133"/>
        <v>Halo+,+Visual+AI+5S+mendeteksi+Violation%3A+METALDET1-LINE+13</v>
      </c>
      <c r="AE892" t="str">
        <f t="shared" si="134"/>
        <v>https://web.whatsapp.com/send/?phone=628999007703&amp;text=Halo+,+Visual+AI+5S+mendeteksi+Violation%3A+METALDET1-LINE+13&amp;type=phone_number&amp;app_absent=0</v>
      </c>
      <c r="AF892" t="b">
        <f>IF(ISNA(VLOOKUP(D892&amp;"-"&amp;AB892, Ref_Kontak!$A:$E, 4, FALSE)), FALSE, TRUE)</f>
        <v>0</v>
      </c>
      <c r="AG892" t="str">
        <f>_xlfn.IFNA(VLOOKUP(Z892,Ref_Kontak!H:H,1,FALSE),"FALSE")</f>
        <v>628999007703</v>
      </c>
      <c r="AH892" t="str">
        <f t="shared" si="135"/>
        <v>METALDET1-LINE 13</v>
      </c>
      <c r="AI892">
        <f>IF(I892="violation",COUNTIF($AH$1:AH892,AH892),0)</f>
        <v>199</v>
      </c>
      <c r="AJ892" t="str">
        <f t="shared" si="136"/>
        <v>violation-METALDET1</v>
      </c>
      <c r="AK892">
        <f>IF(I892="violation",COUNTIF($AJ$1:AJ892,AJ892),FALSE)</f>
        <v>657</v>
      </c>
      <c r="AL892">
        <f t="shared" si="137"/>
        <v>0</v>
      </c>
      <c r="AM892">
        <f t="shared" si="138"/>
        <v>3</v>
      </c>
      <c r="AN892" t="str">
        <f t="shared" si="139"/>
        <v>ALERT! 3 Violation founded @METALDET1</v>
      </c>
    </row>
    <row r="893" spans="1:40">
      <c r="A893" t="s">
        <v>120</v>
      </c>
      <c r="B893" t="s">
        <v>121</v>
      </c>
      <c r="C893" t="s">
        <v>711</v>
      </c>
      <c r="D893" t="s">
        <v>589</v>
      </c>
      <c r="E893">
        <v>1</v>
      </c>
      <c r="G893" t="s">
        <v>130</v>
      </c>
      <c r="I893" t="s">
        <v>125</v>
      </c>
      <c r="Z893" t="str">
        <f>IFERROR(MID(AA893,FIND("-",H893,1)+1,20),_xlfn.IFNA(VLOOKUP(F893&amp;"-"&amp;AA893,Ref_Kontak!$A:$E,4,FALSE),Ref_Kontak!$H$2))</f>
        <v>628999007703</v>
      </c>
      <c r="AA893" t="str">
        <f t="shared" si="130"/>
        <v/>
      </c>
      <c r="AB893" t="str">
        <f t="shared" si="131"/>
        <v/>
      </c>
      <c r="AC893" t="str">
        <f t="shared" si="132"/>
        <v>628999007703</v>
      </c>
      <c r="AD893" t="str">
        <f t="shared" si="133"/>
        <v>Halo+,+Visual+AI+5S+mendeteksi+Violation%3A+METALDET1-LINE+13</v>
      </c>
      <c r="AE893" t="str">
        <f t="shared" si="134"/>
        <v>https://web.whatsapp.com/send/?phone=628999007703&amp;text=Halo+,+Visual+AI+5S+mendeteksi+Violation%3A+METALDET1-LINE+13&amp;type=phone_number&amp;app_absent=0</v>
      </c>
      <c r="AF893" t="b">
        <f>IF(ISNA(VLOOKUP(D893&amp;"-"&amp;AB893, Ref_Kontak!$A:$E, 4, FALSE)), FALSE, TRUE)</f>
        <v>0</v>
      </c>
      <c r="AG893" t="str">
        <f>_xlfn.IFNA(VLOOKUP(Z893,Ref_Kontak!H:H,1,FALSE),"FALSE")</f>
        <v>628999007703</v>
      </c>
      <c r="AH893" t="str">
        <f t="shared" si="135"/>
        <v>METALDET1-LINE 13</v>
      </c>
      <c r="AI893">
        <f>IF(I893="violation",COUNTIF($AH$1:AH893,AH893),0)</f>
        <v>200</v>
      </c>
      <c r="AJ893" t="str">
        <f t="shared" si="136"/>
        <v>violation-METALDET1</v>
      </c>
      <c r="AK893">
        <f>IF(I893="violation",COUNTIF($AJ$1:AJ893,AJ893),FALSE)</f>
        <v>658</v>
      </c>
      <c r="AL893">
        <f t="shared" si="137"/>
        <v>0</v>
      </c>
      <c r="AM893">
        <f t="shared" si="138"/>
        <v>3</v>
      </c>
      <c r="AN893" t="str">
        <f t="shared" si="139"/>
        <v>ALERT! 3 Violation founded @METALDET1</v>
      </c>
    </row>
    <row r="894" spans="1:40">
      <c r="A894" t="s">
        <v>120</v>
      </c>
      <c r="B894" t="s">
        <v>121</v>
      </c>
      <c r="C894" t="s">
        <v>711</v>
      </c>
      <c r="D894" t="s">
        <v>589</v>
      </c>
      <c r="E894">
        <v>1</v>
      </c>
      <c r="G894" t="s">
        <v>130</v>
      </c>
      <c r="I894" t="s">
        <v>125</v>
      </c>
      <c r="Z894" t="str">
        <f>IFERROR(MID(AA894,FIND("-",H894,1)+1,20),_xlfn.IFNA(VLOOKUP(F894&amp;"-"&amp;AA894,Ref_Kontak!$A:$E,4,FALSE),Ref_Kontak!$H$2))</f>
        <v>628999007703</v>
      </c>
      <c r="AA894" t="str">
        <f t="shared" si="130"/>
        <v/>
      </c>
      <c r="AB894" t="str">
        <f t="shared" si="131"/>
        <v/>
      </c>
      <c r="AC894" t="str">
        <f t="shared" si="132"/>
        <v>628999007703</v>
      </c>
      <c r="AD894" t="str">
        <f t="shared" si="133"/>
        <v>Halo+,+Visual+AI+5S+mendeteksi+Violation%3A+METALDET1-LINE+13</v>
      </c>
      <c r="AE894" t="str">
        <f t="shared" si="134"/>
        <v>https://web.whatsapp.com/send/?phone=628999007703&amp;text=Halo+,+Visual+AI+5S+mendeteksi+Violation%3A+METALDET1-LINE+13&amp;type=phone_number&amp;app_absent=0</v>
      </c>
      <c r="AF894" t="b">
        <f>IF(ISNA(VLOOKUP(D894&amp;"-"&amp;AB894, Ref_Kontak!$A:$E, 4, FALSE)), FALSE, TRUE)</f>
        <v>0</v>
      </c>
      <c r="AG894" t="str">
        <f>_xlfn.IFNA(VLOOKUP(Z894,Ref_Kontak!H:H,1,FALSE),"FALSE")</f>
        <v>628999007703</v>
      </c>
      <c r="AH894" t="str">
        <f t="shared" si="135"/>
        <v>METALDET1-LINE 13</v>
      </c>
      <c r="AI894">
        <f>IF(I894="violation",COUNTIF($AH$1:AH894,AH894),0)</f>
        <v>201</v>
      </c>
      <c r="AJ894" t="str">
        <f t="shared" si="136"/>
        <v>violation-METALDET1</v>
      </c>
      <c r="AK894">
        <f>IF(I894="violation",COUNTIF($AJ$1:AJ894,AJ894),FALSE)</f>
        <v>659</v>
      </c>
      <c r="AL894">
        <f t="shared" si="137"/>
        <v>0</v>
      </c>
      <c r="AM894">
        <f t="shared" si="138"/>
        <v>3</v>
      </c>
      <c r="AN894" t="str">
        <f t="shared" si="139"/>
        <v>ALERT! 3 Violation founded @METALDET1</v>
      </c>
    </row>
    <row r="895" spans="1:40">
      <c r="A895" t="s">
        <v>120</v>
      </c>
      <c r="B895" t="s">
        <v>121</v>
      </c>
      <c r="C895" t="s">
        <v>712</v>
      </c>
      <c r="D895" t="s">
        <v>589</v>
      </c>
      <c r="E895">
        <v>1</v>
      </c>
      <c r="G895" t="s">
        <v>130</v>
      </c>
      <c r="I895" t="s">
        <v>125</v>
      </c>
      <c r="Z895" t="str">
        <f>IFERROR(MID(AA895,FIND("-",H895,1)+1,20),_xlfn.IFNA(VLOOKUP(F895&amp;"-"&amp;AA895,Ref_Kontak!$A:$E,4,FALSE),Ref_Kontak!$H$2))</f>
        <v>628999007703</v>
      </c>
      <c r="AA895" t="str">
        <f t="shared" si="130"/>
        <v/>
      </c>
      <c r="AB895" t="str">
        <f t="shared" si="131"/>
        <v/>
      </c>
      <c r="AC895" t="str">
        <f t="shared" si="132"/>
        <v>628999007703</v>
      </c>
      <c r="AD895" t="str">
        <f t="shared" si="133"/>
        <v>Halo+,+Visual+AI+5S+mendeteksi+Violation%3A+METALDET1-LINE+13</v>
      </c>
      <c r="AE895" t="str">
        <f t="shared" si="134"/>
        <v>https://web.whatsapp.com/send/?phone=628999007703&amp;text=Halo+,+Visual+AI+5S+mendeteksi+Violation%3A+METALDET1-LINE+13&amp;type=phone_number&amp;app_absent=0</v>
      </c>
      <c r="AF895" t="b">
        <f>IF(ISNA(VLOOKUP(D895&amp;"-"&amp;AB895, Ref_Kontak!$A:$E, 4, FALSE)), FALSE, TRUE)</f>
        <v>0</v>
      </c>
      <c r="AG895" t="str">
        <f>_xlfn.IFNA(VLOOKUP(Z895,Ref_Kontak!H:H,1,FALSE),"FALSE")</f>
        <v>628999007703</v>
      </c>
      <c r="AH895" t="str">
        <f t="shared" si="135"/>
        <v>METALDET1-LINE 13</v>
      </c>
      <c r="AI895">
        <f>IF(I895="violation",COUNTIF($AH$1:AH895,AH895),0)</f>
        <v>202</v>
      </c>
      <c r="AJ895" t="str">
        <f t="shared" si="136"/>
        <v>violation-METALDET1</v>
      </c>
      <c r="AK895">
        <f>IF(I895="violation",COUNTIF($AJ$1:AJ895,AJ895),FALSE)</f>
        <v>660</v>
      </c>
      <c r="AL895">
        <f t="shared" si="137"/>
        <v>0</v>
      </c>
      <c r="AM895">
        <f t="shared" si="138"/>
        <v>3</v>
      </c>
      <c r="AN895" t="str">
        <f t="shared" si="139"/>
        <v>ALERT! 3 Violation founded @METALDET1</v>
      </c>
    </row>
    <row r="896" spans="1:40">
      <c r="A896" t="s">
        <v>120</v>
      </c>
      <c r="B896" t="s">
        <v>121</v>
      </c>
      <c r="C896" t="s">
        <v>712</v>
      </c>
      <c r="D896" t="s">
        <v>589</v>
      </c>
      <c r="E896">
        <v>1</v>
      </c>
      <c r="G896" t="s">
        <v>130</v>
      </c>
      <c r="I896" t="s">
        <v>125</v>
      </c>
      <c r="Z896" t="str">
        <f>IFERROR(MID(AA896,FIND("-",H896,1)+1,20),_xlfn.IFNA(VLOOKUP(F896&amp;"-"&amp;AA896,Ref_Kontak!$A:$E,4,FALSE),Ref_Kontak!$H$2))</f>
        <v>628999007703</v>
      </c>
      <c r="AA896" t="str">
        <f t="shared" si="130"/>
        <v/>
      </c>
      <c r="AB896" t="str">
        <f t="shared" si="131"/>
        <v/>
      </c>
      <c r="AC896" t="str">
        <f t="shared" si="132"/>
        <v>628999007703</v>
      </c>
      <c r="AD896" t="str">
        <f t="shared" si="133"/>
        <v>Halo+,+Visual+AI+5S+mendeteksi+Violation%3A+METALDET1-LINE+13</v>
      </c>
      <c r="AE896" t="str">
        <f t="shared" si="134"/>
        <v>https://web.whatsapp.com/send/?phone=628999007703&amp;text=Halo+,+Visual+AI+5S+mendeteksi+Violation%3A+METALDET1-LINE+13&amp;type=phone_number&amp;app_absent=0</v>
      </c>
      <c r="AF896" t="b">
        <f>IF(ISNA(VLOOKUP(D896&amp;"-"&amp;AB896, Ref_Kontak!$A:$E, 4, FALSE)), FALSE, TRUE)</f>
        <v>0</v>
      </c>
      <c r="AG896" t="str">
        <f>_xlfn.IFNA(VLOOKUP(Z896,Ref_Kontak!H:H,1,FALSE),"FALSE")</f>
        <v>628999007703</v>
      </c>
      <c r="AH896" t="str">
        <f t="shared" si="135"/>
        <v>METALDET1-LINE 13</v>
      </c>
      <c r="AI896">
        <f>IF(I896="violation",COUNTIF($AH$1:AH896,AH896),0)</f>
        <v>203</v>
      </c>
      <c r="AJ896" t="str">
        <f t="shared" si="136"/>
        <v>violation-METALDET1</v>
      </c>
      <c r="AK896">
        <f>IF(I896="violation",COUNTIF($AJ$1:AJ896,AJ896),FALSE)</f>
        <v>661</v>
      </c>
      <c r="AL896">
        <f t="shared" si="137"/>
        <v>0</v>
      </c>
      <c r="AM896">
        <f t="shared" si="138"/>
        <v>3</v>
      </c>
      <c r="AN896" t="str">
        <f t="shared" si="139"/>
        <v>ALERT! 3 Violation founded @METALDET1</v>
      </c>
    </row>
    <row r="897" spans="1:40">
      <c r="A897" t="s">
        <v>120</v>
      </c>
      <c r="B897" t="s">
        <v>121</v>
      </c>
      <c r="C897" t="s">
        <v>713</v>
      </c>
      <c r="D897" t="s">
        <v>589</v>
      </c>
      <c r="E897">
        <v>1</v>
      </c>
      <c r="G897" t="s">
        <v>130</v>
      </c>
      <c r="I897" t="s">
        <v>125</v>
      </c>
      <c r="Z897" t="str">
        <f>IFERROR(MID(AA897,FIND("-",H897,1)+1,20),_xlfn.IFNA(VLOOKUP(F897&amp;"-"&amp;AA897,Ref_Kontak!$A:$E,4,FALSE),Ref_Kontak!$H$2))</f>
        <v>628999007703</v>
      </c>
      <c r="AA897" t="str">
        <f t="shared" si="130"/>
        <v/>
      </c>
      <c r="AB897" t="str">
        <f t="shared" si="131"/>
        <v/>
      </c>
      <c r="AC897" t="str">
        <f t="shared" si="132"/>
        <v>628999007703</v>
      </c>
      <c r="AD897" t="str">
        <f t="shared" si="133"/>
        <v>Halo+,+Visual+AI+5S+mendeteksi+Violation%3A+METALDET1-LINE+13</v>
      </c>
      <c r="AE897" t="str">
        <f t="shared" si="134"/>
        <v>https://web.whatsapp.com/send/?phone=628999007703&amp;text=Halo+,+Visual+AI+5S+mendeteksi+Violation%3A+METALDET1-LINE+13&amp;type=phone_number&amp;app_absent=0</v>
      </c>
      <c r="AF897" t="b">
        <f>IF(ISNA(VLOOKUP(D897&amp;"-"&amp;AB897, Ref_Kontak!$A:$E, 4, FALSE)), FALSE, TRUE)</f>
        <v>0</v>
      </c>
      <c r="AG897" t="str">
        <f>_xlfn.IFNA(VLOOKUP(Z897,Ref_Kontak!H:H,1,FALSE),"FALSE")</f>
        <v>628999007703</v>
      </c>
      <c r="AH897" t="str">
        <f t="shared" si="135"/>
        <v>METALDET1-LINE 13</v>
      </c>
      <c r="AI897">
        <f>IF(I897="violation",COUNTIF($AH$1:AH897,AH897),0)</f>
        <v>204</v>
      </c>
      <c r="AJ897" t="str">
        <f t="shared" si="136"/>
        <v>violation-METALDET1</v>
      </c>
      <c r="AK897">
        <f>IF(I897="violation",COUNTIF($AJ$1:AJ897,AJ897),FALSE)</f>
        <v>662</v>
      </c>
      <c r="AL897">
        <f t="shared" si="137"/>
        <v>0</v>
      </c>
      <c r="AM897">
        <f t="shared" si="138"/>
        <v>3</v>
      </c>
      <c r="AN897" t="str">
        <f t="shared" si="139"/>
        <v>ALERT! 3 Violation founded @METALDET1</v>
      </c>
    </row>
    <row r="898" spans="1:40">
      <c r="A898" t="s">
        <v>120</v>
      </c>
      <c r="B898" t="s">
        <v>121</v>
      </c>
      <c r="C898" t="s">
        <v>714</v>
      </c>
      <c r="D898" t="s">
        <v>589</v>
      </c>
      <c r="E898">
        <v>1</v>
      </c>
      <c r="G898" t="s">
        <v>130</v>
      </c>
      <c r="I898" t="s">
        <v>125</v>
      </c>
      <c r="Z898" t="str">
        <f>IFERROR(MID(AA898,FIND("-",H898,1)+1,20),_xlfn.IFNA(VLOOKUP(F898&amp;"-"&amp;AA898,Ref_Kontak!$A:$E,4,FALSE),Ref_Kontak!$H$2))</f>
        <v>628999007703</v>
      </c>
      <c r="AA898" t="str">
        <f t="shared" ref="AA898:AA961" si="140">CLEAN(SUBSTITUTE(H898," ",""))</f>
        <v/>
      </c>
      <c r="AB898" t="str">
        <f t="shared" ref="AB898:AB961" si="141">IFERROR(LEFT(AA898,FIND("-",H898,1)-1),CLEAN(SUBSTITUTE(SUBSTITUTE(H898," ",""),"-","")))</f>
        <v/>
      </c>
      <c r="AC898" t="str">
        <f t="shared" ref="AC898:AC961" si="142">IF(LEFT(Z898,1)="0","62"&amp; MID(Z898,2,999),Z898)</f>
        <v>628999007703</v>
      </c>
      <c r="AD898" t="str">
        <f t="shared" ref="AD898:AD961" si="143">"Halo+"&amp;AB898&amp;","&amp;"+Visual+AI+5S+mendeteksi+Violation%3A+"&amp;SUBSTITUTE(AH898," ","+")</f>
        <v>Halo+,+Visual+AI+5S+mendeteksi+Violation%3A+METALDET1-LINE+13</v>
      </c>
      <c r="AE898" t="str">
        <f t="shared" ref="AE898:AE961" si="144">"https://web.whatsapp.com/send/?phone="&amp;AC898&amp;"&amp;text="&amp;AD898&amp;"&amp;type=phone_number&amp;app_absent=0"</f>
        <v>https://web.whatsapp.com/send/?phone=628999007703&amp;text=Halo+,+Visual+AI+5S+mendeteksi+Violation%3A+METALDET1-LINE+13&amp;type=phone_number&amp;app_absent=0</v>
      </c>
      <c r="AF898" t="b">
        <f>IF(ISNA(VLOOKUP(D898&amp;"-"&amp;AB898, Ref_Kontak!$A:$E, 4, FALSE)), FALSE, TRUE)</f>
        <v>0</v>
      </c>
      <c r="AG898" t="str">
        <f>_xlfn.IFNA(VLOOKUP(Z898,Ref_Kontak!H:H,1,FALSE),"FALSE")</f>
        <v>628999007703</v>
      </c>
      <c r="AH898" t="str">
        <f t="shared" ref="AH898:AH961" si="145">G898&amp;"-"&amp;D898</f>
        <v>METALDET1-LINE 13</v>
      </c>
      <c r="AI898">
        <f>IF(I898="violation",COUNTIF($AH$1:AH898,AH898),0)</f>
        <v>205</v>
      </c>
      <c r="AJ898" t="str">
        <f t="shared" si="136"/>
        <v>violation-METALDET1</v>
      </c>
      <c r="AK898">
        <f>IF(I898="violation",COUNTIF($AJ$1:AJ898,AJ898),FALSE)</f>
        <v>663</v>
      </c>
      <c r="AL898">
        <f t="shared" si="137"/>
        <v>0</v>
      </c>
      <c r="AM898">
        <f t="shared" si="138"/>
        <v>3</v>
      </c>
      <c r="AN898" t="str">
        <f t="shared" si="139"/>
        <v>ALERT! 3 Violation founded @METALDET1</v>
      </c>
    </row>
    <row r="899" spans="1:40">
      <c r="A899" t="s">
        <v>120</v>
      </c>
      <c r="B899" t="s">
        <v>121</v>
      </c>
      <c r="C899" t="s">
        <v>714</v>
      </c>
      <c r="D899" t="s">
        <v>589</v>
      </c>
      <c r="E899">
        <v>1</v>
      </c>
      <c r="G899" t="s">
        <v>130</v>
      </c>
      <c r="I899" t="s">
        <v>125</v>
      </c>
      <c r="Z899" t="str">
        <f>IFERROR(MID(AA899,FIND("-",H899,1)+1,20),_xlfn.IFNA(VLOOKUP(F899&amp;"-"&amp;AA899,Ref_Kontak!$A:$E,4,FALSE),Ref_Kontak!$H$2))</f>
        <v>628999007703</v>
      </c>
      <c r="AA899" t="str">
        <f t="shared" si="140"/>
        <v/>
      </c>
      <c r="AB899" t="str">
        <f t="shared" si="141"/>
        <v/>
      </c>
      <c r="AC899" t="str">
        <f t="shared" si="142"/>
        <v>628999007703</v>
      </c>
      <c r="AD899" t="str">
        <f t="shared" si="143"/>
        <v>Halo+,+Visual+AI+5S+mendeteksi+Violation%3A+METALDET1-LINE+13</v>
      </c>
      <c r="AE899" t="str">
        <f t="shared" si="144"/>
        <v>https://web.whatsapp.com/send/?phone=628999007703&amp;text=Halo+,+Visual+AI+5S+mendeteksi+Violation%3A+METALDET1-LINE+13&amp;type=phone_number&amp;app_absent=0</v>
      </c>
      <c r="AF899" t="b">
        <f>IF(ISNA(VLOOKUP(D899&amp;"-"&amp;AB899, Ref_Kontak!$A:$E, 4, FALSE)), FALSE, TRUE)</f>
        <v>0</v>
      </c>
      <c r="AG899" t="str">
        <f>_xlfn.IFNA(VLOOKUP(Z899,Ref_Kontak!H:H,1,FALSE),"FALSE")</f>
        <v>628999007703</v>
      </c>
      <c r="AH899" t="str">
        <f t="shared" si="145"/>
        <v>METALDET1-LINE 13</v>
      </c>
      <c r="AI899">
        <f>IF(I899="violation",COUNTIF($AH$1:AH899,AH899),0)</f>
        <v>206</v>
      </c>
      <c r="AJ899" t="str">
        <f t="shared" ref="AJ899:AJ962" si="146">I899&amp;"-"&amp;G899</f>
        <v>violation-METALDET1</v>
      </c>
      <c r="AK899">
        <f>IF(I899="violation",COUNTIF($AJ$1:AJ899,AJ899),FALSE)</f>
        <v>664</v>
      </c>
      <c r="AL899">
        <f t="shared" ref="AL899:AL962" si="147">IF(AI899=1,1,0)</f>
        <v>0</v>
      </c>
      <c r="AM899">
        <f t="shared" ref="AM899:AM962" si="148">SUMIF($AJ$2:$AJ$5516,AJ899,$AL$2:$AL$5516)</f>
        <v>3</v>
      </c>
      <c r="AN899" t="str">
        <f t="shared" ref="AN899:AN962" si="149">"ALERT! " &amp;AM899&amp; " Violation founded @"&amp;G899</f>
        <v>ALERT! 3 Violation founded @METALDET1</v>
      </c>
    </row>
    <row r="900" spans="1:40">
      <c r="A900" t="s">
        <v>120</v>
      </c>
      <c r="B900" t="s">
        <v>121</v>
      </c>
      <c r="C900" t="s">
        <v>715</v>
      </c>
      <c r="D900" t="s">
        <v>589</v>
      </c>
      <c r="E900">
        <v>1</v>
      </c>
      <c r="G900" t="s">
        <v>130</v>
      </c>
      <c r="I900" t="s">
        <v>125</v>
      </c>
      <c r="Z900" t="str">
        <f>IFERROR(MID(AA900,FIND("-",H900,1)+1,20),_xlfn.IFNA(VLOOKUP(F900&amp;"-"&amp;AA900,Ref_Kontak!$A:$E,4,FALSE),Ref_Kontak!$H$2))</f>
        <v>628999007703</v>
      </c>
      <c r="AA900" t="str">
        <f t="shared" si="140"/>
        <v/>
      </c>
      <c r="AB900" t="str">
        <f t="shared" si="141"/>
        <v/>
      </c>
      <c r="AC900" t="str">
        <f t="shared" si="142"/>
        <v>628999007703</v>
      </c>
      <c r="AD900" t="str">
        <f t="shared" si="143"/>
        <v>Halo+,+Visual+AI+5S+mendeteksi+Violation%3A+METALDET1-LINE+13</v>
      </c>
      <c r="AE900" t="str">
        <f t="shared" si="144"/>
        <v>https://web.whatsapp.com/send/?phone=628999007703&amp;text=Halo+,+Visual+AI+5S+mendeteksi+Violation%3A+METALDET1-LINE+13&amp;type=phone_number&amp;app_absent=0</v>
      </c>
      <c r="AF900" t="b">
        <f>IF(ISNA(VLOOKUP(D900&amp;"-"&amp;AB900, Ref_Kontak!$A:$E, 4, FALSE)), FALSE, TRUE)</f>
        <v>0</v>
      </c>
      <c r="AG900" t="str">
        <f>_xlfn.IFNA(VLOOKUP(Z900,Ref_Kontak!H:H,1,FALSE),"FALSE")</f>
        <v>628999007703</v>
      </c>
      <c r="AH900" t="str">
        <f t="shared" si="145"/>
        <v>METALDET1-LINE 13</v>
      </c>
      <c r="AI900">
        <f>IF(I900="violation",COUNTIF($AH$1:AH900,AH900),0)</f>
        <v>207</v>
      </c>
      <c r="AJ900" t="str">
        <f t="shared" si="146"/>
        <v>violation-METALDET1</v>
      </c>
      <c r="AK900">
        <f>IF(I900="violation",COUNTIF($AJ$1:AJ900,AJ900),FALSE)</f>
        <v>665</v>
      </c>
      <c r="AL900">
        <f t="shared" si="147"/>
        <v>0</v>
      </c>
      <c r="AM900">
        <f t="shared" si="148"/>
        <v>3</v>
      </c>
      <c r="AN900" t="str">
        <f t="shared" si="149"/>
        <v>ALERT! 3 Violation founded @METALDET1</v>
      </c>
    </row>
    <row r="901" spans="1:40">
      <c r="A901" t="s">
        <v>120</v>
      </c>
      <c r="B901" t="s">
        <v>121</v>
      </c>
      <c r="C901" t="s">
        <v>715</v>
      </c>
      <c r="D901" t="s">
        <v>589</v>
      </c>
      <c r="E901">
        <v>1</v>
      </c>
      <c r="G901" t="s">
        <v>130</v>
      </c>
      <c r="I901" t="s">
        <v>125</v>
      </c>
      <c r="Z901" t="str">
        <f>IFERROR(MID(AA901,FIND("-",H901,1)+1,20),_xlfn.IFNA(VLOOKUP(F901&amp;"-"&amp;AA901,Ref_Kontak!$A:$E,4,FALSE),Ref_Kontak!$H$2))</f>
        <v>628999007703</v>
      </c>
      <c r="AA901" t="str">
        <f t="shared" si="140"/>
        <v/>
      </c>
      <c r="AB901" t="str">
        <f t="shared" si="141"/>
        <v/>
      </c>
      <c r="AC901" t="str">
        <f t="shared" si="142"/>
        <v>628999007703</v>
      </c>
      <c r="AD901" t="str">
        <f t="shared" si="143"/>
        <v>Halo+,+Visual+AI+5S+mendeteksi+Violation%3A+METALDET1-LINE+13</v>
      </c>
      <c r="AE901" t="str">
        <f t="shared" si="144"/>
        <v>https://web.whatsapp.com/send/?phone=628999007703&amp;text=Halo+,+Visual+AI+5S+mendeteksi+Violation%3A+METALDET1-LINE+13&amp;type=phone_number&amp;app_absent=0</v>
      </c>
      <c r="AF901" t="b">
        <f>IF(ISNA(VLOOKUP(D901&amp;"-"&amp;AB901, Ref_Kontak!$A:$E, 4, FALSE)), FALSE, TRUE)</f>
        <v>0</v>
      </c>
      <c r="AG901" t="str">
        <f>_xlfn.IFNA(VLOOKUP(Z901,Ref_Kontak!H:H,1,FALSE),"FALSE")</f>
        <v>628999007703</v>
      </c>
      <c r="AH901" t="str">
        <f t="shared" si="145"/>
        <v>METALDET1-LINE 13</v>
      </c>
      <c r="AI901">
        <f>IF(I901="violation",COUNTIF($AH$1:AH901,AH901),0)</f>
        <v>208</v>
      </c>
      <c r="AJ901" t="str">
        <f t="shared" si="146"/>
        <v>violation-METALDET1</v>
      </c>
      <c r="AK901">
        <f>IF(I901="violation",COUNTIF($AJ$1:AJ901,AJ901),FALSE)</f>
        <v>666</v>
      </c>
      <c r="AL901">
        <f t="shared" si="147"/>
        <v>0</v>
      </c>
      <c r="AM901">
        <f t="shared" si="148"/>
        <v>3</v>
      </c>
      <c r="AN901" t="str">
        <f t="shared" si="149"/>
        <v>ALERT! 3 Violation founded @METALDET1</v>
      </c>
    </row>
    <row r="902" spans="1:40">
      <c r="A902" t="s">
        <v>120</v>
      </c>
      <c r="B902" t="s">
        <v>121</v>
      </c>
      <c r="C902" t="s">
        <v>716</v>
      </c>
      <c r="D902" t="s">
        <v>589</v>
      </c>
      <c r="E902">
        <v>1</v>
      </c>
      <c r="G902" t="s">
        <v>130</v>
      </c>
      <c r="I902" t="s">
        <v>125</v>
      </c>
      <c r="Z902" t="str">
        <f>IFERROR(MID(AA902,FIND("-",H902,1)+1,20),_xlfn.IFNA(VLOOKUP(F902&amp;"-"&amp;AA902,Ref_Kontak!$A:$E,4,FALSE),Ref_Kontak!$H$2))</f>
        <v>628999007703</v>
      </c>
      <c r="AA902" t="str">
        <f t="shared" si="140"/>
        <v/>
      </c>
      <c r="AB902" t="str">
        <f t="shared" si="141"/>
        <v/>
      </c>
      <c r="AC902" t="str">
        <f t="shared" si="142"/>
        <v>628999007703</v>
      </c>
      <c r="AD902" t="str">
        <f t="shared" si="143"/>
        <v>Halo+,+Visual+AI+5S+mendeteksi+Violation%3A+METALDET1-LINE+13</v>
      </c>
      <c r="AE902" t="str">
        <f t="shared" si="144"/>
        <v>https://web.whatsapp.com/send/?phone=628999007703&amp;text=Halo+,+Visual+AI+5S+mendeteksi+Violation%3A+METALDET1-LINE+13&amp;type=phone_number&amp;app_absent=0</v>
      </c>
      <c r="AF902" t="b">
        <f>IF(ISNA(VLOOKUP(D902&amp;"-"&amp;AB902, Ref_Kontak!$A:$E, 4, FALSE)), FALSE, TRUE)</f>
        <v>0</v>
      </c>
      <c r="AG902" t="str">
        <f>_xlfn.IFNA(VLOOKUP(Z902,Ref_Kontak!H:H,1,FALSE),"FALSE")</f>
        <v>628999007703</v>
      </c>
      <c r="AH902" t="str">
        <f t="shared" si="145"/>
        <v>METALDET1-LINE 13</v>
      </c>
      <c r="AI902">
        <f>IF(I902="violation",COUNTIF($AH$1:AH902,AH902),0)</f>
        <v>209</v>
      </c>
      <c r="AJ902" t="str">
        <f t="shared" si="146"/>
        <v>violation-METALDET1</v>
      </c>
      <c r="AK902">
        <f>IF(I902="violation",COUNTIF($AJ$1:AJ902,AJ902),FALSE)</f>
        <v>667</v>
      </c>
      <c r="AL902">
        <f t="shared" si="147"/>
        <v>0</v>
      </c>
      <c r="AM902">
        <f t="shared" si="148"/>
        <v>3</v>
      </c>
      <c r="AN902" t="str">
        <f t="shared" si="149"/>
        <v>ALERT! 3 Violation founded @METALDET1</v>
      </c>
    </row>
    <row r="903" spans="1:40">
      <c r="A903" t="s">
        <v>120</v>
      </c>
      <c r="B903" t="s">
        <v>121</v>
      </c>
      <c r="C903" t="s">
        <v>717</v>
      </c>
      <c r="D903" t="s">
        <v>589</v>
      </c>
      <c r="E903">
        <v>1</v>
      </c>
      <c r="G903" t="s">
        <v>130</v>
      </c>
      <c r="I903" t="s">
        <v>125</v>
      </c>
      <c r="Z903" t="str">
        <f>IFERROR(MID(AA903,FIND("-",H903,1)+1,20),_xlfn.IFNA(VLOOKUP(F903&amp;"-"&amp;AA903,Ref_Kontak!$A:$E,4,FALSE),Ref_Kontak!$H$2))</f>
        <v>628999007703</v>
      </c>
      <c r="AA903" t="str">
        <f t="shared" si="140"/>
        <v/>
      </c>
      <c r="AB903" t="str">
        <f t="shared" si="141"/>
        <v/>
      </c>
      <c r="AC903" t="str">
        <f t="shared" si="142"/>
        <v>628999007703</v>
      </c>
      <c r="AD903" t="str">
        <f t="shared" si="143"/>
        <v>Halo+,+Visual+AI+5S+mendeteksi+Violation%3A+METALDET1-LINE+13</v>
      </c>
      <c r="AE903" t="str">
        <f t="shared" si="144"/>
        <v>https://web.whatsapp.com/send/?phone=628999007703&amp;text=Halo+,+Visual+AI+5S+mendeteksi+Violation%3A+METALDET1-LINE+13&amp;type=phone_number&amp;app_absent=0</v>
      </c>
      <c r="AF903" t="b">
        <f>IF(ISNA(VLOOKUP(D903&amp;"-"&amp;AB903, Ref_Kontak!$A:$E, 4, FALSE)), FALSE, TRUE)</f>
        <v>0</v>
      </c>
      <c r="AG903" t="str">
        <f>_xlfn.IFNA(VLOOKUP(Z903,Ref_Kontak!H:H,1,FALSE),"FALSE")</f>
        <v>628999007703</v>
      </c>
      <c r="AH903" t="str">
        <f t="shared" si="145"/>
        <v>METALDET1-LINE 13</v>
      </c>
      <c r="AI903">
        <f>IF(I903="violation",COUNTIF($AH$1:AH903,AH903),0)</f>
        <v>210</v>
      </c>
      <c r="AJ903" t="str">
        <f t="shared" si="146"/>
        <v>violation-METALDET1</v>
      </c>
      <c r="AK903">
        <f>IF(I903="violation",COUNTIF($AJ$1:AJ903,AJ903),FALSE)</f>
        <v>668</v>
      </c>
      <c r="AL903">
        <f t="shared" si="147"/>
        <v>0</v>
      </c>
      <c r="AM903">
        <f t="shared" si="148"/>
        <v>3</v>
      </c>
      <c r="AN903" t="str">
        <f t="shared" si="149"/>
        <v>ALERT! 3 Violation founded @METALDET1</v>
      </c>
    </row>
    <row r="904" spans="1:40">
      <c r="A904" t="s">
        <v>120</v>
      </c>
      <c r="B904" t="s">
        <v>121</v>
      </c>
      <c r="C904" t="s">
        <v>717</v>
      </c>
      <c r="D904" t="s">
        <v>589</v>
      </c>
      <c r="E904">
        <v>1</v>
      </c>
      <c r="G904" t="s">
        <v>130</v>
      </c>
      <c r="I904" t="s">
        <v>125</v>
      </c>
      <c r="Z904" t="str">
        <f>IFERROR(MID(AA904,FIND("-",H904,1)+1,20),_xlfn.IFNA(VLOOKUP(F904&amp;"-"&amp;AA904,Ref_Kontak!$A:$E,4,FALSE),Ref_Kontak!$H$2))</f>
        <v>628999007703</v>
      </c>
      <c r="AA904" t="str">
        <f t="shared" si="140"/>
        <v/>
      </c>
      <c r="AB904" t="str">
        <f t="shared" si="141"/>
        <v/>
      </c>
      <c r="AC904" t="str">
        <f t="shared" si="142"/>
        <v>628999007703</v>
      </c>
      <c r="AD904" t="str">
        <f t="shared" si="143"/>
        <v>Halo+,+Visual+AI+5S+mendeteksi+Violation%3A+METALDET1-LINE+13</v>
      </c>
      <c r="AE904" t="str">
        <f t="shared" si="144"/>
        <v>https://web.whatsapp.com/send/?phone=628999007703&amp;text=Halo+,+Visual+AI+5S+mendeteksi+Violation%3A+METALDET1-LINE+13&amp;type=phone_number&amp;app_absent=0</v>
      </c>
      <c r="AF904" t="b">
        <f>IF(ISNA(VLOOKUP(D904&amp;"-"&amp;AB904, Ref_Kontak!$A:$E, 4, FALSE)), FALSE, TRUE)</f>
        <v>0</v>
      </c>
      <c r="AG904" t="str">
        <f>_xlfn.IFNA(VLOOKUP(Z904,Ref_Kontak!H:H,1,FALSE),"FALSE")</f>
        <v>628999007703</v>
      </c>
      <c r="AH904" t="str">
        <f t="shared" si="145"/>
        <v>METALDET1-LINE 13</v>
      </c>
      <c r="AI904">
        <f>IF(I904="violation",COUNTIF($AH$1:AH904,AH904),0)</f>
        <v>211</v>
      </c>
      <c r="AJ904" t="str">
        <f t="shared" si="146"/>
        <v>violation-METALDET1</v>
      </c>
      <c r="AK904">
        <f>IF(I904="violation",COUNTIF($AJ$1:AJ904,AJ904),FALSE)</f>
        <v>669</v>
      </c>
      <c r="AL904">
        <f t="shared" si="147"/>
        <v>0</v>
      </c>
      <c r="AM904">
        <f t="shared" si="148"/>
        <v>3</v>
      </c>
      <c r="AN904" t="str">
        <f t="shared" si="149"/>
        <v>ALERT! 3 Violation founded @METALDET1</v>
      </c>
    </row>
    <row r="905" spans="1:40">
      <c r="A905" t="s">
        <v>120</v>
      </c>
      <c r="B905" t="s">
        <v>121</v>
      </c>
      <c r="C905" t="s">
        <v>718</v>
      </c>
      <c r="D905" t="s">
        <v>589</v>
      </c>
      <c r="E905">
        <v>1</v>
      </c>
      <c r="G905" t="s">
        <v>130</v>
      </c>
      <c r="I905" t="s">
        <v>125</v>
      </c>
      <c r="Z905" t="str">
        <f>IFERROR(MID(AA905,FIND("-",H905,1)+1,20),_xlfn.IFNA(VLOOKUP(F905&amp;"-"&amp;AA905,Ref_Kontak!$A:$E,4,FALSE),Ref_Kontak!$H$2))</f>
        <v>628999007703</v>
      </c>
      <c r="AA905" t="str">
        <f t="shared" si="140"/>
        <v/>
      </c>
      <c r="AB905" t="str">
        <f t="shared" si="141"/>
        <v/>
      </c>
      <c r="AC905" t="str">
        <f t="shared" si="142"/>
        <v>628999007703</v>
      </c>
      <c r="AD905" t="str">
        <f t="shared" si="143"/>
        <v>Halo+,+Visual+AI+5S+mendeteksi+Violation%3A+METALDET1-LINE+13</v>
      </c>
      <c r="AE905" t="str">
        <f t="shared" si="144"/>
        <v>https://web.whatsapp.com/send/?phone=628999007703&amp;text=Halo+,+Visual+AI+5S+mendeteksi+Violation%3A+METALDET1-LINE+13&amp;type=phone_number&amp;app_absent=0</v>
      </c>
      <c r="AF905" t="b">
        <f>IF(ISNA(VLOOKUP(D905&amp;"-"&amp;AB905, Ref_Kontak!$A:$E, 4, FALSE)), FALSE, TRUE)</f>
        <v>0</v>
      </c>
      <c r="AG905" t="str">
        <f>_xlfn.IFNA(VLOOKUP(Z905,Ref_Kontak!H:H,1,FALSE),"FALSE")</f>
        <v>628999007703</v>
      </c>
      <c r="AH905" t="str">
        <f t="shared" si="145"/>
        <v>METALDET1-LINE 13</v>
      </c>
      <c r="AI905">
        <f>IF(I905="violation",COUNTIF($AH$1:AH905,AH905),0)</f>
        <v>212</v>
      </c>
      <c r="AJ905" t="str">
        <f t="shared" si="146"/>
        <v>violation-METALDET1</v>
      </c>
      <c r="AK905">
        <f>IF(I905="violation",COUNTIF($AJ$1:AJ905,AJ905),FALSE)</f>
        <v>670</v>
      </c>
      <c r="AL905">
        <f t="shared" si="147"/>
        <v>0</v>
      </c>
      <c r="AM905">
        <f t="shared" si="148"/>
        <v>3</v>
      </c>
      <c r="AN905" t="str">
        <f t="shared" si="149"/>
        <v>ALERT! 3 Violation founded @METALDET1</v>
      </c>
    </row>
    <row r="906" spans="1:40">
      <c r="A906" t="s">
        <v>120</v>
      </c>
      <c r="B906" t="s">
        <v>121</v>
      </c>
      <c r="C906" t="s">
        <v>718</v>
      </c>
      <c r="D906" t="s">
        <v>589</v>
      </c>
      <c r="E906">
        <v>1</v>
      </c>
      <c r="G906" t="s">
        <v>130</v>
      </c>
      <c r="I906" t="s">
        <v>125</v>
      </c>
      <c r="Z906" t="str">
        <f>IFERROR(MID(AA906,FIND("-",H906,1)+1,20),_xlfn.IFNA(VLOOKUP(F906&amp;"-"&amp;AA906,Ref_Kontak!$A:$E,4,FALSE),Ref_Kontak!$H$2))</f>
        <v>628999007703</v>
      </c>
      <c r="AA906" t="str">
        <f t="shared" si="140"/>
        <v/>
      </c>
      <c r="AB906" t="str">
        <f t="shared" si="141"/>
        <v/>
      </c>
      <c r="AC906" t="str">
        <f t="shared" si="142"/>
        <v>628999007703</v>
      </c>
      <c r="AD906" t="str">
        <f t="shared" si="143"/>
        <v>Halo+,+Visual+AI+5S+mendeteksi+Violation%3A+METALDET1-LINE+13</v>
      </c>
      <c r="AE906" t="str">
        <f t="shared" si="144"/>
        <v>https://web.whatsapp.com/send/?phone=628999007703&amp;text=Halo+,+Visual+AI+5S+mendeteksi+Violation%3A+METALDET1-LINE+13&amp;type=phone_number&amp;app_absent=0</v>
      </c>
      <c r="AF906" t="b">
        <f>IF(ISNA(VLOOKUP(D906&amp;"-"&amp;AB906, Ref_Kontak!$A:$E, 4, FALSE)), FALSE, TRUE)</f>
        <v>0</v>
      </c>
      <c r="AG906" t="str">
        <f>_xlfn.IFNA(VLOOKUP(Z906,Ref_Kontak!H:H,1,FALSE),"FALSE")</f>
        <v>628999007703</v>
      </c>
      <c r="AH906" t="str">
        <f t="shared" si="145"/>
        <v>METALDET1-LINE 13</v>
      </c>
      <c r="AI906">
        <f>IF(I906="violation",COUNTIF($AH$1:AH906,AH906),0)</f>
        <v>213</v>
      </c>
      <c r="AJ906" t="str">
        <f t="shared" si="146"/>
        <v>violation-METALDET1</v>
      </c>
      <c r="AK906">
        <f>IF(I906="violation",COUNTIF($AJ$1:AJ906,AJ906),FALSE)</f>
        <v>671</v>
      </c>
      <c r="AL906">
        <f t="shared" si="147"/>
        <v>0</v>
      </c>
      <c r="AM906">
        <f t="shared" si="148"/>
        <v>3</v>
      </c>
      <c r="AN906" t="str">
        <f t="shared" si="149"/>
        <v>ALERT! 3 Violation founded @METALDET1</v>
      </c>
    </row>
    <row r="907" spans="1:40">
      <c r="A907" t="s">
        <v>120</v>
      </c>
      <c r="B907" t="s">
        <v>121</v>
      </c>
      <c r="C907" t="s">
        <v>719</v>
      </c>
      <c r="D907" t="s">
        <v>589</v>
      </c>
      <c r="E907">
        <v>1</v>
      </c>
      <c r="G907" t="s">
        <v>130</v>
      </c>
      <c r="I907" t="s">
        <v>125</v>
      </c>
      <c r="Z907" t="str">
        <f>IFERROR(MID(AA907,FIND("-",H907,1)+1,20),_xlfn.IFNA(VLOOKUP(F907&amp;"-"&amp;AA907,Ref_Kontak!$A:$E,4,FALSE),Ref_Kontak!$H$2))</f>
        <v>628999007703</v>
      </c>
      <c r="AA907" t="str">
        <f t="shared" si="140"/>
        <v/>
      </c>
      <c r="AB907" t="str">
        <f t="shared" si="141"/>
        <v/>
      </c>
      <c r="AC907" t="str">
        <f t="shared" si="142"/>
        <v>628999007703</v>
      </c>
      <c r="AD907" t="str">
        <f t="shared" si="143"/>
        <v>Halo+,+Visual+AI+5S+mendeteksi+Violation%3A+METALDET1-LINE+13</v>
      </c>
      <c r="AE907" t="str">
        <f t="shared" si="144"/>
        <v>https://web.whatsapp.com/send/?phone=628999007703&amp;text=Halo+,+Visual+AI+5S+mendeteksi+Violation%3A+METALDET1-LINE+13&amp;type=phone_number&amp;app_absent=0</v>
      </c>
      <c r="AF907" t="b">
        <f>IF(ISNA(VLOOKUP(D907&amp;"-"&amp;AB907, Ref_Kontak!$A:$E, 4, FALSE)), FALSE, TRUE)</f>
        <v>0</v>
      </c>
      <c r="AG907" t="str">
        <f>_xlfn.IFNA(VLOOKUP(Z907,Ref_Kontak!H:H,1,FALSE),"FALSE")</f>
        <v>628999007703</v>
      </c>
      <c r="AH907" t="str">
        <f t="shared" si="145"/>
        <v>METALDET1-LINE 13</v>
      </c>
      <c r="AI907">
        <f>IF(I907="violation",COUNTIF($AH$1:AH907,AH907),0)</f>
        <v>214</v>
      </c>
      <c r="AJ907" t="str">
        <f t="shared" si="146"/>
        <v>violation-METALDET1</v>
      </c>
      <c r="AK907">
        <f>IF(I907="violation",COUNTIF($AJ$1:AJ907,AJ907),FALSE)</f>
        <v>672</v>
      </c>
      <c r="AL907">
        <f t="shared" si="147"/>
        <v>0</v>
      </c>
      <c r="AM907">
        <f t="shared" si="148"/>
        <v>3</v>
      </c>
      <c r="AN907" t="str">
        <f t="shared" si="149"/>
        <v>ALERT! 3 Violation founded @METALDET1</v>
      </c>
    </row>
    <row r="908" spans="1:40">
      <c r="A908" t="s">
        <v>120</v>
      </c>
      <c r="B908" t="s">
        <v>121</v>
      </c>
      <c r="C908" t="s">
        <v>720</v>
      </c>
      <c r="D908" t="s">
        <v>589</v>
      </c>
      <c r="E908">
        <v>1</v>
      </c>
      <c r="G908" t="s">
        <v>130</v>
      </c>
      <c r="I908" t="s">
        <v>125</v>
      </c>
      <c r="Z908" t="str">
        <f>IFERROR(MID(AA908,FIND("-",H908,1)+1,20),_xlfn.IFNA(VLOOKUP(F908&amp;"-"&amp;AA908,Ref_Kontak!$A:$E,4,FALSE),Ref_Kontak!$H$2))</f>
        <v>628999007703</v>
      </c>
      <c r="AA908" t="str">
        <f t="shared" si="140"/>
        <v/>
      </c>
      <c r="AB908" t="str">
        <f t="shared" si="141"/>
        <v/>
      </c>
      <c r="AC908" t="str">
        <f t="shared" si="142"/>
        <v>628999007703</v>
      </c>
      <c r="AD908" t="str">
        <f t="shared" si="143"/>
        <v>Halo+,+Visual+AI+5S+mendeteksi+Violation%3A+METALDET1-LINE+13</v>
      </c>
      <c r="AE908" t="str">
        <f t="shared" si="144"/>
        <v>https://web.whatsapp.com/send/?phone=628999007703&amp;text=Halo+,+Visual+AI+5S+mendeteksi+Violation%3A+METALDET1-LINE+13&amp;type=phone_number&amp;app_absent=0</v>
      </c>
      <c r="AF908" t="b">
        <f>IF(ISNA(VLOOKUP(D908&amp;"-"&amp;AB908, Ref_Kontak!$A:$E, 4, FALSE)), FALSE, TRUE)</f>
        <v>0</v>
      </c>
      <c r="AG908" t="str">
        <f>_xlfn.IFNA(VLOOKUP(Z908,Ref_Kontak!H:H,1,FALSE),"FALSE")</f>
        <v>628999007703</v>
      </c>
      <c r="AH908" t="str">
        <f t="shared" si="145"/>
        <v>METALDET1-LINE 13</v>
      </c>
      <c r="AI908">
        <f>IF(I908="violation",COUNTIF($AH$1:AH908,AH908),0)</f>
        <v>215</v>
      </c>
      <c r="AJ908" t="str">
        <f t="shared" si="146"/>
        <v>violation-METALDET1</v>
      </c>
      <c r="AK908">
        <f>IF(I908="violation",COUNTIF($AJ$1:AJ908,AJ908),FALSE)</f>
        <v>673</v>
      </c>
      <c r="AL908">
        <f t="shared" si="147"/>
        <v>0</v>
      </c>
      <c r="AM908">
        <f t="shared" si="148"/>
        <v>3</v>
      </c>
      <c r="AN908" t="str">
        <f t="shared" si="149"/>
        <v>ALERT! 3 Violation founded @METALDET1</v>
      </c>
    </row>
    <row r="909" spans="1:40">
      <c r="A909" t="s">
        <v>120</v>
      </c>
      <c r="B909" t="s">
        <v>121</v>
      </c>
      <c r="C909" t="s">
        <v>720</v>
      </c>
      <c r="D909" t="s">
        <v>589</v>
      </c>
      <c r="E909">
        <v>1</v>
      </c>
      <c r="G909" t="s">
        <v>130</v>
      </c>
      <c r="I909" t="s">
        <v>125</v>
      </c>
      <c r="Z909" t="str">
        <f>IFERROR(MID(AA909,FIND("-",H909,1)+1,20),_xlfn.IFNA(VLOOKUP(F909&amp;"-"&amp;AA909,Ref_Kontak!$A:$E,4,FALSE),Ref_Kontak!$H$2))</f>
        <v>628999007703</v>
      </c>
      <c r="AA909" t="str">
        <f t="shared" si="140"/>
        <v/>
      </c>
      <c r="AB909" t="str">
        <f t="shared" si="141"/>
        <v/>
      </c>
      <c r="AC909" t="str">
        <f t="shared" si="142"/>
        <v>628999007703</v>
      </c>
      <c r="AD909" t="str">
        <f t="shared" si="143"/>
        <v>Halo+,+Visual+AI+5S+mendeteksi+Violation%3A+METALDET1-LINE+13</v>
      </c>
      <c r="AE909" t="str">
        <f t="shared" si="144"/>
        <v>https://web.whatsapp.com/send/?phone=628999007703&amp;text=Halo+,+Visual+AI+5S+mendeteksi+Violation%3A+METALDET1-LINE+13&amp;type=phone_number&amp;app_absent=0</v>
      </c>
      <c r="AF909" t="b">
        <f>IF(ISNA(VLOOKUP(D909&amp;"-"&amp;AB909, Ref_Kontak!$A:$E, 4, FALSE)), FALSE, TRUE)</f>
        <v>0</v>
      </c>
      <c r="AG909" t="str">
        <f>_xlfn.IFNA(VLOOKUP(Z909,Ref_Kontak!H:H,1,FALSE),"FALSE")</f>
        <v>628999007703</v>
      </c>
      <c r="AH909" t="str">
        <f t="shared" si="145"/>
        <v>METALDET1-LINE 13</v>
      </c>
      <c r="AI909">
        <f>IF(I909="violation",COUNTIF($AH$1:AH909,AH909),0)</f>
        <v>216</v>
      </c>
      <c r="AJ909" t="str">
        <f t="shared" si="146"/>
        <v>violation-METALDET1</v>
      </c>
      <c r="AK909">
        <f>IF(I909="violation",COUNTIF($AJ$1:AJ909,AJ909),FALSE)</f>
        <v>674</v>
      </c>
      <c r="AL909">
        <f t="shared" si="147"/>
        <v>0</v>
      </c>
      <c r="AM909">
        <f t="shared" si="148"/>
        <v>3</v>
      </c>
      <c r="AN909" t="str">
        <f t="shared" si="149"/>
        <v>ALERT! 3 Violation founded @METALDET1</v>
      </c>
    </row>
    <row r="910" spans="1:40">
      <c r="A910" t="s">
        <v>120</v>
      </c>
      <c r="B910" t="s">
        <v>121</v>
      </c>
      <c r="C910" t="s">
        <v>721</v>
      </c>
      <c r="D910" t="s">
        <v>589</v>
      </c>
      <c r="E910">
        <v>1</v>
      </c>
      <c r="G910" t="s">
        <v>130</v>
      </c>
      <c r="I910" t="s">
        <v>125</v>
      </c>
      <c r="Z910" t="str">
        <f>IFERROR(MID(AA910,FIND("-",H910,1)+1,20),_xlfn.IFNA(VLOOKUP(F910&amp;"-"&amp;AA910,Ref_Kontak!$A:$E,4,FALSE),Ref_Kontak!$H$2))</f>
        <v>628999007703</v>
      </c>
      <c r="AA910" t="str">
        <f t="shared" si="140"/>
        <v/>
      </c>
      <c r="AB910" t="str">
        <f t="shared" si="141"/>
        <v/>
      </c>
      <c r="AC910" t="str">
        <f t="shared" si="142"/>
        <v>628999007703</v>
      </c>
      <c r="AD910" t="str">
        <f t="shared" si="143"/>
        <v>Halo+,+Visual+AI+5S+mendeteksi+Violation%3A+METALDET1-LINE+13</v>
      </c>
      <c r="AE910" t="str">
        <f t="shared" si="144"/>
        <v>https://web.whatsapp.com/send/?phone=628999007703&amp;text=Halo+,+Visual+AI+5S+mendeteksi+Violation%3A+METALDET1-LINE+13&amp;type=phone_number&amp;app_absent=0</v>
      </c>
      <c r="AF910" t="b">
        <f>IF(ISNA(VLOOKUP(D910&amp;"-"&amp;AB910, Ref_Kontak!$A:$E, 4, FALSE)), FALSE, TRUE)</f>
        <v>0</v>
      </c>
      <c r="AG910" t="str">
        <f>_xlfn.IFNA(VLOOKUP(Z910,Ref_Kontak!H:H,1,FALSE),"FALSE")</f>
        <v>628999007703</v>
      </c>
      <c r="AH910" t="str">
        <f t="shared" si="145"/>
        <v>METALDET1-LINE 13</v>
      </c>
      <c r="AI910">
        <f>IF(I910="violation",COUNTIF($AH$1:AH910,AH910),0)</f>
        <v>217</v>
      </c>
      <c r="AJ910" t="str">
        <f t="shared" si="146"/>
        <v>violation-METALDET1</v>
      </c>
      <c r="AK910">
        <f>IF(I910="violation",COUNTIF($AJ$1:AJ910,AJ910),FALSE)</f>
        <v>675</v>
      </c>
      <c r="AL910">
        <f t="shared" si="147"/>
        <v>0</v>
      </c>
      <c r="AM910">
        <f t="shared" si="148"/>
        <v>3</v>
      </c>
      <c r="AN910" t="str">
        <f t="shared" si="149"/>
        <v>ALERT! 3 Violation founded @METALDET1</v>
      </c>
    </row>
    <row r="911" spans="1:40">
      <c r="A911" t="s">
        <v>120</v>
      </c>
      <c r="B911" t="s">
        <v>121</v>
      </c>
      <c r="C911" t="s">
        <v>721</v>
      </c>
      <c r="D911" t="s">
        <v>589</v>
      </c>
      <c r="E911">
        <v>1</v>
      </c>
      <c r="G911" t="s">
        <v>130</v>
      </c>
      <c r="I911" t="s">
        <v>125</v>
      </c>
      <c r="Z911" t="str">
        <f>IFERROR(MID(AA911,FIND("-",H911,1)+1,20),_xlfn.IFNA(VLOOKUP(F911&amp;"-"&amp;AA911,Ref_Kontak!$A:$E,4,FALSE),Ref_Kontak!$H$2))</f>
        <v>628999007703</v>
      </c>
      <c r="AA911" t="str">
        <f t="shared" si="140"/>
        <v/>
      </c>
      <c r="AB911" t="str">
        <f t="shared" si="141"/>
        <v/>
      </c>
      <c r="AC911" t="str">
        <f t="shared" si="142"/>
        <v>628999007703</v>
      </c>
      <c r="AD911" t="str">
        <f t="shared" si="143"/>
        <v>Halo+,+Visual+AI+5S+mendeteksi+Violation%3A+METALDET1-LINE+13</v>
      </c>
      <c r="AE911" t="str">
        <f t="shared" si="144"/>
        <v>https://web.whatsapp.com/send/?phone=628999007703&amp;text=Halo+,+Visual+AI+5S+mendeteksi+Violation%3A+METALDET1-LINE+13&amp;type=phone_number&amp;app_absent=0</v>
      </c>
      <c r="AF911" t="b">
        <f>IF(ISNA(VLOOKUP(D911&amp;"-"&amp;AB911, Ref_Kontak!$A:$E, 4, FALSE)), FALSE, TRUE)</f>
        <v>0</v>
      </c>
      <c r="AG911" t="str">
        <f>_xlfn.IFNA(VLOOKUP(Z911,Ref_Kontak!H:H,1,FALSE),"FALSE")</f>
        <v>628999007703</v>
      </c>
      <c r="AH911" t="str">
        <f t="shared" si="145"/>
        <v>METALDET1-LINE 13</v>
      </c>
      <c r="AI911">
        <f>IF(I911="violation",COUNTIF($AH$1:AH911,AH911),0)</f>
        <v>218</v>
      </c>
      <c r="AJ911" t="str">
        <f t="shared" si="146"/>
        <v>violation-METALDET1</v>
      </c>
      <c r="AK911">
        <f>IF(I911="violation",COUNTIF($AJ$1:AJ911,AJ911),FALSE)</f>
        <v>676</v>
      </c>
      <c r="AL911">
        <f t="shared" si="147"/>
        <v>0</v>
      </c>
      <c r="AM911">
        <f t="shared" si="148"/>
        <v>3</v>
      </c>
      <c r="AN911" t="str">
        <f t="shared" si="149"/>
        <v>ALERT! 3 Violation founded @METALDET1</v>
      </c>
    </row>
    <row r="912" spans="1:40">
      <c r="A912" t="s">
        <v>120</v>
      </c>
      <c r="B912" t="s">
        <v>121</v>
      </c>
      <c r="C912" t="s">
        <v>722</v>
      </c>
      <c r="D912" t="s">
        <v>589</v>
      </c>
      <c r="E912">
        <v>1</v>
      </c>
      <c r="G912" t="s">
        <v>130</v>
      </c>
      <c r="I912" t="s">
        <v>125</v>
      </c>
      <c r="Z912" t="str">
        <f>IFERROR(MID(AA912,FIND("-",H912,1)+1,20),_xlfn.IFNA(VLOOKUP(F912&amp;"-"&amp;AA912,Ref_Kontak!$A:$E,4,FALSE),Ref_Kontak!$H$2))</f>
        <v>628999007703</v>
      </c>
      <c r="AA912" t="str">
        <f t="shared" si="140"/>
        <v/>
      </c>
      <c r="AB912" t="str">
        <f t="shared" si="141"/>
        <v/>
      </c>
      <c r="AC912" t="str">
        <f t="shared" si="142"/>
        <v>628999007703</v>
      </c>
      <c r="AD912" t="str">
        <f t="shared" si="143"/>
        <v>Halo+,+Visual+AI+5S+mendeteksi+Violation%3A+METALDET1-LINE+13</v>
      </c>
      <c r="AE912" t="str">
        <f t="shared" si="144"/>
        <v>https://web.whatsapp.com/send/?phone=628999007703&amp;text=Halo+,+Visual+AI+5S+mendeteksi+Violation%3A+METALDET1-LINE+13&amp;type=phone_number&amp;app_absent=0</v>
      </c>
      <c r="AF912" t="b">
        <f>IF(ISNA(VLOOKUP(D912&amp;"-"&amp;AB912, Ref_Kontak!$A:$E, 4, FALSE)), FALSE, TRUE)</f>
        <v>0</v>
      </c>
      <c r="AG912" t="str">
        <f>_xlfn.IFNA(VLOOKUP(Z912,Ref_Kontak!H:H,1,FALSE),"FALSE")</f>
        <v>628999007703</v>
      </c>
      <c r="AH912" t="str">
        <f t="shared" si="145"/>
        <v>METALDET1-LINE 13</v>
      </c>
      <c r="AI912">
        <f>IF(I912="violation",COUNTIF($AH$1:AH912,AH912),0)</f>
        <v>219</v>
      </c>
      <c r="AJ912" t="str">
        <f t="shared" si="146"/>
        <v>violation-METALDET1</v>
      </c>
      <c r="AK912">
        <f>IF(I912="violation",COUNTIF($AJ$1:AJ912,AJ912),FALSE)</f>
        <v>677</v>
      </c>
      <c r="AL912">
        <f t="shared" si="147"/>
        <v>0</v>
      </c>
      <c r="AM912">
        <f t="shared" si="148"/>
        <v>3</v>
      </c>
      <c r="AN912" t="str">
        <f t="shared" si="149"/>
        <v>ALERT! 3 Violation founded @METALDET1</v>
      </c>
    </row>
    <row r="913" spans="1:40">
      <c r="A913" t="s">
        <v>120</v>
      </c>
      <c r="B913" t="s">
        <v>121</v>
      </c>
      <c r="C913" t="s">
        <v>723</v>
      </c>
      <c r="D913" t="s">
        <v>589</v>
      </c>
      <c r="E913">
        <v>1</v>
      </c>
      <c r="G913" t="s">
        <v>130</v>
      </c>
      <c r="I913" t="s">
        <v>125</v>
      </c>
      <c r="Z913" t="str">
        <f>IFERROR(MID(AA913,FIND("-",H913,1)+1,20),_xlfn.IFNA(VLOOKUP(F913&amp;"-"&amp;AA913,Ref_Kontak!$A:$E,4,FALSE),Ref_Kontak!$H$2))</f>
        <v>628999007703</v>
      </c>
      <c r="AA913" t="str">
        <f t="shared" si="140"/>
        <v/>
      </c>
      <c r="AB913" t="str">
        <f t="shared" si="141"/>
        <v/>
      </c>
      <c r="AC913" t="str">
        <f t="shared" si="142"/>
        <v>628999007703</v>
      </c>
      <c r="AD913" t="str">
        <f t="shared" si="143"/>
        <v>Halo+,+Visual+AI+5S+mendeteksi+Violation%3A+METALDET1-LINE+13</v>
      </c>
      <c r="AE913" t="str">
        <f t="shared" si="144"/>
        <v>https://web.whatsapp.com/send/?phone=628999007703&amp;text=Halo+,+Visual+AI+5S+mendeteksi+Violation%3A+METALDET1-LINE+13&amp;type=phone_number&amp;app_absent=0</v>
      </c>
      <c r="AF913" t="b">
        <f>IF(ISNA(VLOOKUP(D913&amp;"-"&amp;AB913, Ref_Kontak!$A:$E, 4, FALSE)), FALSE, TRUE)</f>
        <v>0</v>
      </c>
      <c r="AG913" t="str">
        <f>_xlfn.IFNA(VLOOKUP(Z913,Ref_Kontak!H:H,1,FALSE),"FALSE")</f>
        <v>628999007703</v>
      </c>
      <c r="AH913" t="str">
        <f t="shared" si="145"/>
        <v>METALDET1-LINE 13</v>
      </c>
      <c r="AI913">
        <f>IF(I913="violation",COUNTIF($AH$1:AH913,AH913),0)</f>
        <v>220</v>
      </c>
      <c r="AJ913" t="str">
        <f t="shared" si="146"/>
        <v>violation-METALDET1</v>
      </c>
      <c r="AK913">
        <f>IF(I913="violation",COUNTIF($AJ$1:AJ913,AJ913),FALSE)</f>
        <v>678</v>
      </c>
      <c r="AL913">
        <f t="shared" si="147"/>
        <v>0</v>
      </c>
      <c r="AM913">
        <f t="shared" si="148"/>
        <v>3</v>
      </c>
      <c r="AN913" t="str">
        <f t="shared" si="149"/>
        <v>ALERT! 3 Violation founded @METALDET1</v>
      </c>
    </row>
    <row r="914" spans="1:40">
      <c r="A914" t="s">
        <v>120</v>
      </c>
      <c r="B914" t="s">
        <v>121</v>
      </c>
      <c r="C914" t="s">
        <v>723</v>
      </c>
      <c r="D914" t="s">
        <v>589</v>
      </c>
      <c r="E914">
        <v>1</v>
      </c>
      <c r="G914" t="s">
        <v>130</v>
      </c>
      <c r="I914" t="s">
        <v>125</v>
      </c>
      <c r="Z914" t="str">
        <f>IFERROR(MID(AA914,FIND("-",H914,1)+1,20),_xlfn.IFNA(VLOOKUP(F914&amp;"-"&amp;AA914,Ref_Kontak!$A:$E,4,FALSE),Ref_Kontak!$H$2))</f>
        <v>628999007703</v>
      </c>
      <c r="AA914" t="str">
        <f t="shared" si="140"/>
        <v/>
      </c>
      <c r="AB914" t="str">
        <f t="shared" si="141"/>
        <v/>
      </c>
      <c r="AC914" t="str">
        <f t="shared" si="142"/>
        <v>628999007703</v>
      </c>
      <c r="AD914" t="str">
        <f t="shared" si="143"/>
        <v>Halo+,+Visual+AI+5S+mendeteksi+Violation%3A+METALDET1-LINE+13</v>
      </c>
      <c r="AE914" t="str">
        <f t="shared" si="144"/>
        <v>https://web.whatsapp.com/send/?phone=628999007703&amp;text=Halo+,+Visual+AI+5S+mendeteksi+Violation%3A+METALDET1-LINE+13&amp;type=phone_number&amp;app_absent=0</v>
      </c>
      <c r="AF914" t="b">
        <f>IF(ISNA(VLOOKUP(D914&amp;"-"&amp;AB914, Ref_Kontak!$A:$E, 4, FALSE)), FALSE, TRUE)</f>
        <v>0</v>
      </c>
      <c r="AG914" t="str">
        <f>_xlfn.IFNA(VLOOKUP(Z914,Ref_Kontak!H:H,1,FALSE),"FALSE")</f>
        <v>628999007703</v>
      </c>
      <c r="AH914" t="str">
        <f t="shared" si="145"/>
        <v>METALDET1-LINE 13</v>
      </c>
      <c r="AI914">
        <f>IF(I914="violation",COUNTIF($AH$1:AH914,AH914),0)</f>
        <v>221</v>
      </c>
      <c r="AJ914" t="str">
        <f t="shared" si="146"/>
        <v>violation-METALDET1</v>
      </c>
      <c r="AK914">
        <f>IF(I914="violation",COUNTIF($AJ$1:AJ914,AJ914),FALSE)</f>
        <v>679</v>
      </c>
      <c r="AL914">
        <f t="shared" si="147"/>
        <v>0</v>
      </c>
      <c r="AM914">
        <f t="shared" si="148"/>
        <v>3</v>
      </c>
      <c r="AN914" t="str">
        <f t="shared" si="149"/>
        <v>ALERT! 3 Violation founded @METALDET1</v>
      </c>
    </row>
    <row r="915" spans="1:40">
      <c r="A915" t="s">
        <v>120</v>
      </c>
      <c r="B915" t="s">
        <v>121</v>
      </c>
      <c r="C915" t="s">
        <v>724</v>
      </c>
      <c r="D915" t="s">
        <v>589</v>
      </c>
      <c r="E915">
        <v>1</v>
      </c>
      <c r="G915" t="s">
        <v>130</v>
      </c>
      <c r="I915" t="s">
        <v>125</v>
      </c>
      <c r="Z915" t="str">
        <f>IFERROR(MID(AA915,FIND("-",H915,1)+1,20),_xlfn.IFNA(VLOOKUP(F915&amp;"-"&amp;AA915,Ref_Kontak!$A:$E,4,FALSE),Ref_Kontak!$H$2))</f>
        <v>628999007703</v>
      </c>
      <c r="AA915" t="str">
        <f t="shared" si="140"/>
        <v/>
      </c>
      <c r="AB915" t="str">
        <f t="shared" si="141"/>
        <v/>
      </c>
      <c r="AC915" t="str">
        <f t="shared" si="142"/>
        <v>628999007703</v>
      </c>
      <c r="AD915" t="str">
        <f t="shared" si="143"/>
        <v>Halo+,+Visual+AI+5S+mendeteksi+Violation%3A+METALDET1-LINE+13</v>
      </c>
      <c r="AE915" t="str">
        <f t="shared" si="144"/>
        <v>https://web.whatsapp.com/send/?phone=628999007703&amp;text=Halo+,+Visual+AI+5S+mendeteksi+Violation%3A+METALDET1-LINE+13&amp;type=phone_number&amp;app_absent=0</v>
      </c>
      <c r="AF915" t="b">
        <f>IF(ISNA(VLOOKUP(D915&amp;"-"&amp;AB915, Ref_Kontak!$A:$E, 4, FALSE)), FALSE, TRUE)</f>
        <v>0</v>
      </c>
      <c r="AG915" t="str">
        <f>_xlfn.IFNA(VLOOKUP(Z915,Ref_Kontak!H:H,1,FALSE),"FALSE")</f>
        <v>628999007703</v>
      </c>
      <c r="AH915" t="str">
        <f t="shared" si="145"/>
        <v>METALDET1-LINE 13</v>
      </c>
      <c r="AI915">
        <f>IF(I915="violation",COUNTIF($AH$1:AH915,AH915),0)</f>
        <v>222</v>
      </c>
      <c r="AJ915" t="str">
        <f t="shared" si="146"/>
        <v>violation-METALDET1</v>
      </c>
      <c r="AK915">
        <f>IF(I915="violation",COUNTIF($AJ$1:AJ915,AJ915),FALSE)</f>
        <v>680</v>
      </c>
      <c r="AL915">
        <f t="shared" si="147"/>
        <v>0</v>
      </c>
      <c r="AM915">
        <f t="shared" si="148"/>
        <v>3</v>
      </c>
      <c r="AN915" t="str">
        <f t="shared" si="149"/>
        <v>ALERT! 3 Violation founded @METALDET1</v>
      </c>
    </row>
    <row r="916" spans="1:40">
      <c r="A916" t="s">
        <v>120</v>
      </c>
      <c r="B916" t="s">
        <v>121</v>
      </c>
      <c r="C916" t="s">
        <v>724</v>
      </c>
      <c r="D916" t="s">
        <v>589</v>
      </c>
      <c r="E916">
        <v>1</v>
      </c>
      <c r="G916" t="s">
        <v>130</v>
      </c>
      <c r="I916" t="s">
        <v>125</v>
      </c>
      <c r="Z916" t="str">
        <f>IFERROR(MID(AA916,FIND("-",H916,1)+1,20),_xlfn.IFNA(VLOOKUP(F916&amp;"-"&amp;AA916,Ref_Kontak!$A:$E,4,FALSE),Ref_Kontak!$H$2))</f>
        <v>628999007703</v>
      </c>
      <c r="AA916" t="str">
        <f t="shared" si="140"/>
        <v/>
      </c>
      <c r="AB916" t="str">
        <f t="shared" si="141"/>
        <v/>
      </c>
      <c r="AC916" t="str">
        <f t="shared" si="142"/>
        <v>628999007703</v>
      </c>
      <c r="AD916" t="str">
        <f t="shared" si="143"/>
        <v>Halo+,+Visual+AI+5S+mendeteksi+Violation%3A+METALDET1-LINE+13</v>
      </c>
      <c r="AE916" t="str">
        <f t="shared" si="144"/>
        <v>https://web.whatsapp.com/send/?phone=628999007703&amp;text=Halo+,+Visual+AI+5S+mendeteksi+Violation%3A+METALDET1-LINE+13&amp;type=phone_number&amp;app_absent=0</v>
      </c>
      <c r="AF916" t="b">
        <f>IF(ISNA(VLOOKUP(D916&amp;"-"&amp;AB916, Ref_Kontak!$A:$E, 4, FALSE)), FALSE, TRUE)</f>
        <v>0</v>
      </c>
      <c r="AG916" t="str">
        <f>_xlfn.IFNA(VLOOKUP(Z916,Ref_Kontak!H:H,1,FALSE),"FALSE")</f>
        <v>628999007703</v>
      </c>
      <c r="AH916" t="str">
        <f t="shared" si="145"/>
        <v>METALDET1-LINE 13</v>
      </c>
      <c r="AI916">
        <f>IF(I916="violation",COUNTIF($AH$1:AH916,AH916),0)</f>
        <v>223</v>
      </c>
      <c r="AJ916" t="str">
        <f t="shared" si="146"/>
        <v>violation-METALDET1</v>
      </c>
      <c r="AK916">
        <f>IF(I916="violation",COUNTIF($AJ$1:AJ916,AJ916),FALSE)</f>
        <v>681</v>
      </c>
      <c r="AL916">
        <f t="shared" si="147"/>
        <v>0</v>
      </c>
      <c r="AM916">
        <f t="shared" si="148"/>
        <v>3</v>
      </c>
      <c r="AN916" t="str">
        <f t="shared" si="149"/>
        <v>ALERT! 3 Violation founded @METALDET1</v>
      </c>
    </row>
    <row r="917" spans="1:40">
      <c r="A917" t="s">
        <v>120</v>
      </c>
      <c r="B917" t="s">
        <v>121</v>
      </c>
      <c r="C917" t="s">
        <v>725</v>
      </c>
      <c r="D917" t="s">
        <v>589</v>
      </c>
      <c r="E917">
        <v>1</v>
      </c>
      <c r="G917" t="s">
        <v>130</v>
      </c>
      <c r="I917" t="s">
        <v>125</v>
      </c>
      <c r="Z917" t="str">
        <f>IFERROR(MID(AA917,FIND("-",H917,1)+1,20),_xlfn.IFNA(VLOOKUP(F917&amp;"-"&amp;AA917,Ref_Kontak!$A:$E,4,FALSE),Ref_Kontak!$H$2))</f>
        <v>628999007703</v>
      </c>
      <c r="AA917" t="str">
        <f t="shared" si="140"/>
        <v/>
      </c>
      <c r="AB917" t="str">
        <f t="shared" si="141"/>
        <v/>
      </c>
      <c r="AC917" t="str">
        <f t="shared" si="142"/>
        <v>628999007703</v>
      </c>
      <c r="AD917" t="str">
        <f t="shared" si="143"/>
        <v>Halo+,+Visual+AI+5S+mendeteksi+Violation%3A+METALDET1-LINE+13</v>
      </c>
      <c r="AE917" t="str">
        <f t="shared" si="144"/>
        <v>https://web.whatsapp.com/send/?phone=628999007703&amp;text=Halo+,+Visual+AI+5S+mendeteksi+Violation%3A+METALDET1-LINE+13&amp;type=phone_number&amp;app_absent=0</v>
      </c>
      <c r="AF917" t="b">
        <f>IF(ISNA(VLOOKUP(D917&amp;"-"&amp;AB917, Ref_Kontak!$A:$E, 4, FALSE)), FALSE, TRUE)</f>
        <v>0</v>
      </c>
      <c r="AG917" t="str">
        <f>_xlfn.IFNA(VLOOKUP(Z917,Ref_Kontak!H:H,1,FALSE),"FALSE")</f>
        <v>628999007703</v>
      </c>
      <c r="AH917" t="str">
        <f t="shared" si="145"/>
        <v>METALDET1-LINE 13</v>
      </c>
      <c r="AI917">
        <f>IF(I917="violation",COUNTIF($AH$1:AH917,AH917),0)</f>
        <v>224</v>
      </c>
      <c r="AJ917" t="str">
        <f t="shared" si="146"/>
        <v>violation-METALDET1</v>
      </c>
      <c r="AK917">
        <f>IF(I917="violation",COUNTIF($AJ$1:AJ917,AJ917),FALSE)</f>
        <v>682</v>
      </c>
      <c r="AL917">
        <f t="shared" si="147"/>
        <v>0</v>
      </c>
      <c r="AM917">
        <f t="shared" si="148"/>
        <v>3</v>
      </c>
      <c r="AN917" t="str">
        <f t="shared" si="149"/>
        <v>ALERT! 3 Violation founded @METALDET1</v>
      </c>
    </row>
    <row r="918" spans="1:40">
      <c r="A918" t="s">
        <v>120</v>
      </c>
      <c r="B918" t="s">
        <v>121</v>
      </c>
      <c r="C918" t="s">
        <v>726</v>
      </c>
      <c r="D918" t="s">
        <v>589</v>
      </c>
      <c r="E918">
        <v>1</v>
      </c>
      <c r="G918" t="s">
        <v>130</v>
      </c>
      <c r="I918" t="s">
        <v>125</v>
      </c>
      <c r="Z918" t="str">
        <f>IFERROR(MID(AA918,FIND("-",H918,1)+1,20),_xlfn.IFNA(VLOOKUP(F918&amp;"-"&amp;AA918,Ref_Kontak!$A:$E,4,FALSE),Ref_Kontak!$H$2))</f>
        <v>628999007703</v>
      </c>
      <c r="AA918" t="str">
        <f t="shared" si="140"/>
        <v/>
      </c>
      <c r="AB918" t="str">
        <f t="shared" si="141"/>
        <v/>
      </c>
      <c r="AC918" t="str">
        <f t="shared" si="142"/>
        <v>628999007703</v>
      </c>
      <c r="AD918" t="str">
        <f t="shared" si="143"/>
        <v>Halo+,+Visual+AI+5S+mendeteksi+Violation%3A+METALDET1-LINE+13</v>
      </c>
      <c r="AE918" t="str">
        <f t="shared" si="144"/>
        <v>https://web.whatsapp.com/send/?phone=628999007703&amp;text=Halo+,+Visual+AI+5S+mendeteksi+Violation%3A+METALDET1-LINE+13&amp;type=phone_number&amp;app_absent=0</v>
      </c>
      <c r="AF918" t="b">
        <f>IF(ISNA(VLOOKUP(D918&amp;"-"&amp;AB918, Ref_Kontak!$A:$E, 4, FALSE)), FALSE, TRUE)</f>
        <v>0</v>
      </c>
      <c r="AG918" t="str">
        <f>_xlfn.IFNA(VLOOKUP(Z918,Ref_Kontak!H:H,1,FALSE),"FALSE")</f>
        <v>628999007703</v>
      </c>
      <c r="AH918" t="str">
        <f t="shared" si="145"/>
        <v>METALDET1-LINE 13</v>
      </c>
      <c r="AI918">
        <f>IF(I918="violation",COUNTIF($AH$1:AH918,AH918),0)</f>
        <v>225</v>
      </c>
      <c r="AJ918" t="str">
        <f t="shared" si="146"/>
        <v>violation-METALDET1</v>
      </c>
      <c r="AK918">
        <f>IF(I918="violation",COUNTIF($AJ$1:AJ918,AJ918),FALSE)</f>
        <v>683</v>
      </c>
      <c r="AL918">
        <f t="shared" si="147"/>
        <v>0</v>
      </c>
      <c r="AM918">
        <f t="shared" si="148"/>
        <v>3</v>
      </c>
      <c r="AN918" t="str">
        <f t="shared" si="149"/>
        <v>ALERT! 3 Violation founded @METALDET1</v>
      </c>
    </row>
    <row r="919" spans="1:40">
      <c r="A919" t="s">
        <v>120</v>
      </c>
      <c r="B919" t="s">
        <v>121</v>
      </c>
      <c r="C919" t="s">
        <v>726</v>
      </c>
      <c r="D919" t="s">
        <v>589</v>
      </c>
      <c r="E919">
        <v>1</v>
      </c>
      <c r="G919" t="s">
        <v>130</v>
      </c>
      <c r="I919" t="s">
        <v>125</v>
      </c>
      <c r="Z919" t="str">
        <f>IFERROR(MID(AA919,FIND("-",H919,1)+1,20),_xlfn.IFNA(VLOOKUP(F919&amp;"-"&amp;AA919,Ref_Kontak!$A:$E,4,FALSE),Ref_Kontak!$H$2))</f>
        <v>628999007703</v>
      </c>
      <c r="AA919" t="str">
        <f t="shared" si="140"/>
        <v/>
      </c>
      <c r="AB919" t="str">
        <f t="shared" si="141"/>
        <v/>
      </c>
      <c r="AC919" t="str">
        <f t="shared" si="142"/>
        <v>628999007703</v>
      </c>
      <c r="AD919" t="str">
        <f t="shared" si="143"/>
        <v>Halo+,+Visual+AI+5S+mendeteksi+Violation%3A+METALDET1-LINE+13</v>
      </c>
      <c r="AE919" t="str">
        <f t="shared" si="144"/>
        <v>https://web.whatsapp.com/send/?phone=628999007703&amp;text=Halo+,+Visual+AI+5S+mendeteksi+Violation%3A+METALDET1-LINE+13&amp;type=phone_number&amp;app_absent=0</v>
      </c>
      <c r="AF919" t="b">
        <f>IF(ISNA(VLOOKUP(D919&amp;"-"&amp;AB919, Ref_Kontak!$A:$E, 4, FALSE)), FALSE, TRUE)</f>
        <v>0</v>
      </c>
      <c r="AG919" t="str">
        <f>_xlfn.IFNA(VLOOKUP(Z919,Ref_Kontak!H:H,1,FALSE),"FALSE")</f>
        <v>628999007703</v>
      </c>
      <c r="AH919" t="str">
        <f t="shared" si="145"/>
        <v>METALDET1-LINE 13</v>
      </c>
      <c r="AI919">
        <f>IF(I919="violation",COUNTIF($AH$1:AH919,AH919),0)</f>
        <v>226</v>
      </c>
      <c r="AJ919" t="str">
        <f t="shared" si="146"/>
        <v>violation-METALDET1</v>
      </c>
      <c r="AK919">
        <f>IF(I919="violation",COUNTIF($AJ$1:AJ919,AJ919),FALSE)</f>
        <v>684</v>
      </c>
      <c r="AL919">
        <f t="shared" si="147"/>
        <v>0</v>
      </c>
      <c r="AM919">
        <f t="shared" si="148"/>
        <v>3</v>
      </c>
      <c r="AN919" t="str">
        <f t="shared" si="149"/>
        <v>ALERT! 3 Violation founded @METALDET1</v>
      </c>
    </row>
    <row r="920" spans="1:40">
      <c r="A920" t="s">
        <v>120</v>
      </c>
      <c r="B920" t="s">
        <v>121</v>
      </c>
      <c r="C920" t="s">
        <v>727</v>
      </c>
      <c r="D920" t="s">
        <v>589</v>
      </c>
      <c r="E920">
        <v>1</v>
      </c>
      <c r="G920" t="s">
        <v>130</v>
      </c>
      <c r="I920" t="s">
        <v>125</v>
      </c>
      <c r="Z920" t="str">
        <f>IFERROR(MID(AA920,FIND("-",H920,1)+1,20),_xlfn.IFNA(VLOOKUP(F920&amp;"-"&amp;AA920,Ref_Kontak!$A:$E,4,FALSE),Ref_Kontak!$H$2))</f>
        <v>628999007703</v>
      </c>
      <c r="AA920" t="str">
        <f t="shared" si="140"/>
        <v/>
      </c>
      <c r="AB920" t="str">
        <f t="shared" si="141"/>
        <v/>
      </c>
      <c r="AC920" t="str">
        <f t="shared" si="142"/>
        <v>628999007703</v>
      </c>
      <c r="AD920" t="str">
        <f t="shared" si="143"/>
        <v>Halo+,+Visual+AI+5S+mendeteksi+Violation%3A+METALDET1-LINE+13</v>
      </c>
      <c r="AE920" t="str">
        <f t="shared" si="144"/>
        <v>https://web.whatsapp.com/send/?phone=628999007703&amp;text=Halo+,+Visual+AI+5S+mendeteksi+Violation%3A+METALDET1-LINE+13&amp;type=phone_number&amp;app_absent=0</v>
      </c>
      <c r="AF920" t="b">
        <f>IF(ISNA(VLOOKUP(D920&amp;"-"&amp;AB920, Ref_Kontak!$A:$E, 4, FALSE)), FALSE, TRUE)</f>
        <v>0</v>
      </c>
      <c r="AG920" t="str">
        <f>_xlfn.IFNA(VLOOKUP(Z920,Ref_Kontak!H:H,1,FALSE),"FALSE")</f>
        <v>628999007703</v>
      </c>
      <c r="AH920" t="str">
        <f t="shared" si="145"/>
        <v>METALDET1-LINE 13</v>
      </c>
      <c r="AI920">
        <f>IF(I920="violation",COUNTIF($AH$1:AH920,AH920),0)</f>
        <v>227</v>
      </c>
      <c r="AJ920" t="str">
        <f t="shared" si="146"/>
        <v>violation-METALDET1</v>
      </c>
      <c r="AK920">
        <f>IF(I920="violation",COUNTIF($AJ$1:AJ920,AJ920),FALSE)</f>
        <v>685</v>
      </c>
      <c r="AL920">
        <f t="shared" si="147"/>
        <v>0</v>
      </c>
      <c r="AM920">
        <f t="shared" si="148"/>
        <v>3</v>
      </c>
      <c r="AN920" t="str">
        <f t="shared" si="149"/>
        <v>ALERT! 3 Violation founded @METALDET1</v>
      </c>
    </row>
    <row r="921" spans="1:40">
      <c r="A921" t="s">
        <v>120</v>
      </c>
      <c r="B921" t="s">
        <v>121</v>
      </c>
      <c r="C921" t="s">
        <v>727</v>
      </c>
      <c r="D921" t="s">
        <v>589</v>
      </c>
      <c r="E921">
        <v>1</v>
      </c>
      <c r="G921" t="s">
        <v>130</v>
      </c>
      <c r="I921" t="s">
        <v>125</v>
      </c>
      <c r="Z921" t="str">
        <f>IFERROR(MID(AA921,FIND("-",H921,1)+1,20),_xlfn.IFNA(VLOOKUP(F921&amp;"-"&amp;AA921,Ref_Kontak!$A:$E,4,FALSE),Ref_Kontak!$H$2))</f>
        <v>628999007703</v>
      </c>
      <c r="AA921" t="str">
        <f t="shared" si="140"/>
        <v/>
      </c>
      <c r="AB921" t="str">
        <f t="shared" si="141"/>
        <v/>
      </c>
      <c r="AC921" t="str">
        <f t="shared" si="142"/>
        <v>628999007703</v>
      </c>
      <c r="AD921" t="str">
        <f t="shared" si="143"/>
        <v>Halo+,+Visual+AI+5S+mendeteksi+Violation%3A+METALDET1-LINE+13</v>
      </c>
      <c r="AE921" t="str">
        <f t="shared" si="144"/>
        <v>https://web.whatsapp.com/send/?phone=628999007703&amp;text=Halo+,+Visual+AI+5S+mendeteksi+Violation%3A+METALDET1-LINE+13&amp;type=phone_number&amp;app_absent=0</v>
      </c>
      <c r="AF921" t="b">
        <f>IF(ISNA(VLOOKUP(D921&amp;"-"&amp;AB921, Ref_Kontak!$A:$E, 4, FALSE)), FALSE, TRUE)</f>
        <v>0</v>
      </c>
      <c r="AG921" t="str">
        <f>_xlfn.IFNA(VLOOKUP(Z921,Ref_Kontak!H:H,1,FALSE),"FALSE")</f>
        <v>628999007703</v>
      </c>
      <c r="AH921" t="str">
        <f t="shared" si="145"/>
        <v>METALDET1-LINE 13</v>
      </c>
      <c r="AI921">
        <f>IF(I921="violation",COUNTIF($AH$1:AH921,AH921),0)</f>
        <v>228</v>
      </c>
      <c r="AJ921" t="str">
        <f t="shared" si="146"/>
        <v>violation-METALDET1</v>
      </c>
      <c r="AK921">
        <f>IF(I921="violation",COUNTIF($AJ$1:AJ921,AJ921),FALSE)</f>
        <v>686</v>
      </c>
      <c r="AL921">
        <f t="shared" si="147"/>
        <v>0</v>
      </c>
      <c r="AM921">
        <f t="shared" si="148"/>
        <v>3</v>
      </c>
      <c r="AN921" t="str">
        <f t="shared" si="149"/>
        <v>ALERT! 3 Violation founded @METALDET1</v>
      </c>
    </row>
    <row r="922" spans="1:40">
      <c r="A922" t="s">
        <v>120</v>
      </c>
      <c r="B922" t="s">
        <v>121</v>
      </c>
      <c r="C922" t="s">
        <v>728</v>
      </c>
      <c r="D922" t="s">
        <v>589</v>
      </c>
      <c r="E922">
        <v>1</v>
      </c>
      <c r="G922" t="s">
        <v>130</v>
      </c>
      <c r="I922" t="s">
        <v>125</v>
      </c>
      <c r="Z922" t="str">
        <f>IFERROR(MID(AA922,FIND("-",H922,1)+1,20),_xlfn.IFNA(VLOOKUP(F922&amp;"-"&amp;AA922,Ref_Kontak!$A:$E,4,FALSE),Ref_Kontak!$H$2))</f>
        <v>628999007703</v>
      </c>
      <c r="AA922" t="str">
        <f t="shared" si="140"/>
        <v/>
      </c>
      <c r="AB922" t="str">
        <f t="shared" si="141"/>
        <v/>
      </c>
      <c r="AC922" t="str">
        <f t="shared" si="142"/>
        <v>628999007703</v>
      </c>
      <c r="AD922" t="str">
        <f t="shared" si="143"/>
        <v>Halo+,+Visual+AI+5S+mendeteksi+Violation%3A+METALDET1-LINE+13</v>
      </c>
      <c r="AE922" t="str">
        <f t="shared" si="144"/>
        <v>https://web.whatsapp.com/send/?phone=628999007703&amp;text=Halo+,+Visual+AI+5S+mendeteksi+Violation%3A+METALDET1-LINE+13&amp;type=phone_number&amp;app_absent=0</v>
      </c>
      <c r="AF922" t="b">
        <f>IF(ISNA(VLOOKUP(D922&amp;"-"&amp;AB922, Ref_Kontak!$A:$E, 4, FALSE)), FALSE, TRUE)</f>
        <v>0</v>
      </c>
      <c r="AG922" t="str">
        <f>_xlfn.IFNA(VLOOKUP(Z922,Ref_Kontak!H:H,1,FALSE),"FALSE")</f>
        <v>628999007703</v>
      </c>
      <c r="AH922" t="str">
        <f t="shared" si="145"/>
        <v>METALDET1-LINE 13</v>
      </c>
      <c r="AI922">
        <f>IF(I922="violation",COUNTIF($AH$1:AH922,AH922),0)</f>
        <v>229</v>
      </c>
      <c r="AJ922" t="str">
        <f t="shared" si="146"/>
        <v>violation-METALDET1</v>
      </c>
      <c r="AK922">
        <f>IF(I922="violation",COUNTIF($AJ$1:AJ922,AJ922),FALSE)</f>
        <v>687</v>
      </c>
      <c r="AL922">
        <f t="shared" si="147"/>
        <v>0</v>
      </c>
      <c r="AM922">
        <f t="shared" si="148"/>
        <v>3</v>
      </c>
      <c r="AN922" t="str">
        <f t="shared" si="149"/>
        <v>ALERT! 3 Violation founded @METALDET1</v>
      </c>
    </row>
    <row r="923" spans="1:40">
      <c r="A923" t="s">
        <v>120</v>
      </c>
      <c r="B923" t="s">
        <v>121</v>
      </c>
      <c r="C923" t="s">
        <v>729</v>
      </c>
      <c r="D923" t="s">
        <v>589</v>
      </c>
      <c r="E923">
        <v>1</v>
      </c>
      <c r="G923" t="s">
        <v>130</v>
      </c>
      <c r="I923" t="s">
        <v>125</v>
      </c>
      <c r="Z923" t="str">
        <f>IFERROR(MID(AA923,FIND("-",H923,1)+1,20),_xlfn.IFNA(VLOOKUP(F923&amp;"-"&amp;AA923,Ref_Kontak!$A:$E,4,FALSE),Ref_Kontak!$H$2))</f>
        <v>628999007703</v>
      </c>
      <c r="AA923" t="str">
        <f t="shared" si="140"/>
        <v/>
      </c>
      <c r="AB923" t="str">
        <f t="shared" si="141"/>
        <v/>
      </c>
      <c r="AC923" t="str">
        <f t="shared" si="142"/>
        <v>628999007703</v>
      </c>
      <c r="AD923" t="str">
        <f t="shared" si="143"/>
        <v>Halo+,+Visual+AI+5S+mendeteksi+Violation%3A+METALDET1-LINE+13</v>
      </c>
      <c r="AE923" t="str">
        <f t="shared" si="144"/>
        <v>https://web.whatsapp.com/send/?phone=628999007703&amp;text=Halo+,+Visual+AI+5S+mendeteksi+Violation%3A+METALDET1-LINE+13&amp;type=phone_number&amp;app_absent=0</v>
      </c>
      <c r="AF923" t="b">
        <f>IF(ISNA(VLOOKUP(D923&amp;"-"&amp;AB923, Ref_Kontak!$A:$E, 4, FALSE)), FALSE, TRUE)</f>
        <v>0</v>
      </c>
      <c r="AG923" t="str">
        <f>_xlfn.IFNA(VLOOKUP(Z923,Ref_Kontak!H:H,1,FALSE),"FALSE")</f>
        <v>628999007703</v>
      </c>
      <c r="AH923" t="str">
        <f t="shared" si="145"/>
        <v>METALDET1-LINE 13</v>
      </c>
      <c r="AI923">
        <f>IF(I923="violation",COUNTIF($AH$1:AH923,AH923),0)</f>
        <v>230</v>
      </c>
      <c r="AJ923" t="str">
        <f t="shared" si="146"/>
        <v>violation-METALDET1</v>
      </c>
      <c r="AK923">
        <f>IF(I923="violation",COUNTIF($AJ$1:AJ923,AJ923),FALSE)</f>
        <v>688</v>
      </c>
      <c r="AL923">
        <f t="shared" si="147"/>
        <v>0</v>
      </c>
      <c r="AM923">
        <f t="shared" si="148"/>
        <v>3</v>
      </c>
      <c r="AN923" t="str">
        <f t="shared" si="149"/>
        <v>ALERT! 3 Violation founded @METALDET1</v>
      </c>
    </row>
    <row r="924" spans="1:40">
      <c r="A924" t="s">
        <v>120</v>
      </c>
      <c r="B924" t="s">
        <v>121</v>
      </c>
      <c r="C924" t="s">
        <v>729</v>
      </c>
      <c r="D924" t="s">
        <v>589</v>
      </c>
      <c r="E924">
        <v>1</v>
      </c>
      <c r="G924" t="s">
        <v>130</v>
      </c>
      <c r="I924" t="s">
        <v>125</v>
      </c>
      <c r="Z924" t="str">
        <f>IFERROR(MID(AA924,FIND("-",H924,1)+1,20),_xlfn.IFNA(VLOOKUP(F924&amp;"-"&amp;AA924,Ref_Kontak!$A:$E,4,FALSE),Ref_Kontak!$H$2))</f>
        <v>628999007703</v>
      </c>
      <c r="AA924" t="str">
        <f t="shared" si="140"/>
        <v/>
      </c>
      <c r="AB924" t="str">
        <f t="shared" si="141"/>
        <v/>
      </c>
      <c r="AC924" t="str">
        <f t="shared" si="142"/>
        <v>628999007703</v>
      </c>
      <c r="AD924" t="str">
        <f t="shared" si="143"/>
        <v>Halo+,+Visual+AI+5S+mendeteksi+Violation%3A+METALDET1-LINE+13</v>
      </c>
      <c r="AE924" t="str">
        <f t="shared" si="144"/>
        <v>https://web.whatsapp.com/send/?phone=628999007703&amp;text=Halo+,+Visual+AI+5S+mendeteksi+Violation%3A+METALDET1-LINE+13&amp;type=phone_number&amp;app_absent=0</v>
      </c>
      <c r="AF924" t="b">
        <f>IF(ISNA(VLOOKUP(D924&amp;"-"&amp;AB924, Ref_Kontak!$A:$E, 4, FALSE)), FALSE, TRUE)</f>
        <v>0</v>
      </c>
      <c r="AG924" t="str">
        <f>_xlfn.IFNA(VLOOKUP(Z924,Ref_Kontak!H:H,1,FALSE),"FALSE")</f>
        <v>628999007703</v>
      </c>
      <c r="AH924" t="str">
        <f t="shared" si="145"/>
        <v>METALDET1-LINE 13</v>
      </c>
      <c r="AI924">
        <f>IF(I924="violation",COUNTIF($AH$1:AH924,AH924),0)</f>
        <v>231</v>
      </c>
      <c r="AJ924" t="str">
        <f t="shared" si="146"/>
        <v>violation-METALDET1</v>
      </c>
      <c r="AK924">
        <f>IF(I924="violation",COUNTIF($AJ$1:AJ924,AJ924),FALSE)</f>
        <v>689</v>
      </c>
      <c r="AL924">
        <f t="shared" si="147"/>
        <v>0</v>
      </c>
      <c r="AM924">
        <f t="shared" si="148"/>
        <v>3</v>
      </c>
      <c r="AN924" t="str">
        <f t="shared" si="149"/>
        <v>ALERT! 3 Violation founded @METALDET1</v>
      </c>
    </row>
    <row r="925" spans="1:40">
      <c r="A925" t="s">
        <v>120</v>
      </c>
      <c r="B925" t="s">
        <v>121</v>
      </c>
      <c r="C925" t="s">
        <v>730</v>
      </c>
      <c r="D925" t="s">
        <v>589</v>
      </c>
      <c r="E925">
        <v>1</v>
      </c>
      <c r="G925" t="s">
        <v>130</v>
      </c>
      <c r="I925" t="s">
        <v>125</v>
      </c>
      <c r="Z925" t="str">
        <f>IFERROR(MID(AA925,FIND("-",H925,1)+1,20),_xlfn.IFNA(VLOOKUP(F925&amp;"-"&amp;AA925,Ref_Kontak!$A:$E,4,FALSE),Ref_Kontak!$H$2))</f>
        <v>628999007703</v>
      </c>
      <c r="AA925" t="str">
        <f t="shared" si="140"/>
        <v/>
      </c>
      <c r="AB925" t="str">
        <f t="shared" si="141"/>
        <v/>
      </c>
      <c r="AC925" t="str">
        <f t="shared" si="142"/>
        <v>628999007703</v>
      </c>
      <c r="AD925" t="str">
        <f t="shared" si="143"/>
        <v>Halo+,+Visual+AI+5S+mendeteksi+Violation%3A+METALDET1-LINE+13</v>
      </c>
      <c r="AE925" t="str">
        <f t="shared" si="144"/>
        <v>https://web.whatsapp.com/send/?phone=628999007703&amp;text=Halo+,+Visual+AI+5S+mendeteksi+Violation%3A+METALDET1-LINE+13&amp;type=phone_number&amp;app_absent=0</v>
      </c>
      <c r="AF925" t="b">
        <f>IF(ISNA(VLOOKUP(D925&amp;"-"&amp;AB925, Ref_Kontak!$A:$E, 4, FALSE)), FALSE, TRUE)</f>
        <v>0</v>
      </c>
      <c r="AG925" t="str">
        <f>_xlfn.IFNA(VLOOKUP(Z925,Ref_Kontak!H:H,1,FALSE),"FALSE")</f>
        <v>628999007703</v>
      </c>
      <c r="AH925" t="str">
        <f t="shared" si="145"/>
        <v>METALDET1-LINE 13</v>
      </c>
      <c r="AI925">
        <f>IF(I925="violation",COUNTIF($AH$1:AH925,AH925),0)</f>
        <v>232</v>
      </c>
      <c r="AJ925" t="str">
        <f t="shared" si="146"/>
        <v>violation-METALDET1</v>
      </c>
      <c r="AK925">
        <f>IF(I925="violation",COUNTIF($AJ$1:AJ925,AJ925),FALSE)</f>
        <v>690</v>
      </c>
      <c r="AL925">
        <f t="shared" si="147"/>
        <v>0</v>
      </c>
      <c r="AM925">
        <f t="shared" si="148"/>
        <v>3</v>
      </c>
      <c r="AN925" t="str">
        <f t="shared" si="149"/>
        <v>ALERT! 3 Violation founded @METALDET1</v>
      </c>
    </row>
    <row r="926" spans="1:40">
      <c r="A926" t="s">
        <v>120</v>
      </c>
      <c r="B926" t="s">
        <v>121</v>
      </c>
      <c r="C926" t="s">
        <v>730</v>
      </c>
      <c r="D926" t="s">
        <v>589</v>
      </c>
      <c r="E926">
        <v>1</v>
      </c>
      <c r="G926" t="s">
        <v>130</v>
      </c>
      <c r="I926" t="s">
        <v>125</v>
      </c>
      <c r="Z926" t="str">
        <f>IFERROR(MID(AA926,FIND("-",H926,1)+1,20),_xlfn.IFNA(VLOOKUP(F926&amp;"-"&amp;AA926,Ref_Kontak!$A:$E,4,FALSE),Ref_Kontak!$H$2))</f>
        <v>628999007703</v>
      </c>
      <c r="AA926" t="str">
        <f t="shared" si="140"/>
        <v/>
      </c>
      <c r="AB926" t="str">
        <f t="shared" si="141"/>
        <v/>
      </c>
      <c r="AC926" t="str">
        <f t="shared" si="142"/>
        <v>628999007703</v>
      </c>
      <c r="AD926" t="str">
        <f t="shared" si="143"/>
        <v>Halo+,+Visual+AI+5S+mendeteksi+Violation%3A+METALDET1-LINE+13</v>
      </c>
      <c r="AE926" t="str">
        <f t="shared" si="144"/>
        <v>https://web.whatsapp.com/send/?phone=628999007703&amp;text=Halo+,+Visual+AI+5S+mendeteksi+Violation%3A+METALDET1-LINE+13&amp;type=phone_number&amp;app_absent=0</v>
      </c>
      <c r="AF926" t="b">
        <f>IF(ISNA(VLOOKUP(D926&amp;"-"&amp;AB926, Ref_Kontak!$A:$E, 4, FALSE)), FALSE, TRUE)</f>
        <v>0</v>
      </c>
      <c r="AG926" t="str">
        <f>_xlfn.IFNA(VLOOKUP(Z926,Ref_Kontak!H:H,1,FALSE),"FALSE")</f>
        <v>628999007703</v>
      </c>
      <c r="AH926" t="str">
        <f t="shared" si="145"/>
        <v>METALDET1-LINE 13</v>
      </c>
      <c r="AI926">
        <f>IF(I926="violation",COUNTIF($AH$1:AH926,AH926),0)</f>
        <v>233</v>
      </c>
      <c r="AJ926" t="str">
        <f t="shared" si="146"/>
        <v>violation-METALDET1</v>
      </c>
      <c r="AK926">
        <f>IF(I926="violation",COUNTIF($AJ$1:AJ926,AJ926),FALSE)</f>
        <v>691</v>
      </c>
      <c r="AL926">
        <f t="shared" si="147"/>
        <v>0</v>
      </c>
      <c r="AM926">
        <f t="shared" si="148"/>
        <v>3</v>
      </c>
      <c r="AN926" t="str">
        <f t="shared" si="149"/>
        <v>ALERT! 3 Violation founded @METALDET1</v>
      </c>
    </row>
    <row r="927" spans="1:40">
      <c r="A927" t="s">
        <v>120</v>
      </c>
      <c r="B927" t="s">
        <v>121</v>
      </c>
      <c r="C927" t="s">
        <v>731</v>
      </c>
      <c r="D927" t="s">
        <v>589</v>
      </c>
      <c r="E927">
        <v>1</v>
      </c>
      <c r="G927" t="s">
        <v>130</v>
      </c>
      <c r="I927" t="s">
        <v>125</v>
      </c>
      <c r="Z927" t="str">
        <f>IFERROR(MID(AA927,FIND("-",H927,1)+1,20),_xlfn.IFNA(VLOOKUP(F927&amp;"-"&amp;AA927,Ref_Kontak!$A:$E,4,FALSE),Ref_Kontak!$H$2))</f>
        <v>628999007703</v>
      </c>
      <c r="AA927" t="str">
        <f t="shared" si="140"/>
        <v/>
      </c>
      <c r="AB927" t="str">
        <f t="shared" si="141"/>
        <v/>
      </c>
      <c r="AC927" t="str">
        <f t="shared" si="142"/>
        <v>628999007703</v>
      </c>
      <c r="AD927" t="str">
        <f t="shared" si="143"/>
        <v>Halo+,+Visual+AI+5S+mendeteksi+Violation%3A+METALDET1-LINE+13</v>
      </c>
      <c r="AE927" t="str">
        <f t="shared" si="144"/>
        <v>https://web.whatsapp.com/send/?phone=628999007703&amp;text=Halo+,+Visual+AI+5S+mendeteksi+Violation%3A+METALDET1-LINE+13&amp;type=phone_number&amp;app_absent=0</v>
      </c>
      <c r="AF927" t="b">
        <f>IF(ISNA(VLOOKUP(D927&amp;"-"&amp;AB927, Ref_Kontak!$A:$E, 4, FALSE)), FALSE, TRUE)</f>
        <v>0</v>
      </c>
      <c r="AG927" t="str">
        <f>_xlfn.IFNA(VLOOKUP(Z927,Ref_Kontak!H:H,1,FALSE),"FALSE")</f>
        <v>628999007703</v>
      </c>
      <c r="AH927" t="str">
        <f t="shared" si="145"/>
        <v>METALDET1-LINE 13</v>
      </c>
      <c r="AI927">
        <f>IF(I927="violation",COUNTIF($AH$1:AH927,AH927),0)</f>
        <v>234</v>
      </c>
      <c r="AJ927" t="str">
        <f t="shared" si="146"/>
        <v>violation-METALDET1</v>
      </c>
      <c r="AK927">
        <f>IF(I927="violation",COUNTIF($AJ$1:AJ927,AJ927),FALSE)</f>
        <v>692</v>
      </c>
      <c r="AL927">
        <f t="shared" si="147"/>
        <v>0</v>
      </c>
      <c r="AM927">
        <f t="shared" si="148"/>
        <v>3</v>
      </c>
      <c r="AN927" t="str">
        <f t="shared" si="149"/>
        <v>ALERT! 3 Violation founded @METALDET1</v>
      </c>
    </row>
    <row r="928" spans="1:40">
      <c r="A928" t="s">
        <v>120</v>
      </c>
      <c r="B928" t="s">
        <v>121</v>
      </c>
      <c r="C928" t="s">
        <v>732</v>
      </c>
      <c r="D928" t="s">
        <v>589</v>
      </c>
      <c r="E928">
        <v>1</v>
      </c>
      <c r="G928" t="s">
        <v>130</v>
      </c>
      <c r="I928" t="s">
        <v>125</v>
      </c>
      <c r="Z928" t="str">
        <f>IFERROR(MID(AA928,FIND("-",H928,1)+1,20),_xlfn.IFNA(VLOOKUP(F928&amp;"-"&amp;AA928,Ref_Kontak!$A:$E,4,FALSE),Ref_Kontak!$H$2))</f>
        <v>628999007703</v>
      </c>
      <c r="AA928" t="str">
        <f t="shared" si="140"/>
        <v/>
      </c>
      <c r="AB928" t="str">
        <f t="shared" si="141"/>
        <v/>
      </c>
      <c r="AC928" t="str">
        <f t="shared" si="142"/>
        <v>628999007703</v>
      </c>
      <c r="AD928" t="str">
        <f t="shared" si="143"/>
        <v>Halo+,+Visual+AI+5S+mendeteksi+Violation%3A+METALDET1-LINE+13</v>
      </c>
      <c r="AE928" t="str">
        <f t="shared" si="144"/>
        <v>https://web.whatsapp.com/send/?phone=628999007703&amp;text=Halo+,+Visual+AI+5S+mendeteksi+Violation%3A+METALDET1-LINE+13&amp;type=phone_number&amp;app_absent=0</v>
      </c>
      <c r="AF928" t="b">
        <f>IF(ISNA(VLOOKUP(D928&amp;"-"&amp;AB928, Ref_Kontak!$A:$E, 4, FALSE)), FALSE, TRUE)</f>
        <v>0</v>
      </c>
      <c r="AG928" t="str">
        <f>_xlfn.IFNA(VLOOKUP(Z928,Ref_Kontak!H:H,1,FALSE),"FALSE")</f>
        <v>628999007703</v>
      </c>
      <c r="AH928" t="str">
        <f t="shared" si="145"/>
        <v>METALDET1-LINE 13</v>
      </c>
      <c r="AI928">
        <f>IF(I928="violation",COUNTIF($AH$1:AH928,AH928),0)</f>
        <v>235</v>
      </c>
      <c r="AJ928" t="str">
        <f t="shared" si="146"/>
        <v>violation-METALDET1</v>
      </c>
      <c r="AK928">
        <f>IF(I928="violation",COUNTIF($AJ$1:AJ928,AJ928),FALSE)</f>
        <v>693</v>
      </c>
      <c r="AL928">
        <f t="shared" si="147"/>
        <v>0</v>
      </c>
      <c r="AM928">
        <f t="shared" si="148"/>
        <v>3</v>
      </c>
      <c r="AN928" t="str">
        <f t="shared" si="149"/>
        <v>ALERT! 3 Violation founded @METALDET1</v>
      </c>
    </row>
    <row r="929" spans="1:40">
      <c r="A929" t="s">
        <v>120</v>
      </c>
      <c r="B929" t="s">
        <v>121</v>
      </c>
      <c r="C929" t="s">
        <v>732</v>
      </c>
      <c r="D929" t="s">
        <v>589</v>
      </c>
      <c r="E929">
        <v>1</v>
      </c>
      <c r="G929" t="s">
        <v>130</v>
      </c>
      <c r="I929" t="s">
        <v>125</v>
      </c>
      <c r="Z929" t="str">
        <f>IFERROR(MID(AA929,FIND("-",H929,1)+1,20),_xlfn.IFNA(VLOOKUP(F929&amp;"-"&amp;AA929,Ref_Kontak!$A:$E,4,FALSE),Ref_Kontak!$H$2))</f>
        <v>628999007703</v>
      </c>
      <c r="AA929" t="str">
        <f t="shared" si="140"/>
        <v/>
      </c>
      <c r="AB929" t="str">
        <f t="shared" si="141"/>
        <v/>
      </c>
      <c r="AC929" t="str">
        <f t="shared" si="142"/>
        <v>628999007703</v>
      </c>
      <c r="AD929" t="str">
        <f t="shared" si="143"/>
        <v>Halo+,+Visual+AI+5S+mendeteksi+Violation%3A+METALDET1-LINE+13</v>
      </c>
      <c r="AE929" t="str">
        <f t="shared" si="144"/>
        <v>https://web.whatsapp.com/send/?phone=628999007703&amp;text=Halo+,+Visual+AI+5S+mendeteksi+Violation%3A+METALDET1-LINE+13&amp;type=phone_number&amp;app_absent=0</v>
      </c>
      <c r="AF929" t="b">
        <f>IF(ISNA(VLOOKUP(D929&amp;"-"&amp;AB929, Ref_Kontak!$A:$E, 4, FALSE)), FALSE, TRUE)</f>
        <v>0</v>
      </c>
      <c r="AG929" t="str">
        <f>_xlfn.IFNA(VLOOKUP(Z929,Ref_Kontak!H:H,1,FALSE),"FALSE")</f>
        <v>628999007703</v>
      </c>
      <c r="AH929" t="str">
        <f t="shared" si="145"/>
        <v>METALDET1-LINE 13</v>
      </c>
      <c r="AI929">
        <f>IF(I929="violation",COUNTIF($AH$1:AH929,AH929),0)</f>
        <v>236</v>
      </c>
      <c r="AJ929" t="str">
        <f t="shared" si="146"/>
        <v>violation-METALDET1</v>
      </c>
      <c r="AK929">
        <f>IF(I929="violation",COUNTIF($AJ$1:AJ929,AJ929),FALSE)</f>
        <v>694</v>
      </c>
      <c r="AL929">
        <f t="shared" si="147"/>
        <v>0</v>
      </c>
      <c r="AM929">
        <f t="shared" si="148"/>
        <v>3</v>
      </c>
      <c r="AN929" t="str">
        <f t="shared" si="149"/>
        <v>ALERT! 3 Violation founded @METALDET1</v>
      </c>
    </row>
    <row r="930" spans="1:40">
      <c r="A930" t="s">
        <v>120</v>
      </c>
      <c r="B930" t="s">
        <v>121</v>
      </c>
      <c r="C930" t="s">
        <v>733</v>
      </c>
      <c r="D930" t="s">
        <v>589</v>
      </c>
      <c r="E930">
        <v>1</v>
      </c>
      <c r="G930" t="s">
        <v>130</v>
      </c>
      <c r="I930" t="s">
        <v>125</v>
      </c>
      <c r="Z930" t="str">
        <f>IFERROR(MID(AA930,FIND("-",H930,1)+1,20),_xlfn.IFNA(VLOOKUP(F930&amp;"-"&amp;AA930,Ref_Kontak!$A:$E,4,FALSE),Ref_Kontak!$H$2))</f>
        <v>628999007703</v>
      </c>
      <c r="AA930" t="str">
        <f t="shared" si="140"/>
        <v/>
      </c>
      <c r="AB930" t="str">
        <f t="shared" si="141"/>
        <v/>
      </c>
      <c r="AC930" t="str">
        <f t="shared" si="142"/>
        <v>628999007703</v>
      </c>
      <c r="AD930" t="str">
        <f t="shared" si="143"/>
        <v>Halo+,+Visual+AI+5S+mendeteksi+Violation%3A+METALDET1-LINE+13</v>
      </c>
      <c r="AE930" t="str">
        <f t="shared" si="144"/>
        <v>https://web.whatsapp.com/send/?phone=628999007703&amp;text=Halo+,+Visual+AI+5S+mendeteksi+Violation%3A+METALDET1-LINE+13&amp;type=phone_number&amp;app_absent=0</v>
      </c>
      <c r="AF930" t="b">
        <f>IF(ISNA(VLOOKUP(D930&amp;"-"&amp;AB930, Ref_Kontak!$A:$E, 4, FALSE)), FALSE, TRUE)</f>
        <v>0</v>
      </c>
      <c r="AG930" t="str">
        <f>_xlfn.IFNA(VLOOKUP(Z930,Ref_Kontak!H:H,1,FALSE),"FALSE")</f>
        <v>628999007703</v>
      </c>
      <c r="AH930" t="str">
        <f t="shared" si="145"/>
        <v>METALDET1-LINE 13</v>
      </c>
      <c r="AI930">
        <f>IF(I930="violation",COUNTIF($AH$1:AH930,AH930),0)</f>
        <v>237</v>
      </c>
      <c r="AJ930" t="str">
        <f t="shared" si="146"/>
        <v>violation-METALDET1</v>
      </c>
      <c r="AK930">
        <f>IF(I930="violation",COUNTIF($AJ$1:AJ930,AJ930),FALSE)</f>
        <v>695</v>
      </c>
      <c r="AL930">
        <f t="shared" si="147"/>
        <v>0</v>
      </c>
      <c r="AM930">
        <f t="shared" si="148"/>
        <v>3</v>
      </c>
      <c r="AN930" t="str">
        <f t="shared" si="149"/>
        <v>ALERT! 3 Violation founded @METALDET1</v>
      </c>
    </row>
    <row r="931" spans="1:40">
      <c r="A931" t="s">
        <v>120</v>
      </c>
      <c r="B931" t="s">
        <v>121</v>
      </c>
      <c r="C931" t="s">
        <v>733</v>
      </c>
      <c r="D931" t="s">
        <v>589</v>
      </c>
      <c r="E931">
        <v>1</v>
      </c>
      <c r="G931" t="s">
        <v>130</v>
      </c>
      <c r="I931" t="s">
        <v>125</v>
      </c>
      <c r="Z931" t="str">
        <f>IFERROR(MID(AA931,FIND("-",H931,1)+1,20),_xlfn.IFNA(VLOOKUP(F931&amp;"-"&amp;AA931,Ref_Kontak!$A:$E,4,FALSE),Ref_Kontak!$H$2))</f>
        <v>628999007703</v>
      </c>
      <c r="AA931" t="str">
        <f t="shared" si="140"/>
        <v/>
      </c>
      <c r="AB931" t="str">
        <f t="shared" si="141"/>
        <v/>
      </c>
      <c r="AC931" t="str">
        <f t="shared" si="142"/>
        <v>628999007703</v>
      </c>
      <c r="AD931" t="str">
        <f t="shared" si="143"/>
        <v>Halo+,+Visual+AI+5S+mendeteksi+Violation%3A+METALDET1-LINE+13</v>
      </c>
      <c r="AE931" t="str">
        <f t="shared" si="144"/>
        <v>https://web.whatsapp.com/send/?phone=628999007703&amp;text=Halo+,+Visual+AI+5S+mendeteksi+Violation%3A+METALDET1-LINE+13&amp;type=phone_number&amp;app_absent=0</v>
      </c>
      <c r="AF931" t="b">
        <f>IF(ISNA(VLOOKUP(D931&amp;"-"&amp;AB931, Ref_Kontak!$A:$E, 4, FALSE)), FALSE, TRUE)</f>
        <v>0</v>
      </c>
      <c r="AG931" t="str">
        <f>_xlfn.IFNA(VLOOKUP(Z931,Ref_Kontak!H:H,1,FALSE),"FALSE")</f>
        <v>628999007703</v>
      </c>
      <c r="AH931" t="str">
        <f t="shared" si="145"/>
        <v>METALDET1-LINE 13</v>
      </c>
      <c r="AI931">
        <f>IF(I931="violation",COUNTIF($AH$1:AH931,AH931),0)</f>
        <v>238</v>
      </c>
      <c r="AJ931" t="str">
        <f t="shared" si="146"/>
        <v>violation-METALDET1</v>
      </c>
      <c r="AK931">
        <f>IF(I931="violation",COUNTIF($AJ$1:AJ931,AJ931),FALSE)</f>
        <v>696</v>
      </c>
      <c r="AL931">
        <f t="shared" si="147"/>
        <v>0</v>
      </c>
      <c r="AM931">
        <f t="shared" si="148"/>
        <v>3</v>
      </c>
      <c r="AN931" t="str">
        <f t="shared" si="149"/>
        <v>ALERT! 3 Violation founded @METALDET1</v>
      </c>
    </row>
    <row r="932" spans="1:40">
      <c r="A932" t="s">
        <v>120</v>
      </c>
      <c r="B932" t="s">
        <v>121</v>
      </c>
      <c r="C932" t="s">
        <v>734</v>
      </c>
      <c r="D932" t="s">
        <v>589</v>
      </c>
      <c r="E932">
        <v>1</v>
      </c>
      <c r="G932" t="s">
        <v>130</v>
      </c>
      <c r="I932" t="s">
        <v>125</v>
      </c>
      <c r="Z932" t="str">
        <f>IFERROR(MID(AA932,FIND("-",H932,1)+1,20),_xlfn.IFNA(VLOOKUP(F932&amp;"-"&amp;AA932,Ref_Kontak!$A:$E,4,FALSE),Ref_Kontak!$H$2))</f>
        <v>628999007703</v>
      </c>
      <c r="AA932" t="str">
        <f t="shared" si="140"/>
        <v/>
      </c>
      <c r="AB932" t="str">
        <f t="shared" si="141"/>
        <v/>
      </c>
      <c r="AC932" t="str">
        <f t="shared" si="142"/>
        <v>628999007703</v>
      </c>
      <c r="AD932" t="str">
        <f t="shared" si="143"/>
        <v>Halo+,+Visual+AI+5S+mendeteksi+Violation%3A+METALDET1-LINE+13</v>
      </c>
      <c r="AE932" t="str">
        <f t="shared" si="144"/>
        <v>https://web.whatsapp.com/send/?phone=628999007703&amp;text=Halo+,+Visual+AI+5S+mendeteksi+Violation%3A+METALDET1-LINE+13&amp;type=phone_number&amp;app_absent=0</v>
      </c>
      <c r="AF932" t="b">
        <f>IF(ISNA(VLOOKUP(D932&amp;"-"&amp;AB932, Ref_Kontak!$A:$E, 4, FALSE)), FALSE, TRUE)</f>
        <v>0</v>
      </c>
      <c r="AG932" t="str">
        <f>_xlfn.IFNA(VLOOKUP(Z932,Ref_Kontak!H:H,1,FALSE),"FALSE")</f>
        <v>628999007703</v>
      </c>
      <c r="AH932" t="str">
        <f t="shared" si="145"/>
        <v>METALDET1-LINE 13</v>
      </c>
      <c r="AI932">
        <f>IF(I932="violation",COUNTIF($AH$1:AH932,AH932),0)</f>
        <v>239</v>
      </c>
      <c r="AJ932" t="str">
        <f t="shared" si="146"/>
        <v>violation-METALDET1</v>
      </c>
      <c r="AK932">
        <f>IF(I932="violation",COUNTIF($AJ$1:AJ932,AJ932),FALSE)</f>
        <v>697</v>
      </c>
      <c r="AL932">
        <f t="shared" si="147"/>
        <v>0</v>
      </c>
      <c r="AM932">
        <f t="shared" si="148"/>
        <v>3</v>
      </c>
      <c r="AN932" t="str">
        <f t="shared" si="149"/>
        <v>ALERT! 3 Violation founded @METALDET1</v>
      </c>
    </row>
    <row r="933" spans="1:40">
      <c r="A933" t="s">
        <v>120</v>
      </c>
      <c r="B933" t="s">
        <v>121</v>
      </c>
      <c r="C933" t="s">
        <v>735</v>
      </c>
      <c r="D933" t="s">
        <v>589</v>
      </c>
      <c r="E933">
        <v>1</v>
      </c>
      <c r="G933" t="s">
        <v>130</v>
      </c>
      <c r="I933" t="s">
        <v>125</v>
      </c>
      <c r="Z933" t="str">
        <f>IFERROR(MID(AA933,FIND("-",H933,1)+1,20),_xlfn.IFNA(VLOOKUP(F933&amp;"-"&amp;AA933,Ref_Kontak!$A:$E,4,FALSE),Ref_Kontak!$H$2))</f>
        <v>628999007703</v>
      </c>
      <c r="AA933" t="str">
        <f t="shared" si="140"/>
        <v/>
      </c>
      <c r="AB933" t="str">
        <f t="shared" si="141"/>
        <v/>
      </c>
      <c r="AC933" t="str">
        <f t="shared" si="142"/>
        <v>628999007703</v>
      </c>
      <c r="AD933" t="str">
        <f t="shared" si="143"/>
        <v>Halo+,+Visual+AI+5S+mendeteksi+Violation%3A+METALDET1-LINE+13</v>
      </c>
      <c r="AE933" t="str">
        <f t="shared" si="144"/>
        <v>https://web.whatsapp.com/send/?phone=628999007703&amp;text=Halo+,+Visual+AI+5S+mendeteksi+Violation%3A+METALDET1-LINE+13&amp;type=phone_number&amp;app_absent=0</v>
      </c>
      <c r="AF933" t="b">
        <f>IF(ISNA(VLOOKUP(D933&amp;"-"&amp;AB933, Ref_Kontak!$A:$E, 4, FALSE)), FALSE, TRUE)</f>
        <v>0</v>
      </c>
      <c r="AG933" t="str">
        <f>_xlfn.IFNA(VLOOKUP(Z933,Ref_Kontak!H:H,1,FALSE),"FALSE")</f>
        <v>628999007703</v>
      </c>
      <c r="AH933" t="str">
        <f t="shared" si="145"/>
        <v>METALDET1-LINE 13</v>
      </c>
      <c r="AI933">
        <f>IF(I933="violation",COUNTIF($AH$1:AH933,AH933),0)</f>
        <v>240</v>
      </c>
      <c r="AJ933" t="str">
        <f t="shared" si="146"/>
        <v>violation-METALDET1</v>
      </c>
      <c r="AK933">
        <f>IF(I933="violation",COUNTIF($AJ$1:AJ933,AJ933),FALSE)</f>
        <v>698</v>
      </c>
      <c r="AL933">
        <f t="shared" si="147"/>
        <v>0</v>
      </c>
      <c r="AM933">
        <f t="shared" si="148"/>
        <v>3</v>
      </c>
      <c r="AN933" t="str">
        <f t="shared" si="149"/>
        <v>ALERT! 3 Violation founded @METALDET1</v>
      </c>
    </row>
    <row r="934" spans="1:40">
      <c r="A934" t="s">
        <v>120</v>
      </c>
      <c r="B934" t="s">
        <v>121</v>
      </c>
      <c r="C934" t="s">
        <v>735</v>
      </c>
      <c r="D934" t="s">
        <v>589</v>
      </c>
      <c r="E934">
        <v>1</v>
      </c>
      <c r="G934" t="s">
        <v>130</v>
      </c>
      <c r="I934" t="s">
        <v>125</v>
      </c>
      <c r="Z934" t="str">
        <f>IFERROR(MID(AA934,FIND("-",H934,1)+1,20),_xlfn.IFNA(VLOOKUP(F934&amp;"-"&amp;AA934,Ref_Kontak!$A:$E,4,FALSE),Ref_Kontak!$H$2))</f>
        <v>628999007703</v>
      </c>
      <c r="AA934" t="str">
        <f t="shared" si="140"/>
        <v/>
      </c>
      <c r="AB934" t="str">
        <f t="shared" si="141"/>
        <v/>
      </c>
      <c r="AC934" t="str">
        <f t="shared" si="142"/>
        <v>628999007703</v>
      </c>
      <c r="AD934" t="str">
        <f t="shared" si="143"/>
        <v>Halo+,+Visual+AI+5S+mendeteksi+Violation%3A+METALDET1-LINE+13</v>
      </c>
      <c r="AE934" t="str">
        <f t="shared" si="144"/>
        <v>https://web.whatsapp.com/send/?phone=628999007703&amp;text=Halo+,+Visual+AI+5S+mendeteksi+Violation%3A+METALDET1-LINE+13&amp;type=phone_number&amp;app_absent=0</v>
      </c>
      <c r="AF934" t="b">
        <f>IF(ISNA(VLOOKUP(D934&amp;"-"&amp;AB934, Ref_Kontak!$A:$E, 4, FALSE)), FALSE, TRUE)</f>
        <v>0</v>
      </c>
      <c r="AG934" t="str">
        <f>_xlfn.IFNA(VLOOKUP(Z934,Ref_Kontak!H:H,1,FALSE),"FALSE")</f>
        <v>628999007703</v>
      </c>
      <c r="AH934" t="str">
        <f t="shared" si="145"/>
        <v>METALDET1-LINE 13</v>
      </c>
      <c r="AI934">
        <f>IF(I934="violation",COUNTIF($AH$1:AH934,AH934),0)</f>
        <v>241</v>
      </c>
      <c r="AJ934" t="str">
        <f t="shared" si="146"/>
        <v>violation-METALDET1</v>
      </c>
      <c r="AK934">
        <f>IF(I934="violation",COUNTIF($AJ$1:AJ934,AJ934),FALSE)</f>
        <v>699</v>
      </c>
      <c r="AL934">
        <f t="shared" si="147"/>
        <v>0</v>
      </c>
      <c r="AM934">
        <f t="shared" si="148"/>
        <v>3</v>
      </c>
      <c r="AN934" t="str">
        <f t="shared" si="149"/>
        <v>ALERT! 3 Violation founded @METALDET1</v>
      </c>
    </row>
    <row r="935" spans="1:40">
      <c r="A935" t="s">
        <v>120</v>
      </c>
      <c r="B935" t="s">
        <v>121</v>
      </c>
      <c r="C935" t="s">
        <v>736</v>
      </c>
      <c r="D935" t="s">
        <v>589</v>
      </c>
      <c r="E935">
        <v>1</v>
      </c>
      <c r="G935" t="s">
        <v>130</v>
      </c>
      <c r="I935" t="s">
        <v>125</v>
      </c>
      <c r="Z935" t="str">
        <f>IFERROR(MID(AA935,FIND("-",H935,1)+1,20),_xlfn.IFNA(VLOOKUP(F935&amp;"-"&amp;AA935,Ref_Kontak!$A:$E,4,FALSE),Ref_Kontak!$H$2))</f>
        <v>628999007703</v>
      </c>
      <c r="AA935" t="str">
        <f t="shared" si="140"/>
        <v/>
      </c>
      <c r="AB935" t="str">
        <f t="shared" si="141"/>
        <v/>
      </c>
      <c r="AC935" t="str">
        <f t="shared" si="142"/>
        <v>628999007703</v>
      </c>
      <c r="AD935" t="str">
        <f t="shared" si="143"/>
        <v>Halo+,+Visual+AI+5S+mendeteksi+Violation%3A+METALDET1-LINE+13</v>
      </c>
      <c r="AE935" t="str">
        <f t="shared" si="144"/>
        <v>https://web.whatsapp.com/send/?phone=628999007703&amp;text=Halo+,+Visual+AI+5S+mendeteksi+Violation%3A+METALDET1-LINE+13&amp;type=phone_number&amp;app_absent=0</v>
      </c>
      <c r="AF935" t="b">
        <f>IF(ISNA(VLOOKUP(D935&amp;"-"&amp;AB935, Ref_Kontak!$A:$E, 4, FALSE)), FALSE, TRUE)</f>
        <v>0</v>
      </c>
      <c r="AG935" t="str">
        <f>_xlfn.IFNA(VLOOKUP(Z935,Ref_Kontak!H:H,1,FALSE),"FALSE")</f>
        <v>628999007703</v>
      </c>
      <c r="AH935" t="str">
        <f t="shared" si="145"/>
        <v>METALDET1-LINE 13</v>
      </c>
      <c r="AI935">
        <f>IF(I935="violation",COUNTIF($AH$1:AH935,AH935),0)</f>
        <v>242</v>
      </c>
      <c r="AJ935" t="str">
        <f t="shared" si="146"/>
        <v>violation-METALDET1</v>
      </c>
      <c r="AK935">
        <f>IF(I935="violation",COUNTIF($AJ$1:AJ935,AJ935),FALSE)</f>
        <v>700</v>
      </c>
      <c r="AL935">
        <f t="shared" si="147"/>
        <v>0</v>
      </c>
      <c r="AM935">
        <f t="shared" si="148"/>
        <v>3</v>
      </c>
      <c r="AN935" t="str">
        <f t="shared" si="149"/>
        <v>ALERT! 3 Violation founded @METALDET1</v>
      </c>
    </row>
    <row r="936" spans="1:40">
      <c r="A936" t="s">
        <v>120</v>
      </c>
      <c r="B936" t="s">
        <v>121</v>
      </c>
      <c r="C936" t="s">
        <v>736</v>
      </c>
      <c r="D936" t="s">
        <v>589</v>
      </c>
      <c r="E936">
        <v>1</v>
      </c>
      <c r="G936" t="s">
        <v>130</v>
      </c>
      <c r="I936" t="s">
        <v>125</v>
      </c>
      <c r="Z936" t="str">
        <f>IFERROR(MID(AA936,FIND("-",H936,1)+1,20),_xlfn.IFNA(VLOOKUP(F936&amp;"-"&amp;AA936,Ref_Kontak!$A:$E,4,FALSE),Ref_Kontak!$H$2))</f>
        <v>628999007703</v>
      </c>
      <c r="AA936" t="str">
        <f t="shared" si="140"/>
        <v/>
      </c>
      <c r="AB936" t="str">
        <f t="shared" si="141"/>
        <v/>
      </c>
      <c r="AC936" t="str">
        <f t="shared" si="142"/>
        <v>628999007703</v>
      </c>
      <c r="AD936" t="str">
        <f t="shared" si="143"/>
        <v>Halo+,+Visual+AI+5S+mendeteksi+Violation%3A+METALDET1-LINE+13</v>
      </c>
      <c r="AE936" t="str">
        <f t="shared" si="144"/>
        <v>https://web.whatsapp.com/send/?phone=628999007703&amp;text=Halo+,+Visual+AI+5S+mendeteksi+Violation%3A+METALDET1-LINE+13&amp;type=phone_number&amp;app_absent=0</v>
      </c>
      <c r="AF936" t="b">
        <f>IF(ISNA(VLOOKUP(D936&amp;"-"&amp;AB936, Ref_Kontak!$A:$E, 4, FALSE)), FALSE, TRUE)</f>
        <v>0</v>
      </c>
      <c r="AG936" t="str">
        <f>_xlfn.IFNA(VLOOKUP(Z936,Ref_Kontak!H:H,1,FALSE),"FALSE")</f>
        <v>628999007703</v>
      </c>
      <c r="AH936" t="str">
        <f t="shared" si="145"/>
        <v>METALDET1-LINE 13</v>
      </c>
      <c r="AI936">
        <f>IF(I936="violation",COUNTIF($AH$1:AH936,AH936),0)</f>
        <v>243</v>
      </c>
      <c r="AJ936" t="str">
        <f t="shared" si="146"/>
        <v>violation-METALDET1</v>
      </c>
      <c r="AK936">
        <f>IF(I936="violation",COUNTIF($AJ$1:AJ936,AJ936),FALSE)</f>
        <v>701</v>
      </c>
      <c r="AL936">
        <f t="shared" si="147"/>
        <v>0</v>
      </c>
      <c r="AM936">
        <f t="shared" si="148"/>
        <v>3</v>
      </c>
      <c r="AN936" t="str">
        <f t="shared" si="149"/>
        <v>ALERT! 3 Violation founded @METALDET1</v>
      </c>
    </row>
    <row r="937" spans="1:40">
      <c r="A937" t="s">
        <v>120</v>
      </c>
      <c r="B937" t="s">
        <v>121</v>
      </c>
      <c r="C937" t="s">
        <v>737</v>
      </c>
      <c r="D937" t="s">
        <v>589</v>
      </c>
      <c r="E937">
        <v>1</v>
      </c>
      <c r="G937" t="s">
        <v>130</v>
      </c>
      <c r="I937" t="s">
        <v>125</v>
      </c>
      <c r="Z937" t="str">
        <f>IFERROR(MID(AA937,FIND("-",H937,1)+1,20),_xlfn.IFNA(VLOOKUP(F937&amp;"-"&amp;AA937,Ref_Kontak!$A:$E,4,FALSE),Ref_Kontak!$H$2))</f>
        <v>628999007703</v>
      </c>
      <c r="AA937" t="str">
        <f t="shared" si="140"/>
        <v/>
      </c>
      <c r="AB937" t="str">
        <f t="shared" si="141"/>
        <v/>
      </c>
      <c r="AC937" t="str">
        <f t="shared" si="142"/>
        <v>628999007703</v>
      </c>
      <c r="AD937" t="str">
        <f t="shared" si="143"/>
        <v>Halo+,+Visual+AI+5S+mendeteksi+Violation%3A+METALDET1-LINE+13</v>
      </c>
      <c r="AE937" t="str">
        <f t="shared" si="144"/>
        <v>https://web.whatsapp.com/send/?phone=628999007703&amp;text=Halo+,+Visual+AI+5S+mendeteksi+Violation%3A+METALDET1-LINE+13&amp;type=phone_number&amp;app_absent=0</v>
      </c>
      <c r="AF937" t="b">
        <f>IF(ISNA(VLOOKUP(D937&amp;"-"&amp;AB937, Ref_Kontak!$A:$E, 4, FALSE)), FALSE, TRUE)</f>
        <v>0</v>
      </c>
      <c r="AG937" t="str">
        <f>_xlfn.IFNA(VLOOKUP(Z937,Ref_Kontak!H:H,1,FALSE),"FALSE")</f>
        <v>628999007703</v>
      </c>
      <c r="AH937" t="str">
        <f t="shared" si="145"/>
        <v>METALDET1-LINE 13</v>
      </c>
      <c r="AI937">
        <f>IF(I937="violation",COUNTIF($AH$1:AH937,AH937),0)</f>
        <v>244</v>
      </c>
      <c r="AJ937" t="str">
        <f t="shared" si="146"/>
        <v>violation-METALDET1</v>
      </c>
      <c r="AK937">
        <f>IF(I937="violation",COUNTIF($AJ$1:AJ937,AJ937),FALSE)</f>
        <v>702</v>
      </c>
      <c r="AL937">
        <f t="shared" si="147"/>
        <v>0</v>
      </c>
      <c r="AM937">
        <f t="shared" si="148"/>
        <v>3</v>
      </c>
      <c r="AN937" t="str">
        <f t="shared" si="149"/>
        <v>ALERT! 3 Violation founded @METALDET1</v>
      </c>
    </row>
    <row r="938" spans="1:40">
      <c r="A938" t="s">
        <v>120</v>
      </c>
      <c r="B938" t="s">
        <v>121</v>
      </c>
      <c r="C938" t="s">
        <v>738</v>
      </c>
      <c r="D938" t="s">
        <v>589</v>
      </c>
      <c r="E938">
        <v>1</v>
      </c>
      <c r="G938" t="s">
        <v>130</v>
      </c>
      <c r="I938" t="s">
        <v>125</v>
      </c>
      <c r="Z938" t="str">
        <f>IFERROR(MID(AA938,FIND("-",H938,1)+1,20),_xlfn.IFNA(VLOOKUP(F938&amp;"-"&amp;AA938,Ref_Kontak!$A:$E,4,FALSE),Ref_Kontak!$H$2))</f>
        <v>628999007703</v>
      </c>
      <c r="AA938" t="str">
        <f t="shared" si="140"/>
        <v/>
      </c>
      <c r="AB938" t="str">
        <f t="shared" si="141"/>
        <v/>
      </c>
      <c r="AC938" t="str">
        <f t="shared" si="142"/>
        <v>628999007703</v>
      </c>
      <c r="AD938" t="str">
        <f t="shared" si="143"/>
        <v>Halo+,+Visual+AI+5S+mendeteksi+Violation%3A+METALDET1-LINE+13</v>
      </c>
      <c r="AE938" t="str">
        <f t="shared" si="144"/>
        <v>https://web.whatsapp.com/send/?phone=628999007703&amp;text=Halo+,+Visual+AI+5S+mendeteksi+Violation%3A+METALDET1-LINE+13&amp;type=phone_number&amp;app_absent=0</v>
      </c>
      <c r="AF938" t="b">
        <f>IF(ISNA(VLOOKUP(D938&amp;"-"&amp;AB938, Ref_Kontak!$A:$E, 4, FALSE)), FALSE, TRUE)</f>
        <v>0</v>
      </c>
      <c r="AG938" t="str">
        <f>_xlfn.IFNA(VLOOKUP(Z938,Ref_Kontak!H:H,1,FALSE),"FALSE")</f>
        <v>628999007703</v>
      </c>
      <c r="AH938" t="str">
        <f t="shared" si="145"/>
        <v>METALDET1-LINE 13</v>
      </c>
      <c r="AI938">
        <f>IF(I938="violation",COUNTIF($AH$1:AH938,AH938),0)</f>
        <v>245</v>
      </c>
      <c r="AJ938" t="str">
        <f t="shared" si="146"/>
        <v>violation-METALDET1</v>
      </c>
      <c r="AK938">
        <f>IF(I938="violation",COUNTIF($AJ$1:AJ938,AJ938),FALSE)</f>
        <v>703</v>
      </c>
      <c r="AL938">
        <f t="shared" si="147"/>
        <v>0</v>
      </c>
      <c r="AM938">
        <f t="shared" si="148"/>
        <v>3</v>
      </c>
      <c r="AN938" t="str">
        <f t="shared" si="149"/>
        <v>ALERT! 3 Violation founded @METALDET1</v>
      </c>
    </row>
    <row r="939" spans="1:40">
      <c r="A939" t="s">
        <v>120</v>
      </c>
      <c r="B939" t="s">
        <v>121</v>
      </c>
      <c r="C939" t="s">
        <v>738</v>
      </c>
      <c r="D939" t="s">
        <v>589</v>
      </c>
      <c r="E939">
        <v>1</v>
      </c>
      <c r="G939" t="s">
        <v>130</v>
      </c>
      <c r="I939" t="s">
        <v>125</v>
      </c>
      <c r="Z939" t="str">
        <f>IFERROR(MID(AA939,FIND("-",H939,1)+1,20),_xlfn.IFNA(VLOOKUP(F939&amp;"-"&amp;AA939,Ref_Kontak!$A:$E,4,FALSE),Ref_Kontak!$H$2))</f>
        <v>628999007703</v>
      </c>
      <c r="AA939" t="str">
        <f t="shared" si="140"/>
        <v/>
      </c>
      <c r="AB939" t="str">
        <f t="shared" si="141"/>
        <v/>
      </c>
      <c r="AC939" t="str">
        <f t="shared" si="142"/>
        <v>628999007703</v>
      </c>
      <c r="AD939" t="str">
        <f t="shared" si="143"/>
        <v>Halo+,+Visual+AI+5S+mendeteksi+Violation%3A+METALDET1-LINE+13</v>
      </c>
      <c r="AE939" t="str">
        <f t="shared" si="144"/>
        <v>https://web.whatsapp.com/send/?phone=628999007703&amp;text=Halo+,+Visual+AI+5S+mendeteksi+Violation%3A+METALDET1-LINE+13&amp;type=phone_number&amp;app_absent=0</v>
      </c>
      <c r="AF939" t="b">
        <f>IF(ISNA(VLOOKUP(D939&amp;"-"&amp;AB939, Ref_Kontak!$A:$E, 4, FALSE)), FALSE, TRUE)</f>
        <v>0</v>
      </c>
      <c r="AG939" t="str">
        <f>_xlfn.IFNA(VLOOKUP(Z939,Ref_Kontak!H:H,1,FALSE),"FALSE")</f>
        <v>628999007703</v>
      </c>
      <c r="AH939" t="str">
        <f t="shared" si="145"/>
        <v>METALDET1-LINE 13</v>
      </c>
      <c r="AI939">
        <f>IF(I939="violation",COUNTIF($AH$1:AH939,AH939),0)</f>
        <v>246</v>
      </c>
      <c r="AJ939" t="str">
        <f t="shared" si="146"/>
        <v>violation-METALDET1</v>
      </c>
      <c r="AK939">
        <f>IF(I939="violation",COUNTIF($AJ$1:AJ939,AJ939),FALSE)</f>
        <v>704</v>
      </c>
      <c r="AL939">
        <f t="shared" si="147"/>
        <v>0</v>
      </c>
      <c r="AM939">
        <f t="shared" si="148"/>
        <v>3</v>
      </c>
      <c r="AN939" t="str">
        <f t="shared" si="149"/>
        <v>ALERT! 3 Violation founded @METALDET1</v>
      </c>
    </row>
    <row r="940" spans="1:40">
      <c r="A940" t="s">
        <v>120</v>
      </c>
      <c r="B940" t="s">
        <v>121</v>
      </c>
      <c r="C940" t="s">
        <v>739</v>
      </c>
      <c r="D940" t="s">
        <v>589</v>
      </c>
      <c r="E940">
        <v>1</v>
      </c>
      <c r="G940" t="s">
        <v>130</v>
      </c>
      <c r="I940" t="s">
        <v>125</v>
      </c>
      <c r="Z940" t="str">
        <f>IFERROR(MID(AA940,FIND("-",H940,1)+1,20),_xlfn.IFNA(VLOOKUP(F940&amp;"-"&amp;AA940,Ref_Kontak!$A:$E,4,FALSE),Ref_Kontak!$H$2))</f>
        <v>628999007703</v>
      </c>
      <c r="AA940" t="str">
        <f t="shared" si="140"/>
        <v/>
      </c>
      <c r="AB940" t="str">
        <f t="shared" si="141"/>
        <v/>
      </c>
      <c r="AC940" t="str">
        <f t="shared" si="142"/>
        <v>628999007703</v>
      </c>
      <c r="AD940" t="str">
        <f t="shared" si="143"/>
        <v>Halo+,+Visual+AI+5S+mendeteksi+Violation%3A+METALDET1-LINE+13</v>
      </c>
      <c r="AE940" t="str">
        <f t="shared" si="144"/>
        <v>https://web.whatsapp.com/send/?phone=628999007703&amp;text=Halo+,+Visual+AI+5S+mendeteksi+Violation%3A+METALDET1-LINE+13&amp;type=phone_number&amp;app_absent=0</v>
      </c>
      <c r="AF940" t="b">
        <f>IF(ISNA(VLOOKUP(D940&amp;"-"&amp;AB940, Ref_Kontak!$A:$E, 4, FALSE)), FALSE, TRUE)</f>
        <v>0</v>
      </c>
      <c r="AG940" t="str">
        <f>_xlfn.IFNA(VLOOKUP(Z940,Ref_Kontak!H:H,1,FALSE),"FALSE")</f>
        <v>628999007703</v>
      </c>
      <c r="AH940" t="str">
        <f t="shared" si="145"/>
        <v>METALDET1-LINE 13</v>
      </c>
      <c r="AI940">
        <f>IF(I940="violation",COUNTIF($AH$1:AH940,AH940),0)</f>
        <v>247</v>
      </c>
      <c r="AJ940" t="str">
        <f t="shared" si="146"/>
        <v>violation-METALDET1</v>
      </c>
      <c r="AK940">
        <f>IF(I940="violation",COUNTIF($AJ$1:AJ940,AJ940),FALSE)</f>
        <v>705</v>
      </c>
      <c r="AL940">
        <f t="shared" si="147"/>
        <v>0</v>
      </c>
      <c r="AM940">
        <f t="shared" si="148"/>
        <v>3</v>
      </c>
      <c r="AN940" t="str">
        <f t="shared" si="149"/>
        <v>ALERT! 3 Violation founded @METALDET1</v>
      </c>
    </row>
    <row r="941" spans="1:40">
      <c r="A941" t="s">
        <v>120</v>
      </c>
      <c r="B941" t="s">
        <v>121</v>
      </c>
      <c r="C941" t="s">
        <v>739</v>
      </c>
      <c r="D941" t="s">
        <v>589</v>
      </c>
      <c r="E941">
        <v>1</v>
      </c>
      <c r="G941" t="s">
        <v>130</v>
      </c>
      <c r="I941" t="s">
        <v>125</v>
      </c>
      <c r="Z941" t="str">
        <f>IFERROR(MID(AA941,FIND("-",H941,1)+1,20),_xlfn.IFNA(VLOOKUP(F941&amp;"-"&amp;AA941,Ref_Kontak!$A:$E,4,FALSE),Ref_Kontak!$H$2))</f>
        <v>628999007703</v>
      </c>
      <c r="AA941" t="str">
        <f t="shared" si="140"/>
        <v/>
      </c>
      <c r="AB941" t="str">
        <f t="shared" si="141"/>
        <v/>
      </c>
      <c r="AC941" t="str">
        <f t="shared" si="142"/>
        <v>628999007703</v>
      </c>
      <c r="AD941" t="str">
        <f t="shared" si="143"/>
        <v>Halo+,+Visual+AI+5S+mendeteksi+Violation%3A+METALDET1-LINE+13</v>
      </c>
      <c r="AE941" t="str">
        <f t="shared" si="144"/>
        <v>https://web.whatsapp.com/send/?phone=628999007703&amp;text=Halo+,+Visual+AI+5S+mendeteksi+Violation%3A+METALDET1-LINE+13&amp;type=phone_number&amp;app_absent=0</v>
      </c>
      <c r="AF941" t="b">
        <f>IF(ISNA(VLOOKUP(D941&amp;"-"&amp;AB941, Ref_Kontak!$A:$E, 4, FALSE)), FALSE, TRUE)</f>
        <v>0</v>
      </c>
      <c r="AG941" t="str">
        <f>_xlfn.IFNA(VLOOKUP(Z941,Ref_Kontak!H:H,1,FALSE),"FALSE")</f>
        <v>628999007703</v>
      </c>
      <c r="AH941" t="str">
        <f t="shared" si="145"/>
        <v>METALDET1-LINE 13</v>
      </c>
      <c r="AI941">
        <f>IF(I941="violation",COUNTIF($AH$1:AH941,AH941),0)</f>
        <v>248</v>
      </c>
      <c r="AJ941" t="str">
        <f t="shared" si="146"/>
        <v>violation-METALDET1</v>
      </c>
      <c r="AK941">
        <f>IF(I941="violation",COUNTIF($AJ$1:AJ941,AJ941),FALSE)</f>
        <v>706</v>
      </c>
      <c r="AL941">
        <f t="shared" si="147"/>
        <v>0</v>
      </c>
      <c r="AM941">
        <f t="shared" si="148"/>
        <v>3</v>
      </c>
      <c r="AN941" t="str">
        <f t="shared" si="149"/>
        <v>ALERT! 3 Violation founded @METALDET1</v>
      </c>
    </row>
    <row r="942" spans="1:40">
      <c r="A942" t="s">
        <v>120</v>
      </c>
      <c r="B942" t="s">
        <v>121</v>
      </c>
      <c r="C942" t="s">
        <v>740</v>
      </c>
      <c r="D942" t="s">
        <v>589</v>
      </c>
      <c r="E942">
        <v>1</v>
      </c>
      <c r="G942" t="s">
        <v>130</v>
      </c>
      <c r="I942" t="s">
        <v>125</v>
      </c>
      <c r="Z942" t="str">
        <f>IFERROR(MID(AA942,FIND("-",H942,1)+1,20),_xlfn.IFNA(VLOOKUP(F942&amp;"-"&amp;AA942,Ref_Kontak!$A:$E,4,FALSE),Ref_Kontak!$H$2))</f>
        <v>628999007703</v>
      </c>
      <c r="AA942" t="str">
        <f t="shared" si="140"/>
        <v/>
      </c>
      <c r="AB942" t="str">
        <f t="shared" si="141"/>
        <v/>
      </c>
      <c r="AC942" t="str">
        <f t="shared" si="142"/>
        <v>628999007703</v>
      </c>
      <c r="AD942" t="str">
        <f t="shared" si="143"/>
        <v>Halo+,+Visual+AI+5S+mendeteksi+Violation%3A+METALDET1-LINE+13</v>
      </c>
      <c r="AE942" t="str">
        <f t="shared" si="144"/>
        <v>https://web.whatsapp.com/send/?phone=628999007703&amp;text=Halo+,+Visual+AI+5S+mendeteksi+Violation%3A+METALDET1-LINE+13&amp;type=phone_number&amp;app_absent=0</v>
      </c>
      <c r="AF942" t="b">
        <f>IF(ISNA(VLOOKUP(D942&amp;"-"&amp;AB942, Ref_Kontak!$A:$E, 4, FALSE)), FALSE, TRUE)</f>
        <v>0</v>
      </c>
      <c r="AG942" t="str">
        <f>_xlfn.IFNA(VLOOKUP(Z942,Ref_Kontak!H:H,1,FALSE),"FALSE")</f>
        <v>628999007703</v>
      </c>
      <c r="AH942" t="str">
        <f t="shared" si="145"/>
        <v>METALDET1-LINE 13</v>
      </c>
      <c r="AI942">
        <f>IF(I942="violation",COUNTIF($AH$1:AH942,AH942),0)</f>
        <v>249</v>
      </c>
      <c r="AJ942" t="str">
        <f t="shared" si="146"/>
        <v>violation-METALDET1</v>
      </c>
      <c r="AK942">
        <f>IF(I942="violation",COUNTIF($AJ$1:AJ942,AJ942),FALSE)</f>
        <v>707</v>
      </c>
      <c r="AL942">
        <f t="shared" si="147"/>
        <v>0</v>
      </c>
      <c r="AM942">
        <f t="shared" si="148"/>
        <v>3</v>
      </c>
      <c r="AN942" t="str">
        <f t="shared" si="149"/>
        <v>ALERT! 3 Violation founded @METALDET1</v>
      </c>
    </row>
    <row r="943" spans="1:40">
      <c r="A943" t="s">
        <v>120</v>
      </c>
      <c r="B943" t="s">
        <v>121</v>
      </c>
      <c r="C943" t="s">
        <v>741</v>
      </c>
      <c r="D943" t="s">
        <v>589</v>
      </c>
      <c r="E943">
        <v>1</v>
      </c>
      <c r="G943" t="s">
        <v>130</v>
      </c>
      <c r="I943" t="s">
        <v>125</v>
      </c>
      <c r="Z943" t="str">
        <f>IFERROR(MID(AA943,FIND("-",H943,1)+1,20),_xlfn.IFNA(VLOOKUP(F943&amp;"-"&amp;AA943,Ref_Kontak!$A:$E,4,FALSE),Ref_Kontak!$H$2))</f>
        <v>628999007703</v>
      </c>
      <c r="AA943" t="str">
        <f t="shared" si="140"/>
        <v/>
      </c>
      <c r="AB943" t="str">
        <f t="shared" si="141"/>
        <v/>
      </c>
      <c r="AC943" t="str">
        <f t="shared" si="142"/>
        <v>628999007703</v>
      </c>
      <c r="AD943" t="str">
        <f t="shared" si="143"/>
        <v>Halo+,+Visual+AI+5S+mendeteksi+Violation%3A+METALDET1-LINE+13</v>
      </c>
      <c r="AE943" t="str">
        <f t="shared" si="144"/>
        <v>https://web.whatsapp.com/send/?phone=628999007703&amp;text=Halo+,+Visual+AI+5S+mendeteksi+Violation%3A+METALDET1-LINE+13&amp;type=phone_number&amp;app_absent=0</v>
      </c>
      <c r="AF943" t="b">
        <f>IF(ISNA(VLOOKUP(D943&amp;"-"&amp;AB943, Ref_Kontak!$A:$E, 4, FALSE)), FALSE, TRUE)</f>
        <v>0</v>
      </c>
      <c r="AG943" t="str">
        <f>_xlfn.IFNA(VLOOKUP(Z943,Ref_Kontak!H:H,1,FALSE),"FALSE")</f>
        <v>628999007703</v>
      </c>
      <c r="AH943" t="str">
        <f t="shared" si="145"/>
        <v>METALDET1-LINE 13</v>
      </c>
      <c r="AI943">
        <f>IF(I943="violation",COUNTIF($AH$1:AH943,AH943),0)</f>
        <v>250</v>
      </c>
      <c r="AJ943" t="str">
        <f t="shared" si="146"/>
        <v>violation-METALDET1</v>
      </c>
      <c r="AK943">
        <f>IF(I943="violation",COUNTIF($AJ$1:AJ943,AJ943),FALSE)</f>
        <v>708</v>
      </c>
      <c r="AL943">
        <f t="shared" si="147"/>
        <v>0</v>
      </c>
      <c r="AM943">
        <f t="shared" si="148"/>
        <v>3</v>
      </c>
      <c r="AN943" t="str">
        <f t="shared" si="149"/>
        <v>ALERT! 3 Violation founded @METALDET1</v>
      </c>
    </row>
    <row r="944" spans="1:40">
      <c r="A944" t="s">
        <v>120</v>
      </c>
      <c r="B944" t="s">
        <v>121</v>
      </c>
      <c r="C944" t="s">
        <v>741</v>
      </c>
      <c r="D944" t="s">
        <v>589</v>
      </c>
      <c r="E944">
        <v>1</v>
      </c>
      <c r="G944" t="s">
        <v>130</v>
      </c>
      <c r="I944" t="s">
        <v>125</v>
      </c>
      <c r="Z944" t="str">
        <f>IFERROR(MID(AA944,FIND("-",H944,1)+1,20),_xlfn.IFNA(VLOOKUP(F944&amp;"-"&amp;AA944,Ref_Kontak!$A:$E,4,FALSE),Ref_Kontak!$H$2))</f>
        <v>628999007703</v>
      </c>
      <c r="AA944" t="str">
        <f t="shared" si="140"/>
        <v/>
      </c>
      <c r="AB944" t="str">
        <f t="shared" si="141"/>
        <v/>
      </c>
      <c r="AC944" t="str">
        <f t="shared" si="142"/>
        <v>628999007703</v>
      </c>
      <c r="AD944" t="str">
        <f t="shared" si="143"/>
        <v>Halo+,+Visual+AI+5S+mendeteksi+Violation%3A+METALDET1-LINE+13</v>
      </c>
      <c r="AE944" t="str">
        <f t="shared" si="144"/>
        <v>https://web.whatsapp.com/send/?phone=628999007703&amp;text=Halo+,+Visual+AI+5S+mendeteksi+Violation%3A+METALDET1-LINE+13&amp;type=phone_number&amp;app_absent=0</v>
      </c>
      <c r="AF944" t="b">
        <f>IF(ISNA(VLOOKUP(D944&amp;"-"&amp;AB944, Ref_Kontak!$A:$E, 4, FALSE)), FALSE, TRUE)</f>
        <v>0</v>
      </c>
      <c r="AG944" t="str">
        <f>_xlfn.IFNA(VLOOKUP(Z944,Ref_Kontak!H:H,1,FALSE),"FALSE")</f>
        <v>628999007703</v>
      </c>
      <c r="AH944" t="str">
        <f t="shared" si="145"/>
        <v>METALDET1-LINE 13</v>
      </c>
      <c r="AI944">
        <f>IF(I944="violation",COUNTIF($AH$1:AH944,AH944),0)</f>
        <v>251</v>
      </c>
      <c r="AJ944" t="str">
        <f t="shared" si="146"/>
        <v>violation-METALDET1</v>
      </c>
      <c r="AK944">
        <f>IF(I944="violation",COUNTIF($AJ$1:AJ944,AJ944),FALSE)</f>
        <v>709</v>
      </c>
      <c r="AL944">
        <f t="shared" si="147"/>
        <v>0</v>
      </c>
      <c r="AM944">
        <f t="shared" si="148"/>
        <v>3</v>
      </c>
      <c r="AN944" t="str">
        <f t="shared" si="149"/>
        <v>ALERT! 3 Violation founded @METALDET1</v>
      </c>
    </row>
    <row r="945" spans="1:40">
      <c r="A945" t="s">
        <v>120</v>
      </c>
      <c r="B945" t="s">
        <v>121</v>
      </c>
      <c r="C945" t="s">
        <v>742</v>
      </c>
      <c r="D945" t="s">
        <v>589</v>
      </c>
      <c r="E945">
        <v>1</v>
      </c>
      <c r="G945" t="s">
        <v>130</v>
      </c>
      <c r="I945" t="s">
        <v>125</v>
      </c>
      <c r="Z945" t="str">
        <f>IFERROR(MID(AA945,FIND("-",H945,1)+1,20),_xlfn.IFNA(VLOOKUP(F945&amp;"-"&amp;AA945,Ref_Kontak!$A:$E,4,FALSE),Ref_Kontak!$H$2))</f>
        <v>628999007703</v>
      </c>
      <c r="AA945" t="str">
        <f t="shared" si="140"/>
        <v/>
      </c>
      <c r="AB945" t="str">
        <f t="shared" si="141"/>
        <v/>
      </c>
      <c r="AC945" t="str">
        <f t="shared" si="142"/>
        <v>628999007703</v>
      </c>
      <c r="AD945" t="str">
        <f t="shared" si="143"/>
        <v>Halo+,+Visual+AI+5S+mendeteksi+Violation%3A+METALDET1-LINE+13</v>
      </c>
      <c r="AE945" t="str">
        <f t="shared" si="144"/>
        <v>https://web.whatsapp.com/send/?phone=628999007703&amp;text=Halo+,+Visual+AI+5S+mendeteksi+Violation%3A+METALDET1-LINE+13&amp;type=phone_number&amp;app_absent=0</v>
      </c>
      <c r="AF945" t="b">
        <f>IF(ISNA(VLOOKUP(D945&amp;"-"&amp;AB945, Ref_Kontak!$A:$E, 4, FALSE)), FALSE, TRUE)</f>
        <v>0</v>
      </c>
      <c r="AG945" t="str">
        <f>_xlfn.IFNA(VLOOKUP(Z945,Ref_Kontak!H:H,1,FALSE),"FALSE")</f>
        <v>628999007703</v>
      </c>
      <c r="AH945" t="str">
        <f t="shared" si="145"/>
        <v>METALDET1-LINE 13</v>
      </c>
      <c r="AI945">
        <f>IF(I945="violation",COUNTIF($AH$1:AH945,AH945),0)</f>
        <v>252</v>
      </c>
      <c r="AJ945" t="str">
        <f t="shared" si="146"/>
        <v>violation-METALDET1</v>
      </c>
      <c r="AK945">
        <f>IF(I945="violation",COUNTIF($AJ$1:AJ945,AJ945),FALSE)</f>
        <v>710</v>
      </c>
      <c r="AL945">
        <f t="shared" si="147"/>
        <v>0</v>
      </c>
      <c r="AM945">
        <f t="shared" si="148"/>
        <v>3</v>
      </c>
      <c r="AN945" t="str">
        <f t="shared" si="149"/>
        <v>ALERT! 3 Violation founded @METALDET1</v>
      </c>
    </row>
    <row r="946" spans="1:40">
      <c r="A946" t="s">
        <v>120</v>
      </c>
      <c r="B946" t="s">
        <v>121</v>
      </c>
      <c r="C946" t="s">
        <v>742</v>
      </c>
      <c r="D946" t="s">
        <v>589</v>
      </c>
      <c r="E946">
        <v>1</v>
      </c>
      <c r="G946" t="s">
        <v>130</v>
      </c>
      <c r="I946" t="s">
        <v>125</v>
      </c>
      <c r="Z946" t="str">
        <f>IFERROR(MID(AA946,FIND("-",H946,1)+1,20),_xlfn.IFNA(VLOOKUP(F946&amp;"-"&amp;AA946,Ref_Kontak!$A:$E,4,FALSE),Ref_Kontak!$H$2))</f>
        <v>628999007703</v>
      </c>
      <c r="AA946" t="str">
        <f t="shared" si="140"/>
        <v/>
      </c>
      <c r="AB946" t="str">
        <f t="shared" si="141"/>
        <v/>
      </c>
      <c r="AC946" t="str">
        <f t="shared" si="142"/>
        <v>628999007703</v>
      </c>
      <c r="AD946" t="str">
        <f t="shared" si="143"/>
        <v>Halo+,+Visual+AI+5S+mendeteksi+Violation%3A+METALDET1-LINE+13</v>
      </c>
      <c r="AE946" t="str">
        <f t="shared" si="144"/>
        <v>https://web.whatsapp.com/send/?phone=628999007703&amp;text=Halo+,+Visual+AI+5S+mendeteksi+Violation%3A+METALDET1-LINE+13&amp;type=phone_number&amp;app_absent=0</v>
      </c>
      <c r="AF946" t="b">
        <f>IF(ISNA(VLOOKUP(D946&amp;"-"&amp;AB946, Ref_Kontak!$A:$E, 4, FALSE)), FALSE, TRUE)</f>
        <v>0</v>
      </c>
      <c r="AG946" t="str">
        <f>_xlfn.IFNA(VLOOKUP(Z946,Ref_Kontak!H:H,1,FALSE),"FALSE")</f>
        <v>628999007703</v>
      </c>
      <c r="AH946" t="str">
        <f t="shared" si="145"/>
        <v>METALDET1-LINE 13</v>
      </c>
      <c r="AI946">
        <f>IF(I946="violation",COUNTIF($AH$1:AH946,AH946),0)</f>
        <v>253</v>
      </c>
      <c r="AJ946" t="str">
        <f t="shared" si="146"/>
        <v>violation-METALDET1</v>
      </c>
      <c r="AK946">
        <f>IF(I946="violation",COUNTIF($AJ$1:AJ946,AJ946),FALSE)</f>
        <v>711</v>
      </c>
      <c r="AL946">
        <f t="shared" si="147"/>
        <v>0</v>
      </c>
      <c r="AM946">
        <f t="shared" si="148"/>
        <v>3</v>
      </c>
      <c r="AN946" t="str">
        <f t="shared" si="149"/>
        <v>ALERT! 3 Violation founded @METALDET1</v>
      </c>
    </row>
    <row r="947" spans="1:40">
      <c r="A947" t="s">
        <v>120</v>
      </c>
      <c r="B947" t="s">
        <v>121</v>
      </c>
      <c r="C947" t="s">
        <v>743</v>
      </c>
      <c r="D947" t="s">
        <v>589</v>
      </c>
      <c r="E947">
        <v>1</v>
      </c>
      <c r="G947" t="s">
        <v>130</v>
      </c>
      <c r="I947" t="s">
        <v>125</v>
      </c>
      <c r="Z947" t="str">
        <f>IFERROR(MID(AA947,FIND("-",H947,1)+1,20),_xlfn.IFNA(VLOOKUP(F947&amp;"-"&amp;AA947,Ref_Kontak!$A:$E,4,FALSE),Ref_Kontak!$H$2))</f>
        <v>628999007703</v>
      </c>
      <c r="AA947" t="str">
        <f t="shared" si="140"/>
        <v/>
      </c>
      <c r="AB947" t="str">
        <f t="shared" si="141"/>
        <v/>
      </c>
      <c r="AC947" t="str">
        <f t="shared" si="142"/>
        <v>628999007703</v>
      </c>
      <c r="AD947" t="str">
        <f t="shared" si="143"/>
        <v>Halo+,+Visual+AI+5S+mendeteksi+Violation%3A+METALDET1-LINE+13</v>
      </c>
      <c r="AE947" t="str">
        <f t="shared" si="144"/>
        <v>https://web.whatsapp.com/send/?phone=628999007703&amp;text=Halo+,+Visual+AI+5S+mendeteksi+Violation%3A+METALDET1-LINE+13&amp;type=phone_number&amp;app_absent=0</v>
      </c>
      <c r="AF947" t="b">
        <f>IF(ISNA(VLOOKUP(D947&amp;"-"&amp;AB947, Ref_Kontak!$A:$E, 4, FALSE)), FALSE, TRUE)</f>
        <v>0</v>
      </c>
      <c r="AG947" t="str">
        <f>_xlfn.IFNA(VLOOKUP(Z947,Ref_Kontak!H:H,1,FALSE),"FALSE")</f>
        <v>628999007703</v>
      </c>
      <c r="AH947" t="str">
        <f t="shared" si="145"/>
        <v>METALDET1-LINE 13</v>
      </c>
      <c r="AI947">
        <f>IF(I947="violation",COUNTIF($AH$1:AH947,AH947),0)</f>
        <v>254</v>
      </c>
      <c r="AJ947" t="str">
        <f t="shared" si="146"/>
        <v>violation-METALDET1</v>
      </c>
      <c r="AK947">
        <f>IF(I947="violation",COUNTIF($AJ$1:AJ947,AJ947),FALSE)</f>
        <v>712</v>
      </c>
      <c r="AL947">
        <f t="shared" si="147"/>
        <v>0</v>
      </c>
      <c r="AM947">
        <f t="shared" si="148"/>
        <v>3</v>
      </c>
      <c r="AN947" t="str">
        <f t="shared" si="149"/>
        <v>ALERT! 3 Violation founded @METALDET1</v>
      </c>
    </row>
    <row r="948" spans="1:40">
      <c r="A948" t="s">
        <v>120</v>
      </c>
      <c r="B948" t="s">
        <v>121</v>
      </c>
      <c r="C948" t="s">
        <v>744</v>
      </c>
      <c r="D948" t="s">
        <v>589</v>
      </c>
      <c r="E948">
        <v>1</v>
      </c>
      <c r="G948" t="s">
        <v>130</v>
      </c>
      <c r="I948" t="s">
        <v>125</v>
      </c>
      <c r="Z948" t="str">
        <f>IFERROR(MID(AA948,FIND("-",H948,1)+1,20),_xlfn.IFNA(VLOOKUP(F948&amp;"-"&amp;AA948,Ref_Kontak!$A:$E,4,FALSE),Ref_Kontak!$H$2))</f>
        <v>628999007703</v>
      </c>
      <c r="AA948" t="str">
        <f t="shared" si="140"/>
        <v/>
      </c>
      <c r="AB948" t="str">
        <f t="shared" si="141"/>
        <v/>
      </c>
      <c r="AC948" t="str">
        <f t="shared" si="142"/>
        <v>628999007703</v>
      </c>
      <c r="AD948" t="str">
        <f t="shared" si="143"/>
        <v>Halo+,+Visual+AI+5S+mendeteksi+Violation%3A+METALDET1-LINE+13</v>
      </c>
      <c r="AE948" t="str">
        <f t="shared" si="144"/>
        <v>https://web.whatsapp.com/send/?phone=628999007703&amp;text=Halo+,+Visual+AI+5S+mendeteksi+Violation%3A+METALDET1-LINE+13&amp;type=phone_number&amp;app_absent=0</v>
      </c>
      <c r="AF948" t="b">
        <f>IF(ISNA(VLOOKUP(D948&amp;"-"&amp;AB948, Ref_Kontak!$A:$E, 4, FALSE)), FALSE, TRUE)</f>
        <v>0</v>
      </c>
      <c r="AG948" t="str">
        <f>_xlfn.IFNA(VLOOKUP(Z948,Ref_Kontak!H:H,1,FALSE),"FALSE")</f>
        <v>628999007703</v>
      </c>
      <c r="AH948" t="str">
        <f t="shared" si="145"/>
        <v>METALDET1-LINE 13</v>
      </c>
      <c r="AI948">
        <f>IF(I948="violation",COUNTIF($AH$1:AH948,AH948),0)</f>
        <v>255</v>
      </c>
      <c r="AJ948" t="str">
        <f t="shared" si="146"/>
        <v>violation-METALDET1</v>
      </c>
      <c r="AK948">
        <f>IF(I948="violation",COUNTIF($AJ$1:AJ948,AJ948),FALSE)</f>
        <v>713</v>
      </c>
      <c r="AL948">
        <f t="shared" si="147"/>
        <v>0</v>
      </c>
      <c r="AM948">
        <f t="shared" si="148"/>
        <v>3</v>
      </c>
      <c r="AN948" t="str">
        <f t="shared" si="149"/>
        <v>ALERT! 3 Violation founded @METALDET1</v>
      </c>
    </row>
    <row r="949" spans="1:40">
      <c r="A949" t="s">
        <v>120</v>
      </c>
      <c r="B949" t="s">
        <v>121</v>
      </c>
      <c r="C949" t="s">
        <v>744</v>
      </c>
      <c r="D949" t="s">
        <v>589</v>
      </c>
      <c r="E949">
        <v>1</v>
      </c>
      <c r="G949" t="s">
        <v>130</v>
      </c>
      <c r="I949" t="s">
        <v>125</v>
      </c>
      <c r="Z949" t="str">
        <f>IFERROR(MID(AA949,FIND("-",H949,1)+1,20),_xlfn.IFNA(VLOOKUP(F949&amp;"-"&amp;AA949,Ref_Kontak!$A:$E,4,FALSE),Ref_Kontak!$H$2))</f>
        <v>628999007703</v>
      </c>
      <c r="AA949" t="str">
        <f t="shared" si="140"/>
        <v/>
      </c>
      <c r="AB949" t="str">
        <f t="shared" si="141"/>
        <v/>
      </c>
      <c r="AC949" t="str">
        <f t="shared" si="142"/>
        <v>628999007703</v>
      </c>
      <c r="AD949" t="str">
        <f t="shared" si="143"/>
        <v>Halo+,+Visual+AI+5S+mendeteksi+Violation%3A+METALDET1-LINE+13</v>
      </c>
      <c r="AE949" t="str">
        <f t="shared" si="144"/>
        <v>https://web.whatsapp.com/send/?phone=628999007703&amp;text=Halo+,+Visual+AI+5S+mendeteksi+Violation%3A+METALDET1-LINE+13&amp;type=phone_number&amp;app_absent=0</v>
      </c>
      <c r="AF949" t="b">
        <f>IF(ISNA(VLOOKUP(D949&amp;"-"&amp;AB949, Ref_Kontak!$A:$E, 4, FALSE)), FALSE, TRUE)</f>
        <v>0</v>
      </c>
      <c r="AG949" t="str">
        <f>_xlfn.IFNA(VLOOKUP(Z949,Ref_Kontak!H:H,1,FALSE),"FALSE")</f>
        <v>628999007703</v>
      </c>
      <c r="AH949" t="str">
        <f t="shared" si="145"/>
        <v>METALDET1-LINE 13</v>
      </c>
      <c r="AI949">
        <f>IF(I949="violation",COUNTIF($AH$1:AH949,AH949),0)</f>
        <v>256</v>
      </c>
      <c r="AJ949" t="str">
        <f t="shared" si="146"/>
        <v>violation-METALDET1</v>
      </c>
      <c r="AK949">
        <f>IF(I949="violation",COUNTIF($AJ$1:AJ949,AJ949),FALSE)</f>
        <v>714</v>
      </c>
      <c r="AL949">
        <f t="shared" si="147"/>
        <v>0</v>
      </c>
      <c r="AM949">
        <f t="shared" si="148"/>
        <v>3</v>
      </c>
      <c r="AN949" t="str">
        <f t="shared" si="149"/>
        <v>ALERT! 3 Violation founded @METALDET1</v>
      </c>
    </row>
    <row r="950" spans="1:40">
      <c r="A950" t="s">
        <v>120</v>
      </c>
      <c r="B950" t="s">
        <v>121</v>
      </c>
      <c r="C950" t="s">
        <v>745</v>
      </c>
      <c r="D950" t="s">
        <v>589</v>
      </c>
      <c r="E950">
        <v>1</v>
      </c>
      <c r="G950" t="s">
        <v>130</v>
      </c>
      <c r="I950" t="s">
        <v>125</v>
      </c>
      <c r="Z950" t="str">
        <f>IFERROR(MID(AA950,FIND("-",H950,1)+1,20),_xlfn.IFNA(VLOOKUP(F950&amp;"-"&amp;AA950,Ref_Kontak!$A:$E,4,FALSE),Ref_Kontak!$H$2))</f>
        <v>628999007703</v>
      </c>
      <c r="AA950" t="str">
        <f t="shared" si="140"/>
        <v/>
      </c>
      <c r="AB950" t="str">
        <f t="shared" si="141"/>
        <v/>
      </c>
      <c r="AC950" t="str">
        <f t="shared" si="142"/>
        <v>628999007703</v>
      </c>
      <c r="AD950" t="str">
        <f t="shared" si="143"/>
        <v>Halo+,+Visual+AI+5S+mendeteksi+Violation%3A+METALDET1-LINE+13</v>
      </c>
      <c r="AE950" t="str">
        <f t="shared" si="144"/>
        <v>https://web.whatsapp.com/send/?phone=628999007703&amp;text=Halo+,+Visual+AI+5S+mendeteksi+Violation%3A+METALDET1-LINE+13&amp;type=phone_number&amp;app_absent=0</v>
      </c>
      <c r="AF950" t="b">
        <f>IF(ISNA(VLOOKUP(D950&amp;"-"&amp;AB950, Ref_Kontak!$A:$E, 4, FALSE)), FALSE, TRUE)</f>
        <v>0</v>
      </c>
      <c r="AG950" t="str">
        <f>_xlfn.IFNA(VLOOKUP(Z950,Ref_Kontak!H:H,1,FALSE),"FALSE")</f>
        <v>628999007703</v>
      </c>
      <c r="AH950" t="str">
        <f t="shared" si="145"/>
        <v>METALDET1-LINE 13</v>
      </c>
      <c r="AI950">
        <f>IF(I950="violation",COUNTIF($AH$1:AH950,AH950),0)</f>
        <v>257</v>
      </c>
      <c r="AJ950" t="str">
        <f t="shared" si="146"/>
        <v>violation-METALDET1</v>
      </c>
      <c r="AK950">
        <f>IF(I950="violation",COUNTIF($AJ$1:AJ950,AJ950),FALSE)</f>
        <v>715</v>
      </c>
      <c r="AL950">
        <f t="shared" si="147"/>
        <v>0</v>
      </c>
      <c r="AM950">
        <f t="shared" si="148"/>
        <v>3</v>
      </c>
      <c r="AN950" t="str">
        <f t="shared" si="149"/>
        <v>ALERT! 3 Violation founded @METALDET1</v>
      </c>
    </row>
    <row r="951" spans="1:40">
      <c r="A951" t="s">
        <v>120</v>
      </c>
      <c r="B951" t="s">
        <v>121</v>
      </c>
      <c r="C951" t="s">
        <v>745</v>
      </c>
      <c r="D951" t="s">
        <v>589</v>
      </c>
      <c r="E951">
        <v>1</v>
      </c>
      <c r="G951" t="s">
        <v>130</v>
      </c>
      <c r="I951" t="s">
        <v>125</v>
      </c>
      <c r="Z951" t="str">
        <f>IFERROR(MID(AA951,FIND("-",H951,1)+1,20),_xlfn.IFNA(VLOOKUP(F951&amp;"-"&amp;AA951,Ref_Kontak!$A:$E,4,FALSE),Ref_Kontak!$H$2))</f>
        <v>628999007703</v>
      </c>
      <c r="AA951" t="str">
        <f t="shared" si="140"/>
        <v/>
      </c>
      <c r="AB951" t="str">
        <f t="shared" si="141"/>
        <v/>
      </c>
      <c r="AC951" t="str">
        <f t="shared" si="142"/>
        <v>628999007703</v>
      </c>
      <c r="AD951" t="str">
        <f t="shared" si="143"/>
        <v>Halo+,+Visual+AI+5S+mendeteksi+Violation%3A+METALDET1-LINE+13</v>
      </c>
      <c r="AE951" t="str">
        <f t="shared" si="144"/>
        <v>https://web.whatsapp.com/send/?phone=628999007703&amp;text=Halo+,+Visual+AI+5S+mendeteksi+Violation%3A+METALDET1-LINE+13&amp;type=phone_number&amp;app_absent=0</v>
      </c>
      <c r="AF951" t="b">
        <f>IF(ISNA(VLOOKUP(D951&amp;"-"&amp;AB951, Ref_Kontak!$A:$E, 4, FALSE)), FALSE, TRUE)</f>
        <v>0</v>
      </c>
      <c r="AG951" t="str">
        <f>_xlfn.IFNA(VLOOKUP(Z951,Ref_Kontak!H:H,1,FALSE),"FALSE")</f>
        <v>628999007703</v>
      </c>
      <c r="AH951" t="str">
        <f t="shared" si="145"/>
        <v>METALDET1-LINE 13</v>
      </c>
      <c r="AI951">
        <f>IF(I951="violation",COUNTIF($AH$1:AH951,AH951),0)</f>
        <v>258</v>
      </c>
      <c r="AJ951" t="str">
        <f t="shared" si="146"/>
        <v>violation-METALDET1</v>
      </c>
      <c r="AK951">
        <f>IF(I951="violation",COUNTIF($AJ$1:AJ951,AJ951),FALSE)</f>
        <v>716</v>
      </c>
      <c r="AL951">
        <f t="shared" si="147"/>
        <v>0</v>
      </c>
      <c r="AM951">
        <f t="shared" si="148"/>
        <v>3</v>
      </c>
      <c r="AN951" t="str">
        <f t="shared" si="149"/>
        <v>ALERT! 3 Violation founded @METALDET1</v>
      </c>
    </row>
    <row r="952" spans="1:40">
      <c r="A952" t="s">
        <v>120</v>
      </c>
      <c r="B952" t="s">
        <v>121</v>
      </c>
      <c r="C952" t="s">
        <v>746</v>
      </c>
      <c r="D952" t="s">
        <v>589</v>
      </c>
      <c r="E952">
        <v>1</v>
      </c>
      <c r="G952" t="s">
        <v>130</v>
      </c>
      <c r="I952" t="s">
        <v>125</v>
      </c>
      <c r="Z952" t="str">
        <f>IFERROR(MID(AA952,FIND("-",H952,1)+1,20),_xlfn.IFNA(VLOOKUP(F952&amp;"-"&amp;AA952,Ref_Kontak!$A:$E,4,FALSE),Ref_Kontak!$H$2))</f>
        <v>628999007703</v>
      </c>
      <c r="AA952" t="str">
        <f t="shared" si="140"/>
        <v/>
      </c>
      <c r="AB952" t="str">
        <f t="shared" si="141"/>
        <v/>
      </c>
      <c r="AC952" t="str">
        <f t="shared" si="142"/>
        <v>628999007703</v>
      </c>
      <c r="AD952" t="str">
        <f t="shared" si="143"/>
        <v>Halo+,+Visual+AI+5S+mendeteksi+Violation%3A+METALDET1-LINE+13</v>
      </c>
      <c r="AE952" t="str">
        <f t="shared" si="144"/>
        <v>https://web.whatsapp.com/send/?phone=628999007703&amp;text=Halo+,+Visual+AI+5S+mendeteksi+Violation%3A+METALDET1-LINE+13&amp;type=phone_number&amp;app_absent=0</v>
      </c>
      <c r="AF952" t="b">
        <f>IF(ISNA(VLOOKUP(D952&amp;"-"&amp;AB952, Ref_Kontak!$A:$E, 4, FALSE)), FALSE, TRUE)</f>
        <v>0</v>
      </c>
      <c r="AG952" t="str">
        <f>_xlfn.IFNA(VLOOKUP(Z952,Ref_Kontak!H:H,1,FALSE),"FALSE")</f>
        <v>628999007703</v>
      </c>
      <c r="AH952" t="str">
        <f t="shared" si="145"/>
        <v>METALDET1-LINE 13</v>
      </c>
      <c r="AI952">
        <f>IF(I952="violation",COUNTIF($AH$1:AH952,AH952),0)</f>
        <v>259</v>
      </c>
      <c r="AJ952" t="str">
        <f t="shared" si="146"/>
        <v>violation-METALDET1</v>
      </c>
      <c r="AK952">
        <f>IF(I952="violation",COUNTIF($AJ$1:AJ952,AJ952),FALSE)</f>
        <v>717</v>
      </c>
      <c r="AL952">
        <f t="shared" si="147"/>
        <v>0</v>
      </c>
      <c r="AM952">
        <f t="shared" si="148"/>
        <v>3</v>
      </c>
      <c r="AN952" t="str">
        <f t="shared" si="149"/>
        <v>ALERT! 3 Violation founded @METALDET1</v>
      </c>
    </row>
    <row r="953" spans="1:40">
      <c r="A953" t="s">
        <v>120</v>
      </c>
      <c r="B953" t="s">
        <v>121</v>
      </c>
      <c r="C953" t="s">
        <v>747</v>
      </c>
      <c r="D953" t="s">
        <v>589</v>
      </c>
      <c r="E953">
        <v>1</v>
      </c>
      <c r="G953" t="s">
        <v>130</v>
      </c>
      <c r="I953" t="s">
        <v>125</v>
      </c>
      <c r="Z953" t="str">
        <f>IFERROR(MID(AA953,FIND("-",H953,1)+1,20),_xlfn.IFNA(VLOOKUP(F953&amp;"-"&amp;AA953,Ref_Kontak!$A:$E,4,FALSE),Ref_Kontak!$H$2))</f>
        <v>628999007703</v>
      </c>
      <c r="AA953" t="str">
        <f t="shared" si="140"/>
        <v/>
      </c>
      <c r="AB953" t="str">
        <f t="shared" si="141"/>
        <v/>
      </c>
      <c r="AC953" t="str">
        <f t="shared" si="142"/>
        <v>628999007703</v>
      </c>
      <c r="AD953" t="str">
        <f t="shared" si="143"/>
        <v>Halo+,+Visual+AI+5S+mendeteksi+Violation%3A+METALDET1-LINE+13</v>
      </c>
      <c r="AE953" t="str">
        <f t="shared" si="144"/>
        <v>https://web.whatsapp.com/send/?phone=628999007703&amp;text=Halo+,+Visual+AI+5S+mendeteksi+Violation%3A+METALDET1-LINE+13&amp;type=phone_number&amp;app_absent=0</v>
      </c>
      <c r="AF953" t="b">
        <f>IF(ISNA(VLOOKUP(D953&amp;"-"&amp;AB953, Ref_Kontak!$A:$E, 4, FALSE)), FALSE, TRUE)</f>
        <v>0</v>
      </c>
      <c r="AG953" t="str">
        <f>_xlfn.IFNA(VLOOKUP(Z953,Ref_Kontak!H:H,1,FALSE),"FALSE")</f>
        <v>628999007703</v>
      </c>
      <c r="AH953" t="str">
        <f t="shared" si="145"/>
        <v>METALDET1-LINE 13</v>
      </c>
      <c r="AI953">
        <f>IF(I953="violation",COUNTIF($AH$1:AH953,AH953),0)</f>
        <v>260</v>
      </c>
      <c r="AJ953" t="str">
        <f t="shared" si="146"/>
        <v>violation-METALDET1</v>
      </c>
      <c r="AK953">
        <f>IF(I953="violation",COUNTIF($AJ$1:AJ953,AJ953),FALSE)</f>
        <v>718</v>
      </c>
      <c r="AL953">
        <f t="shared" si="147"/>
        <v>0</v>
      </c>
      <c r="AM953">
        <f t="shared" si="148"/>
        <v>3</v>
      </c>
      <c r="AN953" t="str">
        <f t="shared" si="149"/>
        <v>ALERT! 3 Violation founded @METALDET1</v>
      </c>
    </row>
    <row r="954" spans="1:40">
      <c r="A954" t="s">
        <v>120</v>
      </c>
      <c r="B954" t="s">
        <v>121</v>
      </c>
      <c r="C954" t="s">
        <v>747</v>
      </c>
      <c r="D954" t="s">
        <v>589</v>
      </c>
      <c r="E954">
        <v>1</v>
      </c>
      <c r="G954" t="s">
        <v>130</v>
      </c>
      <c r="I954" t="s">
        <v>125</v>
      </c>
      <c r="Z954" t="str">
        <f>IFERROR(MID(AA954,FIND("-",H954,1)+1,20),_xlfn.IFNA(VLOOKUP(F954&amp;"-"&amp;AA954,Ref_Kontak!$A:$E,4,FALSE),Ref_Kontak!$H$2))</f>
        <v>628999007703</v>
      </c>
      <c r="AA954" t="str">
        <f t="shared" si="140"/>
        <v/>
      </c>
      <c r="AB954" t="str">
        <f t="shared" si="141"/>
        <v/>
      </c>
      <c r="AC954" t="str">
        <f t="shared" si="142"/>
        <v>628999007703</v>
      </c>
      <c r="AD954" t="str">
        <f t="shared" si="143"/>
        <v>Halo+,+Visual+AI+5S+mendeteksi+Violation%3A+METALDET1-LINE+13</v>
      </c>
      <c r="AE954" t="str">
        <f t="shared" si="144"/>
        <v>https://web.whatsapp.com/send/?phone=628999007703&amp;text=Halo+,+Visual+AI+5S+mendeteksi+Violation%3A+METALDET1-LINE+13&amp;type=phone_number&amp;app_absent=0</v>
      </c>
      <c r="AF954" t="b">
        <f>IF(ISNA(VLOOKUP(D954&amp;"-"&amp;AB954, Ref_Kontak!$A:$E, 4, FALSE)), FALSE, TRUE)</f>
        <v>0</v>
      </c>
      <c r="AG954" t="str">
        <f>_xlfn.IFNA(VLOOKUP(Z954,Ref_Kontak!H:H,1,FALSE),"FALSE")</f>
        <v>628999007703</v>
      </c>
      <c r="AH954" t="str">
        <f t="shared" si="145"/>
        <v>METALDET1-LINE 13</v>
      </c>
      <c r="AI954">
        <f>IF(I954="violation",COUNTIF($AH$1:AH954,AH954),0)</f>
        <v>261</v>
      </c>
      <c r="AJ954" t="str">
        <f t="shared" si="146"/>
        <v>violation-METALDET1</v>
      </c>
      <c r="AK954">
        <f>IF(I954="violation",COUNTIF($AJ$1:AJ954,AJ954),FALSE)</f>
        <v>719</v>
      </c>
      <c r="AL954">
        <f t="shared" si="147"/>
        <v>0</v>
      </c>
      <c r="AM954">
        <f t="shared" si="148"/>
        <v>3</v>
      </c>
      <c r="AN954" t="str">
        <f t="shared" si="149"/>
        <v>ALERT! 3 Violation founded @METALDET1</v>
      </c>
    </row>
    <row r="955" spans="1:40">
      <c r="A955" t="s">
        <v>120</v>
      </c>
      <c r="B955" t="s">
        <v>121</v>
      </c>
      <c r="C955" t="s">
        <v>748</v>
      </c>
      <c r="D955" t="s">
        <v>589</v>
      </c>
      <c r="E955">
        <v>1</v>
      </c>
      <c r="G955" t="s">
        <v>130</v>
      </c>
      <c r="I955" t="s">
        <v>125</v>
      </c>
      <c r="Z955" t="str">
        <f>IFERROR(MID(AA955,FIND("-",H955,1)+1,20),_xlfn.IFNA(VLOOKUP(F955&amp;"-"&amp;AA955,Ref_Kontak!$A:$E,4,FALSE),Ref_Kontak!$H$2))</f>
        <v>628999007703</v>
      </c>
      <c r="AA955" t="str">
        <f t="shared" si="140"/>
        <v/>
      </c>
      <c r="AB955" t="str">
        <f t="shared" si="141"/>
        <v/>
      </c>
      <c r="AC955" t="str">
        <f t="shared" si="142"/>
        <v>628999007703</v>
      </c>
      <c r="AD955" t="str">
        <f t="shared" si="143"/>
        <v>Halo+,+Visual+AI+5S+mendeteksi+Violation%3A+METALDET1-LINE+13</v>
      </c>
      <c r="AE955" t="str">
        <f t="shared" si="144"/>
        <v>https://web.whatsapp.com/send/?phone=628999007703&amp;text=Halo+,+Visual+AI+5S+mendeteksi+Violation%3A+METALDET1-LINE+13&amp;type=phone_number&amp;app_absent=0</v>
      </c>
      <c r="AF955" t="b">
        <f>IF(ISNA(VLOOKUP(D955&amp;"-"&amp;AB955, Ref_Kontak!$A:$E, 4, FALSE)), FALSE, TRUE)</f>
        <v>0</v>
      </c>
      <c r="AG955" t="str">
        <f>_xlfn.IFNA(VLOOKUP(Z955,Ref_Kontak!H:H,1,FALSE),"FALSE")</f>
        <v>628999007703</v>
      </c>
      <c r="AH955" t="str">
        <f t="shared" si="145"/>
        <v>METALDET1-LINE 13</v>
      </c>
      <c r="AI955">
        <f>IF(I955="violation",COUNTIF($AH$1:AH955,AH955),0)</f>
        <v>262</v>
      </c>
      <c r="AJ955" t="str">
        <f t="shared" si="146"/>
        <v>violation-METALDET1</v>
      </c>
      <c r="AK955">
        <f>IF(I955="violation",COUNTIF($AJ$1:AJ955,AJ955),FALSE)</f>
        <v>720</v>
      </c>
      <c r="AL955">
        <f t="shared" si="147"/>
        <v>0</v>
      </c>
      <c r="AM955">
        <f t="shared" si="148"/>
        <v>3</v>
      </c>
      <c r="AN955" t="str">
        <f t="shared" si="149"/>
        <v>ALERT! 3 Violation founded @METALDET1</v>
      </c>
    </row>
    <row r="956" spans="1:40">
      <c r="A956" t="s">
        <v>120</v>
      </c>
      <c r="B956" t="s">
        <v>121</v>
      </c>
      <c r="C956" t="s">
        <v>748</v>
      </c>
      <c r="D956" t="s">
        <v>589</v>
      </c>
      <c r="E956">
        <v>1</v>
      </c>
      <c r="G956" t="s">
        <v>130</v>
      </c>
      <c r="I956" t="s">
        <v>125</v>
      </c>
      <c r="Z956" t="str">
        <f>IFERROR(MID(AA956,FIND("-",H956,1)+1,20),_xlfn.IFNA(VLOOKUP(F956&amp;"-"&amp;AA956,Ref_Kontak!$A:$E,4,FALSE),Ref_Kontak!$H$2))</f>
        <v>628999007703</v>
      </c>
      <c r="AA956" t="str">
        <f t="shared" si="140"/>
        <v/>
      </c>
      <c r="AB956" t="str">
        <f t="shared" si="141"/>
        <v/>
      </c>
      <c r="AC956" t="str">
        <f t="shared" si="142"/>
        <v>628999007703</v>
      </c>
      <c r="AD956" t="str">
        <f t="shared" si="143"/>
        <v>Halo+,+Visual+AI+5S+mendeteksi+Violation%3A+METALDET1-LINE+13</v>
      </c>
      <c r="AE956" t="str">
        <f t="shared" si="144"/>
        <v>https://web.whatsapp.com/send/?phone=628999007703&amp;text=Halo+,+Visual+AI+5S+mendeteksi+Violation%3A+METALDET1-LINE+13&amp;type=phone_number&amp;app_absent=0</v>
      </c>
      <c r="AF956" t="b">
        <f>IF(ISNA(VLOOKUP(D956&amp;"-"&amp;AB956, Ref_Kontak!$A:$E, 4, FALSE)), FALSE, TRUE)</f>
        <v>0</v>
      </c>
      <c r="AG956" t="str">
        <f>_xlfn.IFNA(VLOOKUP(Z956,Ref_Kontak!H:H,1,FALSE),"FALSE")</f>
        <v>628999007703</v>
      </c>
      <c r="AH956" t="str">
        <f t="shared" si="145"/>
        <v>METALDET1-LINE 13</v>
      </c>
      <c r="AI956">
        <f>IF(I956="violation",COUNTIF($AH$1:AH956,AH956),0)</f>
        <v>263</v>
      </c>
      <c r="AJ956" t="str">
        <f t="shared" si="146"/>
        <v>violation-METALDET1</v>
      </c>
      <c r="AK956">
        <f>IF(I956="violation",COUNTIF($AJ$1:AJ956,AJ956),FALSE)</f>
        <v>721</v>
      </c>
      <c r="AL956">
        <f t="shared" si="147"/>
        <v>0</v>
      </c>
      <c r="AM956">
        <f t="shared" si="148"/>
        <v>3</v>
      </c>
      <c r="AN956" t="str">
        <f t="shared" si="149"/>
        <v>ALERT! 3 Violation founded @METALDET1</v>
      </c>
    </row>
    <row r="957" spans="1:40">
      <c r="A957" t="s">
        <v>120</v>
      </c>
      <c r="B957" t="s">
        <v>121</v>
      </c>
      <c r="C957" t="s">
        <v>749</v>
      </c>
      <c r="D957" t="s">
        <v>589</v>
      </c>
      <c r="E957">
        <v>1</v>
      </c>
      <c r="G957" t="s">
        <v>130</v>
      </c>
      <c r="I957" t="s">
        <v>125</v>
      </c>
      <c r="Z957" t="str">
        <f>IFERROR(MID(AA957,FIND("-",H957,1)+1,20),_xlfn.IFNA(VLOOKUP(F957&amp;"-"&amp;AA957,Ref_Kontak!$A:$E,4,FALSE),Ref_Kontak!$H$2))</f>
        <v>628999007703</v>
      </c>
      <c r="AA957" t="str">
        <f t="shared" si="140"/>
        <v/>
      </c>
      <c r="AB957" t="str">
        <f t="shared" si="141"/>
        <v/>
      </c>
      <c r="AC957" t="str">
        <f t="shared" si="142"/>
        <v>628999007703</v>
      </c>
      <c r="AD957" t="str">
        <f t="shared" si="143"/>
        <v>Halo+,+Visual+AI+5S+mendeteksi+Violation%3A+METALDET1-LINE+13</v>
      </c>
      <c r="AE957" t="str">
        <f t="shared" si="144"/>
        <v>https://web.whatsapp.com/send/?phone=628999007703&amp;text=Halo+,+Visual+AI+5S+mendeteksi+Violation%3A+METALDET1-LINE+13&amp;type=phone_number&amp;app_absent=0</v>
      </c>
      <c r="AF957" t="b">
        <f>IF(ISNA(VLOOKUP(D957&amp;"-"&amp;AB957, Ref_Kontak!$A:$E, 4, FALSE)), FALSE, TRUE)</f>
        <v>0</v>
      </c>
      <c r="AG957" t="str">
        <f>_xlfn.IFNA(VLOOKUP(Z957,Ref_Kontak!H:H,1,FALSE),"FALSE")</f>
        <v>628999007703</v>
      </c>
      <c r="AH957" t="str">
        <f t="shared" si="145"/>
        <v>METALDET1-LINE 13</v>
      </c>
      <c r="AI957">
        <f>IF(I957="violation",COUNTIF($AH$1:AH957,AH957),0)</f>
        <v>264</v>
      </c>
      <c r="AJ957" t="str">
        <f t="shared" si="146"/>
        <v>violation-METALDET1</v>
      </c>
      <c r="AK957">
        <f>IF(I957="violation",COUNTIF($AJ$1:AJ957,AJ957),FALSE)</f>
        <v>722</v>
      </c>
      <c r="AL957">
        <f t="shared" si="147"/>
        <v>0</v>
      </c>
      <c r="AM957">
        <f t="shared" si="148"/>
        <v>3</v>
      </c>
      <c r="AN957" t="str">
        <f t="shared" si="149"/>
        <v>ALERT! 3 Violation founded @METALDET1</v>
      </c>
    </row>
    <row r="958" spans="1:40">
      <c r="A958" t="s">
        <v>120</v>
      </c>
      <c r="B958" t="s">
        <v>121</v>
      </c>
      <c r="C958" t="s">
        <v>750</v>
      </c>
      <c r="D958" t="s">
        <v>589</v>
      </c>
      <c r="E958">
        <v>1</v>
      </c>
      <c r="G958" t="s">
        <v>130</v>
      </c>
      <c r="I958" t="s">
        <v>125</v>
      </c>
      <c r="Z958" t="str">
        <f>IFERROR(MID(AA958,FIND("-",H958,1)+1,20),_xlfn.IFNA(VLOOKUP(F958&amp;"-"&amp;AA958,Ref_Kontak!$A:$E,4,FALSE),Ref_Kontak!$H$2))</f>
        <v>628999007703</v>
      </c>
      <c r="AA958" t="str">
        <f t="shared" si="140"/>
        <v/>
      </c>
      <c r="AB958" t="str">
        <f t="shared" si="141"/>
        <v/>
      </c>
      <c r="AC958" t="str">
        <f t="shared" si="142"/>
        <v>628999007703</v>
      </c>
      <c r="AD958" t="str">
        <f t="shared" si="143"/>
        <v>Halo+,+Visual+AI+5S+mendeteksi+Violation%3A+METALDET1-LINE+13</v>
      </c>
      <c r="AE958" t="str">
        <f t="shared" si="144"/>
        <v>https://web.whatsapp.com/send/?phone=628999007703&amp;text=Halo+,+Visual+AI+5S+mendeteksi+Violation%3A+METALDET1-LINE+13&amp;type=phone_number&amp;app_absent=0</v>
      </c>
      <c r="AF958" t="b">
        <f>IF(ISNA(VLOOKUP(D958&amp;"-"&amp;AB958, Ref_Kontak!$A:$E, 4, FALSE)), FALSE, TRUE)</f>
        <v>0</v>
      </c>
      <c r="AG958" t="str">
        <f>_xlfn.IFNA(VLOOKUP(Z958,Ref_Kontak!H:H,1,FALSE),"FALSE")</f>
        <v>628999007703</v>
      </c>
      <c r="AH958" t="str">
        <f t="shared" si="145"/>
        <v>METALDET1-LINE 13</v>
      </c>
      <c r="AI958">
        <f>IF(I958="violation",COUNTIF($AH$1:AH958,AH958),0)</f>
        <v>265</v>
      </c>
      <c r="AJ958" t="str">
        <f t="shared" si="146"/>
        <v>violation-METALDET1</v>
      </c>
      <c r="AK958">
        <f>IF(I958="violation",COUNTIF($AJ$1:AJ958,AJ958),FALSE)</f>
        <v>723</v>
      </c>
      <c r="AL958">
        <f t="shared" si="147"/>
        <v>0</v>
      </c>
      <c r="AM958">
        <f t="shared" si="148"/>
        <v>3</v>
      </c>
      <c r="AN958" t="str">
        <f t="shared" si="149"/>
        <v>ALERT! 3 Violation founded @METALDET1</v>
      </c>
    </row>
    <row r="959" spans="1:40">
      <c r="A959" t="s">
        <v>120</v>
      </c>
      <c r="B959" t="s">
        <v>121</v>
      </c>
      <c r="C959" t="s">
        <v>750</v>
      </c>
      <c r="D959" t="s">
        <v>589</v>
      </c>
      <c r="E959">
        <v>1</v>
      </c>
      <c r="G959" t="s">
        <v>130</v>
      </c>
      <c r="I959" t="s">
        <v>125</v>
      </c>
      <c r="Z959" t="str">
        <f>IFERROR(MID(AA959,FIND("-",H959,1)+1,20),_xlfn.IFNA(VLOOKUP(F959&amp;"-"&amp;AA959,Ref_Kontak!$A:$E,4,FALSE),Ref_Kontak!$H$2))</f>
        <v>628999007703</v>
      </c>
      <c r="AA959" t="str">
        <f t="shared" si="140"/>
        <v/>
      </c>
      <c r="AB959" t="str">
        <f t="shared" si="141"/>
        <v/>
      </c>
      <c r="AC959" t="str">
        <f t="shared" si="142"/>
        <v>628999007703</v>
      </c>
      <c r="AD959" t="str">
        <f t="shared" si="143"/>
        <v>Halo+,+Visual+AI+5S+mendeteksi+Violation%3A+METALDET1-LINE+13</v>
      </c>
      <c r="AE959" t="str">
        <f t="shared" si="144"/>
        <v>https://web.whatsapp.com/send/?phone=628999007703&amp;text=Halo+,+Visual+AI+5S+mendeteksi+Violation%3A+METALDET1-LINE+13&amp;type=phone_number&amp;app_absent=0</v>
      </c>
      <c r="AF959" t="b">
        <f>IF(ISNA(VLOOKUP(D959&amp;"-"&amp;AB959, Ref_Kontak!$A:$E, 4, FALSE)), FALSE, TRUE)</f>
        <v>0</v>
      </c>
      <c r="AG959" t="str">
        <f>_xlfn.IFNA(VLOOKUP(Z959,Ref_Kontak!H:H,1,FALSE),"FALSE")</f>
        <v>628999007703</v>
      </c>
      <c r="AH959" t="str">
        <f t="shared" si="145"/>
        <v>METALDET1-LINE 13</v>
      </c>
      <c r="AI959">
        <f>IF(I959="violation",COUNTIF($AH$1:AH959,AH959),0)</f>
        <v>266</v>
      </c>
      <c r="AJ959" t="str">
        <f t="shared" si="146"/>
        <v>violation-METALDET1</v>
      </c>
      <c r="AK959">
        <f>IF(I959="violation",COUNTIF($AJ$1:AJ959,AJ959),FALSE)</f>
        <v>724</v>
      </c>
      <c r="AL959">
        <f t="shared" si="147"/>
        <v>0</v>
      </c>
      <c r="AM959">
        <f t="shared" si="148"/>
        <v>3</v>
      </c>
      <c r="AN959" t="str">
        <f t="shared" si="149"/>
        <v>ALERT! 3 Violation founded @METALDET1</v>
      </c>
    </row>
    <row r="960" spans="1:40">
      <c r="A960" t="s">
        <v>120</v>
      </c>
      <c r="B960" t="s">
        <v>121</v>
      </c>
      <c r="C960" t="s">
        <v>751</v>
      </c>
      <c r="D960" t="s">
        <v>589</v>
      </c>
      <c r="E960">
        <v>1</v>
      </c>
      <c r="G960" t="s">
        <v>130</v>
      </c>
      <c r="I960" t="s">
        <v>125</v>
      </c>
      <c r="Z960" t="str">
        <f>IFERROR(MID(AA960,FIND("-",H960,1)+1,20),_xlfn.IFNA(VLOOKUP(F960&amp;"-"&amp;AA960,Ref_Kontak!$A:$E,4,FALSE),Ref_Kontak!$H$2))</f>
        <v>628999007703</v>
      </c>
      <c r="AA960" t="str">
        <f t="shared" si="140"/>
        <v/>
      </c>
      <c r="AB960" t="str">
        <f t="shared" si="141"/>
        <v/>
      </c>
      <c r="AC960" t="str">
        <f t="shared" si="142"/>
        <v>628999007703</v>
      </c>
      <c r="AD960" t="str">
        <f t="shared" si="143"/>
        <v>Halo+,+Visual+AI+5S+mendeteksi+Violation%3A+METALDET1-LINE+13</v>
      </c>
      <c r="AE960" t="str">
        <f t="shared" si="144"/>
        <v>https://web.whatsapp.com/send/?phone=628999007703&amp;text=Halo+,+Visual+AI+5S+mendeteksi+Violation%3A+METALDET1-LINE+13&amp;type=phone_number&amp;app_absent=0</v>
      </c>
      <c r="AF960" t="b">
        <f>IF(ISNA(VLOOKUP(D960&amp;"-"&amp;AB960, Ref_Kontak!$A:$E, 4, FALSE)), FALSE, TRUE)</f>
        <v>0</v>
      </c>
      <c r="AG960" t="str">
        <f>_xlfn.IFNA(VLOOKUP(Z960,Ref_Kontak!H:H,1,FALSE),"FALSE")</f>
        <v>628999007703</v>
      </c>
      <c r="AH960" t="str">
        <f t="shared" si="145"/>
        <v>METALDET1-LINE 13</v>
      </c>
      <c r="AI960">
        <f>IF(I960="violation",COUNTIF($AH$1:AH960,AH960),0)</f>
        <v>267</v>
      </c>
      <c r="AJ960" t="str">
        <f t="shared" si="146"/>
        <v>violation-METALDET1</v>
      </c>
      <c r="AK960">
        <f>IF(I960="violation",COUNTIF($AJ$1:AJ960,AJ960),FALSE)</f>
        <v>725</v>
      </c>
      <c r="AL960">
        <f t="shared" si="147"/>
        <v>0</v>
      </c>
      <c r="AM960">
        <f t="shared" si="148"/>
        <v>3</v>
      </c>
      <c r="AN960" t="str">
        <f t="shared" si="149"/>
        <v>ALERT! 3 Violation founded @METALDET1</v>
      </c>
    </row>
    <row r="961" spans="1:40">
      <c r="A961" t="s">
        <v>120</v>
      </c>
      <c r="B961" t="s">
        <v>121</v>
      </c>
      <c r="C961" t="s">
        <v>752</v>
      </c>
      <c r="D961" t="s">
        <v>589</v>
      </c>
      <c r="E961">
        <v>1</v>
      </c>
      <c r="G961" t="s">
        <v>130</v>
      </c>
      <c r="I961" t="s">
        <v>125</v>
      </c>
      <c r="Z961" t="str">
        <f>IFERROR(MID(AA961,FIND("-",H961,1)+1,20),_xlfn.IFNA(VLOOKUP(F961&amp;"-"&amp;AA961,Ref_Kontak!$A:$E,4,FALSE),Ref_Kontak!$H$2))</f>
        <v>628999007703</v>
      </c>
      <c r="AA961" t="str">
        <f t="shared" si="140"/>
        <v/>
      </c>
      <c r="AB961" t="str">
        <f t="shared" si="141"/>
        <v/>
      </c>
      <c r="AC961" t="str">
        <f t="shared" si="142"/>
        <v>628999007703</v>
      </c>
      <c r="AD961" t="str">
        <f t="shared" si="143"/>
        <v>Halo+,+Visual+AI+5S+mendeteksi+Violation%3A+METALDET1-LINE+13</v>
      </c>
      <c r="AE961" t="str">
        <f t="shared" si="144"/>
        <v>https://web.whatsapp.com/send/?phone=628999007703&amp;text=Halo+,+Visual+AI+5S+mendeteksi+Violation%3A+METALDET1-LINE+13&amp;type=phone_number&amp;app_absent=0</v>
      </c>
      <c r="AF961" t="b">
        <f>IF(ISNA(VLOOKUP(D961&amp;"-"&amp;AB961, Ref_Kontak!$A:$E, 4, FALSE)), FALSE, TRUE)</f>
        <v>0</v>
      </c>
      <c r="AG961" t="str">
        <f>_xlfn.IFNA(VLOOKUP(Z961,Ref_Kontak!H:H,1,FALSE),"FALSE")</f>
        <v>628999007703</v>
      </c>
      <c r="AH961" t="str">
        <f t="shared" si="145"/>
        <v>METALDET1-LINE 13</v>
      </c>
      <c r="AI961">
        <f>IF(I961="violation",COUNTIF($AH$1:AH961,AH961),0)</f>
        <v>268</v>
      </c>
      <c r="AJ961" t="str">
        <f t="shared" si="146"/>
        <v>violation-METALDET1</v>
      </c>
      <c r="AK961">
        <f>IF(I961="violation",COUNTIF($AJ$1:AJ961,AJ961),FALSE)</f>
        <v>726</v>
      </c>
      <c r="AL961">
        <f t="shared" si="147"/>
        <v>0</v>
      </c>
      <c r="AM961">
        <f t="shared" si="148"/>
        <v>3</v>
      </c>
      <c r="AN961" t="str">
        <f t="shared" si="149"/>
        <v>ALERT! 3 Violation founded @METALDET1</v>
      </c>
    </row>
    <row r="962" spans="1:40">
      <c r="A962" t="s">
        <v>120</v>
      </c>
      <c r="B962" t="s">
        <v>121</v>
      </c>
      <c r="C962" t="s">
        <v>753</v>
      </c>
      <c r="D962" t="s">
        <v>589</v>
      </c>
      <c r="E962">
        <v>1</v>
      </c>
      <c r="G962" t="s">
        <v>130</v>
      </c>
      <c r="I962" t="s">
        <v>125</v>
      </c>
      <c r="Z962" t="str">
        <f>IFERROR(MID(AA962,FIND("-",H962,1)+1,20),_xlfn.IFNA(VLOOKUP(F962&amp;"-"&amp;AA962,Ref_Kontak!$A:$E,4,FALSE),Ref_Kontak!$H$2))</f>
        <v>628999007703</v>
      </c>
      <c r="AA962" t="str">
        <f t="shared" ref="AA962:AA1025" si="150">CLEAN(SUBSTITUTE(H962," ",""))</f>
        <v/>
      </c>
      <c r="AB962" t="str">
        <f t="shared" ref="AB962:AB1025" si="151">IFERROR(LEFT(AA962,FIND("-",H962,1)-1),CLEAN(SUBSTITUTE(SUBSTITUTE(H962," ",""),"-","")))</f>
        <v/>
      </c>
      <c r="AC962" t="str">
        <f t="shared" ref="AC962:AC1025" si="152">IF(LEFT(Z962,1)="0","62"&amp; MID(Z962,2,999),Z962)</f>
        <v>628999007703</v>
      </c>
      <c r="AD962" t="str">
        <f t="shared" ref="AD962:AD1025" si="153">"Halo+"&amp;AB962&amp;","&amp;"+Visual+AI+5S+mendeteksi+Violation%3A+"&amp;SUBSTITUTE(AH962," ","+")</f>
        <v>Halo+,+Visual+AI+5S+mendeteksi+Violation%3A+METALDET1-LINE+13</v>
      </c>
      <c r="AE962" t="str">
        <f t="shared" ref="AE962:AE1025" si="154">"https://web.whatsapp.com/send/?phone="&amp;AC962&amp;"&amp;text="&amp;AD962&amp;"&amp;type=phone_number&amp;app_absent=0"</f>
        <v>https://web.whatsapp.com/send/?phone=628999007703&amp;text=Halo+,+Visual+AI+5S+mendeteksi+Violation%3A+METALDET1-LINE+13&amp;type=phone_number&amp;app_absent=0</v>
      </c>
      <c r="AF962" t="b">
        <f>IF(ISNA(VLOOKUP(D962&amp;"-"&amp;AB962, Ref_Kontak!$A:$E, 4, FALSE)), FALSE, TRUE)</f>
        <v>0</v>
      </c>
      <c r="AG962" t="str">
        <f>_xlfn.IFNA(VLOOKUP(Z962,Ref_Kontak!H:H,1,FALSE),"FALSE")</f>
        <v>628999007703</v>
      </c>
      <c r="AH962" t="str">
        <f t="shared" ref="AH962:AH1025" si="155">G962&amp;"-"&amp;D962</f>
        <v>METALDET1-LINE 13</v>
      </c>
      <c r="AI962">
        <f>IF(I962="violation",COUNTIF($AH$1:AH962,AH962),0)</f>
        <v>269</v>
      </c>
      <c r="AJ962" t="str">
        <f t="shared" si="146"/>
        <v>violation-METALDET1</v>
      </c>
      <c r="AK962">
        <f>IF(I962="violation",COUNTIF($AJ$1:AJ962,AJ962),FALSE)</f>
        <v>727</v>
      </c>
      <c r="AL962">
        <f t="shared" si="147"/>
        <v>0</v>
      </c>
      <c r="AM962">
        <f t="shared" si="148"/>
        <v>3</v>
      </c>
      <c r="AN962" t="str">
        <f t="shared" si="149"/>
        <v>ALERT! 3 Violation founded @METALDET1</v>
      </c>
    </row>
    <row r="963" spans="1:40">
      <c r="A963" t="s">
        <v>120</v>
      </c>
      <c r="B963" t="s">
        <v>121</v>
      </c>
      <c r="C963" t="s">
        <v>754</v>
      </c>
      <c r="D963" t="s">
        <v>589</v>
      </c>
      <c r="E963">
        <v>1</v>
      </c>
      <c r="G963" t="s">
        <v>130</v>
      </c>
      <c r="I963" t="s">
        <v>125</v>
      </c>
      <c r="Z963" t="str">
        <f>IFERROR(MID(AA963,FIND("-",H963,1)+1,20),_xlfn.IFNA(VLOOKUP(F963&amp;"-"&amp;AA963,Ref_Kontak!$A:$E,4,FALSE),Ref_Kontak!$H$2))</f>
        <v>628999007703</v>
      </c>
      <c r="AA963" t="str">
        <f t="shared" si="150"/>
        <v/>
      </c>
      <c r="AB963" t="str">
        <f t="shared" si="151"/>
        <v/>
      </c>
      <c r="AC963" t="str">
        <f t="shared" si="152"/>
        <v>628999007703</v>
      </c>
      <c r="AD963" t="str">
        <f t="shared" si="153"/>
        <v>Halo+,+Visual+AI+5S+mendeteksi+Violation%3A+METALDET1-LINE+13</v>
      </c>
      <c r="AE963" t="str">
        <f t="shared" si="154"/>
        <v>https://web.whatsapp.com/send/?phone=628999007703&amp;text=Halo+,+Visual+AI+5S+mendeteksi+Violation%3A+METALDET1-LINE+13&amp;type=phone_number&amp;app_absent=0</v>
      </c>
      <c r="AF963" t="b">
        <f>IF(ISNA(VLOOKUP(D963&amp;"-"&amp;AB963, Ref_Kontak!$A:$E, 4, FALSE)), FALSE, TRUE)</f>
        <v>0</v>
      </c>
      <c r="AG963" t="str">
        <f>_xlfn.IFNA(VLOOKUP(Z963,Ref_Kontak!H:H,1,FALSE),"FALSE")</f>
        <v>628999007703</v>
      </c>
      <c r="AH963" t="str">
        <f t="shared" si="155"/>
        <v>METALDET1-LINE 13</v>
      </c>
      <c r="AI963">
        <f>IF(I963="violation",COUNTIF($AH$1:AH963,AH963),0)</f>
        <v>270</v>
      </c>
      <c r="AJ963" t="str">
        <f t="shared" ref="AJ963:AJ1026" si="156">I963&amp;"-"&amp;G963</f>
        <v>violation-METALDET1</v>
      </c>
      <c r="AK963">
        <f>IF(I963="violation",COUNTIF($AJ$1:AJ963,AJ963),FALSE)</f>
        <v>728</v>
      </c>
      <c r="AL963">
        <f t="shared" ref="AL963:AL1026" si="157">IF(AI963=1,1,0)</f>
        <v>0</v>
      </c>
      <c r="AM963">
        <f t="shared" ref="AM963:AM1026" si="158">SUMIF($AJ$2:$AJ$5516,AJ963,$AL$2:$AL$5516)</f>
        <v>3</v>
      </c>
      <c r="AN963" t="str">
        <f t="shared" ref="AN963:AN1026" si="159">"ALERT! " &amp;AM963&amp; " Violation founded @"&amp;G963</f>
        <v>ALERT! 3 Violation founded @METALDET1</v>
      </c>
    </row>
    <row r="964" spans="1:40">
      <c r="A964" t="s">
        <v>120</v>
      </c>
      <c r="B964" t="s">
        <v>121</v>
      </c>
      <c r="C964" t="s">
        <v>754</v>
      </c>
      <c r="D964" t="s">
        <v>589</v>
      </c>
      <c r="E964">
        <v>1</v>
      </c>
      <c r="G964" t="s">
        <v>130</v>
      </c>
      <c r="I964" t="s">
        <v>125</v>
      </c>
      <c r="Z964" t="str">
        <f>IFERROR(MID(AA964,FIND("-",H964,1)+1,20),_xlfn.IFNA(VLOOKUP(F964&amp;"-"&amp;AA964,Ref_Kontak!$A:$E,4,FALSE),Ref_Kontak!$H$2))</f>
        <v>628999007703</v>
      </c>
      <c r="AA964" t="str">
        <f t="shared" si="150"/>
        <v/>
      </c>
      <c r="AB964" t="str">
        <f t="shared" si="151"/>
        <v/>
      </c>
      <c r="AC964" t="str">
        <f t="shared" si="152"/>
        <v>628999007703</v>
      </c>
      <c r="AD964" t="str">
        <f t="shared" si="153"/>
        <v>Halo+,+Visual+AI+5S+mendeteksi+Violation%3A+METALDET1-LINE+13</v>
      </c>
      <c r="AE964" t="str">
        <f t="shared" si="154"/>
        <v>https://web.whatsapp.com/send/?phone=628999007703&amp;text=Halo+,+Visual+AI+5S+mendeteksi+Violation%3A+METALDET1-LINE+13&amp;type=phone_number&amp;app_absent=0</v>
      </c>
      <c r="AF964" t="b">
        <f>IF(ISNA(VLOOKUP(D964&amp;"-"&amp;AB964, Ref_Kontak!$A:$E, 4, FALSE)), FALSE, TRUE)</f>
        <v>0</v>
      </c>
      <c r="AG964" t="str">
        <f>_xlfn.IFNA(VLOOKUP(Z964,Ref_Kontak!H:H,1,FALSE),"FALSE")</f>
        <v>628999007703</v>
      </c>
      <c r="AH964" t="str">
        <f t="shared" si="155"/>
        <v>METALDET1-LINE 13</v>
      </c>
      <c r="AI964">
        <f>IF(I964="violation",COUNTIF($AH$1:AH964,AH964),0)</f>
        <v>271</v>
      </c>
      <c r="AJ964" t="str">
        <f t="shared" si="156"/>
        <v>violation-METALDET1</v>
      </c>
      <c r="AK964">
        <f>IF(I964="violation",COUNTIF($AJ$1:AJ964,AJ964),FALSE)</f>
        <v>729</v>
      </c>
      <c r="AL964">
        <f t="shared" si="157"/>
        <v>0</v>
      </c>
      <c r="AM964">
        <f t="shared" si="158"/>
        <v>3</v>
      </c>
      <c r="AN964" t="str">
        <f t="shared" si="159"/>
        <v>ALERT! 3 Violation founded @METALDET1</v>
      </c>
    </row>
    <row r="965" spans="1:40">
      <c r="A965" t="s">
        <v>120</v>
      </c>
      <c r="B965" t="s">
        <v>121</v>
      </c>
      <c r="C965" t="s">
        <v>755</v>
      </c>
      <c r="D965" t="s">
        <v>589</v>
      </c>
      <c r="E965">
        <v>1</v>
      </c>
      <c r="G965" t="s">
        <v>130</v>
      </c>
      <c r="I965" t="s">
        <v>125</v>
      </c>
      <c r="Z965" t="str">
        <f>IFERROR(MID(AA965,FIND("-",H965,1)+1,20),_xlfn.IFNA(VLOOKUP(F965&amp;"-"&amp;AA965,Ref_Kontak!$A:$E,4,FALSE),Ref_Kontak!$H$2))</f>
        <v>628999007703</v>
      </c>
      <c r="AA965" t="str">
        <f t="shared" si="150"/>
        <v/>
      </c>
      <c r="AB965" t="str">
        <f t="shared" si="151"/>
        <v/>
      </c>
      <c r="AC965" t="str">
        <f t="shared" si="152"/>
        <v>628999007703</v>
      </c>
      <c r="AD965" t="str">
        <f t="shared" si="153"/>
        <v>Halo+,+Visual+AI+5S+mendeteksi+Violation%3A+METALDET1-LINE+13</v>
      </c>
      <c r="AE965" t="str">
        <f t="shared" si="154"/>
        <v>https://web.whatsapp.com/send/?phone=628999007703&amp;text=Halo+,+Visual+AI+5S+mendeteksi+Violation%3A+METALDET1-LINE+13&amp;type=phone_number&amp;app_absent=0</v>
      </c>
      <c r="AF965" t="b">
        <f>IF(ISNA(VLOOKUP(D965&amp;"-"&amp;AB965, Ref_Kontak!$A:$E, 4, FALSE)), FALSE, TRUE)</f>
        <v>0</v>
      </c>
      <c r="AG965" t="str">
        <f>_xlfn.IFNA(VLOOKUP(Z965,Ref_Kontak!H:H,1,FALSE),"FALSE")</f>
        <v>628999007703</v>
      </c>
      <c r="AH965" t="str">
        <f t="shared" si="155"/>
        <v>METALDET1-LINE 13</v>
      </c>
      <c r="AI965">
        <f>IF(I965="violation",COUNTIF($AH$1:AH965,AH965),0)</f>
        <v>272</v>
      </c>
      <c r="AJ965" t="str">
        <f t="shared" si="156"/>
        <v>violation-METALDET1</v>
      </c>
      <c r="AK965">
        <f>IF(I965="violation",COUNTIF($AJ$1:AJ965,AJ965),FALSE)</f>
        <v>730</v>
      </c>
      <c r="AL965">
        <f t="shared" si="157"/>
        <v>0</v>
      </c>
      <c r="AM965">
        <f t="shared" si="158"/>
        <v>3</v>
      </c>
      <c r="AN965" t="str">
        <f t="shared" si="159"/>
        <v>ALERT! 3 Violation founded @METALDET1</v>
      </c>
    </row>
    <row r="966" spans="1:40">
      <c r="A966" t="s">
        <v>120</v>
      </c>
      <c r="B966" t="s">
        <v>121</v>
      </c>
      <c r="C966" t="s">
        <v>755</v>
      </c>
      <c r="D966" t="s">
        <v>589</v>
      </c>
      <c r="E966">
        <v>1</v>
      </c>
      <c r="G966" t="s">
        <v>130</v>
      </c>
      <c r="I966" t="s">
        <v>125</v>
      </c>
      <c r="Z966" t="str">
        <f>IFERROR(MID(AA966,FIND("-",H966,1)+1,20),_xlfn.IFNA(VLOOKUP(F966&amp;"-"&amp;AA966,Ref_Kontak!$A:$E,4,FALSE),Ref_Kontak!$H$2))</f>
        <v>628999007703</v>
      </c>
      <c r="AA966" t="str">
        <f t="shared" si="150"/>
        <v/>
      </c>
      <c r="AB966" t="str">
        <f t="shared" si="151"/>
        <v/>
      </c>
      <c r="AC966" t="str">
        <f t="shared" si="152"/>
        <v>628999007703</v>
      </c>
      <c r="AD966" t="str">
        <f t="shared" si="153"/>
        <v>Halo+,+Visual+AI+5S+mendeteksi+Violation%3A+METALDET1-LINE+13</v>
      </c>
      <c r="AE966" t="str">
        <f t="shared" si="154"/>
        <v>https://web.whatsapp.com/send/?phone=628999007703&amp;text=Halo+,+Visual+AI+5S+mendeteksi+Violation%3A+METALDET1-LINE+13&amp;type=phone_number&amp;app_absent=0</v>
      </c>
      <c r="AF966" t="b">
        <f>IF(ISNA(VLOOKUP(D966&amp;"-"&amp;AB966, Ref_Kontak!$A:$E, 4, FALSE)), FALSE, TRUE)</f>
        <v>0</v>
      </c>
      <c r="AG966" t="str">
        <f>_xlfn.IFNA(VLOOKUP(Z966,Ref_Kontak!H:H,1,FALSE),"FALSE")</f>
        <v>628999007703</v>
      </c>
      <c r="AH966" t="str">
        <f t="shared" si="155"/>
        <v>METALDET1-LINE 13</v>
      </c>
      <c r="AI966">
        <f>IF(I966="violation",COUNTIF($AH$1:AH966,AH966),0)</f>
        <v>273</v>
      </c>
      <c r="AJ966" t="str">
        <f t="shared" si="156"/>
        <v>violation-METALDET1</v>
      </c>
      <c r="AK966">
        <f>IF(I966="violation",COUNTIF($AJ$1:AJ966,AJ966),FALSE)</f>
        <v>731</v>
      </c>
      <c r="AL966">
        <f t="shared" si="157"/>
        <v>0</v>
      </c>
      <c r="AM966">
        <f t="shared" si="158"/>
        <v>3</v>
      </c>
      <c r="AN966" t="str">
        <f t="shared" si="159"/>
        <v>ALERT! 3 Violation founded @METALDET1</v>
      </c>
    </row>
    <row r="967" spans="1:40">
      <c r="A967" t="s">
        <v>120</v>
      </c>
      <c r="B967" t="s">
        <v>121</v>
      </c>
      <c r="C967" t="s">
        <v>756</v>
      </c>
      <c r="D967" t="s">
        <v>589</v>
      </c>
      <c r="E967">
        <v>1</v>
      </c>
      <c r="G967" t="s">
        <v>130</v>
      </c>
      <c r="I967" t="s">
        <v>125</v>
      </c>
      <c r="Z967" t="str">
        <f>IFERROR(MID(AA967,FIND("-",H967,1)+1,20),_xlfn.IFNA(VLOOKUP(F967&amp;"-"&amp;AA967,Ref_Kontak!$A:$E,4,FALSE),Ref_Kontak!$H$2))</f>
        <v>628999007703</v>
      </c>
      <c r="AA967" t="str">
        <f t="shared" si="150"/>
        <v/>
      </c>
      <c r="AB967" t="str">
        <f t="shared" si="151"/>
        <v/>
      </c>
      <c r="AC967" t="str">
        <f t="shared" si="152"/>
        <v>628999007703</v>
      </c>
      <c r="AD967" t="str">
        <f t="shared" si="153"/>
        <v>Halo+,+Visual+AI+5S+mendeteksi+Violation%3A+METALDET1-LINE+13</v>
      </c>
      <c r="AE967" t="str">
        <f t="shared" si="154"/>
        <v>https://web.whatsapp.com/send/?phone=628999007703&amp;text=Halo+,+Visual+AI+5S+mendeteksi+Violation%3A+METALDET1-LINE+13&amp;type=phone_number&amp;app_absent=0</v>
      </c>
      <c r="AF967" t="b">
        <f>IF(ISNA(VLOOKUP(D967&amp;"-"&amp;AB967, Ref_Kontak!$A:$E, 4, FALSE)), FALSE, TRUE)</f>
        <v>0</v>
      </c>
      <c r="AG967" t="str">
        <f>_xlfn.IFNA(VLOOKUP(Z967,Ref_Kontak!H:H,1,FALSE),"FALSE")</f>
        <v>628999007703</v>
      </c>
      <c r="AH967" t="str">
        <f t="shared" si="155"/>
        <v>METALDET1-LINE 13</v>
      </c>
      <c r="AI967">
        <f>IF(I967="violation",COUNTIF($AH$1:AH967,AH967),0)</f>
        <v>274</v>
      </c>
      <c r="AJ967" t="str">
        <f t="shared" si="156"/>
        <v>violation-METALDET1</v>
      </c>
      <c r="AK967">
        <f>IF(I967="violation",COUNTIF($AJ$1:AJ967,AJ967),FALSE)</f>
        <v>732</v>
      </c>
      <c r="AL967">
        <f t="shared" si="157"/>
        <v>0</v>
      </c>
      <c r="AM967">
        <f t="shared" si="158"/>
        <v>3</v>
      </c>
      <c r="AN967" t="str">
        <f t="shared" si="159"/>
        <v>ALERT! 3 Violation founded @METALDET1</v>
      </c>
    </row>
    <row r="968" spans="1:40">
      <c r="A968" t="s">
        <v>120</v>
      </c>
      <c r="B968" t="s">
        <v>121</v>
      </c>
      <c r="C968" t="s">
        <v>757</v>
      </c>
      <c r="D968" t="s">
        <v>589</v>
      </c>
      <c r="E968">
        <v>1</v>
      </c>
      <c r="G968" t="s">
        <v>130</v>
      </c>
      <c r="I968" t="s">
        <v>125</v>
      </c>
      <c r="Z968" t="str">
        <f>IFERROR(MID(AA968,FIND("-",H968,1)+1,20),_xlfn.IFNA(VLOOKUP(F968&amp;"-"&amp;AA968,Ref_Kontak!$A:$E,4,FALSE),Ref_Kontak!$H$2))</f>
        <v>628999007703</v>
      </c>
      <c r="AA968" t="str">
        <f t="shared" si="150"/>
        <v/>
      </c>
      <c r="AB968" t="str">
        <f t="shared" si="151"/>
        <v/>
      </c>
      <c r="AC968" t="str">
        <f t="shared" si="152"/>
        <v>628999007703</v>
      </c>
      <c r="AD968" t="str">
        <f t="shared" si="153"/>
        <v>Halo+,+Visual+AI+5S+mendeteksi+Violation%3A+METALDET1-LINE+13</v>
      </c>
      <c r="AE968" t="str">
        <f t="shared" si="154"/>
        <v>https://web.whatsapp.com/send/?phone=628999007703&amp;text=Halo+,+Visual+AI+5S+mendeteksi+Violation%3A+METALDET1-LINE+13&amp;type=phone_number&amp;app_absent=0</v>
      </c>
      <c r="AF968" t="b">
        <f>IF(ISNA(VLOOKUP(D968&amp;"-"&amp;AB968, Ref_Kontak!$A:$E, 4, FALSE)), FALSE, TRUE)</f>
        <v>0</v>
      </c>
      <c r="AG968" t="str">
        <f>_xlfn.IFNA(VLOOKUP(Z968,Ref_Kontak!H:H,1,FALSE),"FALSE")</f>
        <v>628999007703</v>
      </c>
      <c r="AH968" t="str">
        <f t="shared" si="155"/>
        <v>METALDET1-LINE 13</v>
      </c>
      <c r="AI968">
        <f>IF(I968="violation",COUNTIF($AH$1:AH968,AH968),0)</f>
        <v>275</v>
      </c>
      <c r="AJ968" t="str">
        <f t="shared" si="156"/>
        <v>violation-METALDET1</v>
      </c>
      <c r="AK968">
        <f>IF(I968="violation",COUNTIF($AJ$1:AJ968,AJ968),FALSE)</f>
        <v>733</v>
      </c>
      <c r="AL968">
        <f t="shared" si="157"/>
        <v>0</v>
      </c>
      <c r="AM968">
        <f t="shared" si="158"/>
        <v>3</v>
      </c>
      <c r="AN968" t="str">
        <f t="shared" si="159"/>
        <v>ALERT! 3 Violation founded @METALDET1</v>
      </c>
    </row>
    <row r="969" spans="1:40">
      <c r="A969" t="s">
        <v>120</v>
      </c>
      <c r="B969" t="s">
        <v>121</v>
      </c>
      <c r="C969" t="s">
        <v>757</v>
      </c>
      <c r="D969" t="s">
        <v>589</v>
      </c>
      <c r="E969">
        <v>1</v>
      </c>
      <c r="G969" t="s">
        <v>130</v>
      </c>
      <c r="I969" t="s">
        <v>125</v>
      </c>
      <c r="Z969" t="str">
        <f>IFERROR(MID(AA969,FIND("-",H969,1)+1,20),_xlfn.IFNA(VLOOKUP(F969&amp;"-"&amp;AA969,Ref_Kontak!$A:$E,4,FALSE),Ref_Kontak!$H$2))</f>
        <v>628999007703</v>
      </c>
      <c r="AA969" t="str">
        <f t="shared" si="150"/>
        <v/>
      </c>
      <c r="AB969" t="str">
        <f t="shared" si="151"/>
        <v/>
      </c>
      <c r="AC969" t="str">
        <f t="shared" si="152"/>
        <v>628999007703</v>
      </c>
      <c r="AD969" t="str">
        <f t="shared" si="153"/>
        <v>Halo+,+Visual+AI+5S+mendeteksi+Violation%3A+METALDET1-LINE+13</v>
      </c>
      <c r="AE969" t="str">
        <f t="shared" si="154"/>
        <v>https://web.whatsapp.com/send/?phone=628999007703&amp;text=Halo+,+Visual+AI+5S+mendeteksi+Violation%3A+METALDET1-LINE+13&amp;type=phone_number&amp;app_absent=0</v>
      </c>
      <c r="AF969" t="b">
        <f>IF(ISNA(VLOOKUP(D969&amp;"-"&amp;AB969, Ref_Kontak!$A:$E, 4, FALSE)), FALSE, TRUE)</f>
        <v>0</v>
      </c>
      <c r="AG969" t="str">
        <f>_xlfn.IFNA(VLOOKUP(Z969,Ref_Kontak!H:H,1,FALSE),"FALSE")</f>
        <v>628999007703</v>
      </c>
      <c r="AH969" t="str">
        <f t="shared" si="155"/>
        <v>METALDET1-LINE 13</v>
      </c>
      <c r="AI969">
        <f>IF(I969="violation",COUNTIF($AH$1:AH969,AH969),0)</f>
        <v>276</v>
      </c>
      <c r="AJ969" t="str">
        <f t="shared" si="156"/>
        <v>violation-METALDET1</v>
      </c>
      <c r="AK969">
        <f>IF(I969="violation",COUNTIF($AJ$1:AJ969,AJ969),FALSE)</f>
        <v>734</v>
      </c>
      <c r="AL969">
        <f t="shared" si="157"/>
        <v>0</v>
      </c>
      <c r="AM969">
        <f t="shared" si="158"/>
        <v>3</v>
      </c>
      <c r="AN969" t="str">
        <f t="shared" si="159"/>
        <v>ALERT! 3 Violation founded @METALDET1</v>
      </c>
    </row>
    <row r="970" spans="1:40">
      <c r="A970" t="s">
        <v>120</v>
      </c>
      <c r="B970" t="s">
        <v>121</v>
      </c>
      <c r="C970" t="s">
        <v>758</v>
      </c>
      <c r="D970" t="s">
        <v>589</v>
      </c>
      <c r="E970">
        <v>1</v>
      </c>
      <c r="G970" t="s">
        <v>130</v>
      </c>
      <c r="I970" t="s">
        <v>125</v>
      </c>
      <c r="Z970" t="str">
        <f>IFERROR(MID(AA970,FIND("-",H970,1)+1,20),_xlfn.IFNA(VLOOKUP(F970&amp;"-"&amp;AA970,Ref_Kontak!$A:$E,4,FALSE),Ref_Kontak!$H$2))</f>
        <v>628999007703</v>
      </c>
      <c r="AA970" t="str">
        <f t="shared" si="150"/>
        <v/>
      </c>
      <c r="AB970" t="str">
        <f t="shared" si="151"/>
        <v/>
      </c>
      <c r="AC970" t="str">
        <f t="shared" si="152"/>
        <v>628999007703</v>
      </c>
      <c r="AD970" t="str">
        <f t="shared" si="153"/>
        <v>Halo+,+Visual+AI+5S+mendeteksi+Violation%3A+METALDET1-LINE+13</v>
      </c>
      <c r="AE970" t="str">
        <f t="shared" si="154"/>
        <v>https://web.whatsapp.com/send/?phone=628999007703&amp;text=Halo+,+Visual+AI+5S+mendeteksi+Violation%3A+METALDET1-LINE+13&amp;type=phone_number&amp;app_absent=0</v>
      </c>
      <c r="AF970" t="b">
        <f>IF(ISNA(VLOOKUP(D970&amp;"-"&amp;AB970, Ref_Kontak!$A:$E, 4, FALSE)), FALSE, TRUE)</f>
        <v>0</v>
      </c>
      <c r="AG970" t="str">
        <f>_xlfn.IFNA(VLOOKUP(Z970,Ref_Kontak!H:H,1,FALSE),"FALSE")</f>
        <v>628999007703</v>
      </c>
      <c r="AH970" t="str">
        <f t="shared" si="155"/>
        <v>METALDET1-LINE 13</v>
      </c>
      <c r="AI970">
        <f>IF(I970="violation",COUNTIF($AH$1:AH970,AH970),0)</f>
        <v>277</v>
      </c>
      <c r="AJ970" t="str">
        <f t="shared" si="156"/>
        <v>violation-METALDET1</v>
      </c>
      <c r="AK970">
        <f>IF(I970="violation",COUNTIF($AJ$1:AJ970,AJ970),FALSE)</f>
        <v>735</v>
      </c>
      <c r="AL970">
        <f t="shared" si="157"/>
        <v>0</v>
      </c>
      <c r="AM970">
        <f t="shared" si="158"/>
        <v>3</v>
      </c>
      <c r="AN970" t="str">
        <f t="shared" si="159"/>
        <v>ALERT! 3 Violation founded @METALDET1</v>
      </c>
    </row>
    <row r="971" spans="1:40">
      <c r="A971" t="s">
        <v>120</v>
      </c>
      <c r="B971" t="s">
        <v>121</v>
      </c>
      <c r="C971" t="s">
        <v>758</v>
      </c>
      <c r="D971" t="s">
        <v>589</v>
      </c>
      <c r="E971">
        <v>1</v>
      </c>
      <c r="G971" t="s">
        <v>130</v>
      </c>
      <c r="I971" t="s">
        <v>125</v>
      </c>
      <c r="Z971" t="str">
        <f>IFERROR(MID(AA971,FIND("-",H971,1)+1,20),_xlfn.IFNA(VLOOKUP(F971&amp;"-"&amp;AA971,Ref_Kontak!$A:$E,4,FALSE),Ref_Kontak!$H$2))</f>
        <v>628999007703</v>
      </c>
      <c r="AA971" t="str">
        <f t="shared" si="150"/>
        <v/>
      </c>
      <c r="AB971" t="str">
        <f t="shared" si="151"/>
        <v/>
      </c>
      <c r="AC971" t="str">
        <f t="shared" si="152"/>
        <v>628999007703</v>
      </c>
      <c r="AD971" t="str">
        <f t="shared" si="153"/>
        <v>Halo+,+Visual+AI+5S+mendeteksi+Violation%3A+METALDET1-LINE+13</v>
      </c>
      <c r="AE971" t="str">
        <f t="shared" si="154"/>
        <v>https://web.whatsapp.com/send/?phone=628999007703&amp;text=Halo+,+Visual+AI+5S+mendeteksi+Violation%3A+METALDET1-LINE+13&amp;type=phone_number&amp;app_absent=0</v>
      </c>
      <c r="AF971" t="b">
        <f>IF(ISNA(VLOOKUP(D971&amp;"-"&amp;AB971, Ref_Kontak!$A:$E, 4, FALSE)), FALSE, TRUE)</f>
        <v>0</v>
      </c>
      <c r="AG971" t="str">
        <f>_xlfn.IFNA(VLOOKUP(Z971,Ref_Kontak!H:H,1,FALSE),"FALSE")</f>
        <v>628999007703</v>
      </c>
      <c r="AH971" t="str">
        <f t="shared" si="155"/>
        <v>METALDET1-LINE 13</v>
      </c>
      <c r="AI971">
        <f>IF(I971="violation",COUNTIF($AH$1:AH971,AH971),0)</f>
        <v>278</v>
      </c>
      <c r="AJ971" t="str">
        <f t="shared" si="156"/>
        <v>violation-METALDET1</v>
      </c>
      <c r="AK971">
        <f>IF(I971="violation",COUNTIF($AJ$1:AJ971,AJ971),FALSE)</f>
        <v>736</v>
      </c>
      <c r="AL971">
        <f t="shared" si="157"/>
        <v>0</v>
      </c>
      <c r="AM971">
        <f t="shared" si="158"/>
        <v>3</v>
      </c>
      <c r="AN971" t="str">
        <f t="shared" si="159"/>
        <v>ALERT! 3 Violation founded @METALDET1</v>
      </c>
    </row>
    <row r="972" spans="1:40">
      <c r="A972" t="s">
        <v>120</v>
      </c>
      <c r="B972" t="s">
        <v>121</v>
      </c>
      <c r="C972" t="s">
        <v>759</v>
      </c>
      <c r="D972" t="s">
        <v>589</v>
      </c>
      <c r="E972">
        <v>1</v>
      </c>
      <c r="G972" t="s">
        <v>130</v>
      </c>
      <c r="I972" t="s">
        <v>125</v>
      </c>
      <c r="Z972" t="str">
        <f>IFERROR(MID(AA972,FIND("-",H972,1)+1,20),_xlfn.IFNA(VLOOKUP(F972&amp;"-"&amp;AA972,Ref_Kontak!$A:$E,4,FALSE),Ref_Kontak!$H$2))</f>
        <v>628999007703</v>
      </c>
      <c r="AA972" t="str">
        <f t="shared" si="150"/>
        <v/>
      </c>
      <c r="AB972" t="str">
        <f t="shared" si="151"/>
        <v/>
      </c>
      <c r="AC972" t="str">
        <f t="shared" si="152"/>
        <v>628999007703</v>
      </c>
      <c r="AD972" t="str">
        <f t="shared" si="153"/>
        <v>Halo+,+Visual+AI+5S+mendeteksi+Violation%3A+METALDET1-LINE+13</v>
      </c>
      <c r="AE972" t="str">
        <f t="shared" si="154"/>
        <v>https://web.whatsapp.com/send/?phone=628999007703&amp;text=Halo+,+Visual+AI+5S+mendeteksi+Violation%3A+METALDET1-LINE+13&amp;type=phone_number&amp;app_absent=0</v>
      </c>
      <c r="AF972" t="b">
        <f>IF(ISNA(VLOOKUP(D972&amp;"-"&amp;AB972, Ref_Kontak!$A:$E, 4, FALSE)), FALSE, TRUE)</f>
        <v>0</v>
      </c>
      <c r="AG972" t="str">
        <f>_xlfn.IFNA(VLOOKUP(Z972,Ref_Kontak!H:H,1,FALSE),"FALSE")</f>
        <v>628999007703</v>
      </c>
      <c r="AH972" t="str">
        <f t="shared" si="155"/>
        <v>METALDET1-LINE 13</v>
      </c>
      <c r="AI972">
        <f>IF(I972="violation",COUNTIF($AH$1:AH972,AH972),0)</f>
        <v>279</v>
      </c>
      <c r="AJ972" t="str">
        <f t="shared" si="156"/>
        <v>violation-METALDET1</v>
      </c>
      <c r="AK972">
        <f>IF(I972="violation",COUNTIF($AJ$1:AJ972,AJ972),FALSE)</f>
        <v>737</v>
      </c>
      <c r="AL972">
        <f t="shared" si="157"/>
        <v>0</v>
      </c>
      <c r="AM972">
        <f t="shared" si="158"/>
        <v>3</v>
      </c>
      <c r="AN972" t="str">
        <f t="shared" si="159"/>
        <v>ALERT! 3 Violation founded @METALDET1</v>
      </c>
    </row>
    <row r="973" spans="1:40">
      <c r="A973" t="s">
        <v>120</v>
      </c>
      <c r="B973" t="s">
        <v>121</v>
      </c>
      <c r="C973" t="s">
        <v>760</v>
      </c>
      <c r="D973" t="s">
        <v>589</v>
      </c>
      <c r="E973">
        <v>1</v>
      </c>
      <c r="G973" t="s">
        <v>130</v>
      </c>
      <c r="I973" t="s">
        <v>125</v>
      </c>
      <c r="Z973" t="str">
        <f>IFERROR(MID(AA973,FIND("-",H973,1)+1,20),_xlfn.IFNA(VLOOKUP(F973&amp;"-"&amp;AA973,Ref_Kontak!$A:$E,4,FALSE),Ref_Kontak!$H$2))</f>
        <v>628999007703</v>
      </c>
      <c r="AA973" t="str">
        <f t="shared" si="150"/>
        <v/>
      </c>
      <c r="AB973" t="str">
        <f t="shared" si="151"/>
        <v/>
      </c>
      <c r="AC973" t="str">
        <f t="shared" si="152"/>
        <v>628999007703</v>
      </c>
      <c r="AD973" t="str">
        <f t="shared" si="153"/>
        <v>Halo+,+Visual+AI+5S+mendeteksi+Violation%3A+METALDET1-LINE+13</v>
      </c>
      <c r="AE973" t="str">
        <f t="shared" si="154"/>
        <v>https://web.whatsapp.com/send/?phone=628999007703&amp;text=Halo+,+Visual+AI+5S+mendeteksi+Violation%3A+METALDET1-LINE+13&amp;type=phone_number&amp;app_absent=0</v>
      </c>
      <c r="AF973" t="b">
        <f>IF(ISNA(VLOOKUP(D973&amp;"-"&amp;AB973, Ref_Kontak!$A:$E, 4, FALSE)), FALSE, TRUE)</f>
        <v>0</v>
      </c>
      <c r="AG973" t="str">
        <f>_xlfn.IFNA(VLOOKUP(Z973,Ref_Kontak!H:H,1,FALSE),"FALSE")</f>
        <v>628999007703</v>
      </c>
      <c r="AH973" t="str">
        <f t="shared" si="155"/>
        <v>METALDET1-LINE 13</v>
      </c>
      <c r="AI973">
        <f>IF(I973="violation",COUNTIF($AH$1:AH973,AH973),0)</f>
        <v>280</v>
      </c>
      <c r="AJ973" t="str">
        <f t="shared" si="156"/>
        <v>violation-METALDET1</v>
      </c>
      <c r="AK973">
        <f>IF(I973="violation",COUNTIF($AJ$1:AJ973,AJ973),FALSE)</f>
        <v>738</v>
      </c>
      <c r="AL973">
        <f t="shared" si="157"/>
        <v>0</v>
      </c>
      <c r="AM973">
        <f t="shared" si="158"/>
        <v>3</v>
      </c>
      <c r="AN973" t="str">
        <f t="shared" si="159"/>
        <v>ALERT! 3 Violation founded @METALDET1</v>
      </c>
    </row>
    <row r="974" spans="1:40">
      <c r="A974" t="s">
        <v>120</v>
      </c>
      <c r="B974" t="s">
        <v>121</v>
      </c>
      <c r="C974" t="s">
        <v>761</v>
      </c>
      <c r="D974" t="s">
        <v>589</v>
      </c>
      <c r="E974">
        <v>1</v>
      </c>
      <c r="G974" t="s">
        <v>130</v>
      </c>
      <c r="I974" t="s">
        <v>125</v>
      </c>
      <c r="Z974" t="str">
        <f>IFERROR(MID(AA974,FIND("-",H974,1)+1,20),_xlfn.IFNA(VLOOKUP(F974&amp;"-"&amp;AA974,Ref_Kontak!$A:$E,4,FALSE),Ref_Kontak!$H$2))</f>
        <v>628999007703</v>
      </c>
      <c r="AA974" t="str">
        <f t="shared" si="150"/>
        <v/>
      </c>
      <c r="AB974" t="str">
        <f t="shared" si="151"/>
        <v/>
      </c>
      <c r="AC974" t="str">
        <f t="shared" si="152"/>
        <v>628999007703</v>
      </c>
      <c r="AD974" t="str">
        <f t="shared" si="153"/>
        <v>Halo+,+Visual+AI+5S+mendeteksi+Violation%3A+METALDET1-LINE+13</v>
      </c>
      <c r="AE974" t="str">
        <f t="shared" si="154"/>
        <v>https://web.whatsapp.com/send/?phone=628999007703&amp;text=Halo+,+Visual+AI+5S+mendeteksi+Violation%3A+METALDET1-LINE+13&amp;type=phone_number&amp;app_absent=0</v>
      </c>
      <c r="AF974" t="b">
        <f>IF(ISNA(VLOOKUP(D974&amp;"-"&amp;AB974, Ref_Kontak!$A:$E, 4, FALSE)), FALSE, TRUE)</f>
        <v>0</v>
      </c>
      <c r="AG974" t="str">
        <f>_xlfn.IFNA(VLOOKUP(Z974,Ref_Kontak!H:H,1,FALSE),"FALSE")</f>
        <v>628999007703</v>
      </c>
      <c r="AH974" t="str">
        <f t="shared" si="155"/>
        <v>METALDET1-LINE 13</v>
      </c>
      <c r="AI974">
        <f>IF(I974="violation",COUNTIF($AH$1:AH974,AH974),0)</f>
        <v>281</v>
      </c>
      <c r="AJ974" t="str">
        <f t="shared" si="156"/>
        <v>violation-METALDET1</v>
      </c>
      <c r="AK974">
        <f>IF(I974="violation",COUNTIF($AJ$1:AJ974,AJ974),FALSE)</f>
        <v>739</v>
      </c>
      <c r="AL974">
        <f t="shared" si="157"/>
        <v>0</v>
      </c>
      <c r="AM974">
        <f t="shared" si="158"/>
        <v>3</v>
      </c>
      <c r="AN974" t="str">
        <f t="shared" si="159"/>
        <v>ALERT! 3 Violation founded @METALDET1</v>
      </c>
    </row>
    <row r="975" spans="1:40">
      <c r="A975" t="s">
        <v>120</v>
      </c>
      <c r="B975" t="s">
        <v>121</v>
      </c>
      <c r="C975" t="s">
        <v>762</v>
      </c>
      <c r="D975" t="s">
        <v>589</v>
      </c>
      <c r="E975">
        <v>1</v>
      </c>
      <c r="G975" t="s">
        <v>130</v>
      </c>
      <c r="I975" t="s">
        <v>125</v>
      </c>
      <c r="Z975" t="str">
        <f>IFERROR(MID(AA975,FIND("-",H975,1)+1,20),_xlfn.IFNA(VLOOKUP(F975&amp;"-"&amp;AA975,Ref_Kontak!$A:$E,4,FALSE),Ref_Kontak!$H$2))</f>
        <v>628999007703</v>
      </c>
      <c r="AA975" t="str">
        <f t="shared" si="150"/>
        <v/>
      </c>
      <c r="AB975" t="str">
        <f t="shared" si="151"/>
        <v/>
      </c>
      <c r="AC975" t="str">
        <f t="shared" si="152"/>
        <v>628999007703</v>
      </c>
      <c r="AD975" t="str">
        <f t="shared" si="153"/>
        <v>Halo+,+Visual+AI+5S+mendeteksi+Violation%3A+METALDET1-LINE+13</v>
      </c>
      <c r="AE975" t="str">
        <f t="shared" si="154"/>
        <v>https://web.whatsapp.com/send/?phone=628999007703&amp;text=Halo+,+Visual+AI+5S+mendeteksi+Violation%3A+METALDET1-LINE+13&amp;type=phone_number&amp;app_absent=0</v>
      </c>
      <c r="AF975" t="b">
        <f>IF(ISNA(VLOOKUP(D975&amp;"-"&amp;AB975, Ref_Kontak!$A:$E, 4, FALSE)), FALSE, TRUE)</f>
        <v>0</v>
      </c>
      <c r="AG975" t="str">
        <f>_xlfn.IFNA(VLOOKUP(Z975,Ref_Kontak!H:H,1,FALSE),"FALSE")</f>
        <v>628999007703</v>
      </c>
      <c r="AH975" t="str">
        <f t="shared" si="155"/>
        <v>METALDET1-LINE 13</v>
      </c>
      <c r="AI975">
        <f>IF(I975="violation",COUNTIF($AH$1:AH975,AH975),0)</f>
        <v>282</v>
      </c>
      <c r="AJ975" t="str">
        <f t="shared" si="156"/>
        <v>violation-METALDET1</v>
      </c>
      <c r="AK975">
        <f>IF(I975="violation",COUNTIF($AJ$1:AJ975,AJ975),FALSE)</f>
        <v>740</v>
      </c>
      <c r="AL975">
        <f t="shared" si="157"/>
        <v>0</v>
      </c>
      <c r="AM975">
        <f t="shared" si="158"/>
        <v>3</v>
      </c>
      <c r="AN975" t="str">
        <f t="shared" si="159"/>
        <v>ALERT! 3 Violation founded @METALDET1</v>
      </c>
    </row>
    <row r="976" spans="1:40">
      <c r="A976" t="s">
        <v>120</v>
      </c>
      <c r="B976" t="s">
        <v>121</v>
      </c>
      <c r="C976" t="s">
        <v>762</v>
      </c>
      <c r="D976" t="s">
        <v>589</v>
      </c>
      <c r="E976">
        <v>1</v>
      </c>
      <c r="G976" t="s">
        <v>130</v>
      </c>
      <c r="I976" t="s">
        <v>125</v>
      </c>
      <c r="Z976" t="str">
        <f>IFERROR(MID(AA976,FIND("-",H976,1)+1,20),_xlfn.IFNA(VLOOKUP(F976&amp;"-"&amp;AA976,Ref_Kontak!$A:$E,4,FALSE),Ref_Kontak!$H$2))</f>
        <v>628999007703</v>
      </c>
      <c r="AA976" t="str">
        <f t="shared" si="150"/>
        <v/>
      </c>
      <c r="AB976" t="str">
        <f t="shared" si="151"/>
        <v/>
      </c>
      <c r="AC976" t="str">
        <f t="shared" si="152"/>
        <v>628999007703</v>
      </c>
      <c r="AD976" t="str">
        <f t="shared" si="153"/>
        <v>Halo+,+Visual+AI+5S+mendeteksi+Violation%3A+METALDET1-LINE+13</v>
      </c>
      <c r="AE976" t="str">
        <f t="shared" si="154"/>
        <v>https://web.whatsapp.com/send/?phone=628999007703&amp;text=Halo+,+Visual+AI+5S+mendeteksi+Violation%3A+METALDET1-LINE+13&amp;type=phone_number&amp;app_absent=0</v>
      </c>
      <c r="AF976" t="b">
        <f>IF(ISNA(VLOOKUP(D976&amp;"-"&amp;AB976, Ref_Kontak!$A:$E, 4, FALSE)), FALSE, TRUE)</f>
        <v>0</v>
      </c>
      <c r="AG976" t="str">
        <f>_xlfn.IFNA(VLOOKUP(Z976,Ref_Kontak!H:H,1,FALSE),"FALSE")</f>
        <v>628999007703</v>
      </c>
      <c r="AH976" t="str">
        <f t="shared" si="155"/>
        <v>METALDET1-LINE 13</v>
      </c>
      <c r="AI976">
        <f>IF(I976="violation",COUNTIF($AH$1:AH976,AH976),0)</f>
        <v>283</v>
      </c>
      <c r="AJ976" t="str">
        <f t="shared" si="156"/>
        <v>violation-METALDET1</v>
      </c>
      <c r="AK976">
        <f>IF(I976="violation",COUNTIF($AJ$1:AJ976,AJ976),FALSE)</f>
        <v>741</v>
      </c>
      <c r="AL976">
        <f t="shared" si="157"/>
        <v>0</v>
      </c>
      <c r="AM976">
        <f t="shared" si="158"/>
        <v>3</v>
      </c>
      <c r="AN976" t="str">
        <f t="shared" si="159"/>
        <v>ALERT! 3 Violation founded @METALDET1</v>
      </c>
    </row>
    <row r="977" spans="1:40">
      <c r="A977" t="s">
        <v>120</v>
      </c>
      <c r="B977" t="s">
        <v>121</v>
      </c>
      <c r="C977" t="s">
        <v>763</v>
      </c>
      <c r="D977" t="s">
        <v>589</v>
      </c>
      <c r="E977">
        <v>1</v>
      </c>
      <c r="G977" t="s">
        <v>130</v>
      </c>
      <c r="I977" t="s">
        <v>125</v>
      </c>
      <c r="Z977" t="str">
        <f>IFERROR(MID(AA977,FIND("-",H977,1)+1,20),_xlfn.IFNA(VLOOKUP(F977&amp;"-"&amp;AA977,Ref_Kontak!$A:$E,4,FALSE),Ref_Kontak!$H$2))</f>
        <v>628999007703</v>
      </c>
      <c r="AA977" t="str">
        <f t="shared" si="150"/>
        <v/>
      </c>
      <c r="AB977" t="str">
        <f t="shared" si="151"/>
        <v/>
      </c>
      <c r="AC977" t="str">
        <f t="shared" si="152"/>
        <v>628999007703</v>
      </c>
      <c r="AD977" t="str">
        <f t="shared" si="153"/>
        <v>Halo+,+Visual+AI+5S+mendeteksi+Violation%3A+METALDET1-LINE+13</v>
      </c>
      <c r="AE977" t="str">
        <f t="shared" si="154"/>
        <v>https://web.whatsapp.com/send/?phone=628999007703&amp;text=Halo+,+Visual+AI+5S+mendeteksi+Violation%3A+METALDET1-LINE+13&amp;type=phone_number&amp;app_absent=0</v>
      </c>
      <c r="AF977" t="b">
        <f>IF(ISNA(VLOOKUP(D977&amp;"-"&amp;AB977, Ref_Kontak!$A:$E, 4, FALSE)), FALSE, TRUE)</f>
        <v>0</v>
      </c>
      <c r="AG977" t="str">
        <f>_xlfn.IFNA(VLOOKUP(Z977,Ref_Kontak!H:H,1,FALSE),"FALSE")</f>
        <v>628999007703</v>
      </c>
      <c r="AH977" t="str">
        <f t="shared" si="155"/>
        <v>METALDET1-LINE 13</v>
      </c>
      <c r="AI977">
        <f>IF(I977="violation",COUNTIF($AH$1:AH977,AH977),0)</f>
        <v>284</v>
      </c>
      <c r="AJ977" t="str">
        <f t="shared" si="156"/>
        <v>violation-METALDET1</v>
      </c>
      <c r="AK977">
        <f>IF(I977="violation",COUNTIF($AJ$1:AJ977,AJ977),FALSE)</f>
        <v>742</v>
      </c>
      <c r="AL977">
        <f t="shared" si="157"/>
        <v>0</v>
      </c>
      <c r="AM977">
        <f t="shared" si="158"/>
        <v>3</v>
      </c>
      <c r="AN977" t="str">
        <f t="shared" si="159"/>
        <v>ALERT! 3 Violation founded @METALDET1</v>
      </c>
    </row>
    <row r="978" spans="1:40">
      <c r="A978" t="s">
        <v>120</v>
      </c>
      <c r="B978" t="s">
        <v>121</v>
      </c>
      <c r="C978" t="s">
        <v>764</v>
      </c>
      <c r="D978" t="s">
        <v>589</v>
      </c>
      <c r="E978">
        <v>1</v>
      </c>
      <c r="G978" t="s">
        <v>130</v>
      </c>
      <c r="I978" t="s">
        <v>125</v>
      </c>
      <c r="Z978" t="str">
        <f>IFERROR(MID(AA978,FIND("-",H978,1)+1,20),_xlfn.IFNA(VLOOKUP(F978&amp;"-"&amp;AA978,Ref_Kontak!$A:$E,4,FALSE),Ref_Kontak!$H$2))</f>
        <v>628999007703</v>
      </c>
      <c r="AA978" t="str">
        <f t="shared" si="150"/>
        <v/>
      </c>
      <c r="AB978" t="str">
        <f t="shared" si="151"/>
        <v/>
      </c>
      <c r="AC978" t="str">
        <f t="shared" si="152"/>
        <v>628999007703</v>
      </c>
      <c r="AD978" t="str">
        <f t="shared" si="153"/>
        <v>Halo+,+Visual+AI+5S+mendeteksi+Violation%3A+METALDET1-LINE+13</v>
      </c>
      <c r="AE978" t="str">
        <f t="shared" si="154"/>
        <v>https://web.whatsapp.com/send/?phone=628999007703&amp;text=Halo+,+Visual+AI+5S+mendeteksi+Violation%3A+METALDET1-LINE+13&amp;type=phone_number&amp;app_absent=0</v>
      </c>
      <c r="AF978" t="b">
        <f>IF(ISNA(VLOOKUP(D978&amp;"-"&amp;AB978, Ref_Kontak!$A:$E, 4, FALSE)), FALSE, TRUE)</f>
        <v>0</v>
      </c>
      <c r="AG978" t="str">
        <f>_xlfn.IFNA(VLOOKUP(Z978,Ref_Kontak!H:H,1,FALSE),"FALSE")</f>
        <v>628999007703</v>
      </c>
      <c r="AH978" t="str">
        <f t="shared" si="155"/>
        <v>METALDET1-LINE 13</v>
      </c>
      <c r="AI978">
        <f>IF(I978="violation",COUNTIF($AH$1:AH978,AH978),0)</f>
        <v>285</v>
      </c>
      <c r="AJ978" t="str">
        <f t="shared" si="156"/>
        <v>violation-METALDET1</v>
      </c>
      <c r="AK978">
        <f>IF(I978="violation",COUNTIF($AJ$1:AJ978,AJ978),FALSE)</f>
        <v>743</v>
      </c>
      <c r="AL978">
        <f t="shared" si="157"/>
        <v>0</v>
      </c>
      <c r="AM978">
        <f t="shared" si="158"/>
        <v>3</v>
      </c>
      <c r="AN978" t="str">
        <f t="shared" si="159"/>
        <v>ALERT! 3 Violation founded @METALDET1</v>
      </c>
    </row>
    <row r="979" spans="1:40">
      <c r="A979" t="s">
        <v>120</v>
      </c>
      <c r="B979" t="s">
        <v>121</v>
      </c>
      <c r="C979" t="s">
        <v>764</v>
      </c>
      <c r="D979" t="s">
        <v>589</v>
      </c>
      <c r="E979">
        <v>1</v>
      </c>
      <c r="G979" t="s">
        <v>130</v>
      </c>
      <c r="I979" t="s">
        <v>125</v>
      </c>
      <c r="Z979" t="str">
        <f>IFERROR(MID(AA979,FIND("-",H979,1)+1,20),_xlfn.IFNA(VLOOKUP(F979&amp;"-"&amp;AA979,Ref_Kontak!$A:$E,4,FALSE),Ref_Kontak!$H$2))</f>
        <v>628999007703</v>
      </c>
      <c r="AA979" t="str">
        <f t="shared" si="150"/>
        <v/>
      </c>
      <c r="AB979" t="str">
        <f t="shared" si="151"/>
        <v/>
      </c>
      <c r="AC979" t="str">
        <f t="shared" si="152"/>
        <v>628999007703</v>
      </c>
      <c r="AD979" t="str">
        <f t="shared" si="153"/>
        <v>Halo+,+Visual+AI+5S+mendeteksi+Violation%3A+METALDET1-LINE+13</v>
      </c>
      <c r="AE979" t="str">
        <f t="shared" si="154"/>
        <v>https://web.whatsapp.com/send/?phone=628999007703&amp;text=Halo+,+Visual+AI+5S+mendeteksi+Violation%3A+METALDET1-LINE+13&amp;type=phone_number&amp;app_absent=0</v>
      </c>
      <c r="AF979" t="b">
        <f>IF(ISNA(VLOOKUP(D979&amp;"-"&amp;AB979, Ref_Kontak!$A:$E, 4, FALSE)), FALSE, TRUE)</f>
        <v>0</v>
      </c>
      <c r="AG979" t="str">
        <f>_xlfn.IFNA(VLOOKUP(Z979,Ref_Kontak!H:H,1,FALSE),"FALSE")</f>
        <v>628999007703</v>
      </c>
      <c r="AH979" t="str">
        <f t="shared" si="155"/>
        <v>METALDET1-LINE 13</v>
      </c>
      <c r="AI979">
        <f>IF(I979="violation",COUNTIF($AH$1:AH979,AH979),0)</f>
        <v>286</v>
      </c>
      <c r="AJ979" t="str">
        <f t="shared" si="156"/>
        <v>violation-METALDET1</v>
      </c>
      <c r="AK979">
        <f>IF(I979="violation",COUNTIF($AJ$1:AJ979,AJ979),FALSE)</f>
        <v>744</v>
      </c>
      <c r="AL979">
        <f t="shared" si="157"/>
        <v>0</v>
      </c>
      <c r="AM979">
        <f t="shared" si="158"/>
        <v>3</v>
      </c>
      <c r="AN979" t="str">
        <f t="shared" si="159"/>
        <v>ALERT! 3 Violation founded @METALDET1</v>
      </c>
    </row>
    <row r="980" spans="1:40">
      <c r="A980" t="s">
        <v>120</v>
      </c>
      <c r="B980" t="s">
        <v>121</v>
      </c>
      <c r="C980" t="s">
        <v>765</v>
      </c>
      <c r="D980" t="s">
        <v>589</v>
      </c>
      <c r="E980">
        <v>1</v>
      </c>
      <c r="G980" t="s">
        <v>130</v>
      </c>
      <c r="I980" t="s">
        <v>125</v>
      </c>
      <c r="Z980" t="str">
        <f>IFERROR(MID(AA980,FIND("-",H980,1)+1,20),_xlfn.IFNA(VLOOKUP(F980&amp;"-"&amp;AA980,Ref_Kontak!$A:$E,4,FALSE),Ref_Kontak!$H$2))</f>
        <v>628999007703</v>
      </c>
      <c r="AA980" t="str">
        <f t="shared" si="150"/>
        <v/>
      </c>
      <c r="AB980" t="str">
        <f t="shared" si="151"/>
        <v/>
      </c>
      <c r="AC980" t="str">
        <f t="shared" si="152"/>
        <v>628999007703</v>
      </c>
      <c r="AD980" t="str">
        <f t="shared" si="153"/>
        <v>Halo+,+Visual+AI+5S+mendeteksi+Violation%3A+METALDET1-LINE+13</v>
      </c>
      <c r="AE980" t="str">
        <f t="shared" si="154"/>
        <v>https://web.whatsapp.com/send/?phone=628999007703&amp;text=Halo+,+Visual+AI+5S+mendeteksi+Violation%3A+METALDET1-LINE+13&amp;type=phone_number&amp;app_absent=0</v>
      </c>
      <c r="AF980" t="b">
        <f>IF(ISNA(VLOOKUP(D980&amp;"-"&amp;AB980, Ref_Kontak!$A:$E, 4, FALSE)), FALSE, TRUE)</f>
        <v>0</v>
      </c>
      <c r="AG980" t="str">
        <f>_xlfn.IFNA(VLOOKUP(Z980,Ref_Kontak!H:H,1,FALSE),"FALSE")</f>
        <v>628999007703</v>
      </c>
      <c r="AH980" t="str">
        <f t="shared" si="155"/>
        <v>METALDET1-LINE 13</v>
      </c>
      <c r="AI980">
        <f>IF(I980="violation",COUNTIF($AH$1:AH980,AH980),0)</f>
        <v>287</v>
      </c>
      <c r="AJ980" t="str">
        <f t="shared" si="156"/>
        <v>violation-METALDET1</v>
      </c>
      <c r="AK980">
        <f>IF(I980="violation",COUNTIF($AJ$1:AJ980,AJ980),FALSE)</f>
        <v>745</v>
      </c>
      <c r="AL980">
        <f t="shared" si="157"/>
        <v>0</v>
      </c>
      <c r="AM980">
        <f t="shared" si="158"/>
        <v>3</v>
      </c>
      <c r="AN980" t="str">
        <f t="shared" si="159"/>
        <v>ALERT! 3 Violation founded @METALDET1</v>
      </c>
    </row>
    <row r="981" spans="1:40">
      <c r="A981" t="s">
        <v>120</v>
      </c>
      <c r="B981" t="s">
        <v>121</v>
      </c>
      <c r="C981" t="s">
        <v>765</v>
      </c>
      <c r="D981" t="s">
        <v>589</v>
      </c>
      <c r="E981">
        <v>1</v>
      </c>
      <c r="G981" t="s">
        <v>130</v>
      </c>
      <c r="I981" t="s">
        <v>125</v>
      </c>
      <c r="Z981" t="str">
        <f>IFERROR(MID(AA981,FIND("-",H981,1)+1,20),_xlfn.IFNA(VLOOKUP(F981&amp;"-"&amp;AA981,Ref_Kontak!$A:$E,4,FALSE),Ref_Kontak!$H$2))</f>
        <v>628999007703</v>
      </c>
      <c r="AA981" t="str">
        <f t="shared" si="150"/>
        <v/>
      </c>
      <c r="AB981" t="str">
        <f t="shared" si="151"/>
        <v/>
      </c>
      <c r="AC981" t="str">
        <f t="shared" si="152"/>
        <v>628999007703</v>
      </c>
      <c r="AD981" t="str">
        <f t="shared" si="153"/>
        <v>Halo+,+Visual+AI+5S+mendeteksi+Violation%3A+METALDET1-LINE+13</v>
      </c>
      <c r="AE981" t="str">
        <f t="shared" si="154"/>
        <v>https://web.whatsapp.com/send/?phone=628999007703&amp;text=Halo+,+Visual+AI+5S+mendeteksi+Violation%3A+METALDET1-LINE+13&amp;type=phone_number&amp;app_absent=0</v>
      </c>
      <c r="AF981" t="b">
        <f>IF(ISNA(VLOOKUP(D981&amp;"-"&amp;AB981, Ref_Kontak!$A:$E, 4, FALSE)), FALSE, TRUE)</f>
        <v>0</v>
      </c>
      <c r="AG981" t="str">
        <f>_xlfn.IFNA(VLOOKUP(Z981,Ref_Kontak!H:H,1,FALSE),"FALSE")</f>
        <v>628999007703</v>
      </c>
      <c r="AH981" t="str">
        <f t="shared" si="155"/>
        <v>METALDET1-LINE 13</v>
      </c>
      <c r="AI981">
        <f>IF(I981="violation",COUNTIF($AH$1:AH981,AH981),0)</f>
        <v>288</v>
      </c>
      <c r="AJ981" t="str">
        <f t="shared" si="156"/>
        <v>violation-METALDET1</v>
      </c>
      <c r="AK981">
        <f>IF(I981="violation",COUNTIF($AJ$1:AJ981,AJ981),FALSE)</f>
        <v>746</v>
      </c>
      <c r="AL981">
        <f t="shared" si="157"/>
        <v>0</v>
      </c>
      <c r="AM981">
        <f t="shared" si="158"/>
        <v>3</v>
      </c>
      <c r="AN981" t="str">
        <f t="shared" si="159"/>
        <v>ALERT! 3 Violation founded @METALDET1</v>
      </c>
    </row>
    <row r="982" spans="1:40">
      <c r="A982" t="s">
        <v>120</v>
      </c>
      <c r="B982" t="s">
        <v>121</v>
      </c>
      <c r="C982" t="s">
        <v>766</v>
      </c>
      <c r="D982" t="s">
        <v>589</v>
      </c>
      <c r="E982">
        <v>1</v>
      </c>
      <c r="G982" t="s">
        <v>130</v>
      </c>
      <c r="I982" t="s">
        <v>125</v>
      </c>
      <c r="Z982" t="str">
        <f>IFERROR(MID(AA982,FIND("-",H982,1)+1,20),_xlfn.IFNA(VLOOKUP(F982&amp;"-"&amp;AA982,Ref_Kontak!$A:$E,4,FALSE),Ref_Kontak!$H$2))</f>
        <v>628999007703</v>
      </c>
      <c r="AA982" t="str">
        <f t="shared" si="150"/>
        <v/>
      </c>
      <c r="AB982" t="str">
        <f t="shared" si="151"/>
        <v/>
      </c>
      <c r="AC982" t="str">
        <f t="shared" si="152"/>
        <v>628999007703</v>
      </c>
      <c r="AD982" t="str">
        <f t="shared" si="153"/>
        <v>Halo+,+Visual+AI+5S+mendeteksi+Violation%3A+METALDET1-LINE+13</v>
      </c>
      <c r="AE982" t="str">
        <f t="shared" si="154"/>
        <v>https://web.whatsapp.com/send/?phone=628999007703&amp;text=Halo+,+Visual+AI+5S+mendeteksi+Violation%3A+METALDET1-LINE+13&amp;type=phone_number&amp;app_absent=0</v>
      </c>
      <c r="AF982" t="b">
        <f>IF(ISNA(VLOOKUP(D982&amp;"-"&amp;AB982, Ref_Kontak!$A:$E, 4, FALSE)), FALSE, TRUE)</f>
        <v>0</v>
      </c>
      <c r="AG982" t="str">
        <f>_xlfn.IFNA(VLOOKUP(Z982,Ref_Kontak!H:H,1,FALSE),"FALSE")</f>
        <v>628999007703</v>
      </c>
      <c r="AH982" t="str">
        <f t="shared" si="155"/>
        <v>METALDET1-LINE 13</v>
      </c>
      <c r="AI982">
        <f>IF(I982="violation",COUNTIF($AH$1:AH982,AH982),0)</f>
        <v>289</v>
      </c>
      <c r="AJ982" t="str">
        <f t="shared" si="156"/>
        <v>violation-METALDET1</v>
      </c>
      <c r="AK982">
        <f>IF(I982="violation",COUNTIF($AJ$1:AJ982,AJ982),FALSE)</f>
        <v>747</v>
      </c>
      <c r="AL982">
        <f t="shared" si="157"/>
        <v>0</v>
      </c>
      <c r="AM982">
        <f t="shared" si="158"/>
        <v>3</v>
      </c>
      <c r="AN982" t="str">
        <f t="shared" si="159"/>
        <v>ALERT! 3 Violation founded @METALDET1</v>
      </c>
    </row>
    <row r="983" spans="1:40">
      <c r="A983" t="s">
        <v>120</v>
      </c>
      <c r="B983" t="s">
        <v>121</v>
      </c>
      <c r="C983" t="s">
        <v>767</v>
      </c>
      <c r="D983" t="s">
        <v>589</v>
      </c>
      <c r="E983">
        <v>1</v>
      </c>
      <c r="G983" t="s">
        <v>130</v>
      </c>
      <c r="I983" t="s">
        <v>125</v>
      </c>
      <c r="Z983" t="str">
        <f>IFERROR(MID(AA983,FIND("-",H983,1)+1,20),_xlfn.IFNA(VLOOKUP(F983&amp;"-"&amp;AA983,Ref_Kontak!$A:$E,4,FALSE),Ref_Kontak!$H$2))</f>
        <v>628999007703</v>
      </c>
      <c r="AA983" t="str">
        <f t="shared" si="150"/>
        <v/>
      </c>
      <c r="AB983" t="str">
        <f t="shared" si="151"/>
        <v/>
      </c>
      <c r="AC983" t="str">
        <f t="shared" si="152"/>
        <v>628999007703</v>
      </c>
      <c r="AD983" t="str">
        <f t="shared" si="153"/>
        <v>Halo+,+Visual+AI+5S+mendeteksi+Violation%3A+METALDET1-LINE+13</v>
      </c>
      <c r="AE983" t="str">
        <f t="shared" si="154"/>
        <v>https://web.whatsapp.com/send/?phone=628999007703&amp;text=Halo+,+Visual+AI+5S+mendeteksi+Violation%3A+METALDET1-LINE+13&amp;type=phone_number&amp;app_absent=0</v>
      </c>
      <c r="AF983" t="b">
        <f>IF(ISNA(VLOOKUP(D983&amp;"-"&amp;AB983, Ref_Kontak!$A:$E, 4, FALSE)), FALSE, TRUE)</f>
        <v>0</v>
      </c>
      <c r="AG983" t="str">
        <f>_xlfn.IFNA(VLOOKUP(Z983,Ref_Kontak!H:H,1,FALSE),"FALSE")</f>
        <v>628999007703</v>
      </c>
      <c r="AH983" t="str">
        <f t="shared" si="155"/>
        <v>METALDET1-LINE 13</v>
      </c>
      <c r="AI983">
        <f>IF(I983="violation",COUNTIF($AH$1:AH983,AH983),0)</f>
        <v>290</v>
      </c>
      <c r="AJ983" t="str">
        <f t="shared" si="156"/>
        <v>violation-METALDET1</v>
      </c>
      <c r="AK983">
        <f>IF(I983="violation",COUNTIF($AJ$1:AJ983,AJ983),FALSE)</f>
        <v>748</v>
      </c>
      <c r="AL983">
        <f t="shared" si="157"/>
        <v>0</v>
      </c>
      <c r="AM983">
        <f t="shared" si="158"/>
        <v>3</v>
      </c>
      <c r="AN983" t="str">
        <f t="shared" si="159"/>
        <v>ALERT! 3 Violation founded @METALDET1</v>
      </c>
    </row>
    <row r="984" spans="1:40">
      <c r="A984" t="s">
        <v>120</v>
      </c>
      <c r="B984" t="s">
        <v>121</v>
      </c>
      <c r="C984" t="s">
        <v>768</v>
      </c>
      <c r="D984" t="s">
        <v>589</v>
      </c>
      <c r="E984">
        <v>1</v>
      </c>
      <c r="G984" t="s">
        <v>130</v>
      </c>
      <c r="I984" t="s">
        <v>125</v>
      </c>
      <c r="Z984" t="str">
        <f>IFERROR(MID(AA984,FIND("-",H984,1)+1,20),_xlfn.IFNA(VLOOKUP(F984&amp;"-"&amp;AA984,Ref_Kontak!$A:$E,4,FALSE),Ref_Kontak!$H$2))</f>
        <v>628999007703</v>
      </c>
      <c r="AA984" t="str">
        <f t="shared" si="150"/>
        <v/>
      </c>
      <c r="AB984" t="str">
        <f t="shared" si="151"/>
        <v/>
      </c>
      <c r="AC984" t="str">
        <f t="shared" si="152"/>
        <v>628999007703</v>
      </c>
      <c r="AD984" t="str">
        <f t="shared" si="153"/>
        <v>Halo+,+Visual+AI+5S+mendeteksi+Violation%3A+METALDET1-LINE+13</v>
      </c>
      <c r="AE984" t="str">
        <f t="shared" si="154"/>
        <v>https://web.whatsapp.com/send/?phone=628999007703&amp;text=Halo+,+Visual+AI+5S+mendeteksi+Violation%3A+METALDET1-LINE+13&amp;type=phone_number&amp;app_absent=0</v>
      </c>
      <c r="AF984" t="b">
        <f>IF(ISNA(VLOOKUP(D984&amp;"-"&amp;AB984, Ref_Kontak!$A:$E, 4, FALSE)), FALSE, TRUE)</f>
        <v>0</v>
      </c>
      <c r="AG984" t="str">
        <f>_xlfn.IFNA(VLOOKUP(Z984,Ref_Kontak!H:H,1,FALSE),"FALSE")</f>
        <v>628999007703</v>
      </c>
      <c r="AH984" t="str">
        <f t="shared" si="155"/>
        <v>METALDET1-LINE 13</v>
      </c>
      <c r="AI984">
        <f>IF(I984="violation",COUNTIF($AH$1:AH984,AH984),0)</f>
        <v>291</v>
      </c>
      <c r="AJ984" t="str">
        <f t="shared" si="156"/>
        <v>violation-METALDET1</v>
      </c>
      <c r="AK984">
        <f>IF(I984="violation",COUNTIF($AJ$1:AJ984,AJ984),FALSE)</f>
        <v>749</v>
      </c>
      <c r="AL984">
        <f t="shared" si="157"/>
        <v>0</v>
      </c>
      <c r="AM984">
        <f t="shared" si="158"/>
        <v>3</v>
      </c>
      <c r="AN984" t="str">
        <f t="shared" si="159"/>
        <v>ALERT! 3 Violation founded @METALDET1</v>
      </c>
    </row>
    <row r="985" spans="1:40">
      <c r="A985" t="s">
        <v>120</v>
      </c>
      <c r="B985" t="s">
        <v>121</v>
      </c>
      <c r="C985" t="s">
        <v>769</v>
      </c>
      <c r="D985" t="s">
        <v>589</v>
      </c>
      <c r="E985">
        <v>1</v>
      </c>
      <c r="G985" t="s">
        <v>130</v>
      </c>
      <c r="I985" t="s">
        <v>125</v>
      </c>
      <c r="Z985" t="str">
        <f>IFERROR(MID(AA985,FIND("-",H985,1)+1,20),_xlfn.IFNA(VLOOKUP(F985&amp;"-"&amp;AA985,Ref_Kontak!$A:$E,4,FALSE),Ref_Kontak!$H$2))</f>
        <v>628999007703</v>
      </c>
      <c r="AA985" t="str">
        <f t="shared" si="150"/>
        <v/>
      </c>
      <c r="AB985" t="str">
        <f t="shared" si="151"/>
        <v/>
      </c>
      <c r="AC985" t="str">
        <f t="shared" si="152"/>
        <v>628999007703</v>
      </c>
      <c r="AD985" t="str">
        <f t="shared" si="153"/>
        <v>Halo+,+Visual+AI+5S+mendeteksi+Violation%3A+METALDET1-LINE+13</v>
      </c>
      <c r="AE985" t="str">
        <f t="shared" si="154"/>
        <v>https://web.whatsapp.com/send/?phone=628999007703&amp;text=Halo+,+Visual+AI+5S+mendeteksi+Violation%3A+METALDET1-LINE+13&amp;type=phone_number&amp;app_absent=0</v>
      </c>
      <c r="AF985" t="b">
        <f>IF(ISNA(VLOOKUP(D985&amp;"-"&amp;AB985, Ref_Kontak!$A:$E, 4, FALSE)), FALSE, TRUE)</f>
        <v>0</v>
      </c>
      <c r="AG985" t="str">
        <f>_xlfn.IFNA(VLOOKUP(Z985,Ref_Kontak!H:H,1,FALSE),"FALSE")</f>
        <v>628999007703</v>
      </c>
      <c r="AH985" t="str">
        <f t="shared" si="155"/>
        <v>METALDET1-LINE 13</v>
      </c>
      <c r="AI985">
        <f>IF(I985="violation",COUNTIF($AH$1:AH985,AH985),0)</f>
        <v>292</v>
      </c>
      <c r="AJ985" t="str">
        <f t="shared" si="156"/>
        <v>violation-METALDET1</v>
      </c>
      <c r="AK985">
        <f>IF(I985="violation",COUNTIF($AJ$1:AJ985,AJ985),FALSE)</f>
        <v>750</v>
      </c>
      <c r="AL985">
        <f t="shared" si="157"/>
        <v>0</v>
      </c>
      <c r="AM985">
        <f t="shared" si="158"/>
        <v>3</v>
      </c>
      <c r="AN985" t="str">
        <f t="shared" si="159"/>
        <v>ALERT! 3 Violation founded @METALDET1</v>
      </c>
    </row>
    <row r="986" spans="1:40">
      <c r="A986" t="s">
        <v>120</v>
      </c>
      <c r="B986" t="s">
        <v>121</v>
      </c>
      <c r="C986" t="s">
        <v>770</v>
      </c>
      <c r="D986" t="s">
        <v>589</v>
      </c>
      <c r="E986">
        <v>1</v>
      </c>
      <c r="G986" t="s">
        <v>130</v>
      </c>
      <c r="I986" t="s">
        <v>125</v>
      </c>
      <c r="Z986" t="str">
        <f>IFERROR(MID(AA986,FIND("-",H986,1)+1,20),_xlfn.IFNA(VLOOKUP(F986&amp;"-"&amp;AA986,Ref_Kontak!$A:$E,4,FALSE),Ref_Kontak!$H$2))</f>
        <v>628999007703</v>
      </c>
      <c r="AA986" t="str">
        <f t="shared" si="150"/>
        <v/>
      </c>
      <c r="AB986" t="str">
        <f t="shared" si="151"/>
        <v/>
      </c>
      <c r="AC986" t="str">
        <f t="shared" si="152"/>
        <v>628999007703</v>
      </c>
      <c r="AD986" t="str">
        <f t="shared" si="153"/>
        <v>Halo+,+Visual+AI+5S+mendeteksi+Violation%3A+METALDET1-LINE+13</v>
      </c>
      <c r="AE986" t="str">
        <f t="shared" si="154"/>
        <v>https://web.whatsapp.com/send/?phone=628999007703&amp;text=Halo+,+Visual+AI+5S+mendeteksi+Violation%3A+METALDET1-LINE+13&amp;type=phone_number&amp;app_absent=0</v>
      </c>
      <c r="AF986" t="b">
        <f>IF(ISNA(VLOOKUP(D986&amp;"-"&amp;AB986, Ref_Kontak!$A:$E, 4, FALSE)), FALSE, TRUE)</f>
        <v>0</v>
      </c>
      <c r="AG986" t="str">
        <f>_xlfn.IFNA(VLOOKUP(Z986,Ref_Kontak!H:H,1,FALSE),"FALSE")</f>
        <v>628999007703</v>
      </c>
      <c r="AH986" t="str">
        <f t="shared" si="155"/>
        <v>METALDET1-LINE 13</v>
      </c>
      <c r="AI986">
        <f>IF(I986="violation",COUNTIF($AH$1:AH986,AH986),0)</f>
        <v>293</v>
      </c>
      <c r="AJ986" t="str">
        <f t="shared" si="156"/>
        <v>violation-METALDET1</v>
      </c>
      <c r="AK986">
        <f>IF(I986="violation",COUNTIF($AJ$1:AJ986,AJ986),FALSE)</f>
        <v>751</v>
      </c>
      <c r="AL986">
        <f t="shared" si="157"/>
        <v>0</v>
      </c>
      <c r="AM986">
        <f t="shared" si="158"/>
        <v>3</v>
      </c>
      <c r="AN986" t="str">
        <f t="shared" si="159"/>
        <v>ALERT! 3 Violation founded @METALDET1</v>
      </c>
    </row>
    <row r="987" spans="1:40">
      <c r="A987" t="s">
        <v>120</v>
      </c>
      <c r="B987" t="s">
        <v>121</v>
      </c>
      <c r="C987" t="s">
        <v>771</v>
      </c>
      <c r="D987" t="s">
        <v>589</v>
      </c>
      <c r="E987">
        <v>1</v>
      </c>
      <c r="G987" t="s">
        <v>130</v>
      </c>
      <c r="I987" t="s">
        <v>125</v>
      </c>
      <c r="Z987" t="str">
        <f>IFERROR(MID(AA987,FIND("-",H987,1)+1,20),_xlfn.IFNA(VLOOKUP(F987&amp;"-"&amp;AA987,Ref_Kontak!$A:$E,4,FALSE),Ref_Kontak!$H$2))</f>
        <v>628999007703</v>
      </c>
      <c r="AA987" t="str">
        <f t="shared" si="150"/>
        <v/>
      </c>
      <c r="AB987" t="str">
        <f t="shared" si="151"/>
        <v/>
      </c>
      <c r="AC987" t="str">
        <f t="shared" si="152"/>
        <v>628999007703</v>
      </c>
      <c r="AD987" t="str">
        <f t="shared" si="153"/>
        <v>Halo+,+Visual+AI+5S+mendeteksi+Violation%3A+METALDET1-LINE+13</v>
      </c>
      <c r="AE987" t="str">
        <f t="shared" si="154"/>
        <v>https://web.whatsapp.com/send/?phone=628999007703&amp;text=Halo+,+Visual+AI+5S+mendeteksi+Violation%3A+METALDET1-LINE+13&amp;type=phone_number&amp;app_absent=0</v>
      </c>
      <c r="AF987" t="b">
        <f>IF(ISNA(VLOOKUP(D987&amp;"-"&amp;AB987, Ref_Kontak!$A:$E, 4, FALSE)), FALSE, TRUE)</f>
        <v>0</v>
      </c>
      <c r="AG987" t="str">
        <f>_xlfn.IFNA(VLOOKUP(Z987,Ref_Kontak!H:H,1,FALSE),"FALSE")</f>
        <v>628999007703</v>
      </c>
      <c r="AH987" t="str">
        <f t="shared" si="155"/>
        <v>METALDET1-LINE 13</v>
      </c>
      <c r="AI987">
        <f>IF(I987="violation",COUNTIF($AH$1:AH987,AH987),0)</f>
        <v>294</v>
      </c>
      <c r="AJ987" t="str">
        <f t="shared" si="156"/>
        <v>violation-METALDET1</v>
      </c>
      <c r="AK987">
        <f>IF(I987="violation",COUNTIF($AJ$1:AJ987,AJ987),FALSE)</f>
        <v>752</v>
      </c>
      <c r="AL987">
        <f t="shared" si="157"/>
        <v>0</v>
      </c>
      <c r="AM987">
        <f t="shared" si="158"/>
        <v>3</v>
      </c>
      <c r="AN987" t="str">
        <f t="shared" si="159"/>
        <v>ALERT! 3 Violation founded @METALDET1</v>
      </c>
    </row>
    <row r="988" spans="1:40">
      <c r="A988" t="s">
        <v>120</v>
      </c>
      <c r="B988" t="s">
        <v>121</v>
      </c>
      <c r="C988" t="s">
        <v>772</v>
      </c>
      <c r="D988" t="s">
        <v>589</v>
      </c>
      <c r="E988">
        <v>1</v>
      </c>
      <c r="G988" t="s">
        <v>130</v>
      </c>
      <c r="I988" t="s">
        <v>125</v>
      </c>
      <c r="Z988" t="str">
        <f>IFERROR(MID(AA988,FIND("-",H988,1)+1,20),_xlfn.IFNA(VLOOKUP(F988&amp;"-"&amp;AA988,Ref_Kontak!$A:$E,4,FALSE),Ref_Kontak!$H$2))</f>
        <v>628999007703</v>
      </c>
      <c r="AA988" t="str">
        <f t="shared" si="150"/>
        <v/>
      </c>
      <c r="AB988" t="str">
        <f t="shared" si="151"/>
        <v/>
      </c>
      <c r="AC988" t="str">
        <f t="shared" si="152"/>
        <v>628999007703</v>
      </c>
      <c r="AD988" t="str">
        <f t="shared" si="153"/>
        <v>Halo+,+Visual+AI+5S+mendeteksi+Violation%3A+METALDET1-LINE+13</v>
      </c>
      <c r="AE988" t="str">
        <f t="shared" si="154"/>
        <v>https://web.whatsapp.com/send/?phone=628999007703&amp;text=Halo+,+Visual+AI+5S+mendeteksi+Violation%3A+METALDET1-LINE+13&amp;type=phone_number&amp;app_absent=0</v>
      </c>
      <c r="AF988" t="b">
        <f>IF(ISNA(VLOOKUP(D988&amp;"-"&amp;AB988, Ref_Kontak!$A:$E, 4, FALSE)), FALSE, TRUE)</f>
        <v>0</v>
      </c>
      <c r="AG988" t="str">
        <f>_xlfn.IFNA(VLOOKUP(Z988,Ref_Kontak!H:H,1,FALSE),"FALSE")</f>
        <v>628999007703</v>
      </c>
      <c r="AH988" t="str">
        <f t="shared" si="155"/>
        <v>METALDET1-LINE 13</v>
      </c>
      <c r="AI988">
        <f>IF(I988="violation",COUNTIF($AH$1:AH988,AH988),0)</f>
        <v>295</v>
      </c>
      <c r="AJ988" t="str">
        <f t="shared" si="156"/>
        <v>violation-METALDET1</v>
      </c>
      <c r="AK988">
        <f>IF(I988="violation",COUNTIF($AJ$1:AJ988,AJ988),FALSE)</f>
        <v>753</v>
      </c>
      <c r="AL988">
        <f t="shared" si="157"/>
        <v>0</v>
      </c>
      <c r="AM988">
        <f t="shared" si="158"/>
        <v>3</v>
      </c>
      <c r="AN988" t="str">
        <f t="shared" si="159"/>
        <v>ALERT! 3 Violation founded @METALDET1</v>
      </c>
    </row>
    <row r="989" spans="1:40">
      <c r="A989" t="s">
        <v>120</v>
      </c>
      <c r="B989" t="s">
        <v>121</v>
      </c>
      <c r="C989" t="s">
        <v>773</v>
      </c>
      <c r="D989" t="s">
        <v>589</v>
      </c>
      <c r="E989">
        <v>1</v>
      </c>
      <c r="G989" t="s">
        <v>130</v>
      </c>
      <c r="I989" t="s">
        <v>125</v>
      </c>
      <c r="Z989" t="str">
        <f>IFERROR(MID(AA989,FIND("-",H989,1)+1,20),_xlfn.IFNA(VLOOKUP(F989&amp;"-"&amp;AA989,Ref_Kontak!$A:$E,4,FALSE),Ref_Kontak!$H$2))</f>
        <v>628999007703</v>
      </c>
      <c r="AA989" t="str">
        <f t="shared" si="150"/>
        <v/>
      </c>
      <c r="AB989" t="str">
        <f t="shared" si="151"/>
        <v/>
      </c>
      <c r="AC989" t="str">
        <f t="shared" si="152"/>
        <v>628999007703</v>
      </c>
      <c r="AD989" t="str">
        <f t="shared" si="153"/>
        <v>Halo+,+Visual+AI+5S+mendeteksi+Violation%3A+METALDET1-LINE+13</v>
      </c>
      <c r="AE989" t="str">
        <f t="shared" si="154"/>
        <v>https://web.whatsapp.com/send/?phone=628999007703&amp;text=Halo+,+Visual+AI+5S+mendeteksi+Violation%3A+METALDET1-LINE+13&amp;type=phone_number&amp;app_absent=0</v>
      </c>
      <c r="AF989" t="b">
        <f>IF(ISNA(VLOOKUP(D989&amp;"-"&amp;AB989, Ref_Kontak!$A:$E, 4, FALSE)), FALSE, TRUE)</f>
        <v>0</v>
      </c>
      <c r="AG989" t="str">
        <f>_xlfn.IFNA(VLOOKUP(Z989,Ref_Kontak!H:H,1,FALSE),"FALSE")</f>
        <v>628999007703</v>
      </c>
      <c r="AH989" t="str">
        <f t="shared" si="155"/>
        <v>METALDET1-LINE 13</v>
      </c>
      <c r="AI989">
        <f>IF(I989="violation",COUNTIF($AH$1:AH989,AH989),0)</f>
        <v>296</v>
      </c>
      <c r="AJ989" t="str">
        <f t="shared" si="156"/>
        <v>violation-METALDET1</v>
      </c>
      <c r="AK989">
        <f>IF(I989="violation",COUNTIF($AJ$1:AJ989,AJ989),FALSE)</f>
        <v>754</v>
      </c>
      <c r="AL989">
        <f t="shared" si="157"/>
        <v>0</v>
      </c>
      <c r="AM989">
        <f t="shared" si="158"/>
        <v>3</v>
      </c>
      <c r="AN989" t="str">
        <f t="shared" si="159"/>
        <v>ALERT! 3 Violation founded @METALDET1</v>
      </c>
    </row>
    <row r="990" spans="1:40">
      <c r="A990" t="s">
        <v>120</v>
      </c>
      <c r="B990" t="s">
        <v>121</v>
      </c>
      <c r="C990" t="s">
        <v>774</v>
      </c>
      <c r="D990" t="s">
        <v>589</v>
      </c>
      <c r="E990">
        <v>1</v>
      </c>
      <c r="G990" t="s">
        <v>130</v>
      </c>
      <c r="I990" t="s">
        <v>125</v>
      </c>
      <c r="Z990" t="str">
        <f>IFERROR(MID(AA990,FIND("-",H990,1)+1,20),_xlfn.IFNA(VLOOKUP(F990&amp;"-"&amp;AA990,Ref_Kontak!$A:$E,4,FALSE),Ref_Kontak!$H$2))</f>
        <v>628999007703</v>
      </c>
      <c r="AA990" t="str">
        <f t="shared" si="150"/>
        <v/>
      </c>
      <c r="AB990" t="str">
        <f t="shared" si="151"/>
        <v/>
      </c>
      <c r="AC990" t="str">
        <f t="shared" si="152"/>
        <v>628999007703</v>
      </c>
      <c r="AD990" t="str">
        <f t="shared" si="153"/>
        <v>Halo+,+Visual+AI+5S+mendeteksi+Violation%3A+METALDET1-LINE+13</v>
      </c>
      <c r="AE990" t="str">
        <f t="shared" si="154"/>
        <v>https://web.whatsapp.com/send/?phone=628999007703&amp;text=Halo+,+Visual+AI+5S+mendeteksi+Violation%3A+METALDET1-LINE+13&amp;type=phone_number&amp;app_absent=0</v>
      </c>
      <c r="AF990" t="b">
        <f>IF(ISNA(VLOOKUP(D990&amp;"-"&amp;AB990, Ref_Kontak!$A:$E, 4, FALSE)), FALSE, TRUE)</f>
        <v>0</v>
      </c>
      <c r="AG990" t="str">
        <f>_xlfn.IFNA(VLOOKUP(Z990,Ref_Kontak!H:H,1,FALSE),"FALSE")</f>
        <v>628999007703</v>
      </c>
      <c r="AH990" t="str">
        <f t="shared" si="155"/>
        <v>METALDET1-LINE 13</v>
      </c>
      <c r="AI990">
        <f>IF(I990="violation",COUNTIF($AH$1:AH990,AH990),0)</f>
        <v>297</v>
      </c>
      <c r="AJ990" t="str">
        <f t="shared" si="156"/>
        <v>violation-METALDET1</v>
      </c>
      <c r="AK990">
        <f>IF(I990="violation",COUNTIF($AJ$1:AJ990,AJ990),FALSE)</f>
        <v>755</v>
      </c>
      <c r="AL990">
        <f t="shared" si="157"/>
        <v>0</v>
      </c>
      <c r="AM990">
        <f t="shared" si="158"/>
        <v>3</v>
      </c>
      <c r="AN990" t="str">
        <f t="shared" si="159"/>
        <v>ALERT! 3 Violation founded @METALDET1</v>
      </c>
    </row>
    <row r="991" spans="1:40">
      <c r="A991" t="s">
        <v>120</v>
      </c>
      <c r="B991" t="s">
        <v>121</v>
      </c>
      <c r="C991" t="s">
        <v>774</v>
      </c>
      <c r="D991" t="s">
        <v>589</v>
      </c>
      <c r="E991">
        <v>1</v>
      </c>
      <c r="G991" t="s">
        <v>130</v>
      </c>
      <c r="I991" t="s">
        <v>125</v>
      </c>
      <c r="Z991" t="str">
        <f>IFERROR(MID(AA991,FIND("-",H991,1)+1,20),_xlfn.IFNA(VLOOKUP(F991&amp;"-"&amp;AA991,Ref_Kontak!$A:$E,4,FALSE),Ref_Kontak!$H$2))</f>
        <v>628999007703</v>
      </c>
      <c r="AA991" t="str">
        <f t="shared" si="150"/>
        <v/>
      </c>
      <c r="AB991" t="str">
        <f t="shared" si="151"/>
        <v/>
      </c>
      <c r="AC991" t="str">
        <f t="shared" si="152"/>
        <v>628999007703</v>
      </c>
      <c r="AD991" t="str">
        <f t="shared" si="153"/>
        <v>Halo+,+Visual+AI+5S+mendeteksi+Violation%3A+METALDET1-LINE+13</v>
      </c>
      <c r="AE991" t="str">
        <f t="shared" si="154"/>
        <v>https://web.whatsapp.com/send/?phone=628999007703&amp;text=Halo+,+Visual+AI+5S+mendeteksi+Violation%3A+METALDET1-LINE+13&amp;type=phone_number&amp;app_absent=0</v>
      </c>
      <c r="AF991" t="b">
        <f>IF(ISNA(VLOOKUP(D991&amp;"-"&amp;AB991, Ref_Kontak!$A:$E, 4, FALSE)), FALSE, TRUE)</f>
        <v>0</v>
      </c>
      <c r="AG991" t="str">
        <f>_xlfn.IFNA(VLOOKUP(Z991,Ref_Kontak!H:H,1,FALSE),"FALSE")</f>
        <v>628999007703</v>
      </c>
      <c r="AH991" t="str">
        <f t="shared" si="155"/>
        <v>METALDET1-LINE 13</v>
      </c>
      <c r="AI991">
        <f>IF(I991="violation",COUNTIF($AH$1:AH991,AH991),0)</f>
        <v>298</v>
      </c>
      <c r="AJ991" t="str">
        <f t="shared" si="156"/>
        <v>violation-METALDET1</v>
      </c>
      <c r="AK991">
        <f>IF(I991="violation",COUNTIF($AJ$1:AJ991,AJ991),FALSE)</f>
        <v>756</v>
      </c>
      <c r="AL991">
        <f t="shared" si="157"/>
        <v>0</v>
      </c>
      <c r="AM991">
        <f t="shared" si="158"/>
        <v>3</v>
      </c>
      <c r="AN991" t="str">
        <f t="shared" si="159"/>
        <v>ALERT! 3 Violation founded @METALDET1</v>
      </c>
    </row>
    <row r="992" spans="1:40">
      <c r="A992" t="s">
        <v>120</v>
      </c>
      <c r="B992" t="s">
        <v>121</v>
      </c>
      <c r="C992" t="s">
        <v>775</v>
      </c>
      <c r="D992" t="s">
        <v>589</v>
      </c>
      <c r="E992">
        <v>1</v>
      </c>
      <c r="G992" t="s">
        <v>130</v>
      </c>
      <c r="I992" t="s">
        <v>125</v>
      </c>
      <c r="Z992" t="str">
        <f>IFERROR(MID(AA992,FIND("-",H992,1)+1,20),_xlfn.IFNA(VLOOKUP(F992&amp;"-"&amp;AA992,Ref_Kontak!$A:$E,4,FALSE),Ref_Kontak!$H$2))</f>
        <v>628999007703</v>
      </c>
      <c r="AA992" t="str">
        <f t="shared" si="150"/>
        <v/>
      </c>
      <c r="AB992" t="str">
        <f t="shared" si="151"/>
        <v/>
      </c>
      <c r="AC992" t="str">
        <f t="shared" si="152"/>
        <v>628999007703</v>
      </c>
      <c r="AD992" t="str">
        <f t="shared" si="153"/>
        <v>Halo+,+Visual+AI+5S+mendeteksi+Violation%3A+METALDET1-LINE+13</v>
      </c>
      <c r="AE992" t="str">
        <f t="shared" si="154"/>
        <v>https://web.whatsapp.com/send/?phone=628999007703&amp;text=Halo+,+Visual+AI+5S+mendeteksi+Violation%3A+METALDET1-LINE+13&amp;type=phone_number&amp;app_absent=0</v>
      </c>
      <c r="AF992" t="b">
        <f>IF(ISNA(VLOOKUP(D992&amp;"-"&amp;AB992, Ref_Kontak!$A:$E, 4, FALSE)), FALSE, TRUE)</f>
        <v>0</v>
      </c>
      <c r="AG992" t="str">
        <f>_xlfn.IFNA(VLOOKUP(Z992,Ref_Kontak!H:H,1,FALSE),"FALSE")</f>
        <v>628999007703</v>
      </c>
      <c r="AH992" t="str">
        <f t="shared" si="155"/>
        <v>METALDET1-LINE 13</v>
      </c>
      <c r="AI992">
        <f>IF(I992="violation",COUNTIF($AH$1:AH992,AH992),0)</f>
        <v>299</v>
      </c>
      <c r="AJ992" t="str">
        <f t="shared" si="156"/>
        <v>violation-METALDET1</v>
      </c>
      <c r="AK992">
        <f>IF(I992="violation",COUNTIF($AJ$1:AJ992,AJ992),FALSE)</f>
        <v>757</v>
      </c>
      <c r="AL992">
        <f t="shared" si="157"/>
        <v>0</v>
      </c>
      <c r="AM992">
        <f t="shared" si="158"/>
        <v>3</v>
      </c>
      <c r="AN992" t="str">
        <f t="shared" si="159"/>
        <v>ALERT! 3 Violation founded @METALDET1</v>
      </c>
    </row>
    <row r="993" spans="1:40">
      <c r="A993" t="s">
        <v>120</v>
      </c>
      <c r="B993" t="s">
        <v>121</v>
      </c>
      <c r="C993" t="s">
        <v>776</v>
      </c>
      <c r="D993" t="s">
        <v>589</v>
      </c>
      <c r="E993">
        <v>1</v>
      </c>
      <c r="G993" t="s">
        <v>130</v>
      </c>
      <c r="I993" t="s">
        <v>125</v>
      </c>
      <c r="Z993" t="str">
        <f>IFERROR(MID(AA993,FIND("-",H993,1)+1,20),_xlfn.IFNA(VLOOKUP(F993&amp;"-"&amp;AA993,Ref_Kontak!$A:$E,4,FALSE),Ref_Kontak!$H$2))</f>
        <v>628999007703</v>
      </c>
      <c r="AA993" t="str">
        <f t="shared" si="150"/>
        <v/>
      </c>
      <c r="AB993" t="str">
        <f t="shared" si="151"/>
        <v/>
      </c>
      <c r="AC993" t="str">
        <f t="shared" si="152"/>
        <v>628999007703</v>
      </c>
      <c r="AD993" t="str">
        <f t="shared" si="153"/>
        <v>Halo+,+Visual+AI+5S+mendeteksi+Violation%3A+METALDET1-LINE+13</v>
      </c>
      <c r="AE993" t="str">
        <f t="shared" si="154"/>
        <v>https://web.whatsapp.com/send/?phone=628999007703&amp;text=Halo+,+Visual+AI+5S+mendeteksi+Violation%3A+METALDET1-LINE+13&amp;type=phone_number&amp;app_absent=0</v>
      </c>
      <c r="AF993" t="b">
        <f>IF(ISNA(VLOOKUP(D993&amp;"-"&amp;AB993, Ref_Kontak!$A:$E, 4, FALSE)), FALSE, TRUE)</f>
        <v>0</v>
      </c>
      <c r="AG993" t="str">
        <f>_xlfn.IFNA(VLOOKUP(Z993,Ref_Kontak!H:H,1,FALSE),"FALSE")</f>
        <v>628999007703</v>
      </c>
      <c r="AH993" t="str">
        <f t="shared" si="155"/>
        <v>METALDET1-LINE 13</v>
      </c>
      <c r="AI993">
        <f>IF(I993="violation",COUNTIF($AH$1:AH993,AH993),0)</f>
        <v>300</v>
      </c>
      <c r="AJ993" t="str">
        <f t="shared" si="156"/>
        <v>violation-METALDET1</v>
      </c>
      <c r="AK993">
        <f>IF(I993="violation",COUNTIF($AJ$1:AJ993,AJ993),FALSE)</f>
        <v>758</v>
      </c>
      <c r="AL993">
        <f t="shared" si="157"/>
        <v>0</v>
      </c>
      <c r="AM993">
        <f t="shared" si="158"/>
        <v>3</v>
      </c>
      <c r="AN993" t="str">
        <f t="shared" si="159"/>
        <v>ALERT! 3 Violation founded @METALDET1</v>
      </c>
    </row>
    <row r="994" spans="1:40">
      <c r="A994" t="s">
        <v>120</v>
      </c>
      <c r="B994" t="s">
        <v>121</v>
      </c>
      <c r="C994" t="s">
        <v>777</v>
      </c>
      <c r="D994" t="s">
        <v>589</v>
      </c>
      <c r="E994">
        <v>1</v>
      </c>
      <c r="G994" t="s">
        <v>130</v>
      </c>
      <c r="I994" t="s">
        <v>125</v>
      </c>
      <c r="Z994" t="str">
        <f>IFERROR(MID(AA994,FIND("-",H994,1)+1,20),_xlfn.IFNA(VLOOKUP(F994&amp;"-"&amp;AA994,Ref_Kontak!$A:$E,4,FALSE),Ref_Kontak!$H$2))</f>
        <v>628999007703</v>
      </c>
      <c r="AA994" t="str">
        <f t="shared" si="150"/>
        <v/>
      </c>
      <c r="AB994" t="str">
        <f t="shared" si="151"/>
        <v/>
      </c>
      <c r="AC994" t="str">
        <f t="shared" si="152"/>
        <v>628999007703</v>
      </c>
      <c r="AD994" t="str">
        <f t="shared" si="153"/>
        <v>Halo+,+Visual+AI+5S+mendeteksi+Violation%3A+METALDET1-LINE+13</v>
      </c>
      <c r="AE994" t="str">
        <f t="shared" si="154"/>
        <v>https://web.whatsapp.com/send/?phone=628999007703&amp;text=Halo+,+Visual+AI+5S+mendeteksi+Violation%3A+METALDET1-LINE+13&amp;type=phone_number&amp;app_absent=0</v>
      </c>
      <c r="AF994" t="b">
        <f>IF(ISNA(VLOOKUP(D994&amp;"-"&amp;AB994, Ref_Kontak!$A:$E, 4, FALSE)), FALSE, TRUE)</f>
        <v>0</v>
      </c>
      <c r="AG994" t="str">
        <f>_xlfn.IFNA(VLOOKUP(Z994,Ref_Kontak!H:H,1,FALSE),"FALSE")</f>
        <v>628999007703</v>
      </c>
      <c r="AH994" t="str">
        <f t="shared" si="155"/>
        <v>METALDET1-LINE 13</v>
      </c>
      <c r="AI994">
        <f>IF(I994="violation",COUNTIF($AH$1:AH994,AH994),0)</f>
        <v>301</v>
      </c>
      <c r="AJ994" t="str">
        <f t="shared" si="156"/>
        <v>violation-METALDET1</v>
      </c>
      <c r="AK994">
        <f>IF(I994="violation",COUNTIF($AJ$1:AJ994,AJ994),FALSE)</f>
        <v>759</v>
      </c>
      <c r="AL994">
        <f t="shared" si="157"/>
        <v>0</v>
      </c>
      <c r="AM994">
        <f t="shared" si="158"/>
        <v>3</v>
      </c>
      <c r="AN994" t="str">
        <f t="shared" si="159"/>
        <v>ALERT! 3 Violation founded @METALDET1</v>
      </c>
    </row>
    <row r="995" spans="1:40">
      <c r="A995" t="s">
        <v>120</v>
      </c>
      <c r="B995" t="s">
        <v>121</v>
      </c>
      <c r="C995" t="s">
        <v>778</v>
      </c>
      <c r="D995" t="s">
        <v>589</v>
      </c>
      <c r="E995">
        <v>1</v>
      </c>
      <c r="G995" t="s">
        <v>130</v>
      </c>
      <c r="I995" t="s">
        <v>125</v>
      </c>
      <c r="Z995" t="str">
        <f>IFERROR(MID(AA995,FIND("-",H995,1)+1,20),_xlfn.IFNA(VLOOKUP(F995&amp;"-"&amp;AA995,Ref_Kontak!$A:$E,4,FALSE),Ref_Kontak!$H$2))</f>
        <v>628999007703</v>
      </c>
      <c r="AA995" t="str">
        <f t="shared" si="150"/>
        <v/>
      </c>
      <c r="AB995" t="str">
        <f t="shared" si="151"/>
        <v/>
      </c>
      <c r="AC995" t="str">
        <f t="shared" si="152"/>
        <v>628999007703</v>
      </c>
      <c r="AD995" t="str">
        <f t="shared" si="153"/>
        <v>Halo+,+Visual+AI+5S+mendeteksi+Violation%3A+METALDET1-LINE+13</v>
      </c>
      <c r="AE995" t="str">
        <f t="shared" si="154"/>
        <v>https://web.whatsapp.com/send/?phone=628999007703&amp;text=Halo+,+Visual+AI+5S+mendeteksi+Violation%3A+METALDET1-LINE+13&amp;type=phone_number&amp;app_absent=0</v>
      </c>
      <c r="AF995" t="b">
        <f>IF(ISNA(VLOOKUP(D995&amp;"-"&amp;AB995, Ref_Kontak!$A:$E, 4, FALSE)), FALSE, TRUE)</f>
        <v>0</v>
      </c>
      <c r="AG995" t="str">
        <f>_xlfn.IFNA(VLOOKUP(Z995,Ref_Kontak!H:H,1,FALSE),"FALSE")</f>
        <v>628999007703</v>
      </c>
      <c r="AH995" t="str">
        <f t="shared" si="155"/>
        <v>METALDET1-LINE 13</v>
      </c>
      <c r="AI995">
        <f>IF(I995="violation",COUNTIF($AH$1:AH995,AH995),0)</f>
        <v>302</v>
      </c>
      <c r="AJ995" t="str">
        <f t="shared" si="156"/>
        <v>violation-METALDET1</v>
      </c>
      <c r="AK995">
        <f>IF(I995="violation",COUNTIF($AJ$1:AJ995,AJ995),FALSE)</f>
        <v>760</v>
      </c>
      <c r="AL995">
        <f t="shared" si="157"/>
        <v>0</v>
      </c>
      <c r="AM995">
        <f t="shared" si="158"/>
        <v>3</v>
      </c>
      <c r="AN995" t="str">
        <f t="shared" si="159"/>
        <v>ALERT! 3 Violation founded @METALDET1</v>
      </c>
    </row>
    <row r="996" spans="1:40">
      <c r="A996" t="s">
        <v>120</v>
      </c>
      <c r="B996" t="s">
        <v>121</v>
      </c>
      <c r="C996" t="s">
        <v>778</v>
      </c>
      <c r="D996" t="s">
        <v>589</v>
      </c>
      <c r="E996">
        <v>1</v>
      </c>
      <c r="G996" t="s">
        <v>130</v>
      </c>
      <c r="I996" t="s">
        <v>125</v>
      </c>
      <c r="Z996" t="str">
        <f>IFERROR(MID(AA996,FIND("-",H996,1)+1,20),_xlfn.IFNA(VLOOKUP(F996&amp;"-"&amp;AA996,Ref_Kontak!$A:$E,4,FALSE),Ref_Kontak!$H$2))</f>
        <v>628999007703</v>
      </c>
      <c r="AA996" t="str">
        <f t="shared" si="150"/>
        <v/>
      </c>
      <c r="AB996" t="str">
        <f t="shared" si="151"/>
        <v/>
      </c>
      <c r="AC996" t="str">
        <f t="shared" si="152"/>
        <v>628999007703</v>
      </c>
      <c r="AD996" t="str">
        <f t="shared" si="153"/>
        <v>Halo+,+Visual+AI+5S+mendeteksi+Violation%3A+METALDET1-LINE+13</v>
      </c>
      <c r="AE996" t="str">
        <f t="shared" si="154"/>
        <v>https://web.whatsapp.com/send/?phone=628999007703&amp;text=Halo+,+Visual+AI+5S+mendeteksi+Violation%3A+METALDET1-LINE+13&amp;type=phone_number&amp;app_absent=0</v>
      </c>
      <c r="AF996" t="b">
        <f>IF(ISNA(VLOOKUP(D996&amp;"-"&amp;AB996, Ref_Kontak!$A:$E, 4, FALSE)), FALSE, TRUE)</f>
        <v>0</v>
      </c>
      <c r="AG996" t="str">
        <f>_xlfn.IFNA(VLOOKUP(Z996,Ref_Kontak!H:H,1,FALSE),"FALSE")</f>
        <v>628999007703</v>
      </c>
      <c r="AH996" t="str">
        <f t="shared" si="155"/>
        <v>METALDET1-LINE 13</v>
      </c>
      <c r="AI996">
        <f>IF(I996="violation",COUNTIF($AH$1:AH996,AH996),0)</f>
        <v>303</v>
      </c>
      <c r="AJ996" t="str">
        <f t="shared" si="156"/>
        <v>violation-METALDET1</v>
      </c>
      <c r="AK996">
        <f>IF(I996="violation",COUNTIF($AJ$1:AJ996,AJ996),FALSE)</f>
        <v>761</v>
      </c>
      <c r="AL996">
        <f t="shared" si="157"/>
        <v>0</v>
      </c>
      <c r="AM996">
        <f t="shared" si="158"/>
        <v>3</v>
      </c>
      <c r="AN996" t="str">
        <f t="shared" si="159"/>
        <v>ALERT! 3 Violation founded @METALDET1</v>
      </c>
    </row>
    <row r="997" spans="1:40">
      <c r="A997" t="s">
        <v>120</v>
      </c>
      <c r="B997" t="s">
        <v>121</v>
      </c>
      <c r="C997" t="s">
        <v>779</v>
      </c>
      <c r="D997" t="s">
        <v>589</v>
      </c>
      <c r="E997">
        <v>1</v>
      </c>
      <c r="G997" t="s">
        <v>130</v>
      </c>
      <c r="I997" t="s">
        <v>125</v>
      </c>
      <c r="Z997" t="str">
        <f>IFERROR(MID(AA997,FIND("-",H997,1)+1,20),_xlfn.IFNA(VLOOKUP(F997&amp;"-"&amp;AA997,Ref_Kontak!$A:$E,4,FALSE),Ref_Kontak!$H$2))</f>
        <v>628999007703</v>
      </c>
      <c r="AA997" t="str">
        <f t="shared" si="150"/>
        <v/>
      </c>
      <c r="AB997" t="str">
        <f t="shared" si="151"/>
        <v/>
      </c>
      <c r="AC997" t="str">
        <f t="shared" si="152"/>
        <v>628999007703</v>
      </c>
      <c r="AD997" t="str">
        <f t="shared" si="153"/>
        <v>Halo+,+Visual+AI+5S+mendeteksi+Violation%3A+METALDET1-LINE+13</v>
      </c>
      <c r="AE997" t="str">
        <f t="shared" si="154"/>
        <v>https://web.whatsapp.com/send/?phone=628999007703&amp;text=Halo+,+Visual+AI+5S+mendeteksi+Violation%3A+METALDET1-LINE+13&amp;type=phone_number&amp;app_absent=0</v>
      </c>
      <c r="AF997" t="b">
        <f>IF(ISNA(VLOOKUP(D997&amp;"-"&amp;AB997, Ref_Kontak!$A:$E, 4, FALSE)), FALSE, TRUE)</f>
        <v>0</v>
      </c>
      <c r="AG997" t="str">
        <f>_xlfn.IFNA(VLOOKUP(Z997,Ref_Kontak!H:H,1,FALSE),"FALSE")</f>
        <v>628999007703</v>
      </c>
      <c r="AH997" t="str">
        <f t="shared" si="155"/>
        <v>METALDET1-LINE 13</v>
      </c>
      <c r="AI997">
        <f>IF(I997="violation",COUNTIF($AH$1:AH997,AH997),0)</f>
        <v>304</v>
      </c>
      <c r="AJ997" t="str">
        <f t="shared" si="156"/>
        <v>violation-METALDET1</v>
      </c>
      <c r="AK997">
        <f>IF(I997="violation",COUNTIF($AJ$1:AJ997,AJ997),FALSE)</f>
        <v>762</v>
      </c>
      <c r="AL997">
        <f t="shared" si="157"/>
        <v>0</v>
      </c>
      <c r="AM997">
        <f t="shared" si="158"/>
        <v>3</v>
      </c>
      <c r="AN997" t="str">
        <f t="shared" si="159"/>
        <v>ALERT! 3 Violation founded @METALDET1</v>
      </c>
    </row>
    <row r="998" spans="1:40">
      <c r="A998" t="s">
        <v>120</v>
      </c>
      <c r="B998" t="s">
        <v>121</v>
      </c>
      <c r="C998" t="s">
        <v>780</v>
      </c>
      <c r="D998" t="s">
        <v>589</v>
      </c>
      <c r="E998">
        <v>1</v>
      </c>
      <c r="G998" t="s">
        <v>130</v>
      </c>
      <c r="I998" t="s">
        <v>125</v>
      </c>
      <c r="Z998" t="str">
        <f>IFERROR(MID(AA998,FIND("-",H998,1)+1,20),_xlfn.IFNA(VLOOKUP(F998&amp;"-"&amp;AA998,Ref_Kontak!$A:$E,4,FALSE),Ref_Kontak!$H$2))</f>
        <v>628999007703</v>
      </c>
      <c r="AA998" t="str">
        <f t="shared" si="150"/>
        <v/>
      </c>
      <c r="AB998" t="str">
        <f t="shared" si="151"/>
        <v/>
      </c>
      <c r="AC998" t="str">
        <f t="shared" si="152"/>
        <v>628999007703</v>
      </c>
      <c r="AD998" t="str">
        <f t="shared" si="153"/>
        <v>Halo+,+Visual+AI+5S+mendeteksi+Violation%3A+METALDET1-LINE+13</v>
      </c>
      <c r="AE998" t="str">
        <f t="shared" si="154"/>
        <v>https://web.whatsapp.com/send/?phone=628999007703&amp;text=Halo+,+Visual+AI+5S+mendeteksi+Violation%3A+METALDET1-LINE+13&amp;type=phone_number&amp;app_absent=0</v>
      </c>
      <c r="AF998" t="b">
        <f>IF(ISNA(VLOOKUP(D998&amp;"-"&amp;AB998, Ref_Kontak!$A:$E, 4, FALSE)), FALSE, TRUE)</f>
        <v>0</v>
      </c>
      <c r="AG998" t="str">
        <f>_xlfn.IFNA(VLOOKUP(Z998,Ref_Kontak!H:H,1,FALSE),"FALSE")</f>
        <v>628999007703</v>
      </c>
      <c r="AH998" t="str">
        <f t="shared" si="155"/>
        <v>METALDET1-LINE 13</v>
      </c>
      <c r="AI998">
        <f>IF(I998="violation",COUNTIF($AH$1:AH998,AH998),0)</f>
        <v>305</v>
      </c>
      <c r="AJ998" t="str">
        <f t="shared" si="156"/>
        <v>violation-METALDET1</v>
      </c>
      <c r="AK998">
        <f>IF(I998="violation",COUNTIF($AJ$1:AJ998,AJ998),FALSE)</f>
        <v>763</v>
      </c>
      <c r="AL998">
        <f t="shared" si="157"/>
        <v>0</v>
      </c>
      <c r="AM998">
        <f t="shared" si="158"/>
        <v>3</v>
      </c>
      <c r="AN998" t="str">
        <f t="shared" si="159"/>
        <v>ALERT! 3 Violation founded @METALDET1</v>
      </c>
    </row>
    <row r="999" spans="1:40">
      <c r="A999" t="s">
        <v>120</v>
      </c>
      <c r="B999" t="s">
        <v>121</v>
      </c>
      <c r="C999" t="s">
        <v>781</v>
      </c>
      <c r="D999" t="s">
        <v>589</v>
      </c>
      <c r="E999">
        <v>1</v>
      </c>
      <c r="G999" t="s">
        <v>130</v>
      </c>
      <c r="I999" t="s">
        <v>125</v>
      </c>
      <c r="Z999" t="str">
        <f>IFERROR(MID(AA999,FIND("-",H999,1)+1,20),_xlfn.IFNA(VLOOKUP(F999&amp;"-"&amp;AA999,Ref_Kontak!$A:$E,4,FALSE),Ref_Kontak!$H$2))</f>
        <v>628999007703</v>
      </c>
      <c r="AA999" t="str">
        <f t="shared" si="150"/>
        <v/>
      </c>
      <c r="AB999" t="str">
        <f t="shared" si="151"/>
        <v/>
      </c>
      <c r="AC999" t="str">
        <f t="shared" si="152"/>
        <v>628999007703</v>
      </c>
      <c r="AD999" t="str">
        <f t="shared" si="153"/>
        <v>Halo+,+Visual+AI+5S+mendeteksi+Violation%3A+METALDET1-LINE+13</v>
      </c>
      <c r="AE999" t="str">
        <f t="shared" si="154"/>
        <v>https://web.whatsapp.com/send/?phone=628999007703&amp;text=Halo+,+Visual+AI+5S+mendeteksi+Violation%3A+METALDET1-LINE+13&amp;type=phone_number&amp;app_absent=0</v>
      </c>
      <c r="AF999" t="b">
        <f>IF(ISNA(VLOOKUP(D999&amp;"-"&amp;AB999, Ref_Kontak!$A:$E, 4, FALSE)), FALSE, TRUE)</f>
        <v>0</v>
      </c>
      <c r="AG999" t="str">
        <f>_xlfn.IFNA(VLOOKUP(Z999,Ref_Kontak!H:H,1,FALSE),"FALSE")</f>
        <v>628999007703</v>
      </c>
      <c r="AH999" t="str">
        <f t="shared" si="155"/>
        <v>METALDET1-LINE 13</v>
      </c>
      <c r="AI999">
        <f>IF(I999="violation",COUNTIF($AH$1:AH999,AH999),0)</f>
        <v>306</v>
      </c>
      <c r="AJ999" t="str">
        <f t="shared" si="156"/>
        <v>violation-METALDET1</v>
      </c>
      <c r="AK999">
        <f>IF(I999="violation",COUNTIF($AJ$1:AJ999,AJ999),FALSE)</f>
        <v>764</v>
      </c>
      <c r="AL999">
        <f t="shared" si="157"/>
        <v>0</v>
      </c>
      <c r="AM999">
        <f t="shared" si="158"/>
        <v>3</v>
      </c>
      <c r="AN999" t="str">
        <f t="shared" si="159"/>
        <v>ALERT! 3 Violation founded @METALDET1</v>
      </c>
    </row>
    <row r="1000" spans="1:40">
      <c r="A1000" t="s">
        <v>120</v>
      </c>
      <c r="B1000" t="s">
        <v>121</v>
      </c>
      <c r="C1000" t="s">
        <v>782</v>
      </c>
      <c r="D1000" t="s">
        <v>589</v>
      </c>
      <c r="E1000">
        <v>1</v>
      </c>
      <c r="G1000" t="s">
        <v>130</v>
      </c>
      <c r="I1000" t="s">
        <v>125</v>
      </c>
      <c r="Z1000" t="str">
        <f>IFERROR(MID(AA1000,FIND("-",H1000,1)+1,20),_xlfn.IFNA(VLOOKUP(F1000&amp;"-"&amp;AA1000,Ref_Kontak!$A:$E,4,FALSE),Ref_Kontak!$H$2))</f>
        <v>628999007703</v>
      </c>
      <c r="AA1000" t="str">
        <f t="shared" si="150"/>
        <v/>
      </c>
      <c r="AB1000" t="str">
        <f t="shared" si="151"/>
        <v/>
      </c>
      <c r="AC1000" t="str">
        <f t="shared" si="152"/>
        <v>628999007703</v>
      </c>
      <c r="AD1000" t="str">
        <f t="shared" si="153"/>
        <v>Halo+,+Visual+AI+5S+mendeteksi+Violation%3A+METALDET1-LINE+13</v>
      </c>
      <c r="AE1000" t="str">
        <f t="shared" si="154"/>
        <v>https://web.whatsapp.com/send/?phone=628999007703&amp;text=Halo+,+Visual+AI+5S+mendeteksi+Violation%3A+METALDET1-LINE+13&amp;type=phone_number&amp;app_absent=0</v>
      </c>
      <c r="AF1000" t="b">
        <f>IF(ISNA(VLOOKUP(D1000&amp;"-"&amp;AB1000, Ref_Kontak!$A:$E, 4, FALSE)), FALSE, TRUE)</f>
        <v>0</v>
      </c>
      <c r="AG1000" t="str">
        <f>_xlfn.IFNA(VLOOKUP(Z1000,Ref_Kontak!H:H,1,FALSE),"FALSE")</f>
        <v>628999007703</v>
      </c>
      <c r="AH1000" t="str">
        <f t="shared" si="155"/>
        <v>METALDET1-LINE 13</v>
      </c>
      <c r="AI1000">
        <f>IF(I1000="violation",COUNTIF($AH$1:AH1000,AH1000),0)</f>
        <v>307</v>
      </c>
      <c r="AJ1000" t="str">
        <f t="shared" si="156"/>
        <v>violation-METALDET1</v>
      </c>
      <c r="AK1000">
        <f>IF(I1000="violation",COUNTIF($AJ$1:AJ1000,AJ1000),FALSE)</f>
        <v>765</v>
      </c>
      <c r="AL1000">
        <f t="shared" si="157"/>
        <v>0</v>
      </c>
      <c r="AM1000">
        <f t="shared" si="158"/>
        <v>3</v>
      </c>
      <c r="AN1000" t="str">
        <f t="shared" si="159"/>
        <v>ALERT! 3 Violation founded @METALDET1</v>
      </c>
    </row>
    <row r="1001" spans="1:40">
      <c r="A1001" t="s">
        <v>120</v>
      </c>
      <c r="B1001" t="s">
        <v>121</v>
      </c>
      <c r="C1001" t="s">
        <v>782</v>
      </c>
      <c r="D1001" t="s">
        <v>589</v>
      </c>
      <c r="E1001">
        <v>1</v>
      </c>
      <c r="G1001" t="s">
        <v>130</v>
      </c>
      <c r="I1001" t="s">
        <v>125</v>
      </c>
      <c r="Z1001" t="str">
        <f>IFERROR(MID(AA1001,FIND("-",H1001,1)+1,20),_xlfn.IFNA(VLOOKUP(F1001&amp;"-"&amp;AA1001,Ref_Kontak!$A:$E,4,FALSE),Ref_Kontak!$H$2))</f>
        <v>628999007703</v>
      </c>
      <c r="AA1001" t="str">
        <f t="shared" si="150"/>
        <v/>
      </c>
      <c r="AB1001" t="str">
        <f t="shared" si="151"/>
        <v/>
      </c>
      <c r="AC1001" t="str">
        <f t="shared" si="152"/>
        <v>628999007703</v>
      </c>
      <c r="AD1001" t="str">
        <f t="shared" si="153"/>
        <v>Halo+,+Visual+AI+5S+mendeteksi+Violation%3A+METALDET1-LINE+13</v>
      </c>
      <c r="AE1001" t="str">
        <f t="shared" si="154"/>
        <v>https://web.whatsapp.com/send/?phone=628999007703&amp;text=Halo+,+Visual+AI+5S+mendeteksi+Violation%3A+METALDET1-LINE+13&amp;type=phone_number&amp;app_absent=0</v>
      </c>
      <c r="AF1001" t="b">
        <f>IF(ISNA(VLOOKUP(D1001&amp;"-"&amp;AB1001, Ref_Kontak!$A:$E, 4, FALSE)), FALSE, TRUE)</f>
        <v>0</v>
      </c>
      <c r="AG1001" t="str">
        <f>_xlfn.IFNA(VLOOKUP(Z1001,Ref_Kontak!H:H,1,FALSE),"FALSE")</f>
        <v>628999007703</v>
      </c>
      <c r="AH1001" t="str">
        <f t="shared" si="155"/>
        <v>METALDET1-LINE 13</v>
      </c>
      <c r="AI1001">
        <f>IF(I1001="violation",COUNTIF($AH$1:AH1001,AH1001),0)</f>
        <v>308</v>
      </c>
      <c r="AJ1001" t="str">
        <f t="shared" si="156"/>
        <v>violation-METALDET1</v>
      </c>
      <c r="AK1001">
        <f>IF(I1001="violation",COUNTIF($AJ$1:AJ1001,AJ1001),FALSE)</f>
        <v>766</v>
      </c>
      <c r="AL1001">
        <f t="shared" si="157"/>
        <v>0</v>
      </c>
      <c r="AM1001">
        <f t="shared" si="158"/>
        <v>3</v>
      </c>
      <c r="AN1001" t="str">
        <f t="shared" si="159"/>
        <v>ALERT! 3 Violation founded @METALDET1</v>
      </c>
    </row>
    <row r="1002" spans="1:40">
      <c r="A1002" t="s">
        <v>120</v>
      </c>
      <c r="B1002" t="s">
        <v>121</v>
      </c>
      <c r="C1002" t="s">
        <v>783</v>
      </c>
      <c r="D1002" t="s">
        <v>589</v>
      </c>
      <c r="E1002">
        <v>1</v>
      </c>
      <c r="G1002" t="s">
        <v>130</v>
      </c>
      <c r="I1002" t="s">
        <v>125</v>
      </c>
      <c r="Z1002" t="str">
        <f>IFERROR(MID(AA1002,FIND("-",H1002,1)+1,20),_xlfn.IFNA(VLOOKUP(F1002&amp;"-"&amp;AA1002,Ref_Kontak!$A:$E,4,FALSE),Ref_Kontak!$H$2))</f>
        <v>628999007703</v>
      </c>
      <c r="AA1002" t="str">
        <f t="shared" si="150"/>
        <v/>
      </c>
      <c r="AB1002" t="str">
        <f t="shared" si="151"/>
        <v/>
      </c>
      <c r="AC1002" t="str">
        <f t="shared" si="152"/>
        <v>628999007703</v>
      </c>
      <c r="AD1002" t="str">
        <f t="shared" si="153"/>
        <v>Halo+,+Visual+AI+5S+mendeteksi+Violation%3A+METALDET1-LINE+13</v>
      </c>
      <c r="AE1002" t="str">
        <f t="shared" si="154"/>
        <v>https://web.whatsapp.com/send/?phone=628999007703&amp;text=Halo+,+Visual+AI+5S+mendeteksi+Violation%3A+METALDET1-LINE+13&amp;type=phone_number&amp;app_absent=0</v>
      </c>
      <c r="AF1002" t="b">
        <f>IF(ISNA(VLOOKUP(D1002&amp;"-"&amp;AB1002, Ref_Kontak!$A:$E, 4, FALSE)), FALSE, TRUE)</f>
        <v>0</v>
      </c>
      <c r="AG1002" t="str">
        <f>_xlfn.IFNA(VLOOKUP(Z1002,Ref_Kontak!H:H,1,FALSE),"FALSE")</f>
        <v>628999007703</v>
      </c>
      <c r="AH1002" t="str">
        <f t="shared" si="155"/>
        <v>METALDET1-LINE 13</v>
      </c>
      <c r="AI1002">
        <f>IF(I1002="violation",COUNTIF($AH$1:AH1002,AH1002),0)</f>
        <v>309</v>
      </c>
      <c r="AJ1002" t="str">
        <f t="shared" si="156"/>
        <v>violation-METALDET1</v>
      </c>
      <c r="AK1002">
        <f>IF(I1002="violation",COUNTIF($AJ$1:AJ1002,AJ1002),FALSE)</f>
        <v>767</v>
      </c>
      <c r="AL1002">
        <f t="shared" si="157"/>
        <v>0</v>
      </c>
      <c r="AM1002">
        <f t="shared" si="158"/>
        <v>3</v>
      </c>
      <c r="AN1002" t="str">
        <f t="shared" si="159"/>
        <v>ALERT! 3 Violation founded @METALDET1</v>
      </c>
    </row>
    <row r="1003" spans="1:40">
      <c r="A1003" t="s">
        <v>120</v>
      </c>
      <c r="B1003" t="s">
        <v>121</v>
      </c>
      <c r="C1003" t="s">
        <v>784</v>
      </c>
      <c r="D1003" t="s">
        <v>589</v>
      </c>
      <c r="E1003">
        <v>1</v>
      </c>
      <c r="G1003" t="s">
        <v>130</v>
      </c>
      <c r="I1003" t="s">
        <v>125</v>
      </c>
      <c r="Z1003" t="str">
        <f>IFERROR(MID(AA1003,FIND("-",H1003,1)+1,20),_xlfn.IFNA(VLOOKUP(F1003&amp;"-"&amp;AA1003,Ref_Kontak!$A:$E,4,FALSE),Ref_Kontak!$H$2))</f>
        <v>628999007703</v>
      </c>
      <c r="AA1003" t="str">
        <f t="shared" si="150"/>
        <v/>
      </c>
      <c r="AB1003" t="str">
        <f t="shared" si="151"/>
        <v/>
      </c>
      <c r="AC1003" t="str">
        <f t="shared" si="152"/>
        <v>628999007703</v>
      </c>
      <c r="AD1003" t="str">
        <f t="shared" si="153"/>
        <v>Halo+,+Visual+AI+5S+mendeteksi+Violation%3A+METALDET1-LINE+13</v>
      </c>
      <c r="AE1003" t="str">
        <f t="shared" si="154"/>
        <v>https://web.whatsapp.com/send/?phone=628999007703&amp;text=Halo+,+Visual+AI+5S+mendeteksi+Violation%3A+METALDET1-LINE+13&amp;type=phone_number&amp;app_absent=0</v>
      </c>
      <c r="AF1003" t="b">
        <f>IF(ISNA(VLOOKUP(D1003&amp;"-"&amp;AB1003, Ref_Kontak!$A:$E, 4, FALSE)), FALSE, TRUE)</f>
        <v>0</v>
      </c>
      <c r="AG1003" t="str">
        <f>_xlfn.IFNA(VLOOKUP(Z1003,Ref_Kontak!H:H,1,FALSE),"FALSE")</f>
        <v>628999007703</v>
      </c>
      <c r="AH1003" t="str">
        <f t="shared" si="155"/>
        <v>METALDET1-LINE 13</v>
      </c>
      <c r="AI1003">
        <f>IF(I1003="violation",COUNTIF($AH$1:AH1003,AH1003),0)</f>
        <v>310</v>
      </c>
      <c r="AJ1003" t="str">
        <f t="shared" si="156"/>
        <v>violation-METALDET1</v>
      </c>
      <c r="AK1003">
        <f>IF(I1003="violation",COUNTIF($AJ$1:AJ1003,AJ1003),FALSE)</f>
        <v>768</v>
      </c>
      <c r="AL1003">
        <f t="shared" si="157"/>
        <v>0</v>
      </c>
      <c r="AM1003">
        <f t="shared" si="158"/>
        <v>3</v>
      </c>
      <c r="AN1003" t="str">
        <f t="shared" si="159"/>
        <v>ALERT! 3 Violation founded @METALDET1</v>
      </c>
    </row>
    <row r="1004" spans="1:40">
      <c r="A1004" t="s">
        <v>120</v>
      </c>
      <c r="B1004" t="s">
        <v>121</v>
      </c>
      <c r="C1004" t="s">
        <v>785</v>
      </c>
      <c r="D1004" t="s">
        <v>589</v>
      </c>
      <c r="E1004">
        <v>1</v>
      </c>
      <c r="G1004" t="s">
        <v>130</v>
      </c>
      <c r="I1004" t="s">
        <v>125</v>
      </c>
      <c r="Z1004" t="str">
        <f>IFERROR(MID(AA1004,FIND("-",H1004,1)+1,20),_xlfn.IFNA(VLOOKUP(F1004&amp;"-"&amp;AA1004,Ref_Kontak!$A:$E,4,FALSE),Ref_Kontak!$H$2))</f>
        <v>628999007703</v>
      </c>
      <c r="AA1004" t="str">
        <f t="shared" si="150"/>
        <v/>
      </c>
      <c r="AB1004" t="str">
        <f t="shared" si="151"/>
        <v/>
      </c>
      <c r="AC1004" t="str">
        <f t="shared" si="152"/>
        <v>628999007703</v>
      </c>
      <c r="AD1004" t="str">
        <f t="shared" si="153"/>
        <v>Halo+,+Visual+AI+5S+mendeteksi+Violation%3A+METALDET1-LINE+13</v>
      </c>
      <c r="AE1004" t="str">
        <f t="shared" si="154"/>
        <v>https://web.whatsapp.com/send/?phone=628999007703&amp;text=Halo+,+Visual+AI+5S+mendeteksi+Violation%3A+METALDET1-LINE+13&amp;type=phone_number&amp;app_absent=0</v>
      </c>
      <c r="AF1004" t="b">
        <f>IF(ISNA(VLOOKUP(D1004&amp;"-"&amp;AB1004, Ref_Kontak!$A:$E, 4, FALSE)), FALSE, TRUE)</f>
        <v>0</v>
      </c>
      <c r="AG1004" t="str">
        <f>_xlfn.IFNA(VLOOKUP(Z1004,Ref_Kontak!H:H,1,FALSE),"FALSE")</f>
        <v>628999007703</v>
      </c>
      <c r="AH1004" t="str">
        <f t="shared" si="155"/>
        <v>METALDET1-LINE 13</v>
      </c>
      <c r="AI1004">
        <f>IF(I1004="violation",COUNTIF($AH$1:AH1004,AH1004),0)</f>
        <v>311</v>
      </c>
      <c r="AJ1004" t="str">
        <f t="shared" si="156"/>
        <v>violation-METALDET1</v>
      </c>
      <c r="AK1004">
        <f>IF(I1004="violation",COUNTIF($AJ$1:AJ1004,AJ1004),FALSE)</f>
        <v>769</v>
      </c>
      <c r="AL1004">
        <f t="shared" si="157"/>
        <v>0</v>
      </c>
      <c r="AM1004">
        <f t="shared" si="158"/>
        <v>3</v>
      </c>
      <c r="AN1004" t="str">
        <f t="shared" si="159"/>
        <v>ALERT! 3 Violation founded @METALDET1</v>
      </c>
    </row>
    <row r="1005" spans="1:40">
      <c r="A1005" t="s">
        <v>120</v>
      </c>
      <c r="B1005" t="s">
        <v>121</v>
      </c>
      <c r="C1005" t="s">
        <v>786</v>
      </c>
      <c r="D1005" t="s">
        <v>589</v>
      </c>
      <c r="E1005">
        <v>1</v>
      </c>
      <c r="G1005" t="s">
        <v>130</v>
      </c>
      <c r="I1005" t="s">
        <v>125</v>
      </c>
      <c r="Z1005" t="str">
        <f>IFERROR(MID(AA1005,FIND("-",H1005,1)+1,20),_xlfn.IFNA(VLOOKUP(F1005&amp;"-"&amp;AA1005,Ref_Kontak!$A:$E,4,FALSE),Ref_Kontak!$H$2))</f>
        <v>628999007703</v>
      </c>
      <c r="AA1005" t="str">
        <f t="shared" si="150"/>
        <v/>
      </c>
      <c r="AB1005" t="str">
        <f t="shared" si="151"/>
        <v/>
      </c>
      <c r="AC1005" t="str">
        <f t="shared" si="152"/>
        <v>628999007703</v>
      </c>
      <c r="AD1005" t="str">
        <f t="shared" si="153"/>
        <v>Halo+,+Visual+AI+5S+mendeteksi+Violation%3A+METALDET1-LINE+13</v>
      </c>
      <c r="AE1005" t="str">
        <f t="shared" si="154"/>
        <v>https://web.whatsapp.com/send/?phone=628999007703&amp;text=Halo+,+Visual+AI+5S+mendeteksi+Violation%3A+METALDET1-LINE+13&amp;type=phone_number&amp;app_absent=0</v>
      </c>
      <c r="AF1005" t="b">
        <f>IF(ISNA(VLOOKUP(D1005&amp;"-"&amp;AB1005, Ref_Kontak!$A:$E, 4, FALSE)), FALSE, TRUE)</f>
        <v>0</v>
      </c>
      <c r="AG1005" t="str">
        <f>_xlfn.IFNA(VLOOKUP(Z1005,Ref_Kontak!H:H,1,FALSE),"FALSE")</f>
        <v>628999007703</v>
      </c>
      <c r="AH1005" t="str">
        <f t="shared" si="155"/>
        <v>METALDET1-LINE 13</v>
      </c>
      <c r="AI1005">
        <f>IF(I1005="violation",COUNTIF($AH$1:AH1005,AH1005),0)</f>
        <v>312</v>
      </c>
      <c r="AJ1005" t="str">
        <f t="shared" si="156"/>
        <v>violation-METALDET1</v>
      </c>
      <c r="AK1005">
        <f>IF(I1005="violation",COUNTIF($AJ$1:AJ1005,AJ1005),FALSE)</f>
        <v>770</v>
      </c>
      <c r="AL1005">
        <f t="shared" si="157"/>
        <v>0</v>
      </c>
      <c r="AM1005">
        <f t="shared" si="158"/>
        <v>3</v>
      </c>
      <c r="AN1005" t="str">
        <f t="shared" si="159"/>
        <v>ALERT! 3 Violation founded @METALDET1</v>
      </c>
    </row>
    <row r="1006" spans="1:40">
      <c r="A1006" t="s">
        <v>120</v>
      </c>
      <c r="B1006" t="s">
        <v>121</v>
      </c>
      <c r="C1006" t="s">
        <v>786</v>
      </c>
      <c r="D1006" t="s">
        <v>589</v>
      </c>
      <c r="E1006">
        <v>1</v>
      </c>
      <c r="G1006" t="s">
        <v>130</v>
      </c>
      <c r="I1006" t="s">
        <v>125</v>
      </c>
      <c r="Z1006" t="str">
        <f>IFERROR(MID(AA1006,FIND("-",H1006,1)+1,20),_xlfn.IFNA(VLOOKUP(F1006&amp;"-"&amp;AA1006,Ref_Kontak!$A:$E,4,FALSE),Ref_Kontak!$H$2))</f>
        <v>628999007703</v>
      </c>
      <c r="AA1006" t="str">
        <f t="shared" si="150"/>
        <v/>
      </c>
      <c r="AB1006" t="str">
        <f t="shared" si="151"/>
        <v/>
      </c>
      <c r="AC1006" t="str">
        <f t="shared" si="152"/>
        <v>628999007703</v>
      </c>
      <c r="AD1006" t="str">
        <f t="shared" si="153"/>
        <v>Halo+,+Visual+AI+5S+mendeteksi+Violation%3A+METALDET1-LINE+13</v>
      </c>
      <c r="AE1006" t="str">
        <f t="shared" si="154"/>
        <v>https://web.whatsapp.com/send/?phone=628999007703&amp;text=Halo+,+Visual+AI+5S+mendeteksi+Violation%3A+METALDET1-LINE+13&amp;type=phone_number&amp;app_absent=0</v>
      </c>
      <c r="AF1006" t="b">
        <f>IF(ISNA(VLOOKUP(D1006&amp;"-"&amp;AB1006, Ref_Kontak!$A:$E, 4, FALSE)), FALSE, TRUE)</f>
        <v>0</v>
      </c>
      <c r="AG1006" t="str">
        <f>_xlfn.IFNA(VLOOKUP(Z1006,Ref_Kontak!H:H,1,FALSE),"FALSE")</f>
        <v>628999007703</v>
      </c>
      <c r="AH1006" t="str">
        <f t="shared" si="155"/>
        <v>METALDET1-LINE 13</v>
      </c>
      <c r="AI1006">
        <f>IF(I1006="violation",COUNTIF($AH$1:AH1006,AH1006),0)</f>
        <v>313</v>
      </c>
      <c r="AJ1006" t="str">
        <f t="shared" si="156"/>
        <v>violation-METALDET1</v>
      </c>
      <c r="AK1006">
        <f>IF(I1006="violation",COUNTIF($AJ$1:AJ1006,AJ1006),FALSE)</f>
        <v>771</v>
      </c>
      <c r="AL1006">
        <f t="shared" si="157"/>
        <v>0</v>
      </c>
      <c r="AM1006">
        <f t="shared" si="158"/>
        <v>3</v>
      </c>
      <c r="AN1006" t="str">
        <f t="shared" si="159"/>
        <v>ALERT! 3 Violation founded @METALDET1</v>
      </c>
    </row>
    <row r="1007" spans="1:40">
      <c r="A1007" t="s">
        <v>120</v>
      </c>
      <c r="B1007" t="s">
        <v>121</v>
      </c>
      <c r="C1007" t="s">
        <v>787</v>
      </c>
      <c r="D1007" t="s">
        <v>589</v>
      </c>
      <c r="E1007">
        <v>1</v>
      </c>
      <c r="G1007" t="s">
        <v>130</v>
      </c>
      <c r="I1007" t="s">
        <v>125</v>
      </c>
      <c r="Z1007" t="str">
        <f>IFERROR(MID(AA1007,FIND("-",H1007,1)+1,20),_xlfn.IFNA(VLOOKUP(F1007&amp;"-"&amp;AA1007,Ref_Kontak!$A:$E,4,FALSE),Ref_Kontak!$H$2))</f>
        <v>628999007703</v>
      </c>
      <c r="AA1007" t="str">
        <f t="shared" si="150"/>
        <v/>
      </c>
      <c r="AB1007" t="str">
        <f t="shared" si="151"/>
        <v/>
      </c>
      <c r="AC1007" t="str">
        <f t="shared" si="152"/>
        <v>628999007703</v>
      </c>
      <c r="AD1007" t="str">
        <f t="shared" si="153"/>
        <v>Halo+,+Visual+AI+5S+mendeteksi+Violation%3A+METALDET1-LINE+13</v>
      </c>
      <c r="AE1007" t="str">
        <f t="shared" si="154"/>
        <v>https://web.whatsapp.com/send/?phone=628999007703&amp;text=Halo+,+Visual+AI+5S+mendeteksi+Violation%3A+METALDET1-LINE+13&amp;type=phone_number&amp;app_absent=0</v>
      </c>
      <c r="AF1007" t="b">
        <f>IF(ISNA(VLOOKUP(D1007&amp;"-"&amp;AB1007, Ref_Kontak!$A:$E, 4, FALSE)), FALSE, TRUE)</f>
        <v>0</v>
      </c>
      <c r="AG1007" t="str">
        <f>_xlfn.IFNA(VLOOKUP(Z1007,Ref_Kontak!H:H,1,FALSE),"FALSE")</f>
        <v>628999007703</v>
      </c>
      <c r="AH1007" t="str">
        <f t="shared" si="155"/>
        <v>METALDET1-LINE 13</v>
      </c>
      <c r="AI1007">
        <f>IF(I1007="violation",COUNTIF($AH$1:AH1007,AH1007),0)</f>
        <v>314</v>
      </c>
      <c r="AJ1007" t="str">
        <f t="shared" si="156"/>
        <v>violation-METALDET1</v>
      </c>
      <c r="AK1007">
        <f>IF(I1007="violation",COUNTIF($AJ$1:AJ1007,AJ1007),FALSE)</f>
        <v>772</v>
      </c>
      <c r="AL1007">
        <f t="shared" si="157"/>
        <v>0</v>
      </c>
      <c r="AM1007">
        <f t="shared" si="158"/>
        <v>3</v>
      </c>
      <c r="AN1007" t="str">
        <f t="shared" si="159"/>
        <v>ALERT! 3 Violation founded @METALDET1</v>
      </c>
    </row>
    <row r="1008" spans="1:40">
      <c r="A1008" t="s">
        <v>120</v>
      </c>
      <c r="B1008" t="s">
        <v>121</v>
      </c>
      <c r="C1008" t="s">
        <v>788</v>
      </c>
      <c r="D1008" t="s">
        <v>589</v>
      </c>
      <c r="E1008">
        <v>1</v>
      </c>
      <c r="G1008" t="s">
        <v>130</v>
      </c>
      <c r="I1008" t="s">
        <v>125</v>
      </c>
      <c r="Z1008" t="str">
        <f>IFERROR(MID(AA1008,FIND("-",H1008,1)+1,20),_xlfn.IFNA(VLOOKUP(F1008&amp;"-"&amp;AA1008,Ref_Kontak!$A:$E,4,FALSE),Ref_Kontak!$H$2))</f>
        <v>628999007703</v>
      </c>
      <c r="AA1008" t="str">
        <f t="shared" si="150"/>
        <v/>
      </c>
      <c r="AB1008" t="str">
        <f t="shared" si="151"/>
        <v/>
      </c>
      <c r="AC1008" t="str">
        <f t="shared" si="152"/>
        <v>628999007703</v>
      </c>
      <c r="AD1008" t="str">
        <f t="shared" si="153"/>
        <v>Halo+,+Visual+AI+5S+mendeteksi+Violation%3A+METALDET1-LINE+13</v>
      </c>
      <c r="AE1008" t="str">
        <f t="shared" si="154"/>
        <v>https://web.whatsapp.com/send/?phone=628999007703&amp;text=Halo+,+Visual+AI+5S+mendeteksi+Violation%3A+METALDET1-LINE+13&amp;type=phone_number&amp;app_absent=0</v>
      </c>
      <c r="AF1008" t="b">
        <f>IF(ISNA(VLOOKUP(D1008&amp;"-"&amp;AB1008, Ref_Kontak!$A:$E, 4, FALSE)), FALSE, TRUE)</f>
        <v>0</v>
      </c>
      <c r="AG1008" t="str">
        <f>_xlfn.IFNA(VLOOKUP(Z1008,Ref_Kontak!H:H,1,FALSE),"FALSE")</f>
        <v>628999007703</v>
      </c>
      <c r="AH1008" t="str">
        <f t="shared" si="155"/>
        <v>METALDET1-LINE 13</v>
      </c>
      <c r="AI1008">
        <f>IF(I1008="violation",COUNTIF($AH$1:AH1008,AH1008),0)</f>
        <v>315</v>
      </c>
      <c r="AJ1008" t="str">
        <f t="shared" si="156"/>
        <v>violation-METALDET1</v>
      </c>
      <c r="AK1008">
        <f>IF(I1008="violation",COUNTIF($AJ$1:AJ1008,AJ1008),FALSE)</f>
        <v>773</v>
      </c>
      <c r="AL1008">
        <f t="shared" si="157"/>
        <v>0</v>
      </c>
      <c r="AM1008">
        <f t="shared" si="158"/>
        <v>3</v>
      </c>
      <c r="AN1008" t="str">
        <f t="shared" si="159"/>
        <v>ALERT! 3 Violation founded @METALDET1</v>
      </c>
    </row>
    <row r="1009" spans="1:40">
      <c r="A1009" t="s">
        <v>120</v>
      </c>
      <c r="B1009" t="s">
        <v>121</v>
      </c>
      <c r="C1009" t="s">
        <v>789</v>
      </c>
      <c r="D1009" t="s">
        <v>589</v>
      </c>
      <c r="E1009">
        <v>1</v>
      </c>
      <c r="G1009" t="s">
        <v>130</v>
      </c>
      <c r="I1009" t="s">
        <v>125</v>
      </c>
      <c r="Z1009" t="str">
        <f>IFERROR(MID(AA1009,FIND("-",H1009,1)+1,20),_xlfn.IFNA(VLOOKUP(F1009&amp;"-"&amp;AA1009,Ref_Kontak!$A:$E,4,FALSE),Ref_Kontak!$H$2))</f>
        <v>628999007703</v>
      </c>
      <c r="AA1009" t="str">
        <f t="shared" si="150"/>
        <v/>
      </c>
      <c r="AB1009" t="str">
        <f t="shared" si="151"/>
        <v/>
      </c>
      <c r="AC1009" t="str">
        <f t="shared" si="152"/>
        <v>628999007703</v>
      </c>
      <c r="AD1009" t="str">
        <f t="shared" si="153"/>
        <v>Halo+,+Visual+AI+5S+mendeteksi+Violation%3A+METALDET1-LINE+13</v>
      </c>
      <c r="AE1009" t="str">
        <f t="shared" si="154"/>
        <v>https://web.whatsapp.com/send/?phone=628999007703&amp;text=Halo+,+Visual+AI+5S+mendeteksi+Violation%3A+METALDET1-LINE+13&amp;type=phone_number&amp;app_absent=0</v>
      </c>
      <c r="AF1009" t="b">
        <f>IF(ISNA(VLOOKUP(D1009&amp;"-"&amp;AB1009, Ref_Kontak!$A:$E, 4, FALSE)), FALSE, TRUE)</f>
        <v>0</v>
      </c>
      <c r="AG1009" t="str">
        <f>_xlfn.IFNA(VLOOKUP(Z1009,Ref_Kontak!H:H,1,FALSE),"FALSE")</f>
        <v>628999007703</v>
      </c>
      <c r="AH1009" t="str">
        <f t="shared" si="155"/>
        <v>METALDET1-LINE 13</v>
      </c>
      <c r="AI1009">
        <f>IF(I1009="violation",COUNTIF($AH$1:AH1009,AH1009),0)</f>
        <v>316</v>
      </c>
      <c r="AJ1009" t="str">
        <f t="shared" si="156"/>
        <v>violation-METALDET1</v>
      </c>
      <c r="AK1009">
        <f>IF(I1009="violation",COUNTIF($AJ$1:AJ1009,AJ1009),FALSE)</f>
        <v>774</v>
      </c>
      <c r="AL1009">
        <f t="shared" si="157"/>
        <v>0</v>
      </c>
      <c r="AM1009">
        <f t="shared" si="158"/>
        <v>3</v>
      </c>
      <c r="AN1009" t="str">
        <f t="shared" si="159"/>
        <v>ALERT! 3 Violation founded @METALDET1</v>
      </c>
    </row>
    <row r="1010" spans="1:40">
      <c r="A1010" t="s">
        <v>120</v>
      </c>
      <c r="B1010" t="s">
        <v>121</v>
      </c>
      <c r="C1010" t="s">
        <v>790</v>
      </c>
      <c r="D1010" t="s">
        <v>589</v>
      </c>
      <c r="E1010">
        <v>1</v>
      </c>
      <c r="G1010" t="s">
        <v>130</v>
      </c>
      <c r="I1010" t="s">
        <v>125</v>
      </c>
      <c r="Z1010" t="str">
        <f>IFERROR(MID(AA1010,FIND("-",H1010,1)+1,20),_xlfn.IFNA(VLOOKUP(F1010&amp;"-"&amp;AA1010,Ref_Kontak!$A:$E,4,FALSE),Ref_Kontak!$H$2))</f>
        <v>628999007703</v>
      </c>
      <c r="AA1010" t="str">
        <f t="shared" si="150"/>
        <v/>
      </c>
      <c r="AB1010" t="str">
        <f t="shared" si="151"/>
        <v/>
      </c>
      <c r="AC1010" t="str">
        <f t="shared" si="152"/>
        <v>628999007703</v>
      </c>
      <c r="AD1010" t="str">
        <f t="shared" si="153"/>
        <v>Halo+,+Visual+AI+5S+mendeteksi+Violation%3A+METALDET1-LINE+13</v>
      </c>
      <c r="AE1010" t="str">
        <f t="shared" si="154"/>
        <v>https://web.whatsapp.com/send/?phone=628999007703&amp;text=Halo+,+Visual+AI+5S+mendeteksi+Violation%3A+METALDET1-LINE+13&amp;type=phone_number&amp;app_absent=0</v>
      </c>
      <c r="AF1010" t="b">
        <f>IF(ISNA(VLOOKUP(D1010&amp;"-"&amp;AB1010, Ref_Kontak!$A:$E, 4, FALSE)), FALSE, TRUE)</f>
        <v>0</v>
      </c>
      <c r="AG1010" t="str">
        <f>_xlfn.IFNA(VLOOKUP(Z1010,Ref_Kontak!H:H,1,FALSE),"FALSE")</f>
        <v>628999007703</v>
      </c>
      <c r="AH1010" t="str">
        <f t="shared" si="155"/>
        <v>METALDET1-LINE 13</v>
      </c>
      <c r="AI1010">
        <f>IF(I1010="violation",COUNTIF($AH$1:AH1010,AH1010),0)</f>
        <v>317</v>
      </c>
      <c r="AJ1010" t="str">
        <f t="shared" si="156"/>
        <v>violation-METALDET1</v>
      </c>
      <c r="AK1010">
        <f>IF(I1010="violation",COUNTIF($AJ$1:AJ1010,AJ1010),FALSE)</f>
        <v>775</v>
      </c>
      <c r="AL1010">
        <f t="shared" si="157"/>
        <v>0</v>
      </c>
      <c r="AM1010">
        <f t="shared" si="158"/>
        <v>3</v>
      </c>
      <c r="AN1010" t="str">
        <f t="shared" si="159"/>
        <v>ALERT! 3 Violation founded @METALDET1</v>
      </c>
    </row>
    <row r="1011" spans="1:40">
      <c r="A1011" t="s">
        <v>120</v>
      </c>
      <c r="B1011" t="s">
        <v>121</v>
      </c>
      <c r="C1011" t="s">
        <v>790</v>
      </c>
      <c r="D1011" t="s">
        <v>589</v>
      </c>
      <c r="E1011">
        <v>1</v>
      </c>
      <c r="G1011" t="s">
        <v>130</v>
      </c>
      <c r="I1011" t="s">
        <v>125</v>
      </c>
      <c r="Z1011" t="str">
        <f>IFERROR(MID(AA1011,FIND("-",H1011,1)+1,20),_xlfn.IFNA(VLOOKUP(F1011&amp;"-"&amp;AA1011,Ref_Kontak!$A:$E,4,FALSE),Ref_Kontak!$H$2))</f>
        <v>628999007703</v>
      </c>
      <c r="AA1011" t="str">
        <f t="shared" si="150"/>
        <v/>
      </c>
      <c r="AB1011" t="str">
        <f t="shared" si="151"/>
        <v/>
      </c>
      <c r="AC1011" t="str">
        <f t="shared" si="152"/>
        <v>628999007703</v>
      </c>
      <c r="AD1011" t="str">
        <f t="shared" si="153"/>
        <v>Halo+,+Visual+AI+5S+mendeteksi+Violation%3A+METALDET1-LINE+13</v>
      </c>
      <c r="AE1011" t="str">
        <f t="shared" si="154"/>
        <v>https://web.whatsapp.com/send/?phone=628999007703&amp;text=Halo+,+Visual+AI+5S+mendeteksi+Violation%3A+METALDET1-LINE+13&amp;type=phone_number&amp;app_absent=0</v>
      </c>
      <c r="AF1011" t="b">
        <f>IF(ISNA(VLOOKUP(D1011&amp;"-"&amp;AB1011, Ref_Kontak!$A:$E, 4, FALSE)), FALSE, TRUE)</f>
        <v>0</v>
      </c>
      <c r="AG1011" t="str">
        <f>_xlfn.IFNA(VLOOKUP(Z1011,Ref_Kontak!H:H,1,FALSE),"FALSE")</f>
        <v>628999007703</v>
      </c>
      <c r="AH1011" t="str">
        <f t="shared" si="155"/>
        <v>METALDET1-LINE 13</v>
      </c>
      <c r="AI1011">
        <f>IF(I1011="violation",COUNTIF($AH$1:AH1011,AH1011),0)</f>
        <v>318</v>
      </c>
      <c r="AJ1011" t="str">
        <f t="shared" si="156"/>
        <v>violation-METALDET1</v>
      </c>
      <c r="AK1011">
        <f>IF(I1011="violation",COUNTIF($AJ$1:AJ1011,AJ1011),FALSE)</f>
        <v>776</v>
      </c>
      <c r="AL1011">
        <f t="shared" si="157"/>
        <v>0</v>
      </c>
      <c r="AM1011">
        <f t="shared" si="158"/>
        <v>3</v>
      </c>
      <c r="AN1011" t="str">
        <f t="shared" si="159"/>
        <v>ALERT! 3 Violation founded @METALDET1</v>
      </c>
    </row>
    <row r="1012" spans="1:40">
      <c r="A1012" t="s">
        <v>120</v>
      </c>
      <c r="B1012" t="s">
        <v>121</v>
      </c>
      <c r="C1012" t="s">
        <v>791</v>
      </c>
      <c r="D1012" t="s">
        <v>589</v>
      </c>
      <c r="E1012">
        <v>1</v>
      </c>
      <c r="G1012" t="s">
        <v>130</v>
      </c>
      <c r="I1012" t="s">
        <v>125</v>
      </c>
      <c r="Z1012" t="str">
        <f>IFERROR(MID(AA1012,FIND("-",H1012,1)+1,20),_xlfn.IFNA(VLOOKUP(F1012&amp;"-"&amp;AA1012,Ref_Kontak!$A:$E,4,FALSE),Ref_Kontak!$H$2))</f>
        <v>628999007703</v>
      </c>
      <c r="AA1012" t="str">
        <f t="shared" si="150"/>
        <v/>
      </c>
      <c r="AB1012" t="str">
        <f t="shared" si="151"/>
        <v/>
      </c>
      <c r="AC1012" t="str">
        <f t="shared" si="152"/>
        <v>628999007703</v>
      </c>
      <c r="AD1012" t="str">
        <f t="shared" si="153"/>
        <v>Halo+,+Visual+AI+5S+mendeteksi+Violation%3A+METALDET1-LINE+13</v>
      </c>
      <c r="AE1012" t="str">
        <f t="shared" si="154"/>
        <v>https://web.whatsapp.com/send/?phone=628999007703&amp;text=Halo+,+Visual+AI+5S+mendeteksi+Violation%3A+METALDET1-LINE+13&amp;type=phone_number&amp;app_absent=0</v>
      </c>
      <c r="AF1012" t="b">
        <f>IF(ISNA(VLOOKUP(D1012&amp;"-"&amp;AB1012, Ref_Kontak!$A:$E, 4, FALSE)), FALSE, TRUE)</f>
        <v>0</v>
      </c>
      <c r="AG1012" t="str">
        <f>_xlfn.IFNA(VLOOKUP(Z1012,Ref_Kontak!H:H,1,FALSE),"FALSE")</f>
        <v>628999007703</v>
      </c>
      <c r="AH1012" t="str">
        <f t="shared" si="155"/>
        <v>METALDET1-LINE 13</v>
      </c>
      <c r="AI1012">
        <f>IF(I1012="violation",COUNTIF($AH$1:AH1012,AH1012),0)</f>
        <v>319</v>
      </c>
      <c r="AJ1012" t="str">
        <f t="shared" si="156"/>
        <v>violation-METALDET1</v>
      </c>
      <c r="AK1012">
        <f>IF(I1012="violation",COUNTIF($AJ$1:AJ1012,AJ1012),FALSE)</f>
        <v>777</v>
      </c>
      <c r="AL1012">
        <f t="shared" si="157"/>
        <v>0</v>
      </c>
      <c r="AM1012">
        <f t="shared" si="158"/>
        <v>3</v>
      </c>
      <c r="AN1012" t="str">
        <f t="shared" si="159"/>
        <v>ALERT! 3 Violation founded @METALDET1</v>
      </c>
    </row>
    <row r="1013" spans="1:40">
      <c r="A1013" t="s">
        <v>120</v>
      </c>
      <c r="B1013" t="s">
        <v>121</v>
      </c>
      <c r="C1013" t="s">
        <v>792</v>
      </c>
      <c r="D1013" t="s">
        <v>589</v>
      </c>
      <c r="E1013">
        <v>1</v>
      </c>
      <c r="G1013" t="s">
        <v>130</v>
      </c>
      <c r="I1013" t="s">
        <v>125</v>
      </c>
      <c r="Z1013" t="str">
        <f>IFERROR(MID(AA1013,FIND("-",H1013,1)+1,20),_xlfn.IFNA(VLOOKUP(F1013&amp;"-"&amp;AA1013,Ref_Kontak!$A:$E,4,FALSE),Ref_Kontak!$H$2))</f>
        <v>628999007703</v>
      </c>
      <c r="AA1013" t="str">
        <f t="shared" si="150"/>
        <v/>
      </c>
      <c r="AB1013" t="str">
        <f t="shared" si="151"/>
        <v/>
      </c>
      <c r="AC1013" t="str">
        <f t="shared" si="152"/>
        <v>628999007703</v>
      </c>
      <c r="AD1013" t="str">
        <f t="shared" si="153"/>
        <v>Halo+,+Visual+AI+5S+mendeteksi+Violation%3A+METALDET1-LINE+13</v>
      </c>
      <c r="AE1013" t="str">
        <f t="shared" si="154"/>
        <v>https://web.whatsapp.com/send/?phone=628999007703&amp;text=Halo+,+Visual+AI+5S+mendeteksi+Violation%3A+METALDET1-LINE+13&amp;type=phone_number&amp;app_absent=0</v>
      </c>
      <c r="AF1013" t="b">
        <f>IF(ISNA(VLOOKUP(D1013&amp;"-"&amp;AB1013, Ref_Kontak!$A:$E, 4, FALSE)), FALSE, TRUE)</f>
        <v>0</v>
      </c>
      <c r="AG1013" t="str">
        <f>_xlfn.IFNA(VLOOKUP(Z1013,Ref_Kontak!H:H,1,FALSE),"FALSE")</f>
        <v>628999007703</v>
      </c>
      <c r="AH1013" t="str">
        <f t="shared" si="155"/>
        <v>METALDET1-LINE 13</v>
      </c>
      <c r="AI1013">
        <f>IF(I1013="violation",COUNTIF($AH$1:AH1013,AH1013),0)</f>
        <v>320</v>
      </c>
      <c r="AJ1013" t="str">
        <f t="shared" si="156"/>
        <v>violation-METALDET1</v>
      </c>
      <c r="AK1013">
        <f>IF(I1013="violation",COUNTIF($AJ$1:AJ1013,AJ1013),FALSE)</f>
        <v>778</v>
      </c>
      <c r="AL1013">
        <f t="shared" si="157"/>
        <v>0</v>
      </c>
      <c r="AM1013">
        <f t="shared" si="158"/>
        <v>3</v>
      </c>
      <c r="AN1013" t="str">
        <f t="shared" si="159"/>
        <v>ALERT! 3 Violation founded @METALDET1</v>
      </c>
    </row>
    <row r="1014" spans="1:40">
      <c r="A1014" t="s">
        <v>120</v>
      </c>
      <c r="B1014" t="s">
        <v>121</v>
      </c>
      <c r="C1014" t="s">
        <v>792</v>
      </c>
      <c r="D1014" t="s">
        <v>589</v>
      </c>
      <c r="E1014">
        <v>1</v>
      </c>
      <c r="G1014" t="s">
        <v>130</v>
      </c>
      <c r="I1014" t="s">
        <v>125</v>
      </c>
      <c r="Z1014" t="str">
        <f>IFERROR(MID(AA1014,FIND("-",H1014,1)+1,20),_xlfn.IFNA(VLOOKUP(F1014&amp;"-"&amp;AA1014,Ref_Kontak!$A:$E,4,FALSE),Ref_Kontak!$H$2))</f>
        <v>628999007703</v>
      </c>
      <c r="AA1014" t="str">
        <f t="shared" si="150"/>
        <v/>
      </c>
      <c r="AB1014" t="str">
        <f t="shared" si="151"/>
        <v/>
      </c>
      <c r="AC1014" t="str">
        <f t="shared" si="152"/>
        <v>628999007703</v>
      </c>
      <c r="AD1014" t="str">
        <f t="shared" si="153"/>
        <v>Halo+,+Visual+AI+5S+mendeteksi+Violation%3A+METALDET1-LINE+13</v>
      </c>
      <c r="AE1014" t="str">
        <f t="shared" si="154"/>
        <v>https://web.whatsapp.com/send/?phone=628999007703&amp;text=Halo+,+Visual+AI+5S+mendeteksi+Violation%3A+METALDET1-LINE+13&amp;type=phone_number&amp;app_absent=0</v>
      </c>
      <c r="AF1014" t="b">
        <f>IF(ISNA(VLOOKUP(D1014&amp;"-"&amp;AB1014, Ref_Kontak!$A:$E, 4, FALSE)), FALSE, TRUE)</f>
        <v>0</v>
      </c>
      <c r="AG1014" t="str">
        <f>_xlfn.IFNA(VLOOKUP(Z1014,Ref_Kontak!H:H,1,FALSE),"FALSE")</f>
        <v>628999007703</v>
      </c>
      <c r="AH1014" t="str">
        <f t="shared" si="155"/>
        <v>METALDET1-LINE 13</v>
      </c>
      <c r="AI1014">
        <f>IF(I1014="violation",COUNTIF($AH$1:AH1014,AH1014),0)</f>
        <v>321</v>
      </c>
      <c r="AJ1014" t="str">
        <f t="shared" si="156"/>
        <v>violation-METALDET1</v>
      </c>
      <c r="AK1014">
        <f>IF(I1014="violation",COUNTIF($AJ$1:AJ1014,AJ1014),FALSE)</f>
        <v>779</v>
      </c>
      <c r="AL1014">
        <f t="shared" si="157"/>
        <v>0</v>
      </c>
      <c r="AM1014">
        <f t="shared" si="158"/>
        <v>3</v>
      </c>
      <c r="AN1014" t="str">
        <f t="shared" si="159"/>
        <v>ALERT! 3 Violation founded @METALDET1</v>
      </c>
    </row>
    <row r="1015" spans="1:40">
      <c r="A1015" t="s">
        <v>120</v>
      </c>
      <c r="B1015" t="s">
        <v>121</v>
      </c>
      <c r="C1015" t="s">
        <v>793</v>
      </c>
      <c r="D1015" t="s">
        <v>129</v>
      </c>
      <c r="E1015">
        <v>1</v>
      </c>
      <c r="G1015" t="s">
        <v>130</v>
      </c>
      <c r="I1015" t="s">
        <v>125</v>
      </c>
      <c r="K1015" t="s">
        <v>794</v>
      </c>
      <c r="Z1015" t="str">
        <f>IFERROR(MID(AA1015,FIND("-",H1015,1)+1,20),_xlfn.IFNA(VLOOKUP(F1015&amp;"-"&amp;AA1015,Ref_Kontak!$A:$E,4,FALSE),Ref_Kontak!$H$2))</f>
        <v>628999007703</v>
      </c>
      <c r="AA1015" t="str">
        <f t="shared" si="150"/>
        <v/>
      </c>
      <c r="AB1015" t="str">
        <f t="shared" si="151"/>
        <v/>
      </c>
      <c r="AC1015" t="str">
        <f t="shared" si="152"/>
        <v>628999007703</v>
      </c>
      <c r="AD1015" t="str">
        <f t="shared" si="153"/>
        <v>Halo+,+Visual+AI+5S+mendeteksi+Violation%3A+METALDET1-LINE+8</v>
      </c>
      <c r="AE1015" t="str">
        <f t="shared" si="154"/>
        <v>https://web.whatsapp.com/send/?phone=628999007703&amp;text=Halo+,+Visual+AI+5S+mendeteksi+Violation%3A+METALDET1-LINE+8&amp;type=phone_number&amp;app_absent=0</v>
      </c>
      <c r="AF1015" t="b">
        <f>IF(ISNA(VLOOKUP(D1015&amp;"-"&amp;AB1015, Ref_Kontak!$A:$E, 4, FALSE)), FALSE, TRUE)</f>
        <v>0</v>
      </c>
      <c r="AG1015" t="str">
        <f>_xlfn.IFNA(VLOOKUP(Z1015,Ref_Kontak!H:H,1,FALSE),"FALSE")</f>
        <v>628999007703</v>
      </c>
      <c r="AH1015" t="str">
        <f t="shared" si="155"/>
        <v>METALDET1-LINE 8</v>
      </c>
      <c r="AI1015">
        <f>IF(I1015="violation",COUNTIF($AH$1:AH1015,AH1015),0)</f>
        <v>460</v>
      </c>
      <c r="AJ1015" t="str">
        <f t="shared" si="156"/>
        <v>violation-METALDET1</v>
      </c>
      <c r="AK1015">
        <f>IF(I1015="violation",COUNTIF($AJ$1:AJ1015,AJ1015),FALSE)</f>
        <v>780</v>
      </c>
      <c r="AL1015">
        <f t="shared" si="157"/>
        <v>0</v>
      </c>
      <c r="AM1015">
        <f t="shared" si="158"/>
        <v>3</v>
      </c>
      <c r="AN1015" t="str">
        <f t="shared" si="159"/>
        <v>ALERT! 3 Violation founded @METALDET1</v>
      </c>
    </row>
    <row r="1016" spans="1:40">
      <c r="A1016" t="s">
        <v>120</v>
      </c>
      <c r="B1016" t="s">
        <v>121</v>
      </c>
      <c r="C1016" t="s">
        <v>795</v>
      </c>
      <c r="D1016" t="s">
        <v>589</v>
      </c>
      <c r="E1016">
        <v>1</v>
      </c>
      <c r="G1016" t="s">
        <v>130</v>
      </c>
      <c r="I1016" t="s">
        <v>125</v>
      </c>
      <c r="Z1016" t="str">
        <f>IFERROR(MID(AA1016,FIND("-",H1016,1)+1,20),_xlfn.IFNA(VLOOKUP(F1016&amp;"-"&amp;AA1016,Ref_Kontak!$A:$E,4,FALSE),Ref_Kontak!$H$2))</f>
        <v>628999007703</v>
      </c>
      <c r="AA1016" t="str">
        <f t="shared" si="150"/>
        <v/>
      </c>
      <c r="AB1016" t="str">
        <f t="shared" si="151"/>
        <v/>
      </c>
      <c r="AC1016" t="str">
        <f t="shared" si="152"/>
        <v>628999007703</v>
      </c>
      <c r="AD1016" t="str">
        <f t="shared" si="153"/>
        <v>Halo+,+Visual+AI+5S+mendeteksi+Violation%3A+METALDET1-LINE+13</v>
      </c>
      <c r="AE1016" t="str">
        <f t="shared" si="154"/>
        <v>https://web.whatsapp.com/send/?phone=628999007703&amp;text=Halo+,+Visual+AI+5S+mendeteksi+Violation%3A+METALDET1-LINE+13&amp;type=phone_number&amp;app_absent=0</v>
      </c>
      <c r="AF1016" t="b">
        <f>IF(ISNA(VLOOKUP(D1016&amp;"-"&amp;AB1016, Ref_Kontak!$A:$E, 4, FALSE)), FALSE, TRUE)</f>
        <v>0</v>
      </c>
      <c r="AG1016" t="str">
        <f>_xlfn.IFNA(VLOOKUP(Z1016,Ref_Kontak!H:H,1,FALSE),"FALSE")</f>
        <v>628999007703</v>
      </c>
      <c r="AH1016" t="str">
        <f t="shared" si="155"/>
        <v>METALDET1-LINE 13</v>
      </c>
      <c r="AI1016">
        <f>IF(I1016="violation",COUNTIF($AH$1:AH1016,AH1016),0)</f>
        <v>322</v>
      </c>
      <c r="AJ1016" t="str">
        <f t="shared" si="156"/>
        <v>violation-METALDET1</v>
      </c>
      <c r="AK1016">
        <f>IF(I1016="violation",COUNTIF($AJ$1:AJ1016,AJ1016),FALSE)</f>
        <v>781</v>
      </c>
      <c r="AL1016">
        <f t="shared" si="157"/>
        <v>0</v>
      </c>
      <c r="AM1016">
        <f t="shared" si="158"/>
        <v>3</v>
      </c>
      <c r="AN1016" t="str">
        <f t="shared" si="159"/>
        <v>ALERT! 3 Violation founded @METALDET1</v>
      </c>
    </row>
    <row r="1017" spans="1:40">
      <c r="A1017" t="s">
        <v>120</v>
      </c>
      <c r="B1017" t="s">
        <v>121</v>
      </c>
      <c r="C1017" t="s">
        <v>795</v>
      </c>
      <c r="D1017" t="s">
        <v>129</v>
      </c>
      <c r="E1017">
        <v>1</v>
      </c>
      <c r="G1017" t="s">
        <v>130</v>
      </c>
      <c r="I1017" t="s">
        <v>125</v>
      </c>
      <c r="Z1017" t="str">
        <f>IFERROR(MID(AA1017,FIND("-",H1017,1)+1,20),_xlfn.IFNA(VLOOKUP(F1017&amp;"-"&amp;AA1017,Ref_Kontak!$A:$E,4,FALSE),Ref_Kontak!$H$2))</f>
        <v>628999007703</v>
      </c>
      <c r="AA1017" t="str">
        <f t="shared" si="150"/>
        <v/>
      </c>
      <c r="AB1017" t="str">
        <f t="shared" si="151"/>
        <v/>
      </c>
      <c r="AC1017" t="str">
        <f t="shared" si="152"/>
        <v>628999007703</v>
      </c>
      <c r="AD1017" t="str">
        <f t="shared" si="153"/>
        <v>Halo+,+Visual+AI+5S+mendeteksi+Violation%3A+METALDET1-LINE+8</v>
      </c>
      <c r="AE1017" t="str">
        <f t="shared" si="154"/>
        <v>https://web.whatsapp.com/send/?phone=628999007703&amp;text=Halo+,+Visual+AI+5S+mendeteksi+Violation%3A+METALDET1-LINE+8&amp;type=phone_number&amp;app_absent=0</v>
      </c>
      <c r="AF1017" t="b">
        <f>IF(ISNA(VLOOKUP(D1017&amp;"-"&amp;AB1017, Ref_Kontak!$A:$E, 4, FALSE)), FALSE, TRUE)</f>
        <v>0</v>
      </c>
      <c r="AG1017" t="str">
        <f>_xlfn.IFNA(VLOOKUP(Z1017,Ref_Kontak!H:H,1,FALSE),"FALSE")</f>
        <v>628999007703</v>
      </c>
      <c r="AH1017" t="str">
        <f t="shared" si="155"/>
        <v>METALDET1-LINE 8</v>
      </c>
      <c r="AI1017">
        <f>IF(I1017="violation",COUNTIF($AH$1:AH1017,AH1017),0)</f>
        <v>461</v>
      </c>
      <c r="AJ1017" t="str">
        <f t="shared" si="156"/>
        <v>violation-METALDET1</v>
      </c>
      <c r="AK1017">
        <f>IF(I1017="violation",COUNTIF($AJ$1:AJ1017,AJ1017),FALSE)</f>
        <v>782</v>
      </c>
      <c r="AL1017">
        <f t="shared" si="157"/>
        <v>0</v>
      </c>
      <c r="AM1017">
        <f t="shared" si="158"/>
        <v>3</v>
      </c>
      <c r="AN1017" t="str">
        <f t="shared" si="159"/>
        <v>ALERT! 3 Violation founded @METALDET1</v>
      </c>
    </row>
    <row r="1018" spans="1:40">
      <c r="A1018" t="s">
        <v>120</v>
      </c>
      <c r="B1018" t="s">
        <v>121</v>
      </c>
      <c r="C1018" t="s">
        <v>795</v>
      </c>
      <c r="D1018" t="s">
        <v>589</v>
      </c>
      <c r="E1018">
        <v>1</v>
      </c>
      <c r="G1018" t="s">
        <v>130</v>
      </c>
      <c r="I1018" t="s">
        <v>125</v>
      </c>
      <c r="Z1018" t="str">
        <f>IFERROR(MID(AA1018,FIND("-",H1018,1)+1,20),_xlfn.IFNA(VLOOKUP(F1018&amp;"-"&amp;AA1018,Ref_Kontak!$A:$E,4,FALSE),Ref_Kontak!$H$2))</f>
        <v>628999007703</v>
      </c>
      <c r="AA1018" t="str">
        <f t="shared" si="150"/>
        <v/>
      </c>
      <c r="AB1018" t="str">
        <f t="shared" si="151"/>
        <v/>
      </c>
      <c r="AC1018" t="str">
        <f t="shared" si="152"/>
        <v>628999007703</v>
      </c>
      <c r="AD1018" t="str">
        <f t="shared" si="153"/>
        <v>Halo+,+Visual+AI+5S+mendeteksi+Violation%3A+METALDET1-LINE+13</v>
      </c>
      <c r="AE1018" t="str">
        <f t="shared" si="154"/>
        <v>https://web.whatsapp.com/send/?phone=628999007703&amp;text=Halo+,+Visual+AI+5S+mendeteksi+Violation%3A+METALDET1-LINE+13&amp;type=phone_number&amp;app_absent=0</v>
      </c>
      <c r="AF1018" t="b">
        <f>IF(ISNA(VLOOKUP(D1018&amp;"-"&amp;AB1018, Ref_Kontak!$A:$E, 4, FALSE)), FALSE, TRUE)</f>
        <v>0</v>
      </c>
      <c r="AG1018" t="str">
        <f>_xlfn.IFNA(VLOOKUP(Z1018,Ref_Kontak!H:H,1,FALSE),"FALSE")</f>
        <v>628999007703</v>
      </c>
      <c r="AH1018" t="str">
        <f t="shared" si="155"/>
        <v>METALDET1-LINE 13</v>
      </c>
      <c r="AI1018">
        <f>IF(I1018="violation",COUNTIF($AH$1:AH1018,AH1018),0)</f>
        <v>323</v>
      </c>
      <c r="AJ1018" t="str">
        <f t="shared" si="156"/>
        <v>violation-METALDET1</v>
      </c>
      <c r="AK1018">
        <f>IF(I1018="violation",COUNTIF($AJ$1:AJ1018,AJ1018),FALSE)</f>
        <v>783</v>
      </c>
      <c r="AL1018">
        <f t="shared" si="157"/>
        <v>0</v>
      </c>
      <c r="AM1018">
        <f t="shared" si="158"/>
        <v>3</v>
      </c>
      <c r="AN1018" t="str">
        <f t="shared" si="159"/>
        <v>ALERT! 3 Violation founded @METALDET1</v>
      </c>
    </row>
    <row r="1019" spans="1:40">
      <c r="A1019" t="s">
        <v>120</v>
      </c>
      <c r="B1019" t="s">
        <v>121</v>
      </c>
      <c r="C1019" t="s">
        <v>796</v>
      </c>
      <c r="D1019" t="s">
        <v>129</v>
      </c>
      <c r="E1019">
        <v>1</v>
      </c>
      <c r="G1019" t="s">
        <v>130</v>
      </c>
      <c r="I1019" t="s">
        <v>125</v>
      </c>
      <c r="Z1019" t="str">
        <f>IFERROR(MID(AA1019,FIND("-",H1019,1)+1,20),_xlfn.IFNA(VLOOKUP(F1019&amp;"-"&amp;AA1019,Ref_Kontak!$A:$E,4,FALSE),Ref_Kontak!$H$2))</f>
        <v>628999007703</v>
      </c>
      <c r="AA1019" t="str">
        <f t="shared" si="150"/>
        <v/>
      </c>
      <c r="AB1019" t="str">
        <f t="shared" si="151"/>
        <v/>
      </c>
      <c r="AC1019" t="str">
        <f t="shared" si="152"/>
        <v>628999007703</v>
      </c>
      <c r="AD1019" t="str">
        <f t="shared" si="153"/>
        <v>Halo+,+Visual+AI+5S+mendeteksi+Violation%3A+METALDET1-LINE+8</v>
      </c>
      <c r="AE1019" t="str">
        <f t="shared" si="154"/>
        <v>https://web.whatsapp.com/send/?phone=628999007703&amp;text=Halo+,+Visual+AI+5S+mendeteksi+Violation%3A+METALDET1-LINE+8&amp;type=phone_number&amp;app_absent=0</v>
      </c>
      <c r="AF1019" t="b">
        <f>IF(ISNA(VLOOKUP(D1019&amp;"-"&amp;AB1019, Ref_Kontak!$A:$E, 4, FALSE)), FALSE, TRUE)</f>
        <v>0</v>
      </c>
      <c r="AG1019" t="str">
        <f>_xlfn.IFNA(VLOOKUP(Z1019,Ref_Kontak!H:H,1,FALSE),"FALSE")</f>
        <v>628999007703</v>
      </c>
      <c r="AH1019" t="str">
        <f t="shared" si="155"/>
        <v>METALDET1-LINE 8</v>
      </c>
      <c r="AI1019">
        <f>IF(I1019="violation",COUNTIF($AH$1:AH1019,AH1019),0)</f>
        <v>462</v>
      </c>
      <c r="AJ1019" t="str">
        <f t="shared" si="156"/>
        <v>violation-METALDET1</v>
      </c>
      <c r="AK1019">
        <f>IF(I1019="violation",COUNTIF($AJ$1:AJ1019,AJ1019),FALSE)</f>
        <v>784</v>
      </c>
      <c r="AL1019">
        <f t="shared" si="157"/>
        <v>0</v>
      </c>
      <c r="AM1019">
        <f t="shared" si="158"/>
        <v>3</v>
      </c>
      <c r="AN1019" t="str">
        <f t="shared" si="159"/>
        <v>ALERT! 3 Violation founded @METALDET1</v>
      </c>
    </row>
    <row r="1020" spans="1:40">
      <c r="A1020" t="s">
        <v>120</v>
      </c>
      <c r="B1020" t="s">
        <v>121</v>
      </c>
      <c r="C1020" t="s">
        <v>796</v>
      </c>
      <c r="D1020" t="s">
        <v>589</v>
      </c>
      <c r="E1020">
        <v>1</v>
      </c>
      <c r="G1020" t="s">
        <v>130</v>
      </c>
      <c r="I1020" t="s">
        <v>125</v>
      </c>
      <c r="Z1020" t="str">
        <f>IFERROR(MID(AA1020,FIND("-",H1020,1)+1,20),_xlfn.IFNA(VLOOKUP(F1020&amp;"-"&amp;AA1020,Ref_Kontak!$A:$E,4,FALSE),Ref_Kontak!$H$2))</f>
        <v>628999007703</v>
      </c>
      <c r="AA1020" t="str">
        <f t="shared" si="150"/>
        <v/>
      </c>
      <c r="AB1020" t="str">
        <f t="shared" si="151"/>
        <v/>
      </c>
      <c r="AC1020" t="str">
        <f t="shared" si="152"/>
        <v>628999007703</v>
      </c>
      <c r="AD1020" t="str">
        <f t="shared" si="153"/>
        <v>Halo+,+Visual+AI+5S+mendeteksi+Violation%3A+METALDET1-LINE+13</v>
      </c>
      <c r="AE1020" t="str">
        <f t="shared" si="154"/>
        <v>https://web.whatsapp.com/send/?phone=628999007703&amp;text=Halo+,+Visual+AI+5S+mendeteksi+Violation%3A+METALDET1-LINE+13&amp;type=phone_number&amp;app_absent=0</v>
      </c>
      <c r="AF1020" t="b">
        <f>IF(ISNA(VLOOKUP(D1020&amp;"-"&amp;AB1020, Ref_Kontak!$A:$E, 4, FALSE)), FALSE, TRUE)</f>
        <v>0</v>
      </c>
      <c r="AG1020" t="str">
        <f>_xlfn.IFNA(VLOOKUP(Z1020,Ref_Kontak!H:H,1,FALSE),"FALSE")</f>
        <v>628999007703</v>
      </c>
      <c r="AH1020" t="str">
        <f t="shared" si="155"/>
        <v>METALDET1-LINE 13</v>
      </c>
      <c r="AI1020">
        <f>IF(I1020="violation",COUNTIF($AH$1:AH1020,AH1020),0)</f>
        <v>324</v>
      </c>
      <c r="AJ1020" t="str">
        <f t="shared" si="156"/>
        <v>violation-METALDET1</v>
      </c>
      <c r="AK1020">
        <f>IF(I1020="violation",COUNTIF($AJ$1:AJ1020,AJ1020),FALSE)</f>
        <v>785</v>
      </c>
      <c r="AL1020">
        <f t="shared" si="157"/>
        <v>0</v>
      </c>
      <c r="AM1020">
        <f t="shared" si="158"/>
        <v>3</v>
      </c>
      <c r="AN1020" t="str">
        <f t="shared" si="159"/>
        <v>ALERT! 3 Violation founded @METALDET1</v>
      </c>
    </row>
    <row r="1021" spans="1:40">
      <c r="A1021" t="s">
        <v>120</v>
      </c>
      <c r="B1021" t="s">
        <v>121</v>
      </c>
      <c r="C1021" t="s">
        <v>797</v>
      </c>
      <c r="D1021" t="s">
        <v>129</v>
      </c>
      <c r="E1021">
        <v>1</v>
      </c>
      <c r="G1021" t="s">
        <v>130</v>
      </c>
      <c r="I1021" t="s">
        <v>125</v>
      </c>
      <c r="Z1021" t="str">
        <f>IFERROR(MID(AA1021,FIND("-",H1021,1)+1,20),_xlfn.IFNA(VLOOKUP(F1021&amp;"-"&amp;AA1021,Ref_Kontak!$A:$E,4,FALSE),Ref_Kontak!$H$2))</f>
        <v>628999007703</v>
      </c>
      <c r="AA1021" t="str">
        <f t="shared" si="150"/>
        <v/>
      </c>
      <c r="AB1021" t="str">
        <f t="shared" si="151"/>
        <v/>
      </c>
      <c r="AC1021" t="str">
        <f t="shared" si="152"/>
        <v>628999007703</v>
      </c>
      <c r="AD1021" t="str">
        <f t="shared" si="153"/>
        <v>Halo+,+Visual+AI+5S+mendeteksi+Violation%3A+METALDET1-LINE+8</v>
      </c>
      <c r="AE1021" t="str">
        <f t="shared" si="154"/>
        <v>https://web.whatsapp.com/send/?phone=628999007703&amp;text=Halo+,+Visual+AI+5S+mendeteksi+Violation%3A+METALDET1-LINE+8&amp;type=phone_number&amp;app_absent=0</v>
      </c>
      <c r="AF1021" t="b">
        <f>IF(ISNA(VLOOKUP(D1021&amp;"-"&amp;AB1021, Ref_Kontak!$A:$E, 4, FALSE)), FALSE, TRUE)</f>
        <v>0</v>
      </c>
      <c r="AG1021" t="str">
        <f>_xlfn.IFNA(VLOOKUP(Z1021,Ref_Kontak!H:H,1,FALSE),"FALSE")</f>
        <v>628999007703</v>
      </c>
      <c r="AH1021" t="str">
        <f t="shared" si="155"/>
        <v>METALDET1-LINE 8</v>
      </c>
      <c r="AI1021">
        <f>IF(I1021="violation",COUNTIF($AH$1:AH1021,AH1021),0)</f>
        <v>463</v>
      </c>
      <c r="AJ1021" t="str">
        <f t="shared" si="156"/>
        <v>violation-METALDET1</v>
      </c>
      <c r="AK1021">
        <f>IF(I1021="violation",COUNTIF($AJ$1:AJ1021,AJ1021),FALSE)</f>
        <v>786</v>
      </c>
      <c r="AL1021">
        <f t="shared" si="157"/>
        <v>0</v>
      </c>
      <c r="AM1021">
        <f t="shared" si="158"/>
        <v>3</v>
      </c>
      <c r="AN1021" t="str">
        <f t="shared" si="159"/>
        <v>ALERT! 3 Violation founded @METALDET1</v>
      </c>
    </row>
    <row r="1022" spans="1:40">
      <c r="A1022" t="s">
        <v>120</v>
      </c>
      <c r="B1022" t="s">
        <v>121</v>
      </c>
      <c r="C1022" t="s">
        <v>797</v>
      </c>
      <c r="D1022" t="s">
        <v>589</v>
      </c>
      <c r="E1022">
        <v>1</v>
      </c>
      <c r="G1022" t="s">
        <v>130</v>
      </c>
      <c r="I1022" t="s">
        <v>125</v>
      </c>
      <c r="Z1022" t="str">
        <f>IFERROR(MID(AA1022,FIND("-",H1022,1)+1,20),_xlfn.IFNA(VLOOKUP(F1022&amp;"-"&amp;AA1022,Ref_Kontak!$A:$E,4,FALSE),Ref_Kontak!$H$2))</f>
        <v>628999007703</v>
      </c>
      <c r="AA1022" t="str">
        <f t="shared" si="150"/>
        <v/>
      </c>
      <c r="AB1022" t="str">
        <f t="shared" si="151"/>
        <v/>
      </c>
      <c r="AC1022" t="str">
        <f t="shared" si="152"/>
        <v>628999007703</v>
      </c>
      <c r="AD1022" t="str">
        <f t="shared" si="153"/>
        <v>Halo+,+Visual+AI+5S+mendeteksi+Violation%3A+METALDET1-LINE+13</v>
      </c>
      <c r="AE1022" t="str">
        <f t="shared" si="154"/>
        <v>https://web.whatsapp.com/send/?phone=628999007703&amp;text=Halo+,+Visual+AI+5S+mendeteksi+Violation%3A+METALDET1-LINE+13&amp;type=phone_number&amp;app_absent=0</v>
      </c>
      <c r="AF1022" t="b">
        <f>IF(ISNA(VLOOKUP(D1022&amp;"-"&amp;AB1022, Ref_Kontak!$A:$E, 4, FALSE)), FALSE, TRUE)</f>
        <v>0</v>
      </c>
      <c r="AG1022" t="str">
        <f>_xlfn.IFNA(VLOOKUP(Z1022,Ref_Kontak!H:H,1,FALSE),"FALSE")</f>
        <v>628999007703</v>
      </c>
      <c r="AH1022" t="str">
        <f t="shared" si="155"/>
        <v>METALDET1-LINE 13</v>
      </c>
      <c r="AI1022">
        <f>IF(I1022="violation",COUNTIF($AH$1:AH1022,AH1022),0)</f>
        <v>325</v>
      </c>
      <c r="AJ1022" t="str">
        <f t="shared" si="156"/>
        <v>violation-METALDET1</v>
      </c>
      <c r="AK1022">
        <f>IF(I1022="violation",COUNTIF($AJ$1:AJ1022,AJ1022),FALSE)</f>
        <v>787</v>
      </c>
      <c r="AL1022">
        <f t="shared" si="157"/>
        <v>0</v>
      </c>
      <c r="AM1022">
        <f t="shared" si="158"/>
        <v>3</v>
      </c>
      <c r="AN1022" t="str">
        <f t="shared" si="159"/>
        <v>ALERT! 3 Violation founded @METALDET1</v>
      </c>
    </row>
    <row r="1023" spans="1:40">
      <c r="A1023" t="s">
        <v>120</v>
      </c>
      <c r="B1023" t="s">
        <v>121</v>
      </c>
      <c r="C1023" t="s">
        <v>798</v>
      </c>
      <c r="D1023" t="s">
        <v>129</v>
      </c>
      <c r="E1023">
        <v>1</v>
      </c>
      <c r="G1023" t="s">
        <v>130</v>
      </c>
      <c r="I1023" t="s">
        <v>125</v>
      </c>
      <c r="Z1023" t="str">
        <f>IFERROR(MID(AA1023,FIND("-",H1023,1)+1,20),_xlfn.IFNA(VLOOKUP(F1023&amp;"-"&amp;AA1023,Ref_Kontak!$A:$E,4,FALSE),Ref_Kontak!$H$2))</f>
        <v>628999007703</v>
      </c>
      <c r="AA1023" t="str">
        <f t="shared" si="150"/>
        <v/>
      </c>
      <c r="AB1023" t="str">
        <f t="shared" si="151"/>
        <v/>
      </c>
      <c r="AC1023" t="str">
        <f t="shared" si="152"/>
        <v>628999007703</v>
      </c>
      <c r="AD1023" t="str">
        <f t="shared" si="153"/>
        <v>Halo+,+Visual+AI+5S+mendeteksi+Violation%3A+METALDET1-LINE+8</v>
      </c>
      <c r="AE1023" t="str">
        <f t="shared" si="154"/>
        <v>https://web.whatsapp.com/send/?phone=628999007703&amp;text=Halo+,+Visual+AI+5S+mendeteksi+Violation%3A+METALDET1-LINE+8&amp;type=phone_number&amp;app_absent=0</v>
      </c>
      <c r="AF1023" t="b">
        <f>IF(ISNA(VLOOKUP(D1023&amp;"-"&amp;AB1023, Ref_Kontak!$A:$E, 4, FALSE)), FALSE, TRUE)</f>
        <v>0</v>
      </c>
      <c r="AG1023" t="str">
        <f>_xlfn.IFNA(VLOOKUP(Z1023,Ref_Kontak!H:H,1,FALSE),"FALSE")</f>
        <v>628999007703</v>
      </c>
      <c r="AH1023" t="str">
        <f t="shared" si="155"/>
        <v>METALDET1-LINE 8</v>
      </c>
      <c r="AI1023">
        <f>IF(I1023="violation",COUNTIF($AH$1:AH1023,AH1023),0)</f>
        <v>464</v>
      </c>
      <c r="AJ1023" t="str">
        <f t="shared" si="156"/>
        <v>violation-METALDET1</v>
      </c>
      <c r="AK1023">
        <f>IF(I1023="violation",COUNTIF($AJ$1:AJ1023,AJ1023),FALSE)</f>
        <v>788</v>
      </c>
      <c r="AL1023">
        <f t="shared" si="157"/>
        <v>0</v>
      </c>
      <c r="AM1023">
        <f t="shared" si="158"/>
        <v>3</v>
      </c>
      <c r="AN1023" t="str">
        <f t="shared" si="159"/>
        <v>ALERT! 3 Violation founded @METALDET1</v>
      </c>
    </row>
    <row r="1024" spans="1:40">
      <c r="A1024" t="s">
        <v>120</v>
      </c>
      <c r="B1024" t="s">
        <v>121</v>
      </c>
      <c r="C1024" t="s">
        <v>798</v>
      </c>
      <c r="D1024" t="s">
        <v>589</v>
      </c>
      <c r="E1024">
        <v>1</v>
      </c>
      <c r="G1024" t="s">
        <v>130</v>
      </c>
      <c r="I1024" t="s">
        <v>125</v>
      </c>
      <c r="Z1024" t="str">
        <f>IFERROR(MID(AA1024,FIND("-",H1024,1)+1,20),_xlfn.IFNA(VLOOKUP(F1024&amp;"-"&amp;AA1024,Ref_Kontak!$A:$E,4,FALSE),Ref_Kontak!$H$2))</f>
        <v>628999007703</v>
      </c>
      <c r="AA1024" t="str">
        <f t="shared" si="150"/>
        <v/>
      </c>
      <c r="AB1024" t="str">
        <f t="shared" si="151"/>
        <v/>
      </c>
      <c r="AC1024" t="str">
        <f t="shared" si="152"/>
        <v>628999007703</v>
      </c>
      <c r="AD1024" t="str">
        <f t="shared" si="153"/>
        <v>Halo+,+Visual+AI+5S+mendeteksi+Violation%3A+METALDET1-LINE+13</v>
      </c>
      <c r="AE1024" t="str">
        <f t="shared" si="154"/>
        <v>https://web.whatsapp.com/send/?phone=628999007703&amp;text=Halo+,+Visual+AI+5S+mendeteksi+Violation%3A+METALDET1-LINE+13&amp;type=phone_number&amp;app_absent=0</v>
      </c>
      <c r="AF1024" t="b">
        <f>IF(ISNA(VLOOKUP(D1024&amp;"-"&amp;AB1024, Ref_Kontak!$A:$E, 4, FALSE)), FALSE, TRUE)</f>
        <v>0</v>
      </c>
      <c r="AG1024" t="str">
        <f>_xlfn.IFNA(VLOOKUP(Z1024,Ref_Kontak!H:H,1,FALSE),"FALSE")</f>
        <v>628999007703</v>
      </c>
      <c r="AH1024" t="str">
        <f t="shared" si="155"/>
        <v>METALDET1-LINE 13</v>
      </c>
      <c r="AI1024">
        <f>IF(I1024="violation",COUNTIF($AH$1:AH1024,AH1024),0)</f>
        <v>326</v>
      </c>
      <c r="AJ1024" t="str">
        <f t="shared" si="156"/>
        <v>violation-METALDET1</v>
      </c>
      <c r="AK1024">
        <f>IF(I1024="violation",COUNTIF($AJ$1:AJ1024,AJ1024),FALSE)</f>
        <v>789</v>
      </c>
      <c r="AL1024">
        <f t="shared" si="157"/>
        <v>0</v>
      </c>
      <c r="AM1024">
        <f t="shared" si="158"/>
        <v>3</v>
      </c>
      <c r="AN1024" t="str">
        <f t="shared" si="159"/>
        <v>ALERT! 3 Violation founded @METALDET1</v>
      </c>
    </row>
    <row r="1025" spans="1:40">
      <c r="A1025" t="s">
        <v>120</v>
      </c>
      <c r="B1025" t="s">
        <v>121</v>
      </c>
      <c r="C1025" t="s">
        <v>799</v>
      </c>
      <c r="D1025" t="s">
        <v>129</v>
      </c>
      <c r="E1025">
        <v>1</v>
      </c>
      <c r="G1025" t="s">
        <v>130</v>
      </c>
      <c r="I1025" t="s">
        <v>125</v>
      </c>
      <c r="Z1025" t="str">
        <f>IFERROR(MID(AA1025,FIND("-",H1025,1)+1,20),_xlfn.IFNA(VLOOKUP(F1025&amp;"-"&amp;AA1025,Ref_Kontak!$A:$E,4,FALSE),Ref_Kontak!$H$2))</f>
        <v>628999007703</v>
      </c>
      <c r="AA1025" t="str">
        <f t="shared" si="150"/>
        <v/>
      </c>
      <c r="AB1025" t="str">
        <f t="shared" si="151"/>
        <v/>
      </c>
      <c r="AC1025" t="str">
        <f t="shared" si="152"/>
        <v>628999007703</v>
      </c>
      <c r="AD1025" t="str">
        <f t="shared" si="153"/>
        <v>Halo+,+Visual+AI+5S+mendeteksi+Violation%3A+METALDET1-LINE+8</v>
      </c>
      <c r="AE1025" t="str">
        <f t="shared" si="154"/>
        <v>https://web.whatsapp.com/send/?phone=628999007703&amp;text=Halo+,+Visual+AI+5S+mendeteksi+Violation%3A+METALDET1-LINE+8&amp;type=phone_number&amp;app_absent=0</v>
      </c>
      <c r="AF1025" t="b">
        <f>IF(ISNA(VLOOKUP(D1025&amp;"-"&amp;AB1025, Ref_Kontak!$A:$E, 4, FALSE)), FALSE, TRUE)</f>
        <v>0</v>
      </c>
      <c r="AG1025" t="str">
        <f>_xlfn.IFNA(VLOOKUP(Z1025,Ref_Kontak!H:H,1,FALSE),"FALSE")</f>
        <v>628999007703</v>
      </c>
      <c r="AH1025" t="str">
        <f t="shared" si="155"/>
        <v>METALDET1-LINE 8</v>
      </c>
      <c r="AI1025">
        <f>IF(I1025="violation",COUNTIF($AH$1:AH1025,AH1025),0)</f>
        <v>465</v>
      </c>
      <c r="AJ1025" t="str">
        <f t="shared" si="156"/>
        <v>violation-METALDET1</v>
      </c>
      <c r="AK1025">
        <f>IF(I1025="violation",COUNTIF($AJ$1:AJ1025,AJ1025),FALSE)</f>
        <v>790</v>
      </c>
      <c r="AL1025">
        <f t="shared" si="157"/>
        <v>0</v>
      </c>
      <c r="AM1025">
        <f t="shared" si="158"/>
        <v>3</v>
      </c>
      <c r="AN1025" t="str">
        <f t="shared" si="159"/>
        <v>ALERT! 3 Violation founded @METALDET1</v>
      </c>
    </row>
    <row r="1026" spans="1:40">
      <c r="A1026" t="s">
        <v>120</v>
      </c>
      <c r="B1026" t="s">
        <v>121</v>
      </c>
      <c r="C1026" t="s">
        <v>800</v>
      </c>
      <c r="D1026" t="s">
        <v>589</v>
      </c>
      <c r="E1026">
        <v>1</v>
      </c>
      <c r="G1026" t="s">
        <v>130</v>
      </c>
      <c r="I1026" t="s">
        <v>125</v>
      </c>
      <c r="Z1026" t="str">
        <f>IFERROR(MID(AA1026,FIND("-",H1026,1)+1,20),_xlfn.IFNA(VLOOKUP(F1026&amp;"-"&amp;AA1026,Ref_Kontak!$A:$E,4,FALSE),Ref_Kontak!$H$2))</f>
        <v>628999007703</v>
      </c>
      <c r="AA1026" t="str">
        <f t="shared" ref="AA1026:AA1089" si="160">CLEAN(SUBSTITUTE(H1026," ",""))</f>
        <v/>
      </c>
      <c r="AB1026" t="str">
        <f t="shared" ref="AB1026:AB1089" si="161">IFERROR(LEFT(AA1026,FIND("-",H1026,1)-1),CLEAN(SUBSTITUTE(SUBSTITUTE(H1026," ",""),"-","")))</f>
        <v/>
      </c>
      <c r="AC1026" t="str">
        <f t="shared" ref="AC1026:AC1089" si="162">IF(LEFT(Z1026,1)="0","62"&amp; MID(Z1026,2,999),Z1026)</f>
        <v>628999007703</v>
      </c>
      <c r="AD1026" t="str">
        <f t="shared" ref="AD1026:AD1089" si="163">"Halo+"&amp;AB1026&amp;","&amp;"+Visual+AI+5S+mendeteksi+Violation%3A+"&amp;SUBSTITUTE(AH1026," ","+")</f>
        <v>Halo+,+Visual+AI+5S+mendeteksi+Violation%3A+METALDET1-LINE+13</v>
      </c>
      <c r="AE1026" t="str">
        <f t="shared" ref="AE1026:AE1089" si="164">"https://web.whatsapp.com/send/?phone="&amp;AC1026&amp;"&amp;text="&amp;AD1026&amp;"&amp;type=phone_number&amp;app_absent=0"</f>
        <v>https://web.whatsapp.com/send/?phone=628999007703&amp;text=Halo+,+Visual+AI+5S+mendeteksi+Violation%3A+METALDET1-LINE+13&amp;type=phone_number&amp;app_absent=0</v>
      </c>
      <c r="AF1026" t="b">
        <f>IF(ISNA(VLOOKUP(D1026&amp;"-"&amp;AB1026, Ref_Kontak!$A:$E, 4, FALSE)), FALSE, TRUE)</f>
        <v>0</v>
      </c>
      <c r="AG1026" t="str">
        <f>_xlfn.IFNA(VLOOKUP(Z1026,Ref_Kontak!H:H,1,FALSE),"FALSE")</f>
        <v>628999007703</v>
      </c>
      <c r="AH1026" t="str">
        <f t="shared" ref="AH1026:AH1089" si="165">G1026&amp;"-"&amp;D1026</f>
        <v>METALDET1-LINE 13</v>
      </c>
      <c r="AI1026">
        <f>IF(I1026="violation",COUNTIF($AH$1:AH1026,AH1026),0)</f>
        <v>327</v>
      </c>
      <c r="AJ1026" t="str">
        <f t="shared" si="156"/>
        <v>violation-METALDET1</v>
      </c>
      <c r="AK1026">
        <f>IF(I1026="violation",COUNTIF($AJ$1:AJ1026,AJ1026),FALSE)</f>
        <v>791</v>
      </c>
      <c r="AL1026">
        <f t="shared" si="157"/>
        <v>0</v>
      </c>
      <c r="AM1026">
        <f t="shared" si="158"/>
        <v>3</v>
      </c>
      <c r="AN1026" t="str">
        <f t="shared" si="159"/>
        <v>ALERT! 3 Violation founded @METALDET1</v>
      </c>
    </row>
    <row r="1027" spans="1:40">
      <c r="A1027" t="s">
        <v>120</v>
      </c>
      <c r="B1027" t="s">
        <v>121</v>
      </c>
      <c r="C1027" t="s">
        <v>800</v>
      </c>
      <c r="D1027" t="s">
        <v>129</v>
      </c>
      <c r="E1027">
        <v>1</v>
      </c>
      <c r="G1027" t="s">
        <v>130</v>
      </c>
      <c r="I1027" t="s">
        <v>125</v>
      </c>
      <c r="Z1027" t="str">
        <f>IFERROR(MID(AA1027,FIND("-",H1027,1)+1,20),_xlfn.IFNA(VLOOKUP(F1027&amp;"-"&amp;AA1027,Ref_Kontak!$A:$E,4,FALSE),Ref_Kontak!$H$2))</f>
        <v>628999007703</v>
      </c>
      <c r="AA1027" t="str">
        <f t="shared" si="160"/>
        <v/>
      </c>
      <c r="AB1027" t="str">
        <f t="shared" si="161"/>
        <v/>
      </c>
      <c r="AC1027" t="str">
        <f t="shared" si="162"/>
        <v>628999007703</v>
      </c>
      <c r="AD1027" t="str">
        <f t="shared" si="163"/>
        <v>Halo+,+Visual+AI+5S+mendeteksi+Violation%3A+METALDET1-LINE+8</v>
      </c>
      <c r="AE1027" t="str">
        <f t="shared" si="164"/>
        <v>https://web.whatsapp.com/send/?phone=628999007703&amp;text=Halo+,+Visual+AI+5S+mendeteksi+Violation%3A+METALDET1-LINE+8&amp;type=phone_number&amp;app_absent=0</v>
      </c>
      <c r="AF1027" t="b">
        <f>IF(ISNA(VLOOKUP(D1027&amp;"-"&amp;AB1027, Ref_Kontak!$A:$E, 4, FALSE)), FALSE, TRUE)</f>
        <v>0</v>
      </c>
      <c r="AG1027" t="str">
        <f>_xlfn.IFNA(VLOOKUP(Z1027,Ref_Kontak!H:H,1,FALSE),"FALSE")</f>
        <v>628999007703</v>
      </c>
      <c r="AH1027" t="str">
        <f t="shared" si="165"/>
        <v>METALDET1-LINE 8</v>
      </c>
      <c r="AI1027">
        <f>IF(I1027="violation",COUNTIF($AH$1:AH1027,AH1027),0)</f>
        <v>466</v>
      </c>
      <c r="AJ1027" t="str">
        <f t="shared" ref="AJ1027:AJ1090" si="166">I1027&amp;"-"&amp;G1027</f>
        <v>violation-METALDET1</v>
      </c>
      <c r="AK1027">
        <f>IF(I1027="violation",COUNTIF($AJ$1:AJ1027,AJ1027),FALSE)</f>
        <v>792</v>
      </c>
      <c r="AL1027">
        <f t="shared" ref="AL1027:AL1090" si="167">IF(AI1027=1,1,0)</f>
        <v>0</v>
      </c>
      <c r="AM1027">
        <f t="shared" ref="AM1027:AM1090" si="168">SUMIF($AJ$2:$AJ$5516,AJ1027,$AL$2:$AL$5516)</f>
        <v>3</v>
      </c>
      <c r="AN1027" t="str">
        <f t="shared" ref="AN1027:AN1090" si="169">"ALERT! " &amp;AM1027&amp; " Violation founded @"&amp;G1027</f>
        <v>ALERT! 3 Violation founded @METALDET1</v>
      </c>
    </row>
    <row r="1028" spans="1:40">
      <c r="A1028" t="s">
        <v>120</v>
      </c>
      <c r="B1028" t="s">
        <v>121</v>
      </c>
      <c r="C1028" t="s">
        <v>800</v>
      </c>
      <c r="D1028" t="s">
        <v>589</v>
      </c>
      <c r="E1028">
        <v>1</v>
      </c>
      <c r="G1028" t="s">
        <v>130</v>
      </c>
      <c r="I1028" t="s">
        <v>125</v>
      </c>
      <c r="Z1028" t="str">
        <f>IFERROR(MID(AA1028,FIND("-",H1028,1)+1,20),_xlfn.IFNA(VLOOKUP(F1028&amp;"-"&amp;AA1028,Ref_Kontak!$A:$E,4,FALSE),Ref_Kontak!$H$2))</f>
        <v>628999007703</v>
      </c>
      <c r="AA1028" t="str">
        <f t="shared" si="160"/>
        <v/>
      </c>
      <c r="AB1028" t="str">
        <f t="shared" si="161"/>
        <v/>
      </c>
      <c r="AC1028" t="str">
        <f t="shared" si="162"/>
        <v>628999007703</v>
      </c>
      <c r="AD1028" t="str">
        <f t="shared" si="163"/>
        <v>Halo+,+Visual+AI+5S+mendeteksi+Violation%3A+METALDET1-LINE+13</v>
      </c>
      <c r="AE1028" t="str">
        <f t="shared" si="164"/>
        <v>https://web.whatsapp.com/send/?phone=628999007703&amp;text=Halo+,+Visual+AI+5S+mendeteksi+Violation%3A+METALDET1-LINE+13&amp;type=phone_number&amp;app_absent=0</v>
      </c>
      <c r="AF1028" t="b">
        <f>IF(ISNA(VLOOKUP(D1028&amp;"-"&amp;AB1028, Ref_Kontak!$A:$E, 4, FALSE)), FALSE, TRUE)</f>
        <v>0</v>
      </c>
      <c r="AG1028" t="str">
        <f>_xlfn.IFNA(VLOOKUP(Z1028,Ref_Kontak!H:H,1,FALSE),"FALSE")</f>
        <v>628999007703</v>
      </c>
      <c r="AH1028" t="str">
        <f t="shared" si="165"/>
        <v>METALDET1-LINE 13</v>
      </c>
      <c r="AI1028">
        <f>IF(I1028="violation",COUNTIF($AH$1:AH1028,AH1028),0)</f>
        <v>328</v>
      </c>
      <c r="AJ1028" t="str">
        <f t="shared" si="166"/>
        <v>violation-METALDET1</v>
      </c>
      <c r="AK1028">
        <f>IF(I1028="violation",COUNTIF($AJ$1:AJ1028,AJ1028),FALSE)</f>
        <v>793</v>
      </c>
      <c r="AL1028">
        <f t="shared" si="167"/>
        <v>0</v>
      </c>
      <c r="AM1028">
        <f t="shared" si="168"/>
        <v>3</v>
      </c>
      <c r="AN1028" t="str">
        <f t="shared" si="169"/>
        <v>ALERT! 3 Violation founded @METALDET1</v>
      </c>
    </row>
    <row r="1029" spans="1:40">
      <c r="A1029" t="s">
        <v>120</v>
      </c>
      <c r="B1029" t="s">
        <v>121</v>
      </c>
      <c r="C1029" t="s">
        <v>801</v>
      </c>
      <c r="D1029" t="s">
        <v>129</v>
      </c>
      <c r="E1029">
        <v>1</v>
      </c>
      <c r="G1029" t="s">
        <v>130</v>
      </c>
      <c r="I1029" t="s">
        <v>125</v>
      </c>
      <c r="Z1029" t="str">
        <f>IFERROR(MID(AA1029,FIND("-",H1029,1)+1,20),_xlfn.IFNA(VLOOKUP(F1029&amp;"-"&amp;AA1029,Ref_Kontak!$A:$E,4,FALSE),Ref_Kontak!$H$2))</f>
        <v>628999007703</v>
      </c>
      <c r="AA1029" t="str">
        <f t="shared" si="160"/>
        <v/>
      </c>
      <c r="AB1029" t="str">
        <f t="shared" si="161"/>
        <v/>
      </c>
      <c r="AC1029" t="str">
        <f t="shared" si="162"/>
        <v>628999007703</v>
      </c>
      <c r="AD1029" t="str">
        <f t="shared" si="163"/>
        <v>Halo+,+Visual+AI+5S+mendeteksi+Violation%3A+METALDET1-LINE+8</v>
      </c>
      <c r="AE1029" t="str">
        <f t="shared" si="164"/>
        <v>https://web.whatsapp.com/send/?phone=628999007703&amp;text=Halo+,+Visual+AI+5S+mendeteksi+Violation%3A+METALDET1-LINE+8&amp;type=phone_number&amp;app_absent=0</v>
      </c>
      <c r="AF1029" t="b">
        <f>IF(ISNA(VLOOKUP(D1029&amp;"-"&amp;AB1029, Ref_Kontak!$A:$E, 4, FALSE)), FALSE, TRUE)</f>
        <v>0</v>
      </c>
      <c r="AG1029" t="str">
        <f>_xlfn.IFNA(VLOOKUP(Z1029,Ref_Kontak!H:H,1,FALSE),"FALSE")</f>
        <v>628999007703</v>
      </c>
      <c r="AH1029" t="str">
        <f t="shared" si="165"/>
        <v>METALDET1-LINE 8</v>
      </c>
      <c r="AI1029">
        <f>IF(I1029="violation",COUNTIF($AH$1:AH1029,AH1029),0)</f>
        <v>467</v>
      </c>
      <c r="AJ1029" t="str">
        <f t="shared" si="166"/>
        <v>violation-METALDET1</v>
      </c>
      <c r="AK1029">
        <f>IF(I1029="violation",COUNTIF($AJ$1:AJ1029,AJ1029),FALSE)</f>
        <v>794</v>
      </c>
      <c r="AL1029">
        <f t="shared" si="167"/>
        <v>0</v>
      </c>
      <c r="AM1029">
        <f t="shared" si="168"/>
        <v>3</v>
      </c>
      <c r="AN1029" t="str">
        <f t="shared" si="169"/>
        <v>ALERT! 3 Violation founded @METALDET1</v>
      </c>
    </row>
    <row r="1030" spans="1:40">
      <c r="A1030" t="s">
        <v>120</v>
      </c>
      <c r="B1030" t="s">
        <v>121</v>
      </c>
      <c r="C1030" t="s">
        <v>801</v>
      </c>
      <c r="D1030" t="s">
        <v>589</v>
      </c>
      <c r="E1030">
        <v>1</v>
      </c>
      <c r="G1030" t="s">
        <v>130</v>
      </c>
      <c r="I1030" t="s">
        <v>125</v>
      </c>
      <c r="Z1030" t="str">
        <f>IFERROR(MID(AA1030,FIND("-",H1030,1)+1,20),_xlfn.IFNA(VLOOKUP(F1030&amp;"-"&amp;AA1030,Ref_Kontak!$A:$E,4,FALSE),Ref_Kontak!$H$2))</f>
        <v>628999007703</v>
      </c>
      <c r="AA1030" t="str">
        <f t="shared" si="160"/>
        <v/>
      </c>
      <c r="AB1030" t="str">
        <f t="shared" si="161"/>
        <v/>
      </c>
      <c r="AC1030" t="str">
        <f t="shared" si="162"/>
        <v>628999007703</v>
      </c>
      <c r="AD1030" t="str">
        <f t="shared" si="163"/>
        <v>Halo+,+Visual+AI+5S+mendeteksi+Violation%3A+METALDET1-LINE+13</v>
      </c>
      <c r="AE1030" t="str">
        <f t="shared" si="164"/>
        <v>https://web.whatsapp.com/send/?phone=628999007703&amp;text=Halo+,+Visual+AI+5S+mendeteksi+Violation%3A+METALDET1-LINE+13&amp;type=phone_number&amp;app_absent=0</v>
      </c>
      <c r="AF1030" t="b">
        <f>IF(ISNA(VLOOKUP(D1030&amp;"-"&amp;AB1030, Ref_Kontak!$A:$E, 4, FALSE)), FALSE, TRUE)</f>
        <v>0</v>
      </c>
      <c r="AG1030" t="str">
        <f>_xlfn.IFNA(VLOOKUP(Z1030,Ref_Kontak!H:H,1,FALSE),"FALSE")</f>
        <v>628999007703</v>
      </c>
      <c r="AH1030" t="str">
        <f t="shared" si="165"/>
        <v>METALDET1-LINE 13</v>
      </c>
      <c r="AI1030">
        <f>IF(I1030="violation",COUNTIF($AH$1:AH1030,AH1030),0)</f>
        <v>329</v>
      </c>
      <c r="AJ1030" t="str">
        <f t="shared" si="166"/>
        <v>violation-METALDET1</v>
      </c>
      <c r="AK1030">
        <f>IF(I1030="violation",COUNTIF($AJ$1:AJ1030,AJ1030),FALSE)</f>
        <v>795</v>
      </c>
      <c r="AL1030">
        <f t="shared" si="167"/>
        <v>0</v>
      </c>
      <c r="AM1030">
        <f t="shared" si="168"/>
        <v>3</v>
      </c>
      <c r="AN1030" t="str">
        <f t="shared" si="169"/>
        <v>ALERT! 3 Violation founded @METALDET1</v>
      </c>
    </row>
    <row r="1031" spans="1:40">
      <c r="A1031" t="s">
        <v>120</v>
      </c>
      <c r="B1031" t="s">
        <v>121</v>
      </c>
      <c r="C1031" t="s">
        <v>802</v>
      </c>
      <c r="D1031" t="s">
        <v>589</v>
      </c>
      <c r="E1031">
        <v>1</v>
      </c>
      <c r="G1031" t="s">
        <v>130</v>
      </c>
      <c r="I1031" t="s">
        <v>125</v>
      </c>
      <c r="Z1031" t="str">
        <f>IFERROR(MID(AA1031,FIND("-",H1031,1)+1,20),_xlfn.IFNA(VLOOKUP(F1031&amp;"-"&amp;AA1031,Ref_Kontak!$A:$E,4,FALSE),Ref_Kontak!$H$2))</f>
        <v>628999007703</v>
      </c>
      <c r="AA1031" t="str">
        <f t="shared" si="160"/>
        <v/>
      </c>
      <c r="AB1031" t="str">
        <f t="shared" si="161"/>
        <v/>
      </c>
      <c r="AC1031" t="str">
        <f t="shared" si="162"/>
        <v>628999007703</v>
      </c>
      <c r="AD1031" t="str">
        <f t="shared" si="163"/>
        <v>Halo+,+Visual+AI+5S+mendeteksi+Violation%3A+METALDET1-LINE+13</v>
      </c>
      <c r="AE1031" t="str">
        <f t="shared" si="164"/>
        <v>https://web.whatsapp.com/send/?phone=628999007703&amp;text=Halo+,+Visual+AI+5S+mendeteksi+Violation%3A+METALDET1-LINE+13&amp;type=phone_number&amp;app_absent=0</v>
      </c>
      <c r="AF1031" t="b">
        <f>IF(ISNA(VLOOKUP(D1031&amp;"-"&amp;AB1031, Ref_Kontak!$A:$E, 4, FALSE)), FALSE, TRUE)</f>
        <v>0</v>
      </c>
      <c r="AG1031" t="str">
        <f>_xlfn.IFNA(VLOOKUP(Z1031,Ref_Kontak!H:H,1,FALSE),"FALSE")</f>
        <v>628999007703</v>
      </c>
      <c r="AH1031" t="str">
        <f t="shared" si="165"/>
        <v>METALDET1-LINE 13</v>
      </c>
      <c r="AI1031">
        <f>IF(I1031="violation",COUNTIF($AH$1:AH1031,AH1031),0)</f>
        <v>330</v>
      </c>
      <c r="AJ1031" t="str">
        <f t="shared" si="166"/>
        <v>violation-METALDET1</v>
      </c>
      <c r="AK1031">
        <f>IF(I1031="violation",COUNTIF($AJ$1:AJ1031,AJ1031),FALSE)</f>
        <v>796</v>
      </c>
      <c r="AL1031">
        <f t="shared" si="167"/>
        <v>0</v>
      </c>
      <c r="AM1031">
        <f t="shared" si="168"/>
        <v>3</v>
      </c>
      <c r="AN1031" t="str">
        <f t="shared" si="169"/>
        <v>ALERT! 3 Violation founded @METALDET1</v>
      </c>
    </row>
    <row r="1032" spans="1:40">
      <c r="A1032" t="s">
        <v>120</v>
      </c>
      <c r="B1032" t="s">
        <v>121</v>
      </c>
      <c r="C1032" t="s">
        <v>802</v>
      </c>
      <c r="D1032" t="s">
        <v>129</v>
      </c>
      <c r="E1032">
        <v>1</v>
      </c>
      <c r="G1032" t="s">
        <v>130</v>
      </c>
      <c r="I1032" t="s">
        <v>125</v>
      </c>
      <c r="Z1032" t="str">
        <f>IFERROR(MID(AA1032,FIND("-",H1032,1)+1,20),_xlfn.IFNA(VLOOKUP(F1032&amp;"-"&amp;AA1032,Ref_Kontak!$A:$E,4,FALSE),Ref_Kontak!$H$2))</f>
        <v>628999007703</v>
      </c>
      <c r="AA1032" t="str">
        <f t="shared" si="160"/>
        <v/>
      </c>
      <c r="AB1032" t="str">
        <f t="shared" si="161"/>
        <v/>
      </c>
      <c r="AC1032" t="str">
        <f t="shared" si="162"/>
        <v>628999007703</v>
      </c>
      <c r="AD1032" t="str">
        <f t="shared" si="163"/>
        <v>Halo+,+Visual+AI+5S+mendeteksi+Violation%3A+METALDET1-LINE+8</v>
      </c>
      <c r="AE1032" t="str">
        <f t="shared" si="164"/>
        <v>https://web.whatsapp.com/send/?phone=628999007703&amp;text=Halo+,+Visual+AI+5S+mendeteksi+Violation%3A+METALDET1-LINE+8&amp;type=phone_number&amp;app_absent=0</v>
      </c>
      <c r="AF1032" t="b">
        <f>IF(ISNA(VLOOKUP(D1032&amp;"-"&amp;AB1032, Ref_Kontak!$A:$E, 4, FALSE)), FALSE, TRUE)</f>
        <v>0</v>
      </c>
      <c r="AG1032" t="str">
        <f>_xlfn.IFNA(VLOOKUP(Z1032,Ref_Kontak!H:H,1,FALSE),"FALSE")</f>
        <v>628999007703</v>
      </c>
      <c r="AH1032" t="str">
        <f t="shared" si="165"/>
        <v>METALDET1-LINE 8</v>
      </c>
      <c r="AI1032">
        <f>IF(I1032="violation",COUNTIF($AH$1:AH1032,AH1032),0)</f>
        <v>468</v>
      </c>
      <c r="AJ1032" t="str">
        <f t="shared" si="166"/>
        <v>violation-METALDET1</v>
      </c>
      <c r="AK1032">
        <f>IF(I1032="violation",COUNTIF($AJ$1:AJ1032,AJ1032),FALSE)</f>
        <v>797</v>
      </c>
      <c r="AL1032">
        <f t="shared" si="167"/>
        <v>0</v>
      </c>
      <c r="AM1032">
        <f t="shared" si="168"/>
        <v>3</v>
      </c>
      <c r="AN1032" t="str">
        <f t="shared" si="169"/>
        <v>ALERT! 3 Violation founded @METALDET1</v>
      </c>
    </row>
    <row r="1033" spans="1:40">
      <c r="A1033" t="s">
        <v>120</v>
      </c>
      <c r="B1033" t="s">
        <v>121</v>
      </c>
      <c r="C1033" t="s">
        <v>803</v>
      </c>
      <c r="D1033" t="s">
        <v>129</v>
      </c>
      <c r="E1033">
        <v>1</v>
      </c>
      <c r="G1033" t="s">
        <v>130</v>
      </c>
      <c r="I1033" t="s">
        <v>125</v>
      </c>
      <c r="Z1033" t="str">
        <f>IFERROR(MID(AA1033,FIND("-",H1033,1)+1,20),_xlfn.IFNA(VLOOKUP(F1033&amp;"-"&amp;AA1033,Ref_Kontak!$A:$E,4,FALSE),Ref_Kontak!$H$2))</f>
        <v>628999007703</v>
      </c>
      <c r="AA1033" t="str">
        <f t="shared" si="160"/>
        <v/>
      </c>
      <c r="AB1033" t="str">
        <f t="shared" si="161"/>
        <v/>
      </c>
      <c r="AC1033" t="str">
        <f t="shared" si="162"/>
        <v>628999007703</v>
      </c>
      <c r="AD1033" t="str">
        <f t="shared" si="163"/>
        <v>Halo+,+Visual+AI+5S+mendeteksi+Violation%3A+METALDET1-LINE+8</v>
      </c>
      <c r="AE1033" t="str">
        <f t="shared" si="164"/>
        <v>https://web.whatsapp.com/send/?phone=628999007703&amp;text=Halo+,+Visual+AI+5S+mendeteksi+Violation%3A+METALDET1-LINE+8&amp;type=phone_number&amp;app_absent=0</v>
      </c>
      <c r="AF1033" t="b">
        <f>IF(ISNA(VLOOKUP(D1033&amp;"-"&amp;AB1033, Ref_Kontak!$A:$E, 4, FALSE)), FALSE, TRUE)</f>
        <v>0</v>
      </c>
      <c r="AG1033" t="str">
        <f>_xlfn.IFNA(VLOOKUP(Z1033,Ref_Kontak!H:H,1,FALSE),"FALSE")</f>
        <v>628999007703</v>
      </c>
      <c r="AH1033" t="str">
        <f t="shared" si="165"/>
        <v>METALDET1-LINE 8</v>
      </c>
      <c r="AI1033">
        <f>IF(I1033="violation",COUNTIF($AH$1:AH1033,AH1033),0)</f>
        <v>469</v>
      </c>
      <c r="AJ1033" t="str">
        <f t="shared" si="166"/>
        <v>violation-METALDET1</v>
      </c>
      <c r="AK1033">
        <f>IF(I1033="violation",COUNTIF($AJ$1:AJ1033,AJ1033),FALSE)</f>
        <v>798</v>
      </c>
      <c r="AL1033">
        <f t="shared" si="167"/>
        <v>0</v>
      </c>
      <c r="AM1033">
        <f t="shared" si="168"/>
        <v>3</v>
      </c>
      <c r="AN1033" t="str">
        <f t="shared" si="169"/>
        <v>ALERT! 3 Violation founded @METALDET1</v>
      </c>
    </row>
    <row r="1034" spans="1:40">
      <c r="A1034" t="s">
        <v>120</v>
      </c>
      <c r="B1034" t="s">
        <v>121</v>
      </c>
      <c r="C1034" t="s">
        <v>803</v>
      </c>
      <c r="D1034" t="s">
        <v>589</v>
      </c>
      <c r="E1034">
        <v>1</v>
      </c>
      <c r="G1034" t="s">
        <v>130</v>
      </c>
      <c r="I1034" t="s">
        <v>125</v>
      </c>
      <c r="Z1034" t="str">
        <f>IFERROR(MID(AA1034,FIND("-",H1034,1)+1,20),_xlfn.IFNA(VLOOKUP(F1034&amp;"-"&amp;AA1034,Ref_Kontak!$A:$E,4,FALSE),Ref_Kontak!$H$2))</f>
        <v>628999007703</v>
      </c>
      <c r="AA1034" t="str">
        <f t="shared" si="160"/>
        <v/>
      </c>
      <c r="AB1034" t="str">
        <f t="shared" si="161"/>
        <v/>
      </c>
      <c r="AC1034" t="str">
        <f t="shared" si="162"/>
        <v>628999007703</v>
      </c>
      <c r="AD1034" t="str">
        <f t="shared" si="163"/>
        <v>Halo+,+Visual+AI+5S+mendeteksi+Violation%3A+METALDET1-LINE+13</v>
      </c>
      <c r="AE1034" t="str">
        <f t="shared" si="164"/>
        <v>https://web.whatsapp.com/send/?phone=628999007703&amp;text=Halo+,+Visual+AI+5S+mendeteksi+Violation%3A+METALDET1-LINE+13&amp;type=phone_number&amp;app_absent=0</v>
      </c>
      <c r="AF1034" t="b">
        <f>IF(ISNA(VLOOKUP(D1034&amp;"-"&amp;AB1034, Ref_Kontak!$A:$E, 4, FALSE)), FALSE, TRUE)</f>
        <v>0</v>
      </c>
      <c r="AG1034" t="str">
        <f>_xlfn.IFNA(VLOOKUP(Z1034,Ref_Kontak!H:H,1,FALSE),"FALSE")</f>
        <v>628999007703</v>
      </c>
      <c r="AH1034" t="str">
        <f t="shared" si="165"/>
        <v>METALDET1-LINE 13</v>
      </c>
      <c r="AI1034">
        <f>IF(I1034="violation",COUNTIF($AH$1:AH1034,AH1034),0)</f>
        <v>331</v>
      </c>
      <c r="AJ1034" t="str">
        <f t="shared" si="166"/>
        <v>violation-METALDET1</v>
      </c>
      <c r="AK1034">
        <f>IF(I1034="violation",COUNTIF($AJ$1:AJ1034,AJ1034),FALSE)</f>
        <v>799</v>
      </c>
      <c r="AL1034">
        <f t="shared" si="167"/>
        <v>0</v>
      </c>
      <c r="AM1034">
        <f t="shared" si="168"/>
        <v>3</v>
      </c>
      <c r="AN1034" t="str">
        <f t="shared" si="169"/>
        <v>ALERT! 3 Violation founded @METALDET1</v>
      </c>
    </row>
    <row r="1035" spans="1:40">
      <c r="A1035" t="s">
        <v>120</v>
      </c>
      <c r="B1035" t="s">
        <v>121</v>
      </c>
      <c r="C1035" t="s">
        <v>804</v>
      </c>
      <c r="D1035" t="s">
        <v>129</v>
      </c>
      <c r="E1035">
        <v>1</v>
      </c>
      <c r="G1035" t="s">
        <v>130</v>
      </c>
      <c r="I1035" t="s">
        <v>125</v>
      </c>
      <c r="Z1035" t="str">
        <f>IFERROR(MID(AA1035,FIND("-",H1035,1)+1,20),_xlfn.IFNA(VLOOKUP(F1035&amp;"-"&amp;AA1035,Ref_Kontak!$A:$E,4,FALSE),Ref_Kontak!$H$2))</f>
        <v>628999007703</v>
      </c>
      <c r="AA1035" t="str">
        <f t="shared" si="160"/>
        <v/>
      </c>
      <c r="AB1035" t="str">
        <f t="shared" si="161"/>
        <v/>
      </c>
      <c r="AC1035" t="str">
        <f t="shared" si="162"/>
        <v>628999007703</v>
      </c>
      <c r="AD1035" t="str">
        <f t="shared" si="163"/>
        <v>Halo+,+Visual+AI+5S+mendeteksi+Violation%3A+METALDET1-LINE+8</v>
      </c>
      <c r="AE1035" t="str">
        <f t="shared" si="164"/>
        <v>https://web.whatsapp.com/send/?phone=628999007703&amp;text=Halo+,+Visual+AI+5S+mendeteksi+Violation%3A+METALDET1-LINE+8&amp;type=phone_number&amp;app_absent=0</v>
      </c>
      <c r="AF1035" t="b">
        <f>IF(ISNA(VLOOKUP(D1035&amp;"-"&amp;AB1035, Ref_Kontak!$A:$E, 4, FALSE)), FALSE, TRUE)</f>
        <v>0</v>
      </c>
      <c r="AG1035" t="str">
        <f>_xlfn.IFNA(VLOOKUP(Z1035,Ref_Kontak!H:H,1,FALSE),"FALSE")</f>
        <v>628999007703</v>
      </c>
      <c r="AH1035" t="str">
        <f t="shared" si="165"/>
        <v>METALDET1-LINE 8</v>
      </c>
      <c r="AI1035">
        <f>IF(I1035="violation",COUNTIF($AH$1:AH1035,AH1035),0)</f>
        <v>470</v>
      </c>
      <c r="AJ1035" t="str">
        <f t="shared" si="166"/>
        <v>violation-METALDET1</v>
      </c>
      <c r="AK1035">
        <f>IF(I1035="violation",COUNTIF($AJ$1:AJ1035,AJ1035),FALSE)</f>
        <v>800</v>
      </c>
      <c r="AL1035">
        <f t="shared" si="167"/>
        <v>0</v>
      </c>
      <c r="AM1035">
        <f t="shared" si="168"/>
        <v>3</v>
      </c>
      <c r="AN1035" t="str">
        <f t="shared" si="169"/>
        <v>ALERT! 3 Violation founded @METALDET1</v>
      </c>
    </row>
    <row r="1036" spans="1:40">
      <c r="A1036" t="s">
        <v>120</v>
      </c>
      <c r="B1036" t="s">
        <v>121</v>
      </c>
      <c r="C1036" t="s">
        <v>805</v>
      </c>
      <c r="D1036" t="s">
        <v>589</v>
      </c>
      <c r="E1036">
        <v>1</v>
      </c>
      <c r="G1036" t="s">
        <v>130</v>
      </c>
      <c r="I1036" t="s">
        <v>125</v>
      </c>
      <c r="Z1036" t="str">
        <f>IFERROR(MID(AA1036,FIND("-",H1036,1)+1,20),_xlfn.IFNA(VLOOKUP(F1036&amp;"-"&amp;AA1036,Ref_Kontak!$A:$E,4,FALSE),Ref_Kontak!$H$2))</f>
        <v>628999007703</v>
      </c>
      <c r="AA1036" t="str">
        <f t="shared" si="160"/>
        <v/>
      </c>
      <c r="AB1036" t="str">
        <f t="shared" si="161"/>
        <v/>
      </c>
      <c r="AC1036" t="str">
        <f t="shared" si="162"/>
        <v>628999007703</v>
      </c>
      <c r="AD1036" t="str">
        <f t="shared" si="163"/>
        <v>Halo+,+Visual+AI+5S+mendeteksi+Violation%3A+METALDET1-LINE+13</v>
      </c>
      <c r="AE1036" t="str">
        <f t="shared" si="164"/>
        <v>https://web.whatsapp.com/send/?phone=628999007703&amp;text=Halo+,+Visual+AI+5S+mendeteksi+Violation%3A+METALDET1-LINE+13&amp;type=phone_number&amp;app_absent=0</v>
      </c>
      <c r="AF1036" t="b">
        <f>IF(ISNA(VLOOKUP(D1036&amp;"-"&amp;AB1036, Ref_Kontak!$A:$E, 4, FALSE)), FALSE, TRUE)</f>
        <v>0</v>
      </c>
      <c r="AG1036" t="str">
        <f>_xlfn.IFNA(VLOOKUP(Z1036,Ref_Kontak!H:H,1,FALSE),"FALSE")</f>
        <v>628999007703</v>
      </c>
      <c r="AH1036" t="str">
        <f t="shared" si="165"/>
        <v>METALDET1-LINE 13</v>
      </c>
      <c r="AI1036">
        <f>IF(I1036="violation",COUNTIF($AH$1:AH1036,AH1036),0)</f>
        <v>332</v>
      </c>
      <c r="AJ1036" t="str">
        <f t="shared" si="166"/>
        <v>violation-METALDET1</v>
      </c>
      <c r="AK1036">
        <f>IF(I1036="violation",COUNTIF($AJ$1:AJ1036,AJ1036),FALSE)</f>
        <v>801</v>
      </c>
      <c r="AL1036">
        <f t="shared" si="167"/>
        <v>0</v>
      </c>
      <c r="AM1036">
        <f t="shared" si="168"/>
        <v>3</v>
      </c>
      <c r="AN1036" t="str">
        <f t="shared" si="169"/>
        <v>ALERT! 3 Violation founded @METALDET1</v>
      </c>
    </row>
    <row r="1037" spans="1:40">
      <c r="A1037" t="s">
        <v>120</v>
      </c>
      <c r="B1037" t="s">
        <v>121</v>
      </c>
      <c r="C1037" t="s">
        <v>805</v>
      </c>
      <c r="D1037" t="s">
        <v>129</v>
      </c>
      <c r="E1037">
        <v>1</v>
      </c>
      <c r="G1037" t="s">
        <v>130</v>
      </c>
      <c r="I1037" t="s">
        <v>125</v>
      </c>
      <c r="Z1037" t="str">
        <f>IFERROR(MID(AA1037,FIND("-",H1037,1)+1,20),_xlfn.IFNA(VLOOKUP(F1037&amp;"-"&amp;AA1037,Ref_Kontak!$A:$E,4,FALSE),Ref_Kontak!$H$2))</f>
        <v>628999007703</v>
      </c>
      <c r="AA1037" t="str">
        <f t="shared" si="160"/>
        <v/>
      </c>
      <c r="AB1037" t="str">
        <f t="shared" si="161"/>
        <v/>
      </c>
      <c r="AC1037" t="str">
        <f t="shared" si="162"/>
        <v>628999007703</v>
      </c>
      <c r="AD1037" t="str">
        <f t="shared" si="163"/>
        <v>Halo+,+Visual+AI+5S+mendeteksi+Violation%3A+METALDET1-LINE+8</v>
      </c>
      <c r="AE1037" t="str">
        <f t="shared" si="164"/>
        <v>https://web.whatsapp.com/send/?phone=628999007703&amp;text=Halo+,+Visual+AI+5S+mendeteksi+Violation%3A+METALDET1-LINE+8&amp;type=phone_number&amp;app_absent=0</v>
      </c>
      <c r="AF1037" t="b">
        <f>IF(ISNA(VLOOKUP(D1037&amp;"-"&amp;AB1037, Ref_Kontak!$A:$E, 4, FALSE)), FALSE, TRUE)</f>
        <v>0</v>
      </c>
      <c r="AG1037" t="str">
        <f>_xlfn.IFNA(VLOOKUP(Z1037,Ref_Kontak!H:H,1,FALSE),"FALSE")</f>
        <v>628999007703</v>
      </c>
      <c r="AH1037" t="str">
        <f t="shared" si="165"/>
        <v>METALDET1-LINE 8</v>
      </c>
      <c r="AI1037">
        <f>IF(I1037="violation",COUNTIF($AH$1:AH1037,AH1037),0)</f>
        <v>471</v>
      </c>
      <c r="AJ1037" t="str">
        <f t="shared" si="166"/>
        <v>violation-METALDET1</v>
      </c>
      <c r="AK1037">
        <f>IF(I1037="violation",COUNTIF($AJ$1:AJ1037,AJ1037),FALSE)</f>
        <v>802</v>
      </c>
      <c r="AL1037">
        <f t="shared" si="167"/>
        <v>0</v>
      </c>
      <c r="AM1037">
        <f t="shared" si="168"/>
        <v>3</v>
      </c>
      <c r="AN1037" t="str">
        <f t="shared" si="169"/>
        <v>ALERT! 3 Violation founded @METALDET1</v>
      </c>
    </row>
    <row r="1038" spans="1:40">
      <c r="A1038" t="s">
        <v>120</v>
      </c>
      <c r="B1038" t="s">
        <v>121</v>
      </c>
      <c r="C1038" t="s">
        <v>805</v>
      </c>
      <c r="D1038" t="s">
        <v>589</v>
      </c>
      <c r="E1038">
        <v>1</v>
      </c>
      <c r="G1038" t="s">
        <v>130</v>
      </c>
      <c r="I1038" t="s">
        <v>125</v>
      </c>
      <c r="Z1038" t="str">
        <f>IFERROR(MID(AA1038,FIND("-",H1038,1)+1,20),_xlfn.IFNA(VLOOKUP(F1038&amp;"-"&amp;AA1038,Ref_Kontak!$A:$E,4,FALSE),Ref_Kontak!$H$2))</f>
        <v>628999007703</v>
      </c>
      <c r="AA1038" t="str">
        <f t="shared" si="160"/>
        <v/>
      </c>
      <c r="AB1038" t="str">
        <f t="shared" si="161"/>
        <v/>
      </c>
      <c r="AC1038" t="str">
        <f t="shared" si="162"/>
        <v>628999007703</v>
      </c>
      <c r="AD1038" t="str">
        <f t="shared" si="163"/>
        <v>Halo+,+Visual+AI+5S+mendeteksi+Violation%3A+METALDET1-LINE+13</v>
      </c>
      <c r="AE1038" t="str">
        <f t="shared" si="164"/>
        <v>https://web.whatsapp.com/send/?phone=628999007703&amp;text=Halo+,+Visual+AI+5S+mendeteksi+Violation%3A+METALDET1-LINE+13&amp;type=phone_number&amp;app_absent=0</v>
      </c>
      <c r="AF1038" t="b">
        <f>IF(ISNA(VLOOKUP(D1038&amp;"-"&amp;AB1038, Ref_Kontak!$A:$E, 4, FALSE)), FALSE, TRUE)</f>
        <v>0</v>
      </c>
      <c r="AG1038" t="str">
        <f>_xlfn.IFNA(VLOOKUP(Z1038,Ref_Kontak!H:H,1,FALSE),"FALSE")</f>
        <v>628999007703</v>
      </c>
      <c r="AH1038" t="str">
        <f t="shared" si="165"/>
        <v>METALDET1-LINE 13</v>
      </c>
      <c r="AI1038">
        <f>IF(I1038="violation",COUNTIF($AH$1:AH1038,AH1038),0)</f>
        <v>333</v>
      </c>
      <c r="AJ1038" t="str">
        <f t="shared" si="166"/>
        <v>violation-METALDET1</v>
      </c>
      <c r="AK1038">
        <f>IF(I1038="violation",COUNTIF($AJ$1:AJ1038,AJ1038),FALSE)</f>
        <v>803</v>
      </c>
      <c r="AL1038">
        <f t="shared" si="167"/>
        <v>0</v>
      </c>
      <c r="AM1038">
        <f t="shared" si="168"/>
        <v>3</v>
      </c>
      <c r="AN1038" t="str">
        <f t="shared" si="169"/>
        <v>ALERT! 3 Violation founded @METALDET1</v>
      </c>
    </row>
    <row r="1039" spans="1:40">
      <c r="A1039" t="s">
        <v>120</v>
      </c>
      <c r="B1039" t="s">
        <v>121</v>
      </c>
      <c r="C1039" t="s">
        <v>806</v>
      </c>
      <c r="D1039" t="s">
        <v>129</v>
      </c>
      <c r="E1039">
        <v>1</v>
      </c>
      <c r="G1039" t="s">
        <v>130</v>
      </c>
      <c r="I1039" t="s">
        <v>125</v>
      </c>
      <c r="Z1039" t="str">
        <f>IFERROR(MID(AA1039,FIND("-",H1039,1)+1,20),_xlfn.IFNA(VLOOKUP(F1039&amp;"-"&amp;AA1039,Ref_Kontak!$A:$E,4,FALSE),Ref_Kontak!$H$2))</f>
        <v>628999007703</v>
      </c>
      <c r="AA1039" t="str">
        <f t="shared" si="160"/>
        <v/>
      </c>
      <c r="AB1039" t="str">
        <f t="shared" si="161"/>
        <v/>
      </c>
      <c r="AC1039" t="str">
        <f t="shared" si="162"/>
        <v>628999007703</v>
      </c>
      <c r="AD1039" t="str">
        <f t="shared" si="163"/>
        <v>Halo+,+Visual+AI+5S+mendeteksi+Violation%3A+METALDET1-LINE+8</v>
      </c>
      <c r="AE1039" t="str">
        <f t="shared" si="164"/>
        <v>https://web.whatsapp.com/send/?phone=628999007703&amp;text=Halo+,+Visual+AI+5S+mendeteksi+Violation%3A+METALDET1-LINE+8&amp;type=phone_number&amp;app_absent=0</v>
      </c>
      <c r="AF1039" t="b">
        <f>IF(ISNA(VLOOKUP(D1039&amp;"-"&amp;AB1039, Ref_Kontak!$A:$E, 4, FALSE)), FALSE, TRUE)</f>
        <v>0</v>
      </c>
      <c r="AG1039" t="str">
        <f>_xlfn.IFNA(VLOOKUP(Z1039,Ref_Kontak!H:H,1,FALSE),"FALSE")</f>
        <v>628999007703</v>
      </c>
      <c r="AH1039" t="str">
        <f t="shared" si="165"/>
        <v>METALDET1-LINE 8</v>
      </c>
      <c r="AI1039">
        <f>IF(I1039="violation",COUNTIF($AH$1:AH1039,AH1039),0)</f>
        <v>472</v>
      </c>
      <c r="AJ1039" t="str">
        <f t="shared" si="166"/>
        <v>violation-METALDET1</v>
      </c>
      <c r="AK1039">
        <f>IF(I1039="violation",COUNTIF($AJ$1:AJ1039,AJ1039),FALSE)</f>
        <v>804</v>
      </c>
      <c r="AL1039">
        <f t="shared" si="167"/>
        <v>0</v>
      </c>
      <c r="AM1039">
        <f t="shared" si="168"/>
        <v>3</v>
      </c>
      <c r="AN1039" t="str">
        <f t="shared" si="169"/>
        <v>ALERT! 3 Violation founded @METALDET1</v>
      </c>
    </row>
    <row r="1040" spans="1:40">
      <c r="A1040" t="s">
        <v>120</v>
      </c>
      <c r="B1040" t="s">
        <v>121</v>
      </c>
      <c r="C1040" t="s">
        <v>806</v>
      </c>
      <c r="D1040" t="s">
        <v>589</v>
      </c>
      <c r="E1040">
        <v>1</v>
      </c>
      <c r="G1040" t="s">
        <v>130</v>
      </c>
      <c r="I1040" t="s">
        <v>125</v>
      </c>
      <c r="Z1040" t="str">
        <f>IFERROR(MID(AA1040,FIND("-",H1040,1)+1,20),_xlfn.IFNA(VLOOKUP(F1040&amp;"-"&amp;AA1040,Ref_Kontak!$A:$E,4,FALSE),Ref_Kontak!$H$2))</f>
        <v>628999007703</v>
      </c>
      <c r="AA1040" t="str">
        <f t="shared" si="160"/>
        <v/>
      </c>
      <c r="AB1040" t="str">
        <f t="shared" si="161"/>
        <v/>
      </c>
      <c r="AC1040" t="str">
        <f t="shared" si="162"/>
        <v>628999007703</v>
      </c>
      <c r="AD1040" t="str">
        <f t="shared" si="163"/>
        <v>Halo+,+Visual+AI+5S+mendeteksi+Violation%3A+METALDET1-LINE+13</v>
      </c>
      <c r="AE1040" t="str">
        <f t="shared" si="164"/>
        <v>https://web.whatsapp.com/send/?phone=628999007703&amp;text=Halo+,+Visual+AI+5S+mendeteksi+Violation%3A+METALDET1-LINE+13&amp;type=phone_number&amp;app_absent=0</v>
      </c>
      <c r="AF1040" t="b">
        <f>IF(ISNA(VLOOKUP(D1040&amp;"-"&amp;AB1040, Ref_Kontak!$A:$E, 4, FALSE)), FALSE, TRUE)</f>
        <v>0</v>
      </c>
      <c r="AG1040" t="str">
        <f>_xlfn.IFNA(VLOOKUP(Z1040,Ref_Kontak!H:H,1,FALSE),"FALSE")</f>
        <v>628999007703</v>
      </c>
      <c r="AH1040" t="str">
        <f t="shared" si="165"/>
        <v>METALDET1-LINE 13</v>
      </c>
      <c r="AI1040">
        <f>IF(I1040="violation",COUNTIF($AH$1:AH1040,AH1040),0)</f>
        <v>334</v>
      </c>
      <c r="AJ1040" t="str">
        <f t="shared" si="166"/>
        <v>violation-METALDET1</v>
      </c>
      <c r="AK1040">
        <f>IF(I1040="violation",COUNTIF($AJ$1:AJ1040,AJ1040),FALSE)</f>
        <v>805</v>
      </c>
      <c r="AL1040">
        <f t="shared" si="167"/>
        <v>0</v>
      </c>
      <c r="AM1040">
        <f t="shared" si="168"/>
        <v>3</v>
      </c>
      <c r="AN1040" t="str">
        <f t="shared" si="169"/>
        <v>ALERT! 3 Violation founded @METALDET1</v>
      </c>
    </row>
    <row r="1041" spans="1:40">
      <c r="A1041" t="s">
        <v>120</v>
      </c>
      <c r="B1041" t="s">
        <v>121</v>
      </c>
      <c r="C1041" t="s">
        <v>807</v>
      </c>
      <c r="D1041" t="s">
        <v>589</v>
      </c>
      <c r="E1041">
        <v>1</v>
      </c>
      <c r="G1041" t="s">
        <v>130</v>
      </c>
      <c r="I1041" t="s">
        <v>125</v>
      </c>
      <c r="Z1041" t="str">
        <f>IFERROR(MID(AA1041,FIND("-",H1041,1)+1,20),_xlfn.IFNA(VLOOKUP(F1041&amp;"-"&amp;AA1041,Ref_Kontak!$A:$E,4,FALSE),Ref_Kontak!$H$2))</f>
        <v>628999007703</v>
      </c>
      <c r="AA1041" t="str">
        <f t="shared" si="160"/>
        <v/>
      </c>
      <c r="AB1041" t="str">
        <f t="shared" si="161"/>
        <v/>
      </c>
      <c r="AC1041" t="str">
        <f t="shared" si="162"/>
        <v>628999007703</v>
      </c>
      <c r="AD1041" t="str">
        <f t="shared" si="163"/>
        <v>Halo+,+Visual+AI+5S+mendeteksi+Violation%3A+METALDET1-LINE+13</v>
      </c>
      <c r="AE1041" t="str">
        <f t="shared" si="164"/>
        <v>https://web.whatsapp.com/send/?phone=628999007703&amp;text=Halo+,+Visual+AI+5S+mendeteksi+Violation%3A+METALDET1-LINE+13&amp;type=phone_number&amp;app_absent=0</v>
      </c>
      <c r="AF1041" t="b">
        <f>IF(ISNA(VLOOKUP(D1041&amp;"-"&amp;AB1041, Ref_Kontak!$A:$E, 4, FALSE)), FALSE, TRUE)</f>
        <v>0</v>
      </c>
      <c r="AG1041" t="str">
        <f>_xlfn.IFNA(VLOOKUP(Z1041,Ref_Kontak!H:H,1,FALSE),"FALSE")</f>
        <v>628999007703</v>
      </c>
      <c r="AH1041" t="str">
        <f t="shared" si="165"/>
        <v>METALDET1-LINE 13</v>
      </c>
      <c r="AI1041">
        <f>IF(I1041="violation",COUNTIF($AH$1:AH1041,AH1041),0)</f>
        <v>335</v>
      </c>
      <c r="AJ1041" t="str">
        <f t="shared" si="166"/>
        <v>violation-METALDET1</v>
      </c>
      <c r="AK1041">
        <f>IF(I1041="violation",COUNTIF($AJ$1:AJ1041,AJ1041),FALSE)</f>
        <v>806</v>
      </c>
      <c r="AL1041">
        <f t="shared" si="167"/>
        <v>0</v>
      </c>
      <c r="AM1041">
        <f t="shared" si="168"/>
        <v>3</v>
      </c>
      <c r="AN1041" t="str">
        <f t="shared" si="169"/>
        <v>ALERT! 3 Violation founded @METALDET1</v>
      </c>
    </row>
    <row r="1042" spans="1:40">
      <c r="A1042" t="s">
        <v>120</v>
      </c>
      <c r="B1042" t="s">
        <v>121</v>
      </c>
      <c r="C1042" t="s">
        <v>807</v>
      </c>
      <c r="D1042" t="s">
        <v>129</v>
      </c>
      <c r="E1042">
        <v>1</v>
      </c>
      <c r="G1042" t="s">
        <v>130</v>
      </c>
      <c r="I1042" t="s">
        <v>125</v>
      </c>
      <c r="Z1042" t="str">
        <f>IFERROR(MID(AA1042,FIND("-",H1042,1)+1,20),_xlfn.IFNA(VLOOKUP(F1042&amp;"-"&amp;AA1042,Ref_Kontak!$A:$E,4,FALSE),Ref_Kontak!$H$2))</f>
        <v>628999007703</v>
      </c>
      <c r="AA1042" t="str">
        <f t="shared" si="160"/>
        <v/>
      </c>
      <c r="AB1042" t="str">
        <f t="shared" si="161"/>
        <v/>
      </c>
      <c r="AC1042" t="str">
        <f t="shared" si="162"/>
        <v>628999007703</v>
      </c>
      <c r="AD1042" t="str">
        <f t="shared" si="163"/>
        <v>Halo+,+Visual+AI+5S+mendeteksi+Violation%3A+METALDET1-LINE+8</v>
      </c>
      <c r="AE1042" t="str">
        <f t="shared" si="164"/>
        <v>https://web.whatsapp.com/send/?phone=628999007703&amp;text=Halo+,+Visual+AI+5S+mendeteksi+Violation%3A+METALDET1-LINE+8&amp;type=phone_number&amp;app_absent=0</v>
      </c>
      <c r="AF1042" t="b">
        <f>IF(ISNA(VLOOKUP(D1042&amp;"-"&amp;AB1042, Ref_Kontak!$A:$E, 4, FALSE)), FALSE, TRUE)</f>
        <v>0</v>
      </c>
      <c r="AG1042" t="str">
        <f>_xlfn.IFNA(VLOOKUP(Z1042,Ref_Kontak!H:H,1,FALSE),"FALSE")</f>
        <v>628999007703</v>
      </c>
      <c r="AH1042" t="str">
        <f t="shared" si="165"/>
        <v>METALDET1-LINE 8</v>
      </c>
      <c r="AI1042">
        <f>IF(I1042="violation",COUNTIF($AH$1:AH1042,AH1042),0)</f>
        <v>473</v>
      </c>
      <c r="AJ1042" t="str">
        <f t="shared" si="166"/>
        <v>violation-METALDET1</v>
      </c>
      <c r="AK1042">
        <f>IF(I1042="violation",COUNTIF($AJ$1:AJ1042,AJ1042),FALSE)</f>
        <v>807</v>
      </c>
      <c r="AL1042">
        <f t="shared" si="167"/>
        <v>0</v>
      </c>
      <c r="AM1042">
        <f t="shared" si="168"/>
        <v>3</v>
      </c>
      <c r="AN1042" t="str">
        <f t="shared" si="169"/>
        <v>ALERT! 3 Violation founded @METALDET1</v>
      </c>
    </row>
    <row r="1043" spans="1:40">
      <c r="A1043" t="s">
        <v>120</v>
      </c>
      <c r="B1043" t="s">
        <v>121</v>
      </c>
      <c r="C1043" t="s">
        <v>808</v>
      </c>
      <c r="D1043" t="s">
        <v>129</v>
      </c>
      <c r="E1043">
        <v>1</v>
      </c>
      <c r="G1043" t="s">
        <v>130</v>
      </c>
      <c r="I1043" t="s">
        <v>125</v>
      </c>
      <c r="Z1043" t="str">
        <f>IFERROR(MID(AA1043,FIND("-",H1043,1)+1,20),_xlfn.IFNA(VLOOKUP(F1043&amp;"-"&amp;AA1043,Ref_Kontak!$A:$E,4,FALSE),Ref_Kontak!$H$2))</f>
        <v>628999007703</v>
      </c>
      <c r="AA1043" t="str">
        <f t="shared" si="160"/>
        <v/>
      </c>
      <c r="AB1043" t="str">
        <f t="shared" si="161"/>
        <v/>
      </c>
      <c r="AC1043" t="str">
        <f t="shared" si="162"/>
        <v>628999007703</v>
      </c>
      <c r="AD1043" t="str">
        <f t="shared" si="163"/>
        <v>Halo+,+Visual+AI+5S+mendeteksi+Violation%3A+METALDET1-LINE+8</v>
      </c>
      <c r="AE1043" t="str">
        <f t="shared" si="164"/>
        <v>https://web.whatsapp.com/send/?phone=628999007703&amp;text=Halo+,+Visual+AI+5S+mendeteksi+Violation%3A+METALDET1-LINE+8&amp;type=phone_number&amp;app_absent=0</v>
      </c>
      <c r="AF1043" t="b">
        <f>IF(ISNA(VLOOKUP(D1043&amp;"-"&amp;AB1043, Ref_Kontak!$A:$E, 4, FALSE)), FALSE, TRUE)</f>
        <v>0</v>
      </c>
      <c r="AG1043" t="str">
        <f>_xlfn.IFNA(VLOOKUP(Z1043,Ref_Kontak!H:H,1,FALSE),"FALSE")</f>
        <v>628999007703</v>
      </c>
      <c r="AH1043" t="str">
        <f t="shared" si="165"/>
        <v>METALDET1-LINE 8</v>
      </c>
      <c r="AI1043">
        <f>IF(I1043="violation",COUNTIF($AH$1:AH1043,AH1043),0)</f>
        <v>474</v>
      </c>
      <c r="AJ1043" t="str">
        <f t="shared" si="166"/>
        <v>violation-METALDET1</v>
      </c>
      <c r="AK1043">
        <f>IF(I1043="violation",COUNTIF($AJ$1:AJ1043,AJ1043),FALSE)</f>
        <v>808</v>
      </c>
      <c r="AL1043">
        <f t="shared" si="167"/>
        <v>0</v>
      </c>
      <c r="AM1043">
        <f t="shared" si="168"/>
        <v>3</v>
      </c>
      <c r="AN1043" t="str">
        <f t="shared" si="169"/>
        <v>ALERT! 3 Violation founded @METALDET1</v>
      </c>
    </row>
    <row r="1044" spans="1:40">
      <c r="A1044" t="s">
        <v>120</v>
      </c>
      <c r="B1044" t="s">
        <v>121</v>
      </c>
      <c r="C1044" t="s">
        <v>808</v>
      </c>
      <c r="D1044" t="s">
        <v>589</v>
      </c>
      <c r="E1044">
        <v>1</v>
      </c>
      <c r="G1044" t="s">
        <v>130</v>
      </c>
      <c r="I1044" t="s">
        <v>125</v>
      </c>
      <c r="Z1044" t="str">
        <f>IFERROR(MID(AA1044,FIND("-",H1044,1)+1,20),_xlfn.IFNA(VLOOKUP(F1044&amp;"-"&amp;AA1044,Ref_Kontak!$A:$E,4,FALSE),Ref_Kontak!$H$2))</f>
        <v>628999007703</v>
      </c>
      <c r="AA1044" t="str">
        <f t="shared" si="160"/>
        <v/>
      </c>
      <c r="AB1044" t="str">
        <f t="shared" si="161"/>
        <v/>
      </c>
      <c r="AC1044" t="str">
        <f t="shared" si="162"/>
        <v>628999007703</v>
      </c>
      <c r="AD1044" t="str">
        <f t="shared" si="163"/>
        <v>Halo+,+Visual+AI+5S+mendeteksi+Violation%3A+METALDET1-LINE+13</v>
      </c>
      <c r="AE1044" t="str">
        <f t="shared" si="164"/>
        <v>https://web.whatsapp.com/send/?phone=628999007703&amp;text=Halo+,+Visual+AI+5S+mendeteksi+Violation%3A+METALDET1-LINE+13&amp;type=phone_number&amp;app_absent=0</v>
      </c>
      <c r="AF1044" t="b">
        <f>IF(ISNA(VLOOKUP(D1044&amp;"-"&amp;AB1044, Ref_Kontak!$A:$E, 4, FALSE)), FALSE, TRUE)</f>
        <v>0</v>
      </c>
      <c r="AG1044" t="str">
        <f>_xlfn.IFNA(VLOOKUP(Z1044,Ref_Kontak!H:H,1,FALSE),"FALSE")</f>
        <v>628999007703</v>
      </c>
      <c r="AH1044" t="str">
        <f t="shared" si="165"/>
        <v>METALDET1-LINE 13</v>
      </c>
      <c r="AI1044">
        <f>IF(I1044="violation",COUNTIF($AH$1:AH1044,AH1044),0)</f>
        <v>336</v>
      </c>
      <c r="AJ1044" t="str">
        <f t="shared" si="166"/>
        <v>violation-METALDET1</v>
      </c>
      <c r="AK1044">
        <f>IF(I1044="violation",COUNTIF($AJ$1:AJ1044,AJ1044),FALSE)</f>
        <v>809</v>
      </c>
      <c r="AL1044">
        <f t="shared" si="167"/>
        <v>0</v>
      </c>
      <c r="AM1044">
        <f t="shared" si="168"/>
        <v>3</v>
      </c>
      <c r="AN1044" t="str">
        <f t="shared" si="169"/>
        <v>ALERT! 3 Violation founded @METALDET1</v>
      </c>
    </row>
    <row r="1045" spans="1:40">
      <c r="A1045" t="s">
        <v>120</v>
      </c>
      <c r="B1045" t="s">
        <v>121</v>
      </c>
      <c r="C1045" t="s">
        <v>809</v>
      </c>
      <c r="D1045" t="s">
        <v>129</v>
      </c>
      <c r="E1045">
        <v>1</v>
      </c>
      <c r="G1045" t="s">
        <v>130</v>
      </c>
      <c r="I1045" t="s">
        <v>125</v>
      </c>
      <c r="Z1045" t="str">
        <f>IFERROR(MID(AA1045,FIND("-",H1045,1)+1,20),_xlfn.IFNA(VLOOKUP(F1045&amp;"-"&amp;AA1045,Ref_Kontak!$A:$E,4,FALSE),Ref_Kontak!$H$2))</f>
        <v>628999007703</v>
      </c>
      <c r="AA1045" t="str">
        <f t="shared" si="160"/>
        <v/>
      </c>
      <c r="AB1045" t="str">
        <f t="shared" si="161"/>
        <v/>
      </c>
      <c r="AC1045" t="str">
        <f t="shared" si="162"/>
        <v>628999007703</v>
      </c>
      <c r="AD1045" t="str">
        <f t="shared" si="163"/>
        <v>Halo+,+Visual+AI+5S+mendeteksi+Violation%3A+METALDET1-LINE+8</v>
      </c>
      <c r="AE1045" t="str">
        <f t="shared" si="164"/>
        <v>https://web.whatsapp.com/send/?phone=628999007703&amp;text=Halo+,+Visual+AI+5S+mendeteksi+Violation%3A+METALDET1-LINE+8&amp;type=phone_number&amp;app_absent=0</v>
      </c>
      <c r="AF1045" t="b">
        <f>IF(ISNA(VLOOKUP(D1045&amp;"-"&amp;AB1045, Ref_Kontak!$A:$E, 4, FALSE)), FALSE, TRUE)</f>
        <v>0</v>
      </c>
      <c r="AG1045" t="str">
        <f>_xlfn.IFNA(VLOOKUP(Z1045,Ref_Kontak!H:H,1,FALSE),"FALSE")</f>
        <v>628999007703</v>
      </c>
      <c r="AH1045" t="str">
        <f t="shared" si="165"/>
        <v>METALDET1-LINE 8</v>
      </c>
      <c r="AI1045">
        <f>IF(I1045="violation",COUNTIF($AH$1:AH1045,AH1045),0)</f>
        <v>475</v>
      </c>
      <c r="AJ1045" t="str">
        <f t="shared" si="166"/>
        <v>violation-METALDET1</v>
      </c>
      <c r="AK1045">
        <f>IF(I1045="violation",COUNTIF($AJ$1:AJ1045,AJ1045),FALSE)</f>
        <v>810</v>
      </c>
      <c r="AL1045">
        <f t="shared" si="167"/>
        <v>0</v>
      </c>
      <c r="AM1045">
        <f t="shared" si="168"/>
        <v>3</v>
      </c>
      <c r="AN1045" t="str">
        <f t="shared" si="169"/>
        <v>ALERT! 3 Violation founded @METALDET1</v>
      </c>
    </row>
    <row r="1046" spans="1:40">
      <c r="A1046" t="s">
        <v>120</v>
      </c>
      <c r="B1046" t="s">
        <v>121</v>
      </c>
      <c r="C1046" t="s">
        <v>810</v>
      </c>
      <c r="D1046" t="s">
        <v>589</v>
      </c>
      <c r="E1046">
        <v>1</v>
      </c>
      <c r="G1046" t="s">
        <v>130</v>
      </c>
      <c r="I1046" t="s">
        <v>125</v>
      </c>
      <c r="Z1046" t="str">
        <f>IFERROR(MID(AA1046,FIND("-",H1046,1)+1,20),_xlfn.IFNA(VLOOKUP(F1046&amp;"-"&amp;AA1046,Ref_Kontak!$A:$E,4,FALSE),Ref_Kontak!$H$2))</f>
        <v>628999007703</v>
      </c>
      <c r="AA1046" t="str">
        <f t="shared" si="160"/>
        <v/>
      </c>
      <c r="AB1046" t="str">
        <f t="shared" si="161"/>
        <v/>
      </c>
      <c r="AC1046" t="str">
        <f t="shared" si="162"/>
        <v>628999007703</v>
      </c>
      <c r="AD1046" t="str">
        <f t="shared" si="163"/>
        <v>Halo+,+Visual+AI+5S+mendeteksi+Violation%3A+METALDET1-LINE+13</v>
      </c>
      <c r="AE1046" t="str">
        <f t="shared" si="164"/>
        <v>https://web.whatsapp.com/send/?phone=628999007703&amp;text=Halo+,+Visual+AI+5S+mendeteksi+Violation%3A+METALDET1-LINE+13&amp;type=phone_number&amp;app_absent=0</v>
      </c>
      <c r="AF1046" t="b">
        <f>IF(ISNA(VLOOKUP(D1046&amp;"-"&amp;AB1046, Ref_Kontak!$A:$E, 4, FALSE)), FALSE, TRUE)</f>
        <v>0</v>
      </c>
      <c r="AG1046" t="str">
        <f>_xlfn.IFNA(VLOOKUP(Z1046,Ref_Kontak!H:H,1,FALSE),"FALSE")</f>
        <v>628999007703</v>
      </c>
      <c r="AH1046" t="str">
        <f t="shared" si="165"/>
        <v>METALDET1-LINE 13</v>
      </c>
      <c r="AI1046">
        <f>IF(I1046="violation",COUNTIF($AH$1:AH1046,AH1046),0)</f>
        <v>337</v>
      </c>
      <c r="AJ1046" t="str">
        <f t="shared" si="166"/>
        <v>violation-METALDET1</v>
      </c>
      <c r="AK1046">
        <f>IF(I1046="violation",COUNTIF($AJ$1:AJ1046,AJ1046),FALSE)</f>
        <v>811</v>
      </c>
      <c r="AL1046">
        <f t="shared" si="167"/>
        <v>0</v>
      </c>
      <c r="AM1046">
        <f t="shared" si="168"/>
        <v>3</v>
      </c>
      <c r="AN1046" t="str">
        <f t="shared" si="169"/>
        <v>ALERT! 3 Violation founded @METALDET1</v>
      </c>
    </row>
    <row r="1047" spans="1:40">
      <c r="A1047" t="s">
        <v>120</v>
      </c>
      <c r="B1047" t="s">
        <v>121</v>
      </c>
      <c r="C1047" t="s">
        <v>810</v>
      </c>
      <c r="D1047" t="s">
        <v>129</v>
      </c>
      <c r="E1047">
        <v>1</v>
      </c>
      <c r="G1047" t="s">
        <v>130</v>
      </c>
      <c r="I1047" t="s">
        <v>125</v>
      </c>
      <c r="Z1047" t="str">
        <f>IFERROR(MID(AA1047,FIND("-",H1047,1)+1,20),_xlfn.IFNA(VLOOKUP(F1047&amp;"-"&amp;AA1047,Ref_Kontak!$A:$E,4,FALSE),Ref_Kontak!$H$2))</f>
        <v>628999007703</v>
      </c>
      <c r="AA1047" t="str">
        <f t="shared" si="160"/>
        <v/>
      </c>
      <c r="AB1047" t="str">
        <f t="shared" si="161"/>
        <v/>
      </c>
      <c r="AC1047" t="str">
        <f t="shared" si="162"/>
        <v>628999007703</v>
      </c>
      <c r="AD1047" t="str">
        <f t="shared" si="163"/>
        <v>Halo+,+Visual+AI+5S+mendeteksi+Violation%3A+METALDET1-LINE+8</v>
      </c>
      <c r="AE1047" t="str">
        <f t="shared" si="164"/>
        <v>https://web.whatsapp.com/send/?phone=628999007703&amp;text=Halo+,+Visual+AI+5S+mendeteksi+Violation%3A+METALDET1-LINE+8&amp;type=phone_number&amp;app_absent=0</v>
      </c>
      <c r="AF1047" t="b">
        <f>IF(ISNA(VLOOKUP(D1047&amp;"-"&amp;AB1047, Ref_Kontak!$A:$E, 4, FALSE)), FALSE, TRUE)</f>
        <v>0</v>
      </c>
      <c r="AG1047" t="str">
        <f>_xlfn.IFNA(VLOOKUP(Z1047,Ref_Kontak!H:H,1,FALSE),"FALSE")</f>
        <v>628999007703</v>
      </c>
      <c r="AH1047" t="str">
        <f t="shared" si="165"/>
        <v>METALDET1-LINE 8</v>
      </c>
      <c r="AI1047">
        <f>IF(I1047="violation",COUNTIF($AH$1:AH1047,AH1047),0)</f>
        <v>476</v>
      </c>
      <c r="AJ1047" t="str">
        <f t="shared" si="166"/>
        <v>violation-METALDET1</v>
      </c>
      <c r="AK1047">
        <f>IF(I1047="violation",COUNTIF($AJ$1:AJ1047,AJ1047),FALSE)</f>
        <v>812</v>
      </c>
      <c r="AL1047">
        <f t="shared" si="167"/>
        <v>0</v>
      </c>
      <c r="AM1047">
        <f t="shared" si="168"/>
        <v>3</v>
      </c>
      <c r="AN1047" t="str">
        <f t="shared" si="169"/>
        <v>ALERT! 3 Violation founded @METALDET1</v>
      </c>
    </row>
    <row r="1048" spans="1:40">
      <c r="A1048" t="s">
        <v>120</v>
      </c>
      <c r="B1048" t="s">
        <v>121</v>
      </c>
      <c r="C1048" t="s">
        <v>810</v>
      </c>
      <c r="D1048" t="s">
        <v>589</v>
      </c>
      <c r="E1048">
        <v>1</v>
      </c>
      <c r="G1048" t="s">
        <v>130</v>
      </c>
      <c r="I1048" t="s">
        <v>125</v>
      </c>
      <c r="Z1048" t="str">
        <f>IFERROR(MID(AA1048,FIND("-",H1048,1)+1,20),_xlfn.IFNA(VLOOKUP(F1048&amp;"-"&amp;AA1048,Ref_Kontak!$A:$E,4,FALSE),Ref_Kontak!$H$2))</f>
        <v>628999007703</v>
      </c>
      <c r="AA1048" t="str">
        <f t="shared" si="160"/>
        <v/>
      </c>
      <c r="AB1048" t="str">
        <f t="shared" si="161"/>
        <v/>
      </c>
      <c r="AC1048" t="str">
        <f t="shared" si="162"/>
        <v>628999007703</v>
      </c>
      <c r="AD1048" t="str">
        <f t="shared" si="163"/>
        <v>Halo+,+Visual+AI+5S+mendeteksi+Violation%3A+METALDET1-LINE+13</v>
      </c>
      <c r="AE1048" t="str">
        <f t="shared" si="164"/>
        <v>https://web.whatsapp.com/send/?phone=628999007703&amp;text=Halo+,+Visual+AI+5S+mendeteksi+Violation%3A+METALDET1-LINE+13&amp;type=phone_number&amp;app_absent=0</v>
      </c>
      <c r="AF1048" t="b">
        <f>IF(ISNA(VLOOKUP(D1048&amp;"-"&amp;AB1048, Ref_Kontak!$A:$E, 4, FALSE)), FALSE, TRUE)</f>
        <v>0</v>
      </c>
      <c r="AG1048" t="str">
        <f>_xlfn.IFNA(VLOOKUP(Z1048,Ref_Kontak!H:H,1,FALSE),"FALSE")</f>
        <v>628999007703</v>
      </c>
      <c r="AH1048" t="str">
        <f t="shared" si="165"/>
        <v>METALDET1-LINE 13</v>
      </c>
      <c r="AI1048">
        <f>IF(I1048="violation",COUNTIF($AH$1:AH1048,AH1048),0)</f>
        <v>338</v>
      </c>
      <c r="AJ1048" t="str">
        <f t="shared" si="166"/>
        <v>violation-METALDET1</v>
      </c>
      <c r="AK1048">
        <f>IF(I1048="violation",COUNTIF($AJ$1:AJ1048,AJ1048),FALSE)</f>
        <v>813</v>
      </c>
      <c r="AL1048">
        <f t="shared" si="167"/>
        <v>0</v>
      </c>
      <c r="AM1048">
        <f t="shared" si="168"/>
        <v>3</v>
      </c>
      <c r="AN1048" t="str">
        <f t="shared" si="169"/>
        <v>ALERT! 3 Violation founded @METALDET1</v>
      </c>
    </row>
    <row r="1049" spans="1:40">
      <c r="A1049" t="s">
        <v>120</v>
      </c>
      <c r="B1049" t="s">
        <v>121</v>
      </c>
      <c r="C1049" t="s">
        <v>811</v>
      </c>
      <c r="D1049" t="s">
        <v>129</v>
      </c>
      <c r="E1049">
        <v>1</v>
      </c>
      <c r="G1049" t="s">
        <v>130</v>
      </c>
      <c r="I1049" t="s">
        <v>125</v>
      </c>
      <c r="Z1049" t="str">
        <f>IFERROR(MID(AA1049,FIND("-",H1049,1)+1,20),_xlfn.IFNA(VLOOKUP(F1049&amp;"-"&amp;AA1049,Ref_Kontak!$A:$E,4,FALSE),Ref_Kontak!$H$2))</f>
        <v>628999007703</v>
      </c>
      <c r="AA1049" t="str">
        <f t="shared" si="160"/>
        <v/>
      </c>
      <c r="AB1049" t="str">
        <f t="shared" si="161"/>
        <v/>
      </c>
      <c r="AC1049" t="str">
        <f t="shared" si="162"/>
        <v>628999007703</v>
      </c>
      <c r="AD1049" t="str">
        <f t="shared" si="163"/>
        <v>Halo+,+Visual+AI+5S+mendeteksi+Violation%3A+METALDET1-LINE+8</v>
      </c>
      <c r="AE1049" t="str">
        <f t="shared" si="164"/>
        <v>https://web.whatsapp.com/send/?phone=628999007703&amp;text=Halo+,+Visual+AI+5S+mendeteksi+Violation%3A+METALDET1-LINE+8&amp;type=phone_number&amp;app_absent=0</v>
      </c>
      <c r="AF1049" t="b">
        <f>IF(ISNA(VLOOKUP(D1049&amp;"-"&amp;AB1049, Ref_Kontak!$A:$E, 4, FALSE)), FALSE, TRUE)</f>
        <v>0</v>
      </c>
      <c r="AG1049" t="str">
        <f>_xlfn.IFNA(VLOOKUP(Z1049,Ref_Kontak!H:H,1,FALSE),"FALSE")</f>
        <v>628999007703</v>
      </c>
      <c r="AH1049" t="str">
        <f t="shared" si="165"/>
        <v>METALDET1-LINE 8</v>
      </c>
      <c r="AI1049">
        <f>IF(I1049="violation",COUNTIF($AH$1:AH1049,AH1049),0)</f>
        <v>477</v>
      </c>
      <c r="AJ1049" t="str">
        <f t="shared" si="166"/>
        <v>violation-METALDET1</v>
      </c>
      <c r="AK1049">
        <f>IF(I1049="violation",COUNTIF($AJ$1:AJ1049,AJ1049),FALSE)</f>
        <v>814</v>
      </c>
      <c r="AL1049">
        <f t="shared" si="167"/>
        <v>0</v>
      </c>
      <c r="AM1049">
        <f t="shared" si="168"/>
        <v>3</v>
      </c>
      <c r="AN1049" t="str">
        <f t="shared" si="169"/>
        <v>ALERT! 3 Violation founded @METALDET1</v>
      </c>
    </row>
    <row r="1050" spans="1:40">
      <c r="A1050" t="s">
        <v>120</v>
      </c>
      <c r="B1050" t="s">
        <v>121</v>
      </c>
      <c r="C1050" t="s">
        <v>811</v>
      </c>
      <c r="D1050" t="s">
        <v>589</v>
      </c>
      <c r="E1050">
        <v>1</v>
      </c>
      <c r="G1050" t="s">
        <v>130</v>
      </c>
      <c r="I1050" t="s">
        <v>125</v>
      </c>
      <c r="Z1050" t="str">
        <f>IFERROR(MID(AA1050,FIND("-",H1050,1)+1,20),_xlfn.IFNA(VLOOKUP(F1050&amp;"-"&amp;AA1050,Ref_Kontak!$A:$E,4,FALSE),Ref_Kontak!$H$2))</f>
        <v>628999007703</v>
      </c>
      <c r="AA1050" t="str">
        <f t="shared" si="160"/>
        <v/>
      </c>
      <c r="AB1050" t="str">
        <f t="shared" si="161"/>
        <v/>
      </c>
      <c r="AC1050" t="str">
        <f t="shared" si="162"/>
        <v>628999007703</v>
      </c>
      <c r="AD1050" t="str">
        <f t="shared" si="163"/>
        <v>Halo+,+Visual+AI+5S+mendeteksi+Violation%3A+METALDET1-LINE+13</v>
      </c>
      <c r="AE1050" t="str">
        <f t="shared" si="164"/>
        <v>https://web.whatsapp.com/send/?phone=628999007703&amp;text=Halo+,+Visual+AI+5S+mendeteksi+Violation%3A+METALDET1-LINE+13&amp;type=phone_number&amp;app_absent=0</v>
      </c>
      <c r="AF1050" t="b">
        <f>IF(ISNA(VLOOKUP(D1050&amp;"-"&amp;AB1050, Ref_Kontak!$A:$E, 4, FALSE)), FALSE, TRUE)</f>
        <v>0</v>
      </c>
      <c r="AG1050" t="str">
        <f>_xlfn.IFNA(VLOOKUP(Z1050,Ref_Kontak!H:H,1,FALSE),"FALSE")</f>
        <v>628999007703</v>
      </c>
      <c r="AH1050" t="str">
        <f t="shared" si="165"/>
        <v>METALDET1-LINE 13</v>
      </c>
      <c r="AI1050">
        <f>IF(I1050="violation",COUNTIF($AH$1:AH1050,AH1050),0)</f>
        <v>339</v>
      </c>
      <c r="AJ1050" t="str">
        <f t="shared" si="166"/>
        <v>violation-METALDET1</v>
      </c>
      <c r="AK1050">
        <f>IF(I1050="violation",COUNTIF($AJ$1:AJ1050,AJ1050),FALSE)</f>
        <v>815</v>
      </c>
      <c r="AL1050">
        <f t="shared" si="167"/>
        <v>0</v>
      </c>
      <c r="AM1050">
        <f t="shared" si="168"/>
        <v>3</v>
      </c>
      <c r="AN1050" t="str">
        <f t="shared" si="169"/>
        <v>ALERT! 3 Violation founded @METALDET1</v>
      </c>
    </row>
    <row r="1051" spans="1:40">
      <c r="A1051" t="s">
        <v>120</v>
      </c>
      <c r="B1051" t="s">
        <v>121</v>
      </c>
      <c r="C1051" t="s">
        <v>812</v>
      </c>
      <c r="D1051" t="s">
        <v>589</v>
      </c>
      <c r="E1051">
        <v>1</v>
      </c>
      <c r="G1051" t="s">
        <v>130</v>
      </c>
      <c r="I1051" t="s">
        <v>125</v>
      </c>
      <c r="Z1051" t="str">
        <f>IFERROR(MID(AA1051,FIND("-",H1051,1)+1,20),_xlfn.IFNA(VLOOKUP(F1051&amp;"-"&amp;AA1051,Ref_Kontak!$A:$E,4,FALSE),Ref_Kontak!$H$2))</f>
        <v>628999007703</v>
      </c>
      <c r="AA1051" t="str">
        <f t="shared" si="160"/>
        <v/>
      </c>
      <c r="AB1051" t="str">
        <f t="shared" si="161"/>
        <v/>
      </c>
      <c r="AC1051" t="str">
        <f t="shared" si="162"/>
        <v>628999007703</v>
      </c>
      <c r="AD1051" t="str">
        <f t="shared" si="163"/>
        <v>Halo+,+Visual+AI+5S+mendeteksi+Violation%3A+METALDET1-LINE+13</v>
      </c>
      <c r="AE1051" t="str">
        <f t="shared" si="164"/>
        <v>https://web.whatsapp.com/send/?phone=628999007703&amp;text=Halo+,+Visual+AI+5S+mendeteksi+Violation%3A+METALDET1-LINE+13&amp;type=phone_number&amp;app_absent=0</v>
      </c>
      <c r="AF1051" t="b">
        <f>IF(ISNA(VLOOKUP(D1051&amp;"-"&amp;AB1051, Ref_Kontak!$A:$E, 4, FALSE)), FALSE, TRUE)</f>
        <v>0</v>
      </c>
      <c r="AG1051" t="str">
        <f>_xlfn.IFNA(VLOOKUP(Z1051,Ref_Kontak!H:H,1,FALSE),"FALSE")</f>
        <v>628999007703</v>
      </c>
      <c r="AH1051" t="str">
        <f t="shared" si="165"/>
        <v>METALDET1-LINE 13</v>
      </c>
      <c r="AI1051">
        <f>IF(I1051="violation",COUNTIF($AH$1:AH1051,AH1051),0)</f>
        <v>340</v>
      </c>
      <c r="AJ1051" t="str">
        <f t="shared" si="166"/>
        <v>violation-METALDET1</v>
      </c>
      <c r="AK1051">
        <f>IF(I1051="violation",COUNTIF($AJ$1:AJ1051,AJ1051),FALSE)</f>
        <v>816</v>
      </c>
      <c r="AL1051">
        <f t="shared" si="167"/>
        <v>0</v>
      </c>
      <c r="AM1051">
        <f t="shared" si="168"/>
        <v>3</v>
      </c>
      <c r="AN1051" t="str">
        <f t="shared" si="169"/>
        <v>ALERT! 3 Violation founded @METALDET1</v>
      </c>
    </row>
    <row r="1052" spans="1:40">
      <c r="A1052" t="s">
        <v>120</v>
      </c>
      <c r="B1052" t="s">
        <v>121</v>
      </c>
      <c r="C1052" t="s">
        <v>812</v>
      </c>
      <c r="D1052" t="s">
        <v>129</v>
      </c>
      <c r="E1052">
        <v>1</v>
      </c>
      <c r="G1052" t="s">
        <v>130</v>
      </c>
      <c r="I1052" t="s">
        <v>125</v>
      </c>
      <c r="Z1052" t="str">
        <f>IFERROR(MID(AA1052,FIND("-",H1052,1)+1,20),_xlfn.IFNA(VLOOKUP(F1052&amp;"-"&amp;AA1052,Ref_Kontak!$A:$E,4,FALSE),Ref_Kontak!$H$2))</f>
        <v>628999007703</v>
      </c>
      <c r="AA1052" t="str">
        <f t="shared" si="160"/>
        <v/>
      </c>
      <c r="AB1052" t="str">
        <f t="shared" si="161"/>
        <v/>
      </c>
      <c r="AC1052" t="str">
        <f t="shared" si="162"/>
        <v>628999007703</v>
      </c>
      <c r="AD1052" t="str">
        <f t="shared" si="163"/>
        <v>Halo+,+Visual+AI+5S+mendeteksi+Violation%3A+METALDET1-LINE+8</v>
      </c>
      <c r="AE1052" t="str">
        <f t="shared" si="164"/>
        <v>https://web.whatsapp.com/send/?phone=628999007703&amp;text=Halo+,+Visual+AI+5S+mendeteksi+Violation%3A+METALDET1-LINE+8&amp;type=phone_number&amp;app_absent=0</v>
      </c>
      <c r="AF1052" t="b">
        <f>IF(ISNA(VLOOKUP(D1052&amp;"-"&amp;AB1052, Ref_Kontak!$A:$E, 4, FALSE)), FALSE, TRUE)</f>
        <v>0</v>
      </c>
      <c r="AG1052" t="str">
        <f>_xlfn.IFNA(VLOOKUP(Z1052,Ref_Kontak!H:H,1,FALSE),"FALSE")</f>
        <v>628999007703</v>
      </c>
      <c r="AH1052" t="str">
        <f t="shared" si="165"/>
        <v>METALDET1-LINE 8</v>
      </c>
      <c r="AI1052">
        <f>IF(I1052="violation",COUNTIF($AH$1:AH1052,AH1052),0)</f>
        <v>478</v>
      </c>
      <c r="AJ1052" t="str">
        <f t="shared" si="166"/>
        <v>violation-METALDET1</v>
      </c>
      <c r="AK1052">
        <f>IF(I1052="violation",COUNTIF($AJ$1:AJ1052,AJ1052),FALSE)</f>
        <v>817</v>
      </c>
      <c r="AL1052">
        <f t="shared" si="167"/>
        <v>0</v>
      </c>
      <c r="AM1052">
        <f t="shared" si="168"/>
        <v>3</v>
      </c>
      <c r="AN1052" t="str">
        <f t="shared" si="169"/>
        <v>ALERT! 3 Violation founded @METALDET1</v>
      </c>
    </row>
    <row r="1053" spans="1:40">
      <c r="A1053" t="s">
        <v>120</v>
      </c>
      <c r="B1053" t="s">
        <v>121</v>
      </c>
      <c r="C1053" t="s">
        <v>813</v>
      </c>
      <c r="D1053" t="s">
        <v>129</v>
      </c>
      <c r="E1053">
        <v>1</v>
      </c>
      <c r="G1053" t="s">
        <v>130</v>
      </c>
      <c r="I1053" t="s">
        <v>125</v>
      </c>
      <c r="Z1053" t="str">
        <f>IFERROR(MID(AA1053,FIND("-",H1053,1)+1,20),_xlfn.IFNA(VLOOKUP(F1053&amp;"-"&amp;AA1053,Ref_Kontak!$A:$E,4,FALSE),Ref_Kontak!$H$2))</f>
        <v>628999007703</v>
      </c>
      <c r="AA1053" t="str">
        <f t="shared" si="160"/>
        <v/>
      </c>
      <c r="AB1053" t="str">
        <f t="shared" si="161"/>
        <v/>
      </c>
      <c r="AC1053" t="str">
        <f t="shared" si="162"/>
        <v>628999007703</v>
      </c>
      <c r="AD1053" t="str">
        <f t="shared" si="163"/>
        <v>Halo+,+Visual+AI+5S+mendeteksi+Violation%3A+METALDET1-LINE+8</v>
      </c>
      <c r="AE1053" t="str">
        <f t="shared" si="164"/>
        <v>https://web.whatsapp.com/send/?phone=628999007703&amp;text=Halo+,+Visual+AI+5S+mendeteksi+Violation%3A+METALDET1-LINE+8&amp;type=phone_number&amp;app_absent=0</v>
      </c>
      <c r="AF1053" t="b">
        <f>IF(ISNA(VLOOKUP(D1053&amp;"-"&amp;AB1053, Ref_Kontak!$A:$E, 4, FALSE)), FALSE, TRUE)</f>
        <v>0</v>
      </c>
      <c r="AG1053" t="str">
        <f>_xlfn.IFNA(VLOOKUP(Z1053,Ref_Kontak!H:H,1,FALSE),"FALSE")</f>
        <v>628999007703</v>
      </c>
      <c r="AH1053" t="str">
        <f t="shared" si="165"/>
        <v>METALDET1-LINE 8</v>
      </c>
      <c r="AI1053">
        <f>IF(I1053="violation",COUNTIF($AH$1:AH1053,AH1053),0)</f>
        <v>479</v>
      </c>
      <c r="AJ1053" t="str">
        <f t="shared" si="166"/>
        <v>violation-METALDET1</v>
      </c>
      <c r="AK1053">
        <f>IF(I1053="violation",COUNTIF($AJ$1:AJ1053,AJ1053),FALSE)</f>
        <v>818</v>
      </c>
      <c r="AL1053">
        <f t="shared" si="167"/>
        <v>0</v>
      </c>
      <c r="AM1053">
        <f t="shared" si="168"/>
        <v>3</v>
      </c>
      <c r="AN1053" t="str">
        <f t="shared" si="169"/>
        <v>ALERT! 3 Violation founded @METALDET1</v>
      </c>
    </row>
    <row r="1054" spans="1:40">
      <c r="A1054" t="s">
        <v>120</v>
      </c>
      <c r="B1054" t="s">
        <v>121</v>
      </c>
      <c r="C1054" t="s">
        <v>813</v>
      </c>
      <c r="D1054" t="s">
        <v>589</v>
      </c>
      <c r="E1054">
        <v>1</v>
      </c>
      <c r="G1054" t="s">
        <v>130</v>
      </c>
      <c r="I1054" t="s">
        <v>125</v>
      </c>
      <c r="Z1054" t="str">
        <f>IFERROR(MID(AA1054,FIND("-",H1054,1)+1,20),_xlfn.IFNA(VLOOKUP(F1054&amp;"-"&amp;AA1054,Ref_Kontak!$A:$E,4,FALSE),Ref_Kontak!$H$2))</f>
        <v>628999007703</v>
      </c>
      <c r="AA1054" t="str">
        <f t="shared" si="160"/>
        <v/>
      </c>
      <c r="AB1054" t="str">
        <f t="shared" si="161"/>
        <v/>
      </c>
      <c r="AC1054" t="str">
        <f t="shared" si="162"/>
        <v>628999007703</v>
      </c>
      <c r="AD1054" t="str">
        <f t="shared" si="163"/>
        <v>Halo+,+Visual+AI+5S+mendeteksi+Violation%3A+METALDET1-LINE+13</v>
      </c>
      <c r="AE1054" t="str">
        <f t="shared" si="164"/>
        <v>https://web.whatsapp.com/send/?phone=628999007703&amp;text=Halo+,+Visual+AI+5S+mendeteksi+Violation%3A+METALDET1-LINE+13&amp;type=phone_number&amp;app_absent=0</v>
      </c>
      <c r="AF1054" t="b">
        <f>IF(ISNA(VLOOKUP(D1054&amp;"-"&amp;AB1054, Ref_Kontak!$A:$E, 4, FALSE)), FALSE, TRUE)</f>
        <v>0</v>
      </c>
      <c r="AG1054" t="str">
        <f>_xlfn.IFNA(VLOOKUP(Z1054,Ref_Kontak!H:H,1,FALSE),"FALSE")</f>
        <v>628999007703</v>
      </c>
      <c r="AH1054" t="str">
        <f t="shared" si="165"/>
        <v>METALDET1-LINE 13</v>
      </c>
      <c r="AI1054">
        <f>IF(I1054="violation",COUNTIF($AH$1:AH1054,AH1054),0)</f>
        <v>341</v>
      </c>
      <c r="AJ1054" t="str">
        <f t="shared" si="166"/>
        <v>violation-METALDET1</v>
      </c>
      <c r="AK1054">
        <f>IF(I1054="violation",COUNTIF($AJ$1:AJ1054,AJ1054),FALSE)</f>
        <v>819</v>
      </c>
      <c r="AL1054">
        <f t="shared" si="167"/>
        <v>0</v>
      </c>
      <c r="AM1054">
        <f t="shared" si="168"/>
        <v>3</v>
      </c>
      <c r="AN1054" t="str">
        <f t="shared" si="169"/>
        <v>ALERT! 3 Violation founded @METALDET1</v>
      </c>
    </row>
    <row r="1055" spans="1:40">
      <c r="A1055" t="s">
        <v>120</v>
      </c>
      <c r="B1055" t="s">
        <v>121</v>
      </c>
      <c r="C1055" t="s">
        <v>814</v>
      </c>
      <c r="D1055" t="s">
        <v>129</v>
      </c>
      <c r="E1055">
        <v>1</v>
      </c>
      <c r="G1055" t="s">
        <v>130</v>
      </c>
      <c r="I1055" t="s">
        <v>125</v>
      </c>
      <c r="Z1055" t="str">
        <f>IFERROR(MID(AA1055,FIND("-",H1055,1)+1,20),_xlfn.IFNA(VLOOKUP(F1055&amp;"-"&amp;AA1055,Ref_Kontak!$A:$E,4,FALSE),Ref_Kontak!$H$2))</f>
        <v>628999007703</v>
      </c>
      <c r="AA1055" t="str">
        <f t="shared" si="160"/>
        <v/>
      </c>
      <c r="AB1055" t="str">
        <f t="shared" si="161"/>
        <v/>
      </c>
      <c r="AC1055" t="str">
        <f t="shared" si="162"/>
        <v>628999007703</v>
      </c>
      <c r="AD1055" t="str">
        <f t="shared" si="163"/>
        <v>Halo+,+Visual+AI+5S+mendeteksi+Violation%3A+METALDET1-LINE+8</v>
      </c>
      <c r="AE1055" t="str">
        <f t="shared" si="164"/>
        <v>https://web.whatsapp.com/send/?phone=628999007703&amp;text=Halo+,+Visual+AI+5S+mendeteksi+Violation%3A+METALDET1-LINE+8&amp;type=phone_number&amp;app_absent=0</v>
      </c>
      <c r="AF1055" t="b">
        <f>IF(ISNA(VLOOKUP(D1055&amp;"-"&amp;AB1055, Ref_Kontak!$A:$E, 4, FALSE)), FALSE, TRUE)</f>
        <v>0</v>
      </c>
      <c r="AG1055" t="str">
        <f>_xlfn.IFNA(VLOOKUP(Z1055,Ref_Kontak!H:H,1,FALSE),"FALSE")</f>
        <v>628999007703</v>
      </c>
      <c r="AH1055" t="str">
        <f t="shared" si="165"/>
        <v>METALDET1-LINE 8</v>
      </c>
      <c r="AI1055">
        <f>IF(I1055="violation",COUNTIF($AH$1:AH1055,AH1055),0)</f>
        <v>480</v>
      </c>
      <c r="AJ1055" t="str">
        <f t="shared" si="166"/>
        <v>violation-METALDET1</v>
      </c>
      <c r="AK1055">
        <f>IF(I1055="violation",COUNTIF($AJ$1:AJ1055,AJ1055),FALSE)</f>
        <v>820</v>
      </c>
      <c r="AL1055">
        <f t="shared" si="167"/>
        <v>0</v>
      </c>
      <c r="AM1055">
        <f t="shared" si="168"/>
        <v>3</v>
      </c>
      <c r="AN1055" t="str">
        <f t="shared" si="169"/>
        <v>ALERT! 3 Violation founded @METALDET1</v>
      </c>
    </row>
    <row r="1056" spans="1:40">
      <c r="A1056" t="s">
        <v>120</v>
      </c>
      <c r="B1056" t="s">
        <v>121</v>
      </c>
      <c r="C1056" t="s">
        <v>815</v>
      </c>
      <c r="D1056" t="s">
        <v>589</v>
      </c>
      <c r="E1056">
        <v>1</v>
      </c>
      <c r="G1056" t="s">
        <v>130</v>
      </c>
      <c r="I1056" t="s">
        <v>125</v>
      </c>
      <c r="Z1056" t="str">
        <f>IFERROR(MID(AA1056,FIND("-",H1056,1)+1,20),_xlfn.IFNA(VLOOKUP(F1056&amp;"-"&amp;AA1056,Ref_Kontak!$A:$E,4,FALSE),Ref_Kontak!$H$2))</f>
        <v>628999007703</v>
      </c>
      <c r="AA1056" t="str">
        <f t="shared" si="160"/>
        <v/>
      </c>
      <c r="AB1056" t="str">
        <f t="shared" si="161"/>
        <v/>
      </c>
      <c r="AC1056" t="str">
        <f t="shared" si="162"/>
        <v>628999007703</v>
      </c>
      <c r="AD1056" t="str">
        <f t="shared" si="163"/>
        <v>Halo+,+Visual+AI+5S+mendeteksi+Violation%3A+METALDET1-LINE+13</v>
      </c>
      <c r="AE1056" t="str">
        <f t="shared" si="164"/>
        <v>https://web.whatsapp.com/send/?phone=628999007703&amp;text=Halo+,+Visual+AI+5S+mendeteksi+Violation%3A+METALDET1-LINE+13&amp;type=phone_number&amp;app_absent=0</v>
      </c>
      <c r="AF1056" t="b">
        <f>IF(ISNA(VLOOKUP(D1056&amp;"-"&amp;AB1056, Ref_Kontak!$A:$E, 4, FALSE)), FALSE, TRUE)</f>
        <v>0</v>
      </c>
      <c r="AG1056" t="str">
        <f>_xlfn.IFNA(VLOOKUP(Z1056,Ref_Kontak!H:H,1,FALSE),"FALSE")</f>
        <v>628999007703</v>
      </c>
      <c r="AH1056" t="str">
        <f t="shared" si="165"/>
        <v>METALDET1-LINE 13</v>
      </c>
      <c r="AI1056">
        <f>IF(I1056="violation",COUNTIF($AH$1:AH1056,AH1056),0)</f>
        <v>342</v>
      </c>
      <c r="AJ1056" t="str">
        <f t="shared" si="166"/>
        <v>violation-METALDET1</v>
      </c>
      <c r="AK1056">
        <f>IF(I1056="violation",COUNTIF($AJ$1:AJ1056,AJ1056),FALSE)</f>
        <v>821</v>
      </c>
      <c r="AL1056">
        <f t="shared" si="167"/>
        <v>0</v>
      </c>
      <c r="AM1056">
        <f t="shared" si="168"/>
        <v>3</v>
      </c>
      <c r="AN1056" t="str">
        <f t="shared" si="169"/>
        <v>ALERT! 3 Violation founded @METALDET1</v>
      </c>
    </row>
    <row r="1057" spans="1:40">
      <c r="A1057" t="s">
        <v>120</v>
      </c>
      <c r="B1057" t="s">
        <v>121</v>
      </c>
      <c r="C1057" t="s">
        <v>815</v>
      </c>
      <c r="D1057" t="s">
        <v>129</v>
      </c>
      <c r="E1057">
        <v>1</v>
      </c>
      <c r="G1057" t="s">
        <v>130</v>
      </c>
      <c r="I1057" t="s">
        <v>125</v>
      </c>
      <c r="Z1057" t="str">
        <f>IFERROR(MID(AA1057,FIND("-",H1057,1)+1,20),_xlfn.IFNA(VLOOKUP(F1057&amp;"-"&amp;AA1057,Ref_Kontak!$A:$E,4,FALSE),Ref_Kontak!$H$2))</f>
        <v>628999007703</v>
      </c>
      <c r="AA1057" t="str">
        <f t="shared" si="160"/>
        <v/>
      </c>
      <c r="AB1057" t="str">
        <f t="shared" si="161"/>
        <v/>
      </c>
      <c r="AC1057" t="str">
        <f t="shared" si="162"/>
        <v>628999007703</v>
      </c>
      <c r="AD1057" t="str">
        <f t="shared" si="163"/>
        <v>Halo+,+Visual+AI+5S+mendeteksi+Violation%3A+METALDET1-LINE+8</v>
      </c>
      <c r="AE1057" t="str">
        <f t="shared" si="164"/>
        <v>https://web.whatsapp.com/send/?phone=628999007703&amp;text=Halo+,+Visual+AI+5S+mendeteksi+Violation%3A+METALDET1-LINE+8&amp;type=phone_number&amp;app_absent=0</v>
      </c>
      <c r="AF1057" t="b">
        <f>IF(ISNA(VLOOKUP(D1057&amp;"-"&amp;AB1057, Ref_Kontak!$A:$E, 4, FALSE)), FALSE, TRUE)</f>
        <v>0</v>
      </c>
      <c r="AG1057" t="str">
        <f>_xlfn.IFNA(VLOOKUP(Z1057,Ref_Kontak!H:H,1,FALSE),"FALSE")</f>
        <v>628999007703</v>
      </c>
      <c r="AH1057" t="str">
        <f t="shared" si="165"/>
        <v>METALDET1-LINE 8</v>
      </c>
      <c r="AI1057">
        <f>IF(I1057="violation",COUNTIF($AH$1:AH1057,AH1057),0)</f>
        <v>481</v>
      </c>
      <c r="AJ1057" t="str">
        <f t="shared" si="166"/>
        <v>violation-METALDET1</v>
      </c>
      <c r="AK1057">
        <f>IF(I1057="violation",COUNTIF($AJ$1:AJ1057,AJ1057),FALSE)</f>
        <v>822</v>
      </c>
      <c r="AL1057">
        <f t="shared" si="167"/>
        <v>0</v>
      </c>
      <c r="AM1057">
        <f t="shared" si="168"/>
        <v>3</v>
      </c>
      <c r="AN1057" t="str">
        <f t="shared" si="169"/>
        <v>ALERT! 3 Violation founded @METALDET1</v>
      </c>
    </row>
    <row r="1058" spans="1:40">
      <c r="A1058" t="s">
        <v>120</v>
      </c>
      <c r="B1058" t="s">
        <v>121</v>
      </c>
      <c r="C1058" t="s">
        <v>815</v>
      </c>
      <c r="D1058" t="s">
        <v>589</v>
      </c>
      <c r="E1058">
        <v>1</v>
      </c>
      <c r="G1058" t="s">
        <v>130</v>
      </c>
      <c r="I1058" t="s">
        <v>125</v>
      </c>
      <c r="Z1058" t="str">
        <f>IFERROR(MID(AA1058,FIND("-",H1058,1)+1,20),_xlfn.IFNA(VLOOKUP(F1058&amp;"-"&amp;AA1058,Ref_Kontak!$A:$E,4,FALSE),Ref_Kontak!$H$2))</f>
        <v>628999007703</v>
      </c>
      <c r="AA1058" t="str">
        <f t="shared" si="160"/>
        <v/>
      </c>
      <c r="AB1058" t="str">
        <f t="shared" si="161"/>
        <v/>
      </c>
      <c r="AC1058" t="str">
        <f t="shared" si="162"/>
        <v>628999007703</v>
      </c>
      <c r="AD1058" t="str">
        <f t="shared" si="163"/>
        <v>Halo+,+Visual+AI+5S+mendeteksi+Violation%3A+METALDET1-LINE+13</v>
      </c>
      <c r="AE1058" t="str">
        <f t="shared" si="164"/>
        <v>https://web.whatsapp.com/send/?phone=628999007703&amp;text=Halo+,+Visual+AI+5S+mendeteksi+Violation%3A+METALDET1-LINE+13&amp;type=phone_number&amp;app_absent=0</v>
      </c>
      <c r="AF1058" t="b">
        <f>IF(ISNA(VLOOKUP(D1058&amp;"-"&amp;AB1058, Ref_Kontak!$A:$E, 4, FALSE)), FALSE, TRUE)</f>
        <v>0</v>
      </c>
      <c r="AG1058" t="str">
        <f>_xlfn.IFNA(VLOOKUP(Z1058,Ref_Kontak!H:H,1,FALSE),"FALSE")</f>
        <v>628999007703</v>
      </c>
      <c r="AH1058" t="str">
        <f t="shared" si="165"/>
        <v>METALDET1-LINE 13</v>
      </c>
      <c r="AI1058">
        <f>IF(I1058="violation",COUNTIF($AH$1:AH1058,AH1058),0)</f>
        <v>343</v>
      </c>
      <c r="AJ1058" t="str">
        <f t="shared" si="166"/>
        <v>violation-METALDET1</v>
      </c>
      <c r="AK1058">
        <f>IF(I1058="violation",COUNTIF($AJ$1:AJ1058,AJ1058),FALSE)</f>
        <v>823</v>
      </c>
      <c r="AL1058">
        <f t="shared" si="167"/>
        <v>0</v>
      </c>
      <c r="AM1058">
        <f t="shared" si="168"/>
        <v>3</v>
      </c>
      <c r="AN1058" t="str">
        <f t="shared" si="169"/>
        <v>ALERT! 3 Violation founded @METALDET1</v>
      </c>
    </row>
    <row r="1059" spans="1:40">
      <c r="A1059" t="s">
        <v>120</v>
      </c>
      <c r="B1059" t="s">
        <v>121</v>
      </c>
      <c r="C1059" t="s">
        <v>816</v>
      </c>
      <c r="D1059" t="s">
        <v>129</v>
      </c>
      <c r="E1059">
        <v>1</v>
      </c>
      <c r="G1059" t="s">
        <v>130</v>
      </c>
      <c r="I1059" t="s">
        <v>125</v>
      </c>
      <c r="Z1059" t="str">
        <f>IFERROR(MID(AA1059,FIND("-",H1059,1)+1,20),_xlfn.IFNA(VLOOKUP(F1059&amp;"-"&amp;AA1059,Ref_Kontak!$A:$E,4,FALSE),Ref_Kontak!$H$2))</f>
        <v>628999007703</v>
      </c>
      <c r="AA1059" t="str">
        <f t="shared" si="160"/>
        <v/>
      </c>
      <c r="AB1059" t="str">
        <f t="shared" si="161"/>
        <v/>
      </c>
      <c r="AC1059" t="str">
        <f t="shared" si="162"/>
        <v>628999007703</v>
      </c>
      <c r="AD1059" t="str">
        <f t="shared" si="163"/>
        <v>Halo+,+Visual+AI+5S+mendeteksi+Violation%3A+METALDET1-LINE+8</v>
      </c>
      <c r="AE1059" t="str">
        <f t="shared" si="164"/>
        <v>https://web.whatsapp.com/send/?phone=628999007703&amp;text=Halo+,+Visual+AI+5S+mendeteksi+Violation%3A+METALDET1-LINE+8&amp;type=phone_number&amp;app_absent=0</v>
      </c>
      <c r="AF1059" t="b">
        <f>IF(ISNA(VLOOKUP(D1059&amp;"-"&amp;AB1059, Ref_Kontak!$A:$E, 4, FALSE)), FALSE, TRUE)</f>
        <v>0</v>
      </c>
      <c r="AG1059" t="str">
        <f>_xlfn.IFNA(VLOOKUP(Z1059,Ref_Kontak!H:H,1,FALSE),"FALSE")</f>
        <v>628999007703</v>
      </c>
      <c r="AH1059" t="str">
        <f t="shared" si="165"/>
        <v>METALDET1-LINE 8</v>
      </c>
      <c r="AI1059">
        <f>IF(I1059="violation",COUNTIF($AH$1:AH1059,AH1059),0)</f>
        <v>482</v>
      </c>
      <c r="AJ1059" t="str">
        <f t="shared" si="166"/>
        <v>violation-METALDET1</v>
      </c>
      <c r="AK1059">
        <f>IF(I1059="violation",COUNTIF($AJ$1:AJ1059,AJ1059),FALSE)</f>
        <v>824</v>
      </c>
      <c r="AL1059">
        <f t="shared" si="167"/>
        <v>0</v>
      </c>
      <c r="AM1059">
        <f t="shared" si="168"/>
        <v>3</v>
      </c>
      <c r="AN1059" t="str">
        <f t="shared" si="169"/>
        <v>ALERT! 3 Violation founded @METALDET1</v>
      </c>
    </row>
    <row r="1060" spans="1:40">
      <c r="A1060" t="s">
        <v>120</v>
      </c>
      <c r="B1060" t="s">
        <v>121</v>
      </c>
      <c r="C1060" t="s">
        <v>816</v>
      </c>
      <c r="D1060" t="s">
        <v>589</v>
      </c>
      <c r="E1060">
        <v>1</v>
      </c>
      <c r="G1060" t="s">
        <v>130</v>
      </c>
      <c r="I1060" t="s">
        <v>125</v>
      </c>
      <c r="Z1060" t="str">
        <f>IFERROR(MID(AA1060,FIND("-",H1060,1)+1,20),_xlfn.IFNA(VLOOKUP(F1060&amp;"-"&amp;AA1060,Ref_Kontak!$A:$E,4,FALSE),Ref_Kontak!$H$2))</f>
        <v>628999007703</v>
      </c>
      <c r="AA1060" t="str">
        <f t="shared" si="160"/>
        <v/>
      </c>
      <c r="AB1060" t="str">
        <f t="shared" si="161"/>
        <v/>
      </c>
      <c r="AC1060" t="str">
        <f t="shared" si="162"/>
        <v>628999007703</v>
      </c>
      <c r="AD1060" t="str">
        <f t="shared" si="163"/>
        <v>Halo+,+Visual+AI+5S+mendeteksi+Violation%3A+METALDET1-LINE+13</v>
      </c>
      <c r="AE1060" t="str">
        <f t="shared" si="164"/>
        <v>https://web.whatsapp.com/send/?phone=628999007703&amp;text=Halo+,+Visual+AI+5S+mendeteksi+Violation%3A+METALDET1-LINE+13&amp;type=phone_number&amp;app_absent=0</v>
      </c>
      <c r="AF1060" t="b">
        <f>IF(ISNA(VLOOKUP(D1060&amp;"-"&amp;AB1060, Ref_Kontak!$A:$E, 4, FALSE)), FALSE, TRUE)</f>
        <v>0</v>
      </c>
      <c r="AG1060" t="str">
        <f>_xlfn.IFNA(VLOOKUP(Z1060,Ref_Kontak!H:H,1,FALSE),"FALSE")</f>
        <v>628999007703</v>
      </c>
      <c r="AH1060" t="str">
        <f t="shared" si="165"/>
        <v>METALDET1-LINE 13</v>
      </c>
      <c r="AI1060">
        <f>IF(I1060="violation",COUNTIF($AH$1:AH1060,AH1060),0)</f>
        <v>344</v>
      </c>
      <c r="AJ1060" t="str">
        <f t="shared" si="166"/>
        <v>violation-METALDET1</v>
      </c>
      <c r="AK1060">
        <f>IF(I1060="violation",COUNTIF($AJ$1:AJ1060,AJ1060),FALSE)</f>
        <v>825</v>
      </c>
      <c r="AL1060">
        <f t="shared" si="167"/>
        <v>0</v>
      </c>
      <c r="AM1060">
        <f t="shared" si="168"/>
        <v>3</v>
      </c>
      <c r="AN1060" t="str">
        <f t="shared" si="169"/>
        <v>ALERT! 3 Violation founded @METALDET1</v>
      </c>
    </row>
    <row r="1061" spans="1:40">
      <c r="A1061" t="s">
        <v>120</v>
      </c>
      <c r="B1061" t="s">
        <v>121</v>
      </c>
      <c r="C1061" t="s">
        <v>817</v>
      </c>
      <c r="D1061" t="s">
        <v>589</v>
      </c>
      <c r="E1061">
        <v>1</v>
      </c>
      <c r="G1061" t="s">
        <v>130</v>
      </c>
      <c r="I1061" t="s">
        <v>125</v>
      </c>
      <c r="Z1061" t="str">
        <f>IFERROR(MID(AA1061,FIND("-",H1061,1)+1,20),_xlfn.IFNA(VLOOKUP(F1061&amp;"-"&amp;AA1061,Ref_Kontak!$A:$E,4,FALSE),Ref_Kontak!$H$2))</f>
        <v>628999007703</v>
      </c>
      <c r="AA1061" t="str">
        <f t="shared" si="160"/>
        <v/>
      </c>
      <c r="AB1061" t="str">
        <f t="shared" si="161"/>
        <v/>
      </c>
      <c r="AC1061" t="str">
        <f t="shared" si="162"/>
        <v>628999007703</v>
      </c>
      <c r="AD1061" t="str">
        <f t="shared" si="163"/>
        <v>Halo+,+Visual+AI+5S+mendeteksi+Violation%3A+METALDET1-LINE+13</v>
      </c>
      <c r="AE1061" t="str">
        <f t="shared" si="164"/>
        <v>https://web.whatsapp.com/send/?phone=628999007703&amp;text=Halo+,+Visual+AI+5S+mendeteksi+Violation%3A+METALDET1-LINE+13&amp;type=phone_number&amp;app_absent=0</v>
      </c>
      <c r="AF1061" t="b">
        <f>IF(ISNA(VLOOKUP(D1061&amp;"-"&amp;AB1061, Ref_Kontak!$A:$E, 4, FALSE)), FALSE, TRUE)</f>
        <v>0</v>
      </c>
      <c r="AG1061" t="str">
        <f>_xlfn.IFNA(VLOOKUP(Z1061,Ref_Kontak!H:H,1,FALSE),"FALSE")</f>
        <v>628999007703</v>
      </c>
      <c r="AH1061" t="str">
        <f t="shared" si="165"/>
        <v>METALDET1-LINE 13</v>
      </c>
      <c r="AI1061">
        <f>IF(I1061="violation",COUNTIF($AH$1:AH1061,AH1061),0)</f>
        <v>345</v>
      </c>
      <c r="AJ1061" t="str">
        <f t="shared" si="166"/>
        <v>violation-METALDET1</v>
      </c>
      <c r="AK1061">
        <f>IF(I1061="violation",COUNTIF($AJ$1:AJ1061,AJ1061),FALSE)</f>
        <v>826</v>
      </c>
      <c r="AL1061">
        <f t="shared" si="167"/>
        <v>0</v>
      </c>
      <c r="AM1061">
        <f t="shared" si="168"/>
        <v>3</v>
      </c>
      <c r="AN1061" t="str">
        <f t="shared" si="169"/>
        <v>ALERT! 3 Violation founded @METALDET1</v>
      </c>
    </row>
    <row r="1062" spans="1:40">
      <c r="A1062" t="s">
        <v>120</v>
      </c>
      <c r="B1062" t="s">
        <v>121</v>
      </c>
      <c r="C1062" t="s">
        <v>817</v>
      </c>
      <c r="D1062" t="s">
        <v>129</v>
      </c>
      <c r="E1062">
        <v>1</v>
      </c>
      <c r="G1062" t="s">
        <v>130</v>
      </c>
      <c r="I1062" t="s">
        <v>125</v>
      </c>
      <c r="Z1062" t="str">
        <f>IFERROR(MID(AA1062,FIND("-",H1062,1)+1,20),_xlfn.IFNA(VLOOKUP(F1062&amp;"-"&amp;AA1062,Ref_Kontak!$A:$E,4,FALSE),Ref_Kontak!$H$2))</f>
        <v>628999007703</v>
      </c>
      <c r="AA1062" t="str">
        <f t="shared" si="160"/>
        <v/>
      </c>
      <c r="AB1062" t="str">
        <f t="shared" si="161"/>
        <v/>
      </c>
      <c r="AC1062" t="str">
        <f t="shared" si="162"/>
        <v>628999007703</v>
      </c>
      <c r="AD1062" t="str">
        <f t="shared" si="163"/>
        <v>Halo+,+Visual+AI+5S+mendeteksi+Violation%3A+METALDET1-LINE+8</v>
      </c>
      <c r="AE1062" t="str">
        <f t="shared" si="164"/>
        <v>https://web.whatsapp.com/send/?phone=628999007703&amp;text=Halo+,+Visual+AI+5S+mendeteksi+Violation%3A+METALDET1-LINE+8&amp;type=phone_number&amp;app_absent=0</v>
      </c>
      <c r="AF1062" t="b">
        <f>IF(ISNA(VLOOKUP(D1062&amp;"-"&amp;AB1062, Ref_Kontak!$A:$E, 4, FALSE)), FALSE, TRUE)</f>
        <v>0</v>
      </c>
      <c r="AG1062" t="str">
        <f>_xlfn.IFNA(VLOOKUP(Z1062,Ref_Kontak!H:H,1,FALSE),"FALSE")</f>
        <v>628999007703</v>
      </c>
      <c r="AH1062" t="str">
        <f t="shared" si="165"/>
        <v>METALDET1-LINE 8</v>
      </c>
      <c r="AI1062">
        <f>IF(I1062="violation",COUNTIF($AH$1:AH1062,AH1062),0)</f>
        <v>483</v>
      </c>
      <c r="AJ1062" t="str">
        <f t="shared" si="166"/>
        <v>violation-METALDET1</v>
      </c>
      <c r="AK1062">
        <f>IF(I1062="violation",COUNTIF($AJ$1:AJ1062,AJ1062),FALSE)</f>
        <v>827</v>
      </c>
      <c r="AL1062">
        <f t="shared" si="167"/>
        <v>0</v>
      </c>
      <c r="AM1062">
        <f t="shared" si="168"/>
        <v>3</v>
      </c>
      <c r="AN1062" t="str">
        <f t="shared" si="169"/>
        <v>ALERT! 3 Violation founded @METALDET1</v>
      </c>
    </row>
    <row r="1063" spans="1:40">
      <c r="A1063" t="s">
        <v>120</v>
      </c>
      <c r="B1063" t="s">
        <v>121</v>
      </c>
      <c r="C1063" t="s">
        <v>818</v>
      </c>
      <c r="D1063" t="s">
        <v>129</v>
      </c>
      <c r="E1063">
        <v>1</v>
      </c>
      <c r="G1063" t="s">
        <v>130</v>
      </c>
      <c r="I1063" t="s">
        <v>125</v>
      </c>
      <c r="Z1063" t="str">
        <f>IFERROR(MID(AA1063,FIND("-",H1063,1)+1,20),_xlfn.IFNA(VLOOKUP(F1063&amp;"-"&amp;AA1063,Ref_Kontak!$A:$E,4,FALSE),Ref_Kontak!$H$2))</f>
        <v>628999007703</v>
      </c>
      <c r="AA1063" t="str">
        <f t="shared" si="160"/>
        <v/>
      </c>
      <c r="AB1063" t="str">
        <f t="shared" si="161"/>
        <v/>
      </c>
      <c r="AC1063" t="str">
        <f t="shared" si="162"/>
        <v>628999007703</v>
      </c>
      <c r="AD1063" t="str">
        <f t="shared" si="163"/>
        <v>Halo+,+Visual+AI+5S+mendeteksi+Violation%3A+METALDET1-LINE+8</v>
      </c>
      <c r="AE1063" t="str">
        <f t="shared" si="164"/>
        <v>https://web.whatsapp.com/send/?phone=628999007703&amp;text=Halo+,+Visual+AI+5S+mendeteksi+Violation%3A+METALDET1-LINE+8&amp;type=phone_number&amp;app_absent=0</v>
      </c>
      <c r="AF1063" t="b">
        <f>IF(ISNA(VLOOKUP(D1063&amp;"-"&amp;AB1063, Ref_Kontak!$A:$E, 4, FALSE)), FALSE, TRUE)</f>
        <v>0</v>
      </c>
      <c r="AG1063" t="str">
        <f>_xlfn.IFNA(VLOOKUP(Z1063,Ref_Kontak!H:H,1,FALSE),"FALSE")</f>
        <v>628999007703</v>
      </c>
      <c r="AH1063" t="str">
        <f t="shared" si="165"/>
        <v>METALDET1-LINE 8</v>
      </c>
      <c r="AI1063">
        <f>IF(I1063="violation",COUNTIF($AH$1:AH1063,AH1063),0)</f>
        <v>484</v>
      </c>
      <c r="AJ1063" t="str">
        <f t="shared" si="166"/>
        <v>violation-METALDET1</v>
      </c>
      <c r="AK1063">
        <f>IF(I1063="violation",COUNTIF($AJ$1:AJ1063,AJ1063),FALSE)</f>
        <v>828</v>
      </c>
      <c r="AL1063">
        <f t="shared" si="167"/>
        <v>0</v>
      </c>
      <c r="AM1063">
        <f t="shared" si="168"/>
        <v>3</v>
      </c>
      <c r="AN1063" t="str">
        <f t="shared" si="169"/>
        <v>ALERT! 3 Violation founded @METALDET1</v>
      </c>
    </row>
    <row r="1064" spans="1:40">
      <c r="A1064" t="s">
        <v>120</v>
      </c>
      <c r="B1064" t="s">
        <v>121</v>
      </c>
      <c r="C1064" t="s">
        <v>818</v>
      </c>
      <c r="D1064" t="s">
        <v>589</v>
      </c>
      <c r="E1064">
        <v>1</v>
      </c>
      <c r="G1064" t="s">
        <v>130</v>
      </c>
      <c r="I1064" t="s">
        <v>125</v>
      </c>
      <c r="Z1064" t="str">
        <f>IFERROR(MID(AA1064,FIND("-",H1064,1)+1,20),_xlfn.IFNA(VLOOKUP(F1064&amp;"-"&amp;AA1064,Ref_Kontak!$A:$E,4,FALSE),Ref_Kontak!$H$2))</f>
        <v>628999007703</v>
      </c>
      <c r="AA1064" t="str">
        <f t="shared" si="160"/>
        <v/>
      </c>
      <c r="AB1064" t="str">
        <f t="shared" si="161"/>
        <v/>
      </c>
      <c r="AC1064" t="str">
        <f t="shared" si="162"/>
        <v>628999007703</v>
      </c>
      <c r="AD1064" t="str">
        <f t="shared" si="163"/>
        <v>Halo+,+Visual+AI+5S+mendeteksi+Violation%3A+METALDET1-LINE+13</v>
      </c>
      <c r="AE1064" t="str">
        <f t="shared" si="164"/>
        <v>https://web.whatsapp.com/send/?phone=628999007703&amp;text=Halo+,+Visual+AI+5S+mendeteksi+Violation%3A+METALDET1-LINE+13&amp;type=phone_number&amp;app_absent=0</v>
      </c>
      <c r="AF1064" t="b">
        <f>IF(ISNA(VLOOKUP(D1064&amp;"-"&amp;AB1064, Ref_Kontak!$A:$E, 4, FALSE)), FALSE, TRUE)</f>
        <v>0</v>
      </c>
      <c r="AG1064" t="str">
        <f>_xlfn.IFNA(VLOOKUP(Z1064,Ref_Kontak!H:H,1,FALSE),"FALSE")</f>
        <v>628999007703</v>
      </c>
      <c r="AH1064" t="str">
        <f t="shared" si="165"/>
        <v>METALDET1-LINE 13</v>
      </c>
      <c r="AI1064">
        <f>IF(I1064="violation",COUNTIF($AH$1:AH1064,AH1064),0)</f>
        <v>346</v>
      </c>
      <c r="AJ1064" t="str">
        <f t="shared" si="166"/>
        <v>violation-METALDET1</v>
      </c>
      <c r="AK1064">
        <f>IF(I1064="violation",COUNTIF($AJ$1:AJ1064,AJ1064),FALSE)</f>
        <v>829</v>
      </c>
      <c r="AL1064">
        <f t="shared" si="167"/>
        <v>0</v>
      </c>
      <c r="AM1064">
        <f t="shared" si="168"/>
        <v>3</v>
      </c>
      <c r="AN1064" t="str">
        <f t="shared" si="169"/>
        <v>ALERT! 3 Violation founded @METALDET1</v>
      </c>
    </row>
    <row r="1065" spans="1:40">
      <c r="A1065" t="s">
        <v>120</v>
      </c>
      <c r="B1065" t="s">
        <v>121</v>
      </c>
      <c r="C1065" t="s">
        <v>819</v>
      </c>
      <c r="D1065" t="s">
        <v>129</v>
      </c>
      <c r="E1065">
        <v>1</v>
      </c>
      <c r="G1065" t="s">
        <v>130</v>
      </c>
      <c r="I1065" t="s">
        <v>125</v>
      </c>
      <c r="Z1065" t="str">
        <f>IFERROR(MID(AA1065,FIND("-",H1065,1)+1,20),_xlfn.IFNA(VLOOKUP(F1065&amp;"-"&amp;AA1065,Ref_Kontak!$A:$E,4,FALSE),Ref_Kontak!$H$2))</f>
        <v>628999007703</v>
      </c>
      <c r="AA1065" t="str">
        <f t="shared" si="160"/>
        <v/>
      </c>
      <c r="AB1065" t="str">
        <f t="shared" si="161"/>
        <v/>
      </c>
      <c r="AC1065" t="str">
        <f t="shared" si="162"/>
        <v>628999007703</v>
      </c>
      <c r="AD1065" t="str">
        <f t="shared" si="163"/>
        <v>Halo+,+Visual+AI+5S+mendeteksi+Violation%3A+METALDET1-LINE+8</v>
      </c>
      <c r="AE1065" t="str">
        <f t="shared" si="164"/>
        <v>https://web.whatsapp.com/send/?phone=628999007703&amp;text=Halo+,+Visual+AI+5S+mendeteksi+Violation%3A+METALDET1-LINE+8&amp;type=phone_number&amp;app_absent=0</v>
      </c>
      <c r="AF1065" t="b">
        <f>IF(ISNA(VLOOKUP(D1065&amp;"-"&amp;AB1065, Ref_Kontak!$A:$E, 4, FALSE)), FALSE, TRUE)</f>
        <v>0</v>
      </c>
      <c r="AG1065" t="str">
        <f>_xlfn.IFNA(VLOOKUP(Z1065,Ref_Kontak!H:H,1,FALSE),"FALSE")</f>
        <v>628999007703</v>
      </c>
      <c r="AH1065" t="str">
        <f t="shared" si="165"/>
        <v>METALDET1-LINE 8</v>
      </c>
      <c r="AI1065">
        <f>IF(I1065="violation",COUNTIF($AH$1:AH1065,AH1065),0)</f>
        <v>485</v>
      </c>
      <c r="AJ1065" t="str">
        <f t="shared" si="166"/>
        <v>violation-METALDET1</v>
      </c>
      <c r="AK1065">
        <f>IF(I1065="violation",COUNTIF($AJ$1:AJ1065,AJ1065),FALSE)</f>
        <v>830</v>
      </c>
      <c r="AL1065">
        <f t="shared" si="167"/>
        <v>0</v>
      </c>
      <c r="AM1065">
        <f t="shared" si="168"/>
        <v>3</v>
      </c>
      <c r="AN1065" t="str">
        <f t="shared" si="169"/>
        <v>ALERT! 3 Violation founded @METALDET1</v>
      </c>
    </row>
    <row r="1066" spans="1:40">
      <c r="A1066" t="s">
        <v>120</v>
      </c>
      <c r="B1066" t="s">
        <v>121</v>
      </c>
      <c r="C1066" t="s">
        <v>820</v>
      </c>
      <c r="D1066" t="s">
        <v>589</v>
      </c>
      <c r="E1066">
        <v>1</v>
      </c>
      <c r="G1066" t="s">
        <v>130</v>
      </c>
      <c r="I1066" t="s">
        <v>125</v>
      </c>
      <c r="Z1066" t="str">
        <f>IFERROR(MID(AA1066,FIND("-",H1066,1)+1,20),_xlfn.IFNA(VLOOKUP(F1066&amp;"-"&amp;AA1066,Ref_Kontak!$A:$E,4,FALSE),Ref_Kontak!$H$2))</f>
        <v>628999007703</v>
      </c>
      <c r="AA1066" t="str">
        <f t="shared" si="160"/>
        <v/>
      </c>
      <c r="AB1066" t="str">
        <f t="shared" si="161"/>
        <v/>
      </c>
      <c r="AC1066" t="str">
        <f t="shared" si="162"/>
        <v>628999007703</v>
      </c>
      <c r="AD1066" t="str">
        <f t="shared" si="163"/>
        <v>Halo+,+Visual+AI+5S+mendeteksi+Violation%3A+METALDET1-LINE+13</v>
      </c>
      <c r="AE1066" t="str">
        <f t="shared" si="164"/>
        <v>https://web.whatsapp.com/send/?phone=628999007703&amp;text=Halo+,+Visual+AI+5S+mendeteksi+Violation%3A+METALDET1-LINE+13&amp;type=phone_number&amp;app_absent=0</v>
      </c>
      <c r="AF1066" t="b">
        <f>IF(ISNA(VLOOKUP(D1066&amp;"-"&amp;AB1066, Ref_Kontak!$A:$E, 4, FALSE)), FALSE, TRUE)</f>
        <v>0</v>
      </c>
      <c r="AG1066" t="str">
        <f>_xlfn.IFNA(VLOOKUP(Z1066,Ref_Kontak!H:H,1,FALSE),"FALSE")</f>
        <v>628999007703</v>
      </c>
      <c r="AH1066" t="str">
        <f t="shared" si="165"/>
        <v>METALDET1-LINE 13</v>
      </c>
      <c r="AI1066">
        <f>IF(I1066="violation",COUNTIF($AH$1:AH1066,AH1066),0)</f>
        <v>347</v>
      </c>
      <c r="AJ1066" t="str">
        <f t="shared" si="166"/>
        <v>violation-METALDET1</v>
      </c>
      <c r="AK1066">
        <f>IF(I1066="violation",COUNTIF($AJ$1:AJ1066,AJ1066),FALSE)</f>
        <v>831</v>
      </c>
      <c r="AL1066">
        <f t="shared" si="167"/>
        <v>0</v>
      </c>
      <c r="AM1066">
        <f t="shared" si="168"/>
        <v>3</v>
      </c>
      <c r="AN1066" t="str">
        <f t="shared" si="169"/>
        <v>ALERT! 3 Violation founded @METALDET1</v>
      </c>
    </row>
    <row r="1067" spans="1:40">
      <c r="A1067" t="s">
        <v>120</v>
      </c>
      <c r="B1067" t="s">
        <v>121</v>
      </c>
      <c r="C1067" t="s">
        <v>820</v>
      </c>
      <c r="D1067" t="s">
        <v>129</v>
      </c>
      <c r="E1067">
        <v>1</v>
      </c>
      <c r="G1067" t="s">
        <v>130</v>
      </c>
      <c r="I1067" t="s">
        <v>125</v>
      </c>
      <c r="Z1067" t="str">
        <f>IFERROR(MID(AA1067,FIND("-",H1067,1)+1,20),_xlfn.IFNA(VLOOKUP(F1067&amp;"-"&amp;AA1067,Ref_Kontak!$A:$E,4,FALSE),Ref_Kontak!$H$2))</f>
        <v>628999007703</v>
      </c>
      <c r="AA1067" t="str">
        <f t="shared" si="160"/>
        <v/>
      </c>
      <c r="AB1067" t="str">
        <f t="shared" si="161"/>
        <v/>
      </c>
      <c r="AC1067" t="str">
        <f t="shared" si="162"/>
        <v>628999007703</v>
      </c>
      <c r="AD1067" t="str">
        <f t="shared" si="163"/>
        <v>Halo+,+Visual+AI+5S+mendeteksi+Violation%3A+METALDET1-LINE+8</v>
      </c>
      <c r="AE1067" t="str">
        <f t="shared" si="164"/>
        <v>https://web.whatsapp.com/send/?phone=628999007703&amp;text=Halo+,+Visual+AI+5S+mendeteksi+Violation%3A+METALDET1-LINE+8&amp;type=phone_number&amp;app_absent=0</v>
      </c>
      <c r="AF1067" t="b">
        <f>IF(ISNA(VLOOKUP(D1067&amp;"-"&amp;AB1067, Ref_Kontak!$A:$E, 4, FALSE)), FALSE, TRUE)</f>
        <v>0</v>
      </c>
      <c r="AG1067" t="str">
        <f>_xlfn.IFNA(VLOOKUP(Z1067,Ref_Kontak!H:H,1,FALSE),"FALSE")</f>
        <v>628999007703</v>
      </c>
      <c r="AH1067" t="str">
        <f t="shared" si="165"/>
        <v>METALDET1-LINE 8</v>
      </c>
      <c r="AI1067">
        <f>IF(I1067="violation",COUNTIF($AH$1:AH1067,AH1067),0)</f>
        <v>486</v>
      </c>
      <c r="AJ1067" t="str">
        <f t="shared" si="166"/>
        <v>violation-METALDET1</v>
      </c>
      <c r="AK1067">
        <f>IF(I1067="violation",COUNTIF($AJ$1:AJ1067,AJ1067),FALSE)</f>
        <v>832</v>
      </c>
      <c r="AL1067">
        <f t="shared" si="167"/>
        <v>0</v>
      </c>
      <c r="AM1067">
        <f t="shared" si="168"/>
        <v>3</v>
      </c>
      <c r="AN1067" t="str">
        <f t="shared" si="169"/>
        <v>ALERT! 3 Violation founded @METALDET1</v>
      </c>
    </row>
    <row r="1068" spans="1:40">
      <c r="A1068" t="s">
        <v>120</v>
      </c>
      <c r="B1068" t="s">
        <v>121</v>
      </c>
      <c r="C1068" t="s">
        <v>820</v>
      </c>
      <c r="D1068" t="s">
        <v>589</v>
      </c>
      <c r="E1068">
        <v>1</v>
      </c>
      <c r="G1068" t="s">
        <v>130</v>
      </c>
      <c r="I1068" t="s">
        <v>125</v>
      </c>
      <c r="Z1068" t="str">
        <f>IFERROR(MID(AA1068,FIND("-",H1068,1)+1,20),_xlfn.IFNA(VLOOKUP(F1068&amp;"-"&amp;AA1068,Ref_Kontak!$A:$E,4,FALSE),Ref_Kontak!$H$2))</f>
        <v>628999007703</v>
      </c>
      <c r="AA1068" t="str">
        <f t="shared" si="160"/>
        <v/>
      </c>
      <c r="AB1068" t="str">
        <f t="shared" si="161"/>
        <v/>
      </c>
      <c r="AC1068" t="str">
        <f t="shared" si="162"/>
        <v>628999007703</v>
      </c>
      <c r="AD1068" t="str">
        <f t="shared" si="163"/>
        <v>Halo+,+Visual+AI+5S+mendeteksi+Violation%3A+METALDET1-LINE+13</v>
      </c>
      <c r="AE1068" t="str">
        <f t="shared" si="164"/>
        <v>https://web.whatsapp.com/send/?phone=628999007703&amp;text=Halo+,+Visual+AI+5S+mendeteksi+Violation%3A+METALDET1-LINE+13&amp;type=phone_number&amp;app_absent=0</v>
      </c>
      <c r="AF1068" t="b">
        <f>IF(ISNA(VLOOKUP(D1068&amp;"-"&amp;AB1068, Ref_Kontak!$A:$E, 4, FALSE)), FALSE, TRUE)</f>
        <v>0</v>
      </c>
      <c r="AG1068" t="str">
        <f>_xlfn.IFNA(VLOOKUP(Z1068,Ref_Kontak!H:H,1,FALSE),"FALSE")</f>
        <v>628999007703</v>
      </c>
      <c r="AH1068" t="str">
        <f t="shared" si="165"/>
        <v>METALDET1-LINE 13</v>
      </c>
      <c r="AI1068">
        <f>IF(I1068="violation",COUNTIF($AH$1:AH1068,AH1068),0)</f>
        <v>348</v>
      </c>
      <c r="AJ1068" t="str">
        <f t="shared" si="166"/>
        <v>violation-METALDET1</v>
      </c>
      <c r="AK1068">
        <f>IF(I1068="violation",COUNTIF($AJ$1:AJ1068,AJ1068),FALSE)</f>
        <v>833</v>
      </c>
      <c r="AL1068">
        <f t="shared" si="167"/>
        <v>0</v>
      </c>
      <c r="AM1068">
        <f t="shared" si="168"/>
        <v>3</v>
      </c>
      <c r="AN1068" t="str">
        <f t="shared" si="169"/>
        <v>ALERT! 3 Violation founded @METALDET1</v>
      </c>
    </row>
    <row r="1069" spans="1:40">
      <c r="A1069" t="s">
        <v>120</v>
      </c>
      <c r="B1069" t="s">
        <v>121</v>
      </c>
      <c r="C1069" t="s">
        <v>821</v>
      </c>
      <c r="D1069" t="s">
        <v>129</v>
      </c>
      <c r="E1069">
        <v>1</v>
      </c>
      <c r="G1069" t="s">
        <v>130</v>
      </c>
      <c r="I1069" t="s">
        <v>125</v>
      </c>
      <c r="Z1069" t="str">
        <f>IFERROR(MID(AA1069,FIND("-",H1069,1)+1,20),_xlfn.IFNA(VLOOKUP(F1069&amp;"-"&amp;AA1069,Ref_Kontak!$A:$E,4,FALSE),Ref_Kontak!$H$2))</f>
        <v>628999007703</v>
      </c>
      <c r="AA1069" t="str">
        <f t="shared" si="160"/>
        <v/>
      </c>
      <c r="AB1069" t="str">
        <f t="shared" si="161"/>
        <v/>
      </c>
      <c r="AC1069" t="str">
        <f t="shared" si="162"/>
        <v>628999007703</v>
      </c>
      <c r="AD1069" t="str">
        <f t="shared" si="163"/>
        <v>Halo+,+Visual+AI+5S+mendeteksi+Violation%3A+METALDET1-LINE+8</v>
      </c>
      <c r="AE1069" t="str">
        <f t="shared" si="164"/>
        <v>https://web.whatsapp.com/send/?phone=628999007703&amp;text=Halo+,+Visual+AI+5S+mendeteksi+Violation%3A+METALDET1-LINE+8&amp;type=phone_number&amp;app_absent=0</v>
      </c>
      <c r="AF1069" t="b">
        <f>IF(ISNA(VLOOKUP(D1069&amp;"-"&amp;AB1069, Ref_Kontak!$A:$E, 4, FALSE)), FALSE, TRUE)</f>
        <v>0</v>
      </c>
      <c r="AG1069" t="str">
        <f>_xlfn.IFNA(VLOOKUP(Z1069,Ref_Kontak!H:H,1,FALSE),"FALSE")</f>
        <v>628999007703</v>
      </c>
      <c r="AH1069" t="str">
        <f t="shared" si="165"/>
        <v>METALDET1-LINE 8</v>
      </c>
      <c r="AI1069">
        <f>IF(I1069="violation",COUNTIF($AH$1:AH1069,AH1069),0)</f>
        <v>487</v>
      </c>
      <c r="AJ1069" t="str">
        <f t="shared" si="166"/>
        <v>violation-METALDET1</v>
      </c>
      <c r="AK1069">
        <f>IF(I1069="violation",COUNTIF($AJ$1:AJ1069,AJ1069),FALSE)</f>
        <v>834</v>
      </c>
      <c r="AL1069">
        <f t="shared" si="167"/>
        <v>0</v>
      </c>
      <c r="AM1069">
        <f t="shared" si="168"/>
        <v>3</v>
      </c>
      <c r="AN1069" t="str">
        <f t="shared" si="169"/>
        <v>ALERT! 3 Violation founded @METALDET1</v>
      </c>
    </row>
    <row r="1070" spans="1:40">
      <c r="A1070" t="s">
        <v>120</v>
      </c>
      <c r="B1070" t="s">
        <v>121</v>
      </c>
      <c r="C1070" t="s">
        <v>821</v>
      </c>
      <c r="D1070" t="s">
        <v>589</v>
      </c>
      <c r="E1070">
        <v>1</v>
      </c>
      <c r="G1070" t="s">
        <v>130</v>
      </c>
      <c r="I1070" t="s">
        <v>125</v>
      </c>
      <c r="Z1070" t="str">
        <f>IFERROR(MID(AA1070,FIND("-",H1070,1)+1,20),_xlfn.IFNA(VLOOKUP(F1070&amp;"-"&amp;AA1070,Ref_Kontak!$A:$E,4,FALSE),Ref_Kontak!$H$2))</f>
        <v>628999007703</v>
      </c>
      <c r="AA1070" t="str">
        <f t="shared" si="160"/>
        <v/>
      </c>
      <c r="AB1070" t="str">
        <f t="shared" si="161"/>
        <v/>
      </c>
      <c r="AC1070" t="str">
        <f t="shared" si="162"/>
        <v>628999007703</v>
      </c>
      <c r="AD1070" t="str">
        <f t="shared" si="163"/>
        <v>Halo+,+Visual+AI+5S+mendeteksi+Violation%3A+METALDET1-LINE+13</v>
      </c>
      <c r="AE1070" t="str">
        <f t="shared" si="164"/>
        <v>https://web.whatsapp.com/send/?phone=628999007703&amp;text=Halo+,+Visual+AI+5S+mendeteksi+Violation%3A+METALDET1-LINE+13&amp;type=phone_number&amp;app_absent=0</v>
      </c>
      <c r="AF1070" t="b">
        <f>IF(ISNA(VLOOKUP(D1070&amp;"-"&amp;AB1070, Ref_Kontak!$A:$E, 4, FALSE)), FALSE, TRUE)</f>
        <v>0</v>
      </c>
      <c r="AG1070" t="str">
        <f>_xlfn.IFNA(VLOOKUP(Z1070,Ref_Kontak!H:H,1,FALSE),"FALSE")</f>
        <v>628999007703</v>
      </c>
      <c r="AH1070" t="str">
        <f t="shared" si="165"/>
        <v>METALDET1-LINE 13</v>
      </c>
      <c r="AI1070">
        <f>IF(I1070="violation",COUNTIF($AH$1:AH1070,AH1070),0)</f>
        <v>349</v>
      </c>
      <c r="AJ1070" t="str">
        <f t="shared" si="166"/>
        <v>violation-METALDET1</v>
      </c>
      <c r="AK1070">
        <f>IF(I1070="violation",COUNTIF($AJ$1:AJ1070,AJ1070),FALSE)</f>
        <v>835</v>
      </c>
      <c r="AL1070">
        <f t="shared" si="167"/>
        <v>0</v>
      </c>
      <c r="AM1070">
        <f t="shared" si="168"/>
        <v>3</v>
      </c>
      <c r="AN1070" t="str">
        <f t="shared" si="169"/>
        <v>ALERT! 3 Violation founded @METALDET1</v>
      </c>
    </row>
    <row r="1071" spans="1:40">
      <c r="A1071" t="s">
        <v>120</v>
      </c>
      <c r="B1071" t="s">
        <v>121</v>
      </c>
      <c r="C1071" t="s">
        <v>822</v>
      </c>
      <c r="D1071" t="s">
        <v>589</v>
      </c>
      <c r="E1071">
        <v>1</v>
      </c>
      <c r="G1071" t="s">
        <v>130</v>
      </c>
      <c r="I1071" t="s">
        <v>125</v>
      </c>
      <c r="Z1071" t="str">
        <f>IFERROR(MID(AA1071,FIND("-",H1071,1)+1,20),_xlfn.IFNA(VLOOKUP(F1071&amp;"-"&amp;AA1071,Ref_Kontak!$A:$E,4,FALSE),Ref_Kontak!$H$2))</f>
        <v>628999007703</v>
      </c>
      <c r="AA1071" t="str">
        <f t="shared" si="160"/>
        <v/>
      </c>
      <c r="AB1071" t="str">
        <f t="shared" si="161"/>
        <v/>
      </c>
      <c r="AC1071" t="str">
        <f t="shared" si="162"/>
        <v>628999007703</v>
      </c>
      <c r="AD1071" t="str">
        <f t="shared" si="163"/>
        <v>Halo+,+Visual+AI+5S+mendeteksi+Violation%3A+METALDET1-LINE+13</v>
      </c>
      <c r="AE1071" t="str">
        <f t="shared" si="164"/>
        <v>https://web.whatsapp.com/send/?phone=628999007703&amp;text=Halo+,+Visual+AI+5S+mendeteksi+Violation%3A+METALDET1-LINE+13&amp;type=phone_number&amp;app_absent=0</v>
      </c>
      <c r="AF1071" t="b">
        <f>IF(ISNA(VLOOKUP(D1071&amp;"-"&amp;AB1071, Ref_Kontak!$A:$E, 4, FALSE)), FALSE, TRUE)</f>
        <v>0</v>
      </c>
      <c r="AG1071" t="str">
        <f>_xlfn.IFNA(VLOOKUP(Z1071,Ref_Kontak!H:H,1,FALSE),"FALSE")</f>
        <v>628999007703</v>
      </c>
      <c r="AH1071" t="str">
        <f t="shared" si="165"/>
        <v>METALDET1-LINE 13</v>
      </c>
      <c r="AI1071">
        <f>IF(I1071="violation",COUNTIF($AH$1:AH1071,AH1071),0)</f>
        <v>350</v>
      </c>
      <c r="AJ1071" t="str">
        <f t="shared" si="166"/>
        <v>violation-METALDET1</v>
      </c>
      <c r="AK1071">
        <f>IF(I1071="violation",COUNTIF($AJ$1:AJ1071,AJ1071),FALSE)</f>
        <v>836</v>
      </c>
      <c r="AL1071">
        <f t="shared" si="167"/>
        <v>0</v>
      </c>
      <c r="AM1071">
        <f t="shared" si="168"/>
        <v>3</v>
      </c>
      <c r="AN1071" t="str">
        <f t="shared" si="169"/>
        <v>ALERT! 3 Violation founded @METALDET1</v>
      </c>
    </row>
    <row r="1072" spans="1:40">
      <c r="A1072" t="s">
        <v>120</v>
      </c>
      <c r="B1072" t="s">
        <v>121</v>
      </c>
      <c r="C1072" t="s">
        <v>822</v>
      </c>
      <c r="D1072" t="s">
        <v>129</v>
      </c>
      <c r="E1072">
        <v>1</v>
      </c>
      <c r="G1072" t="s">
        <v>130</v>
      </c>
      <c r="I1072" t="s">
        <v>125</v>
      </c>
      <c r="Z1072" t="str">
        <f>IFERROR(MID(AA1072,FIND("-",H1072,1)+1,20),_xlfn.IFNA(VLOOKUP(F1072&amp;"-"&amp;AA1072,Ref_Kontak!$A:$E,4,FALSE),Ref_Kontak!$H$2))</f>
        <v>628999007703</v>
      </c>
      <c r="AA1072" t="str">
        <f t="shared" si="160"/>
        <v/>
      </c>
      <c r="AB1072" t="str">
        <f t="shared" si="161"/>
        <v/>
      </c>
      <c r="AC1072" t="str">
        <f t="shared" si="162"/>
        <v>628999007703</v>
      </c>
      <c r="AD1072" t="str">
        <f t="shared" si="163"/>
        <v>Halo+,+Visual+AI+5S+mendeteksi+Violation%3A+METALDET1-LINE+8</v>
      </c>
      <c r="AE1072" t="str">
        <f t="shared" si="164"/>
        <v>https://web.whatsapp.com/send/?phone=628999007703&amp;text=Halo+,+Visual+AI+5S+mendeteksi+Violation%3A+METALDET1-LINE+8&amp;type=phone_number&amp;app_absent=0</v>
      </c>
      <c r="AF1072" t="b">
        <f>IF(ISNA(VLOOKUP(D1072&amp;"-"&amp;AB1072, Ref_Kontak!$A:$E, 4, FALSE)), FALSE, TRUE)</f>
        <v>0</v>
      </c>
      <c r="AG1072" t="str">
        <f>_xlfn.IFNA(VLOOKUP(Z1072,Ref_Kontak!H:H,1,FALSE),"FALSE")</f>
        <v>628999007703</v>
      </c>
      <c r="AH1072" t="str">
        <f t="shared" si="165"/>
        <v>METALDET1-LINE 8</v>
      </c>
      <c r="AI1072">
        <f>IF(I1072="violation",COUNTIF($AH$1:AH1072,AH1072),0)</f>
        <v>488</v>
      </c>
      <c r="AJ1072" t="str">
        <f t="shared" si="166"/>
        <v>violation-METALDET1</v>
      </c>
      <c r="AK1072">
        <f>IF(I1072="violation",COUNTIF($AJ$1:AJ1072,AJ1072),FALSE)</f>
        <v>837</v>
      </c>
      <c r="AL1072">
        <f t="shared" si="167"/>
        <v>0</v>
      </c>
      <c r="AM1072">
        <f t="shared" si="168"/>
        <v>3</v>
      </c>
      <c r="AN1072" t="str">
        <f t="shared" si="169"/>
        <v>ALERT! 3 Violation founded @METALDET1</v>
      </c>
    </row>
    <row r="1073" spans="1:40">
      <c r="A1073" t="s">
        <v>120</v>
      </c>
      <c r="B1073" t="s">
        <v>121</v>
      </c>
      <c r="C1073" t="s">
        <v>822</v>
      </c>
      <c r="D1073" t="s">
        <v>589</v>
      </c>
      <c r="E1073">
        <v>1</v>
      </c>
      <c r="G1073" t="s">
        <v>130</v>
      </c>
      <c r="I1073" t="s">
        <v>125</v>
      </c>
      <c r="Z1073" t="str">
        <f>IFERROR(MID(AA1073,FIND("-",H1073,1)+1,20),_xlfn.IFNA(VLOOKUP(F1073&amp;"-"&amp;AA1073,Ref_Kontak!$A:$E,4,FALSE),Ref_Kontak!$H$2))</f>
        <v>628999007703</v>
      </c>
      <c r="AA1073" t="str">
        <f t="shared" si="160"/>
        <v/>
      </c>
      <c r="AB1073" t="str">
        <f t="shared" si="161"/>
        <v/>
      </c>
      <c r="AC1073" t="str">
        <f t="shared" si="162"/>
        <v>628999007703</v>
      </c>
      <c r="AD1073" t="str">
        <f t="shared" si="163"/>
        <v>Halo+,+Visual+AI+5S+mendeteksi+Violation%3A+METALDET1-LINE+13</v>
      </c>
      <c r="AE1073" t="str">
        <f t="shared" si="164"/>
        <v>https://web.whatsapp.com/send/?phone=628999007703&amp;text=Halo+,+Visual+AI+5S+mendeteksi+Violation%3A+METALDET1-LINE+13&amp;type=phone_number&amp;app_absent=0</v>
      </c>
      <c r="AF1073" t="b">
        <f>IF(ISNA(VLOOKUP(D1073&amp;"-"&amp;AB1073, Ref_Kontak!$A:$E, 4, FALSE)), FALSE, TRUE)</f>
        <v>0</v>
      </c>
      <c r="AG1073" t="str">
        <f>_xlfn.IFNA(VLOOKUP(Z1073,Ref_Kontak!H:H,1,FALSE),"FALSE")</f>
        <v>628999007703</v>
      </c>
      <c r="AH1073" t="str">
        <f t="shared" si="165"/>
        <v>METALDET1-LINE 13</v>
      </c>
      <c r="AI1073">
        <f>IF(I1073="violation",COUNTIF($AH$1:AH1073,AH1073),0)</f>
        <v>351</v>
      </c>
      <c r="AJ1073" t="str">
        <f t="shared" si="166"/>
        <v>violation-METALDET1</v>
      </c>
      <c r="AK1073">
        <f>IF(I1073="violation",COUNTIF($AJ$1:AJ1073,AJ1073),FALSE)</f>
        <v>838</v>
      </c>
      <c r="AL1073">
        <f t="shared" si="167"/>
        <v>0</v>
      </c>
      <c r="AM1073">
        <f t="shared" si="168"/>
        <v>3</v>
      </c>
      <c r="AN1073" t="str">
        <f t="shared" si="169"/>
        <v>ALERT! 3 Violation founded @METALDET1</v>
      </c>
    </row>
    <row r="1074" spans="1:40">
      <c r="A1074" t="s">
        <v>120</v>
      </c>
      <c r="B1074" t="s">
        <v>121</v>
      </c>
      <c r="C1074" t="s">
        <v>823</v>
      </c>
      <c r="D1074" t="s">
        <v>129</v>
      </c>
      <c r="E1074">
        <v>1</v>
      </c>
      <c r="G1074" t="s">
        <v>130</v>
      </c>
      <c r="I1074" t="s">
        <v>125</v>
      </c>
      <c r="Z1074" t="str">
        <f>IFERROR(MID(AA1074,FIND("-",H1074,1)+1,20),_xlfn.IFNA(VLOOKUP(F1074&amp;"-"&amp;AA1074,Ref_Kontak!$A:$E,4,FALSE),Ref_Kontak!$H$2))</f>
        <v>628999007703</v>
      </c>
      <c r="AA1074" t="str">
        <f t="shared" si="160"/>
        <v/>
      </c>
      <c r="AB1074" t="str">
        <f t="shared" si="161"/>
        <v/>
      </c>
      <c r="AC1074" t="str">
        <f t="shared" si="162"/>
        <v>628999007703</v>
      </c>
      <c r="AD1074" t="str">
        <f t="shared" si="163"/>
        <v>Halo+,+Visual+AI+5S+mendeteksi+Violation%3A+METALDET1-LINE+8</v>
      </c>
      <c r="AE1074" t="str">
        <f t="shared" si="164"/>
        <v>https://web.whatsapp.com/send/?phone=628999007703&amp;text=Halo+,+Visual+AI+5S+mendeteksi+Violation%3A+METALDET1-LINE+8&amp;type=phone_number&amp;app_absent=0</v>
      </c>
      <c r="AF1074" t="b">
        <f>IF(ISNA(VLOOKUP(D1074&amp;"-"&amp;AB1074, Ref_Kontak!$A:$E, 4, FALSE)), FALSE, TRUE)</f>
        <v>0</v>
      </c>
      <c r="AG1074" t="str">
        <f>_xlfn.IFNA(VLOOKUP(Z1074,Ref_Kontak!H:H,1,FALSE),"FALSE")</f>
        <v>628999007703</v>
      </c>
      <c r="AH1074" t="str">
        <f t="shared" si="165"/>
        <v>METALDET1-LINE 8</v>
      </c>
      <c r="AI1074">
        <f>IF(I1074="violation",COUNTIF($AH$1:AH1074,AH1074),0)</f>
        <v>489</v>
      </c>
      <c r="AJ1074" t="str">
        <f t="shared" si="166"/>
        <v>violation-METALDET1</v>
      </c>
      <c r="AK1074">
        <f>IF(I1074="violation",COUNTIF($AJ$1:AJ1074,AJ1074),FALSE)</f>
        <v>839</v>
      </c>
      <c r="AL1074">
        <f t="shared" si="167"/>
        <v>0</v>
      </c>
      <c r="AM1074">
        <f t="shared" si="168"/>
        <v>3</v>
      </c>
      <c r="AN1074" t="str">
        <f t="shared" si="169"/>
        <v>ALERT! 3 Violation founded @METALDET1</v>
      </c>
    </row>
    <row r="1075" spans="1:40">
      <c r="A1075" t="s">
        <v>120</v>
      </c>
      <c r="B1075" t="s">
        <v>121</v>
      </c>
      <c r="C1075" t="s">
        <v>824</v>
      </c>
      <c r="D1075" t="s">
        <v>589</v>
      </c>
      <c r="E1075">
        <v>1</v>
      </c>
      <c r="G1075" t="s">
        <v>130</v>
      </c>
      <c r="I1075" t="s">
        <v>125</v>
      </c>
      <c r="Z1075" t="str">
        <f>IFERROR(MID(AA1075,FIND("-",H1075,1)+1,20),_xlfn.IFNA(VLOOKUP(F1075&amp;"-"&amp;AA1075,Ref_Kontak!$A:$E,4,FALSE),Ref_Kontak!$H$2))</f>
        <v>628999007703</v>
      </c>
      <c r="AA1075" t="str">
        <f t="shared" si="160"/>
        <v/>
      </c>
      <c r="AB1075" t="str">
        <f t="shared" si="161"/>
        <v/>
      </c>
      <c r="AC1075" t="str">
        <f t="shared" si="162"/>
        <v>628999007703</v>
      </c>
      <c r="AD1075" t="str">
        <f t="shared" si="163"/>
        <v>Halo+,+Visual+AI+5S+mendeteksi+Violation%3A+METALDET1-LINE+13</v>
      </c>
      <c r="AE1075" t="str">
        <f t="shared" si="164"/>
        <v>https://web.whatsapp.com/send/?phone=628999007703&amp;text=Halo+,+Visual+AI+5S+mendeteksi+Violation%3A+METALDET1-LINE+13&amp;type=phone_number&amp;app_absent=0</v>
      </c>
      <c r="AF1075" t="b">
        <f>IF(ISNA(VLOOKUP(D1075&amp;"-"&amp;AB1075, Ref_Kontak!$A:$E, 4, FALSE)), FALSE, TRUE)</f>
        <v>0</v>
      </c>
      <c r="AG1075" t="str">
        <f>_xlfn.IFNA(VLOOKUP(Z1075,Ref_Kontak!H:H,1,FALSE),"FALSE")</f>
        <v>628999007703</v>
      </c>
      <c r="AH1075" t="str">
        <f t="shared" si="165"/>
        <v>METALDET1-LINE 13</v>
      </c>
      <c r="AI1075">
        <f>IF(I1075="violation",COUNTIF($AH$1:AH1075,AH1075),0)</f>
        <v>352</v>
      </c>
      <c r="AJ1075" t="str">
        <f t="shared" si="166"/>
        <v>violation-METALDET1</v>
      </c>
      <c r="AK1075">
        <f>IF(I1075="violation",COUNTIF($AJ$1:AJ1075,AJ1075),FALSE)</f>
        <v>840</v>
      </c>
      <c r="AL1075">
        <f t="shared" si="167"/>
        <v>0</v>
      </c>
      <c r="AM1075">
        <f t="shared" si="168"/>
        <v>3</v>
      </c>
      <c r="AN1075" t="str">
        <f t="shared" si="169"/>
        <v>ALERT! 3 Violation founded @METALDET1</v>
      </c>
    </row>
    <row r="1076" spans="1:40">
      <c r="A1076" t="s">
        <v>120</v>
      </c>
      <c r="B1076" t="s">
        <v>121</v>
      </c>
      <c r="C1076" t="s">
        <v>824</v>
      </c>
      <c r="D1076" t="s">
        <v>129</v>
      </c>
      <c r="E1076">
        <v>1</v>
      </c>
      <c r="G1076" t="s">
        <v>130</v>
      </c>
      <c r="I1076" t="s">
        <v>125</v>
      </c>
      <c r="Z1076" t="str">
        <f>IFERROR(MID(AA1076,FIND("-",H1076,1)+1,20),_xlfn.IFNA(VLOOKUP(F1076&amp;"-"&amp;AA1076,Ref_Kontak!$A:$E,4,FALSE),Ref_Kontak!$H$2))</f>
        <v>628999007703</v>
      </c>
      <c r="AA1076" t="str">
        <f t="shared" si="160"/>
        <v/>
      </c>
      <c r="AB1076" t="str">
        <f t="shared" si="161"/>
        <v/>
      </c>
      <c r="AC1076" t="str">
        <f t="shared" si="162"/>
        <v>628999007703</v>
      </c>
      <c r="AD1076" t="str">
        <f t="shared" si="163"/>
        <v>Halo+,+Visual+AI+5S+mendeteksi+Violation%3A+METALDET1-LINE+8</v>
      </c>
      <c r="AE1076" t="str">
        <f t="shared" si="164"/>
        <v>https://web.whatsapp.com/send/?phone=628999007703&amp;text=Halo+,+Visual+AI+5S+mendeteksi+Violation%3A+METALDET1-LINE+8&amp;type=phone_number&amp;app_absent=0</v>
      </c>
      <c r="AF1076" t="b">
        <f>IF(ISNA(VLOOKUP(D1076&amp;"-"&amp;AB1076, Ref_Kontak!$A:$E, 4, FALSE)), FALSE, TRUE)</f>
        <v>0</v>
      </c>
      <c r="AG1076" t="str">
        <f>_xlfn.IFNA(VLOOKUP(Z1076,Ref_Kontak!H:H,1,FALSE),"FALSE")</f>
        <v>628999007703</v>
      </c>
      <c r="AH1076" t="str">
        <f t="shared" si="165"/>
        <v>METALDET1-LINE 8</v>
      </c>
      <c r="AI1076">
        <f>IF(I1076="violation",COUNTIF($AH$1:AH1076,AH1076),0)</f>
        <v>490</v>
      </c>
      <c r="AJ1076" t="str">
        <f t="shared" si="166"/>
        <v>violation-METALDET1</v>
      </c>
      <c r="AK1076">
        <f>IF(I1076="violation",COUNTIF($AJ$1:AJ1076,AJ1076),FALSE)</f>
        <v>841</v>
      </c>
      <c r="AL1076">
        <f t="shared" si="167"/>
        <v>0</v>
      </c>
      <c r="AM1076">
        <f t="shared" si="168"/>
        <v>3</v>
      </c>
      <c r="AN1076" t="str">
        <f t="shared" si="169"/>
        <v>ALERT! 3 Violation founded @METALDET1</v>
      </c>
    </row>
    <row r="1077" spans="1:40">
      <c r="A1077" t="s">
        <v>120</v>
      </c>
      <c r="B1077" t="s">
        <v>121</v>
      </c>
      <c r="C1077" t="s">
        <v>824</v>
      </c>
      <c r="D1077" t="s">
        <v>589</v>
      </c>
      <c r="E1077">
        <v>1</v>
      </c>
      <c r="G1077" t="s">
        <v>130</v>
      </c>
      <c r="I1077" t="s">
        <v>125</v>
      </c>
      <c r="Z1077" t="str">
        <f>IFERROR(MID(AA1077,FIND("-",H1077,1)+1,20),_xlfn.IFNA(VLOOKUP(F1077&amp;"-"&amp;AA1077,Ref_Kontak!$A:$E,4,FALSE),Ref_Kontak!$H$2))</f>
        <v>628999007703</v>
      </c>
      <c r="AA1077" t="str">
        <f t="shared" si="160"/>
        <v/>
      </c>
      <c r="AB1077" t="str">
        <f t="shared" si="161"/>
        <v/>
      </c>
      <c r="AC1077" t="str">
        <f t="shared" si="162"/>
        <v>628999007703</v>
      </c>
      <c r="AD1077" t="str">
        <f t="shared" si="163"/>
        <v>Halo+,+Visual+AI+5S+mendeteksi+Violation%3A+METALDET1-LINE+13</v>
      </c>
      <c r="AE1077" t="str">
        <f t="shared" si="164"/>
        <v>https://web.whatsapp.com/send/?phone=628999007703&amp;text=Halo+,+Visual+AI+5S+mendeteksi+Violation%3A+METALDET1-LINE+13&amp;type=phone_number&amp;app_absent=0</v>
      </c>
      <c r="AF1077" t="b">
        <f>IF(ISNA(VLOOKUP(D1077&amp;"-"&amp;AB1077, Ref_Kontak!$A:$E, 4, FALSE)), FALSE, TRUE)</f>
        <v>0</v>
      </c>
      <c r="AG1077" t="str">
        <f>_xlfn.IFNA(VLOOKUP(Z1077,Ref_Kontak!H:H,1,FALSE),"FALSE")</f>
        <v>628999007703</v>
      </c>
      <c r="AH1077" t="str">
        <f t="shared" si="165"/>
        <v>METALDET1-LINE 13</v>
      </c>
      <c r="AI1077">
        <f>IF(I1077="violation",COUNTIF($AH$1:AH1077,AH1077),0)</f>
        <v>353</v>
      </c>
      <c r="AJ1077" t="str">
        <f t="shared" si="166"/>
        <v>violation-METALDET1</v>
      </c>
      <c r="AK1077">
        <f>IF(I1077="violation",COUNTIF($AJ$1:AJ1077,AJ1077),FALSE)</f>
        <v>842</v>
      </c>
      <c r="AL1077">
        <f t="shared" si="167"/>
        <v>0</v>
      </c>
      <c r="AM1077">
        <f t="shared" si="168"/>
        <v>3</v>
      </c>
      <c r="AN1077" t="str">
        <f t="shared" si="169"/>
        <v>ALERT! 3 Violation founded @METALDET1</v>
      </c>
    </row>
    <row r="1078" spans="1:40">
      <c r="A1078" t="s">
        <v>120</v>
      </c>
      <c r="B1078" t="s">
        <v>121</v>
      </c>
      <c r="C1078" t="s">
        <v>825</v>
      </c>
      <c r="D1078" t="s">
        <v>129</v>
      </c>
      <c r="E1078">
        <v>1</v>
      </c>
      <c r="G1078" t="s">
        <v>130</v>
      </c>
      <c r="I1078" t="s">
        <v>125</v>
      </c>
      <c r="Z1078" t="str">
        <f>IFERROR(MID(AA1078,FIND("-",H1078,1)+1,20),_xlfn.IFNA(VLOOKUP(F1078&amp;"-"&amp;AA1078,Ref_Kontak!$A:$E,4,FALSE),Ref_Kontak!$H$2))</f>
        <v>628999007703</v>
      </c>
      <c r="AA1078" t="str">
        <f t="shared" si="160"/>
        <v/>
      </c>
      <c r="AB1078" t="str">
        <f t="shared" si="161"/>
        <v/>
      </c>
      <c r="AC1078" t="str">
        <f t="shared" si="162"/>
        <v>628999007703</v>
      </c>
      <c r="AD1078" t="str">
        <f t="shared" si="163"/>
        <v>Halo+,+Visual+AI+5S+mendeteksi+Violation%3A+METALDET1-LINE+8</v>
      </c>
      <c r="AE1078" t="str">
        <f t="shared" si="164"/>
        <v>https://web.whatsapp.com/send/?phone=628999007703&amp;text=Halo+,+Visual+AI+5S+mendeteksi+Violation%3A+METALDET1-LINE+8&amp;type=phone_number&amp;app_absent=0</v>
      </c>
      <c r="AF1078" t="b">
        <f>IF(ISNA(VLOOKUP(D1078&amp;"-"&amp;AB1078, Ref_Kontak!$A:$E, 4, FALSE)), FALSE, TRUE)</f>
        <v>0</v>
      </c>
      <c r="AG1078" t="str">
        <f>_xlfn.IFNA(VLOOKUP(Z1078,Ref_Kontak!H:H,1,FALSE),"FALSE")</f>
        <v>628999007703</v>
      </c>
      <c r="AH1078" t="str">
        <f t="shared" si="165"/>
        <v>METALDET1-LINE 8</v>
      </c>
      <c r="AI1078">
        <f>IF(I1078="violation",COUNTIF($AH$1:AH1078,AH1078),0)</f>
        <v>491</v>
      </c>
      <c r="AJ1078" t="str">
        <f t="shared" si="166"/>
        <v>violation-METALDET1</v>
      </c>
      <c r="AK1078">
        <f>IF(I1078="violation",COUNTIF($AJ$1:AJ1078,AJ1078),FALSE)</f>
        <v>843</v>
      </c>
      <c r="AL1078">
        <f t="shared" si="167"/>
        <v>0</v>
      </c>
      <c r="AM1078">
        <f t="shared" si="168"/>
        <v>3</v>
      </c>
      <c r="AN1078" t="str">
        <f t="shared" si="169"/>
        <v>ALERT! 3 Violation founded @METALDET1</v>
      </c>
    </row>
    <row r="1079" spans="1:40">
      <c r="A1079" t="s">
        <v>120</v>
      </c>
      <c r="B1079" t="s">
        <v>121</v>
      </c>
      <c r="C1079" t="s">
        <v>825</v>
      </c>
      <c r="D1079" t="s">
        <v>589</v>
      </c>
      <c r="E1079">
        <v>1</v>
      </c>
      <c r="G1079" t="s">
        <v>130</v>
      </c>
      <c r="I1079" t="s">
        <v>125</v>
      </c>
      <c r="Z1079" t="str">
        <f>IFERROR(MID(AA1079,FIND("-",H1079,1)+1,20),_xlfn.IFNA(VLOOKUP(F1079&amp;"-"&amp;AA1079,Ref_Kontak!$A:$E,4,FALSE),Ref_Kontak!$H$2))</f>
        <v>628999007703</v>
      </c>
      <c r="AA1079" t="str">
        <f t="shared" si="160"/>
        <v/>
      </c>
      <c r="AB1079" t="str">
        <f t="shared" si="161"/>
        <v/>
      </c>
      <c r="AC1079" t="str">
        <f t="shared" si="162"/>
        <v>628999007703</v>
      </c>
      <c r="AD1079" t="str">
        <f t="shared" si="163"/>
        <v>Halo+,+Visual+AI+5S+mendeteksi+Violation%3A+METALDET1-LINE+13</v>
      </c>
      <c r="AE1079" t="str">
        <f t="shared" si="164"/>
        <v>https://web.whatsapp.com/send/?phone=628999007703&amp;text=Halo+,+Visual+AI+5S+mendeteksi+Violation%3A+METALDET1-LINE+13&amp;type=phone_number&amp;app_absent=0</v>
      </c>
      <c r="AF1079" t="b">
        <f>IF(ISNA(VLOOKUP(D1079&amp;"-"&amp;AB1079, Ref_Kontak!$A:$E, 4, FALSE)), FALSE, TRUE)</f>
        <v>0</v>
      </c>
      <c r="AG1079" t="str">
        <f>_xlfn.IFNA(VLOOKUP(Z1079,Ref_Kontak!H:H,1,FALSE),"FALSE")</f>
        <v>628999007703</v>
      </c>
      <c r="AH1079" t="str">
        <f t="shared" si="165"/>
        <v>METALDET1-LINE 13</v>
      </c>
      <c r="AI1079">
        <f>IF(I1079="violation",COUNTIF($AH$1:AH1079,AH1079),0)</f>
        <v>354</v>
      </c>
      <c r="AJ1079" t="str">
        <f t="shared" si="166"/>
        <v>violation-METALDET1</v>
      </c>
      <c r="AK1079">
        <f>IF(I1079="violation",COUNTIF($AJ$1:AJ1079,AJ1079),FALSE)</f>
        <v>844</v>
      </c>
      <c r="AL1079">
        <f t="shared" si="167"/>
        <v>0</v>
      </c>
      <c r="AM1079">
        <f t="shared" si="168"/>
        <v>3</v>
      </c>
      <c r="AN1079" t="str">
        <f t="shared" si="169"/>
        <v>ALERT! 3 Violation founded @METALDET1</v>
      </c>
    </row>
    <row r="1080" spans="1:40">
      <c r="A1080" t="s">
        <v>120</v>
      </c>
      <c r="B1080" t="s">
        <v>121</v>
      </c>
      <c r="C1080" t="s">
        <v>826</v>
      </c>
      <c r="D1080" t="s">
        <v>589</v>
      </c>
      <c r="E1080">
        <v>1</v>
      </c>
      <c r="G1080" t="s">
        <v>130</v>
      </c>
      <c r="I1080" t="s">
        <v>125</v>
      </c>
      <c r="Z1080" t="str">
        <f>IFERROR(MID(AA1080,FIND("-",H1080,1)+1,20),_xlfn.IFNA(VLOOKUP(F1080&amp;"-"&amp;AA1080,Ref_Kontak!$A:$E,4,FALSE),Ref_Kontak!$H$2))</f>
        <v>628999007703</v>
      </c>
      <c r="AA1080" t="str">
        <f t="shared" si="160"/>
        <v/>
      </c>
      <c r="AB1080" t="str">
        <f t="shared" si="161"/>
        <v/>
      </c>
      <c r="AC1080" t="str">
        <f t="shared" si="162"/>
        <v>628999007703</v>
      </c>
      <c r="AD1080" t="str">
        <f t="shared" si="163"/>
        <v>Halo+,+Visual+AI+5S+mendeteksi+Violation%3A+METALDET1-LINE+13</v>
      </c>
      <c r="AE1080" t="str">
        <f t="shared" si="164"/>
        <v>https://web.whatsapp.com/send/?phone=628999007703&amp;text=Halo+,+Visual+AI+5S+mendeteksi+Violation%3A+METALDET1-LINE+13&amp;type=phone_number&amp;app_absent=0</v>
      </c>
      <c r="AF1080" t="b">
        <f>IF(ISNA(VLOOKUP(D1080&amp;"-"&amp;AB1080, Ref_Kontak!$A:$E, 4, FALSE)), FALSE, TRUE)</f>
        <v>0</v>
      </c>
      <c r="AG1080" t="str">
        <f>_xlfn.IFNA(VLOOKUP(Z1080,Ref_Kontak!H:H,1,FALSE),"FALSE")</f>
        <v>628999007703</v>
      </c>
      <c r="AH1080" t="str">
        <f t="shared" si="165"/>
        <v>METALDET1-LINE 13</v>
      </c>
      <c r="AI1080">
        <f>IF(I1080="violation",COUNTIF($AH$1:AH1080,AH1080),0)</f>
        <v>355</v>
      </c>
      <c r="AJ1080" t="str">
        <f t="shared" si="166"/>
        <v>violation-METALDET1</v>
      </c>
      <c r="AK1080">
        <f>IF(I1080="violation",COUNTIF($AJ$1:AJ1080,AJ1080),FALSE)</f>
        <v>845</v>
      </c>
      <c r="AL1080">
        <f t="shared" si="167"/>
        <v>0</v>
      </c>
      <c r="AM1080">
        <f t="shared" si="168"/>
        <v>3</v>
      </c>
      <c r="AN1080" t="str">
        <f t="shared" si="169"/>
        <v>ALERT! 3 Violation founded @METALDET1</v>
      </c>
    </row>
    <row r="1081" spans="1:40">
      <c r="A1081" t="s">
        <v>120</v>
      </c>
      <c r="B1081" t="s">
        <v>121</v>
      </c>
      <c r="C1081" t="s">
        <v>826</v>
      </c>
      <c r="D1081" t="s">
        <v>129</v>
      </c>
      <c r="E1081">
        <v>1</v>
      </c>
      <c r="G1081" t="s">
        <v>130</v>
      </c>
      <c r="I1081" t="s">
        <v>125</v>
      </c>
      <c r="Z1081" t="str">
        <f>IFERROR(MID(AA1081,FIND("-",H1081,1)+1,20),_xlfn.IFNA(VLOOKUP(F1081&amp;"-"&amp;AA1081,Ref_Kontak!$A:$E,4,FALSE),Ref_Kontak!$H$2))</f>
        <v>628999007703</v>
      </c>
      <c r="AA1081" t="str">
        <f t="shared" si="160"/>
        <v/>
      </c>
      <c r="AB1081" t="str">
        <f t="shared" si="161"/>
        <v/>
      </c>
      <c r="AC1081" t="str">
        <f t="shared" si="162"/>
        <v>628999007703</v>
      </c>
      <c r="AD1081" t="str">
        <f t="shared" si="163"/>
        <v>Halo+,+Visual+AI+5S+mendeteksi+Violation%3A+METALDET1-LINE+8</v>
      </c>
      <c r="AE1081" t="str">
        <f t="shared" si="164"/>
        <v>https://web.whatsapp.com/send/?phone=628999007703&amp;text=Halo+,+Visual+AI+5S+mendeteksi+Violation%3A+METALDET1-LINE+8&amp;type=phone_number&amp;app_absent=0</v>
      </c>
      <c r="AF1081" t="b">
        <f>IF(ISNA(VLOOKUP(D1081&amp;"-"&amp;AB1081, Ref_Kontak!$A:$E, 4, FALSE)), FALSE, TRUE)</f>
        <v>0</v>
      </c>
      <c r="AG1081" t="str">
        <f>_xlfn.IFNA(VLOOKUP(Z1081,Ref_Kontak!H:H,1,FALSE),"FALSE")</f>
        <v>628999007703</v>
      </c>
      <c r="AH1081" t="str">
        <f t="shared" si="165"/>
        <v>METALDET1-LINE 8</v>
      </c>
      <c r="AI1081">
        <f>IF(I1081="violation",COUNTIF($AH$1:AH1081,AH1081),0)</f>
        <v>492</v>
      </c>
      <c r="AJ1081" t="str">
        <f t="shared" si="166"/>
        <v>violation-METALDET1</v>
      </c>
      <c r="AK1081">
        <f>IF(I1081="violation",COUNTIF($AJ$1:AJ1081,AJ1081),FALSE)</f>
        <v>846</v>
      </c>
      <c r="AL1081">
        <f t="shared" si="167"/>
        <v>0</v>
      </c>
      <c r="AM1081">
        <f t="shared" si="168"/>
        <v>3</v>
      </c>
      <c r="AN1081" t="str">
        <f t="shared" si="169"/>
        <v>ALERT! 3 Violation founded @METALDET1</v>
      </c>
    </row>
    <row r="1082" spans="1:40">
      <c r="A1082" t="s">
        <v>120</v>
      </c>
      <c r="B1082" t="s">
        <v>121</v>
      </c>
      <c r="C1082" t="s">
        <v>827</v>
      </c>
      <c r="D1082" t="s">
        <v>129</v>
      </c>
      <c r="E1082">
        <v>1</v>
      </c>
      <c r="G1082" t="s">
        <v>130</v>
      </c>
      <c r="I1082" t="s">
        <v>125</v>
      </c>
      <c r="Z1082" t="str">
        <f>IFERROR(MID(AA1082,FIND("-",H1082,1)+1,20),_xlfn.IFNA(VLOOKUP(F1082&amp;"-"&amp;AA1082,Ref_Kontak!$A:$E,4,FALSE),Ref_Kontak!$H$2))</f>
        <v>628999007703</v>
      </c>
      <c r="AA1082" t="str">
        <f t="shared" si="160"/>
        <v/>
      </c>
      <c r="AB1082" t="str">
        <f t="shared" si="161"/>
        <v/>
      </c>
      <c r="AC1082" t="str">
        <f t="shared" si="162"/>
        <v>628999007703</v>
      </c>
      <c r="AD1082" t="str">
        <f t="shared" si="163"/>
        <v>Halo+,+Visual+AI+5S+mendeteksi+Violation%3A+METALDET1-LINE+8</v>
      </c>
      <c r="AE1082" t="str">
        <f t="shared" si="164"/>
        <v>https://web.whatsapp.com/send/?phone=628999007703&amp;text=Halo+,+Visual+AI+5S+mendeteksi+Violation%3A+METALDET1-LINE+8&amp;type=phone_number&amp;app_absent=0</v>
      </c>
      <c r="AF1082" t="b">
        <f>IF(ISNA(VLOOKUP(D1082&amp;"-"&amp;AB1082, Ref_Kontak!$A:$E, 4, FALSE)), FALSE, TRUE)</f>
        <v>0</v>
      </c>
      <c r="AG1082" t="str">
        <f>_xlfn.IFNA(VLOOKUP(Z1082,Ref_Kontak!H:H,1,FALSE),"FALSE")</f>
        <v>628999007703</v>
      </c>
      <c r="AH1082" t="str">
        <f t="shared" si="165"/>
        <v>METALDET1-LINE 8</v>
      </c>
      <c r="AI1082">
        <f>IF(I1082="violation",COUNTIF($AH$1:AH1082,AH1082),0)</f>
        <v>493</v>
      </c>
      <c r="AJ1082" t="str">
        <f t="shared" si="166"/>
        <v>violation-METALDET1</v>
      </c>
      <c r="AK1082">
        <f>IF(I1082="violation",COUNTIF($AJ$1:AJ1082,AJ1082),FALSE)</f>
        <v>847</v>
      </c>
      <c r="AL1082">
        <f t="shared" si="167"/>
        <v>0</v>
      </c>
      <c r="AM1082">
        <f t="shared" si="168"/>
        <v>3</v>
      </c>
      <c r="AN1082" t="str">
        <f t="shared" si="169"/>
        <v>ALERT! 3 Violation founded @METALDET1</v>
      </c>
    </row>
    <row r="1083" spans="1:40">
      <c r="A1083" t="s">
        <v>120</v>
      </c>
      <c r="B1083" t="s">
        <v>121</v>
      </c>
      <c r="C1083" t="s">
        <v>827</v>
      </c>
      <c r="D1083" t="s">
        <v>589</v>
      </c>
      <c r="E1083">
        <v>1</v>
      </c>
      <c r="G1083" t="s">
        <v>130</v>
      </c>
      <c r="I1083" t="s">
        <v>125</v>
      </c>
      <c r="Z1083" t="str">
        <f>IFERROR(MID(AA1083,FIND("-",H1083,1)+1,20),_xlfn.IFNA(VLOOKUP(F1083&amp;"-"&amp;AA1083,Ref_Kontak!$A:$E,4,FALSE),Ref_Kontak!$H$2))</f>
        <v>628999007703</v>
      </c>
      <c r="AA1083" t="str">
        <f t="shared" si="160"/>
        <v/>
      </c>
      <c r="AB1083" t="str">
        <f t="shared" si="161"/>
        <v/>
      </c>
      <c r="AC1083" t="str">
        <f t="shared" si="162"/>
        <v>628999007703</v>
      </c>
      <c r="AD1083" t="str">
        <f t="shared" si="163"/>
        <v>Halo+,+Visual+AI+5S+mendeteksi+Violation%3A+METALDET1-LINE+13</v>
      </c>
      <c r="AE1083" t="str">
        <f t="shared" si="164"/>
        <v>https://web.whatsapp.com/send/?phone=628999007703&amp;text=Halo+,+Visual+AI+5S+mendeteksi+Violation%3A+METALDET1-LINE+13&amp;type=phone_number&amp;app_absent=0</v>
      </c>
      <c r="AF1083" t="b">
        <f>IF(ISNA(VLOOKUP(D1083&amp;"-"&amp;AB1083, Ref_Kontak!$A:$E, 4, FALSE)), FALSE, TRUE)</f>
        <v>0</v>
      </c>
      <c r="AG1083" t="str">
        <f>_xlfn.IFNA(VLOOKUP(Z1083,Ref_Kontak!H:H,1,FALSE),"FALSE")</f>
        <v>628999007703</v>
      </c>
      <c r="AH1083" t="str">
        <f t="shared" si="165"/>
        <v>METALDET1-LINE 13</v>
      </c>
      <c r="AI1083">
        <f>IF(I1083="violation",COUNTIF($AH$1:AH1083,AH1083),0)</f>
        <v>356</v>
      </c>
      <c r="AJ1083" t="str">
        <f t="shared" si="166"/>
        <v>violation-METALDET1</v>
      </c>
      <c r="AK1083">
        <f>IF(I1083="violation",COUNTIF($AJ$1:AJ1083,AJ1083),FALSE)</f>
        <v>848</v>
      </c>
      <c r="AL1083">
        <f t="shared" si="167"/>
        <v>0</v>
      </c>
      <c r="AM1083">
        <f t="shared" si="168"/>
        <v>3</v>
      </c>
      <c r="AN1083" t="str">
        <f t="shared" si="169"/>
        <v>ALERT! 3 Violation founded @METALDET1</v>
      </c>
    </row>
    <row r="1084" spans="1:40">
      <c r="A1084" t="s">
        <v>120</v>
      </c>
      <c r="B1084" t="s">
        <v>121</v>
      </c>
      <c r="C1084" t="s">
        <v>828</v>
      </c>
      <c r="D1084" t="s">
        <v>129</v>
      </c>
      <c r="E1084">
        <v>1</v>
      </c>
      <c r="G1084" t="s">
        <v>130</v>
      </c>
      <c r="I1084" t="s">
        <v>125</v>
      </c>
      <c r="Z1084" t="str">
        <f>IFERROR(MID(AA1084,FIND("-",H1084,1)+1,20),_xlfn.IFNA(VLOOKUP(F1084&amp;"-"&amp;AA1084,Ref_Kontak!$A:$E,4,FALSE),Ref_Kontak!$H$2))</f>
        <v>628999007703</v>
      </c>
      <c r="AA1084" t="str">
        <f t="shared" si="160"/>
        <v/>
      </c>
      <c r="AB1084" t="str">
        <f t="shared" si="161"/>
        <v/>
      </c>
      <c r="AC1084" t="str">
        <f t="shared" si="162"/>
        <v>628999007703</v>
      </c>
      <c r="AD1084" t="str">
        <f t="shared" si="163"/>
        <v>Halo+,+Visual+AI+5S+mendeteksi+Violation%3A+METALDET1-LINE+8</v>
      </c>
      <c r="AE1084" t="str">
        <f t="shared" si="164"/>
        <v>https://web.whatsapp.com/send/?phone=628999007703&amp;text=Halo+,+Visual+AI+5S+mendeteksi+Violation%3A+METALDET1-LINE+8&amp;type=phone_number&amp;app_absent=0</v>
      </c>
      <c r="AF1084" t="b">
        <f>IF(ISNA(VLOOKUP(D1084&amp;"-"&amp;AB1084, Ref_Kontak!$A:$E, 4, FALSE)), FALSE, TRUE)</f>
        <v>0</v>
      </c>
      <c r="AG1084" t="str">
        <f>_xlfn.IFNA(VLOOKUP(Z1084,Ref_Kontak!H:H,1,FALSE),"FALSE")</f>
        <v>628999007703</v>
      </c>
      <c r="AH1084" t="str">
        <f t="shared" si="165"/>
        <v>METALDET1-LINE 8</v>
      </c>
      <c r="AI1084">
        <f>IF(I1084="violation",COUNTIF($AH$1:AH1084,AH1084),0)</f>
        <v>494</v>
      </c>
      <c r="AJ1084" t="str">
        <f t="shared" si="166"/>
        <v>violation-METALDET1</v>
      </c>
      <c r="AK1084">
        <f>IF(I1084="violation",COUNTIF($AJ$1:AJ1084,AJ1084),FALSE)</f>
        <v>849</v>
      </c>
      <c r="AL1084">
        <f t="shared" si="167"/>
        <v>0</v>
      </c>
      <c r="AM1084">
        <f t="shared" si="168"/>
        <v>3</v>
      </c>
      <c r="AN1084" t="str">
        <f t="shared" si="169"/>
        <v>ALERT! 3 Violation founded @METALDET1</v>
      </c>
    </row>
    <row r="1085" spans="1:40">
      <c r="A1085" t="s">
        <v>120</v>
      </c>
      <c r="B1085" t="s">
        <v>121</v>
      </c>
      <c r="C1085" t="s">
        <v>829</v>
      </c>
      <c r="D1085" t="s">
        <v>589</v>
      </c>
      <c r="E1085">
        <v>1</v>
      </c>
      <c r="G1085" t="s">
        <v>130</v>
      </c>
      <c r="I1085" t="s">
        <v>125</v>
      </c>
      <c r="Z1085" t="str">
        <f>IFERROR(MID(AA1085,FIND("-",H1085,1)+1,20),_xlfn.IFNA(VLOOKUP(F1085&amp;"-"&amp;AA1085,Ref_Kontak!$A:$E,4,FALSE),Ref_Kontak!$H$2))</f>
        <v>628999007703</v>
      </c>
      <c r="AA1085" t="str">
        <f t="shared" si="160"/>
        <v/>
      </c>
      <c r="AB1085" t="str">
        <f t="shared" si="161"/>
        <v/>
      </c>
      <c r="AC1085" t="str">
        <f t="shared" si="162"/>
        <v>628999007703</v>
      </c>
      <c r="AD1085" t="str">
        <f t="shared" si="163"/>
        <v>Halo+,+Visual+AI+5S+mendeteksi+Violation%3A+METALDET1-LINE+13</v>
      </c>
      <c r="AE1085" t="str">
        <f t="shared" si="164"/>
        <v>https://web.whatsapp.com/send/?phone=628999007703&amp;text=Halo+,+Visual+AI+5S+mendeteksi+Violation%3A+METALDET1-LINE+13&amp;type=phone_number&amp;app_absent=0</v>
      </c>
      <c r="AF1085" t="b">
        <f>IF(ISNA(VLOOKUP(D1085&amp;"-"&amp;AB1085, Ref_Kontak!$A:$E, 4, FALSE)), FALSE, TRUE)</f>
        <v>0</v>
      </c>
      <c r="AG1085" t="str">
        <f>_xlfn.IFNA(VLOOKUP(Z1085,Ref_Kontak!H:H,1,FALSE),"FALSE")</f>
        <v>628999007703</v>
      </c>
      <c r="AH1085" t="str">
        <f t="shared" si="165"/>
        <v>METALDET1-LINE 13</v>
      </c>
      <c r="AI1085">
        <f>IF(I1085="violation",COUNTIF($AH$1:AH1085,AH1085),0)</f>
        <v>357</v>
      </c>
      <c r="AJ1085" t="str">
        <f t="shared" si="166"/>
        <v>violation-METALDET1</v>
      </c>
      <c r="AK1085">
        <f>IF(I1085="violation",COUNTIF($AJ$1:AJ1085,AJ1085),FALSE)</f>
        <v>850</v>
      </c>
      <c r="AL1085">
        <f t="shared" si="167"/>
        <v>0</v>
      </c>
      <c r="AM1085">
        <f t="shared" si="168"/>
        <v>3</v>
      </c>
      <c r="AN1085" t="str">
        <f t="shared" si="169"/>
        <v>ALERT! 3 Violation founded @METALDET1</v>
      </c>
    </row>
    <row r="1086" spans="1:40">
      <c r="A1086" t="s">
        <v>120</v>
      </c>
      <c r="B1086" t="s">
        <v>121</v>
      </c>
      <c r="C1086" t="s">
        <v>829</v>
      </c>
      <c r="D1086" t="s">
        <v>129</v>
      </c>
      <c r="E1086">
        <v>1</v>
      </c>
      <c r="G1086" t="s">
        <v>130</v>
      </c>
      <c r="I1086" t="s">
        <v>125</v>
      </c>
      <c r="Z1086" t="str">
        <f>IFERROR(MID(AA1086,FIND("-",H1086,1)+1,20),_xlfn.IFNA(VLOOKUP(F1086&amp;"-"&amp;AA1086,Ref_Kontak!$A:$E,4,FALSE),Ref_Kontak!$H$2))</f>
        <v>628999007703</v>
      </c>
      <c r="AA1086" t="str">
        <f t="shared" si="160"/>
        <v/>
      </c>
      <c r="AB1086" t="str">
        <f t="shared" si="161"/>
        <v/>
      </c>
      <c r="AC1086" t="str">
        <f t="shared" si="162"/>
        <v>628999007703</v>
      </c>
      <c r="AD1086" t="str">
        <f t="shared" si="163"/>
        <v>Halo+,+Visual+AI+5S+mendeteksi+Violation%3A+METALDET1-LINE+8</v>
      </c>
      <c r="AE1086" t="str">
        <f t="shared" si="164"/>
        <v>https://web.whatsapp.com/send/?phone=628999007703&amp;text=Halo+,+Visual+AI+5S+mendeteksi+Violation%3A+METALDET1-LINE+8&amp;type=phone_number&amp;app_absent=0</v>
      </c>
      <c r="AF1086" t="b">
        <f>IF(ISNA(VLOOKUP(D1086&amp;"-"&amp;AB1086, Ref_Kontak!$A:$E, 4, FALSE)), FALSE, TRUE)</f>
        <v>0</v>
      </c>
      <c r="AG1086" t="str">
        <f>_xlfn.IFNA(VLOOKUP(Z1086,Ref_Kontak!H:H,1,FALSE),"FALSE")</f>
        <v>628999007703</v>
      </c>
      <c r="AH1086" t="str">
        <f t="shared" si="165"/>
        <v>METALDET1-LINE 8</v>
      </c>
      <c r="AI1086">
        <f>IF(I1086="violation",COUNTIF($AH$1:AH1086,AH1086),0)</f>
        <v>495</v>
      </c>
      <c r="AJ1086" t="str">
        <f t="shared" si="166"/>
        <v>violation-METALDET1</v>
      </c>
      <c r="AK1086">
        <f>IF(I1086="violation",COUNTIF($AJ$1:AJ1086,AJ1086),FALSE)</f>
        <v>851</v>
      </c>
      <c r="AL1086">
        <f t="shared" si="167"/>
        <v>0</v>
      </c>
      <c r="AM1086">
        <f t="shared" si="168"/>
        <v>3</v>
      </c>
      <c r="AN1086" t="str">
        <f t="shared" si="169"/>
        <v>ALERT! 3 Violation founded @METALDET1</v>
      </c>
    </row>
    <row r="1087" spans="1:40">
      <c r="A1087" t="s">
        <v>120</v>
      </c>
      <c r="B1087" t="s">
        <v>121</v>
      </c>
      <c r="C1087" t="s">
        <v>829</v>
      </c>
      <c r="D1087" t="s">
        <v>589</v>
      </c>
      <c r="E1087">
        <v>1</v>
      </c>
      <c r="G1087" t="s">
        <v>130</v>
      </c>
      <c r="I1087" t="s">
        <v>125</v>
      </c>
      <c r="Z1087" t="str">
        <f>IFERROR(MID(AA1087,FIND("-",H1087,1)+1,20),_xlfn.IFNA(VLOOKUP(F1087&amp;"-"&amp;AA1087,Ref_Kontak!$A:$E,4,FALSE),Ref_Kontak!$H$2))</f>
        <v>628999007703</v>
      </c>
      <c r="AA1087" t="str">
        <f t="shared" si="160"/>
        <v/>
      </c>
      <c r="AB1087" t="str">
        <f t="shared" si="161"/>
        <v/>
      </c>
      <c r="AC1087" t="str">
        <f t="shared" si="162"/>
        <v>628999007703</v>
      </c>
      <c r="AD1087" t="str">
        <f t="shared" si="163"/>
        <v>Halo+,+Visual+AI+5S+mendeteksi+Violation%3A+METALDET1-LINE+13</v>
      </c>
      <c r="AE1087" t="str">
        <f t="shared" si="164"/>
        <v>https://web.whatsapp.com/send/?phone=628999007703&amp;text=Halo+,+Visual+AI+5S+mendeteksi+Violation%3A+METALDET1-LINE+13&amp;type=phone_number&amp;app_absent=0</v>
      </c>
      <c r="AF1087" t="b">
        <f>IF(ISNA(VLOOKUP(D1087&amp;"-"&amp;AB1087, Ref_Kontak!$A:$E, 4, FALSE)), FALSE, TRUE)</f>
        <v>0</v>
      </c>
      <c r="AG1087" t="str">
        <f>_xlfn.IFNA(VLOOKUP(Z1087,Ref_Kontak!H:H,1,FALSE),"FALSE")</f>
        <v>628999007703</v>
      </c>
      <c r="AH1087" t="str">
        <f t="shared" si="165"/>
        <v>METALDET1-LINE 13</v>
      </c>
      <c r="AI1087">
        <f>IF(I1087="violation",COUNTIF($AH$1:AH1087,AH1087),0)</f>
        <v>358</v>
      </c>
      <c r="AJ1087" t="str">
        <f t="shared" si="166"/>
        <v>violation-METALDET1</v>
      </c>
      <c r="AK1087">
        <f>IF(I1087="violation",COUNTIF($AJ$1:AJ1087,AJ1087),FALSE)</f>
        <v>852</v>
      </c>
      <c r="AL1087">
        <f t="shared" si="167"/>
        <v>0</v>
      </c>
      <c r="AM1087">
        <f t="shared" si="168"/>
        <v>3</v>
      </c>
      <c r="AN1087" t="str">
        <f t="shared" si="169"/>
        <v>ALERT! 3 Violation founded @METALDET1</v>
      </c>
    </row>
    <row r="1088" spans="1:40">
      <c r="A1088" t="s">
        <v>120</v>
      </c>
      <c r="B1088" t="s">
        <v>121</v>
      </c>
      <c r="C1088" t="s">
        <v>830</v>
      </c>
      <c r="D1088" t="s">
        <v>129</v>
      </c>
      <c r="E1088">
        <v>1</v>
      </c>
      <c r="G1088" t="s">
        <v>130</v>
      </c>
      <c r="I1088" t="s">
        <v>125</v>
      </c>
      <c r="Z1088" t="str">
        <f>IFERROR(MID(AA1088,FIND("-",H1088,1)+1,20),_xlfn.IFNA(VLOOKUP(F1088&amp;"-"&amp;AA1088,Ref_Kontak!$A:$E,4,FALSE),Ref_Kontak!$H$2))</f>
        <v>628999007703</v>
      </c>
      <c r="AA1088" t="str">
        <f t="shared" si="160"/>
        <v/>
      </c>
      <c r="AB1088" t="str">
        <f t="shared" si="161"/>
        <v/>
      </c>
      <c r="AC1088" t="str">
        <f t="shared" si="162"/>
        <v>628999007703</v>
      </c>
      <c r="AD1088" t="str">
        <f t="shared" si="163"/>
        <v>Halo+,+Visual+AI+5S+mendeteksi+Violation%3A+METALDET1-LINE+8</v>
      </c>
      <c r="AE1088" t="str">
        <f t="shared" si="164"/>
        <v>https://web.whatsapp.com/send/?phone=628999007703&amp;text=Halo+,+Visual+AI+5S+mendeteksi+Violation%3A+METALDET1-LINE+8&amp;type=phone_number&amp;app_absent=0</v>
      </c>
      <c r="AF1088" t="b">
        <f>IF(ISNA(VLOOKUP(D1088&amp;"-"&amp;AB1088, Ref_Kontak!$A:$E, 4, FALSE)), FALSE, TRUE)</f>
        <v>0</v>
      </c>
      <c r="AG1088" t="str">
        <f>_xlfn.IFNA(VLOOKUP(Z1088,Ref_Kontak!H:H,1,FALSE),"FALSE")</f>
        <v>628999007703</v>
      </c>
      <c r="AH1088" t="str">
        <f t="shared" si="165"/>
        <v>METALDET1-LINE 8</v>
      </c>
      <c r="AI1088">
        <f>IF(I1088="violation",COUNTIF($AH$1:AH1088,AH1088),0)</f>
        <v>496</v>
      </c>
      <c r="AJ1088" t="str">
        <f t="shared" si="166"/>
        <v>violation-METALDET1</v>
      </c>
      <c r="AK1088">
        <f>IF(I1088="violation",COUNTIF($AJ$1:AJ1088,AJ1088),FALSE)</f>
        <v>853</v>
      </c>
      <c r="AL1088">
        <f t="shared" si="167"/>
        <v>0</v>
      </c>
      <c r="AM1088">
        <f t="shared" si="168"/>
        <v>3</v>
      </c>
      <c r="AN1088" t="str">
        <f t="shared" si="169"/>
        <v>ALERT! 3 Violation founded @METALDET1</v>
      </c>
    </row>
    <row r="1089" spans="1:40">
      <c r="A1089" t="s">
        <v>120</v>
      </c>
      <c r="B1089" t="s">
        <v>121</v>
      </c>
      <c r="C1089" t="s">
        <v>830</v>
      </c>
      <c r="D1089" t="s">
        <v>589</v>
      </c>
      <c r="E1089">
        <v>1</v>
      </c>
      <c r="G1089" t="s">
        <v>130</v>
      </c>
      <c r="I1089" t="s">
        <v>125</v>
      </c>
      <c r="Z1089" t="str">
        <f>IFERROR(MID(AA1089,FIND("-",H1089,1)+1,20),_xlfn.IFNA(VLOOKUP(F1089&amp;"-"&amp;AA1089,Ref_Kontak!$A:$E,4,FALSE),Ref_Kontak!$H$2))</f>
        <v>628999007703</v>
      </c>
      <c r="AA1089" t="str">
        <f t="shared" si="160"/>
        <v/>
      </c>
      <c r="AB1089" t="str">
        <f t="shared" si="161"/>
        <v/>
      </c>
      <c r="AC1089" t="str">
        <f t="shared" si="162"/>
        <v>628999007703</v>
      </c>
      <c r="AD1089" t="str">
        <f t="shared" si="163"/>
        <v>Halo+,+Visual+AI+5S+mendeteksi+Violation%3A+METALDET1-LINE+13</v>
      </c>
      <c r="AE1089" t="str">
        <f t="shared" si="164"/>
        <v>https://web.whatsapp.com/send/?phone=628999007703&amp;text=Halo+,+Visual+AI+5S+mendeteksi+Violation%3A+METALDET1-LINE+13&amp;type=phone_number&amp;app_absent=0</v>
      </c>
      <c r="AF1089" t="b">
        <f>IF(ISNA(VLOOKUP(D1089&amp;"-"&amp;AB1089, Ref_Kontak!$A:$E, 4, FALSE)), FALSE, TRUE)</f>
        <v>0</v>
      </c>
      <c r="AG1089" t="str">
        <f>_xlfn.IFNA(VLOOKUP(Z1089,Ref_Kontak!H:H,1,FALSE),"FALSE")</f>
        <v>628999007703</v>
      </c>
      <c r="AH1089" t="str">
        <f t="shared" si="165"/>
        <v>METALDET1-LINE 13</v>
      </c>
      <c r="AI1089">
        <f>IF(I1089="violation",COUNTIF($AH$1:AH1089,AH1089),0)</f>
        <v>359</v>
      </c>
      <c r="AJ1089" t="str">
        <f t="shared" si="166"/>
        <v>violation-METALDET1</v>
      </c>
      <c r="AK1089">
        <f>IF(I1089="violation",COUNTIF($AJ$1:AJ1089,AJ1089),FALSE)</f>
        <v>854</v>
      </c>
      <c r="AL1089">
        <f t="shared" si="167"/>
        <v>0</v>
      </c>
      <c r="AM1089">
        <f t="shared" si="168"/>
        <v>3</v>
      </c>
      <c r="AN1089" t="str">
        <f t="shared" si="169"/>
        <v>ALERT! 3 Violation founded @METALDET1</v>
      </c>
    </row>
    <row r="1090" spans="1:40">
      <c r="A1090" t="s">
        <v>120</v>
      </c>
      <c r="B1090" t="s">
        <v>121</v>
      </c>
      <c r="C1090" t="s">
        <v>831</v>
      </c>
      <c r="D1090" t="s">
        <v>589</v>
      </c>
      <c r="E1090">
        <v>1</v>
      </c>
      <c r="G1090" t="s">
        <v>130</v>
      </c>
      <c r="I1090" t="s">
        <v>125</v>
      </c>
      <c r="Z1090" t="str">
        <f>IFERROR(MID(AA1090,FIND("-",H1090,1)+1,20),_xlfn.IFNA(VLOOKUP(F1090&amp;"-"&amp;AA1090,Ref_Kontak!$A:$E,4,FALSE),Ref_Kontak!$H$2))</f>
        <v>628999007703</v>
      </c>
      <c r="AA1090" t="str">
        <f t="shared" ref="AA1090:AA1153" si="170">CLEAN(SUBSTITUTE(H1090," ",""))</f>
        <v/>
      </c>
      <c r="AB1090" t="str">
        <f t="shared" ref="AB1090:AB1153" si="171">IFERROR(LEFT(AA1090,FIND("-",H1090,1)-1),CLEAN(SUBSTITUTE(SUBSTITUTE(H1090," ",""),"-","")))</f>
        <v/>
      </c>
      <c r="AC1090" t="str">
        <f t="shared" ref="AC1090:AC1153" si="172">IF(LEFT(Z1090,1)="0","62"&amp; MID(Z1090,2,999),Z1090)</f>
        <v>628999007703</v>
      </c>
      <c r="AD1090" t="str">
        <f t="shared" ref="AD1090:AD1153" si="173">"Halo+"&amp;AB1090&amp;","&amp;"+Visual+AI+5S+mendeteksi+Violation%3A+"&amp;SUBSTITUTE(AH1090," ","+")</f>
        <v>Halo+,+Visual+AI+5S+mendeteksi+Violation%3A+METALDET1-LINE+13</v>
      </c>
      <c r="AE1090" t="str">
        <f t="shared" ref="AE1090:AE1153" si="174">"https://web.whatsapp.com/send/?phone="&amp;AC1090&amp;"&amp;text="&amp;AD1090&amp;"&amp;type=phone_number&amp;app_absent=0"</f>
        <v>https://web.whatsapp.com/send/?phone=628999007703&amp;text=Halo+,+Visual+AI+5S+mendeteksi+Violation%3A+METALDET1-LINE+13&amp;type=phone_number&amp;app_absent=0</v>
      </c>
      <c r="AF1090" t="b">
        <f>IF(ISNA(VLOOKUP(D1090&amp;"-"&amp;AB1090, Ref_Kontak!$A:$E, 4, FALSE)), FALSE, TRUE)</f>
        <v>0</v>
      </c>
      <c r="AG1090" t="str">
        <f>_xlfn.IFNA(VLOOKUP(Z1090,Ref_Kontak!H:H,1,FALSE),"FALSE")</f>
        <v>628999007703</v>
      </c>
      <c r="AH1090" t="str">
        <f t="shared" ref="AH1090:AH1153" si="175">G1090&amp;"-"&amp;D1090</f>
        <v>METALDET1-LINE 13</v>
      </c>
      <c r="AI1090">
        <f>IF(I1090="violation",COUNTIF($AH$1:AH1090,AH1090),0)</f>
        <v>360</v>
      </c>
      <c r="AJ1090" t="str">
        <f t="shared" si="166"/>
        <v>violation-METALDET1</v>
      </c>
      <c r="AK1090">
        <f>IF(I1090="violation",COUNTIF($AJ$1:AJ1090,AJ1090),FALSE)</f>
        <v>855</v>
      </c>
      <c r="AL1090">
        <f t="shared" si="167"/>
        <v>0</v>
      </c>
      <c r="AM1090">
        <f t="shared" si="168"/>
        <v>3</v>
      </c>
      <c r="AN1090" t="str">
        <f t="shared" si="169"/>
        <v>ALERT! 3 Violation founded @METALDET1</v>
      </c>
    </row>
    <row r="1091" spans="1:40">
      <c r="A1091" t="s">
        <v>120</v>
      </c>
      <c r="B1091" t="s">
        <v>121</v>
      </c>
      <c r="C1091" t="s">
        <v>831</v>
      </c>
      <c r="D1091" t="s">
        <v>129</v>
      </c>
      <c r="E1091">
        <v>1</v>
      </c>
      <c r="G1091" t="s">
        <v>130</v>
      </c>
      <c r="I1091" t="s">
        <v>125</v>
      </c>
      <c r="Z1091" t="str">
        <f>IFERROR(MID(AA1091,FIND("-",H1091,1)+1,20),_xlfn.IFNA(VLOOKUP(F1091&amp;"-"&amp;AA1091,Ref_Kontak!$A:$E,4,FALSE),Ref_Kontak!$H$2))</f>
        <v>628999007703</v>
      </c>
      <c r="AA1091" t="str">
        <f t="shared" si="170"/>
        <v/>
      </c>
      <c r="AB1091" t="str">
        <f t="shared" si="171"/>
        <v/>
      </c>
      <c r="AC1091" t="str">
        <f t="shared" si="172"/>
        <v>628999007703</v>
      </c>
      <c r="AD1091" t="str">
        <f t="shared" si="173"/>
        <v>Halo+,+Visual+AI+5S+mendeteksi+Violation%3A+METALDET1-LINE+8</v>
      </c>
      <c r="AE1091" t="str">
        <f t="shared" si="174"/>
        <v>https://web.whatsapp.com/send/?phone=628999007703&amp;text=Halo+,+Visual+AI+5S+mendeteksi+Violation%3A+METALDET1-LINE+8&amp;type=phone_number&amp;app_absent=0</v>
      </c>
      <c r="AF1091" t="b">
        <f>IF(ISNA(VLOOKUP(D1091&amp;"-"&amp;AB1091, Ref_Kontak!$A:$E, 4, FALSE)), FALSE, TRUE)</f>
        <v>0</v>
      </c>
      <c r="AG1091" t="str">
        <f>_xlfn.IFNA(VLOOKUP(Z1091,Ref_Kontak!H:H,1,FALSE),"FALSE")</f>
        <v>628999007703</v>
      </c>
      <c r="AH1091" t="str">
        <f t="shared" si="175"/>
        <v>METALDET1-LINE 8</v>
      </c>
      <c r="AI1091">
        <f>IF(I1091="violation",COUNTIF($AH$1:AH1091,AH1091),0)</f>
        <v>497</v>
      </c>
      <c r="AJ1091" t="str">
        <f t="shared" ref="AJ1091:AJ1154" si="176">I1091&amp;"-"&amp;G1091</f>
        <v>violation-METALDET1</v>
      </c>
      <c r="AK1091">
        <f>IF(I1091="violation",COUNTIF($AJ$1:AJ1091,AJ1091),FALSE)</f>
        <v>856</v>
      </c>
      <c r="AL1091">
        <f t="shared" ref="AL1091:AL1154" si="177">IF(AI1091=1,1,0)</f>
        <v>0</v>
      </c>
      <c r="AM1091">
        <f t="shared" ref="AM1091:AM1154" si="178">SUMIF($AJ$2:$AJ$5516,AJ1091,$AL$2:$AL$5516)</f>
        <v>3</v>
      </c>
      <c r="AN1091" t="str">
        <f t="shared" ref="AN1091:AN1154" si="179">"ALERT! " &amp;AM1091&amp; " Violation founded @"&amp;G1091</f>
        <v>ALERT! 3 Violation founded @METALDET1</v>
      </c>
    </row>
    <row r="1092" spans="1:40">
      <c r="A1092" t="s">
        <v>120</v>
      </c>
      <c r="B1092" t="s">
        <v>121</v>
      </c>
      <c r="C1092" t="s">
        <v>832</v>
      </c>
      <c r="D1092" t="s">
        <v>129</v>
      </c>
      <c r="E1092">
        <v>1</v>
      </c>
      <c r="G1092" t="s">
        <v>130</v>
      </c>
      <c r="I1092" t="s">
        <v>125</v>
      </c>
      <c r="Z1092" t="str">
        <f>IFERROR(MID(AA1092,FIND("-",H1092,1)+1,20),_xlfn.IFNA(VLOOKUP(F1092&amp;"-"&amp;AA1092,Ref_Kontak!$A:$E,4,FALSE),Ref_Kontak!$H$2))</f>
        <v>628999007703</v>
      </c>
      <c r="AA1092" t="str">
        <f t="shared" si="170"/>
        <v/>
      </c>
      <c r="AB1092" t="str">
        <f t="shared" si="171"/>
        <v/>
      </c>
      <c r="AC1092" t="str">
        <f t="shared" si="172"/>
        <v>628999007703</v>
      </c>
      <c r="AD1092" t="str">
        <f t="shared" si="173"/>
        <v>Halo+,+Visual+AI+5S+mendeteksi+Violation%3A+METALDET1-LINE+8</v>
      </c>
      <c r="AE1092" t="str">
        <f t="shared" si="174"/>
        <v>https://web.whatsapp.com/send/?phone=628999007703&amp;text=Halo+,+Visual+AI+5S+mendeteksi+Violation%3A+METALDET1-LINE+8&amp;type=phone_number&amp;app_absent=0</v>
      </c>
      <c r="AF1092" t="b">
        <f>IF(ISNA(VLOOKUP(D1092&amp;"-"&amp;AB1092, Ref_Kontak!$A:$E, 4, FALSE)), FALSE, TRUE)</f>
        <v>0</v>
      </c>
      <c r="AG1092" t="str">
        <f>_xlfn.IFNA(VLOOKUP(Z1092,Ref_Kontak!H:H,1,FALSE),"FALSE")</f>
        <v>628999007703</v>
      </c>
      <c r="AH1092" t="str">
        <f t="shared" si="175"/>
        <v>METALDET1-LINE 8</v>
      </c>
      <c r="AI1092">
        <f>IF(I1092="violation",COUNTIF($AH$1:AH1092,AH1092),0)</f>
        <v>498</v>
      </c>
      <c r="AJ1092" t="str">
        <f t="shared" si="176"/>
        <v>violation-METALDET1</v>
      </c>
      <c r="AK1092">
        <f>IF(I1092="violation",COUNTIF($AJ$1:AJ1092,AJ1092),FALSE)</f>
        <v>857</v>
      </c>
      <c r="AL1092">
        <f t="shared" si="177"/>
        <v>0</v>
      </c>
      <c r="AM1092">
        <f t="shared" si="178"/>
        <v>3</v>
      </c>
      <c r="AN1092" t="str">
        <f t="shared" si="179"/>
        <v>ALERT! 3 Violation founded @METALDET1</v>
      </c>
    </row>
    <row r="1093" spans="1:40">
      <c r="A1093" t="s">
        <v>120</v>
      </c>
      <c r="B1093" t="s">
        <v>121</v>
      </c>
      <c r="C1093" t="s">
        <v>832</v>
      </c>
      <c r="D1093" t="s">
        <v>589</v>
      </c>
      <c r="E1093">
        <v>1</v>
      </c>
      <c r="G1093" t="s">
        <v>130</v>
      </c>
      <c r="I1093" t="s">
        <v>125</v>
      </c>
      <c r="Z1093" t="str">
        <f>IFERROR(MID(AA1093,FIND("-",H1093,1)+1,20),_xlfn.IFNA(VLOOKUP(F1093&amp;"-"&amp;AA1093,Ref_Kontak!$A:$E,4,FALSE),Ref_Kontak!$H$2))</f>
        <v>628999007703</v>
      </c>
      <c r="AA1093" t="str">
        <f t="shared" si="170"/>
        <v/>
      </c>
      <c r="AB1093" t="str">
        <f t="shared" si="171"/>
        <v/>
      </c>
      <c r="AC1093" t="str">
        <f t="shared" si="172"/>
        <v>628999007703</v>
      </c>
      <c r="AD1093" t="str">
        <f t="shared" si="173"/>
        <v>Halo+,+Visual+AI+5S+mendeteksi+Violation%3A+METALDET1-LINE+13</v>
      </c>
      <c r="AE1093" t="str">
        <f t="shared" si="174"/>
        <v>https://web.whatsapp.com/send/?phone=628999007703&amp;text=Halo+,+Visual+AI+5S+mendeteksi+Violation%3A+METALDET1-LINE+13&amp;type=phone_number&amp;app_absent=0</v>
      </c>
      <c r="AF1093" t="b">
        <f>IF(ISNA(VLOOKUP(D1093&amp;"-"&amp;AB1093, Ref_Kontak!$A:$E, 4, FALSE)), FALSE, TRUE)</f>
        <v>0</v>
      </c>
      <c r="AG1093" t="str">
        <f>_xlfn.IFNA(VLOOKUP(Z1093,Ref_Kontak!H:H,1,FALSE),"FALSE")</f>
        <v>628999007703</v>
      </c>
      <c r="AH1093" t="str">
        <f t="shared" si="175"/>
        <v>METALDET1-LINE 13</v>
      </c>
      <c r="AI1093">
        <f>IF(I1093="violation",COUNTIF($AH$1:AH1093,AH1093),0)</f>
        <v>361</v>
      </c>
      <c r="AJ1093" t="str">
        <f t="shared" si="176"/>
        <v>violation-METALDET1</v>
      </c>
      <c r="AK1093">
        <f>IF(I1093="violation",COUNTIF($AJ$1:AJ1093,AJ1093),FALSE)</f>
        <v>858</v>
      </c>
      <c r="AL1093">
        <f t="shared" si="177"/>
        <v>0</v>
      </c>
      <c r="AM1093">
        <f t="shared" si="178"/>
        <v>3</v>
      </c>
      <c r="AN1093" t="str">
        <f t="shared" si="179"/>
        <v>ALERT! 3 Violation founded @METALDET1</v>
      </c>
    </row>
    <row r="1094" spans="1:40">
      <c r="A1094" t="s">
        <v>120</v>
      </c>
      <c r="B1094" t="s">
        <v>121</v>
      </c>
      <c r="C1094" t="s">
        <v>833</v>
      </c>
      <c r="D1094" t="s">
        <v>129</v>
      </c>
      <c r="E1094">
        <v>1</v>
      </c>
      <c r="G1094" t="s">
        <v>130</v>
      </c>
      <c r="I1094" t="s">
        <v>125</v>
      </c>
      <c r="Z1094" t="str">
        <f>IFERROR(MID(AA1094,FIND("-",H1094,1)+1,20),_xlfn.IFNA(VLOOKUP(F1094&amp;"-"&amp;AA1094,Ref_Kontak!$A:$E,4,FALSE),Ref_Kontak!$H$2))</f>
        <v>628999007703</v>
      </c>
      <c r="AA1094" t="str">
        <f t="shared" si="170"/>
        <v/>
      </c>
      <c r="AB1094" t="str">
        <f t="shared" si="171"/>
        <v/>
      </c>
      <c r="AC1094" t="str">
        <f t="shared" si="172"/>
        <v>628999007703</v>
      </c>
      <c r="AD1094" t="str">
        <f t="shared" si="173"/>
        <v>Halo+,+Visual+AI+5S+mendeteksi+Violation%3A+METALDET1-LINE+8</v>
      </c>
      <c r="AE1094" t="str">
        <f t="shared" si="174"/>
        <v>https://web.whatsapp.com/send/?phone=628999007703&amp;text=Halo+,+Visual+AI+5S+mendeteksi+Violation%3A+METALDET1-LINE+8&amp;type=phone_number&amp;app_absent=0</v>
      </c>
      <c r="AF1094" t="b">
        <f>IF(ISNA(VLOOKUP(D1094&amp;"-"&amp;AB1094, Ref_Kontak!$A:$E, 4, FALSE)), FALSE, TRUE)</f>
        <v>0</v>
      </c>
      <c r="AG1094" t="str">
        <f>_xlfn.IFNA(VLOOKUP(Z1094,Ref_Kontak!H:H,1,FALSE),"FALSE")</f>
        <v>628999007703</v>
      </c>
      <c r="AH1094" t="str">
        <f t="shared" si="175"/>
        <v>METALDET1-LINE 8</v>
      </c>
      <c r="AI1094">
        <f>IF(I1094="violation",COUNTIF($AH$1:AH1094,AH1094),0)</f>
        <v>499</v>
      </c>
      <c r="AJ1094" t="str">
        <f t="shared" si="176"/>
        <v>violation-METALDET1</v>
      </c>
      <c r="AK1094">
        <f>IF(I1094="violation",COUNTIF($AJ$1:AJ1094,AJ1094),FALSE)</f>
        <v>859</v>
      </c>
      <c r="AL1094">
        <f t="shared" si="177"/>
        <v>0</v>
      </c>
      <c r="AM1094">
        <f t="shared" si="178"/>
        <v>3</v>
      </c>
      <c r="AN1094" t="str">
        <f t="shared" si="179"/>
        <v>ALERT! 3 Violation founded @METALDET1</v>
      </c>
    </row>
    <row r="1095" spans="1:40">
      <c r="A1095" t="s">
        <v>120</v>
      </c>
      <c r="B1095" t="s">
        <v>121</v>
      </c>
      <c r="C1095" t="s">
        <v>834</v>
      </c>
      <c r="D1095" t="s">
        <v>589</v>
      </c>
      <c r="E1095">
        <v>1</v>
      </c>
      <c r="G1095" t="s">
        <v>130</v>
      </c>
      <c r="I1095" t="s">
        <v>125</v>
      </c>
      <c r="Z1095" t="str">
        <f>IFERROR(MID(AA1095,FIND("-",H1095,1)+1,20),_xlfn.IFNA(VLOOKUP(F1095&amp;"-"&amp;AA1095,Ref_Kontak!$A:$E,4,FALSE),Ref_Kontak!$H$2))</f>
        <v>628999007703</v>
      </c>
      <c r="AA1095" t="str">
        <f t="shared" si="170"/>
        <v/>
      </c>
      <c r="AB1095" t="str">
        <f t="shared" si="171"/>
        <v/>
      </c>
      <c r="AC1095" t="str">
        <f t="shared" si="172"/>
        <v>628999007703</v>
      </c>
      <c r="AD1095" t="str">
        <f t="shared" si="173"/>
        <v>Halo+,+Visual+AI+5S+mendeteksi+Violation%3A+METALDET1-LINE+13</v>
      </c>
      <c r="AE1095" t="str">
        <f t="shared" si="174"/>
        <v>https://web.whatsapp.com/send/?phone=628999007703&amp;text=Halo+,+Visual+AI+5S+mendeteksi+Violation%3A+METALDET1-LINE+13&amp;type=phone_number&amp;app_absent=0</v>
      </c>
      <c r="AF1095" t="b">
        <f>IF(ISNA(VLOOKUP(D1095&amp;"-"&amp;AB1095, Ref_Kontak!$A:$E, 4, FALSE)), FALSE, TRUE)</f>
        <v>0</v>
      </c>
      <c r="AG1095" t="str">
        <f>_xlfn.IFNA(VLOOKUP(Z1095,Ref_Kontak!H:H,1,FALSE),"FALSE")</f>
        <v>628999007703</v>
      </c>
      <c r="AH1095" t="str">
        <f t="shared" si="175"/>
        <v>METALDET1-LINE 13</v>
      </c>
      <c r="AI1095">
        <f>IF(I1095="violation",COUNTIF($AH$1:AH1095,AH1095),0)</f>
        <v>362</v>
      </c>
      <c r="AJ1095" t="str">
        <f t="shared" si="176"/>
        <v>violation-METALDET1</v>
      </c>
      <c r="AK1095">
        <f>IF(I1095="violation",COUNTIF($AJ$1:AJ1095,AJ1095),FALSE)</f>
        <v>860</v>
      </c>
      <c r="AL1095">
        <f t="shared" si="177"/>
        <v>0</v>
      </c>
      <c r="AM1095">
        <f t="shared" si="178"/>
        <v>3</v>
      </c>
      <c r="AN1095" t="str">
        <f t="shared" si="179"/>
        <v>ALERT! 3 Violation founded @METALDET1</v>
      </c>
    </row>
    <row r="1096" spans="1:40">
      <c r="A1096" t="s">
        <v>120</v>
      </c>
      <c r="B1096" t="s">
        <v>121</v>
      </c>
      <c r="C1096" t="s">
        <v>834</v>
      </c>
      <c r="D1096" t="s">
        <v>129</v>
      </c>
      <c r="E1096">
        <v>1</v>
      </c>
      <c r="G1096" t="s">
        <v>130</v>
      </c>
      <c r="I1096" t="s">
        <v>125</v>
      </c>
      <c r="Z1096" t="str">
        <f>IFERROR(MID(AA1096,FIND("-",H1096,1)+1,20),_xlfn.IFNA(VLOOKUP(F1096&amp;"-"&amp;AA1096,Ref_Kontak!$A:$E,4,FALSE),Ref_Kontak!$H$2))</f>
        <v>628999007703</v>
      </c>
      <c r="AA1096" t="str">
        <f t="shared" si="170"/>
        <v/>
      </c>
      <c r="AB1096" t="str">
        <f t="shared" si="171"/>
        <v/>
      </c>
      <c r="AC1096" t="str">
        <f t="shared" si="172"/>
        <v>628999007703</v>
      </c>
      <c r="AD1096" t="str">
        <f t="shared" si="173"/>
        <v>Halo+,+Visual+AI+5S+mendeteksi+Violation%3A+METALDET1-LINE+8</v>
      </c>
      <c r="AE1096" t="str">
        <f t="shared" si="174"/>
        <v>https://web.whatsapp.com/send/?phone=628999007703&amp;text=Halo+,+Visual+AI+5S+mendeteksi+Violation%3A+METALDET1-LINE+8&amp;type=phone_number&amp;app_absent=0</v>
      </c>
      <c r="AF1096" t="b">
        <f>IF(ISNA(VLOOKUP(D1096&amp;"-"&amp;AB1096, Ref_Kontak!$A:$E, 4, FALSE)), FALSE, TRUE)</f>
        <v>0</v>
      </c>
      <c r="AG1096" t="str">
        <f>_xlfn.IFNA(VLOOKUP(Z1096,Ref_Kontak!H:H,1,FALSE),"FALSE")</f>
        <v>628999007703</v>
      </c>
      <c r="AH1096" t="str">
        <f t="shared" si="175"/>
        <v>METALDET1-LINE 8</v>
      </c>
      <c r="AI1096">
        <f>IF(I1096="violation",COUNTIF($AH$1:AH1096,AH1096),0)</f>
        <v>500</v>
      </c>
      <c r="AJ1096" t="str">
        <f t="shared" si="176"/>
        <v>violation-METALDET1</v>
      </c>
      <c r="AK1096">
        <f>IF(I1096="violation",COUNTIF($AJ$1:AJ1096,AJ1096),FALSE)</f>
        <v>861</v>
      </c>
      <c r="AL1096">
        <f t="shared" si="177"/>
        <v>0</v>
      </c>
      <c r="AM1096">
        <f t="shared" si="178"/>
        <v>3</v>
      </c>
      <c r="AN1096" t="str">
        <f t="shared" si="179"/>
        <v>ALERT! 3 Violation founded @METALDET1</v>
      </c>
    </row>
    <row r="1097" spans="1:40">
      <c r="A1097" t="s">
        <v>120</v>
      </c>
      <c r="B1097" t="s">
        <v>121</v>
      </c>
      <c r="C1097" t="s">
        <v>834</v>
      </c>
      <c r="D1097" t="s">
        <v>589</v>
      </c>
      <c r="E1097">
        <v>1</v>
      </c>
      <c r="G1097" t="s">
        <v>130</v>
      </c>
      <c r="I1097" t="s">
        <v>125</v>
      </c>
      <c r="Z1097" t="str">
        <f>IFERROR(MID(AA1097,FIND("-",H1097,1)+1,20),_xlfn.IFNA(VLOOKUP(F1097&amp;"-"&amp;AA1097,Ref_Kontak!$A:$E,4,FALSE),Ref_Kontak!$H$2))</f>
        <v>628999007703</v>
      </c>
      <c r="AA1097" t="str">
        <f t="shared" si="170"/>
        <v/>
      </c>
      <c r="AB1097" t="str">
        <f t="shared" si="171"/>
        <v/>
      </c>
      <c r="AC1097" t="str">
        <f t="shared" si="172"/>
        <v>628999007703</v>
      </c>
      <c r="AD1097" t="str">
        <f t="shared" si="173"/>
        <v>Halo+,+Visual+AI+5S+mendeteksi+Violation%3A+METALDET1-LINE+13</v>
      </c>
      <c r="AE1097" t="str">
        <f t="shared" si="174"/>
        <v>https://web.whatsapp.com/send/?phone=628999007703&amp;text=Halo+,+Visual+AI+5S+mendeteksi+Violation%3A+METALDET1-LINE+13&amp;type=phone_number&amp;app_absent=0</v>
      </c>
      <c r="AF1097" t="b">
        <f>IF(ISNA(VLOOKUP(D1097&amp;"-"&amp;AB1097, Ref_Kontak!$A:$E, 4, FALSE)), FALSE, TRUE)</f>
        <v>0</v>
      </c>
      <c r="AG1097" t="str">
        <f>_xlfn.IFNA(VLOOKUP(Z1097,Ref_Kontak!H:H,1,FALSE),"FALSE")</f>
        <v>628999007703</v>
      </c>
      <c r="AH1097" t="str">
        <f t="shared" si="175"/>
        <v>METALDET1-LINE 13</v>
      </c>
      <c r="AI1097">
        <f>IF(I1097="violation",COUNTIF($AH$1:AH1097,AH1097),0)</f>
        <v>363</v>
      </c>
      <c r="AJ1097" t="str">
        <f t="shared" si="176"/>
        <v>violation-METALDET1</v>
      </c>
      <c r="AK1097">
        <f>IF(I1097="violation",COUNTIF($AJ$1:AJ1097,AJ1097),FALSE)</f>
        <v>862</v>
      </c>
      <c r="AL1097">
        <f t="shared" si="177"/>
        <v>0</v>
      </c>
      <c r="AM1097">
        <f t="shared" si="178"/>
        <v>3</v>
      </c>
      <c r="AN1097" t="str">
        <f t="shared" si="179"/>
        <v>ALERT! 3 Violation founded @METALDET1</v>
      </c>
    </row>
    <row r="1098" spans="1:40">
      <c r="A1098" t="s">
        <v>120</v>
      </c>
      <c r="B1098" t="s">
        <v>121</v>
      </c>
      <c r="C1098" t="s">
        <v>835</v>
      </c>
      <c r="D1098" t="s">
        <v>129</v>
      </c>
      <c r="E1098">
        <v>1</v>
      </c>
      <c r="G1098" t="s">
        <v>130</v>
      </c>
      <c r="I1098" t="s">
        <v>125</v>
      </c>
      <c r="Z1098" t="str">
        <f>IFERROR(MID(AA1098,FIND("-",H1098,1)+1,20),_xlfn.IFNA(VLOOKUP(F1098&amp;"-"&amp;AA1098,Ref_Kontak!$A:$E,4,FALSE),Ref_Kontak!$H$2))</f>
        <v>628999007703</v>
      </c>
      <c r="AA1098" t="str">
        <f t="shared" si="170"/>
        <v/>
      </c>
      <c r="AB1098" t="str">
        <f t="shared" si="171"/>
        <v/>
      </c>
      <c r="AC1098" t="str">
        <f t="shared" si="172"/>
        <v>628999007703</v>
      </c>
      <c r="AD1098" t="str">
        <f t="shared" si="173"/>
        <v>Halo+,+Visual+AI+5S+mendeteksi+Violation%3A+METALDET1-LINE+8</v>
      </c>
      <c r="AE1098" t="str">
        <f t="shared" si="174"/>
        <v>https://web.whatsapp.com/send/?phone=628999007703&amp;text=Halo+,+Visual+AI+5S+mendeteksi+Violation%3A+METALDET1-LINE+8&amp;type=phone_number&amp;app_absent=0</v>
      </c>
      <c r="AF1098" t="b">
        <f>IF(ISNA(VLOOKUP(D1098&amp;"-"&amp;AB1098, Ref_Kontak!$A:$E, 4, FALSE)), FALSE, TRUE)</f>
        <v>0</v>
      </c>
      <c r="AG1098" t="str">
        <f>_xlfn.IFNA(VLOOKUP(Z1098,Ref_Kontak!H:H,1,FALSE),"FALSE")</f>
        <v>628999007703</v>
      </c>
      <c r="AH1098" t="str">
        <f t="shared" si="175"/>
        <v>METALDET1-LINE 8</v>
      </c>
      <c r="AI1098">
        <f>IF(I1098="violation",COUNTIF($AH$1:AH1098,AH1098),0)</f>
        <v>501</v>
      </c>
      <c r="AJ1098" t="str">
        <f t="shared" si="176"/>
        <v>violation-METALDET1</v>
      </c>
      <c r="AK1098">
        <f>IF(I1098="violation",COUNTIF($AJ$1:AJ1098,AJ1098),FALSE)</f>
        <v>863</v>
      </c>
      <c r="AL1098">
        <f t="shared" si="177"/>
        <v>0</v>
      </c>
      <c r="AM1098">
        <f t="shared" si="178"/>
        <v>3</v>
      </c>
      <c r="AN1098" t="str">
        <f t="shared" si="179"/>
        <v>ALERT! 3 Violation founded @METALDET1</v>
      </c>
    </row>
    <row r="1099" spans="1:40">
      <c r="A1099" t="s">
        <v>120</v>
      </c>
      <c r="B1099" t="s">
        <v>121</v>
      </c>
      <c r="C1099" t="s">
        <v>835</v>
      </c>
      <c r="D1099" t="s">
        <v>589</v>
      </c>
      <c r="E1099">
        <v>1</v>
      </c>
      <c r="G1099" t="s">
        <v>130</v>
      </c>
      <c r="I1099" t="s">
        <v>125</v>
      </c>
      <c r="Z1099" t="str">
        <f>IFERROR(MID(AA1099,FIND("-",H1099,1)+1,20),_xlfn.IFNA(VLOOKUP(F1099&amp;"-"&amp;AA1099,Ref_Kontak!$A:$E,4,FALSE),Ref_Kontak!$H$2))</f>
        <v>628999007703</v>
      </c>
      <c r="AA1099" t="str">
        <f t="shared" si="170"/>
        <v/>
      </c>
      <c r="AB1099" t="str">
        <f t="shared" si="171"/>
        <v/>
      </c>
      <c r="AC1099" t="str">
        <f t="shared" si="172"/>
        <v>628999007703</v>
      </c>
      <c r="AD1099" t="str">
        <f t="shared" si="173"/>
        <v>Halo+,+Visual+AI+5S+mendeteksi+Violation%3A+METALDET1-LINE+13</v>
      </c>
      <c r="AE1099" t="str">
        <f t="shared" si="174"/>
        <v>https://web.whatsapp.com/send/?phone=628999007703&amp;text=Halo+,+Visual+AI+5S+mendeteksi+Violation%3A+METALDET1-LINE+13&amp;type=phone_number&amp;app_absent=0</v>
      </c>
      <c r="AF1099" t="b">
        <f>IF(ISNA(VLOOKUP(D1099&amp;"-"&amp;AB1099, Ref_Kontak!$A:$E, 4, FALSE)), FALSE, TRUE)</f>
        <v>0</v>
      </c>
      <c r="AG1099" t="str">
        <f>_xlfn.IFNA(VLOOKUP(Z1099,Ref_Kontak!H:H,1,FALSE),"FALSE")</f>
        <v>628999007703</v>
      </c>
      <c r="AH1099" t="str">
        <f t="shared" si="175"/>
        <v>METALDET1-LINE 13</v>
      </c>
      <c r="AI1099">
        <f>IF(I1099="violation",COUNTIF($AH$1:AH1099,AH1099),0)</f>
        <v>364</v>
      </c>
      <c r="AJ1099" t="str">
        <f t="shared" si="176"/>
        <v>violation-METALDET1</v>
      </c>
      <c r="AK1099">
        <f>IF(I1099="violation",COUNTIF($AJ$1:AJ1099,AJ1099),FALSE)</f>
        <v>864</v>
      </c>
      <c r="AL1099">
        <f t="shared" si="177"/>
        <v>0</v>
      </c>
      <c r="AM1099">
        <f t="shared" si="178"/>
        <v>3</v>
      </c>
      <c r="AN1099" t="str">
        <f t="shared" si="179"/>
        <v>ALERT! 3 Violation founded @METALDET1</v>
      </c>
    </row>
    <row r="1100" spans="1:40">
      <c r="A1100" t="s">
        <v>120</v>
      </c>
      <c r="B1100" t="s">
        <v>121</v>
      </c>
      <c r="C1100" t="s">
        <v>836</v>
      </c>
      <c r="D1100" t="s">
        <v>589</v>
      </c>
      <c r="E1100">
        <v>1</v>
      </c>
      <c r="G1100" t="s">
        <v>130</v>
      </c>
      <c r="I1100" t="s">
        <v>125</v>
      </c>
      <c r="Z1100" t="str">
        <f>IFERROR(MID(AA1100,FIND("-",H1100,1)+1,20),_xlfn.IFNA(VLOOKUP(F1100&amp;"-"&amp;AA1100,Ref_Kontak!$A:$E,4,FALSE),Ref_Kontak!$H$2))</f>
        <v>628999007703</v>
      </c>
      <c r="AA1100" t="str">
        <f t="shared" si="170"/>
        <v/>
      </c>
      <c r="AB1100" t="str">
        <f t="shared" si="171"/>
        <v/>
      </c>
      <c r="AC1100" t="str">
        <f t="shared" si="172"/>
        <v>628999007703</v>
      </c>
      <c r="AD1100" t="str">
        <f t="shared" si="173"/>
        <v>Halo+,+Visual+AI+5S+mendeteksi+Violation%3A+METALDET1-LINE+13</v>
      </c>
      <c r="AE1100" t="str">
        <f t="shared" si="174"/>
        <v>https://web.whatsapp.com/send/?phone=628999007703&amp;text=Halo+,+Visual+AI+5S+mendeteksi+Violation%3A+METALDET1-LINE+13&amp;type=phone_number&amp;app_absent=0</v>
      </c>
      <c r="AF1100" t="b">
        <f>IF(ISNA(VLOOKUP(D1100&amp;"-"&amp;AB1100, Ref_Kontak!$A:$E, 4, FALSE)), FALSE, TRUE)</f>
        <v>0</v>
      </c>
      <c r="AG1100" t="str">
        <f>_xlfn.IFNA(VLOOKUP(Z1100,Ref_Kontak!H:H,1,FALSE),"FALSE")</f>
        <v>628999007703</v>
      </c>
      <c r="AH1100" t="str">
        <f t="shared" si="175"/>
        <v>METALDET1-LINE 13</v>
      </c>
      <c r="AI1100">
        <f>IF(I1100="violation",COUNTIF($AH$1:AH1100,AH1100),0)</f>
        <v>365</v>
      </c>
      <c r="AJ1100" t="str">
        <f t="shared" si="176"/>
        <v>violation-METALDET1</v>
      </c>
      <c r="AK1100">
        <f>IF(I1100="violation",COUNTIF($AJ$1:AJ1100,AJ1100),FALSE)</f>
        <v>865</v>
      </c>
      <c r="AL1100">
        <f t="shared" si="177"/>
        <v>0</v>
      </c>
      <c r="AM1100">
        <f t="shared" si="178"/>
        <v>3</v>
      </c>
      <c r="AN1100" t="str">
        <f t="shared" si="179"/>
        <v>ALERT! 3 Violation founded @METALDET1</v>
      </c>
    </row>
    <row r="1101" spans="1:40">
      <c r="A1101" t="s">
        <v>120</v>
      </c>
      <c r="B1101" t="s">
        <v>121</v>
      </c>
      <c r="C1101" t="s">
        <v>836</v>
      </c>
      <c r="D1101" t="s">
        <v>129</v>
      </c>
      <c r="E1101">
        <v>1</v>
      </c>
      <c r="G1101" t="s">
        <v>130</v>
      </c>
      <c r="I1101" t="s">
        <v>125</v>
      </c>
      <c r="Z1101" t="str">
        <f>IFERROR(MID(AA1101,FIND("-",H1101,1)+1,20),_xlfn.IFNA(VLOOKUP(F1101&amp;"-"&amp;AA1101,Ref_Kontak!$A:$E,4,FALSE),Ref_Kontak!$H$2))</f>
        <v>628999007703</v>
      </c>
      <c r="AA1101" t="str">
        <f t="shared" si="170"/>
        <v/>
      </c>
      <c r="AB1101" t="str">
        <f t="shared" si="171"/>
        <v/>
      </c>
      <c r="AC1101" t="str">
        <f t="shared" si="172"/>
        <v>628999007703</v>
      </c>
      <c r="AD1101" t="str">
        <f t="shared" si="173"/>
        <v>Halo+,+Visual+AI+5S+mendeteksi+Violation%3A+METALDET1-LINE+8</v>
      </c>
      <c r="AE1101" t="str">
        <f t="shared" si="174"/>
        <v>https://web.whatsapp.com/send/?phone=628999007703&amp;text=Halo+,+Visual+AI+5S+mendeteksi+Violation%3A+METALDET1-LINE+8&amp;type=phone_number&amp;app_absent=0</v>
      </c>
      <c r="AF1101" t="b">
        <f>IF(ISNA(VLOOKUP(D1101&amp;"-"&amp;AB1101, Ref_Kontak!$A:$E, 4, FALSE)), FALSE, TRUE)</f>
        <v>0</v>
      </c>
      <c r="AG1101" t="str">
        <f>_xlfn.IFNA(VLOOKUP(Z1101,Ref_Kontak!H:H,1,FALSE),"FALSE")</f>
        <v>628999007703</v>
      </c>
      <c r="AH1101" t="str">
        <f t="shared" si="175"/>
        <v>METALDET1-LINE 8</v>
      </c>
      <c r="AI1101">
        <f>IF(I1101="violation",COUNTIF($AH$1:AH1101,AH1101),0)</f>
        <v>502</v>
      </c>
      <c r="AJ1101" t="str">
        <f t="shared" si="176"/>
        <v>violation-METALDET1</v>
      </c>
      <c r="AK1101">
        <f>IF(I1101="violation",COUNTIF($AJ$1:AJ1101,AJ1101),FALSE)</f>
        <v>866</v>
      </c>
      <c r="AL1101">
        <f t="shared" si="177"/>
        <v>0</v>
      </c>
      <c r="AM1101">
        <f t="shared" si="178"/>
        <v>3</v>
      </c>
      <c r="AN1101" t="str">
        <f t="shared" si="179"/>
        <v>ALERT! 3 Violation founded @METALDET1</v>
      </c>
    </row>
    <row r="1102" spans="1:40">
      <c r="A1102" t="s">
        <v>120</v>
      </c>
      <c r="B1102" t="s">
        <v>121</v>
      </c>
      <c r="C1102" t="s">
        <v>837</v>
      </c>
      <c r="D1102" t="s">
        <v>129</v>
      </c>
      <c r="E1102">
        <v>1</v>
      </c>
      <c r="G1102" t="s">
        <v>130</v>
      </c>
      <c r="I1102" t="s">
        <v>125</v>
      </c>
      <c r="Z1102" t="str">
        <f>IFERROR(MID(AA1102,FIND("-",H1102,1)+1,20),_xlfn.IFNA(VLOOKUP(F1102&amp;"-"&amp;AA1102,Ref_Kontak!$A:$E,4,FALSE),Ref_Kontak!$H$2))</f>
        <v>628999007703</v>
      </c>
      <c r="AA1102" t="str">
        <f t="shared" si="170"/>
        <v/>
      </c>
      <c r="AB1102" t="str">
        <f t="shared" si="171"/>
        <v/>
      </c>
      <c r="AC1102" t="str">
        <f t="shared" si="172"/>
        <v>628999007703</v>
      </c>
      <c r="AD1102" t="str">
        <f t="shared" si="173"/>
        <v>Halo+,+Visual+AI+5S+mendeteksi+Violation%3A+METALDET1-LINE+8</v>
      </c>
      <c r="AE1102" t="str">
        <f t="shared" si="174"/>
        <v>https://web.whatsapp.com/send/?phone=628999007703&amp;text=Halo+,+Visual+AI+5S+mendeteksi+Violation%3A+METALDET1-LINE+8&amp;type=phone_number&amp;app_absent=0</v>
      </c>
      <c r="AF1102" t="b">
        <f>IF(ISNA(VLOOKUP(D1102&amp;"-"&amp;AB1102, Ref_Kontak!$A:$E, 4, FALSE)), FALSE, TRUE)</f>
        <v>0</v>
      </c>
      <c r="AG1102" t="str">
        <f>_xlfn.IFNA(VLOOKUP(Z1102,Ref_Kontak!H:H,1,FALSE),"FALSE")</f>
        <v>628999007703</v>
      </c>
      <c r="AH1102" t="str">
        <f t="shared" si="175"/>
        <v>METALDET1-LINE 8</v>
      </c>
      <c r="AI1102">
        <f>IF(I1102="violation",COUNTIF($AH$1:AH1102,AH1102),0)</f>
        <v>503</v>
      </c>
      <c r="AJ1102" t="str">
        <f t="shared" si="176"/>
        <v>violation-METALDET1</v>
      </c>
      <c r="AK1102">
        <f>IF(I1102="violation",COUNTIF($AJ$1:AJ1102,AJ1102),FALSE)</f>
        <v>867</v>
      </c>
      <c r="AL1102">
        <f t="shared" si="177"/>
        <v>0</v>
      </c>
      <c r="AM1102">
        <f t="shared" si="178"/>
        <v>3</v>
      </c>
      <c r="AN1102" t="str">
        <f t="shared" si="179"/>
        <v>ALERT! 3 Violation founded @METALDET1</v>
      </c>
    </row>
    <row r="1103" spans="1:40">
      <c r="A1103" t="s">
        <v>120</v>
      </c>
      <c r="B1103" t="s">
        <v>121</v>
      </c>
      <c r="C1103" t="s">
        <v>837</v>
      </c>
      <c r="D1103" t="s">
        <v>589</v>
      </c>
      <c r="E1103">
        <v>1</v>
      </c>
      <c r="G1103" t="s">
        <v>130</v>
      </c>
      <c r="I1103" t="s">
        <v>125</v>
      </c>
      <c r="Z1103" t="str">
        <f>IFERROR(MID(AA1103,FIND("-",H1103,1)+1,20),_xlfn.IFNA(VLOOKUP(F1103&amp;"-"&amp;AA1103,Ref_Kontak!$A:$E,4,FALSE),Ref_Kontak!$H$2))</f>
        <v>628999007703</v>
      </c>
      <c r="AA1103" t="str">
        <f t="shared" si="170"/>
        <v/>
      </c>
      <c r="AB1103" t="str">
        <f t="shared" si="171"/>
        <v/>
      </c>
      <c r="AC1103" t="str">
        <f t="shared" si="172"/>
        <v>628999007703</v>
      </c>
      <c r="AD1103" t="str">
        <f t="shared" si="173"/>
        <v>Halo+,+Visual+AI+5S+mendeteksi+Violation%3A+METALDET1-LINE+13</v>
      </c>
      <c r="AE1103" t="str">
        <f t="shared" si="174"/>
        <v>https://web.whatsapp.com/send/?phone=628999007703&amp;text=Halo+,+Visual+AI+5S+mendeteksi+Violation%3A+METALDET1-LINE+13&amp;type=phone_number&amp;app_absent=0</v>
      </c>
      <c r="AF1103" t="b">
        <f>IF(ISNA(VLOOKUP(D1103&amp;"-"&amp;AB1103, Ref_Kontak!$A:$E, 4, FALSE)), FALSE, TRUE)</f>
        <v>0</v>
      </c>
      <c r="AG1103" t="str">
        <f>_xlfn.IFNA(VLOOKUP(Z1103,Ref_Kontak!H:H,1,FALSE),"FALSE")</f>
        <v>628999007703</v>
      </c>
      <c r="AH1103" t="str">
        <f t="shared" si="175"/>
        <v>METALDET1-LINE 13</v>
      </c>
      <c r="AI1103">
        <f>IF(I1103="violation",COUNTIF($AH$1:AH1103,AH1103),0)</f>
        <v>366</v>
      </c>
      <c r="AJ1103" t="str">
        <f t="shared" si="176"/>
        <v>violation-METALDET1</v>
      </c>
      <c r="AK1103">
        <f>IF(I1103="violation",COUNTIF($AJ$1:AJ1103,AJ1103),FALSE)</f>
        <v>868</v>
      </c>
      <c r="AL1103">
        <f t="shared" si="177"/>
        <v>0</v>
      </c>
      <c r="AM1103">
        <f t="shared" si="178"/>
        <v>3</v>
      </c>
      <c r="AN1103" t="str">
        <f t="shared" si="179"/>
        <v>ALERT! 3 Violation founded @METALDET1</v>
      </c>
    </row>
    <row r="1104" spans="1:40">
      <c r="A1104" t="s">
        <v>120</v>
      </c>
      <c r="B1104" t="s">
        <v>121</v>
      </c>
      <c r="C1104" t="s">
        <v>838</v>
      </c>
      <c r="D1104" t="s">
        <v>129</v>
      </c>
      <c r="E1104">
        <v>1</v>
      </c>
      <c r="G1104" t="s">
        <v>130</v>
      </c>
      <c r="I1104" t="s">
        <v>125</v>
      </c>
      <c r="Z1104" t="str">
        <f>IFERROR(MID(AA1104,FIND("-",H1104,1)+1,20),_xlfn.IFNA(VLOOKUP(F1104&amp;"-"&amp;AA1104,Ref_Kontak!$A:$E,4,FALSE),Ref_Kontak!$H$2))</f>
        <v>628999007703</v>
      </c>
      <c r="AA1104" t="str">
        <f t="shared" si="170"/>
        <v/>
      </c>
      <c r="AB1104" t="str">
        <f t="shared" si="171"/>
        <v/>
      </c>
      <c r="AC1104" t="str">
        <f t="shared" si="172"/>
        <v>628999007703</v>
      </c>
      <c r="AD1104" t="str">
        <f t="shared" si="173"/>
        <v>Halo+,+Visual+AI+5S+mendeteksi+Violation%3A+METALDET1-LINE+8</v>
      </c>
      <c r="AE1104" t="str">
        <f t="shared" si="174"/>
        <v>https://web.whatsapp.com/send/?phone=628999007703&amp;text=Halo+,+Visual+AI+5S+mendeteksi+Violation%3A+METALDET1-LINE+8&amp;type=phone_number&amp;app_absent=0</v>
      </c>
      <c r="AF1104" t="b">
        <f>IF(ISNA(VLOOKUP(D1104&amp;"-"&amp;AB1104, Ref_Kontak!$A:$E, 4, FALSE)), FALSE, TRUE)</f>
        <v>0</v>
      </c>
      <c r="AG1104" t="str">
        <f>_xlfn.IFNA(VLOOKUP(Z1104,Ref_Kontak!H:H,1,FALSE),"FALSE")</f>
        <v>628999007703</v>
      </c>
      <c r="AH1104" t="str">
        <f t="shared" si="175"/>
        <v>METALDET1-LINE 8</v>
      </c>
      <c r="AI1104">
        <f>IF(I1104="violation",COUNTIF($AH$1:AH1104,AH1104),0)</f>
        <v>504</v>
      </c>
      <c r="AJ1104" t="str">
        <f t="shared" si="176"/>
        <v>violation-METALDET1</v>
      </c>
      <c r="AK1104">
        <f>IF(I1104="violation",COUNTIF($AJ$1:AJ1104,AJ1104),FALSE)</f>
        <v>869</v>
      </c>
      <c r="AL1104">
        <f t="shared" si="177"/>
        <v>0</v>
      </c>
      <c r="AM1104">
        <f t="shared" si="178"/>
        <v>3</v>
      </c>
      <c r="AN1104" t="str">
        <f t="shared" si="179"/>
        <v>ALERT! 3 Violation founded @METALDET1</v>
      </c>
    </row>
    <row r="1105" spans="1:40">
      <c r="A1105" t="s">
        <v>120</v>
      </c>
      <c r="B1105" t="s">
        <v>121</v>
      </c>
      <c r="C1105" t="s">
        <v>839</v>
      </c>
      <c r="D1105" t="s">
        <v>589</v>
      </c>
      <c r="E1105">
        <v>1</v>
      </c>
      <c r="G1105" t="s">
        <v>130</v>
      </c>
      <c r="I1105" t="s">
        <v>125</v>
      </c>
      <c r="Z1105" t="str">
        <f>IFERROR(MID(AA1105,FIND("-",H1105,1)+1,20),_xlfn.IFNA(VLOOKUP(F1105&amp;"-"&amp;AA1105,Ref_Kontak!$A:$E,4,FALSE),Ref_Kontak!$H$2))</f>
        <v>628999007703</v>
      </c>
      <c r="AA1105" t="str">
        <f t="shared" si="170"/>
        <v/>
      </c>
      <c r="AB1105" t="str">
        <f t="shared" si="171"/>
        <v/>
      </c>
      <c r="AC1105" t="str">
        <f t="shared" si="172"/>
        <v>628999007703</v>
      </c>
      <c r="AD1105" t="str">
        <f t="shared" si="173"/>
        <v>Halo+,+Visual+AI+5S+mendeteksi+Violation%3A+METALDET1-LINE+13</v>
      </c>
      <c r="AE1105" t="str">
        <f t="shared" si="174"/>
        <v>https://web.whatsapp.com/send/?phone=628999007703&amp;text=Halo+,+Visual+AI+5S+mendeteksi+Violation%3A+METALDET1-LINE+13&amp;type=phone_number&amp;app_absent=0</v>
      </c>
      <c r="AF1105" t="b">
        <f>IF(ISNA(VLOOKUP(D1105&amp;"-"&amp;AB1105, Ref_Kontak!$A:$E, 4, FALSE)), FALSE, TRUE)</f>
        <v>0</v>
      </c>
      <c r="AG1105" t="str">
        <f>_xlfn.IFNA(VLOOKUP(Z1105,Ref_Kontak!H:H,1,FALSE),"FALSE")</f>
        <v>628999007703</v>
      </c>
      <c r="AH1105" t="str">
        <f t="shared" si="175"/>
        <v>METALDET1-LINE 13</v>
      </c>
      <c r="AI1105">
        <f>IF(I1105="violation",COUNTIF($AH$1:AH1105,AH1105),0)</f>
        <v>367</v>
      </c>
      <c r="AJ1105" t="str">
        <f t="shared" si="176"/>
        <v>violation-METALDET1</v>
      </c>
      <c r="AK1105">
        <f>IF(I1105="violation",COUNTIF($AJ$1:AJ1105,AJ1105),FALSE)</f>
        <v>870</v>
      </c>
      <c r="AL1105">
        <f t="shared" si="177"/>
        <v>0</v>
      </c>
      <c r="AM1105">
        <f t="shared" si="178"/>
        <v>3</v>
      </c>
      <c r="AN1105" t="str">
        <f t="shared" si="179"/>
        <v>ALERT! 3 Violation founded @METALDET1</v>
      </c>
    </row>
    <row r="1106" spans="1:40">
      <c r="A1106" t="s">
        <v>120</v>
      </c>
      <c r="B1106" t="s">
        <v>121</v>
      </c>
      <c r="C1106" t="s">
        <v>839</v>
      </c>
      <c r="D1106" t="s">
        <v>129</v>
      </c>
      <c r="E1106">
        <v>1</v>
      </c>
      <c r="G1106" t="s">
        <v>130</v>
      </c>
      <c r="I1106" t="s">
        <v>125</v>
      </c>
      <c r="Z1106" t="str">
        <f>IFERROR(MID(AA1106,FIND("-",H1106,1)+1,20),_xlfn.IFNA(VLOOKUP(F1106&amp;"-"&amp;AA1106,Ref_Kontak!$A:$E,4,FALSE),Ref_Kontak!$H$2))</f>
        <v>628999007703</v>
      </c>
      <c r="AA1106" t="str">
        <f t="shared" si="170"/>
        <v/>
      </c>
      <c r="AB1106" t="str">
        <f t="shared" si="171"/>
        <v/>
      </c>
      <c r="AC1106" t="str">
        <f t="shared" si="172"/>
        <v>628999007703</v>
      </c>
      <c r="AD1106" t="str">
        <f t="shared" si="173"/>
        <v>Halo+,+Visual+AI+5S+mendeteksi+Violation%3A+METALDET1-LINE+8</v>
      </c>
      <c r="AE1106" t="str">
        <f t="shared" si="174"/>
        <v>https://web.whatsapp.com/send/?phone=628999007703&amp;text=Halo+,+Visual+AI+5S+mendeteksi+Violation%3A+METALDET1-LINE+8&amp;type=phone_number&amp;app_absent=0</v>
      </c>
      <c r="AF1106" t="b">
        <f>IF(ISNA(VLOOKUP(D1106&amp;"-"&amp;AB1106, Ref_Kontak!$A:$E, 4, FALSE)), FALSE, TRUE)</f>
        <v>0</v>
      </c>
      <c r="AG1106" t="str">
        <f>_xlfn.IFNA(VLOOKUP(Z1106,Ref_Kontak!H:H,1,FALSE),"FALSE")</f>
        <v>628999007703</v>
      </c>
      <c r="AH1106" t="str">
        <f t="shared" si="175"/>
        <v>METALDET1-LINE 8</v>
      </c>
      <c r="AI1106">
        <f>IF(I1106="violation",COUNTIF($AH$1:AH1106,AH1106),0)</f>
        <v>505</v>
      </c>
      <c r="AJ1106" t="str">
        <f t="shared" si="176"/>
        <v>violation-METALDET1</v>
      </c>
      <c r="AK1106">
        <f>IF(I1106="violation",COUNTIF($AJ$1:AJ1106,AJ1106),FALSE)</f>
        <v>871</v>
      </c>
      <c r="AL1106">
        <f t="shared" si="177"/>
        <v>0</v>
      </c>
      <c r="AM1106">
        <f t="shared" si="178"/>
        <v>3</v>
      </c>
      <c r="AN1106" t="str">
        <f t="shared" si="179"/>
        <v>ALERT! 3 Violation founded @METALDET1</v>
      </c>
    </row>
    <row r="1107" spans="1:40">
      <c r="A1107" t="s">
        <v>120</v>
      </c>
      <c r="B1107" t="s">
        <v>121</v>
      </c>
      <c r="C1107" t="s">
        <v>839</v>
      </c>
      <c r="D1107" t="s">
        <v>589</v>
      </c>
      <c r="E1107">
        <v>1</v>
      </c>
      <c r="G1107" t="s">
        <v>130</v>
      </c>
      <c r="I1107" t="s">
        <v>125</v>
      </c>
      <c r="Z1107" t="str">
        <f>IFERROR(MID(AA1107,FIND("-",H1107,1)+1,20),_xlfn.IFNA(VLOOKUP(F1107&amp;"-"&amp;AA1107,Ref_Kontak!$A:$E,4,FALSE),Ref_Kontak!$H$2))</f>
        <v>628999007703</v>
      </c>
      <c r="AA1107" t="str">
        <f t="shared" si="170"/>
        <v/>
      </c>
      <c r="AB1107" t="str">
        <f t="shared" si="171"/>
        <v/>
      </c>
      <c r="AC1107" t="str">
        <f t="shared" si="172"/>
        <v>628999007703</v>
      </c>
      <c r="AD1107" t="str">
        <f t="shared" si="173"/>
        <v>Halo+,+Visual+AI+5S+mendeteksi+Violation%3A+METALDET1-LINE+13</v>
      </c>
      <c r="AE1107" t="str">
        <f t="shared" si="174"/>
        <v>https://web.whatsapp.com/send/?phone=628999007703&amp;text=Halo+,+Visual+AI+5S+mendeteksi+Violation%3A+METALDET1-LINE+13&amp;type=phone_number&amp;app_absent=0</v>
      </c>
      <c r="AF1107" t="b">
        <f>IF(ISNA(VLOOKUP(D1107&amp;"-"&amp;AB1107, Ref_Kontak!$A:$E, 4, FALSE)), FALSE, TRUE)</f>
        <v>0</v>
      </c>
      <c r="AG1107" t="str">
        <f>_xlfn.IFNA(VLOOKUP(Z1107,Ref_Kontak!H:H,1,FALSE),"FALSE")</f>
        <v>628999007703</v>
      </c>
      <c r="AH1107" t="str">
        <f t="shared" si="175"/>
        <v>METALDET1-LINE 13</v>
      </c>
      <c r="AI1107">
        <f>IF(I1107="violation",COUNTIF($AH$1:AH1107,AH1107),0)</f>
        <v>368</v>
      </c>
      <c r="AJ1107" t="str">
        <f t="shared" si="176"/>
        <v>violation-METALDET1</v>
      </c>
      <c r="AK1107">
        <f>IF(I1107="violation",COUNTIF($AJ$1:AJ1107,AJ1107),FALSE)</f>
        <v>872</v>
      </c>
      <c r="AL1107">
        <f t="shared" si="177"/>
        <v>0</v>
      </c>
      <c r="AM1107">
        <f t="shared" si="178"/>
        <v>3</v>
      </c>
      <c r="AN1107" t="str">
        <f t="shared" si="179"/>
        <v>ALERT! 3 Violation founded @METALDET1</v>
      </c>
    </row>
    <row r="1108" spans="1:40">
      <c r="A1108" t="s">
        <v>120</v>
      </c>
      <c r="B1108" t="s">
        <v>121</v>
      </c>
      <c r="C1108" t="s">
        <v>840</v>
      </c>
      <c r="D1108" t="s">
        <v>129</v>
      </c>
      <c r="E1108">
        <v>1</v>
      </c>
      <c r="G1108" t="s">
        <v>130</v>
      </c>
      <c r="I1108" t="s">
        <v>125</v>
      </c>
      <c r="Z1108" t="str">
        <f>IFERROR(MID(AA1108,FIND("-",H1108,1)+1,20),_xlfn.IFNA(VLOOKUP(F1108&amp;"-"&amp;AA1108,Ref_Kontak!$A:$E,4,FALSE),Ref_Kontak!$H$2))</f>
        <v>628999007703</v>
      </c>
      <c r="AA1108" t="str">
        <f t="shared" si="170"/>
        <v/>
      </c>
      <c r="AB1108" t="str">
        <f t="shared" si="171"/>
        <v/>
      </c>
      <c r="AC1108" t="str">
        <f t="shared" si="172"/>
        <v>628999007703</v>
      </c>
      <c r="AD1108" t="str">
        <f t="shared" si="173"/>
        <v>Halo+,+Visual+AI+5S+mendeteksi+Violation%3A+METALDET1-LINE+8</v>
      </c>
      <c r="AE1108" t="str">
        <f t="shared" si="174"/>
        <v>https://web.whatsapp.com/send/?phone=628999007703&amp;text=Halo+,+Visual+AI+5S+mendeteksi+Violation%3A+METALDET1-LINE+8&amp;type=phone_number&amp;app_absent=0</v>
      </c>
      <c r="AF1108" t="b">
        <f>IF(ISNA(VLOOKUP(D1108&amp;"-"&amp;AB1108, Ref_Kontak!$A:$E, 4, FALSE)), FALSE, TRUE)</f>
        <v>0</v>
      </c>
      <c r="AG1108" t="str">
        <f>_xlfn.IFNA(VLOOKUP(Z1108,Ref_Kontak!H:H,1,FALSE),"FALSE")</f>
        <v>628999007703</v>
      </c>
      <c r="AH1108" t="str">
        <f t="shared" si="175"/>
        <v>METALDET1-LINE 8</v>
      </c>
      <c r="AI1108">
        <f>IF(I1108="violation",COUNTIF($AH$1:AH1108,AH1108),0)</f>
        <v>506</v>
      </c>
      <c r="AJ1108" t="str">
        <f t="shared" si="176"/>
        <v>violation-METALDET1</v>
      </c>
      <c r="AK1108">
        <f>IF(I1108="violation",COUNTIF($AJ$1:AJ1108,AJ1108),FALSE)</f>
        <v>873</v>
      </c>
      <c r="AL1108">
        <f t="shared" si="177"/>
        <v>0</v>
      </c>
      <c r="AM1108">
        <f t="shared" si="178"/>
        <v>3</v>
      </c>
      <c r="AN1108" t="str">
        <f t="shared" si="179"/>
        <v>ALERT! 3 Violation founded @METALDET1</v>
      </c>
    </row>
    <row r="1109" spans="1:40">
      <c r="A1109" t="s">
        <v>120</v>
      </c>
      <c r="B1109" t="s">
        <v>121</v>
      </c>
      <c r="C1109" t="s">
        <v>840</v>
      </c>
      <c r="D1109" t="s">
        <v>589</v>
      </c>
      <c r="E1109">
        <v>1</v>
      </c>
      <c r="G1109" t="s">
        <v>130</v>
      </c>
      <c r="I1109" t="s">
        <v>125</v>
      </c>
      <c r="Z1109" t="str">
        <f>IFERROR(MID(AA1109,FIND("-",H1109,1)+1,20),_xlfn.IFNA(VLOOKUP(F1109&amp;"-"&amp;AA1109,Ref_Kontak!$A:$E,4,FALSE),Ref_Kontak!$H$2))</f>
        <v>628999007703</v>
      </c>
      <c r="AA1109" t="str">
        <f t="shared" si="170"/>
        <v/>
      </c>
      <c r="AB1109" t="str">
        <f t="shared" si="171"/>
        <v/>
      </c>
      <c r="AC1109" t="str">
        <f t="shared" si="172"/>
        <v>628999007703</v>
      </c>
      <c r="AD1109" t="str">
        <f t="shared" si="173"/>
        <v>Halo+,+Visual+AI+5S+mendeteksi+Violation%3A+METALDET1-LINE+13</v>
      </c>
      <c r="AE1109" t="str">
        <f t="shared" si="174"/>
        <v>https://web.whatsapp.com/send/?phone=628999007703&amp;text=Halo+,+Visual+AI+5S+mendeteksi+Violation%3A+METALDET1-LINE+13&amp;type=phone_number&amp;app_absent=0</v>
      </c>
      <c r="AF1109" t="b">
        <f>IF(ISNA(VLOOKUP(D1109&amp;"-"&amp;AB1109, Ref_Kontak!$A:$E, 4, FALSE)), FALSE, TRUE)</f>
        <v>0</v>
      </c>
      <c r="AG1109" t="str">
        <f>_xlfn.IFNA(VLOOKUP(Z1109,Ref_Kontak!H:H,1,FALSE),"FALSE")</f>
        <v>628999007703</v>
      </c>
      <c r="AH1109" t="str">
        <f t="shared" si="175"/>
        <v>METALDET1-LINE 13</v>
      </c>
      <c r="AI1109">
        <f>IF(I1109="violation",COUNTIF($AH$1:AH1109,AH1109),0)</f>
        <v>369</v>
      </c>
      <c r="AJ1109" t="str">
        <f t="shared" si="176"/>
        <v>violation-METALDET1</v>
      </c>
      <c r="AK1109">
        <f>IF(I1109="violation",COUNTIF($AJ$1:AJ1109,AJ1109),FALSE)</f>
        <v>874</v>
      </c>
      <c r="AL1109">
        <f t="shared" si="177"/>
        <v>0</v>
      </c>
      <c r="AM1109">
        <f t="shared" si="178"/>
        <v>3</v>
      </c>
      <c r="AN1109" t="str">
        <f t="shared" si="179"/>
        <v>ALERT! 3 Violation founded @METALDET1</v>
      </c>
    </row>
    <row r="1110" spans="1:40">
      <c r="A1110" t="s">
        <v>120</v>
      </c>
      <c r="B1110" t="s">
        <v>121</v>
      </c>
      <c r="C1110" t="s">
        <v>841</v>
      </c>
      <c r="D1110" t="s">
        <v>589</v>
      </c>
      <c r="E1110">
        <v>1</v>
      </c>
      <c r="G1110" t="s">
        <v>130</v>
      </c>
      <c r="I1110" t="s">
        <v>125</v>
      </c>
      <c r="Z1110" t="str">
        <f>IFERROR(MID(AA1110,FIND("-",H1110,1)+1,20),_xlfn.IFNA(VLOOKUP(F1110&amp;"-"&amp;AA1110,Ref_Kontak!$A:$E,4,FALSE),Ref_Kontak!$H$2))</f>
        <v>628999007703</v>
      </c>
      <c r="AA1110" t="str">
        <f t="shared" si="170"/>
        <v/>
      </c>
      <c r="AB1110" t="str">
        <f t="shared" si="171"/>
        <v/>
      </c>
      <c r="AC1110" t="str">
        <f t="shared" si="172"/>
        <v>628999007703</v>
      </c>
      <c r="AD1110" t="str">
        <f t="shared" si="173"/>
        <v>Halo+,+Visual+AI+5S+mendeteksi+Violation%3A+METALDET1-LINE+13</v>
      </c>
      <c r="AE1110" t="str">
        <f t="shared" si="174"/>
        <v>https://web.whatsapp.com/send/?phone=628999007703&amp;text=Halo+,+Visual+AI+5S+mendeteksi+Violation%3A+METALDET1-LINE+13&amp;type=phone_number&amp;app_absent=0</v>
      </c>
      <c r="AF1110" t="b">
        <f>IF(ISNA(VLOOKUP(D1110&amp;"-"&amp;AB1110, Ref_Kontak!$A:$E, 4, FALSE)), FALSE, TRUE)</f>
        <v>0</v>
      </c>
      <c r="AG1110" t="str">
        <f>_xlfn.IFNA(VLOOKUP(Z1110,Ref_Kontak!H:H,1,FALSE),"FALSE")</f>
        <v>628999007703</v>
      </c>
      <c r="AH1110" t="str">
        <f t="shared" si="175"/>
        <v>METALDET1-LINE 13</v>
      </c>
      <c r="AI1110">
        <f>IF(I1110="violation",COUNTIF($AH$1:AH1110,AH1110),0)</f>
        <v>370</v>
      </c>
      <c r="AJ1110" t="str">
        <f t="shared" si="176"/>
        <v>violation-METALDET1</v>
      </c>
      <c r="AK1110">
        <f>IF(I1110="violation",COUNTIF($AJ$1:AJ1110,AJ1110),FALSE)</f>
        <v>875</v>
      </c>
      <c r="AL1110">
        <f t="shared" si="177"/>
        <v>0</v>
      </c>
      <c r="AM1110">
        <f t="shared" si="178"/>
        <v>3</v>
      </c>
      <c r="AN1110" t="str">
        <f t="shared" si="179"/>
        <v>ALERT! 3 Violation founded @METALDET1</v>
      </c>
    </row>
    <row r="1111" spans="1:40">
      <c r="A1111" t="s">
        <v>120</v>
      </c>
      <c r="B1111" t="s">
        <v>121</v>
      </c>
      <c r="C1111" t="s">
        <v>841</v>
      </c>
      <c r="D1111" t="s">
        <v>129</v>
      </c>
      <c r="E1111">
        <v>1</v>
      </c>
      <c r="G1111" t="s">
        <v>130</v>
      </c>
      <c r="I1111" t="s">
        <v>125</v>
      </c>
      <c r="Z1111" t="str">
        <f>IFERROR(MID(AA1111,FIND("-",H1111,1)+1,20),_xlfn.IFNA(VLOOKUP(F1111&amp;"-"&amp;AA1111,Ref_Kontak!$A:$E,4,FALSE),Ref_Kontak!$H$2))</f>
        <v>628999007703</v>
      </c>
      <c r="AA1111" t="str">
        <f t="shared" si="170"/>
        <v/>
      </c>
      <c r="AB1111" t="str">
        <f t="shared" si="171"/>
        <v/>
      </c>
      <c r="AC1111" t="str">
        <f t="shared" si="172"/>
        <v>628999007703</v>
      </c>
      <c r="AD1111" t="str">
        <f t="shared" si="173"/>
        <v>Halo+,+Visual+AI+5S+mendeteksi+Violation%3A+METALDET1-LINE+8</v>
      </c>
      <c r="AE1111" t="str">
        <f t="shared" si="174"/>
        <v>https://web.whatsapp.com/send/?phone=628999007703&amp;text=Halo+,+Visual+AI+5S+mendeteksi+Violation%3A+METALDET1-LINE+8&amp;type=phone_number&amp;app_absent=0</v>
      </c>
      <c r="AF1111" t="b">
        <f>IF(ISNA(VLOOKUP(D1111&amp;"-"&amp;AB1111, Ref_Kontak!$A:$E, 4, FALSE)), FALSE, TRUE)</f>
        <v>0</v>
      </c>
      <c r="AG1111" t="str">
        <f>_xlfn.IFNA(VLOOKUP(Z1111,Ref_Kontak!H:H,1,FALSE),"FALSE")</f>
        <v>628999007703</v>
      </c>
      <c r="AH1111" t="str">
        <f t="shared" si="175"/>
        <v>METALDET1-LINE 8</v>
      </c>
      <c r="AI1111">
        <f>IF(I1111="violation",COUNTIF($AH$1:AH1111,AH1111),0)</f>
        <v>507</v>
      </c>
      <c r="AJ1111" t="str">
        <f t="shared" si="176"/>
        <v>violation-METALDET1</v>
      </c>
      <c r="AK1111">
        <f>IF(I1111="violation",COUNTIF($AJ$1:AJ1111,AJ1111),FALSE)</f>
        <v>876</v>
      </c>
      <c r="AL1111">
        <f t="shared" si="177"/>
        <v>0</v>
      </c>
      <c r="AM1111">
        <f t="shared" si="178"/>
        <v>3</v>
      </c>
      <c r="AN1111" t="str">
        <f t="shared" si="179"/>
        <v>ALERT! 3 Violation founded @METALDET1</v>
      </c>
    </row>
    <row r="1112" spans="1:40">
      <c r="A1112" t="s">
        <v>120</v>
      </c>
      <c r="B1112" t="s">
        <v>121</v>
      </c>
      <c r="C1112" t="s">
        <v>842</v>
      </c>
      <c r="D1112" t="s">
        <v>129</v>
      </c>
      <c r="E1112">
        <v>1</v>
      </c>
      <c r="G1112" t="s">
        <v>130</v>
      </c>
      <c r="I1112" t="s">
        <v>125</v>
      </c>
      <c r="Z1112" t="str">
        <f>IFERROR(MID(AA1112,FIND("-",H1112,1)+1,20),_xlfn.IFNA(VLOOKUP(F1112&amp;"-"&amp;AA1112,Ref_Kontak!$A:$E,4,FALSE),Ref_Kontak!$H$2))</f>
        <v>628999007703</v>
      </c>
      <c r="AA1112" t="str">
        <f t="shared" si="170"/>
        <v/>
      </c>
      <c r="AB1112" t="str">
        <f t="shared" si="171"/>
        <v/>
      </c>
      <c r="AC1112" t="str">
        <f t="shared" si="172"/>
        <v>628999007703</v>
      </c>
      <c r="AD1112" t="str">
        <f t="shared" si="173"/>
        <v>Halo+,+Visual+AI+5S+mendeteksi+Violation%3A+METALDET1-LINE+8</v>
      </c>
      <c r="AE1112" t="str">
        <f t="shared" si="174"/>
        <v>https://web.whatsapp.com/send/?phone=628999007703&amp;text=Halo+,+Visual+AI+5S+mendeteksi+Violation%3A+METALDET1-LINE+8&amp;type=phone_number&amp;app_absent=0</v>
      </c>
      <c r="AF1112" t="b">
        <f>IF(ISNA(VLOOKUP(D1112&amp;"-"&amp;AB1112, Ref_Kontak!$A:$E, 4, FALSE)), FALSE, TRUE)</f>
        <v>0</v>
      </c>
      <c r="AG1112" t="str">
        <f>_xlfn.IFNA(VLOOKUP(Z1112,Ref_Kontak!H:H,1,FALSE),"FALSE")</f>
        <v>628999007703</v>
      </c>
      <c r="AH1112" t="str">
        <f t="shared" si="175"/>
        <v>METALDET1-LINE 8</v>
      </c>
      <c r="AI1112">
        <f>IF(I1112="violation",COUNTIF($AH$1:AH1112,AH1112),0)</f>
        <v>508</v>
      </c>
      <c r="AJ1112" t="str">
        <f t="shared" si="176"/>
        <v>violation-METALDET1</v>
      </c>
      <c r="AK1112">
        <f>IF(I1112="violation",COUNTIF($AJ$1:AJ1112,AJ1112),FALSE)</f>
        <v>877</v>
      </c>
      <c r="AL1112">
        <f t="shared" si="177"/>
        <v>0</v>
      </c>
      <c r="AM1112">
        <f t="shared" si="178"/>
        <v>3</v>
      </c>
      <c r="AN1112" t="str">
        <f t="shared" si="179"/>
        <v>ALERT! 3 Violation founded @METALDET1</v>
      </c>
    </row>
    <row r="1113" spans="1:40">
      <c r="A1113" t="s">
        <v>120</v>
      </c>
      <c r="B1113" t="s">
        <v>121</v>
      </c>
      <c r="C1113" t="s">
        <v>842</v>
      </c>
      <c r="D1113" t="s">
        <v>589</v>
      </c>
      <c r="E1113">
        <v>1</v>
      </c>
      <c r="G1113" t="s">
        <v>130</v>
      </c>
      <c r="I1113" t="s">
        <v>125</v>
      </c>
      <c r="Z1113" t="str">
        <f>IFERROR(MID(AA1113,FIND("-",H1113,1)+1,20),_xlfn.IFNA(VLOOKUP(F1113&amp;"-"&amp;AA1113,Ref_Kontak!$A:$E,4,FALSE),Ref_Kontak!$H$2))</f>
        <v>628999007703</v>
      </c>
      <c r="AA1113" t="str">
        <f t="shared" si="170"/>
        <v/>
      </c>
      <c r="AB1113" t="str">
        <f t="shared" si="171"/>
        <v/>
      </c>
      <c r="AC1113" t="str">
        <f t="shared" si="172"/>
        <v>628999007703</v>
      </c>
      <c r="AD1113" t="str">
        <f t="shared" si="173"/>
        <v>Halo+,+Visual+AI+5S+mendeteksi+Violation%3A+METALDET1-LINE+13</v>
      </c>
      <c r="AE1113" t="str">
        <f t="shared" si="174"/>
        <v>https://web.whatsapp.com/send/?phone=628999007703&amp;text=Halo+,+Visual+AI+5S+mendeteksi+Violation%3A+METALDET1-LINE+13&amp;type=phone_number&amp;app_absent=0</v>
      </c>
      <c r="AF1113" t="b">
        <f>IF(ISNA(VLOOKUP(D1113&amp;"-"&amp;AB1113, Ref_Kontak!$A:$E, 4, FALSE)), FALSE, TRUE)</f>
        <v>0</v>
      </c>
      <c r="AG1113" t="str">
        <f>_xlfn.IFNA(VLOOKUP(Z1113,Ref_Kontak!H:H,1,FALSE),"FALSE")</f>
        <v>628999007703</v>
      </c>
      <c r="AH1113" t="str">
        <f t="shared" si="175"/>
        <v>METALDET1-LINE 13</v>
      </c>
      <c r="AI1113">
        <f>IF(I1113="violation",COUNTIF($AH$1:AH1113,AH1113),0)</f>
        <v>371</v>
      </c>
      <c r="AJ1113" t="str">
        <f t="shared" si="176"/>
        <v>violation-METALDET1</v>
      </c>
      <c r="AK1113">
        <f>IF(I1113="violation",COUNTIF($AJ$1:AJ1113,AJ1113),FALSE)</f>
        <v>878</v>
      </c>
      <c r="AL1113">
        <f t="shared" si="177"/>
        <v>0</v>
      </c>
      <c r="AM1113">
        <f t="shared" si="178"/>
        <v>3</v>
      </c>
      <c r="AN1113" t="str">
        <f t="shared" si="179"/>
        <v>ALERT! 3 Violation founded @METALDET1</v>
      </c>
    </row>
    <row r="1114" spans="1:40">
      <c r="A1114" t="s">
        <v>120</v>
      </c>
      <c r="B1114" t="s">
        <v>121</v>
      </c>
      <c r="C1114" t="s">
        <v>843</v>
      </c>
      <c r="D1114" t="s">
        <v>129</v>
      </c>
      <c r="E1114">
        <v>1</v>
      </c>
      <c r="G1114" t="s">
        <v>130</v>
      </c>
      <c r="I1114" t="s">
        <v>125</v>
      </c>
      <c r="Z1114" t="str">
        <f>IFERROR(MID(AA1114,FIND("-",H1114,1)+1,20),_xlfn.IFNA(VLOOKUP(F1114&amp;"-"&amp;AA1114,Ref_Kontak!$A:$E,4,FALSE),Ref_Kontak!$H$2))</f>
        <v>628999007703</v>
      </c>
      <c r="AA1114" t="str">
        <f t="shared" si="170"/>
        <v/>
      </c>
      <c r="AB1114" t="str">
        <f t="shared" si="171"/>
        <v/>
      </c>
      <c r="AC1114" t="str">
        <f t="shared" si="172"/>
        <v>628999007703</v>
      </c>
      <c r="AD1114" t="str">
        <f t="shared" si="173"/>
        <v>Halo+,+Visual+AI+5S+mendeteksi+Violation%3A+METALDET1-LINE+8</v>
      </c>
      <c r="AE1114" t="str">
        <f t="shared" si="174"/>
        <v>https://web.whatsapp.com/send/?phone=628999007703&amp;text=Halo+,+Visual+AI+5S+mendeteksi+Violation%3A+METALDET1-LINE+8&amp;type=phone_number&amp;app_absent=0</v>
      </c>
      <c r="AF1114" t="b">
        <f>IF(ISNA(VLOOKUP(D1114&amp;"-"&amp;AB1114, Ref_Kontak!$A:$E, 4, FALSE)), FALSE, TRUE)</f>
        <v>0</v>
      </c>
      <c r="AG1114" t="str">
        <f>_xlfn.IFNA(VLOOKUP(Z1114,Ref_Kontak!H:H,1,FALSE),"FALSE")</f>
        <v>628999007703</v>
      </c>
      <c r="AH1114" t="str">
        <f t="shared" si="175"/>
        <v>METALDET1-LINE 8</v>
      </c>
      <c r="AI1114">
        <f>IF(I1114="violation",COUNTIF($AH$1:AH1114,AH1114),0)</f>
        <v>509</v>
      </c>
      <c r="AJ1114" t="str">
        <f t="shared" si="176"/>
        <v>violation-METALDET1</v>
      </c>
      <c r="AK1114">
        <f>IF(I1114="violation",COUNTIF($AJ$1:AJ1114,AJ1114),FALSE)</f>
        <v>879</v>
      </c>
      <c r="AL1114">
        <f t="shared" si="177"/>
        <v>0</v>
      </c>
      <c r="AM1114">
        <f t="shared" si="178"/>
        <v>3</v>
      </c>
      <c r="AN1114" t="str">
        <f t="shared" si="179"/>
        <v>ALERT! 3 Violation founded @METALDET1</v>
      </c>
    </row>
    <row r="1115" spans="1:40">
      <c r="A1115" t="s">
        <v>120</v>
      </c>
      <c r="B1115" t="s">
        <v>121</v>
      </c>
      <c r="C1115" t="s">
        <v>844</v>
      </c>
      <c r="D1115" t="s">
        <v>589</v>
      </c>
      <c r="E1115">
        <v>1</v>
      </c>
      <c r="G1115" t="s">
        <v>130</v>
      </c>
      <c r="I1115" t="s">
        <v>125</v>
      </c>
      <c r="Z1115" t="str">
        <f>IFERROR(MID(AA1115,FIND("-",H1115,1)+1,20),_xlfn.IFNA(VLOOKUP(F1115&amp;"-"&amp;AA1115,Ref_Kontak!$A:$E,4,FALSE),Ref_Kontak!$H$2))</f>
        <v>628999007703</v>
      </c>
      <c r="AA1115" t="str">
        <f t="shared" si="170"/>
        <v/>
      </c>
      <c r="AB1115" t="str">
        <f t="shared" si="171"/>
        <v/>
      </c>
      <c r="AC1115" t="str">
        <f t="shared" si="172"/>
        <v>628999007703</v>
      </c>
      <c r="AD1115" t="str">
        <f t="shared" si="173"/>
        <v>Halo+,+Visual+AI+5S+mendeteksi+Violation%3A+METALDET1-LINE+13</v>
      </c>
      <c r="AE1115" t="str">
        <f t="shared" si="174"/>
        <v>https://web.whatsapp.com/send/?phone=628999007703&amp;text=Halo+,+Visual+AI+5S+mendeteksi+Violation%3A+METALDET1-LINE+13&amp;type=phone_number&amp;app_absent=0</v>
      </c>
      <c r="AF1115" t="b">
        <f>IF(ISNA(VLOOKUP(D1115&amp;"-"&amp;AB1115, Ref_Kontak!$A:$E, 4, FALSE)), FALSE, TRUE)</f>
        <v>0</v>
      </c>
      <c r="AG1115" t="str">
        <f>_xlfn.IFNA(VLOOKUP(Z1115,Ref_Kontak!H:H,1,FALSE),"FALSE")</f>
        <v>628999007703</v>
      </c>
      <c r="AH1115" t="str">
        <f t="shared" si="175"/>
        <v>METALDET1-LINE 13</v>
      </c>
      <c r="AI1115">
        <f>IF(I1115="violation",COUNTIF($AH$1:AH1115,AH1115),0)</f>
        <v>372</v>
      </c>
      <c r="AJ1115" t="str">
        <f t="shared" si="176"/>
        <v>violation-METALDET1</v>
      </c>
      <c r="AK1115">
        <f>IF(I1115="violation",COUNTIF($AJ$1:AJ1115,AJ1115),FALSE)</f>
        <v>880</v>
      </c>
      <c r="AL1115">
        <f t="shared" si="177"/>
        <v>0</v>
      </c>
      <c r="AM1115">
        <f t="shared" si="178"/>
        <v>3</v>
      </c>
      <c r="AN1115" t="str">
        <f t="shared" si="179"/>
        <v>ALERT! 3 Violation founded @METALDET1</v>
      </c>
    </row>
    <row r="1116" spans="1:40">
      <c r="A1116" t="s">
        <v>120</v>
      </c>
      <c r="B1116" t="s">
        <v>121</v>
      </c>
      <c r="C1116" t="s">
        <v>844</v>
      </c>
      <c r="D1116" t="s">
        <v>129</v>
      </c>
      <c r="E1116">
        <v>1</v>
      </c>
      <c r="G1116" t="s">
        <v>130</v>
      </c>
      <c r="I1116" t="s">
        <v>125</v>
      </c>
      <c r="Z1116" t="str">
        <f>IFERROR(MID(AA1116,FIND("-",H1116,1)+1,20),_xlfn.IFNA(VLOOKUP(F1116&amp;"-"&amp;AA1116,Ref_Kontak!$A:$E,4,FALSE),Ref_Kontak!$H$2))</f>
        <v>628999007703</v>
      </c>
      <c r="AA1116" t="str">
        <f t="shared" si="170"/>
        <v/>
      </c>
      <c r="AB1116" t="str">
        <f t="shared" si="171"/>
        <v/>
      </c>
      <c r="AC1116" t="str">
        <f t="shared" si="172"/>
        <v>628999007703</v>
      </c>
      <c r="AD1116" t="str">
        <f t="shared" si="173"/>
        <v>Halo+,+Visual+AI+5S+mendeteksi+Violation%3A+METALDET1-LINE+8</v>
      </c>
      <c r="AE1116" t="str">
        <f t="shared" si="174"/>
        <v>https://web.whatsapp.com/send/?phone=628999007703&amp;text=Halo+,+Visual+AI+5S+mendeteksi+Violation%3A+METALDET1-LINE+8&amp;type=phone_number&amp;app_absent=0</v>
      </c>
      <c r="AF1116" t="b">
        <f>IF(ISNA(VLOOKUP(D1116&amp;"-"&amp;AB1116, Ref_Kontak!$A:$E, 4, FALSE)), FALSE, TRUE)</f>
        <v>0</v>
      </c>
      <c r="AG1116" t="str">
        <f>_xlfn.IFNA(VLOOKUP(Z1116,Ref_Kontak!H:H,1,FALSE),"FALSE")</f>
        <v>628999007703</v>
      </c>
      <c r="AH1116" t="str">
        <f t="shared" si="175"/>
        <v>METALDET1-LINE 8</v>
      </c>
      <c r="AI1116">
        <f>IF(I1116="violation",COUNTIF($AH$1:AH1116,AH1116),0)</f>
        <v>510</v>
      </c>
      <c r="AJ1116" t="str">
        <f t="shared" si="176"/>
        <v>violation-METALDET1</v>
      </c>
      <c r="AK1116">
        <f>IF(I1116="violation",COUNTIF($AJ$1:AJ1116,AJ1116),FALSE)</f>
        <v>881</v>
      </c>
      <c r="AL1116">
        <f t="shared" si="177"/>
        <v>0</v>
      </c>
      <c r="AM1116">
        <f t="shared" si="178"/>
        <v>3</v>
      </c>
      <c r="AN1116" t="str">
        <f t="shared" si="179"/>
        <v>ALERT! 3 Violation founded @METALDET1</v>
      </c>
    </row>
    <row r="1117" spans="1:40">
      <c r="A1117" t="s">
        <v>120</v>
      </c>
      <c r="B1117" t="s">
        <v>121</v>
      </c>
      <c r="C1117" t="s">
        <v>844</v>
      </c>
      <c r="D1117" t="s">
        <v>589</v>
      </c>
      <c r="E1117">
        <v>1</v>
      </c>
      <c r="G1117" t="s">
        <v>130</v>
      </c>
      <c r="I1117" t="s">
        <v>125</v>
      </c>
      <c r="Z1117" t="str">
        <f>IFERROR(MID(AA1117,FIND("-",H1117,1)+1,20),_xlfn.IFNA(VLOOKUP(F1117&amp;"-"&amp;AA1117,Ref_Kontak!$A:$E,4,FALSE),Ref_Kontak!$H$2))</f>
        <v>628999007703</v>
      </c>
      <c r="AA1117" t="str">
        <f t="shared" si="170"/>
        <v/>
      </c>
      <c r="AB1117" t="str">
        <f t="shared" si="171"/>
        <v/>
      </c>
      <c r="AC1117" t="str">
        <f t="shared" si="172"/>
        <v>628999007703</v>
      </c>
      <c r="AD1117" t="str">
        <f t="shared" si="173"/>
        <v>Halo+,+Visual+AI+5S+mendeteksi+Violation%3A+METALDET1-LINE+13</v>
      </c>
      <c r="AE1117" t="str">
        <f t="shared" si="174"/>
        <v>https://web.whatsapp.com/send/?phone=628999007703&amp;text=Halo+,+Visual+AI+5S+mendeteksi+Violation%3A+METALDET1-LINE+13&amp;type=phone_number&amp;app_absent=0</v>
      </c>
      <c r="AF1117" t="b">
        <f>IF(ISNA(VLOOKUP(D1117&amp;"-"&amp;AB1117, Ref_Kontak!$A:$E, 4, FALSE)), FALSE, TRUE)</f>
        <v>0</v>
      </c>
      <c r="AG1117" t="str">
        <f>_xlfn.IFNA(VLOOKUP(Z1117,Ref_Kontak!H:H,1,FALSE),"FALSE")</f>
        <v>628999007703</v>
      </c>
      <c r="AH1117" t="str">
        <f t="shared" si="175"/>
        <v>METALDET1-LINE 13</v>
      </c>
      <c r="AI1117">
        <f>IF(I1117="violation",COUNTIF($AH$1:AH1117,AH1117),0)</f>
        <v>373</v>
      </c>
      <c r="AJ1117" t="str">
        <f t="shared" si="176"/>
        <v>violation-METALDET1</v>
      </c>
      <c r="AK1117">
        <f>IF(I1117="violation",COUNTIF($AJ$1:AJ1117,AJ1117),FALSE)</f>
        <v>882</v>
      </c>
      <c r="AL1117">
        <f t="shared" si="177"/>
        <v>0</v>
      </c>
      <c r="AM1117">
        <f t="shared" si="178"/>
        <v>3</v>
      </c>
      <c r="AN1117" t="str">
        <f t="shared" si="179"/>
        <v>ALERT! 3 Violation founded @METALDET1</v>
      </c>
    </row>
    <row r="1118" spans="1:40">
      <c r="A1118" t="s">
        <v>120</v>
      </c>
      <c r="B1118" t="s">
        <v>121</v>
      </c>
      <c r="C1118" t="s">
        <v>845</v>
      </c>
      <c r="D1118" t="s">
        <v>129</v>
      </c>
      <c r="E1118">
        <v>1</v>
      </c>
      <c r="G1118" t="s">
        <v>130</v>
      </c>
      <c r="I1118" t="s">
        <v>125</v>
      </c>
      <c r="Z1118" t="str">
        <f>IFERROR(MID(AA1118,FIND("-",H1118,1)+1,20),_xlfn.IFNA(VLOOKUP(F1118&amp;"-"&amp;AA1118,Ref_Kontak!$A:$E,4,FALSE),Ref_Kontak!$H$2))</f>
        <v>628999007703</v>
      </c>
      <c r="AA1118" t="str">
        <f t="shared" si="170"/>
        <v/>
      </c>
      <c r="AB1118" t="str">
        <f t="shared" si="171"/>
        <v/>
      </c>
      <c r="AC1118" t="str">
        <f t="shared" si="172"/>
        <v>628999007703</v>
      </c>
      <c r="AD1118" t="str">
        <f t="shared" si="173"/>
        <v>Halo+,+Visual+AI+5S+mendeteksi+Violation%3A+METALDET1-LINE+8</v>
      </c>
      <c r="AE1118" t="str">
        <f t="shared" si="174"/>
        <v>https://web.whatsapp.com/send/?phone=628999007703&amp;text=Halo+,+Visual+AI+5S+mendeteksi+Violation%3A+METALDET1-LINE+8&amp;type=phone_number&amp;app_absent=0</v>
      </c>
      <c r="AF1118" t="b">
        <f>IF(ISNA(VLOOKUP(D1118&amp;"-"&amp;AB1118, Ref_Kontak!$A:$E, 4, FALSE)), FALSE, TRUE)</f>
        <v>0</v>
      </c>
      <c r="AG1118" t="str">
        <f>_xlfn.IFNA(VLOOKUP(Z1118,Ref_Kontak!H:H,1,FALSE),"FALSE")</f>
        <v>628999007703</v>
      </c>
      <c r="AH1118" t="str">
        <f t="shared" si="175"/>
        <v>METALDET1-LINE 8</v>
      </c>
      <c r="AI1118">
        <f>IF(I1118="violation",COUNTIF($AH$1:AH1118,AH1118),0)</f>
        <v>511</v>
      </c>
      <c r="AJ1118" t="str">
        <f t="shared" si="176"/>
        <v>violation-METALDET1</v>
      </c>
      <c r="AK1118">
        <f>IF(I1118="violation",COUNTIF($AJ$1:AJ1118,AJ1118),FALSE)</f>
        <v>883</v>
      </c>
      <c r="AL1118">
        <f t="shared" si="177"/>
        <v>0</v>
      </c>
      <c r="AM1118">
        <f t="shared" si="178"/>
        <v>3</v>
      </c>
      <c r="AN1118" t="str">
        <f t="shared" si="179"/>
        <v>ALERT! 3 Violation founded @METALDET1</v>
      </c>
    </row>
    <row r="1119" spans="1:40">
      <c r="A1119" t="s">
        <v>120</v>
      </c>
      <c r="B1119" t="s">
        <v>121</v>
      </c>
      <c r="C1119" t="s">
        <v>845</v>
      </c>
      <c r="D1119" t="s">
        <v>589</v>
      </c>
      <c r="E1119">
        <v>1</v>
      </c>
      <c r="G1119" t="s">
        <v>130</v>
      </c>
      <c r="I1119" t="s">
        <v>125</v>
      </c>
      <c r="Z1119" t="str">
        <f>IFERROR(MID(AA1119,FIND("-",H1119,1)+1,20),_xlfn.IFNA(VLOOKUP(F1119&amp;"-"&amp;AA1119,Ref_Kontak!$A:$E,4,FALSE),Ref_Kontak!$H$2))</f>
        <v>628999007703</v>
      </c>
      <c r="AA1119" t="str">
        <f t="shared" si="170"/>
        <v/>
      </c>
      <c r="AB1119" t="str">
        <f t="shared" si="171"/>
        <v/>
      </c>
      <c r="AC1119" t="str">
        <f t="shared" si="172"/>
        <v>628999007703</v>
      </c>
      <c r="AD1119" t="str">
        <f t="shared" si="173"/>
        <v>Halo+,+Visual+AI+5S+mendeteksi+Violation%3A+METALDET1-LINE+13</v>
      </c>
      <c r="AE1119" t="str">
        <f t="shared" si="174"/>
        <v>https://web.whatsapp.com/send/?phone=628999007703&amp;text=Halo+,+Visual+AI+5S+mendeteksi+Violation%3A+METALDET1-LINE+13&amp;type=phone_number&amp;app_absent=0</v>
      </c>
      <c r="AF1119" t="b">
        <f>IF(ISNA(VLOOKUP(D1119&amp;"-"&amp;AB1119, Ref_Kontak!$A:$E, 4, FALSE)), FALSE, TRUE)</f>
        <v>0</v>
      </c>
      <c r="AG1119" t="str">
        <f>_xlfn.IFNA(VLOOKUP(Z1119,Ref_Kontak!H:H,1,FALSE),"FALSE")</f>
        <v>628999007703</v>
      </c>
      <c r="AH1119" t="str">
        <f t="shared" si="175"/>
        <v>METALDET1-LINE 13</v>
      </c>
      <c r="AI1119">
        <f>IF(I1119="violation",COUNTIF($AH$1:AH1119,AH1119),0)</f>
        <v>374</v>
      </c>
      <c r="AJ1119" t="str">
        <f t="shared" si="176"/>
        <v>violation-METALDET1</v>
      </c>
      <c r="AK1119">
        <f>IF(I1119="violation",COUNTIF($AJ$1:AJ1119,AJ1119),FALSE)</f>
        <v>884</v>
      </c>
      <c r="AL1119">
        <f t="shared" si="177"/>
        <v>0</v>
      </c>
      <c r="AM1119">
        <f t="shared" si="178"/>
        <v>3</v>
      </c>
      <c r="AN1119" t="str">
        <f t="shared" si="179"/>
        <v>ALERT! 3 Violation founded @METALDET1</v>
      </c>
    </row>
    <row r="1120" spans="1:40">
      <c r="A1120" t="s">
        <v>120</v>
      </c>
      <c r="B1120" t="s">
        <v>121</v>
      </c>
      <c r="C1120" t="s">
        <v>846</v>
      </c>
      <c r="D1120" t="s">
        <v>589</v>
      </c>
      <c r="E1120">
        <v>1</v>
      </c>
      <c r="G1120" t="s">
        <v>130</v>
      </c>
      <c r="I1120" t="s">
        <v>125</v>
      </c>
      <c r="Z1120" t="str">
        <f>IFERROR(MID(AA1120,FIND("-",H1120,1)+1,20),_xlfn.IFNA(VLOOKUP(F1120&amp;"-"&amp;AA1120,Ref_Kontak!$A:$E,4,FALSE),Ref_Kontak!$H$2))</f>
        <v>628999007703</v>
      </c>
      <c r="AA1120" t="str">
        <f t="shared" si="170"/>
        <v/>
      </c>
      <c r="AB1120" t="str">
        <f t="shared" si="171"/>
        <v/>
      </c>
      <c r="AC1120" t="str">
        <f t="shared" si="172"/>
        <v>628999007703</v>
      </c>
      <c r="AD1120" t="str">
        <f t="shared" si="173"/>
        <v>Halo+,+Visual+AI+5S+mendeteksi+Violation%3A+METALDET1-LINE+13</v>
      </c>
      <c r="AE1120" t="str">
        <f t="shared" si="174"/>
        <v>https://web.whatsapp.com/send/?phone=628999007703&amp;text=Halo+,+Visual+AI+5S+mendeteksi+Violation%3A+METALDET1-LINE+13&amp;type=phone_number&amp;app_absent=0</v>
      </c>
      <c r="AF1120" t="b">
        <f>IF(ISNA(VLOOKUP(D1120&amp;"-"&amp;AB1120, Ref_Kontak!$A:$E, 4, FALSE)), FALSE, TRUE)</f>
        <v>0</v>
      </c>
      <c r="AG1120" t="str">
        <f>_xlfn.IFNA(VLOOKUP(Z1120,Ref_Kontak!H:H,1,FALSE),"FALSE")</f>
        <v>628999007703</v>
      </c>
      <c r="AH1120" t="str">
        <f t="shared" si="175"/>
        <v>METALDET1-LINE 13</v>
      </c>
      <c r="AI1120">
        <f>IF(I1120="violation",COUNTIF($AH$1:AH1120,AH1120),0)</f>
        <v>375</v>
      </c>
      <c r="AJ1120" t="str">
        <f t="shared" si="176"/>
        <v>violation-METALDET1</v>
      </c>
      <c r="AK1120">
        <f>IF(I1120="violation",COUNTIF($AJ$1:AJ1120,AJ1120),FALSE)</f>
        <v>885</v>
      </c>
      <c r="AL1120">
        <f t="shared" si="177"/>
        <v>0</v>
      </c>
      <c r="AM1120">
        <f t="shared" si="178"/>
        <v>3</v>
      </c>
      <c r="AN1120" t="str">
        <f t="shared" si="179"/>
        <v>ALERT! 3 Violation founded @METALDET1</v>
      </c>
    </row>
    <row r="1121" spans="1:40">
      <c r="A1121" t="s">
        <v>120</v>
      </c>
      <c r="B1121" t="s">
        <v>121</v>
      </c>
      <c r="C1121" t="s">
        <v>846</v>
      </c>
      <c r="D1121" t="s">
        <v>129</v>
      </c>
      <c r="E1121">
        <v>1</v>
      </c>
      <c r="G1121" t="s">
        <v>130</v>
      </c>
      <c r="I1121" t="s">
        <v>125</v>
      </c>
      <c r="Z1121" t="str">
        <f>IFERROR(MID(AA1121,FIND("-",H1121,1)+1,20),_xlfn.IFNA(VLOOKUP(F1121&amp;"-"&amp;AA1121,Ref_Kontak!$A:$E,4,FALSE),Ref_Kontak!$H$2))</f>
        <v>628999007703</v>
      </c>
      <c r="AA1121" t="str">
        <f t="shared" si="170"/>
        <v/>
      </c>
      <c r="AB1121" t="str">
        <f t="shared" si="171"/>
        <v/>
      </c>
      <c r="AC1121" t="str">
        <f t="shared" si="172"/>
        <v>628999007703</v>
      </c>
      <c r="AD1121" t="str">
        <f t="shared" si="173"/>
        <v>Halo+,+Visual+AI+5S+mendeteksi+Violation%3A+METALDET1-LINE+8</v>
      </c>
      <c r="AE1121" t="str">
        <f t="shared" si="174"/>
        <v>https://web.whatsapp.com/send/?phone=628999007703&amp;text=Halo+,+Visual+AI+5S+mendeteksi+Violation%3A+METALDET1-LINE+8&amp;type=phone_number&amp;app_absent=0</v>
      </c>
      <c r="AF1121" t="b">
        <f>IF(ISNA(VLOOKUP(D1121&amp;"-"&amp;AB1121, Ref_Kontak!$A:$E, 4, FALSE)), FALSE, TRUE)</f>
        <v>0</v>
      </c>
      <c r="AG1121" t="str">
        <f>_xlfn.IFNA(VLOOKUP(Z1121,Ref_Kontak!H:H,1,FALSE),"FALSE")</f>
        <v>628999007703</v>
      </c>
      <c r="AH1121" t="str">
        <f t="shared" si="175"/>
        <v>METALDET1-LINE 8</v>
      </c>
      <c r="AI1121">
        <f>IF(I1121="violation",COUNTIF($AH$1:AH1121,AH1121),0)</f>
        <v>512</v>
      </c>
      <c r="AJ1121" t="str">
        <f t="shared" si="176"/>
        <v>violation-METALDET1</v>
      </c>
      <c r="AK1121">
        <f>IF(I1121="violation",COUNTIF($AJ$1:AJ1121,AJ1121),FALSE)</f>
        <v>886</v>
      </c>
      <c r="AL1121">
        <f t="shared" si="177"/>
        <v>0</v>
      </c>
      <c r="AM1121">
        <f t="shared" si="178"/>
        <v>3</v>
      </c>
      <c r="AN1121" t="str">
        <f t="shared" si="179"/>
        <v>ALERT! 3 Violation founded @METALDET1</v>
      </c>
    </row>
    <row r="1122" spans="1:40">
      <c r="A1122" t="s">
        <v>120</v>
      </c>
      <c r="B1122" t="s">
        <v>121</v>
      </c>
      <c r="C1122" t="s">
        <v>847</v>
      </c>
      <c r="D1122" t="s">
        <v>129</v>
      </c>
      <c r="E1122">
        <v>1</v>
      </c>
      <c r="G1122" t="s">
        <v>130</v>
      </c>
      <c r="I1122" t="s">
        <v>125</v>
      </c>
      <c r="Z1122" t="str">
        <f>IFERROR(MID(AA1122,FIND("-",H1122,1)+1,20),_xlfn.IFNA(VLOOKUP(F1122&amp;"-"&amp;AA1122,Ref_Kontak!$A:$E,4,FALSE),Ref_Kontak!$H$2))</f>
        <v>628999007703</v>
      </c>
      <c r="AA1122" t="str">
        <f t="shared" si="170"/>
        <v/>
      </c>
      <c r="AB1122" t="str">
        <f t="shared" si="171"/>
        <v/>
      </c>
      <c r="AC1122" t="str">
        <f t="shared" si="172"/>
        <v>628999007703</v>
      </c>
      <c r="AD1122" t="str">
        <f t="shared" si="173"/>
        <v>Halo+,+Visual+AI+5S+mendeteksi+Violation%3A+METALDET1-LINE+8</v>
      </c>
      <c r="AE1122" t="str">
        <f t="shared" si="174"/>
        <v>https://web.whatsapp.com/send/?phone=628999007703&amp;text=Halo+,+Visual+AI+5S+mendeteksi+Violation%3A+METALDET1-LINE+8&amp;type=phone_number&amp;app_absent=0</v>
      </c>
      <c r="AF1122" t="b">
        <f>IF(ISNA(VLOOKUP(D1122&amp;"-"&amp;AB1122, Ref_Kontak!$A:$E, 4, FALSE)), FALSE, TRUE)</f>
        <v>0</v>
      </c>
      <c r="AG1122" t="str">
        <f>_xlfn.IFNA(VLOOKUP(Z1122,Ref_Kontak!H:H,1,FALSE),"FALSE")</f>
        <v>628999007703</v>
      </c>
      <c r="AH1122" t="str">
        <f t="shared" si="175"/>
        <v>METALDET1-LINE 8</v>
      </c>
      <c r="AI1122">
        <f>IF(I1122="violation",COUNTIF($AH$1:AH1122,AH1122),0)</f>
        <v>513</v>
      </c>
      <c r="AJ1122" t="str">
        <f t="shared" si="176"/>
        <v>violation-METALDET1</v>
      </c>
      <c r="AK1122">
        <f>IF(I1122="violation",COUNTIF($AJ$1:AJ1122,AJ1122),FALSE)</f>
        <v>887</v>
      </c>
      <c r="AL1122">
        <f t="shared" si="177"/>
        <v>0</v>
      </c>
      <c r="AM1122">
        <f t="shared" si="178"/>
        <v>3</v>
      </c>
      <c r="AN1122" t="str">
        <f t="shared" si="179"/>
        <v>ALERT! 3 Violation founded @METALDET1</v>
      </c>
    </row>
    <row r="1123" spans="1:40">
      <c r="A1123" t="s">
        <v>120</v>
      </c>
      <c r="B1123" t="s">
        <v>121</v>
      </c>
      <c r="C1123" t="s">
        <v>847</v>
      </c>
      <c r="D1123" t="s">
        <v>589</v>
      </c>
      <c r="E1123">
        <v>1</v>
      </c>
      <c r="G1123" t="s">
        <v>130</v>
      </c>
      <c r="I1123" t="s">
        <v>125</v>
      </c>
      <c r="Z1123" t="str">
        <f>IFERROR(MID(AA1123,FIND("-",H1123,1)+1,20),_xlfn.IFNA(VLOOKUP(F1123&amp;"-"&amp;AA1123,Ref_Kontak!$A:$E,4,FALSE),Ref_Kontak!$H$2))</f>
        <v>628999007703</v>
      </c>
      <c r="AA1123" t="str">
        <f t="shared" si="170"/>
        <v/>
      </c>
      <c r="AB1123" t="str">
        <f t="shared" si="171"/>
        <v/>
      </c>
      <c r="AC1123" t="str">
        <f t="shared" si="172"/>
        <v>628999007703</v>
      </c>
      <c r="AD1123" t="str">
        <f t="shared" si="173"/>
        <v>Halo+,+Visual+AI+5S+mendeteksi+Violation%3A+METALDET1-LINE+13</v>
      </c>
      <c r="AE1123" t="str">
        <f t="shared" si="174"/>
        <v>https://web.whatsapp.com/send/?phone=628999007703&amp;text=Halo+,+Visual+AI+5S+mendeteksi+Violation%3A+METALDET1-LINE+13&amp;type=phone_number&amp;app_absent=0</v>
      </c>
      <c r="AF1123" t="b">
        <f>IF(ISNA(VLOOKUP(D1123&amp;"-"&amp;AB1123, Ref_Kontak!$A:$E, 4, FALSE)), FALSE, TRUE)</f>
        <v>0</v>
      </c>
      <c r="AG1123" t="str">
        <f>_xlfn.IFNA(VLOOKUP(Z1123,Ref_Kontak!H:H,1,FALSE),"FALSE")</f>
        <v>628999007703</v>
      </c>
      <c r="AH1123" t="str">
        <f t="shared" si="175"/>
        <v>METALDET1-LINE 13</v>
      </c>
      <c r="AI1123">
        <f>IF(I1123="violation",COUNTIF($AH$1:AH1123,AH1123),0)</f>
        <v>376</v>
      </c>
      <c r="AJ1123" t="str">
        <f t="shared" si="176"/>
        <v>violation-METALDET1</v>
      </c>
      <c r="AK1123">
        <f>IF(I1123="violation",COUNTIF($AJ$1:AJ1123,AJ1123),FALSE)</f>
        <v>888</v>
      </c>
      <c r="AL1123">
        <f t="shared" si="177"/>
        <v>0</v>
      </c>
      <c r="AM1123">
        <f t="shared" si="178"/>
        <v>3</v>
      </c>
      <c r="AN1123" t="str">
        <f t="shared" si="179"/>
        <v>ALERT! 3 Violation founded @METALDET1</v>
      </c>
    </row>
    <row r="1124" spans="1:40">
      <c r="A1124" t="s">
        <v>120</v>
      </c>
      <c r="B1124" t="s">
        <v>121</v>
      </c>
      <c r="C1124" t="s">
        <v>848</v>
      </c>
      <c r="D1124" t="s">
        <v>129</v>
      </c>
      <c r="E1124">
        <v>1</v>
      </c>
      <c r="G1124" t="s">
        <v>130</v>
      </c>
      <c r="I1124" t="s">
        <v>125</v>
      </c>
      <c r="Z1124" t="str">
        <f>IFERROR(MID(AA1124,FIND("-",H1124,1)+1,20),_xlfn.IFNA(VLOOKUP(F1124&amp;"-"&amp;AA1124,Ref_Kontak!$A:$E,4,FALSE),Ref_Kontak!$H$2))</f>
        <v>628999007703</v>
      </c>
      <c r="AA1124" t="str">
        <f t="shared" si="170"/>
        <v/>
      </c>
      <c r="AB1124" t="str">
        <f t="shared" si="171"/>
        <v/>
      </c>
      <c r="AC1124" t="str">
        <f t="shared" si="172"/>
        <v>628999007703</v>
      </c>
      <c r="AD1124" t="str">
        <f t="shared" si="173"/>
        <v>Halo+,+Visual+AI+5S+mendeteksi+Violation%3A+METALDET1-LINE+8</v>
      </c>
      <c r="AE1124" t="str">
        <f t="shared" si="174"/>
        <v>https://web.whatsapp.com/send/?phone=628999007703&amp;text=Halo+,+Visual+AI+5S+mendeteksi+Violation%3A+METALDET1-LINE+8&amp;type=phone_number&amp;app_absent=0</v>
      </c>
      <c r="AF1124" t="b">
        <f>IF(ISNA(VLOOKUP(D1124&amp;"-"&amp;AB1124, Ref_Kontak!$A:$E, 4, FALSE)), FALSE, TRUE)</f>
        <v>0</v>
      </c>
      <c r="AG1124" t="str">
        <f>_xlfn.IFNA(VLOOKUP(Z1124,Ref_Kontak!H:H,1,FALSE),"FALSE")</f>
        <v>628999007703</v>
      </c>
      <c r="AH1124" t="str">
        <f t="shared" si="175"/>
        <v>METALDET1-LINE 8</v>
      </c>
      <c r="AI1124">
        <f>IF(I1124="violation",COUNTIF($AH$1:AH1124,AH1124),0)</f>
        <v>514</v>
      </c>
      <c r="AJ1124" t="str">
        <f t="shared" si="176"/>
        <v>violation-METALDET1</v>
      </c>
      <c r="AK1124">
        <f>IF(I1124="violation",COUNTIF($AJ$1:AJ1124,AJ1124),FALSE)</f>
        <v>889</v>
      </c>
      <c r="AL1124">
        <f t="shared" si="177"/>
        <v>0</v>
      </c>
      <c r="AM1124">
        <f t="shared" si="178"/>
        <v>3</v>
      </c>
      <c r="AN1124" t="str">
        <f t="shared" si="179"/>
        <v>ALERT! 3 Violation founded @METALDET1</v>
      </c>
    </row>
    <row r="1125" spans="1:40">
      <c r="A1125" t="s">
        <v>120</v>
      </c>
      <c r="B1125" t="s">
        <v>121</v>
      </c>
      <c r="C1125" t="s">
        <v>849</v>
      </c>
      <c r="D1125" t="s">
        <v>589</v>
      </c>
      <c r="E1125">
        <v>1</v>
      </c>
      <c r="G1125" t="s">
        <v>130</v>
      </c>
      <c r="I1125" t="s">
        <v>125</v>
      </c>
      <c r="Z1125" t="str">
        <f>IFERROR(MID(AA1125,FIND("-",H1125,1)+1,20),_xlfn.IFNA(VLOOKUP(F1125&amp;"-"&amp;AA1125,Ref_Kontak!$A:$E,4,FALSE),Ref_Kontak!$H$2))</f>
        <v>628999007703</v>
      </c>
      <c r="AA1125" t="str">
        <f t="shared" si="170"/>
        <v/>
      </c>
      <c r="AB1125" t="str">
        <f t="shared" si="171"/>
        <v/>
      </c>
      <c r="AC1125" t="str">
        <f t="shared" si="172"/>
        <v>628999007703</v>
      </c>
      <c r="AD1125" t="str">
        <f t="shared" si="173"/>
        <v>Halo+,+Visual+AI+5S+mendeteksi+Violation%3A+METALDET1-LINE+13</v>
      </c>
      <c r="AE1125" t="str">
        <f t="shared" si="174"/>
        <v>https://web.whatsapp.com/send/?phone=628999007703&amp;text=Halo+,+Visual+AI+5S+mendeteksi+Violation%3A+METALDET1-LINE+13&amp;type=phone_number&amp;app_absent=0</v>
      </c>
      <c r="AF1125" t="b">
        <f>IF(ISNA(VLOOKUP(D1125&amp;"-"&amp;AB1125, Ref_Kontak!$A:$E, 4, FALSE)), FALSE, TRUE)</f>
        <v>0</v>
      </c>
      <c r="AG1125" t="str">
        <f>_xlfn.IFNA(VLOOKUP(Z1125,Ref_Kontak!H:H,1,FALSE),"FALSE")</f>
        <v>628999007703</v>
      </c>
      <c r="AH1125" t="str">
        <f t="shared" si="175"/>
        <v>METALDET1-LINE 13</v>
      </c>
      <c r="AI1125">
        <f>IF(I1125="violation",COUNTIF($AH$1:AH1125,AH1125),0)</f>
        <v>377</v>
      </c>
      <c r="AJ1125" t="str">
        <f t="shared" si="176"/>
        <v>violation-METALDET1</v>
      </c>
      <c r="AK1125">
        <f>IF(I1125="violation",COUNTIF($AJ$1:AJ1125,AJ1125),FALSE)</f>
        <v>890</v>
      </c>
      <c r="AL1125">
        <f t="shared" si="177"/>
        <v>0</v>
      </c>
      <c r="AM1125">
        <f t="shared" si="178"/>
        <v>3</v>
      </c>
      <c r="AN1125" t="str">
        <f t="shared" si="179"/>
        <v>ALERT! 3 Violation founded @METALDET1</v>
      </c>
    </row>
    <row r="1126" spans="1:40">
      <c r="A1126" t="s">
        <v>120</v>
      </c>
      <c r="B1126" t="s">
        <v>121</v>
      </c>
      <c r="C1126" t="s">
        <v>849</v>
      </c>
      <c r="D1126" t="s">
        <v>129</v>
      </c>
      <c r="E1126">
        <v>1</v>
      </c>
      <c r="G1126" t="s">
        <v>130</v>
      </c>
      <c r="I1126" t="s">
        <v>125</v>
      </c>
      <c r="Z1126" t="str">
        <f>IFERROR(MID(AA1126,FIND("-",H1126,1)+1,20),_xlfn.IFNA(VLOOKUP(F1126&amp;"-"&amp;AA1126,Ref_Kontak!$A:$E,4,FALSE),Ref_Kontak!$H$2))</f>
        <v>628999007703</v>
      </c>
      <c r="AA1126" t="str">
        <f t="shared" si="170"/>
        <v/>
      </c>
      <c r="AB1126" t="str">
        <f t="shared" si="171"/>
        <v/>
      </c>
      <c r="AC1126" t="str">
        <f t="shared" si="172"/>
        <v>628999007703</v>
      </c>
      <c r="AD1126" t="str">
        <f t="shared" si="173"/>
        <v>Halo+,+Visual+AI+5S+mendeteksi+Violation%3A+METALDET1-LINE+8</v>
      </c>
      <c r="AE1126" t="str">
        <f t="shared" si="174"/>
        <v>https://web.whatsapp.com/send/?phone=628999007703&amp;text=Halo+,+Visual+AI+5S+mendeteksi+Violation%3A+METALDET1-LINE+8&amp;type=phone_number&amp;app_absent=0</v>
      </c>
      <c r="AF1126" t="b">
        <f>IF(ISNA(VLOOKUP(D1126&amp;"-"&amp;AB1126, Ref_Kontak!$A:$E, 4, FALSE)), FALSE, TRUE)</f>
        <v>0</v>
      </c>
      <c r="AG1126" t="str">
        <f>_xlfn.IFNA(VLOOKUP(Z1126,Ref_Kontak!H:H,1,FALSE),"FALSE")</f>
        <v>628999007703</v>
      </c>
      <c r="AH1126" t="str">
        <f t="shared" si="175"/>
        <v>METALDET1-LINE 8</v>
      </c>
      <c r="AI1126">
        <f>IF(I1126="violation",COUNTIF($AH$1:AH1126,AH1126),0)</f>
        <v>515</v>
      </c>
      <c r="AJ1126" t="str">
        <f t="shared" si="176"/>
        <v>violation-METALDET1</v>
      </c>
      <c r="AK1126">
        <f>IF(I1126="violation",COUNTIF($AJ$1:AJ1126,AJ1126),FALSE)</f>
        <v>891</v>
      </c>
      <c r="AL1126">
        <f t="shared" si="177"/>
        <v>0</v>
      </c>
      <c r="AM1126">
        <f t="shared" si="178"/>
        <v>3</v>
      </c>
      <c r="AN1126" t="str">
        <f t="shared" si="179"/>
        <v>ALERT! 3 Violation founded @METALDET1</v>
      </c>
    </row>
    <row r="1127" spans="1:40">
      <c r="A1127" t="s">
        <v>120</v>
      </c>
      <c r="B1127" t="s">
        <v>121</v>
      </c>
      <c r="C1127" t="s">
        <v>849</v>
      </c>
      <c r="D1127" t="s">
        <v>589</v>
      </c>
      <c r="E1127">
        <v>1</v>
      </c>
      <c r="G1127" t="s">
        <v>130</v>
      </c>
      <c r="I1127" t="s">
        <v>125</v>
      </c>
      <c r="Z1127" t="str">
        <f>IFERROR(MID(AA1127,FIND("-",H1127,1)+1,20),_xlfn.IFNA(VLOOKUP(F1127&amp;"-"&amp;AA1127,Ref_Kontak!$A:$E,4,FALSE),Ref_Kontak!$H$2))</f>
        <v>628999007703</v>
      </c>
      <c r="AA1127" t="str">
        <f t="shared" si="170"/>
        <v/>
      </c>
      <c r="AB1127" t="str">
        <f t="shared" si="171"/>
        <v/>
      </c>
      <c r="AC1127" t="str">
        <f t="shared" si="172"/>
        <v>628999007703</v>
      </c>
      <c r="AD1127" t="str">
        <f t="shared" si="173"/>
        <v>Halo+,+Visual+AI+5S+mendeteksi+Violation%3A+METALDET1-LINE+13</v>
      </c>
      <c r="AE1127" t="str">
        <f t="shared" si="174"/>
        <v>https://web.whatsapp.com/send/?phone=628999007703&amp;text=Halo+,+Visual+AI+5S+mendeteksi+Violation%3A+METALDET1-LINE+13&amp;type=phone_number&amp;app_absent=0</v>
      </c>
      <c r="AF1127" t="b">
        <f>IF(ISNA(VLOOKUP(D1127&amp;"-"&amp;AB1127, Ref_Kontak!$A:$E, 4, FALSE)), FALSE, TRUE)</f>
        <v>0</v>
      </c>
      <c r="AG1127" t="str">
        <f>_xlfn.IFNA(VLOOKUP(Z1127,Ref_Kontak!H:H,1,FALSE),"FALSE")</f>
        <v>628999007703</v>
      </c>
      <c r="AH1127" t="str">
        <f t="shared" si="175"/>
        <v>METALDET1-LINE 13</v>
      </c>
      <c r="AI1127">
        <f>IF(I1127="violation",COUNTIF($AH$1:AH1127,AH1127),0)</f>
        <v>378</v>
      </c>
      <c r="AJ1127" t="str">
        <f t="shared" si="176"/>
        <v>violation-METALDET1</v>
      </c>
      <c r="AK1127">
        <f>IF(I1127="violation",COUNTIF($AJ$1:AJ1127,AJ1127),FALSE)</f>
        <v>892</v>
      </c>
      <c r="AL1127">
        <f t="shared" si="177"/>
        <v>0</v>
      </c>
      <c r="AM1127">
        <f t="shared" si="178"/>
        <v>3</v>
      </c>
      <c r="AN1127" t="str">
        <f t="shared" si="179"/>
        <v>ALERT! 3 Violation founded @METALDET1</v>
      </c>
    </row>
    <row r="1128" spans="1:40">
      <c r="A1128" t="s">
        <v>120</v>
      </c>
      <c r="B1128" t="s">
        <v>121</v>
      </c>
      <c r="C1128" t="s">
        <v>850</v>
      </c>
      <c r="D1128" t="s">
        <v>129</v>
      </c>
      <c r="E1128">
        <v>1</v>
      </c>
      <c r="G1128" t="s">
        <v>130</v>
      </c>
      <c r="I1128" t="s">
        <v>125</v>
      </c>
      <c r="Z1128" t="str">
        <f>IFERROR(MID(AA1128,FIND("-",H1128,1)+1,20),_xlfn.IFNA(VLOOKUP(F1128&amp;"-"&amp;AA1128,Ref_Kontak!$A:$E,4,FALSE),Ref_Kontak!$H$2))</f>
        <v>628999007703</v>
      </c>
      <c r="AA1128" t="str">
        <f t="shared" si="170"/>
        <v/>
      </c>
      <c r="AB1128" t="str">
        <f t="shared" si="171"/>
        <v/>
      </c>
      <c r="AC1128" t="str">
        <f t="shared" si="172"/>
        <v>628999007703</v>
      </c>
      <c r="AD1128" t="str">
        <f t="shared" si="173"/>
        <v>Halo+,+Visual+AI+5S+mendeteksi+Violation%3A+METALDET1-LINE+8</v>
      </c>
      <c r="AE1128" t="str">
        <f t="shared" si="174"/>
        <v>https://web.whatsapp.com/send/?phone=628999007703&amp;text=Halo+,+Visual+AI+5S+mendeteksi+Violation%3A+METALDET1-LINE+8&amp;type=phone_number&amp;app_absent=0</v>
      </c>
      <c r="AF1128" t="b">
        <f>IF(ISNA(VLOOKUP(D1128&amp;"-"&amp;AB1128, Ref_Kontak!$A:$E, 4, FALSE)), FALSE, TRUE)</f>
        <v>0</v>
      </c>
      <c r="AG1128" t="str">
        <f>_xlfn.IFNA(VLOOKUP(Z1128,Ref_Kontak!H:H,1,FALSE),"FALSE")</f>
        <v>628999007703</v>
      </c>
      <c r="AH1128" t="str">
        <f t="shared" si="175"/>
        <v>METALDET1-LINE 8</v>
      </c>
      <c r="AI1128">
        <f>IF(I1128="violation",COUNTIF($AH$1:AH1128,AH1128),0)</f>
        <v>516</v>
      </c>
      <c r="AJ1128" t="str">
        <f t="shared" si="176"/>
        <v>violation-METALDET1</v>
      </c>
      <c r="AK1128">
        <f>IF(I1128="violation",COUNTIF($AJ$1:AJ1128,AJ1128),FALSE)</f>
        <v>893</v>
      </c>
      <c r="AL1128">
        <f t="shared" si="177"/>
        <v>0</v>
      </c>
      <c r="AM1128">
        <f t="shared" si="178"/>
        <v>3</v>
      </c>
      <c r="AN1128" t="str">
        <f t="shared" si="179"/>
        <v>ALERT! 3 Violation founded @METALDET1</v>
      </c>
    </row>
    <row r="1129" spans="1:40">
      <c r="A1129" t="s">
        <v>120</v>
      </c>
      <c r="B1129" t="s">
        <v>121</v>
      </c>
      <c r="C1129" t="s">
        <v>850</v>
      </c>
      <c r="D1129" t="s">
        <v>589</v>
      </c>
      <c r="E1129">
        <v>1</v>
      </c>
      <c r="G1129" t="s">
        <v>130</v>
      </c>
      <c r="I1129" t="s">
        <v>125</v>
      </c>
      <c r="Z1129" t="str">
        <f>IFERROR(MID(AA1129,FIND("-",H1129,1)+1,20),_xlfn.IFNA(VLOOKUP(F1129&amp;"-"&amp;AA1129,Ref_Kontak!$A:$E,4,FALSE),Ref_Kontak!$H$2))</f>
        <v>628999007703</v>
      </c>
      <c r="AA1129" t="str">
        <f t="shared" si="170"/>
        <v/>
      </c>
      <c r="AB1129" t="str">
        <f t="shared" si="171"/>
        <v/>
      </c>
      <c r="AC1129" t="str">
        <f t="shared" si="172"/>
        <v>628999007703</v>
      </c>
      <c r="AD1129" t="str">
        <f t="shared" si="173"/>
        <v>Halo+,+Visual+AI+5S+mendeteksi+Violation%3A+METALDET1-LINE+13</v>
      </c>
      <c r="AE1129" t="str">
        <f t="shared" si="174"/>
        <v>https://web.whatsapp.com/send/?phone=628999007703&amp;text=Halo+,+Visual+AI+5S+mendeteksi+Violation%3A+METALDET1-LINE+13&amp;type=phone_number&amp;app_absent=0</v>
      </c>
      <c r="AF1129" t="b">
        <f>IF(ISNA(VLOOKUP(D1129&amp;"-"&amp;AB1129, Ref_Kontak!$A:$E, 4, FALSE)), FALSE, TRUE)</f>
        <v>0</v>
      </c>
      <c r="AG1129" t="str">
        <f>_xlfn.IFNA(VLOOKUP(Z1129,Ref_Kontak!H:H,1,FALSE),"FALSE")</f>
        <v>628999007703</v>
      </c>
      <c r="AH1129" t="str">
        <f t="shared" si="175"/>
        <v>METALDET1-LINE 13</v>
      </c>
      <c r="AI1129">
        <f>IF(I1129="violation",COUNTIF($AH$1:AH1129,AH1129),0)</f>
        <v>379</v>
      </c>
      <c r="AJ1129" t="str">
        <f t="shared" si="176"/>
        <v>violation-METALDET1</v>
      </c>
      <c r="AK1129">
        <f>IF(I1129="violation",COUNTIF($AJ$1:AJ1129,AJ1129),FALSE)</f>
        <v>894</v>
      </c>
      <c r="AL1129">
        <f t="shared" si="177"/>
        <v>0</v>
      </c>
      <c r="AM1129">
        <f t="shared" si="178"/>
        <v>3</v>
      </c>
      <c r="AN1129" t="str">
        <f t="shared" si="179"/>
        <v>ALERT! 3 Violation founded @METALDET1</v>
      </c>
    </row>
    <row r="1130" spans="1:40">
      <c r="A1130" t="s">
        <v>120</v>
      </c>
      <c r="B1130" t="s">
        <v>121</v>
      </c>
      <c r="C1130" t="s">
        <v>851</v>
      </c>
      <c r="D1130" t="s">
        <v>589</v>
      </c>
      <c r="E1130">
        <v>1</v>
      </c>
      <c r="G1130" t="s">
        <v>130</v>
      </c>
      <c r="I1130" t="s">
        <v>125</v>
      </c>
      <c r="Z1130" t="str">
        <f>IFERROR(MID(AA1130,FIND("-",H1130,1)+1,20),_xlfn.IFNA(VLOOKUP(F1130&amp;"-"&amp;AA1130,Ref_Kontak!$A:$E,4,FALSE),Ref_Kontak!$H$2))</f>
        <v>628999007703</v>
      </c>
      <c r="AA1130" t="str">
        <f t="shared" si="170"/>
        <v/>
      </c>
      <c r="AB1130" t="str">
        <f t="shared" si="171"/>
        <v/>
      </c>
      <c r="AC1130" t="str">
        <f t="shared" si="172"/>
        <v>628999007703</v>
      </c>
      <c r="AD1130" t="str">
        <f t="shared" si="173"/>
        <v>Halo+,+Visual+AI+5S+mendeteksi+Violation%3A+METALDET1-LINE+13</v>
      </c>
      <c r="AE1130" t="str">
        <f t="shared" si="174"/>
        <v>https://web.whatsapp.com/send/?phone=628999007703&amp;text=Halo+,+Visual+AI+5S+mendeteksi+Violation%3A+METALDET1-LINE+13&amp;type=phone_number&amp;app_absent=0</v>
      </c>
      <c r="AF1130" t="b">
        <f>IF(ISNA(VLOOKUP(D1130&amp;"-"&amp;AB1130, Ref_Kontak!$A:$E, 4, FALSE)), FALSE, TRUE)</f>
        <v>0</v>
      </c>
      <c r="AG1130" t="str">
        <f>_xlfn.IFNA(VLOOKUP(Z1130,Ref_Kontak!H:H,1,FALSE),"FALSE")</f>
        <v>628999007703</v>
      </c>
      <c r="AH1130" t="str">
        <f t="shared" si="175"/>
        <v>METALDET1-LINE 13</v>
      </c>
      <c r="AI1130">
        <f>IF(I1130="violation",COUNTIF($AH$1:AH1130,AH1130),0)</f>
        <v>380</v>
      </c>
      <c r="AJ1130" t="str">
        <f t="shared" si="176"/>
        <v>violation-METALDET1</v>
      </c>
      <c r="AK1130">
        <f>IF(I1130="violation",COUNTIF($AJ$1:AJ1130,AJ1130),FALSE)</f>
        <v>895</v>
      </c>
      <c r="AL1130">
        <f t="shared" si="177"/>
        <v>0</v>
      </c>
      <c r="AM1130">
        <f t="shared" si="178"/>
        <v>3</v>
      </c>
      <c r="AN1130" t="str">
        <f t="shared" si="179"/>
        <v>ALERT! 3 Violation founded @METALDET1</v>
      </c>
    </row>
    <row r="1131" spans="1:40">
      <c r="A1131" t="s">
        <v>120</v>
      </c>
      <c r="B1131" t="s">
        <v>121</v>
      </c>
      <c r="C1131" t="s">
        <v>851</v>
      </c>
      <c r="D1131" t="s">
        <v>129</v>
      </c>
      <c r="E1131">
        <v>1</v>
      </c>
      <c r="G1131" t="s">
        <v>130</v>
      </c>
      <c r="I1131" t="s">
        <v>125</v>
      </c>
      <c r="Z1131" t="str">
        <f>IFERROR(MID(AA1131,FIND("-",H1131,1)+1,20),_xlfn.IFNA(VLOOKUP(F1131&amp;"-"&amp;AA1131,Ref_Kontak!$A:$E,4,FALSE),Ref_Kontak!$H$2))</f>
        <v>628999007703</v>
      </c>
      <c r="AA1131" t="str">
        <f t="shared" si="170"/>
        <v/>
      </c>
      <c r="AB1131" t="str">
        <f t="shared" si="171"/>
        <v/>
      </c>
      <c r="AC1131" t="str">
        <f t="shared" si="172"/>
        <v>628999007703</v>
      </c>
      <c r="AD1131" t="str">
        <f t="shared" si="173"/>
        <v>Halo+,+Visual+AI+5S+mendeteksi+Violation%3A+METALDET1-LINE+8</v>
      </c>
      <c r="AE1131" t="str">
        <f t="shared" si="174"/>
        <v>https://web.whatsapp.com/send/?phone=628999007703&amp;text=Halo+,+Visual+AI+5S+mendeteksi+Violation%3A+METALDET1-LINE+8&amp;type=phone_number&amp;app_absent=0</v>
      </c>
      <c r="AF1131" t="b">
        <f>IF(ISNA(VLOOKUP(D1131&amp;"-"&amp;AB1131, Ref_Kontak!$A:$E, 4, FALSE)), FALSE, TRUE)</f>
        <v>0</v>
      </c>
      <c r="AG1131" t="str">
        <f>_xlfn.IFNA(VLOOKUP(Z1131,Ref_Kontak!H:H,1,FALSE),"FALSE")</f>
        <v>628999007703</v>
      </c>
      <c r="AH1131" t="str">
        <f t="shared" si="175"/>
        <v>METALDET1-LINE 8</v>
      </c>
      <c r="AI1131">
        <f>IF(I1131="violation",COUNTIF($AH$1:AH1131,AH1131),0)</f>
        <v>517</v>
      </c>
      <c r="AJ1131" t="str">
        <f t="shared" si="176"/>
        <v>violation-METALDET1</v>
      </c>
      <c r="AK1131">
        <f>IF(I1131="violation",COUNTIF($AJ$1:AJ1131,AJ1131),FALSE)</f>
        <v>896</v>
      </c>
      <c r="AL1131">
        <f t="shared" si="177"/>
        <v>0</v>
      </c>
      <c r="AM1131">
        <f t="shared" si="178"/>
        <v>3</v>
      </c>
      <c r="AN1131" t="str">
        <f t="shared" si="179"/>
        <v>ALERT! 3 Violation founded @METALDET1</v>
      </c>
    </row>
    <row r="1132" spans="1:40">
      <c r="A1132" t="s">
        <v>120</v>
      </c>
      <c r="B1132" t="s">
        <v>121</v>
      </c>
      <c r="C1132" t="s">
        <v>852</v>
      </c>
      <c r="D1132" t="s">
        <v>129</v>
      </c>
      <c r="E1132">
        <v>1</v>
      </c>
      <c r="G1132" t="s">
        <v>130</v>
      </c>
      <c r="I1132" t="s">
        <v>125</v>
      </c>
      <c r="Z1132" t="str">
        <f>IFERROR(MID(AA1132,FIND("-",H1132,1)+1,20),_xlfn.IFNA(VLOOKUP(F1132&amp;"-"&amp;AA1132,Ref_Kontak!$A:$E,4,FALSE),Ref_Kontak!$H$2))</f>
        <v>628999007703</v>
      </c>
      <c r="AA1132" t="str">
        <f t="shared" si="170"/>
        <v/>
      </c>
      <c r="AB1132" t="str">
        <f t="shared" si="171"/>
        <v/>
      </c>
      <c r="AC1132" t="str">
        <f t="shared" si="172"/>
        <v>628999007703</v>
      </c>
      <c r="AD1132" t="str">
        <f t="shared" si="173"/>
        <v>Halo+,+Visual+AI+5S+mendeteksi+Violation%3A+METALDET1-LINE+8</v>
      </c>
      <c r="AE1132" t="str">
        <f t="shared" si="174"/>
        <v>https://web.whatsapp.com/send/?phone=628999007703&amp;text=Halo+,+Visual+AI+5S+mendeteksi+Violation%3A+METALDET1-LINE+8&amp;type=phone_number&amp;app_absent=0</v>
      </c>
      <c r="AF1132" t="b">
        <f>IF(ISNA(VLOOKUP(D1132&amp;"-"&amp;AB1132, Ref_Kontak!$A:$E, 4, FALSE)), FALSE, TRUE)</f>
        <v>0</v>
      </c>
      <c r="AG1132" t="str">
        <f>_xlfn.IFNA(VLOOKUP(Z1132,Ref_Kontak!H:H,1,FALSE),"FALSE")</f>
        <v>628999007703</v>
      </c>
      <c r="AH1132" t="str">
        <f t="shared" si="175"/>
        <v>METALDET1-LINE 8</v>
      </c>
      <c r="AI1132">
        <f>IF(I1132="violation",COUNTIF($AH$1:AH1132,AH1132),0)</f>
        <v>518</v>
      </c>
      <c r="AJ1132" t="str">
        <f t="shared" si="176"/>
        <v>violation-METALDET1</v>
      </c>
      <c r="AK1132">
        <f>IF(I1132="violation",COUNTIF($AJ$1:AJ1132,AJ1132),FALSE)</f>
        <v>897</v>
      </c>
      <c r="AL1132">
        <f t="shared" si="177"/>
        <v>0</v>
      </c>
      <c r="AM1132">
        <f t="shared" si="178"/>
        <v>3</v>
      </c>
      <c r="AN1132" t="str">
        <f t="shared" si="179"/>
        <v>ALERT! 3 Violation founded @METALDET1</v>
      </c>
    </row>
    <row r="1133" spans="1:40">
      <c r="A1133" t="s">
        <v>120</v>
      </c>
      <c r="B1133" t="s">
        <v>121</v>
      </c>
      <c r="C1133" t="s">
        <v>852</v>
      </c>
      <c r="D1133" t="s">
        <v>589</v>
      </c>
      <c r="E1133">
        <v>1</v>
      </c>
      <c r="G1133" t="s">
        <v>130</v>
      </c>
      <c r="I1133" t="s">
        <v>125</v>
      </c>
      <c r="Z1133" t="str">
        <f>IFERROR(MID(AA1133,FIND("-",H1133,1)+1,20),_xlfn.IFNA(VLOOKUP(F1133&amp;"-"&amp;AA1133,Ref_Kontak!$A:$E,4,FALSE),Ref_Kontak!$H$2))</f>
        <v>628999007703</v>
      </c>
      <c r="AA1133" t="str">
        <f t="shared" si="170"/>
        <v/>
      </c>
      <c r="AB1133" t="str">
        <f t="shared" si="171"/>
        <v/>
      </c>
      <c r="AC1133" t="str">
        <f t="shared" si="172"/>
        <v>628999007703</v>
      </c>
      <c r="AD1133" t="str">
        <f t="shared" si="173"/>
        <v>Halo+,+Visual+AI+5S+mendeteksi+Violation%3A+METALDET1-LINE+13</v>
      </c>
      <c r="AE1133" t="str">
        <f t="shared" si="174"/>
        <v>https://web.whatsapp.com/send/?phone=628999007703&amp;text=Halo+,+Visual+AI+5S+mendeteksi+Violation%3A+METALDET1-LINE+13&amp;type=phone_number&amp;app_absent=0</v>
      </c>
      <c r="AF1133" t="b">
        <f>IF(ISNA(VLOOKUP(D1133&amp;"-"&amp;AB1133, Ref_Kontak!$A:$E, 4, FALSE)), FALSE, TRUE)</f>
        <v>0</v>
      </c>
      <c r="AG1133" t="str">
        <f>_xlfn.IFNA(VLOOKUP(Z1133,Ref_Kontak!H:H,1,FALSE),"FALSE")</f>
        <v>628999007703</v>
      </c>
      <c r="AH1133" t="str">
        <f t="shared" si="175"/>
        <v>METALDET1-LINE 13</v>
      </c>
      <c r="AI1133">
        <f>IF(I1133="violation",COUNTIF($AH$1:AH1133,AH1133),0)</f>
        <v>381</v>
      </c>
      <c r="AJ1133" t="str">
        <f t="shared" si="176"/>
        <v>violation-METALDET1</v>
      </c>
      <c r="AK1133">
        <f>IF(I1133="violation",COUNTIF($AJ$1:AJ1133,AJ1133),FALSE)</f>
        <v>898</v>
      </c>
      <c r="AL1133">
        <f t="shared" si="177"/>
        <v>0</v>
      </c>
      <c r="AM1133">
        <f t="shared" si="178"/>
        <v>3</v>
      </c>
      <c r="AN1133" t="str">
        <f t="shared" si="179"/>
        <v>ALERT! 3 Violation founded @METALDET1</v>
      </c>
    </row>
    <row r="1134" spans="1:40">
      <c r="A1134" t="s">
        <v>120</v>
      </c>
      <c r="B1134" t="s">
        <v>121</v>
      </c>
      <c r="C1134" t="s">
        <v>853</v>
      </c>
      <c r="D1134" t="s">
        <v>129</v>
      </c>
      <c r="E1134">
        <v>1</v>
      </c>
      <c r="G1134" t="s">
        <v>130</v>
      </c>
      <c r="I1134" t="s">
        <v>125</v>
      </c>
      <c r="Z1134" t="str">
        <f>IFERROR(MID(AA1134,FIND("-",H1134,1)+1,20),_xlfn.IFNA(VLOOKUP(F1134&amp;"-"&amp;AA1134,Ref_Kontak!$A:$E,4,FALSE),Ref_Kontak!$H$2))</f>
        <v>628999007703</v>
      </c>
      <c r="AA1134" t="str">
        <f t="shared" si="170"/>
        <v/>
      </c>
      <c r="AB1134" t="str">
        <f t="shared" si="171"/>
        <v/>
      </c>
      <c r="AC1134" t="str">
        <f t="shared" si="172"/>
        <v>628999007703</v>
      </c>
      <c r="AD1134" t="str">
        <f t="shared" si="173"/>
        <v>Halo+,+Visual+AI+5S+mendeteksi+Violation%3A+METALDET1-LINE+8</v>
      </c>
      <c r="AE1134" t="str">
        <f t="shared" si="174"/>
        <v>https://web.whatsapp.com/send/?phone=628999007703&amp;text=Halo+,+Visual+AI+5S+mendeteksi+Violation%3A+METALDET1-LINE+8&amp;type=phone_number&amp;app_absent=0</v>
      </c>
      <c r="AF1134" t="b">
        <f>IF(ISNA(VLOOKUP(D1134&amp;"-"&amp;AB1134, Ref_Kontak!$A:$E, 4, FALSE)), FALSE, TRUE)</f>
        <v>0</v>
      </c>
      <c r="AG1134" t="str">
        <f>_xlfn.IFNA(VLOOKUP(Z1134,Ref_Kontak!H:H,1,FALSE),"FALSE")</f>
        <v>628999007703</v>
      </c>
      <c r="AH1134" t="str">
        <f t="shared" si="175"/>
        <v>METALDET1-LINE 8</v>
      </c>
      <c r="AI1134">
        <f>IF(I1134="violation",COUNTIF($AH$1:AH1134,AH1134),0)</f>
        <v>519</v>
      </c>
      <c r="AJ1134" t="str">
        <f t="shared" si="176"/>
        <v>violation-METALDET1</v>
      </c>
      <c r="AK1134">
        <f>IF(I1134="violation",COUNTIF($AJ$1:AJ1134,AJ1134),FALSE)</f>
        <v>899</v>
      </c>
      <c r="AL1134">
        <f t="shared" si="177"/>
        <v>0</v>
      </c>
      <c r="AM1134">
        <f t="shared" si="178"/>
        <v>3</v>
      </c>
      <c r="AN1134" t="str">
        <f t="shared" si="179"/>
        <v>ALERT! 3 Violation founded @METALDET1</v>
      </c>
    </row>
    <row r="1135" spans="1:40">
      <c r="A1135" t="s">
        <v>120</v>
      </c>
      <c r="B1135" t="s">
        <v>121</v>
      </c>
      <c r="C1135" t="s">
        <v>854</v>
      </c>
      <c r="D1135" t="s">
        <v>589</v>
      </c>
      <c r="E1135">
        <v>1</v>
      </c>
      <c r="G1135" t="s">
        <v>130</v>
      </c>
      <c r="I1135" t="s">
        <v>125</v>
      </c>
      <c r="Z1135" t="str">
        <f>IFERROR(MID(AA1135,FIND("-",H1135,1)+1,20),_xlfn.IFNA(VLOOKUP(F1135&amp;"-"&amp;AA1135,Ref_Kontak!$A:$E,4,FALSE),Ref_Kontak!$H$2))</f>
        <v>628999007703</v>
      </c>
      <c r="AA1135" t="str">
        <f t="shared" si="170"/>
        <v/>
      </c>
      <c r="AB1135" t="str">
        <f t="shared" si="171"/>
        <v/>
      </c>
      <c r="AC1135" t="str">
        <f t="shared" si="172"/>
        <v>628999007703</v>
      </c>
      <c r="AD1135" t="str">
        <f t="shared" si="173"/>
        <v>Halo+,+Visual+AI+5S+mendeteksi+Violation%3A+METALDET1-LINE+13</v>
      </c>
      <c r="AE1135" t="str">
        <f t="shared" si="174"/>
        <v>https://web.whatsapp.com/send/?phone=628999007703&amp;text=Halo+,+Visual+AI+5S+mendeteksi+Violation%3A+METALDET1-LINE+13&amp;type=phone_number&amp;app_absent=0</v>
      </c>
      <c r="AF1135" t="b">
        <f>IF(ISNA(VLOOKUP(D1135&amp;"-"&amp;AB1135, Ref_Kontak!$A:$E, 4, FALSE)), FALSE, TRUE)</f>
        <v>0</v>
      </c>
      <c r="AG1135" t="str">
        <f>_xlfn.IFNA(VLOOKUP(Z1135,Ref_Kontak!H:H,1,FALSE),"FALSE")</f>
        <v>628999007703</v>
      </c>
      <c r="AH1135" t="str">
        <f t="shared" si="175"/>
        <v>METALDET1-LINE 13</v>
      </c>
      <c r="AI1135">
        <f>IF(I1135="violation",COUNTIF($AH$1:AH1135,AH1135),0)</f>
        <v>382</v>
      </c>
      <c r="AJ1135" t="str">
        <f t="shared" si="176"/>
        <v>violation-METALDET1</v>
      </c>
      <c r="AK1135">
        <f>IF(I1135="violation",COUNTIF($AJ$1:AJ1135,AJ1135),FALSE)</f>
        <v>900</v>
      </c>
      <c r="AL1135">
        <f t="shared" si="177"/>
        <v>0</v>
      </c>
      <c r="AM1135">
        <f t="shared" si="178"/>
        <v>3</v>
      </c>
      <c r="AN1135" t="str">
        <f t="shared" si="179"/>
        <v>ALERT! 3 Violation founded @METALDET1</v>
      </c>
    </row>
    <row r="1136" spans="1:40">
      <c r="A1136" t="s">
        <v>120</v>
      </c>
      <c r="B1136" t="s">
        <v>121</v>
      </c>
      <c r="C1136" t="s">
        <v>854</v>
      </c>
      <c r="D1136" t="s">
        <v>129</v>
      </c>
      <c r="E1136">
        <v>1</v>
      </c>
      <c r="G1136" t="s">
        <v>130</v>
      </c>
      <c r="I1136" t="s">
        <v>125</v>
      </c>
      <c r="Z1136" t="str">
        <f>IFERROR(MID(AA1136,FIND("-",H1136,1)+1,20),_xlfn.IFNA(VLOOKUP(F1136&amp;"-"&amp;AA1136,Ref_Kontak!$A:$E,4,FALSE),Ref_Kontak!$H$2))</f>
        <v>628999007703</v>
      </c>
      <c r="AA1136" t="str">
        <f t="shared" si="170"/>
        <v/>
      </c>
      <c r="AB1136" t="str">
        <f t="shared" si="171"/>
        <v/>
      </c>
      <c r="AC1136" t="str">
        <f t="shared" si="172"/>
        <v>628999007703</v>
      </c>
      <c r="AD1136" t="str">
        <f t="shared" si="173"/>
        <v>Halo+,+Visual+AI+5S+mendeteksi+Violation%3A+METALDET1-LINE+8</v>
      </c>
      <c r="AE1136" t="str">
        <f t="shared" si="174"/>
        <v>https://web.whatsapp.com/send/?phone=628999007703&amp;text=Halo+,+Visual+AI+5S+mendeteksi+Violation%3A+METALDET1-LINE+8&amp;type=phone_number&amp;app_absent=0</v>
      </c>
      <c r="AF1136" t="b">
        <f>IF(ISNA(VLOOKUP(D1136&amp;"-"&amp;AB1136, Ref_Kontak!$A:$E, 4, FALSE)), FALSE, TRUE)</f>
        <v>0</v>
      </c>
      <c r="AG1136" t="str">
        <f>_xlfn.IFNA(VLOOKUP(Z1136,Ref_Kontak!H:H,1,FALSE),"FALSE")</f>
        <v>628999007703</v>
      </c>
      <c r="AH1136" t="str">
        <f t="shared" si="175"/>
        <v>METALDET1-LINE 8</v>
      </c>
      <c r="AI1136">
        <f>IF(I1136="violation",COUNTIF($AH$1:AH1136,AH1136),0)</f>
        <v>520</v>
      </c>
      <c r="AJ1136" t="str">
        <f t="shared" si="176"/>
        <v>violation-METALDET1</v>
      </c>
      <c r="AK1136">
        <f>IF(I1136="violation",COUNTIF($AJ$1:AJ1136,AJ1136),FALSE)</f>
        <v>901</v>
      </c>
      <c r="AL1136">
        <f t="shared" si="177"/>
        <v>0</v>
      </c>
      <c r="AM1136">
        <f t="shared" si="178"/>
        <v>3</v>
      </c>
      <c r="AN1136" t="str">
        <f t="shared" si="179"/>
        <v>ALERT! 3 Violation founded @METALDET1</v>
      </c>
    </row>
    <row r="1137" spans="1:40">
      <c r="A1137" t="s">
        <v>120</v>
      </c>
      <c r="B1137" t="s">
        <v>121</v>
      </c>
      <c r="C1137" t="s">
        <v>854</v>
      </c>
      <c r="D1137" t="s">
        <v>589</v>
      </c>
      <c r="E1137">
        <v>1</v>
      </c>
      <c r="G1137" t="s">
        <v>130</v>
      </c>
      <c r="I1137" t="s">
        <v>125</v>
      </c>
      <c r="Z1137" t="str">
        <f>IFERROR(MID(AA1137,FIND("-",H1137,1)+1,20),_xlfn.IFNA(VLOOKUP(F1137&amp;"-"&amp;AA1137,Ref_Kontak!$A:$E,4,FALSE),Ref_Kontak!$H$2))</f>
        <v>628999007703</v>
      </c>
      <c r="AA1137" t="str">
        <f t="shared" si="170"/>
        <v/>
      </c>
      <c r="AB1137" t="str">
        <f t="shared" si="171"/>
        <v/>
      </c>
      <c r="AC1137" t="str">
        <f t="shared" si="172"/>
        <v>628999007703</v>
      </c>
      <c r="AD1137" t="str">
        <f t="shared" si="173"/>
        <v>Halo+,+Visual+AI+5S+mendeteksi+Violation%3A+METALDET1-LINE+13</v>
      </c>
      <c r="AE1137" t="str">
        <f t="shared" si="174"/>
        <v>https://web.whatsapp.com/send/?phone=628999007703&amp;text=Halo+,+Visual+AI+5S+mendeteksi+Violation%3A+METALDET1-LINE+13&amp;type=phone_number&amp;app_absent=0</v>
      </c>
      <c r="AF1137" t="b">
        <f>IF(ISNA(VLOOKUP(D1137&amp;"-"&amp;AB1137, Ref_Kontak!$A:$E, 4, FALSE)), FALSE, TRUE)</f>
        <v>0</v>
      </c>
      <c r="AG1137" t="str">
        <f>_xlfn.IFNA(VLOOKUP(Z1137,Ref_Kontak!H:H,1,FALSE),"FALSE")</f>
        <v>628999007703</v>
      </c>
      <c r="AH1137" t="str">
        <f t="shared" si="175"/>
        <v>METALDET1-LINE 13</v>
      </c>
      <c r="AI1137">
        <f>IF(I1137="violation",COUNTIF($AH$1:AH1137,AH1137),0)</f>
        <v>383</v>
      </c>
      <c r="AJ1137" t="str">
        <f t="shared" si="176"/>
        <v>violation-METALDET1</v>
      </c>
      <c r="AK1137">
        <f>IF(I1137="violation",COUNTIF($AJ$1:AJ1137,AJ1137),FALSE)</f>
        <v>902</v>
      </c>
      <c r="AL1137">
        <f t="shared" si="177"/>
        <v>0</v>
      </c>
      <c r="AM1137">
        <f t="shared" si="178"/>
        <v>3</v>
      </c>
      <c r="AN1137" t="str">
        <f t="shared" si="179"/>
        <v>ALERT! 3 Violation founded @METALDET1</v>
      </c>
    </row>
    <row r="1138" spans="1:40">
      <c r="A1138" t="s">
        <v>120</v>
      </c>
      <c r="B1138" t="s">
        <v>121</v>
      </c>
      <c r="C1138" t="s">
        <v>855</v>
      </c>
      <c r="D1138" t="s">
        <v>129</v>
      </c>
      <c r="E1138">
        <v>1</v>
      </c>
      <c r="G1138" t="s">
        <v>130</v>
      </c>
      <c r="I1138" t="s">
        <v>125</v>
      </c>
      <c r="Z1138" t="str">
        <f>IFERROR(MID(AA1138,FIND("-",H1138,1)+1,20),_xlfn.IFNA(VLOOKUP(F1138&amp;"-"&amp;AA1138,Ref_Kontak!$A:$E,4,FALSE),Ref_Kontak!$H$2))</f>
        <v>628999007703</v>
      </c>
      <c r="AA1138" t="str">
        <f t="shared" si="170"/>
        <v/>
      </c>
      <c r="AB1138" t="str">
        <f t="shared" si="171"/>
        <v/>
      </c>
      <c r="AC1138" t="str">
        <f t="shared" si="172"/>
        <v>628999007703</v>
      </c>
      <c r="AD1138" t="str">
        <f t="shared" si="173"/>
        <v>Halo+,+Visual+AI+5S+mendeteksi+Violation%3A+METALDET1-LINE+8</v>
      </c>
      <c r="AE1138" t="str">
        <f t="shared" si="174"/>
        <v>https://web.whatsapp.com/send/?phone=628999007703&amp;text=Halo+,+Visual+AI+5S+mendeteksi+Violation%3A+METALDET1-LINE+8&amp;type=phone_number&amp;app_absent=0</v>
      </c>
      <c r="AF1138" t="b">
        <f>IF(ISNA(VLOOKUP(D1138&amp;"-"&amp;AB1138, Ref_Kontak!$A:$E, 4, FALSE)), FALSE, TRUE)</f>
        <v>0</v>
      </c>
      <c r="AG1138" t="str">
        <f>_xlfn.IFNA(VLOOKUP(Z1138,Ref_Kontak!H:H,1,FALSE),"FALSE")</f>
        <v>628999007703</v>
      </c>
      <c r="AH1138" t="str">
        <f t="shared" si="175"/>
        <v>METALDET1-LINE 8</v>
      </c>
      <c r="AI1138">
        <f>IF(I1138="violation",COUNTIF($AH$1:AH1138,AH1138),0)</f>
        <v>521</v>
      </c>
      <c r="AJ1138" t="str">
        <f t="shared" si="176"/>
        <v>violation-METALDET1</v>
      </c>
      <c r="AK1138">
        <f>IF(I1138="violation",COUNTIF($AJ$1:AJ1138,AJ1138),FALSE)</f>
        <v>903</v>
      </c>
      <c r="AL1138">
        <f t="shared" si="177"/>
        <v>0</v>
      </c>
      <c r="AM1138">
        <f t="shared" si="178"/>
        <v>3</v>
      </c>
      <c r="AN1138" t="str">
        <f t="shared" si="179"/>
        <v>ALERT! 3 Violation founded @METALDET1</v>
      </c>
    </row>
    <row r="1139" spans="1:40">
      <c r="A1139" t="s">
        <v>120</v>
      </c>
      <c r="B1139" t="s">
        <v>121</v>
      </c>
      <c r="C1139" t="s">
        <v>855</v>
      </c>
      <c r="D1139" t="s">
        <v>589</v>
      </c>
      <c r="E1139">
        <v>1</v>
      </c>
      <c r="G1139" t="s">
        <v>130</v>
      </c>
      <c r="I1139" t="s">
        <v>125</v>
      </c>
      <c r="Z1139" t="str">
        <f>IFERROR(MID(AA1139,FIND("-",H1139,1)+1,20),_xlfn.IFNA(VLOOKUP(F1139&amp;"-"&amp;AA1139,Ref_Kontak!$A:$E,4,FALSE),Ref_Kontak!$H$2))</f>
        <v>628999007703</v>
      </c>
      <c r="AA1139" t="str">
        <f t="shared" si="170"/>
        <v/>
      </c>
      <c r="AB1139" t="str">
        <f t="shared" si="171"/>
        <v/>
      </c>
      <c r="AC1139" t="str">
        <f t="shared" si="172"/>
        <v>628999007703</v>
      </c>
      <c r="AD1139" t="str">
        <f t="shared" si="173"/>
        <v>Halo+,+Visual+AI+5S+mendeteksi+Violation%3A+METALDET1-LINE+13</v>
      </c>
      <c r="AE1139" t="str">
        <f t="shared" si="174"/>
        <v>https://web.whatsapp.com/send/?phone=628999007703&amp;text=Halo+,+Visual+AI+5S+mendeteksi+Violation%3A+METALDET1-LINE+13&amp;type=phone_number&amp;app_absent=0</v>
      </c>
      <c r="AF1139" t="b">
        <f>IF(ISNA(VLOOKUP(D1139&amp;"-"&amp;AB1139, Ref_Kontak!$A:$E, 4, FALSE)), FALSE, TRUE)</f>
        <v>0</v>
      </c>
      <c r="AG1139" t="str">
        <f>_xlfn.IFNA(VLOOKUP(Z1139,Ref_Kontak!H:H,1,FALSE),"FALSE")</f>
        <v>628999007703</v>
      </c>
      <c r="AH1139" t="str">
        <f t="shared" si="175"/>
        <v>METALDET1-LINE 13</v>
      </c>
      <c r="AI1139">
        <f>IF(I1139="violation",COUNTIF($AH$1:AH1139,AH1139),0)</f>
        <v>384</v>
      </c>
      <c r="AJ1139" t="str">
        <f t="shared" si="176"/>
        <v>violation-METALDET1</v>
      </c>
      <c r="AK1139">
        <f>IF(I1139="violation",COUNTIF($AJ$1:AJ1139,AJ1139),FALSE)</f>
        <v>904</v>
      </c>
      <c r="AL1139">
        <f t="shared" si="177"/>
        <v>0</v>
      </c>
      <c r="AM1139">
        <f t="shared" si="178"/>
        <v>3</v>
      </c>
      <c r="AN1139" t="str">
        <f t="shared" si="179"/>
        <v>ALERT! 3 Violation founded @METALDET1</v>
      </c>
    </row>
    <row r="1140" spans="1:40">
      <c r="A1140" t="s">
        <v>120</v>
      </c>
      <c r="B1140" t="s">
        <v>121</v>
      </c>
      <c r="C1140" t="s">
        <v>856</v>
      </c>
      <c r="D1140" t="s">
        <v>589</v>
      </c>
      <c r="E1140">
        <v>1</v>
      </c>
      <c r="G1140" t="s">
        <v>130</v>
      </c>
      <c r="I1140" t="s">
        <v>125</v>
      </c>
      <c r="Z1140" t="str">
        <f>IFERROR(MID(AA1140,FIND("-",H1140,1)+1,20),_xlfn.IFNA(VLOOKUP(F1140&amp;"-"&amp;AA1140,Ref_Kontak!$A:$E,4,FALSE),Ref_Kontak!$H$2))</f>
        <v>628999007703</v>
      </c>
      <c r="AA1140" t="str">
        <f t="shared" si="170"/>
        <v/>
      </c>
      <c r="AB1140" t="str">
        <f t="shared" si="171"/>
        <v/>
      </c>
      <c r="AC1140" t="str">
        <f t="shared" si="172"/>
        <v>628999007703</v>
      </c>
      <c r="AD1140" t="str">
        <f t="shared" si="173"/>
        <v>Halo+,+Visual+AI+5S+mendeteksi+Violation%3A+METALDET1-LINE+13</v>
      </c>
      <c r="AE1140" t="str">
        <f t="shared" si="174"/>
        <v>https://web.whatsapp.com/send/?phone=628999007703&amp;text=Halo+,+Visual+AI+5S+mendeteksi+Violation%3A+METALDET1-LINE+13&amp;type=phone_number&amp;app_absent=0</v>
      </c>
      <c r="AF1140" t="b">
        <f>IF(ISNA(VLOOKUP(D1140&amp;"-"&amp;AB1140, Ref_Kontak!$A:$E, 4, FALSE)), FALSE, TRUE)</f>
        <v>0</v>
      </c>
      <c r="AG1140" t="str">
        <f>_xlfn.IFNA(VLOOKUP(Z1140,Ref_Kontak!H:H,1,FALSE),"FALSE")</f>
        <v>628999007703</v>
      </c>
      <c r="AH1140" t="str">
        <f t="shared" si="175"/>
        <v>METALDET1-LINE 13</v>
      </c>
      <c r="AI1140">
        <f>IF(I1140="violation",COUNTIF($AH$1:AH1140,AH1140),0)</f>
        <v>385</v>
      </c>
      <c r="AJ1140" t="str">
        <f t="shared" si="176"/>
        <v>violation-METALDET1</v>
      </c>
      <c r="AK1140">
        <f>IF(I1140="violation",COUNTIF($AJ$1:AJ1140,AJ1140),FALSE)</f>
        <v>905</v>
      </c>
      <c r="AL1140">
        <f t="shared" si="177"/>
        <v>0</v>
      </c>
      <c r="AM1140">
        <f t="shared" si="178"/>
        <v>3</v>
      </c>
      <c r="AN1140" t="str">
        <f t="shared" si="179"/>
        <v>ALERT! 3 Violation founded @METALDET1</v>
      </c>
    </row>
    <row r="1141" spans="1:40">
      <c r="A1141" t="s">
        <v>120</v>
      </c>
      <c r="B1141" t="s">
        <v>121</v>
      </c>
      <c r="C1141" t="s">
        <v>856</v>
      </c>
      <c r="D1141" t="s">
        <v>129</v>
      </c>
      <c r="E1141">
        <v>1</v>
      </c>
      <c r="G1141" t="s">
        <v>130</v>
      </c>
      <c r="I1141" t="s">
        <v>125</v>
      </c>
      <c r="Z1141" t="str">
        <f>IFERROR(MID(AA1141,FIND("-",H1141,1)+1,20),_xlfn.IFNA(VLOOKUP(F1141&amp;"-"&amp;AA1141,Ref_Kontak!$A:$E,4,FALSE),Ref_Kontak!$H$2))</f>
        <v>628999007703</v>
      </c>
      <c r="AA1141" t="str">
        <f t="shared" si="170"/>
        <v/>
      </c>
      <c r="AB1141" t="str">
        <f t="shared" si="171"/>
        <v/>
      </c>
      <c r="AC1141" t="str">
        <f t="shared" si="172"/>
        <v>628999007703</v>
      </c>
      <c r="AD1141" t="str">
        <f t="shared" si="173"/>
        <v>Halo+,+Visual+AI+5S+mendeteksi+Violation%3A+METALDET1-LINE+8</v>
      </c>
      <c r="AE1141" t="str">
        <f t="shared" si="174"/>
        <v>https://web.whatsapp.com/send/?phone=628999007703&amp;text=Halo+,+Visual+AI+5S+mendeteksi+Violation%3A+METALDET1-LINE+8&amp;type=phone_number&amp;app_absent=0</v>
      </c>
      <c r="AF1141" t="b">
        <f>IF(ISNA(VLOOKUP(D1141&amp;"-"&amp;AB1141, Ref_Kontak!$A:$E, 4, FALSE)), FALSE, TRUE)</f>
        <v>0</v>
      </c>
      <c r="AG1141" t="str">
        <f>_xlfn.IFNA(VLOOKUP(Z1141,Ref_Kontak!H:H,1,FALSE),"FALSE")</f>
        <v>628999007703</v>
      </c>
      <c r="AH1141" t="str">
        <f t="shared" si="175"/>
        <v>METALDET1-LINE 8</v>
      </c>
      <c r="AI1141">
        <f>IF(I1141="violation",COUNTIF($AH$1:AH1141,AH1141),0)</f>
        <v>522</v>
      </c>
      <c r="AJ1141" t="str">
        <f t="shared" si="176"/>
        <v>violation-METALDET1</v>
      </c>
      <c r="AK1141">
        <f>IF(I1141="violation",COUNTIF($AJ$1:AJ1141,AJ1141),FALSE)</f>
        <v>906</v>
      </c>
      <c r="AL1141">
        <f t="shared" si="177"/>
        <v>0</v>
      </c>
      <c r="AM1141">
        <f t="shared" si="178"/>
        <v>3</v>
      </c>
      <c r="AN1141" t="str">
        <f t="shared" si="179"/>
        <v>ALERT! 3 Violation founded @METALDET1</v>
      </c>
    </row>
    <row r="1142" spans="1:40">
      <c r="A1142" t="s">
        <v>120</v>
      </c>
      <c r="B1142" t="s">
        <v>121</v>
      </c>
      <c r="C1142" t="s">
        <v>857</v>
      </c>
      <c r="D1142" t="s">
        <v>129</v>
      </c>
      <c r="E1142">
        <v>1</v>
      </c>
      <c r="G1142" t="s">
        <v>130</v>
      </c>
      <c r="I1142" t="s">
        <v>125</v>
      </c>
      <c r="Z1142" t="str">
        <f>IFERROR(MID(AA1142,FIND("-",H1142,1)+1,20),_xlfn.IFNA(VLOOKUP(F1142&amp;"-"&amp;AA1142,Ref_Kontak!$A:$E,4,FALSE),Ref_Kontak!$H$2))</f>
        <v>628999007703</v>
      </c>
      <c r="AA1142" t="str">
        <f t="shared" si="170"/>
        <v/>
      </c>
      <c r="AB1142" t="str">
        <f t="shared" si="171"/>
        <v/>
      </c>
      <c r="AC1142" t="str">
        <f t="shared" si="172"/>
        <v>628999007703</v>
      </c>
      <c r="AD1142" t="str">
        <f t="shared" si="173"/>
        <v>Halo+,+Visual+AI+5S+mendeteksi+Violation%3A+METALDET1-LINE+8</v>
      </c>
      <c r="AE1142" t="str">
        <f t="shared" si="174"/>
        <v>https://web.whatsapp.com/send/?phone=628999007703&amp;text=Halo+,+Visual+AI+5S+mendeteksi+Violation%3A+METALDET1-LINE+8&amp;type=phone_number&amp;app_absent=0</v>
      </c>
      <c r="AF1142" t="b">
        <f>IF(ISNA(VLOOKUP(D1142&amp;"-"&amp;AB1142, Ref_Kontak!$A:$E, 4, FALSE)), FALSE, TRUE)</f>
        <v>0</v>
      </c>
      <c r="AG1142" t="str">
        <f>_xlfn.IFNA(VLOOKUP(Z1142,Ref_Kontak!H:H,1,FALSE),"FALSE")</f>
        <v>628999007703</v>
      </c>
      <c r="AH1142" t="str">
        <f t="shared" si="175"/>
        <v>METALDET1-LINE 8</v>
      </c>
      <c r="AI1142">
        <f>IF(I1142="violation",COUNTIF($AH$1:AH1142,AH1142),0)</f>
        <v>523</v>
      </c>
      <c r="AJ1142" t="str">
        <f t="shared" si="176"/>
        <v>violation-METALDET1</v>
      </c>
      <c r="AK1142">
        <f>IF(I1142="violation",COUNTIF($AJ$1:AJ1142,AJ1142),FALSE)</f>
        <v>907</v>
      </c>
      <c r="AL1142">
        <f t="shared" si="177"/>
        <v>0</v>
      </c>
      <c r="AM1142">
        <f t="shared" si="178"/>
        <v>3</v>
      </c>
      <c r="AN1142" t="str">
        <f t="shared" si="179"/>
        <v>ALERT! 3 Violation founded @METALDET1</v>
      </c>
    </row>
    <row r="1143" spans="1:40">
      <c r="A1143" t="s">
        <v>120</v>
      </c>
      <c r="B1143" t="s">
        <v>121</v>
      </c>
      <c r="C1143" t="s">
        <v>857</v>
      </c>
      <c r="D1143" t="s">
        <v>589</v>
      </c>
      <c r="E1143">
        <v>1</v>
      </c>
      <c r="G1143" t="s">
        <v>130</v>
      </c>
      <c r="I1143" t="s">
        <v>125</v>
      </c>
      <c r="Z1143" t="str">
        <f>IFERROR(MID(AA1143,FIND("-",H1143,1)+1,20),_xlfn.IFNA(VLOOKUP(F1143&amp;"-"&amp;AA1143,Ref_Kontak!$A:$E,4,FALSE),Ref_Kontak!$H$2))</f>
        <v>628999007703</v>
      </c>
      <c r="AA1143" t="str">
        <f t="shared" si="170"/>
        <v/>
      </c>
      <c r="AB1143" t="str">
        <f t="shared" si="171"/>
        <v/>
      </c>
      <c r="AC1143" t="str">
        <f t="shared" si="172"/>
        <v>628999007703</v>
      </c>
      <c r="AD1143" t="str">
        <f t="shared" si="173"/>
        <v>Halo+,+Visual+AI+5S+mendeteksi+Violation%3A+METALDET1-LINE+13</v>
      </c>
      <c r="AE1143" t="str">
        <f t="shared" si="174"/>
        <v>https://web.whatsapp.com/send/?phone=628999007703&amp;text=Halo+,+Visual+AI+5S+mendeteksi+Violation%3A+METALDET1-LINE+13&amp;type=phone_number&amp;app_absent=0</v>
      </c>
      <c r="AF1143" t="b">
        <f>IF(ISNA(VLOOKUP(D1143&amp;"-"&amp;AB1143, Ref_Kontak!$A:$E, 4, FALSE)), FALSE, TRUE)</f>
        <v>0</v>
      </c>
      <c r="AG1143" t="str">
        <f>_xlfn.IFNA(VLOOKUP(Z1143,Ref_Kontak!H:H,1,FALSE),"FALSE")</f>
        <v>628999007703</v>
      </c>
      <c r="AH1143" t="str">
        <f t="shared" si="175"/>
        <v>METALDET1-LINE 13</v>
      </c>
      <c r="AI1143">
        <f>IF(I1143="violation",COUNTIF($AH$1:AH1143,AH1143),0)</f>
        <v>386</v>
      </c>
      <c r="AJ1143" t="str">
        <f t="shared" si="176"/>
        <v>violation-METALDET1</v>
      </c>
      <c r="AK1143">
        <f>IF(I1143="violation",COUNTIF($AJ$1:AJ1143,AJ1143),FALSE)</f>
        <v>908</v>
      </c>
      <c r="AL1143">
        <f t="shared" si="177"/>
        <v>0</v>
      </c>
      <c r="AM1143">
        <f t="shared" si="178"/>
        <v>3</v>
      </c>
      <c r="AN1143" t="str">
        <f t="shared" si="179"/>
        <v>ALERT! 3 Violation founded @METALDET1</v>
      </c>
    </row>
    <row r="1144" spans="1:40">
      <c r="A1144" t="s">
        <v>120</v>
      </c>
      <c r="B1144" t="s">
        <v>121</v>
      </c>
      <c r="C1144" t="s">
        <v>858</v>
      </c>
      <c r="D1144" t="s">
        <v>129</v>
      </c>
      <c r="E1144">
        <v>1</v>
      </c>
      <c r="G1144" t="s">
        <v>130</v>
      </c>
      <c r="I1144" t="s">
        <v>125</v>
      </c>
      <c r="Z1144" t="str">
        <f>IFERROR(MID(AA1144,FIND("-",H1144,1)+1,20),_xlfn.IFNA(VLOOKUP(F1144&amp;"-"&amp;AA1144,Ref_Kontak!$A:$E,4,FALSE),Ref_Kontak!$H$2))</f>
        <v>628999007703</v>
      </c>
      <c r="AA1144" t="str">
        <f t="shared" si="170"/>
        <v/>
      </c>
      <c r="AB1144" t="str">
        <f t="shared" si="171"/>
        <v/>
      </c>
      <c r="AC1144" t="str">
        <f t="shared" si="172"/>
        <v>628999007703</v>
      </c>
      <c r="AD1144" t="str">
        <f t="shared" si="173"/>
        <v>Halo+,+Visual+AI+5S+mendeteksi+Violation%3A+METALDET1-LINE+8</v>
      </c>
      <c r="AE1144" t="str">
        <f t="shared" si="174"/>
        <v>https://web.whatsapp.com/send/?phone=628999007703&amp;text=Halo+,+Visual+AI+5S+mendeteksi+Violation%3A+METALDET1-LINE+8&amp;type=phone_number&amp;app_absent=0</v>
      </c>
      <c r="AF1144" t="b">
        <f>IF(ISNA(VLOOKUP(D1144&amp;"-"&amp;AB1144, Ref_Kontak!$A:$E, 4, FALSE)), FALSE, TRUE)</f>
        <v>0</v>
      </c>
      <c r="AG1144" t="str">
        <f>_xlfn.IFNA(VLOOKUP(Z1144,Ref_Kontak!H:H,1,FALSE),"FALSE")</f>
        <v>628999007703</v>
      </c>
      <c r="AH1144" t="str">
        <f t="shared" si="175"/>
        <v>METALDET1-LINE 8</v>
      </c>
      <c r="AI1144">
        <f>IF(I1144="violation",COUNTIF($AH$1:AH1144,AH1144),0)</f>
        <v>524</v>
      </c>
      <c r="AJ1144" t="str">
        <f t="shared" si="176"/>
        <v>violation-METALDET1</v>
      </c>
      <c r="AK1144">
        <f>IF(I1144="violation",COUNTIF($AJ$1:AJ1144,AJ1144),FALSE)</f>
        <v>909</v>
      </c>
      <c r="AL1144">
        <f t="shared" si="177"/>
        <v>0</v>
      </c>
      <c r="AM1144">
        <f t="shared" si="178"/>
        <v>3</v>
      </c>
      <c r="AN1144" t="str">
        <f t="shared" si="179"/>
        <v>ALERT! 3 Violation founded @METALDET1</v>
      </c>
    </row>
    <row r="1145" spans="1:40">
      <c r="A1145" t="s">
        <v>120</v>
      </c>
      <c r="B1145" t="s">
        <v>121</v>
      </c>
      <c r="C1145" t="s">
        <v>859</v>
      </c>
      <c r="D1145" t="s">
        <v>589</v>
      </c>
      <c r="E1145">
        <v>1</v>
      </c>
      <c r="G1145" t="s">
        <v>130</v>
      </c>
      <c r="I1145" t="s">
        <v>125</v>
      </c>
      <c r="Z1145" t="str">
        <f>IFERROR(MID(AA1145,FIND("-",H1145,1)+1,20),_xlfn.IFNA(VLOOKUP(F1145&amp;"-"&amp;AA1145,Ref_Kontak!$A:$E,4,FALSE),Ref_Kontak!$H$2))</f>
        <v>628999007703</v>
      </c>
      <c r="AA1145" t="str">
        <f t="shared" si="170"/>
        <v/>
      </c>
      <c r="AB1145" t="str">
        <f t="shared" si="171"/>
        <v/>
      </c>
      <c r="AC1145" t="str">
        <f t="shared" si="172"/>
        <v>628999007703</v>
      </c>
      <c r="AD1145" t="str">
        <f t="shared" si="173"/>
        <v>Halo+,+Visual+AI+5S+mendeteksi+Violation%3A+METALDET1-LINE+13</v>
      </c>
      <c r="AE1145" t="str">
        <f t="shared" si="174"/>
        <v>https://web.whatsapp.com/send/?phone=628999007703&amp;text=Halo+,+Visual+AI+5S+mendeteksi+Violation%3A+METALDET1-LINE+13&amp;type=phone_number&amp;app_absent=0</v>
      </c>
      <c r="AF1145" t="b">
        <f>IF(ISNA(VLOOKUP(D1145&amp;"-"&amp;AB1145, Ref_Kontak!$A:$E, 4, FALSE)), FALSE, TRUE)</f>
        <v>0</v>
      </c>
      <c r="AG1145" t="str">
        <f>_xlfn.IFNA(VLOOKUP(Z1145,Ref_Kontak!H:H,1,FALSE),"FALSE")</f>
        <v>628999007703</v>
      </c>
      <c r="AH1145" t="str">
        <f t="shared" si="175"/>
        <v>METALDET1-LINE 13</v>
      </c>
      <c r="AI1145">
        <f>IF(I1145="violation",COUNTIF($AH$1:AH1145,AH1145),0)</f>
        <v>387</v>
      </c>
      <c r="AJ1145" t="str">
        <f t="shared" si="176"/>
        <v>violation-METALDET1</v>
      </c>
      <c r="AK1145">
        <f>IF(I1145="violation",COUNTIF($AJ$1:AJ1145,AJ1145),FALSE)</f>
        <v>910</v>
      </c>
      <c r="AL1145">
        <f t="shared" si="177"/>
        <v>0</v>
      </c>
      <c r="AM1145">
        <f t="shared" si="178"/>
        <v>3</v>
      </c>
      <c r="AN1145" t="str">
        <f t="shared" si="179"/>
        <v>ALERT! 3 Violation founded @METALDET1</v>
      </c>
    </row>
    <row r="1146" spans="1:40">
      <c r="A1146" t="s">
        <v>120</v>
      </c>
      <c r="B1146" t="s">
        <v>121</v>
      </c>
      <c r="C1146" t="s">
        <v>859</v>
      </c>
      <c r="D1146" t="s">
        <v>129</v>
      </c>
      <c r="E1146">
        <v>1</v>
      </c>
      <c r="G1146" t="s">
        <v>130</v>
      </c>
      <c r="I1146" t="s">
        <v>125</v>
      </c>
      <c r="Z1146" t="str">
        <f>IFERROR(MID(AA1146,FIND("-",H1146,1)+1,20),_xlfn.IFNA(VLOOKUP(F1146&amp;"-"&amp;AA1146,Ref_Kontak!$A:$E,4,FALSE),Ref_Kontak!$H$2))</f>
        <v>628999007703</v>
      </c>
      <c r="AA1146" t="str">
        <f t="shared" si="170"/>
        <v/>
      </c>
      <c r="AB1146" t="str">
        <f t="shared" si="171"/>
        <v/>
      </c>
      <c r="AC1146" t="str">
        <f t="shared" si="172"/>
        <v>628999007703</v>
      </c>
      <c r="AD1146" t="str">
        <f t="shared" si="173"/>
        <v>Halo+,+Visual+AI+5S+mendeteksi+Violation%3A+METALDET1-LINE+8</v>
      </c>
      <c r="AE1146" t="str">
        <f t="shared" si="174"/>
        <v>https://web.whatsapp.com/send/?phone=628999007703&amp;text=Halo+,+Visual+AI+5S+mendeteksi+Violation%3A+METALDET1-LINE+8&amp;type=phone_number&amp;app_absent=0</v>
      </c>
      <c r="AF1146" t="b">
        <f>IF(ISNA(VLOOKUP(D1146&amp;"-"&amp;AB1146, Ref_Kontak!$A:$E, 4, FALSE)), FALSE, TRUE)</f>
        <v>0</v>
      </c>
      <c r="AG1146" t="str">
        <f>_xlfn.IFNA(VLOOKUP(Z1146,Ref_Kontak!H:H,1,FALSE),"FALSE")</f>
        <v>628999007703</v>
      </c>
      <c r="AH1146" t="str">
        <f t="shared" si="175"/>
        <v>METALDET1-LINE 8</v>
      </c>
      <c r="AI1146">
        <f>IF(I1146="violation",COUNTIF($AH$1:AH1146,AH1146),0)</f>
        <v>525</v>
      </c>
      <c r="AJ1146" t="str">
        <f t="shared" si="176"/>
        <v>violation-METALDET1</v>
      </c>
      <c r="AK1146">
        <f>IF(I1146="violation",COUNTIF($AJ$1:AJ1146,AJ1146),FALSE)</f>
        <v>911</v>
      </c>
      <c r="AL1146">
        <f t="shared" si="177"/>
        <v>0</v>
      </c>
      <c r="AM1146">
        <f t="shared" si="178"/>
        <v>3</v>
      </c>
      <c r="AN1146" t="str">
        <f t="shared" si="179"/>
        <v>ALERT! 3 Violation founded @METALDET1</v>
      </c>
    </row>
    <row r="1147" spans="1:40">
      <c r="A1147" t="s">
        <v>120</v>
      </c>
      <c r="B1147" t="s">
        <v>121</v>
      </c>
      <c r="C1147" t="s">
        <v>859</v>
      </c>
      <c r="D1147" t="s">
        <v>589</v>
      </c>
      <c r="E1147">
        <v>1</v>
      </c>
      <c r="G1147" t="s">
        <v>130</v>
      </c>
      <c r="I1147" t="s">
        <v>125</v>
      </c>
      <c r="Z1147" t="str">
        <f>IFERROR(MID(AA1147,FIND("-",H1147,1)+1,20),_xlfn.IFNA(VLOOKUP(F1147&amp;"-"&amp;AA1147,Ref_Kontak!$A:$E,4,FALSE),Ref_Kontak!$H$2))</f>
        <v>628999007703</v>
      </c>
      <c r="AA1147" t="str">
        <f t="shared" si="170"/>
        <v/>
      </c>
      <c r="AB1147" t="str">
        <f t="shared" si="171"/>
        <v/>
      </c>
      <c r="AC1147" t="str">
        <f t="shared" si="172"/>
        <v>628999007703</v>
      </c>
      <c r="AD1147" t="str">
        <f t="shared" si="173"/>
        <v>Halo+,+Visual+AI+5S+mendeteksi+Violation%3A+METALDET1-LINE+13</v>
      </c>
      <c r="AE1147" t="str">
        <f t="shared" si="174"/>
        <v>https://web.whatsapp.com/send/?phone=628999007703&amp;text=Halo+,+Visual+AI+5S+mendeteksi+Violation%3A+METALDET1-LINE+13&amp;type=phone_number&amp;app_absent=0</v>
      </c>
      <c r="AF1147" t="b">
        <f>IF(ISNA(VLOOKUP(D1147&amp;"-"&amp;AB1147, Ref_Kontak!$A:$E, 4, FALSE)), FALSE, TRUE)</f>
        <v>0</v>
      </c>
      <c r="AG1147" t="str">
        <f>_xlfn.IFNA(VLOOKUP(Z1147,Ref_Kontak!H:H,1,FALSE),"FALSE")</f>
        <v>628999007703</v>
      </c>
      <c r="AH1147" t="str">
        <f t="shared" si="175"/>
        <v>METALDET1-LINE 13</v>
      </c>
      <c r="AI1147">
        <f>IF(I1147="violation",COUNTIF($AH$1:AH1147,AH1147),0)</f>
        <v>388</v>
      </c>
      <c r="AJ1147" t="str">
        <f t="shared" si="176"/>
        <v>violation-METALDET1</v>
      </c>
      <c r="AK1147">
        <f>IF(I1147="violation",COUNTIF($AJ$1:AJ1147,AJ1147),FALSE)</f>
        <v>912</v>
      </c>
      <c r="AL1147">
        <f t="shared" si="177"/>
        <v>0</v>
      </c>
      <c r="AM1147">
        <f t="shared" si="178"/>
        <v>3</v>
      </c>
      <c r="AN1147" t="str">
        <f t="shared" si="179"/>
        <v>ALERT! 3 Violation founded @METALDET1</v>
      </c>
    </row>
    <row r="1148" spans="1:40">
      <c r="A1148" t="s">
        <v>120</v>
      </c>
      <c r="B1148" t="s">
        <v>121</v>
      </c>
      <c r="C1148" t="s">
        <v>860</v>
      </c>
      <c r="D1148" t="s">
        <v>129</v>
      </c>
      <c r="E1148">
        <v>1</v>
      </c>
      <c r="G1148" t="s">
        <v>130</v>
      </c>
      <c r="I1148" t="s">
        <v>125</v>
      </c>
      <c r="Z1148" t="str">
        <f>IFERROR(MID(AA1148,FIND("-",H1148,1)+1,20),_xlfn.IFNA(VLOOKUP(F1148&amp;"-"&amp;AA1148,Ref_Kontak!$A:$E,4,FALSE),Ref_Kontak!$H$2))</f>
        <v>628999007703</v>
      </c>
      <c r="AA1148" t="str">
        <f t="shared" si="170"/>
        <v/>
      </c>
      <c r="AB1148" t="str">
        <f t="shared" si="171"/>
        <v/>
      </c>
      <c r="AC1148" t="str">
        <f t="shared" si="172"/>
        <v>628999007703</v>
      </c>
      <c r="AD1148" t="str">
        <f t="shared" si="173"/>
        <v>Halo+,+Visual+AI+5S+mendeteksi+Violation%3A+METALDET1-LINE+8</v>
      </c>
      <c r="AE1148" t="str">
        <f t="shared" si="174"/>
        <v>https://web.whatsapp.com/send/?phone=628999007703&amp;text=Halo+,+Visual+AI+5S+mendeteksi+Violation%3A+METALDET1-LINE+8&amp;type=phone_number&amp;app_absent=0</v>
      </c>
      <c r="AF1148" t="b">
        <f>IF(ISNA(VLOOKUP(D1148&amp;"-"&amp;AB1148, Ref_Kontak!$A:$E, 4, FALSE)), FALSE, TRUE)</f>
        <v>0</v>
      </c>
      <c r="AG1148" t="str">
        <f>_xlfn.IFNA(VLOOKUP(Z1148,Ref_Kontak!H:H,1,FALSE),"FALSE")</f>
        <v>628999007703</v>
      </c>
      <c r="AH1148" t="str">
        <f t="shared" si="175"/>
        <v>METALDET1-LINE 8</v>
      </c>
      <c r="AI1148">
        <f>IF(I1148="violation",COUNTIF($AH$1:AH1148,AH1148),0)</f>
        <v>526</v>
      </c>
      <c r="AJ1148" t="str">
        <f t="shared" si="176"/>
        <v>violation-METALDET1</v>
      </c>
      <c r="AK1148">
        <f>IF(I1148="violation",COUNTIF($AJ$1:AJ1148,AJ1148),FALSE)</f>
        <v>913</v>
      </c>
      <c r="AL1148">
        <f t="shared" si="177"/>
        <v>0</v>
      </c>
      <c r="AM1148">
        <f t="shared" si="178"/>
        <v>3</v>
      </c>
      <c r="AN1148" t="str">
        <f t="shared" si="179"/>
        <v>ALERT! 3 Violation founded @METALDET1</v>
      </c>
    </row>
    <row r="1149" spans="1:40">
      <c r="A1149" t="s">
        <v>120</v>
      </c>
      <c r="B1149" t="s">
        <v>121</v>
      </c>
      <c r="C1149" t="s">
        <v>860</v>
      </c>
      <c r="D1149" t="s">
        <v>589</v>
      </c>
      <c r="E1149">
        <v>1</v>
      </c>
      <c r="G1149" t="s">
        <v>130</v>
      </c>
      <c r="I1149" t="s">
        <v>125</v>
      </c>
      <c r="Z1149" t="str">
        <f>IFERROR(MID(AA1149,FIND("-",H1149,1)+1,20),_xlfn.IFNA(VLOOKUP(F1149&amp;"-"&amp;AA1149,Ref_Kontak!$A:$E,4,FALSE),Ref_Kontak!$H$2))</f>
        <v>628999007703</v>
      </c>
      <c r="AA1149" t="str">
        <f t="shared" si="170"/>
        <v/>
      </c>
      <c r="AB1149" t="str">
        <f t="shared" si="171"/>
        <v/>
      </c>
      <c r="AC1149" t="str">
        <f t="shared" si="172"/>
        <v>628999007703</v>
      </c>
      <c r="AD1149" t="str">
        <f t="shared" si="173"/>
        <v>Halo+,+Visual+AI+5S+mendeteksi+Violation%3A+METALDET1-LINE+13</v>
      </c>
      <c r="AE1149" t="str">
        <f t="shared" si="174"/>
        <v>https://web.whatsapp.com/send/?phone=628999007703&amp;text=Halo+,+Visual+AI+5S+mendeteksi+Violation%3A+METALDET1-LINE+13&amp;type=phone_number&amp;app_absent=0</v>
      </c>
      <c r="AF1149" t="b">
        <f>IF(ISNA(VLOOKUP(D1149&amp;"-"&amp;AB1149, Ref_Kontak!$A:$E, 4, FALSE)), FALSE, TRUE)</f>
        <v>0</v>
      </c>
      <c r="AG1149" t="str">
        <f>_xlfn.IFNA(VLOOKUP(Z1149,Ref_Kontak!H:H,1,FALSE),"FALSE")</f>
        <v>628999007703</v>
      </c>
      <c r="AH1149" t="str">
        <f t="shared" si="175"/>
        <v>METALDET1-LINE 13</v>
      </c>
      <c r="AI1149">
        <f>IF(I1149="violation",COUNTIF($AH$1:AH1149,AH1149),0)</f>
        <v>389</v>
      </c>
      <c r="AJ1149" t="str">
        <f t="shared" si="176"/>
        <v>violation-METALDET1</v>
      </c>
      <c r="AK1149">
        <f>IF(I1149="violation",COUNTIF($AJ$1:AJ1149,AJ1149),FALSE)</f>
        <v>914</v>
      </c>
      <c r="AL1149">
        <f t="shared" si="177"/>
        <v>0</v>
      </c>
      <c r="AM1149">
        <f t="shared" si="178"/>
        <v>3</v>
      </c>
      <c r="AN1149" t="str">
        <f t="shared" si="179"/>
        <v>ALERT! 3 Violation founded @METALDET1</v>
      </c>
    </row>
    <row r="1150" spans="1:40">
      <c r="A1150" t="s">
        <v>120</v>
      </c>
      <c r="B1150" t="s">
        <v>121</v>
      </c>
      <c r="C1150" t="s">
        <v>861</v>
      </c>
      <c r="D1150" t="s">
        <v>589</v>
      </c>
      <c r="E1150">
        <v>1</v>
      </c>
      <c r="G1150" t="s">
        <v>130</v>
      </c>
      <c r="I1150" t="s">
        <v>125</v>
      </c>
      <c r="Z1150" t="str">
        <f>IFERROR(MID(AA1150,FIND("-",H1150,1)+1,20),_xlfn.IFNA(VLOOKUP(F1150&amp;"-"&amp;AA1150,Ref_Kontak!$A:$E,4,FALSE),Ref_Kontak!$H$2))</f>
        <v>628999007703</v>
      </c>
      <c r="AA1150" t="str">
        <f t="shared" si="170"/>
        <v/>
      </c>
      <c r="AB1150" t="str">
        <f t="shared" si="171"/>
        <v/>
      </c>
      <c r="AC1150" t="str">
        <f t="shared" si="172"/>
        <v>628999007703</v>
      </c>
      <c r="AD1150" t="str">
        <f t="shared" si="173"/>
        <v>Halo+,+Visual+AI+5S+mendeteksi+Violation%3A+METALDET1-LINE+13</v>
      </c>
      <c r="AE1150" t="str">
        <f t="shared" si="174"/>
        <v>https://web.whatsapp.com/send/?phone=628999007703&amp;text=Halo+,+Visual+AI+5S+mendeteksi+Violation%3A+METALDET1-LINE+13&amp;type=phone_number&amp;app_absent=0</v>
      </c>
      <c r="AF1150" t="b">
        <f>IF(ISNA(VLOOKUP(D1150&amp;"-"&amp;AB1150, Ref_Kontak!$A:$E, 4, FALSE)), FALSE, TRUE)</f>
        <v>0</v>
      </c>
      <c r="AG1150" t="str">
        <f>_xlfn.IFNA(VLOOKUP(Z1150,Ref_Kontak!H:H,1,FALSE),"FALSE")</f>
        <v>628999007703</v>
      </c>
      <c r="AH1150" t="str">
        <f t="shared" si="175"/>
        <v>METALDET1-LINE 13</v>
      </c>
      <c r="AI1150">
        <f>IF(I1150="violation",COUNTIF($AH$1:AH1150,AH1150),0)</f>
        <v>390</v>
      </c>
      <c r="AJ1150" t="str">
        <f t="shared" si="176"/>
        <v>violation-METALDET1</v>
      </c>
      <c r="AK1150">
        <f>IF(I1150="violation",COUNTIF($AJ$1:AJ1150,AJ1150),FALSE)</f>
        <v>915</v>
      </c>
      <c r="AL1150">
        <f t="shared" si="177"/>
        <v>0</v>
      </c>
      <c r="AM1150">
        <f t="shared" si="178"/>
        <v>3</v>
      </c>
      <c r="AN1150" t="str">
        <f t="shared" si="179"/>
        <v>ALERT! 3 Violation founded @METALDET1</v>
      </c>
    </row>
    <row r="1151" spans="1:40">
      <c r="A1151" t="s">
        <v>120</v>
      </c>
      <c r="B1151" t="s">
        <v>121</v>
      </c>
      <c r="C1151" t="s">
        <v>861</v>
      </c>
      <c r="D1151" t="s">
        <v>129</v>
      </c>
      <c r="E1151">
        <v>1</v>
      </c>
      <c r="G1151" t="s">
        <v>130</v>
      </c>
      <c r="I1151" t="s">
        <v>125</v>
      </c>
      <c r="Z1151" t="str">
        <f>IFERROR(MID(AA1151,FIND("-",H1151,1)+1,20),_xlfn.IFNA(VLOOKUP(F1151&amp;"-"&amp;AA1151,Ref_Kontak!$A:$E,4,FALSE),Ref_Kontak!$H$2))</f>
        <v>628999007703</v>
      </c>
      <c r="AA1151" t="str">
        <f t="shared" si="170"/>
        <v/>
      </c>
      <c r="AB1151" t="str">
        <f t="shared" si="171"/>
        <v/>
      </c>
      <c r="AC1151" t="str">
        <f t="shared" si="172"/>
        <v>628999007703</v>
      </c>
      <c r="AD1151" t="str">
        <f t="shared" si="173"/>
        <v>Halo+,+Visual+AI+5S+mendeteksi+Violation%3A+METALDET1-LINE+8</v>
      </c>
      <c r="AE1151" t="str">
        <f t="shared" si="174"/>
        <v>https://web.whatsapp.com/send/?phone=628999007703&amp;text=Halo+,+Visual+AI+5S+mendeteksi+Violation%3A+METALDET1-LINE+8&amp;type=phone_number&amp;app_absent=0</v>
      </c>
      <c r="AF1151" t="b">
        <f>IF(ISNA(VLOOKUP(D1151&amp;"-"&amp;AB1151, Ref_Kontak!$A:$E, 4, FALSE)), FALSE, TRUE)</f>
        <v>0</v>
      </c>
      <c r="AG1151" t="str">
        <f>_xlfn.IFNA(VLOOKUP(Z1151,Ref_Kontak!H:H,1,FALSE),"FALSE")</f>
        <v>628999007703</v>
      </c>
      <c r="AH1151" t="str">
        <f t="shared" si="175"/>
        <v>METALDET1-LINE 8</v>
      </c>
      <c r="AI1151">
        <f>IF(I1151="violation",COUNTIF($AH$1:AH1151,AH1151),0)</f>
        <v>527</v>
      </c>
      <c r="AJ1151" t="str">
        <f t="shared" si="176"/>
        <v>violation-METALDET1</v>
      </c>
      <c r="AK1151">
        <f>IF(I1151="violation",COUNTIF($AJ$1:AJ1151,AJ1151),FALSE)</f>
        <v>916</v>
      </c>
      <c r="AL1151">
        <f t="shared" si="177"/>
        <v>0</v>
      </c>
      <c r="AM1151">
        <f t="shared" si="178"/>
        <v>3</v>
      </c>
      <c r="AN1151" t="str">
        <f t="shared" si="179"/>
        <v>ALERT! 3 Violation founded @METALDET1</v>
      </c>
    </row>
    <row r="1152" spans="1:40">
      <c r="A1152" t="s">
        <v>120</v>
      </c>
      <c r="B1152" t="s">
        <v>121</v>
      </c>
      <c r="C1152" t="s">
        <v>862</v>
      </c>
      <c r="D1152" t="s">
        <v>129</v>
      </c>
      <c r="E1152">
        <v>1</v>
      </c>
      <c r="G1152" t="s">
        <v>130</v>
      </c>
      <c r="I1152" t="s">
        <v>125</v>
      </c>
      <c r="Z1152" t="str">
        <f>IFERROR(MID(AA1152,FIND("-",H1152,1)+1,20),_xlfn.IFNA(VLOOKUP(F1152&amp;"-"&amp;AA1152,Ref_Kontak!$A:$E,4,FALSE),Ref_Kontak!$H$2))</f>
        <v>628999007703</v>
      </c>
      <c r="AA1152" t="str">
        <f t="shared" si="170"/>
        <v/>
      </c>
      <c r="AB1152" t="str">
        <f t="shared" si="171"/>
        <v/>
      </c>
      <c r="AC1152" t="str">
        <f t="shared" si="172"/>
        <v>628999007703</v>
      </c>
      <c r="AD1152" t="str">
        <f t="shared" si="173"/>
        <v>Halo+,+Visual+AI+5S+mendeteksi+Violation%3A+METALDET1-LINE+8</v>
      </c>
      <c r="AE1152" t="str">
        <f t="shared" si="174"/>
        <v>https://web.whatsapp.com/send/?phone=628999007703&amp;text=Halo+,+Visual+AI+5S+mendeteksi+Violation%3A+METALDET1-LINE+8&amp;type=phone_number&amp;app_absent=0</v>
      </c>
      <c r="AF1152" t="b">
        <f>IF(ISNA(VLOOKUP(D1152&amp;"-"&amp;AB1152, Ref_Kontak!$A:$E, 4, FALSE)), FALSE, TRUE)</f>
        <v>0</v>
      </c>
      <c r="AG1152" t="str">
        <f>_xlfn.IFNA(VLOOKUP(Z1152,Ref_Kontak!H:H,1,FALSE),"FALSE")</f>
        <v>628999007703</v>
      </c>
      <c r="AH1152" t="str">
        <f t="shared" si="175"/>
        <v>METALDET1-LINE 8</v>
      </c>
      <c r="AI1152">
        <f>IF(I1152="violation",COUNTIF($AH$1:AH1152,AH1152),0)</f>
        <v>528</v>
      </c>
      <c r="AJ1152" t="str">
        <f t="shared" si="176"/>
        <v>violation-METALDET1</v>
      </c>
      <c r="AK1152">
        <f>IF(I1152="violation",COUNTIF($AJ$1:AJ1152,AJ1152),FALSE)</f>
        <v>917</v>
      </c>
      <c r="AL1152">
        <f t="shared" si="177"/>
        <v>0</v>
      </c>
      <c r="AM1152">
        <f t="shared" si="178"/>
        <v>3</v>
      </c>
      <c r="AN1152" t="str">
        <f t="shared" si="179"/>
        <v>ALERT! 3 Violation founded @METALDET1</v>
      </c>
    </row>
    <row r="1153" spans="1:40">
      <c r="A1153" t="s">
        <v>120</v>
      </c>
      <c r="B1153" t="s">
        <v>121</v>
      </c>
      <c r="C1153" t="s">
        <v>862</v>
      </c>
      <c r="D1153" t="s">
        <v>589</v>
      </c>
      <c r="E1153">
        <v>1</v>
      </c>
      <c r="G1153" t="s">
        <v>130</v>
      </c>
      <c r="I1153" t="s">
        <v>125</v>
      </c>
      <c r="Z1153" t="str">
        <f>IFERROR(MID(AA1153,FIND("-",H1153,1)+1,20),_xlfn.IFNA(VLOOKUP(F1153&amp;"-"&amp;AA1153,Ref_Kontak!$A:$E,4,FALSE),Ref_Kontak!$H$2))</f>
        <v>628999007703</v>
      </c>
      <c r="AA1153" t="str">
        <f t="shared" si="170"/>
        <v/>
      </c>
      <c r="AB1153" t="str">
        <f t="shared" si="171"/>
        <v/>
      </c>
      <c r="AC1153" t="str">
        <f t="shared" si="172"/>
        <v>628999007703</v>
      </c>
      <c r="AD1153" t="str">
        <f t="shared" si="173"/>
        <v>Halo+,+Visual+AI+5S+mendeteksi+Violation%3A+METALDET1-LINE+13</v>
      </c>
      <c r="AE1153" t="str">
        <f t="shared" si="174"/>
        <v>https://web.whatsapp.com/send/?phone=628999007703&amp;text=Halo+,+Visual+AI+5S+mendeteksi+Violation%3A+METALDET1-LINE+13&amp;type=phone_number&amp;app_absent=0</v>
      </c>
      <c r="AF1153" t="b">
        <f>IF(ISNA(VLOOKUP(D1153&amp;"-"&amp;AB1153, Ref_Kontak!$A:$E, 4, FALSE)), FALSE, TRUE)</f>
        <v>0</v>
      </c>
      <c r="AG1153" t="str">
        <f>_xlfn.IFNA(VLOOKUP(Z1153,Ref_Kontak!H:H,1,FALSE),"FALSE")</f>
        <v>628999007703</v>
      </c>
      <c r="AH1153" t="str">
        <f t="shared" si="175"/>
        <v>METALDET1-LINE 13</v>
      </c>
      <c r="AI1153">
        <f>IF(I1153="violation",COUNTIF($AH$1:AH1153,AH1153),0)</f>
        <v>391</v>
      </c>
      <c r="AJ1153" t="str">
        <f t="shared" si="176"/>
        <v>violation-METALDET1</v>
      </c>
      <c r="AK1153">
        <f>IF(I1153="violation",COUNTIF($AJ$1:AJ1153,AJ1153),FALSE)</f>
        <v>918</v>
      </c>
      <c r="AL1153">
        <f t="shared" si="177"/>
        <v>0</v>
      </c>
      <c r="AM1153">
        <f t="shared" si="178"/>
        <v>3</v>
      </c>
      <c r="AN1153" t="str">
        <f t="shared" si="179"/>
        <v>ALERT! 3 Violation founded @METALDET1</v>
      </c>
    </row>
    <row r="1154" spans="1:40">
      <c r="A1154" t="s">
        <v>120</v>
      </c>
      <c r="B1154" t="s">
        <v>121</v>
      </c>
      <c r="C1154" t="s">
        <v>863</v>
      </c>
      <c r="D1154" t="s">
        <v>129</v>
      </c>
      <c r="E1154">
        <v>1</v>
      </c>
      <c r="G1154" t="s">
        <v>130</v>
      </c>
      <c r="I1154" t="s">
        <v>125</v>
      </c>
      <c r="Z1154" t="str">
        <f>IFERROR(MID(AA1154,FIND("-",H1154,1)+1,20),_xlfn.IFNA(VLOOKUP(F1154&amp;"-"&amp;AA1154,Ref_Kontak!$A:$E,4,FALSE),Ref_Kontak!$H$2))</f>
        <v>628999007703</v>
      </c>
      <c r="AA1154" t="str">
        <f t="shared" ref="AA1154:AA1217" si="180">CLEAN(SUBSTITUTE(H1154," ",""))</f>
        <v/>
      </c>
      <c r="AB1154" t="str">
        <f t="shared" ref="AB1154:AB1217" si="181">IFERROR(LEFT(AA1154,FIND("-",H1154,1)-1),CLEAN(SUBSTITUTE(SUBSTITUTE(H1154," ",""),"-","")))</f>
        <v/>
      </c>
      <c r="AC1154" t="str">
        <f t="shared" ref="AC1154:AC1217" si="182">IF(LEFT(Z1154,1)="0","62"&amp; MID(Z1154,2,999),Z1154)</f>
        <v>628999007703</v>
      </c>
      <c r="AD1154" t="str">
        <f t="shared" ref="AD1154:AD1217" si="183">"Halo+"&amp;AB1154&amp;","&amp;"+Visual+AI+5S+mendeteksi+Violation%3A+"&amp;SUBSTITUTE(AH1154," ","+")</f>
        <v>Halo+,+Visual+AI+5S+mendeteksi+Violation%3A+METALDET1-LINE+8</v>
      </c>
      <c r="AE1154" t="str">
        <f t="shared" ref="AE1154:AE1217" si="184">"https://web.whatsapp.com/send/?phone="&amp;AC1154&amp;"&amp;text="&amp;AD1154&amp;"&amp;type=phone_number&amp;app_absent=0"</f>
        <v>https://web.whatsapp.com/send/?phone=628999007703&amp;text=Halo+,+Visual+AI+5S+mendeteksi+Violation%3A+METALDET1-LINE+8&amp;type=phone_number&amp;app_absent=0</v>
      </c>
      <c r="AF1154" t="b">
        <f>IF(ISNA(VLOOKUP(D1154&amp;"-"&amp;AB1154, Ref_Kontak!$A:$E, 4, FALSE)), FALSE, TRUE)</f>
        <v>0</v>
      </c>
      <c r="AG1154" t="str">
        <f>_xlfn.IFNA(VLOOKUP(Z1154,Ref_Kontak!H:H,1,FALSE),"FALSE")</f>
        <v>628999007703</v>
      </c>
      <c r="AH1154" t="str">
        <f t="shared" ref="AH1154:AH1217" si="185">G1154&amp;"-"&amp;D1154</f>
        <v>METALDET1-LINE 8</v>
      </c>
      <c r="AI1154">
        <f>IF(I1154="violation",COUNTIF($AH$1:AH1154,AH1154),0)</f>
        <v>529</v>
      </c>
      <c r="AJ1154" t="str">
        <f t="shared" si="176"/>
        <v>violation-METALDET1</v>
      </c>
      <c r="AK1154">
        <f>IF(I1154="violation",COUNTIF($AJ$1:AJ1154,AJ1154),FALSE)</f>
        <v>919</v>
      </c>
      <c r="AL1154">
        <f t="shared" si="177"/>
        <v>0</v>
      </c>
      <c r="AM1154">
        <f t="shared" si="178"/>
        <v>3</v>
      </c>
      <c r="AN1154" t="str">
        <f t="shared" si="179"/>
        <v>ALERT! 3 Violation founded @METALDET1</v>
      </c>
    </row>
    <row r="1155" spans="1:40">
      <c r="A1155" t="s">
        <v>120</v>
      </c>
      <c r="B1155" t="s">
        <v>121</v>
      </c>
      <c r="C1155" t="s">
        <v>864</v>
      </c>
      <c r="D1155" t="s">
        <v>589</v>
      </c>
      <c r="E1155">
        <v>1</v>
      </c>
      <c r="G1155" t="s">
        <v>130</v>
      </c>
      <c r="I1155" t="s">
        <v>125</v>
      </c>
      <c r="Z1155" t="str">
        <f>IFERROR(MID(AA1155,FIND("-",H1155,1)+1,20),_xlfn.IFNA(VLOOKUP(F1155&amp;"-"&amp;AA1155,Ref_Kontak!$A:$E,4,FALSE),Ref_Kontak!$H$2))</f>
        <v>628999007703</v>
      </c>
      <c r="AA1155" t="str">
        <f t="shared" si="180"/>
        <v/>
      </c>
      <c r="AB1155" t="str">
        <f t="shared" si="181"/>
        <v/>
      </c>
      <c r="AC1155" t="str">
        <f t="shared" si="182"/>
        <v>628999007703</v>
      </c>
      <c r="AD1155" t="str">
        <f t="shared" si="183"/>
        <v>Halo+,+Visual+AI+5S+mendeteksi+Violation%3A+METALDET1-LINE+13</v>
      </c>
      <c r="AE1155" t="str">
        <f t="shared" si="184"/>
        <v>https://web.whatsapp.com/send/?phone=628999007703&amp;text=Halo+,+Visual+AI+5S+mendeteksi+Violation%3A+METALDET1-LINE+13&amp;type=phone_number&amp;app_absent=0</v>
      </c>
      <c r="AF1155" t="b">
        <f>IF(ISNA(VLOOKUP(D1155&amp;"-"&amp;AB1155, Ref_Kontak!$A:$E, 4, FALSE)), FALSE, TRUE)</f>
        <v>0</v>
      </c>
      <c r="AG1155" t="str">
        <f>_xlfn.IFNA(VLOOKUP(Z1155,Ref_Kontak!H:H,1,FALSE),"FALSE")</f>
        <v>628999007703</v>
      </c>
      <c r="AH1155" t="str">
        <f t="shared" si="185"/>
        <v>METALDET1-LINE 13</v>
      </c>
      <c r="AI1155">
        <f>IF(I1155="violation",COUNTIF($AH$1:AH1155,AH1155),0)</f>
        <v>392</v>
      </c>
      <c r="AJ1155" t="str">
        <f t="shared" ref="AJ1155:AJ1218" si="186">I1155&amp;"-"&amp;G1155</f>
        <v>violation-METALDET1</v>
      </c>
      <c r="AK1155">
        <f>IF(I1155="violation",COUNTIF($AJ$1:AJ1155,AJ1155),FALSE)</f>
        <v>920</v>
      </c>
      <c r="AL1155">
        <f t="shared" ref="AL1155:AL1218" si="187">IF(AI1155=1,1,0)</f>
        <v>0</v>
      </c>
      <c r="AM1155">
        <f t="shared" ref="AM1155:AM1218" si="188">SUMIF($AJ$2:$AJ$5516,AJ1155,$AL$2:$AL$5516)</f>
        <v>3</v>
      </c>
      <c r="AN1155" t="str">
        <f t="shared" ref="AN1155:AN1218" si="189">"ALERT! " &amp;AM1155&amp; " Violation founded @"&amp;G1155</f>
        <v>ALERT! 3 Violation founded @METALDET1</v>
      </c>
    </row>
    <row r="1156" spans="1:40">
      <c r="A1156" t="s">
        <v>120</v>
      </c>
      <c r="B1156" t="s">
        <v>121</v>
      </c>
      <c r="C1156" t="s">
        <v>864</v>
      </c>
      <c r="D1156" t="s">
        <v>129</v>
      </c>
      <c r="E1156">
        <v>1</v>
      </c>
      <c r="G1156" t="s">
        <v>130</v>
      </c>
      <c r="I1156" t="s">
        <v>125</v>
      </c>
      <c r="Z1156" t="str">
        <f>IFERROR(MID(AA1156,FIND("-",H1156,1)+1,20),_xlfn.IFNA(VLOOKUP(F1156&amp;"-"&amp;AA1156,Ref_Kontak!$A:$E,4,FALSE),Ref_Kontak!$H$2))</f>
        <v>628999007703</v>
      </c>
      <c r="AA1156" t="str">
        <f t="shared" si="180"/>
        <v/>
      </c>
      <c r="AB1156" t="str">
        <f t="shared" si="181"/>
        <v/>
      </c>
      <c r="AC1156" t="str">
        <f t="shared" si="182"/>
        <v>628999007703</v>
      </c>
      <c r="AD1156" t="str">
        <f t="shared" si="183"/>
        <v>Halo+,+Visual+AI+5S+mendeteksi+Violation%3A+METALDET1-LINE+8</v>
      </c>
      <c r="AE1156" t="str">
        <f t="shared" si="184"/>
        <v>https://web.whatsapp.com/send/?phone=628999007703&amp;text=Halo+,+Visual+AI+5S+mendeteksi+Violation%3A+METALDET1-LINE+8&amp;type=phone_number&amp;app_absent=0</v>
      </c>
      <c r="AF1156" t="b">
        <f>IF(ISNA(VLOOKUP(D1156&amp;"-"&amp;AB1156, Ref_Kontak!$A:$E, 4, FALSE)), FALSE, TRUE)</f>
        <v>0</v>
      </c>
      <c r="AG1156" t="str">
        <f>_xlfn.IFNA(VLOOKUP(Z1156,Ref_Kontak!H:H,1,FALSE),"FALSE")</f>
        <v>628999007703</v>
      </c>
      <c r="AH1156" t="str">
        <f t="shared" si="185"/>
        <v>METALDET1-LINE 8</v>
      </c>
      <c r="AI1156">
        <f>IF(I1156="violation",COUNTIF($AH$1:AH1156,AH1156),0)</f>
        <v>530</v>
      </c>
      <c r="AJ1156" t="str">
        <f t="shared" si="186"/>
        <v>violation-METALDET1</v>
      </c>
      <c r="AK1156">
        <f>IF(I1156="violation",COUNTIF($AJ$1:AJ1156,AJ1156),FALSE)</f>
        <v>921</v>
      </c>
      <c r="AL1156">
        <f t="shared" si="187"/>
        <v>0</v>
      </c>
      <c r="AM1156">
        <f t="shared" si="188"/>
        <v>3</v>
      </c>
      <c r="AN1156" t="str">
        <f t="shared" si="189"/>
        <v>ALERT! 3 Violation founded @METALDET1</v>
      </c>
    </row>
    <row r="1157" spans="1:40">
      <c r="A1157" t="s">
        <v>120</v>
      </c>
      <c r="B1157" t="s">
        <v>121</v>
      </c>
      <c r="C1157" t="s">
        <v>864</v>
      </c>
      <c r="D1157" t="s">
        <v>589</v>
      </c>
      <c r="E1157">
        <v>1</v>
      </c>
      <c r="G1157" t="s">
        <v>130</v>
      </c>
      <c r="I1157" t="s">
        <v>125</v>
      </c>
      <c r="Z1157" t="str">
        <f>IFERROR(MID(AA1157,FIND("-",H1157,1)+1,20),_xlfn.IFNA(VLOOKUP(F1157&amp;"-"&amp;AA1157,Ref_Kontak!$A:$E,4,FALSE),Ref_Kontak!$H$2))</f>
        <v>628999007703</v>
      </c>
      <c r="AA1157" t="str">
        <f t="shared" si="180"/>
        <v/>
      </c>
      <c r="AB1157" t="str">
        <f t="shared" si="181"/>
        <v/>
      </c>
      <c r="AC1157" t="str">
        <f t="shared" si="182"/>
        <v>628999007703</v>
      </c>
      <c r="AD1157" t="str">
        <f t="shared" si="183"/>
        <v>Halo+,+Visual+AI+5S+mendeteksi+Violation%3A+METALDET1-LINE+13</v>
      </c>
      <c r="AE1157" t="str">
        <f t="shared" si="184"/>
        <v>https://web.whatsapp.com/send/?phone=628999007703&amp;text=Halo+,+Visual+AI+5S+mendeteksi+Violation%3A+METALDET1-LINE+13&amp;type=phone_number&amp;app_absent=0</v>
      </c>
      <c r="AF1157" t="b">
        <f>IF(ISNA(VLOOKUP(D1157&amp;"-"&amp;AB1157, Ref_Kontak!$A:$E, 4, FALSE)), FALSE, TRUE)</f>
        <v>0</v>
      </c>
      <c r="AG1157" t="str">
        <f>_xlfn.IFNA(VLOOKUP(Z1157,Ref_Kontak!H:H,1,FALSE),"FALSE")</f>
        <v>628999007703</v>
      </c>
      <c r="AH1157" t="str">
        <f t="shared" si="185"/>
        <v>METALDET1-LINE 13</v>
      </c>
      <c r="AI1157">
        <f>IF(I1157="violation",COUNTIF($AH$1:AH1157,AH1157),0)</f>
        <v>393</v>
      </c>
      <c r="AJ1157" t="str">
        <f t="shared" si="186"/>
        <v>violation-METALDET1</v>
      </c>
      <c r="AK1157">
        <f>IF(I1157="violation",COUNTIF($AJ$1:AJ1157,AJ1157),FALSE)</f>
        <v>922</v>
      </c>
      <c r="AL1157">
        <f t="shared" si="187"/>
        <v>0</v>
      </c>
      <c r="AM1157">
        <f t="shared" si="188"/>
        <v>3</v>
      </c>
      <c r="AN1157" t="str">
        <f t="shared" si="189"/>
        <v>ALERT! 3 Violation founded @METALDET1</v>
      </c>
    </row>
    <row r="1158" spans="1:40">
      <c r="A1158" t="s">
        <v>120</v>
      </c>
      <c r="B1158" t="s">
        <v>121</v>
      </c>
      <c r="C1158" t="s">
        <v>865</v>
      </c>
      <c r="D1158" t="s">
        <v>129</v>
      </c>
      <c r="E1158">
        <v>1</v>
      </c>
      <c r="G1158" t="s">
        <v>130</v>
      </c>
      <c r="I1158" t="s">
        <v>125</v>
      </c>
      <c r="Z1158" t="str">
        <f>IFERROR(MID(AA1158,FIND("-",H1158,1)+1,20),_xlfn.IFNA(VLOOKUP(F1158&amp;"-"&amp;AA1158,Ref_Kontak!$A:$E,4,FALSE),Ref_Kontak!$H$2))</f>
        <v>628999007703</v>
      </c>
      <c r="AA1158" t="str">
        <f t="shared" si="180"/>
        <v/>
      </c>
      <c r="AB1158" t="str">
        <f t="shared" si="181"/>
        <v/>
      </c>
      <c r="AC1158" t="str">
        <f t="shared" si="182"/>
        <v>628999007703</v>
      </c>
      <c r="AD1158" t="str">
        <f t="shared" si="183"/>
        <v>Halo+,+Visual+AI+5S+mendeteksi+Violation%3A+METALDET1-LINE+8</v>
      </c>
      <c r="AE1158" t="str">
        <f t="shared" si="184"/>
        <v>https://web.whatsapp.com/send/?phone=628999007703&amp;text=Halo+,+Visual+AI+5S+mendeteksi+Violation%3A+METALDET1-LINE+8&amp;type=phone_number&amp;app_absent=0</v>
      </c>
      <c r="AF1158" t="b">
        <f>IF(ISNA(VLOOKUP(D1158&amp;"-"&amp;AB1158, Ref_Kontak!$A:$E, 4, FALSE)), FALSE, TRUE)</f>
        <v>0</v>
      </c>
      <c r="AG1158" t="str">
        <f>_xlfn.IFNA(VLOOKUP(Z1158,Ref_Kontak!H:H,1,FALSE),"FALSE")</f>
        <v>628999007703</v>
      </c>
      <c r="AH1158" t="str">
        <f t="shared" si="185"/>
        <v>METALDET1-LINE 8</v>
      </c>
      <c r="AI1158">
        <f>IF(I1158="violation",COUNTIF($AH$1:AH1158,AH1158),0)</f>
        <v>531</v>
      </c>
      <c r="AJ1158" t="str">
        <f t="shared" si="186"/>
        <v>violation-METALDET1</v>
      </c>
      <c r="AK1158">
        <f>IF(I1158="violation",COUNTIF($AJ$1:AJ1158,AJ1158),FALSE)</f>
        <v>923</v>
      </c>
      <c r="AL1158">
        <f t="shared" si="187"/>
        <v>0</v>
      </c>
      <c r="AM1158">
        <f t="shared" si="188"/>
        <v>3</v>
      </c>
      <c r="AN1158" t="str">
        <f t="shared" si="189"/>
        <v>ALERT! 3 Violation founded @METALDET1</v>
      </c>
    </row>
    <row r="1159" spans="1:40">
      <c r="A1159" t="s">
        <v>120</v>
      </c>
      <c r="B1159" t="s">
        <v>121</v>
      </c>
      <c r="C1159" t="s">
        <v>865</v>
      </c>
      <c r="D1159" t="s">
        <v>589</v>
      </c>
      <c r="E1159">
        <v>1</v>
      </c>
      <c r="G1159" t="s">
        <v>130</v>
      </c>
      <c r="I1159" t="s">
        <v>125</v>
      </c>
      <c r="Z1159" t="str">
        <f>IFERROR(MID(AA1159,FIND("-",H1159,1)+1,20),_xlfn.IFNA(VLOOKUP(F1159&amp;"-"&amp;AA1159,Ref_Kontak!$A:$E,4,FALSE),Ref_Kontak!$H$2))</f>
        <v>628999007703</v>
      </c>
      <c r="AA1159" t="str">
        <f t="shared" si="180"/>
        <v/>
      </c>
      <c r="AB1159" t="str">
        <f t="shared" si="181"/>
        <v/>
      </c>
      <c r="AC1159" t="str">
        <f t="shared" si="182"/>
        <v>628999007703</v>
      </c>
      <c r="AD1159" t="str">
        <f t="shared" si="183"/>
        <v>Halo+,+Visual+AI+5S+mendeteksi+Violation%3A+METALDET1-LINE+13</v>
      </c>
      <c r="AE1159" t="str">
        <f t="shared" si="184"/>
        <v>https://web.whatsapp.com/send/?phone=628999007703&amp;text=Halo+,+Visual+AI+5S+mendeteksi+Violation%3A+METALDET1-LINE+13&amp;type=phone_number&amp;app_absent=0</v>
      </c>
      <c r="AF1159" t="b">
        <f>IF(ISNA(VLOOKUP(D1159&amp;"-"&amp;AB1159, Ref_Kontak!$A:$E, 4, FALSE)), FALSE, TRUE)</f>
        <v>0</v>
      </c>
      <c r="AG1159" t="str">
        <f>_xlfn.IFNA(VLOOKUP(Z1159,Ref_Kontak!H:H,1,FALSE),"FALSE")</f>
        <v>628999007703</v>
      </c>
      <c r="AH1159" t="str">
        <f t="shared" si="185"/>
        <v>METALDET1-LINE 13</v>
      </c>
      <c r="AI1159">
        <f>IF(I1159="violation",COUNTIF($AH$1:AH1159,AH1159),0)</f>
        <v>394</v>
      </c>
      <c r="AJ1159" t="str">
        <f t="shared" si="186"/>
        <v>violation-METALDET1</v>
      </c>
      <c r="AK1159">
        <f>IF(I1159="violation",COUNTIF($AJ$1:AJ1159,AJ1159),FALSE)</f>
        <v>924</v>
      </c>
      <c r="AL1159">
        <f t="shared" si="187"/>
        <v>0</v>
      </c>
      <c r="AM1159">
        <f t="shared" si="188"/>
        <v>3</v>
      </c>
      <c r="AN1159" t="str">
        <f t="shared" si="189"/>
        <v>ALERT! 3 Violation founded @METALDET1</v>
      </c>
    </row>
    <row r="1160" spans="1:40">
      <c r="A1160" t="s">
        <v>120</v>
      </c>
      <c r="B1160" t="s">
        <v>121</v>
      </c>
      <c r="C1160" t="s">
        <v>866</v>
      </c>
      <c r="D1160" t="s">
        <v>589</v>
      </c>
      <c r="E1160">
        <v>1</v>
      </c>
      <c r="G1160" t="s">
        <v>130</v>
      </c>
      <c r="I1160" t="s">
        <v>125</v>
      </c>
      <c r="Z1160" t="str">
        <f>IFERROR(MID(AA1160,FIND("-",H1160,1)+1,20),_xlfn.IFNA(VLOOKUP(F1160&amp;"-"&amp;AA1160,Ref_Kontak!$A:$E,4,FALSE),Ref_Kontak!$H$2))</f>
        <v>628999007703</v>
      </c>
      <c r="AA1160" t="str">
        <f t="shared" si="180"/>
        <v/>
      </c>
      <c r="AB1160" t="str">
        <f t="shared" si="181"/>
        <v/>
      </c>
      <c r="AC1160" t="str">
        <f t="shared" si="182"/>
        <v>628999007703</v>
      </c>
      <c r="AD1160" t="str">
        <f t="shared" si="183"/>
        <v>Halo+,+Visual+AI+5S+mendeteksi+Violation%3A+METALDET1-LINE+13</v>
      </c>
      <c r="AE1160" t="str">
        <f t="shared" si="184"/>
        <v>https://web.whatsapp.com/send/?phone=628999007703&amp;text=Halo+,+Visual+AI+5S+mendeteksi+Violation%3A+METALDET1-LINE+13&amp;type=phone_number&amp;app_absent=0</v>
      </c>
      <c r="AF1160" t="b">
        <f>IF(ISNA(VLOOKUP(D1160&amp;"-"&amp;AB1160, Ref_Kontak!$A:$E, 4, FALSE)), FALSE, TRUE)</f>
        <v>0</v>
      </c>
      <c r="AG1160" t="str">
        <f>_xlfn.IFNA(VLOOKUP(Z1160,Ref_Kontak!H:H,1,FALSE),"FALSE")</f>
        <v>628999007703</v>
      </c>
      <c r="AH1160" t="str">
        <f t="shared" si="185"/>
        <v>METALDET1-LINE 13</v>
      </c>
      <c r="AI1160">
        <f>IF(I1160="violation",COUNTIF($AH$1:AH1160,AH1160),0)</f>
        <v>395</v>
      </c>
      <c r="AJ1160" t="str">
        <f t="shared" si="186"/>
        <v>violation-METALDET1</v>
      </c>
      <c r="AK1160">
        <f>IF(I1160="violation",COUNTIF($AJ$1:AJ1160,AJ1160),FALSE)</f>
        <v>925</v>
      </c>
      <c r="AL1160">
        <f t="shared" si="187"/>
        <v>0</v>
      </c>
      <c r="AM1160">
        <f t="shared" si="188"/>
        <v>3</v>
      </c>
      <c r="AN1160" t="str">
        <f t="shared" si="189"/>
        <v>ALERT! 3 Violation founded @METALDET1</v>
      </c>
    </row>
    <row r="1161" spans="1:40">
      <c r="A1161" t="s">
        <v>120</v>
      </c>
      <c r="B1161" t="s">
        <v>121</v>
      </c>
      <c r="C1161" t="s">
        <v>866</v>
      </c>
      <c r="D1161" t="s">
        <v>129</v>
      </c>
      <c r="E1161">
        <v>1</v>
      </c>
      <c r="G1161" t="s">
        <v>130</v>
      </c>
      <c r="I1161" t="s">
        <v>125</v>
      </c>
      <c r="Z1161" t="str">
        <f>IFERROR(MID(AA1161,FIND("-",H1161,1)+1,20),_xlfn.IFNA(VLOOKUP(F1161&amp;"-"&amp;AA1161,Ref_Kontak!$A:$E,4,FALSE),Ref_Kontak!$H$2))</f>
        <v>628999007703</v>
      </c>
      <c r="AA1161" t="str">
        <f t="shared" si="180"/>
        <v/>
      </c>
      <c r="AB1161" t="str">
        <f t="shared" si="181"/>
        <v/>
      </c>
      <c r="AC1161" t="str">
        <f t="shared" si="182"/>
        <v>628999007703</v>
      </c>
      <c r="AD1161" t="str">
        <f t="shared" si="183"/>
        <v>Halo+,+Visual+AI+5S+mendeteksi+Violation%3A+METALDET1-LINE+8</v>
      </c>
      <c r="AE1161" t="str">
        <f t="shared" si="184"/>
        <v>https://web.whatsapp.com/send/?phone=628999007703&amp;text=Halo+,+Visual+AI+5S+mendeteksi+Violation%3A+METALDET1-LINE+8&amp;type=phone_number&amp;app_absent=0</v>
      </c>
      <c r="AF1161" t="b">
        <f>IF(ISNA(VLOOKUP(D1161&amp;"-"&amp;AB1161, Ref_Kontak!$A:$E, 4, FALSE)), FALSE, TRUE)</f>
        <v>0</v>
      </c>
      <c r="AG1161" t="str">
        <f>_xlfn.IFNA(VLOOKUP(Z1161,Ref_Kontak!H:H,1,FALSE),"FALSE")</f>
        <v>628999007703</v>
      </c>
      <c r="AH1161" t="str">
        <f t="shared" si="185"/>
        <v>METALDET1-LINE 8</v>
      </c>
      <c r="AI1161">
        <f>IF(I1161="violation",COUNTIF($AH$1:AH1161,AH1161),0)</f>
        <v>532</v>
      </c>
      <c r="AJ1161" t="str">
        <f t="shared" si="186"/>
        <v>violation-METALDET1</v>
      </c>
      <c r="AK1161">
        <f>IF(I1161="violation",COUNTIF($AJ$1:AJ1161,AJ1161),FALSE)</f>
        <v>926</v>
      </c>
      <c r="AL1161">
        <f t="shared" si="187"/>
        <v>0</v>
      </c>
      <c r="AM1161">
        <f t="shared" si="188"/>
        <v>3</v>
      </c>
      <c r="AN1161" t="str">
        <f t="shared" si="189"/>
        <v>ALERT! 3 Violation founded @METALDET1</v>
      </c>
    </row>
    <row r="1162" spans="1:40">
      <c r="A1162" t="s">
        <v>120</v>
      </c>
      <c r="B1162" t="s">
        <v>121</v>
      </c>
      <c r="C1162" t="s">
        <v>867</v>
      </c>
      <c r="D1162" t="s">
        <v>129</v>
      </c>
      <c r="E1162">
        <v>1</v>
      </c>
      <c r="G1162" t="s">
        <v>130</v>
      </c>
      <c r="I1162" t="s">
        <v>125</v>
      </c>
      <c r="Z1162" t="str">
        <f>IFERROR(MID(AA1162,FIND("-",H1162,1)+1,20),_xlfn.IFNA(VLOOKUP(F1162&amp;"-"&amp;AA1162,Ref_Kontak!$A:$E,4,FALSE),Ref_Kontak!$H$2))</f>
        <v>628999007703</v>
      </c>
      <c r="AA1162" t="str">
        <f t="shared" si="180"/>
        <v/>
      </c>
      <c r="AB1162" t="str">
        <f t="shared" si="181"/>
        <v/>
      </c>
      <c r="AC1162" t="str">
        <f t="shared" si="182"/>
        <v>628999007703</v>
      </c>
      <c r="AD1162" t="str">
        <f t="shared" si="183"/>
        <v>Halo+,+Visual+AI+5S+mendeteksi+Violation%3A+METALDET1-LINE+8</v>
      </c>
      <c r="AE1162" t="str">
        <f t="shared" si="184"/>
        <v>https://web.whatsapp.com/send/?phone=628999007703&amp;text=Halo+,+Visual+AI+5S+mendeteksi+Violation%3A+METALDET1-LINE+8&amp;type=phone_number&amp;app_absent=0</v>
      </c>
      <c r="AF1162" t="b">
        <f>IF(ISNA(VLOOKUP(D1162&amp;"-"&amp;AB1162, Ref_Kontak!$A:$E, 4, FALSE)), FALSE, TRUE)</f>
        <v>0</v>
      </c>
      <c r="AG1162" t="str">
        <f>_xlfn.IFNA(VLOOKUP(Z1162,Ref_Kontak!H:H,1,FALSE),"FALSE")</f>
        <v>628999007703</v>
      </c>
      <c r="AH1162" t="str">
        <f t="shared" si="185"/>
        <v>METALDET1-LINE 8</v>
      </c>
      <c r="AI1162">
        <f>IF(I1162="violation",COUNTIF($AH$1:AH1162,AH1162),0)</f>
        <v>533</v>
      </c>
      <c r="AJ1162" t="str">
        <f t="shared" si="186"/>
        <v>violation-METALDET1</v>
      </c>
      <c r="AK1162">
        <f>IF(I1162="violation",COUNTIF($AJ$1:AJ1162,AJ1162),FALSE)</f>
        <v>927</v>
      </c>
      <c r="AL1162">
        <f t="shared" si="187"/>
        <v>0</v>
      </c>
      <c r="AM1162">
        <f t="shared" si="188"/>
        <v>3</v>
      </c>
      <c r="AN1162" t="str">
        <f t="shared" si="189"/>
        <v>ALERT! 3 Violation founded @METALDET1</v>
      </c>
    </row>
    <row r="1163" spans="1:40">
      <c r="A1163" t="s">
        <v>120</v>
      </c>
      <c r="B1163" t="s">
        <v>121</v>
      </c>
      <c r="C1163" t="s">
        <v>867</v>
      </c>
      <c r="D1163" t="s">
        <v>589</v>
      </c>
      <c r="E1163">
        <v>1</v>
      </c>
      <c r="G1163" t="s">
        <v>130</v>
      </c>
      <c r="I1163" t="s">
        <v>125</v>
      </c>
      <c r="Z1163" t="str">
        <f>IFERROR(MID(AA1163,FIND("-",H1163,1)+1,20),_xlfn.IFNA(VLOOKUP(F1163&amp;"-"&amp;AA1163,Ref_Kontak!$A:$E,4,FALSE),Ref_Kontak!$H$2))</f>
        <v>628999007703</v>
      </c>
      <c r="AA1163" t="str">
        <f t="shared" si="180"/>
        <v/>
      </c>
      <c r="AB1163" t="str">
        <f t="shared" si="181"/>
        <v/>
      </c>
      <c r="AC1163" t="str">
        <f t="shared" si="182"/>
        <v>628999007703</v>
      </c>
      <c r="AD1163" t="str">
        <f t="shared" si="183"/>
        <v>Halo+,+Visual+AI+5S+mendeteksi+Violation%3A+METALDET1-LINE+13</v>
      </c>
      <c r="AE1163" t="str">
        <f t="shared" si="184"/>
        <v>https://web.whatsapp.com/send/?phone=628999007703&amp;text=Halo+,+Visual+AI+5S+mendeteksi+Violation%3A+METALDET1-LINE+13&amp;type=phone_number&amp;app_absent=0</v>
      </c>
      <c r="AF1163" t="b">
        <f>IF(ISNA(VLOOKUP(D1163&amp;"-"&amp;AB1163, Ref_Kontak!$A:$E, 4, FALSE)), FALSE, TRUE)</f>
        <v>0</v>
      </c>
      <c r="AG1163" t="str">
        <f>_xlfn.IFNA(VLOOKUP(Z1163,Ref_Kontak!H:H,1,FALSE),"FALSE")</f>
        <v>628999007703</v>
      </c>
      <c r="AH1163" t="str">
        <f t="shared" si="185"/>
        <v>METALDET1-LINE 13</v>
      </c>
      <c r="AI1163">
        <f>IF(I1163="violation",COUNTIF($AH$1:AH1163,AH1163),0)</f>
        <v>396</v>
      </c>
      <c r="AJ1163" t="str">
        <f t="shared" si="186"/>
        <v>violation-METALDET1</v>
      </c>
      <c r="AK1163">
        <f>IF(I1163="violation",COUNTIF($AJ$1:AJ1163,AJ1163),FALSE)</f>
        <v>928</v>
      </c>
      <c r="AL1163">
        <f t="shared" si="187"/>
        <v>0</v>
      </c>
      <c r="AM1163">
        <f t="shared" si="188"/>
        <v>3</v>
      </c>
      <c r="AN1163" t="str">
        <f t="shared" si="189"/>
        <v>ALERT! 3 Violation founded @METALDET1</v>
      </c>
    </row>
    <row r="1164" spans="1:40">
      <c r="A1164" t="s">
        <v>120</v>
      </c>
      <c r="B1164" t="s">
        <v>121</v>
      </c>
      <c r="C1164" t="s">
        <v>868</v>
      </c>
      <c r="D1164" t="s">
        <v>129</v>
      </c>
      <c r="E1164">
        <v>1</v>
      </c>
      <c r="G1164" t="s">
        <v>130</v>
      </c>
      <c r="I1164" t="s">
        <v>125</v>
      </c>
      <c r="Z1164" t="str">
        <f>IFERROR(MID(AA1164,FIND("-",H1164,1)+1,20),_xlfn.IFNA(VLOOKUP(F1164&amp;"-"&amp;AA1164,Ref_Kontak!$A:$E,4,FALSE),Ref_Kontak!$H$2))</f>
        <v>628999007703</v>
      </c>
      <c r="AA1164" t="str">
        <f t="shared" si="180"/>
        <v/>
      </c>
      <c r="AB1164" t="str">
        <f t="shared" si="181"/>
        <v/>
      </c>
      <c r="AC1164" t="str">
        <f t="shared" si="182"/>
        <v>628999007703</v>
      </c>
      <c r="AD1164" t="str">
        <f t="shared" si="183"/>
        <v>Halo+,+Visual+AI+5S+mendeteksi+Violation%3A+METALDET1-LINE+8</v>
      </c>
      <c r="AE1164" t="str">
        <f t="shared" si="184"/>
        <v>https://web.whatsapp.com/send/?phone=628999007703&amp;text=Halo+,+Visual+AI+5S+mendeteksi+Violation%3A+METALDET1-LINE+8&amp;type=phone_number&amp;app_absent=0</v>
      </c>
      <c r="AF1164" t="b">
        <f>IF(ISNA(VLOOKUP(D1164&amp;"-"&amp;AB1164, Ref_Kontak!$A:$E, 4, FALSE)), FALSE, TRUE)</f>
        <v>0</v>
      </c>
      <c r="AG1164" t="str">
        <f>_xlfn.IFNA(VLOOKUP(Z1164,Ref_Kontak!H:H,1,FALSE),"FALSE")</f>
        <v>628999007703</v>
      </c>
      <c r="AH1164" t="str">
        <f t="shared" si="185"/>
        <v>METALDET1-LINE 8</v>
      </c>
      <c r="AI1164">
        <f>IF(I1164="violation",COUNTIF($AH$1:AH1164,AH1164),0)</f>
        <v>534</v>
      </c>
      <c r="AJ1164" t="str">
        <f t="shared" si="186"/>
        <v>violation-METALDET1</v>
      </c>
      <c r="AK1164">
        <f>IF(I1164="violation",COUNTIF($AJ$1:AJ1164,AJ1164),FALSE)</f>
        <v>929</v>
      </c>
      <c r="AL1164">
        <f t="shared" si="187"/>
        <v>0</v>
      </c>
      <c r="AM1164">
        <f t="shared" si="188"/>
        <v>3</v>
      </c>
      <c r="AN1164" t="str">
        <f t="shared" si="189"/>
        <v>ALERT! 3 Violation founded @METALDET1</v>
      </c>
    </row>
    <row r="1165" spans="1:40">
      <c r="A1165" t="s">
        <v>120</v>
      </c>
      <c r="B1165" t="s">
        <v>121</v>
      </c>
      <c r="C1165" t="s">
        <v>869</v>
      </c>
      <c r="D1165" t="s">
        <v>589</v>
      </c>
      <c r="E1165">
        <v>1</v>
      </c>
      <c r="G1165" t="s">
        <v>130</v>
      </c>
      <c r="I1165" t="s">
        <v>125</v>
      </c>
      <c r="Z1165" t="str">
        <f>IFERROR(MID(AA1165,FIND("-",H1165,1)+1,20),_xlfn.IFNA(VLOOKUP(F1165&amp;"-"&amp;AA1165,Ref_Kontak!$A:$E,4,FALSE),Ref_Kontak!$H$2))</f>
        <v>628999007703</v>
      </c>
      <c r="AA1165" t="str">
        <f t="shared" si="180"/>
        <v/>
      </c>
      <c r="AB1165" t="str">
        <f t="shared" si="181"/>
        <v/>
      </c>
      <c r="AC1165" t="str">
        <f t="shared" si="182"/>
        <v>628999007703</v>
      </c>
      <c r="AD1165" t="str">
        <f t="shared" si="183"/>
        <v>Halo+,+Visual+AI+5S+mendeteksi+Violation%3A+METALDET1-LINE+13</v>
      </c>
      <c r="AE1165" t="str">
        <f t="shared" si="184"/>
        <v>https://web.whatsapp.com/send/?phone=628999007703&amp;text=Halo+,+Visual+AI+5S+mendeteksi+Violation%3A+METALDET1-LINE+13&amp;type=phone_number&amp;app_absent=0</v>
      </c>
      <c r="AF1165" t="b">
        <f>IF(ISNA(VLOOKUP(D1165&amp;"-"&amp;AB1165, Ref_Kontak!$A:$E, 4, FALSE)), FALSE, TRUE)</f>
        <v>0</v>
      </c>
      <c r="AG1165" t="str">
        <f>_xlfn.IFNA(VLOOKUP(Z1165,Ref_Kontak!H:H,1,FALSE),"FALSE")</f>
        <v>628999007703</v>
      </c>
      <c r="AH1165" t="str">
        <f t="shared" si="185"/>
        <v>METALDET1-LINE 13</v>
      </c>
      <c r="AI1165">
        <f>IF(I1165="violation",COUNTIF($AH$1:AH1165,AH1165),0)</f>
        <v>397</v>
      </c>
      <c r="AJ1165" t="str">
        <f t="shared" si="186"/>
        <v>violation-METALDET1</v>
      </c>
      <c r="AK1165">
        <f>IF(I1165="violation",COUNTIF($AJ$1:AJ1165,AJ1165),FALSE)</f>
        <v>930</v>
      </c>
      <c r="AL1165">
        <f t="shared" si="187"/>
        <v>0</v>
      </c>
      <c r="AM1165">
        <f t="shared" si="188"/>
        <v>3</v>
      </c>
      <c r="AN1165" t="str">
        <f t="shared" si="189"/>
        <v>ALERT! 3 Violation founded @METALDET1</v>
      </c>
    </row>
    <row r="1166" spans="1:40">
      <c r="A1166" t="s">
        <v>120</v>
      </c>
      <c r="B1166" t="s">
        <v>121</v>
      </c>
      <c r="C1166" t="s">
        <v>869</v>
      </c>
      <c r="D1166" t="s">
        <v>129</v>
      </c>
      <c r="E1166">
        <v>1</v>
      </c>
      <c r="G1166" t="s">
        <v>130</v>
      </c>
      <c r="I1166" t="s">
        <v>125</v>
      </c>
      <c r="Z1166" t="str">
        <f>IFERROR(MID(AA1166,FIND("-",H1166,1)+1,20),_xlfn.IFNA(VLOOKUP(F1166&amp;"-"&amp;AA1166,Ref_Kontak!$A:$E,4,FALSE),Ref_Kontak!$H$2))</f>
        <v>628999007703</v>
      </c>
      <c r="AA1166" t="str">
        <f t="shared" si="180"/>
        <v/>
      </c>
      <c r="AB1166" t="str">
        <f t="shared" si="181"/>
        <v/>
      </c>
      <c r="AC1166" t="str">
        <f t="shared" si="182"/>
        <v>628999007703</v>
      </c>
      <c r="AD1166" t="str">
        <f t="shared" si="183"/>
        <v>Halo+,+Visual+AI+5S+mendeteksi+Violation%3A+METALDET1-LINE+8</v>
      </c>
      <c r="AE1166" t="str">
        <f t="shared" si="184"/>
        <v>https://web.whatsapp.com/send/?phone=628999007703&amp;text=Halo+,+Visual+AI+5S+mendeteksi+Violation%3A+METALDET1-LINE+8&amp;type=phone_number&amp;app_absent=0</v>
      </c>
      <c r="AF1166" t="b">
        <f>IF(ISNA(VLOOKUP(D1166&amp;"-"&amp;AB1166, Ref_Kontak!$A:$E, 4, FALSE)), FALSE, TRUE)</f>
        <v>0</v>
      </c>
      <c r="AG1166" t="str">
        <f>_xlfn.IFNA(VLOOKUP(Z1166,Ref_Kontak!H:H,1,FALSE),"FALSE")</f>
        <v>628999007703</v>
      </c>
      <c r="AH1166" t="str">
        <f t="shared" si="185"/>
        <v>METALDET1-LINE 8</v>
      </c>
      <c r="AI1166">
        <f>IF(I1166="violation",COUNTIF($AH$1:AH1166,AH1166),0)</f>
        <v>535</v>
      </c>
      <c r="AJ1166" t="str">
        <f t="shared" si="186"/>
        <v>violation-METALDET1</v>
      </c>
      <c r="AK1166">
        <f>IF(I1166="violation",COUNTIF($AJ$1:AJ1166,AJ1166),FALSE)</f>
        <v>931</v>
      </c>
      <c r="AL1166">
        <f t="shared" si="187"/>
        <v>0</v>
      </c>
      <c r="AM1166">
        <f t="shared" si="188"/>
        <v>3</v>
      </c>
      <c r="AN1166" t="str">
        <f t="shared" si="189"/>
        <v>ALERT! 3 Violation founded @METALDET1</v>
      </c>
    </row>
    <row r="1167" spans="1:40">
      <c r="A1167" t="s">
        <v>120</v>
      </c>
      <c r="B1167" t="s">
        <v>121</v>
      </c>
      <c r="C1167" t="s">
        <v>869</v>
      </c>
      <c r="D1167" t="s">
        <v>589</v>
      </c>
      <c r="E1167">
        <v>1</v>
      </c>
      <c r="G1167" t="s">
        <v>130</v>
      </c>
      <c r="I1167" t="s">
        <v>125</v>
      </c>
      <c r="Z1167" t="str">
        <f>IFERROR(MID(AA1167,FIND("-",H1167,1)+1,20),_xlfn.IFNA(VLOOKUP(F1167&amp;"-"&amp;AA1167,Ref_Kontak!$A:$E,4,FALSE),Ref_Kontak!$H$2))</f>
        <v>628999007703</v>
      </c>
      <c r="AA1167" t="str">
        <f t="shared" si="180"/>
        <v/>
      </c>
      <c r="AB1167" t="str">
        <f t="shared" si="181"/>
        <v/>
      </c>
      <c r="AC1167" t="str">
        <f t="shared" si="182"/>
        <v>628999007703</v>
      </c>
      <c r="AD1167" t="str">
        <f t="shared" si="183"/>
        <v>Halo+,+Visual+AI+5S+mendeteksi+Violation%3A+METALDET1-LINE+13</v>
      </c>
      <c r="AE1167" t="str">
        <f t="shared" si="184"/>
        <v>https://web.whatsapp.com/send/?phone=628999007703&amp;text=Halo+,+Visual+AI+5S+mendeteksi+Violation%3A+METALDET1-LINE+13&amp;type=phone_number&amp;app_absent=0</v>
      </c>
      <c r="AF1167" t="b">
        <f>IF(ISNA(VLOOKUP(D1167&amp;"-"&amp;AB1167, Ref_Kontak!$A:$E, 4, FALSE)), FALSE, TRUE)</f>
        <v>0</v>
      </c>
      <c r="AG1167" t="str">
        <f>_xlfn.IFNA(VLOOKUP(Z1167,Ref_Kontak!H:H,1,FALSE),"FALSE")</f>
        <v>628999007703</v>
      </c>
      <c r="AH1167" t="str">
        <f t="shared" si="185"/>
        <v>METALDET1-LINE 13</v>
      </c>
      <c r="AI1167">
        <f>IF(I1167="violation",COUNTIF($AH$1:AH1167,AH1167),0)</f>
        <v>398</v>
      </c>
      <c r="AJ1167" t="str">
        <f t="shared" si="186"/>
        <v>violation-METALDET1</v>
      </c>
      <c r="AK1167">
        <f>IF(I1167="violation",COUNTIF($AJ$1:AJ1167,AJ1167),FALSE)</f>
        <v>932</v>
      </c>
      <c r="AL1167">
        <f t="shared" si="187"/>
        <v>0</v>
      </c>
      <c r="AM1167">
        <f t="shared" si="188"/>
        <v>3</v>
      </c>
      <c r="AN1167" t="str">
        <f t="shared" si="189"/>
        <v>ALERT! 3 Violation founded @METALDET1</v>
      </c>
    </row>
    <row r="1168" spans="1:40">
      <c r="A1168" t="s">
        <v>120</v>
      </c>
      <c r="B1168" t="s">
        <v>121</v>
      </c>
      <c r="C1168" t="s">
        <v>870</v>
      </c>
      <c r="D1168" t="s">
        <v>129</v>
      </c>
      <c r="E1168">
        <v>1</v>
      </c>
      <c r="G1168" t="s">
        <v>130</v>
      </c>
      <c r="I1168" t="s">
        <v>125</v>
      </c>
      <c r="Z1168" t="str">
        <f>IFERROR(MID(AA1168,FIND("-",H1168,1)+1,20),_xlfn.IFNA(VLOOKUP(F1168&amp;"-"&amp;AA1168,Ref_Kontak!$A:$E,4,FALSE),Ref_Kontak!$H$2))</f>
        <v>628999007703</v>
      </c>
      <c r="AA1168" t="str">
        <f t="shared" si="180"/>
        <v/>
      </c>
      <c r="AB1168" t="str">
        <f t="shared" si="181"/>
        <v/>
      </c>
      <c r="AC1168" t="str">
        <f t="shared" si="182"/>
        <v>628999007703</v>
      </c>
      <c r="AD1168" t="str">
        <f t="shared" si="183"/>
        <v>Halo+,+Visual+AI+5S+mendeteksi+Violation%3A+METALDET1-LINE+8</v>
      </c>
      <c r="AE1168" t="str">
        <f t="shared" si="184"/>
        <v>https://web.whatsapp.com/send/?phone=628999007703&amp;text=Halo+,+Visual+AI+5S+mendeteksi+Violation%3A+METALDET1-LINE+8&amp;type=phone_number&amp;app_absent=0</v>
      </c>
      <c r="AF1168" t="b">
        <f>IF(ISNA(VLOOKUP(D1168&amp;"-"&amp;AB1168, Ref_Kontak!$A:$E, 4, FALSE)), FALSE, TRUE)</f>
        <v>0</v>
      </c>
      <c r="AG1168" t="str">
        <f>_xlfn.IFNA(VLOOKUP(Z1168,Ref_Kontak!H:H,1,FALSE),"FALSE")</f>
        <v>628999007703</v>
      </c>
      <c r="AH1168" t="str">
        <f t="shared" si="185"/>
        <v>METALDET1-LINE 8</v>
      </c>
      <c r="AI1168">
        <f>IF(I1168="violation",COUNTIF($AH$1:AH1168,AH1168),0)</f>
        <v>536</v>
      </c>
      <c r="AJ1168" t="str">
        <f t="shared" si="186"/>
        <v>violation-METALDET1</v>
      </c>
      <c r="AK1168">
        <f>IF(I1168="violation",COUNTIF($AJ$1:AJ1168,AJ1168),FALSE)</f>
        <v>933</v>
      </c>
      <c r="AL1168">
        <f t="shared" si="187"/>
        <v>0</v>
      </c>
      <c r="AM1168">
        <f t="shared" si="188"/>
        <v>3</v>
      </c>
      <c r="AN1168" t="str">
        <f t="shared" si="189"/>
        <v>ALERT! 3 Violation founded @METALDET1</v>
      </c>
    </row>
    <row r="1169" spans="1:40">
      <c r="A1169" t="s">
        <v>120</v>
      </c>
      <c r="B1169" t="s">
        <v>121</v>
      </c>
      <c r="C1169" t="s">
        <v>870</v>
      </c>
      <c r="D1169" t="s">
        <v>589</v>
      </c>
      <c r="E1169">
        <v>1</v>
      </c>
      <c r="G1169" t="s">
        <v>130</v>
      </c>
      <c r="I1169" t="s">
        <v>125</v>
      </c>
      <c r="Z1169" t="str">
        <f>IFERROR(MID(AA1169,FIND("-",H1169,1)+1,20),_xlfn.IFNA(VLOOKUP(F1169&amp;"-"&amp;AA1169,Ref_Kontak!$A:$E,4,FALSE),Ref_Kontak!$H$2))</f>
        <v>628999007703</v>
      </c>
      <c r="AA1169" t="str">
        <f t="shared" si="180"/>
        <v/>
      </c>
      <c r="AB1169" t="str">
        <f t="shared" si="181"/>
        <v/>
      </c>
      <c r="AC1169" t="str">
        <f t="shared" si="182"/>
        <v>628999007703</v>
      </c>
      <c r="AD1169" t="str">
        <f t="shared" si="183"/>
        <v>Halo+,+Visual+AI+5S+mendeteksi+Violation%3A+METALDET1-LINE+13</v>
      </c>
      <c r="AE1169" t="str">
        <f t="shared" si="184"/>
        <v>https://web.whatsapp.com/send/?phone=628999007703&amp;text=Halo+,+Visual+AI+5S+mendeteksi+Violation%3A+METALDET1-LINE+13&amp;type=phone_number&amp;app_absent=0</v>
      </c>
      <c r="AF1169" t="b">
        <f>IF(ISNA(VLOOKUP(D1169&amp;"-"&amp;AB1169, Ref_Kontak!$A:$E, 4, FALSE)), FALSE, TRUE)</f>
        <v>0</v>
      </c>
      <c r="AG1169" t="str">
        <f>_xlfn.IFNA(VLOOKUP(Z1169,Ref_Kontak!H:H,1,FALSE),"FALSE")</f>
        <v>628999007703</v>
      </c>
      <c r="AH1169" t="str">
        <f t="shared" si="185"/>
        <v>METALDET1-LINE 13</v>
      </c>
      <c r="AI1169">
        <f>IF(I1169="violation",COUNTIF($AH$1:AH1169,AH1169),0)</f>
        <v>399</v>
      </c>
      <c r="AJ1169" t="str">
        <f t="shared" si="186"/>
        <v>violation-METALDET1</v>
      </c>
      <c r="AK1169">
        <f>IF(I1169="violation",COUNTIF($AJ$1:AJ1169,AJ1169),FALSE)</f>
        <v>934</v>
      </c>
      <c r="AL1169">
        <f t="shared" si="187"/>
        <v>0</v>
      </c>
      <c r="AM1169">
        <f t="shared" si="188"/>
        <v>3</v>
      </c>
      <c r="AN1169" t="str">
        <f t="shared" si="189"/>
        <v>ALERT! 3 Violation founded @METALDET1</v>
      </c>
    </row>
    <row r="1170" spans="1:40">
      <c r="A1170" t="s">
        <v>120</v>
      </c>
      <c r="B1170" t="s">
        <v>121</v>
      </c>
      <c r="C1170" t="s">
        <v>871</v>
      </c>
      <c r="D1170" t="s">
        <v>589</v>
      </c>
      <c r="E1170">
        <v>1</v>
      </c>
      <c r="G1170" t="s">
        <v>130</v>
      </c>
      <c r="I1170" t="s">
        <v>125</v>
      </c>
      <c r="Z1170" t="str">
        <f>IFERROR(MID(AA1170,FIND("-",H1170,1)+1,20),_xlfn.IFNA(VLOOKUP(F1170&amp;"-"&amp;AA1170,Ref_Kontak!$A:$E,4,FALSE),Ref_Kontak!$H$2))</f>
        <v>628999007703</v>
      </c>
      <c r="AA1170" t="str">
        <f t="shared" si="180"/>
        <v/>
      </c>
      <c r="AB1170" t="str">
        <f t="shared" si="181"/>
        <v/>
      </c>
      <c r="AC1170" t="str">
        <f t="shared" si="182"/>
        <v>628999007703</v>
      </c>
      <c r="AD1170" t="str">
        <f t="shared" si="183"/>
        <v>Halo+,+Visual+AI+5S+mendeteksi+Violation%3A+METALDET1-LINE+13</v>
      </c>
      <c r="AE1170" t="str">
        <f t="shared" si="184"/>
        <v>https://web.whatsapp.com/send/?phone=628999007703&amp;text=Halo+,+Visual+AI+5S+mendeteksi+Violation%3A+METALDET1-LINE+13&amp;type=phone_number&amp;app_absent=0</v>
      </c>
      <c r="AF1170" t="b">
        <f>IF(ISNA(VLOOKUP(D1170&amp;"-"&amp;AB1170, Ref_Kontak!$A:$E, 4, FALSE)), FALSE, TRUE)</f>
        <v>0</v>
      </c>
      <c r="AG1170" t="str">
        <f>_xlfn.IFNA(VLOOKUP(Z1170,Ref_Kontak!H:H,1,FALSE),"FALSE")</f>
        <v>628999007703</v>
      </c>
      <c r="AH1170" t="str">
        <f t="shared" si="185"/>
        <v>METALDET1-LINE 13</v>
      </c>
      <c r="AI1170">
        <f>IF(I1170="violation",COUNTIF($AH$1:AH1170,AH1170),0)</f>
        <v>400</v>
      </c>
      <c r="AJ1170" t="str">
        <f t="shared" si="186"/>
        <v>violation-METALDET1</v>
      </c>
      <c r="AK1170">
        <f>IF(I1170="violation",COUNTIF($AJ$1:AJ1170,AJ1170),FALSE)</f>
        <v>935</v>
      </c>
      <c r="AL1170">
        <f t="shared" si="187"/>
        <v>0</v>
      </c>
      <c r="AM1170">
        <f t="shared" si="188"/>
        <v>3</v>
      </c>
      <c r="AN1170" t="str">
        <f t="shared" si="189"/>
        <v>ALERT! 3 Violation founded @METALDET1</v>
      </c>
    </row>
    <row r="1171" spans="1:40">
      <c r="A1171" t="s">
        <v>120</v>
      </c>
      <c r="B1171" t="s">
        <v>121</v>
      </c>
      <c r="C1171" t="s">
        <v>871</v>
      </c>
      <c r="D1171" t="s">
        <v>129</v>
      </c>
      <c r="E1171">
        <v>1</v>
      </c>
      <c r="G1171" t="s">
        <v>130</v>
      </c>
      <c r="I1171" t="s">
        <v>125</v>
      </c>
      <c r="Z1171" t="str">
        <f>IFERROR(MID(AA1171,FIND("-",H1171,1)+1,20),_xlfn.IFNA(VLOOKUP(F1171&amp;"-"&amp;AA1171,Ref_Kontak!$A:$E,4,FALSE),Ref_Kontak!$H$2))</f>
        <v>628999007703</v>
      </c>
      <c r="AA1171" t="str">
        <f t="shared" si="180"/>
        <v/>
      </c>
      <c r="AB1171" t="str">
        <f t="shared" si="181"/>
        <v/>
      </c>
      <c r="AC1171" t="str">
        <f t="shared" si="182"/>
        <v>628999007703</v>
      </c>
      <c r="AD1171" t="str">
        <f t="shared" si="183"/>
        <v>Halo+,+Visual+AI+5S+mendeteksi+Violation%3A+METALDET1-LINE+8</v>
      </c>
      <c r="AE1171" t="str">
        <f t="shared" si="184"/>
        <v>https://web.whatsapp.com/send/?phone=628999007703&amp;text=Halo+,+Visual+AI+5S+mendeteksi+Violation%3A+METALDET1-LINE+8&amp;type=phone_number&amp;app_absent=0</v>
      </c>
      <c r="AF1171" t="b">
        <f>IF(ISNA(VLOOKUP(D1171&amp;"-"&amp;AB1171, Ref_Kontak!$A:$E, 4, FALSE)), FALSE, TRUE)</f>
        <v>0</v>
      </c>
      <c r="AG1171" t="str">
        <f>_xlfn.IFNA(VLOOKUP(Z1171,Ref_Kontak!H:H,1,FALSE),"FALSE")</f>
        <v>628999007703</v>
      </c>
      <c r="AH1171" t="str">
        <f t="shared" si="185"/>
        <v>METALDET1-LINE 8</v>
      </c>
      <c r="AI1171">
        <f>IF(I1171="violation",COUNTIF($AH$1:AH1171,AH1171),0)</f>
        <v>537</v>
      </c>
      <c r="AJ1171" t="str">
        <f t="shared" si="186"/>
        <v>violation-METALDET1</v>
      </c>
      <c r="AK1171">
        <f>IF(I1171="violation",COUNTIF($AJ$1:AJ1171,AJ1171),FALSE)</f>
        <v>936</v>
      </c>
      <c r="AL1171">
        <f t="shared" si="187"/>
        <v>0</v>
      </c>
      <c r="AM1171">
        <f t="shared" si="188"/>
        <v>3</v>
      </c>
      <c r="AN1171" t="str">
        <f t="shared" si="189"/>
        <v>ALERT! 3 Violation founded @METALDET1</v>
      </c>
    </row>
    <row r="1172" spans="1:40">
      <c r="A1172" t="s">
        <v>120</v>
      </c>
      <c r="B1172" t="s">
        <v>121</v>
      </c>
      <c r="C1172" t="s">
        <v>872</v>
      </c>
      <c r="D1172" t="s">
        <v>129</v>
      </c>
      <c r="E1172">
        <v>1</v>
      </c>
      <c r="G1172" t="s">
        <v>130</v>
      </c>
      <c r="I1172" t="s">
        <v>125</v>
      </c>
      <c r="Z1172" t="str">
        <f>IFERROR(MID(AA1172,FIND("-",H1172,1)+1,20),_xlfn.IFNA(VLOOKUP(F1172&amp;"-"&amp;AA1172,Ref_Kontak!$A:$E,4,FALSE),Ref_Kontak!$H$2))</f>
        <v>628999007703</v>
      </c>
      <c r="AA1172" t="str">
        <f t="shared" si="180"/>
        <v/>
      </c>
      <c r="AB1172" t="str">
        <f t="shared" si="181"/>
        <v/>
      </c>
      <c r="AC1172" t="str">
        <f t="shared" si="182"/>
        <v>628999007703</v>
      </c>
      <c r="AD1172" t="str">
        <f t="shared" si="183"/>
        <v>Halo+,+Visual+AI+5S+mendeteksi+Violation%3A+METALDET1-LINE+8</v>
      </c>
      <c r="AE1172" t="str">
        <f t="shared" si="184"/>
        <v>https://web.whatsapp.com/send/?phone=628999007703&amp;text=Halo+,+Visual+AI+5S+mendeteksi+Violation%3A+METALDET1-LINE+8&amp;type=phone_number&amp;app_absent=0</v>
      </c>
      <c r="AF1172" t="b">
        <f>IF(ISNA(VLOOKUP(D1172&amp;"-"&amp;AB1172, Ref_Kontak!$A:$E, 4, FALSE)), FALSE, TRUE)</f>
        <v>0</v>
      </c>
      <c r="AG1172" t="str">
        <f>_xlfn.IFNA(VLOOKUP(Z1172,Ref_Kontak!H:H,1,FALSE),"FALSE")</f>
        <v>628999007703</v>
      </c>
      <c r="AH1172" t="str">
        <f t="shared" si="185"/>
        <v>METALDET1-LINE 8</v>
      </c>
      <c r="AI1172">
        <f>IF(I1172="violation",COUNTIF($AH$1:AH1172,AH1172),0)</f>
        <v>538</v>
      </c>
      <c r="AJ1172" t="str">
        <f t="shared" si="186"/>
        <v>violation-METALDET1</v>
      </c>
      <c r="AK1172">
        <f>IF(I1172="violation",COUNTIF($AJ$1:AJ1172,AJ1172),FALSE)</f>
        <v>937</v>
      </c>
      <c r="AL1172">
        <f t="shared" si="187"/>
        <v>0</v>
      </c>
      <c r="AM1172">
        <f t="shared" si="188"/>
        <v>3</v>
      </c>
      <c r="AN1172" t="str">
        <f t="shared" si="189"/>
        <v>ALERT! 3 Violation founded @METALDET1</v>
      </c>
    </row>
    <row r="1173" spans="1:40">
      <c r="A1173" t="s">
        <v>120</v>
      </c>
      <c r="B1173" t="s">
        <v>121</v>
      </c>
      <c r="C1173" t="s">
        <v>872</v>
      </c>
      <c r="D1173" t="s">
        <v>589</v>
      </c>
      <c r="E1173">
        <v>1</v>
      </c>
      <c r="G1173" t="s">
        <v>130</v>
      </c>
      <c r="I1173" t="s">
        <v>125</v>
      </c>
      <c r="Z1173" t="str">
        <f>IFERROR(MID(AA1173,FIND("-",H1173,1)+1,20),_xlfn.IFNA(VLOOKUP(F1173&amp;"-"&amp;AA1173,Ref_Kontak!$A:$E,4,FALSE),Ref_Kontak!$H$2))</f>
        <v>628999007703</v>
      </c>
      <c r="AA1173" t="str">
        <f t="shared" si="180"/>
        <v/>
      </c>
      <c r="AB1173" t="str">
        <f t="shared" si="181"/>
        <v/>
      </c>
      <c r="AC1173" t="str">
        <f t="shared" si="182"/>
        <v>628999007703</v>
      </c>
      <c r="AD1173" t="str">
        <f t="shared" si="183"/>
        <v>Halo+,+Visual+AI+5S+mendeteksi+Violation%3A+METALDET1-LINE+13</v>
      </c>
      <c r="AE1173" t="str">
        <f t="shared" si="184"/>
        <v>https://web.whatsapp.com/send/?phone=628999007703&amp;text=Halo+,+Visual+AI+5S+mendeteksi+Violation%3A+METALDET1-LINE+13&amp;type=phone_number&amp;app_absent=0</v>
      </c>
      <c r="AF1173" t="b">
        <f>IF(ISNA(VLOOKUP(D1173&amp;"-"&amp;AB1173, Ref_Kontak!$A:$E, 4, FALSE)), FALSE, TRUE)</f>
        <v>0</v>
      </c>
      <c r="AG1173" t="str">
        <f>_xlfn.IFNA(VLOOKUP(Z1173,Ref_Kontak!H:H,1,FALSE),"FALSE")</f>
        <v>628999007703</v>
      </c>
      <c r="AH1173" t="str">
        <f t="shared" si="185"/>
        <v>METALDET1-LINE 13</v>
      </c>
      <c r="AI1173">
        <f>IF(I1173="violation",COUNTIF($AH$1:AH1173,AH1173),0)</f>
        <v>401</v>
      </c>
      <c r="AJ1173" t="str">
        <f t="shared" si="186"/>
        <v>violation-METALDET1</v>
      </c>
      <c r="AK1173">
        <f>IF(I1173="violation",COUNTIF($AJ$1:AJ1173,AJ1173),FALSE)</f>
        <v>938</v>
      </c>
      <c r="AL1173">
        <f t="shared" si="187"/>
        <v>0</v>
      </c>
      <c r="AM1173">
        <f t="shared" si="188"/>
        <v>3</v>
      </c>
      <c r="AN1173" t="str">
        <f t="shared" si="189"/>
        <v>ALERT! 3 Violation founded @METALDET1</v>
      </c>
    </row>
    <row r="1174" spans="1:40">
      <c r="A1174" t="s">
        <v>120</v>
      </c>
      <c r="B1174" t="s">
        <v>121</v>
      </c>
      <c r="C1174" t="s">
        <v>873</v>
      </c>
      <c r="D1174" t="s">
        <v>129</v>
      </c>
      <c r="E1174">
        <v>1</v>
      </c>
      <c r="G1174" t="s">
        <v>130</v>
      </c>
      <c r="I1174" t="s">
        <v>125</v>
      </c>
      <c r="Z1174" t="str">
        <f>IFERROR(MID(AA1174,FIND("-",H1174,1)+1,20),_xlfn.IFNA(VLOOKUP(F1174&amp;"-"&amp;AA1174,Ref_Kontak!$A:$E,4,FALSE),Ref_Kontak!$H$2))</f>
        <v>628999007703</v>
      </c>
      <c r="AA1174" t="str">
        <f t="shared" si="180"/>
        <v/>
      </c>
      <c r="AB1174" t="str">
        <f t="shared" si="181"/>
        <v/>
      </c>
      <c r="AC1174" t="str">
        <f t="shared" si="182"/>
        <v>628999007703</v>
      </c>
      <c r="AD1174" t="str">
        <f t="shared" si="183"/>
        <v>Halo+,+Visual+AI+5S+mendeteksi+Violation%3A+METALDET1-LINE+8</v>
      </c>
      <c r="AE1174" t="str">
        <f t="shared" si="184"/>
        <v>https://web.whatsapp.com/send/?phone=628999007703&amp;text=Halo+,+Visual+AI+5S+mendeteksi+Violation%3A+METALDET1-LINE+8&amp;type=phone_number&amp;app_absent=0</v>
      </c>
      <c r="AF1174" t="b">
        <f>IF(ISNA(VLOOKUP(D1174&amp;"-"&amp;AB1174, Ref_Kontak!$A:$E, 4, FALSE)), FALSE, TRUE)</f>
        <v>0</v>
      </c>
      <c r="AG1174" t="str">
        <f>_xlfn.IFNA(VLOOKUP(Z1174,Ref_Kontak!H:H,1,FALSE),"FALSE")</f>
        <v>628999007703</v>
      </c>
      <c r="AH1174" t="str">
        <f t="shared" si="185"/>
        <v>METALDET1-LINE 8</v>
      </c>
      <c r="AI1174">
        <f>IF(I1174="violation",COUNTIF($AH$1:AH1174,AH1174),0)</f>
        <v>539</v>
      </c>
      <c r="AJ1174" t="str">
        <f t="shared" si="186"/>
        <v>violation-METALDET1</v>
      </c>
      <c r="AK1174">
        <f>IF(I1174="violation",COUNTIF($AJ$1:AJ1174,AJ1174),FALSE)</f>
        <v>939</v>
      </c>
      <c r="AL1174">
        <f t="shared" si="187"/>
        <v>0</v>
      </c>
      <c r="AM1174">
        <f t="shared" si="188"/>
        <v>3</v>
      </c>
      <c r="AN1174" t="str">
        <f t="shared" si="189"/>
        <v>ALERT! 3 Violation founded @METALDET1</v>
      </c>
    </row>
    <row r="1175" spans="1:40">
      <c r="A1175" t="s">
        <v>120</v>
      </c>
      <c r="B1175" t="s">
        <v>121</v>
      </c>
      <c r="C1175" t="s">
        <v>874</v>
      </c>
      <c r="D1175" t="s">
        <v>589</v>
      </c>
      <c r="E1175">
        <v>1</v>
      </c>
      <c r="G1175" t="s">
        <v>130</v>
      </c>
      <c r="I1175" t="s">
        <v>125</v>
      </c>
      <c r="Z1175" t="str">
        <f>IFERROR(MID(AA1175,FIND("-",H1175,1)+1,20),_xlfn.IFNA(VLOOKUP(F1175&amp;"-"&amp;AA1175,Ref_Kontak!$A:$E,4,FALSE),Ref_Kontak!$H$2))</f>
        <v>628999007703</v>
      </c>
      <c r="AA1175" t="str">
        <f t="shared" si="180"/>
        <v/>
      </c>
      <c r="AB1175" t="str">
        <f t="shared" si="181"/>
        <v/>
      </c>
      <c r="AC1175" t="str">
        <f t="shared" si="182"/>
        <v>628999007703</v>
      </c>
      <c r="AD1175" t="str">
        <f t="shared" si="183"/>
        <v>Halo+,+Visual+AI+5S+mendeteksi+Violation%3A+METALDET1-LINE+13</v>
      </c>
      <c r="AE1175" t="str">
        <f t="shared" si="184"/>
        <v>https://web.whatsapp.com/send/?phone=628999007703&amp;text=Halo+,+Visual+AI+5S+mendeteksi+Violation%3A+METALDET1-LINE+13&amp;type=phone_number&amp;app_absent=0</v>
      </c>
      <c r="AF1175" t="b">
        <f>IF(ISNA(VLOOKUP(D1175&amp;"-"&amp;AB1175, Ref_Kontak!$A:$E, 4, FALSE)), FALSE, TRUE)</f>
        <v>0</v>
      </c>
      <c r="AG1175" t="str">
        <f>_xlfn.IFNA(VLOOKUP(Z1175,Ref_Kontak!H:H,1,FALSE),"FALSE")</f>
        <v>628999007703</v>
      </c>
      <c r="AH1175" t="str">
        <f t="shared" si="185"/>
        <v>METALDET1-LINE 13</v>
      </c>
      <c r="AI1175">
        <f>IF(I1175="violation",COUNTIF($AH$1:AH1175,AH1175),0)</f>
        <v>402</v>
      </c>
      <c r="AJ1175" t="str">
        <f t="shared" si="186"/>
        <v>violation-METALDET1</v>
      </c>
      <c r="AK1175">
        <f>IF(I1175="violation",COUNTIF($AJ$1:AJ1175,AJ1175),FALSE)</f>
        <v>940</v>
      </c>
      <c r="AL1175">
        <f t="shared" si="187"/>
        <v>0</v>
      </c>
      <c r="AM1175">
        <f t="shared" si="188"/>
        <v>3</v>
      </c>
      <c r="AN1175" t="str">
        <f t="shared" si="189"/>
        <v>ALERT! 3 Violation founded @METALDET1</v>
      </c>
    </row>
    <row r="1176" spans="1:40">
      <c r="A1176" t="s">
        <v>120</v>
      </c>
      <c r="B1176" t="s">
        <v>121</v>
      </c>
      <c r="C1176" t="s">
        <v>874</v>
      </c>
      <c r="D1176" t="s">
        <v>129</v>
      </c>
      <c r="E1176">
        <v>1</v>
      </c>
      <c r="G1176" t="s">
        <v>130</v>
      </c>
      <c r="I1176" t="s">
        <v>125</v>
      </c>
      <c r="Z1176" t="str">
        <f>IFERROR(MID(AA1176,FIND("-",H1176,1)+1,20),_xlfn.IFNA(VLOOKUP(F1176&amp;"-"&amp;AA1176,Ref_Kontak!$A:$E,4,FALSE),Ref_Kontak!$H$2))</f>
        <v>628999007703</v>
      </c>
      <c r="AA1176" t="str">
        <f t="shared" si="180"/>
        <v/>
      </c>
      <c r="AB1176" t="str">
        <f t="shared" si="181"/>
        <v/>
      </c>
      <c r="AC1176" t="str">
        <f t="shared" si="182"/>
        <v>628999007703</v>
      </c>
      <c r="AD1176" t="str">
        <f t="shared" si="183"/>
        <v>Halo+,+Visual+AI+5S+mendeteksi+Violation%3A+METALDET1-LINE+8</v>
      </c>
      <c r="AE1176" t="str">
        <f t="shared" si="184"/>
        <v>https://web.whatsapp.com/send/?phone=628999007703&amp;text=Halo+,+Visual+AI+5S+mendeteksi+Violation%3A+METALDET1-LINE+8&amp;type=phone_number&amp;app_absent=0</v>
      </c>
      <c r="AF1176" t="b">
        <f>IF(ISNA(VLOOKUP(D1176&amp;"-"&amp;AB1176, Ref_Kontak!$A:$E, 4, FALSE)), FALSE, TRUE)</f>
        <v>0</v>
      </c>
      <c r="AG1176" t="str">
        <f>_xlfn.IFNA(VLOOKUP(Z1176,Ref_Kontak!H:H,1,FALSE),"FALSE")</f>
        <v>628999007703</v>
      </c>
      <c r="AH1176" t="str">
        <f t="shared" si="185"/>
        <v>METALDET1-LINE 8</v>
      </c>
      <c r="AI1176">
        <f>IF(I1176="violation",COUNTIF($AH$1:AH1176,AH1176),0)</f>
        <v>540</v>
      </c>
      <c r="AJ1176" t="str">
        <f t="shared" si="186"/>
        <v>violation-METALDET1</v>
      </c>
      <c r="AK1176">
        <f>IF(I1176="violation",COUNTIF($AJ$1:AJ1176,AJ1176),FALSE)</f>
        <v>941</v>
      </c>
      <c r="AL1176">
        <f t="shared" si="187"/>
        <v>0</v>
      </c>
      <c r="AM1176">
        <f t="shared" si="188"/>
        <v>3</v>
      </c>
      <c r="AN1176" t="str">
        <f t="shared" si="189"/>
        <v>ALERT! 3 Violation founded @METALDET1</v>
      </c>
    </row>
    <row r="1177" spans="1:40">
      <c r="A1177" t="s">
        <v>120</v>
      </c>
      <c r="B1177" t="s">
        <v>121</v>
      </c>
      <c r="C1177" t="s">
        <v>874</v>
      </c>
      <c r="D1177" t="s">
        <v>589</v>
      </c>
      <c r="E1177">
        <v>1</v>
      </c>
      <c r="G1177" t="s">
        <v>130</v>
      </c>
      <c r="I1177" t="s">
        <v>125</v>
      </c>
      <c r="Z1177" t="str">
        <f>IFERROR(MID(AA1177,FIND("-",H1177,1)+1,20),_xlfn.IFNA(VLOOKUP(F1177&amp;"-"&amp;AA1177,Ref_Kontak!$A:$E,4,FALSE),Ref_Kontak!$H$2))</f>
        <v>628999007703</v>
      </c>
      <c r="AA1177" t="str">
        <f t="shared" si="180"/>
        <v/>
      </c>
      <c r="AB1177" t="str">
        <f t="shared" si="181"/>
        <v/>
      </c>
      <c r="AC1177" t="str">
        <f t="shared" si="182"/>
        <v>628999007703</v>
      </c>
      <c r="AD1177" t="str">
        <f t="shared" si="183"/>
        <v>Halo+,+Visual+AI+5S+mendeteksi+Violation%3A+METALDET1-LINE+13</v>
      </c>
      <c r="AE1177" t="str">
        <f t="shared" si="184"/>
        <v>https://web.whatsapp.com/send/?phone=628999007703&amp;text=Halo+,+Visual+AI+5S+mendeteksi+Violation%3A+METALDET1-LINE+13&amp;type=phone_number&amp;app_absent=0</v>
      </c>
      <c r="AF1177" t="b">
        <f>IF(ISNA(VLOOKUP(D1177&amp;"-"&amp;AB1177, Ref_Kontak!$A:$E, 4, FALSE)), FALSE, TRUE)</f>
        <v>0</v>
      </c>
      <c r="AG1177" t="str">
        <f>_xlfn.IFNA(VLOOKUP(Z1177,Ref_Kontak!H:H,1,FALSE),"FALSE")</f>
        <v>628999007703</v>
      </c>
      <c r="AH1177" t="str">
        <f t="shared" si="185"/>
        <v>METALDET1-LINE 13</v>
      </c>
      <c r="AI1177">
        <f>IF(I1177="violation",COUNTIF($AH$1:AH1177,AH1177),0)</f>
        <v>403</v>
      </c>
      <c r="AJ1177" t="str">
        <f t="shared" si="186"/>
        <v>violation-METALDET1</v>
      </c>
      <c r="AK1177">
        <f>IF(I1177="violation",COUNTIF($AJ$1:AJ1177,AJ1177),FALSE)</f>
        <v>942</v>
      </c>
      <c r="AL1177">
        <f t="shared" si="187"/>
        <v>0</v>
      </c>
      <c r="AM1177">
        <f t="shared" si="188"/>
        <v>3</v>
      </c>
      <c r="AN1177" t="str">
        <f t="shared" si="189"/>
        <v>ALERT! 3 Violation founded @METALDET1</v>
      </c>
    </row>
    <row r="1178" spans="1:40">
      <c r="A1178" t="s">
        <v>120</v>
      </c>
      <c r="B1178" t="s">
        <v>121</v>
      </c>
      <c r="C1178" t="s">
        <v>875</v>
      </c>
      <c r="D1178" t="s">
        <v>129</v>
      </c>
      <c r="E1178">
        <v>1</v>
      </c>
      <c r="G1178" t="s">
        <v>130</v>
      </c>
      <c r="I1178" t="s">
        <v>125</v>
      </c>
      <c r="Z1178" t="str">
        <f>IFERROR(MID(AA1178,FIND("-",H1178,1)+1,20),_xlfn.IFNA(VLOOKUP(F1178&amp;"-"&amp;AA1178,Ref_Kontak!$A:$E,4,FALSE),Ref_Kontak!$H$2))</f>
        <v>628999007703</v>
      </c>
      <c r="AA1178" t="str">
        <f t="shared" si="180"/>
        <v/>
      </c>
      <c r="AB1178" t="str">
        <f t="shared" si="181"/>
        <v/>
      </c>
      <c r="AC1178" t="str">
        <f t="shared" si="182"/>
        <v>628999007703</v>
      </c>
      <c r="AD1178" t="str">
        <f t="shared" si="183"/>
        <v>Halo+,+Visual+AI+5S+mendeteksi+Violation%3A+METALDET1-LINE+8</v>
      </c>
      <c r="AE1178" t="str">
        <f t="shared" si="184"/>
        <v>https://web.whatsapp.com/send/?phone=628999007703&amp;text=Halo+,+Visual+AI+5S+mendeteksi+Violation%3A+METALDET1-LINE+8&amp;type=phone_number&amp;app_absent=0</v>
      </c>
      <c r="AF1178" t="b">
        <f>IF(ISNA(VLOOKUP(D1178&amp;"-"&amp;AB1178, Ref_Kontak!$A:$E, 4, FALSE)), FALSE, TRUE)</f>
        <v>0</v>
      </c>
      <c r="AG1178" t="str">
        <f>_xlfn.IFNA(VLOOKUP(Z1178,Ref_Kontak!H:H,1,FALSE),"FALSE")</f>
        <v>628999007703</v>
      </c>
      <c r="AH1178" t="str">
        <f t="shared" si="185"/>
        <v>METALDET1-LINE 8</v>
      </c>
      <c r="AI1178">
        <f>IF(I1178="violation",COUNTIF($AH$1:AH1178,AH1178),0)</f>
        <v>541</v>
      </c>
      <c r="AJ1178" t="str">
        <f t="shared" si="186"/>
        <v>violation-METALDET1</v>
      </c>
      <c r="AK1178">
        <f>IF(I1178="violation",COUNTIF($AJ$1:AJ1178,AJ1178),FALSE)</f>
        <v>943</v>
      </c>
      <c r="AL1178">
        <f t="shared" si="187"/>
        <v>0</v>
      </c>
      <c r="AM1178">
        <f t="shared" si="188"/>
        <v>3</v>
      </c>
      <c r="AN1178" t="str">
        <f t="shared" si="189"/>
        <v>ALERT! 3 Violation founded @METALDET1</v>
      </c>
    </row>
    <row r="1179" spans="1:40">
      <c r="A1179" t="s">
        <v>120</v>
      </c>
      <c r="B1179" t="s">
        <v>121</v>
      </c>
      <c r="C1179" t="s">
        <v>875</v>
      </c>
      <c r="D1179" t="s">
        <v>589</v>
      </c>
      <c r="E1179">
        <v>1</v>
      </c>
      <c r="G1179" t="s">
        <v>130</v>
      </c>
      <c r="I1179" t="s">
        <v>125</v>
      </c>
      <c r="Z1179" t="str">
        <f>IFERROR(MID(AA1179,FIND("-",H1179,1)+1,20),_xlfn.IFNA(VLOOKUP(F1179&amp;"-"&amp;AA1179,Ref_Kontak!$A:$E,4,FALSE),Ref_Kontak!$H$2))</f>
        <v>628999007703</v>
      </c>
      <c r="AA1179" t="str">
        <f t="shared" si="180"/>
        <v/>
      </c>
      <c r="AB1179" t="str">
        <f t="shared" si="181"/>
        <v/>
      </c>
      <c r="AC1179" t="str">
        <f t="shared" si="182"/>
        <v>628999007703</v>
      </c>
      <c r="AD1179" t="str">
        <f t="shared" si="183"/>
        <v>Halo+,+Visual+AI+5S+mendeteksi+Violation%3A+METALDET1-LINE+13</v>
      </c>
      <c r="AE1179" t="str">
        <f t="shared" si="184"/>
        <v>https://web.whatsapp.com/send/?phone=628999007703&amp;text=Halo+,+Visual+AI+5S+mendeteksi+Violation%3A+METALDET1-LINE+13&amp;type=phone_number&amp;app_absent=0</v>
      </c>
      <c r="AF1179" t="b">
        <f>IF(ISNA(VLOOKUP(D1179&amp;"-"&amp;AB1179, Ref_Kontak!$A:$E, 4, FALSE)), FALSE, TRUE)</f>
        <v>0</v>
      </c>
      <c r="AG1179" t="str">
        <f>_xlfn.IFNA(VLOOKUP(Z1179,Ref_Kontak!H:H,1,FALSE),"FALSE")</f>
        <v>628999007703</v>
      </c>
      <c r="AH1179" t="str">
        <f t="shared" si="185"/>
        <v>METALDET1-LINE 13</v>
      </c>
      <c r="AI1179">
        <f>IF(I1179="violation",COUNTIF($AH$1:AH1179,AH1179),0)</f>
        <v>404</v>
      </c>
      <c r="AJ1179" t="str">
        <f t="shared" si="186"/>
        <v>violation-METALDET1</v>
      </c>
      <c r="AK1179">
        <f>IF(I1179="violation",COUNTIF($AJ$1:AJ1179,AJ1179),FALSE)</f>
        <v>944</v>
      </c>
      <c r="AL1179">
        <f t="shared" si="187"/>
        <v>0</v>
      </c>
      <c r="AM1179">
        <f t="shared" si="188"/>
        <v>3</v>
      </c>
      <c r="AN1179" t="str">
        <f t="shared" si="189"/>
        <v>ALERT! 3 Violation founded @METALDET1</v>
      </c>
    </row>
    <row r="1180" spans="1:40">
      <c r="A1180" t="s">
        <v>120</v>
      </c>
      <c r="B1180" t="s">
        <v>121</v>
      </c>
      <c r="C1180" t="s">
        <v>876</v>
      </c>
      <c r="D1180" t="s">
        <v>589</v>
      </c>
      <c r="E1180">
        <v>1</v>
      </c>
      <c r="G1180" t="s">
        <v>130</v>
      </c>
      <c r="I1180" t="s">
        <v>125</v>
      </c>
      <c r="Z1180" t="str">
        <f>IFERROR(MID(AA1180,FIND("-",H1180,1)+1,20),_xlfn.IFNA(VLOOKUP(F1180&amp;"-"&amp;AA1180,Ref_Kontak!$A:$E,4,FALSE),Ref_Kontak!$H$2))</f>
        <v>628999007703</v>
      </c>
      <c r="AA1180" t="str">
        <f t="shared" si="180"/>
        <v/>
      </c>
      <c r="AB1180" t="str">
        <f t="shared" si="181"/>
        <v/>
      </c>
      <c r="AC1180" t="str">
        <f t="shared" si="182"/>
        <v>628999007703</v>
      </c>
      <c r="AD1180" t="str">
        <f t="shared" si="183"/>
        <v>Halo+,+Visual+AI+5S+mendeteksi+Violation%3A+METALDET1-LINE+13</v>
      </c>
      <c r="AE1180" t="str">
        <f t="shared" si="184"/>
        <v>https://web.whatsapp.com/send/?phone=628999007703&amp;text=Halo+,+Visual+AI+5S+mendeteksi+Violation%3A+METALDET1-LINE+13&amp;type=phone_number&amp;app_absent=0</v>
      </c>
      <c r="AF1180" t="b">
        <f>IF(ISNA(VLOOKUP(D1180&amp;"-"&amp;AB1180, Ref_Kontak!$A:$E, 4, FALSE)), FALSE, TRUE)</f>
        <v>0</v>
      </c>
      <c r="AG1180" t="str">
        <f>_xlfn.IFNA(VLOOKUP(Z1180,Ref_Kontak!H:H,1,FALSE),"FALSE")</f>
        <v>628999007703</v>
      </c>
      <c r="AH1180" t="str">
        <f t="shared" si="185"/>
        <v>METALDET1-LINE 13</v>
      </c>
      <c r="AI1180">
        <f>IF(I1180="violation",COUNTIF($AH$1:AH1180,AH1180),0)</f>
        <v>405</v>
      </c>
      <c r="AJ1180" t="str">
        <f t="shared" si="186"/>
        <v>violation-METALDET1</v>
      </c>
      <c r="AK1180">
        <f>IF(I1180="violation",COUNTIF($AJ$1:AJ1180,AJ1180),FALSE)</f>
        <v>945</v>
      </c>
      <c r="AL1180">
        <f t="shared" si="187"/>
        <v>0</v>
      </c>
      <c r="AM1180">
        <f t="shared" si="188"/>
        <v>3</v>
      </c>
      <c r="AN1180" t="str">
        <f t="shared" si="189"/>
        <v>ALERT! 3 Violation founded @METALDET1</v>
      </c>
    </row>
    <row r="1181" spans="1:40">
      <c r="A1181" t="s">
        <v>120</v>
      </c>
      <c r="B1181" t="s">
        <v>121</v>
      </c>
      <c r="C1181" t="s">
        <v>876</v>
      </c>
      <c r="D1181" t="s">
        <v>129</v>
      </c>
      <c r="E1181">
        <v>1</v>
      </c>
      <c r="G1181" t="s">
        <v>130</v>
      </c>
      <c r="I1181" t="s">
        <v>125</v>
      </c>
      <c r="Z1181" t="str">
        <f>IFERROR(MID(AA1181,FIND("-",H1181,1)+1,20),_xlfn.IFNA(VLOOKUP(F1181&amp;"-"&amp;AA1181,Ref_Kontak!$A:$E,4,FALSE),Ref_Kontak!$H$2))</f>
        <v>628999007703</v>
      </c>
      <c r="AA1181" t="str">
        <f t="shared" si="180"/>
        <v/>
      </c>
      <c r="AB1181" t="str">
        <f t="shared" si="181"/>
        <v/>
      </c>
      <c r="AC1181" t="str">
        <f t="shared" si="182"/>
        <v>628999007703</v>
      </c>
      <c r="AD1181" t="str">
        <f t="shared" si="183"/>
        <v>Halo+,+Visual+AI+5S+mendeteksi+Violation%3A+METALDET1-LINE+8</v>
      </c>
      <c r="AE1181" t="str">
        <f t="shared" si="184"/>
        <v>https://web.whatsapp.com/send/?phone=628999007703&amp;text=Halo+,+Visual+AI+5S+mendeteksi+Violation%3A+METALDET1-LINE+8&amp;type=phone_number&amp;app_absent=0</v>
      </c>
      <c r="AF1181" t="b">
        <f>IF(ISNA(VLOOKUP(D1181&amp;"-"&amp;AB1181, Ref_Kontak!$A:$E, 4, FALSE)), FALSE, TRUE)</f>
        <v>0</v>
      </c>
      <c r="AG1181" t="str">
        <f>_xlfn.IFNA(VLOOKUP(Z1181,Ref_Kontak!H:H,1,FALSE),"FALSE")</f>
        <v>628999007703</v>
      </c>
      <c r="AH1181" t="str">
        <f t="shared" si="185"/>
        <v>METALDET1-LINE 8</v>
      </c>
      <c r="AI1181">
        <f>IF(I1181="violation",COUNTIF($AH$1:AH1181,AH1181),0)</f>
        <v>542</v>
      </c>
      <c r="AJ1181" t="str">
        <f t="shared" si="186"/>
        <v>violation-METALDET1</v>
      </c>
      <c r="AK1181">
        <f>IF(I1181="violation",COUNTIF($AJ$1:AJ1181,AJ1181),FALSE)</f>
        <v>946</v>
      </c>
      <c r="AL1181">
        <f t="shared" si="187"/>
        <v>0</v>
      </c>
      <c r="AM1181">
        <f t="shared" si="188"/>
        <v>3</v>
      </c>
      <c r="AN1181" t="str">
        <f t="shared" si="189"/>
        <v>ALERT! 3 Violation founded @METALDET1</v>
      </c>
    </row>
    <row r="1182" spans="1:40">
      <c r="A1182" t="s">
        <v>120</v>
      </c>
      <c r="B1182" t="s">
        <v>121</v>
      </c>
      <c r="C1182" t="s">
        <v>877</v>
      </c>
      <c r="D1182" t="s">
        <v>129</v>
      </c>
      <c r="E1182">
        <v>1</v>
      </c>
      <c r="G1182" t="s">
        <v>130</v>
      </c>
      <c r="I1182" t="s">
        <v>125</v>
      </c>
      <c r="Z1182" t="str">
        <f>IFERROR(MID(AA1182,FIND("-",H1182,1)+1,20),_xlfn.IFNA(VLOOKUP(F1182&amp;"-"&amp;AA1182,Ref_Kontak!$A:$E,4,FALSE),Ref_Kontak!$H$2))</f>
        <v>628999007703</v>
      </c>
      <c r="AA1182" t="str">
        <f t="shared" si="180"/>
        <v/>
      </c>
      <c r="AB1182" t="str">
        <f t="shared" si="181"/>
        <v/>
      </c>
      <c r="AC1182" t="str">
        <f t="shared" si="182"/>
        <v>628999007703</v>
      </c>
      <c r="AD1182" t="str">
        <f t="shared" si="183"/>
        <v>Halo+,+Visual+AI+5S+mendeteksi+Violation%3A+METALDET1-LINE+8</v>
      </c>
      <c r="AE1182" t="str">
        <f t="shared" si="184"/>
        <v>https://web.whatsapp.com/send/?phone=628999007703&amp;text=Halo+,+Visual+AI+5S+mendeteksi+Violation%3A+METALDET1-LINE+8&amp;type=phone_number&amp;app_absent=0</v>
      </c>
      <c r="AF1182" t="b">
        <f>IF(ISNA(VLOOKUP(D1182&amp;"-"&amp;AB1182, Ref_Kontak!$A:$E, 4, FALSE)), FALSE, TRUE)</f>
        <v>0</v>
      </c>
      <c r="AG1182" t="str">
        <f>_xlfn.IFNA(VLOOKUP(Z1182,Ref_Kontak!H:H,1,FALSE),"FALSE")</f>
        <v>628999007703</v>
      </c>
      <c r="AH1182" t="str">
        <f t="shared" si="185"/>
        <v>METALDET1-LINE 8</v>
      </c>
      <c r="AI1182">
        <f>IF(I1182="violation",COUNTIF($AH$1:AH1182,AH1182),0)</f>
        <v>543</v>
      </c>
      <c r="AJ1182" t="str">
        <f t="shared" si="186"/>
        <v>violation-METALDET1</v>
      </c>
      <c r="AK1182">
        <f>IF(I1182="violation",COUNTIF($AJ$1:AJ1182,AJ1182),FALSE)</f>
        <v>947</v>
      </c>
      <c r="AL1182">
        <f t="shared" si="187"/>
        <v>0</v>
      </c>
      <c r="AM1182">
        <f t="shared" si="188"/>
        <v>3</v>
      </c>
      <c r="AN1182" t="str">
        <f t="shared" si="189"/>
        <v>ALERT! 3 Violation founded @METALDET1</v>
      </c>
    </row>
    <row r="1183" spans="1:40">
      <c r="A1183" t="s">
        <v>120</v>
      </c>
      <c r="B1183" t="s">
        <v>121</v>
      </c>
      <c r="C1183" t="s">
        <v>877</v>
      </c>
      <c r="D1183" t="s">
        <v>589</v>
      </c>
      <c r="E1183">
        <v>1</v>
      </c>
      <c r="G1183" t="s">
        <v>130</v>
      </c>
      <c r="I1183" t="s">
        <v>125</v>
      </c>
      <c r="Z1183" t="str">
        <f>IFERROR(MID(AA1183,FIND("-",H1183,1)+1,20),_xlfn.IFNA(VLOOKUP(F1183&amp;"-"&amp;AA1183,Ref_Kontak!$A:$E,4,FALSE),Ref_Kontak!$H$2))</f>
        <v>628999007703</v>
      </c>
      <c r="AA1183" t="str">
        <f t="shared" si="180"/>
        <v/>
      </c>
      <c r="AB1183" t="str">
        <f t="shared" si="181"/>
        <v/>
      </c>
      <c r="AC1183" t="str">
        <f t="shared" si="182"/>
        <v>628999007703</v>
      </c>
      <c r="AD1183" t="str">
        <f t="shared" si="183"/>
        <v>Halo+,+Visual+AI+5S+mendeteksi+Violation%3A+METALDET1-LINE+13</v>
      </c>
      <c r="AE1183" t="str">
        <f t="shared" si="184"/>
        <v>https://web.whatsapp.com/send/?phone=628999007703&amp;text=Halo+,+Visual+AI+5S+mendeteksi+Violation%3A+METALDET1-LINE+13&amp;type=phone_number&amp;app_absent=0</v>
      </c>
      <c r="AF1183" t="b">
        <f>IF(ISNA(VLOOKUP(D1183&amp;"-"&amp;AB1183, Ref_Kontak!$A:$E, 4, FALSE)), FALSE, TRUE)</f>
        <v>0</v>
      </c>
      <c r="AG1183" t="str">
        <f>_xlfn.IFNA(VLOOKUP(Z1183,Ref_Kontak!H:H,1,FALSE),"FALSE")</f>
        <v>628999007703</v>
      </c>
      <c r="AH1183" t="str">
        <f t="shared" si="185"/>
        <v>METALDET1-LINE 13</v>
      </c>
      <c r="AI1183">
        <f>IF(I1183="violation",COUNTIF($AH$1:AH1183,AH1183),0)</f>
        <v>406</v>
      </c>
      <c r="AJ1183" t="str">
        <f t="shared" si="186"/>
        <v>violation-METALDET1</v>
      </c>
      <c r="AK1183">
        <f>IF(I1183="violation",COUNTIF($AJ$1:AJ1183,AJ1183),FALSE)</f>
        <v>948</v>
      </c>
      <c r="AL1183">
        <f t="shared" si="187"/>
        <v>0</v>
      </c>
      <c r="AM1183">
        <f t="shared" si="188"/>
        <v>3</v>
      </c>
      <c r="AN1183" t="str">
        <f t="shared" si="189"/>
        <v>ALERT! 3 Violation founded @METALDET1</v>
      </c>
    </row>
    <row r="1184" spans="1:40">
      <c r="A1184" t="s">
        <v>120</v>
      </c>
      <c r="B1184" t="s">
        <v>121</v>
      </c>
      <c r="C1184" t="s">
        <v>878</v>
      </c>
      <c r="D1184" t="s">
        <v>129</v>
      </c>
      <c r="E1184">
        <v>1</v>
      </c>
      <c r="G1184" t="s">
        <v>130</v>
      </c>
      <c r="I1184" t="s">
        <v>125</v>
      </c>
      <c r="Z1184" t="str">
        <f>IFERROR(MID(AA1184,FIND("-",H1184,1)+1,20),_xlfn.IFNA(VLOOKUP(F1184&amp;"-"&amp;AA1184,Ref_Kontak!$A:$E,4,FALSE),Ref_Kontak!$H$2))</f>
        <v>628999007703</v>
      </c>
      <c r="AA1184" t="str">
        <f t="shared" si="180"/>
        <v/>
      </c>
      <c r="AB1184" t="str">
        <f t="shared" si="181"/>
        <v/>
      </c>
      <c r="AC1184" t="str">
        <f t="shared" si="182"/>
        <v>628999007703</v>
      </c>
      <c r="AD1184" t="str">
        <f t="shared" si="183"/>
        <v>Halo+,+Visual+AI+5S+mendeteksi+Violation%3A+METALDET1-LINE+8</v>
      </c>
      <c r="AE1184" t="str">
        <f t="shared" si="184"/>
        <v>https://web.whatsapp.com/send/?phone=628999007703&amp;text=Halo+,+Visual+AI+5S+mendeteksi+Violation%3A+METALDET1-LINE+8&amp;type=phone_number&amp;app_absent=0</v>
      </c>
      <c r="AF1184" t="b">
        <f>IF(ISNA(VLOOKUP(D1184&amp;"-"&amp;AB1184, Ref_Kontak!$A:$E, 4, FALSE)), FALSE, TRUE)</f>
        <v>0</v>
      </c>
      <c r="AG1184" t="str">
        <f>_xlfn.IFNA(VLOOKUP(Z1184,Ref_Kontak!H:H,1,FALSE),"FALSE")</f>
        <v>628999007703</v>
      </c>
      <c r="AH1184" t="str">
        <f t="shared" si="185"/>
        <v>METALDET1-LINE 8</v>
      </c>
      <c r="AI1184">
        <f>IF(I1184="violation",COUNTIF($AH$1:AH1184,AH1184),0)</f>
        <v>544</v>
      </c>
      <c r="AJ1184" t="str">
        <f t="shared" si="186"/>
        <v>violation-METALDET1</v>
      </c>
      <c r="AK1184">
        <f>IF(I1184="violation",COUNTIF($AJ$1:AJ1184,AJ1184),FALSE)</f>
        <v>949</v>
      </c>
      <c r="AL1184">
        <f t="shared" si="187"/>
        <v>0</v>
      </c>
      <c r="AM1184">
        <f t="shared" si="188"/>
        <v>3</v>
      </c>
      <c r="AN1184" t="str">
        <f t="shared" si="189"/>
        <v>ALERT! 3 Violation founded @METALDET1</v>
      </c>
    </row>
    <row r="1185" spans="1:40">
      <c r="A1185" t="s">
        <v>120</v>
      </c>
      <c r="B1185" t="s">
        <v>121</v>
      </c>
      <c r="C1185" t="s">
        <v>879</v>
      </c>
      <c r="D1185" t="s">
        <v>589</v>
      </c>
      <c r="E1185">
        <v>1</v>
      </c>
      <c r="G1185" t="s">
        <v>130</v>
      </c>
      <c r="I1185" t="s">
        <v>125</v>
      </c>
      <c r="Z1185" t="str">
        <f>IFERROR(MID(AA1185,FIND("-",H1185,1)+1,20),_xlfn.IFNA(VLOOKUP(F1185&amp;"-"&amp;AA1185,Ref_Kontak!$A:$E,4,FALSE),Ref_Kontak!$H$2))</f>
        <v>628999007703</v>
      </c>
      <c r="AA1185" t="str">
        <f t="shared" si="180"/>
        <v/>
      </c>
      <c r="AB1185" t="str">
        <f t="shared" si="181"/>
        <v/>
      </c>
      <c r="AC1185" t="str">
        <f t="shared" si="182"/>
        <v>628999007703</v>
      </c>
      <c r="AD1185" t="str">
        <f t="shared" si="183"/>
        <v>Halo+,+Visual+AI+5S+mendeteksi+Violation%3A+METALDET1-LINE+13</v>
      </c>
      <c r="AE1185" t="str">
        <f t="shared" si="184"/>
        <v>https://web.whatsapp.com/send/?phone=628999007703&amp;text=Halo+,+Visual+AI+5S+mendeteksi+Violation%3A+METALDET1-LINE+13&amp;type=phone_number&amp;app_absent=0</v>
      </c>
      <c r="AF1185" t="b">
        <f>IF(ISNA(VLOOKUP(D1185&amp;"-"&amp;AB1185, Ref_Kontak!$A:$E, 4, FALSE)), FALSE, TRUE)</f>
        <v>0</v>
      </c>
      <c r="AG1185" t="str">
        <f>_xlfn.IFNA(VLOOKUP(Z1185,Ref_Kontak!H:H,1,FALSE),"FALSE")</f>
        <v>628999007703</v>
      </c>
      <c r="AH1185" t="str">
        <f t="shared" si="185"/>
        <v>METALDET1-LINE 13</v>
      </c>
      <c r="AI1185">
        <f>IF(I1185="violation",COUNTIF($AH$1:AH1185,AH1185),0)</f>
        <v>407</v>
      </c>
      <c r="AJ1185" t="str">
        <f t="shared" si="186"/>
        <v>violation-METALDET1</v>
      </c>
      <c r="AK1185">
        <f>IF(I1185="violation",COUNTIF($AJ$1:AJ1185,AJ1185),FALSE)</f>
        <v>950</v>
      </c>
      <c r="AL1185">
        <f t="shared" si="187"/>
        <v>0</v>
      </c>
      <c r="AM1185">
        <f t="shared" si="188"/>
        <v>3</v>
      </c>
      <c r="AN1185" t="str">
        <f t="shared" si="189"/>
        <v>ALERT! 3 Violation founded @METALDET1</v>
      </c>
    </row>
    <row r="1186" spans="1:40">
      <c r="A1186" t="s">
        <v>120</v>
      </c>
      <c r="B1186" t="s">
        <v>121</v>
      </c>
      <c r="C1186" t="s">
        <v>879</v>
      </c>
      <c r="D1186" t="s">
        <v>129</v>
      </c>
      <c r="E1186">
        <v>1</v>
      </c>
      <c r="G1186" t="s">
        <v>130</v>
      </c>
      <c r="I1186" t="s">
        <v>125</v>
      </c>
      <c r="Z1186" t="str">
        <f>IFERROR(MID(AA1186,FIND("-",H1186,1)+1,20),_xlfn.IFNA(VLOOKUP(F1186&amp;"-"&amp;AA1186,Ref_Kontak!$A:$E,4,FALSE),Ref_Kontak!$H$2))</f>
        <v>628999007703</v>
      </c>
      <c r="AA1186" t="str">
        <f t="shared" si="180"/>
        <v/>
      </c>
      <c r="AB1186" t="str">
        <f t="shared" si="181"/>
        <v/>
      </c>
      <c r="AC1186" t="str">
        <f t="shared" si="182"/>
        <v>628999007703</v>
      </c>
      <c r="AD1186" t="str">
        <f t="shared" si="183"/>
        <v>Halo+,+Visual+AI+5S+mendeteksi+Violation%3A+METALDET1-LINE+8</v>
      </c>
      <c r="AE1186" t="str">
        <f t="shared" si="184"/>
        <v>https://web.whatsapp.com/send/?phone=628999007703&amp;text=Halo+,+Visual+AI+5S+mendeteksi+Violation%3A+METALDET1-LINE+8&amp;type=phone_number&amp;app_absent=0</v>
      </c>
      <c r="AF1186" t="b">
        <f>IF(ISNA(VLOOKUP(D1186&amp;"-"&amp;AB1186, Ref_Kontak!$A:$E, 4, FALSE)), FALSE, TRUE)</f>
        <v>0</v>
      </c>
      <c r="AG1186" t="str">
        <f>_xlfn.IFNA(VLOOKUP(Z1186,Ref_Kontak!H:H,1,FALSE),"FALSE")</f>
        <v>628999007703</v>
      </c>
      <c r="AH1186" t="str">
        <f t="shared" si="185"/>
        <v>METALDET1-LINE 8</v>
      </c>
      <c r="AI1186">
        <f>IF(I1186="violation",COUNTIF($AH$1:AH1186,AH1186),0)</f>
        <v>545</v>
      </c>
      <c r="AJ1186" t="str">
        <f t="shared" si="186"/>
        <v>violation-METALDET1</v>
      </c>
      <c r="AK1186">
        <f>IF(I1186="violation",COUNTIF($AJ$1:AJ1186,AJ1186),FALSE)</f>
        <v>951</v>
      </c>
      <c r="AL1186">
        <f t="shared" si="187"/>
        <v>0</v>
      </c>
      <c r="AM1186">
        <f t="shared" si="188"/>
        <v>3</v>
      </c>
      <c r="AN1186" t="str">
        <f t="shared" si="189"/>
        <v>ALERT! 3 Violation founded @METALDET1</v>
      </c>
    </row>
    <row r="1187" spans="1:40">
      <c r="A1187" t="s">
        <v>120</v>
      </c>
      <c r="B1187" t="s">
        <v>121</v>
      </c>
      <c r="C1187" t="s">
        <v>879</v>
      </c>
      <c r="D1187" t="s">
        <v>589</v>
      </c>
      <c r="E1187">
        <v>1</v>
      </c>
      <c r="G1187" t="s">
        <v>130</v>
      </c>
      <c r="I1187" t="s">
        <v>125</v>
      </c>
      <c r="Z1187" t="str">
        <f>IFERROR(MID(AA1187,FIND("-",H1187,1)+1,20),_xlfn.IFNA(VLOOKUP(F1187&amp;"-"&amp;AA1187,Ref_Kontak!$A:$E,4,FALSE),Ref_Kontak!$H$2))</f>
        <v>628999007703</v>
      </c>
      <c r="AA1187" t="str">
        <f t="shared" si="180"/>
        <v/>
      </c>
      <c r="AB1187" t="str">
        <f t="shared" si="181"/>
        <v/>
      </c>
      <c r="AC1187" t="str">
        <f t="shared" si="182"/>
        <v>628999007703</v>
      </c>
      <c r="AD1187" t="str">
        <f t="shared" si="183"/>
        <v>Halo+,+Visual+AI+5S+mendeteksi+Violation%3A+METALDET1-LINE+13</v>
      </c>
      <c r="AE1187" t="str">
        <f t="shared" si="184"/>
        <v>https://web.whatsapp.com/send/?phone=628999007703&amp;text=Halo+,+Visual+AI+5S+mendeteksi+Violation%3A+METALDET1-LINE+13&amp;type=phone_number&amp;app_absent=0</v>
      </c>
      <c r="AF1187" t="b">
        <f>IF(ISNA(VLOOKUP(D1187&amp;"-"&amp;AB1187, Ref_Kontak!$A:$E, 4, FALSE)), FALSE, TRUE)</f>
        <v>0</v>
      </c>
      <c r="AG1187" t="str">
        <f>_xlfn.IFNA(VLOOKUP(Z1187,Ref_Kontak!H:H,1,FALSE),"FALSE")</f>
        <v>628999007703</v>
      </c>
      <c r="AH1187" t="str">
        <f t="shared" si="185"/>
        <v>METALDET1-LINE 13</v>
      </c>
      <c r="AI1187">
        <f>IF(I1187="violation",COUNTIF($AH$1:AH1187,AH1187),0)</f>
        <v>408</v>
      </c>
      <c r="AJ1187" t="str">
        <f t="shared" si="186"/>
        <v>violation-METALDET1</v>
      </c>
      <c r="AK1187">
        <f>IF(I1187="violation",COUNTIF($AJ$1:AJ1187,AJ1187),FALSE)</f>
        <v>952</v>
      </c>
      <c r="AL1187">
        <f t="shared" si="187"/>
        <v>0</v>
      </c>
      <c r="AM1187">
        <f t="shared" si="188"/>
        <v>3</v>
      </c>
      <c r="AN1187" t="str">
        <f t="shared" si="189"/>
        <v>ALERT! 3 Violation founded @METALDET1</v>
      </c>
    </row>
    <row r="1188" spans="1:40">
      <c r="A1188" t="s">
        <v>120</v>
      </c>
      <c r="B1188" t="s">
        <v>121</v>
      </c>
      <c r="C1188" t="s">
        <v>880</v>
      </c>
      <c r="D1188" t="s">
        <v>129</v>
      </c>
      <c r="E1188">
        <v>1</v>
      </c>
      <c r="G1188" t="s">
        <v>130</v>
      </c>
      <c r="I1188" t="s">
        <v>125</v>
      </c>
      <c r="Z1188" t="str">
        <f>IFERROR(MID(AA1188,FIND("-",H1188,1)+1,20),_xlfn.IFNA(VLOOKUP(F1188&amp;"-"&amp;AA1188,Ref_Kontak!$A:$E,4,FALSE),Ref_Kontak!$H$2))</f>
        <v>628999007703</v>
      </c>
      <c r="AA1188" t="str">
        <f t="shared" si="180"/>
        <v/>
      </c>
      <c r="AB1188" t="str">
        <f t="shared" si="181"/>
        <v/>
      </c>
      <c r="AC1188" t="str">
        <f t="shared" si="182"/>
        <v>628999007703</v>
      </c>
      <c r="AD1188" t="str">
        <f t="shared" si="183"/>
        <v>Halo+,+Visual+AI+5S+mendeteksi+Violation%3A+METALDET1-LINE+8</v>
      </c>
      <c r="AE1188" t="str">
        <f t="shared" si="184"/>
        <v>https://web.whatsapp.com/send/?phone=628999007703&amp;text=Halo+,+Visual+AI+5S+mendeteksi+Violation%3A+METALDET1-LINE+8&amp;type=phone_number&amp;app_absent=0</v>
      </c>
      <c r="AF1188" t="b">
        <f>IF(ISNA(VLOOKUP(D1188&amp;"-"&amp;AB1188, Ref_Kontak!$A:$E, 4, FALSE)), FALSE, TRUE)</f>
        <v>0</v>
      </c>
      <c r="AG1188" t="str">
        <f>_xlfn.IFNA(VLOOKUP(Z1188,Ref_Kontak!H:H,1,FALSE),"FALSE")</f>
        <v>628999007703</v>
      </c>
      <c r="AH1188" t="str">
        <f t="shared" si="185"/>
        <v>METALDET1-LINE 8</v>
      </c>
      <c r="AI1188">
        <f>IF(I1188="violation",COUNTIF($AH$1:AH1188,AH1188),0)</f>
        <v>546</v>
      </c>
      <c r="AJ1188" t="str">
        <f t="shared" si="186"/>
        <v>violation-METALDET1</v>
      </c>
      <c r="AK1188">
        <f>IF(I1188="violation",COUNTIF($AJ$1:AJ1188,AJ1188),FALSE)</f>
        <v>953</v>
      </c>
      <c r="AL1188">
        <f t="shared" si="187"/>
        <v>0</v>
      </c>
      <c r="AM1188">
        <f t="shared" si="188"/>
        <v>3</v>
      </c>
      <c r="AN1188" t="str">
        <f t="shared" si="189"/>
        <v>ALERT! 3 Violation founded @METALDET1</v>
      </c>
    </row>
    <row r="1189" spans="1:40">
      <c r="A1189" t="s">
        <v>120</v>
      </c>
      <c r="B1189" t="s">
        <v>121</v>
      </c>
      <c r="C1189" t="s">
        <v>880</v>
      </c>
      <c r="D1189" t="s">
        <v>589</v>
      </c>
      <c r="E1189">
        <v>1</v>
      </c>
      <c r="G1189" t="s">
        <v>130</v>
      </c>
      <c r="I1189" t="s">
        <v>125</v>
      </c>
      <c r="Z1189" t="str">
        <f>IFERROR(MID(AA1189,FIND("-",H1189,1)+1,20),_xlfn.IFNA(VLOOKUP(F1189&amp;"-"&amp;AA1189,Ref_Kontak!$A:$E,4,FALSE),Ref_Kontak!$H$2))</f>
        <v>628999007703</v>
      </c>
      <c r="AA1189" t="str">
        <f t="shared" si="180"/>
        <v/>
      </c>
      <c r="AB1189" t="str">
        <f t="shared" si="181"/>
        <v/>
      </c>
      <c r="AC1189" t="str">
        <f t="shared" si="182"/>
        <v>628999007703</v>
      </c>
      <c r="AD1189" t="str">
        <f t="shared" si="183"/>
        <v>Halo+,+Visual+AI+5S+mendeteksi+Violation%3A+METALDET1-LINE+13</v>
      </c>
      <c r="AE1189" t="str">
        <f t="shared" si="184"/>
        <v>https://web.whatsapp.com/send/?phone=628999007703&amp;text=Halo+,+Visual+AI+5S+mendeteksi+Violation%3A+METALDET1-LINE+13&amp;type=phone_number&amp;app_absent=0</v>
      </c>
      <c r="AF1189" t="b">
        <f>IF(ISNA(VLOOKUP(D1189&amp;"-"&amp;AB1189, Ref_Kontak!$A:$E, 4, FALSE)), FALSE, TRUE)</f>
        <v>0</v>
      </c>
      <c r="AG1189" t="str">
        <f>_xlfn.IFNA(VLOOKUP(Z1189,Ref_Kontak!H:H,1,FALSE),"FALSE")</f>
        <v>628999007703</v>
      </c>
      <c r="AH1189" t="str">
        <f t="shared" si="185"/>
        <v>METALDET1-LINE 13</v>
      </c>
      <c r="AI1189">
        <f>IF(I1189="violation",COUNTIF($AH$1:AH1189,AH1189),0)</f>
        <v>409</v>
      </c>
      <c r="AJ1189" t="str">
        <f t="shared" si="186"/>
        <v>violation-METALDET1</v>
      </c>
      <c r="AK1189">
        <f>IF(I1189="violation",COUNTIF($AJ$1:AJ1189,AJ1189),FALSE)</f>
        <v>954</v>
      </c>
      <c r="AL1189">
        <f t="shared" si="187"/>
        <v>0</v>
      </c>
      <c r="AM1189">
        <f t="shared" si="188"/>
        <v>3</v>
      </c>
      <c r="AN1189" t="str">
        <f t="shared" si="189"/>
        <v>ALERT! 3 Violation founded @METALDET1</v>
      </c>
    </row>
    <row r="1190" spans="1:40">
      <c r="A1190" t="s">
        <v>120</v>
      </c>
      <c r="B1190" t="s">
        <v>121</v>
      </c>
      <c r="C1190" t="s">
        <v>881</v>
      </c>
      <c r="D1190" t="s">
        <v>589</v>
      </c>
      <c r="E1190">
        <v>1</v>
      </c>
      <c r="G1190" t="s">
        <v>130</v>
      </c>
      <c r="I1190" t="s">
        <v>125</v>
      </c>
      <c r="Z1190" t="str">
        <f>IFERROR(MID(AA1190,FIND("-",H1190,1)+1,20),_xlfn.IFNA(VLOOKUP(F1190&amp;"-"&amp;AA1190,Ref_Kontak!$A:$E,4,FALSE),Ref_Kontak!$H$2))</f>
        <v>628999007703</v>
      </c>
      <c r="AA1190" t="str">
        <f t="shared" si="180"/>
        <v/>
      </c>
      <c r="AB1190" t="str">
        <f t="shared" si="181"/>
        <v/>
      </c>
      <c r="AC1190" t="str">
        <f t="shared" si="182"/>
        <v>628999007703</v>
      </c>
      <c r="AD1190" t="str">
        <f t="shared" si="183"/>
        <v>Halo+,+Visual+AI+5S+mendeteksi+Violation%3A+METALDET1-LINE+13</v>
      </c>
      <c r="AE1190" t="str">
        <f t="shared" si="184"/>
        <v>https://web.whatsapp.com/send/?phone=628999007703&amp;text=Halo+,+Visual+AI+5S+mendeteksi+Violation%3A+METALDET1-LINE+13&amp;type=phone_number&amp;app_absent=0</v>
      </c>
      <c r="AF1190" t="b">
        <f>IF(ISNA(VLOOKUP(D1190&amp;"-"&amp;AB1190, Ref_Kontak!$A:$E, 4, FALSE)), FALSE, TRUE)</f>
        <v>0</v>
      </c>
      <c r="AG1190" t="str">
        <f>_xlfn.IFNA(VLOOKUP(Z1190,Ref_Kontak!H:H,1,FALSE),"FALSE")</f>
        <v>628999007703</v>
      </c>
      <c r="AH1190" t="str">
        <f t="shared" si="185"/>
        <v>METALDET1-LINE 13</v>
      </c>
      <c r="AI1190">
        <f>IF(I1190="violation",COUNTIF($AH$1:AH1190,AH1190),0)</f>
        <v>410</v>
      </c>
      <c r="AJ1190" t="str">
        <f t="shared" si="186"/>
        <v>violation-METALDET1</v>
      </c>
      <c r="AK1190">
        <f>IF(I1190="violation",COUNTIF($AJ$1:AJ1190,AJ1190),FALSE)</f>
        <v>955</v>
      </c>
      <c r="AL1190">
        <f t="shared" si="187"/>
        <v>0</v>
      </c>
      <c r="AM1190">
        <f t="shared" si="188"/>
        <v>3</v>
      </c>
      <c r="AN1190" t="str">
        <f t="shared" si="189"/>
        <v>ALERT! 3 Violation founded @METALDET1</v>
      </c>
    </row>
    <row r="1191" spans="1:40">
      <c r="A1191" t="s">
        <v>120</v>
      </c>
      <c r="B1191" t="s">
        <v>121</v>
      </c>
      <c r="C1191" t="s">
        <v>881</v>
      </c>
      <c r="D1191" t="s">
        <v>129</v>
      </c>
      <c r="E1191">
        <v>1</v>
      </c>
      <c r="G1191" t="s">
        <v>130</v>
      </c>
      <c r="I1191" t="s">
        <v>125</v>
      </c>
      <c r="Z1191" t="str">
        <f>IFERROR(MID(AA1191,FIND("-",H1191,1)+1,20),_xlfn.IFNA(VLOOKUP(F1191&amp;"-"&amp;AA1191,Ref_Kontak!$A:$E,4,FALSE),Ref_Kontak!$H$2))</f>
        <v>628999007703</v>
      </c>
      <c r="AA1191" t="str">
        <f t="shared" si="180"/>
        <v/>
      </c>
      <c r="AB1191" t="str">
        <f t="shared" si="181"/>
        <v/>
      </c>
      <c r="AC1191" t="str">
        <f t="shared" si="182"/>
        <v>628999007703</v>
      </c>
      <c r="AD1191" t="str">
        <f t="shared" si="183"/>
        <v>Halo+,+Visual+AI+5S+mendeteksi+Violation%3A+METALDET1-LINE+8</v>
      </c>
      <c r="AE1191" t="str">
        <f t="shared" si="184"/>
        <v>https://web.whatsapp.com/send/?phone=628999007703&amp;text=Halo+,+Visual+AI+5S+mendeteksi+Violation%3A+METALDET1-LINE+8&amp;type=phone_number&amp;app_absent=0</v>
      </c>
      <c r="AF1191" t="b">
        <f>IF(ISNA(VLOOKUP(D1191&amp;"-"&amp;AB1191, Ref_Kontak!$A:$E, 4, FALSE)), FALSE, TRUE)</f>
        <v>0</v>
      </c>
      <c r="AG1191" t="str">
        <f>_xlfn.IFNA(VLOOKUP(Z1191,Ref_Kontak!H:H,1,FALSE),"FALSE")</f>
        <v>628999007703</v>
      </c>
      <c r="AH1191" t="str">
        <f t="shared" si="185"/>
        <v>METALDET1-LINE 8</v>
      </c>
      <c r="AI1191">
        <f>IF(I1191="violation",COUNTIF($AH$1:AH1191,AH1191),0)</f>
        <v>547</v>
      </c>
      <c r="AJ1191" t="str">
        <f t="shared" si="186"/>
        <v>violation-METALDET1</v>
      </c>
      <c r="AK1191">
        <f>IF(I1191="violation",COUNTIF($AJ$1:AJ1191,AJ1191),FALSE)</f>
        <v>956</v>
      </c>
      <c r="AL1191">
        <f t="shared" si="187"/>
        <v>0</v>
      </c>
      <c r="AM1191">
        <f t="shared" si="188"/>
        <v>3</v>
      </c>
      <c r="AN1191" t="str">
        <f t="shared" si="189"/>
        <v>ALERT! 3 Violation founded @METALDET1</v>
      </c>
    </row>
    <row r="1192" spans="1:40">
      <c r="A1192" t="s">
        <v>120</v>
      </c>
      <c r="B1192" t="s">
        <v>121</v>
      </c>
      <c r="C1192" t="s">
        <v>882</v>
      </c>
      <c r="D1192" t="s">
        <v>129</v>
      </c>
      <c r="E1192">
        <v>1</v>
      </c>
      <c r="G1192" t="s">
        <v>130</v>
      </c>
      <c r="I1192" t="s">
        <v>125</v>
      </c>
      <c r="Z1192" t="str">
        <f>IFERROR(MID(AA1192,FIND("-",H1192,1)+1,20),_xlfn.IFNA(VLOOKUP(F1192&amp;"-"&amp;AA1192,Ref_Kontak!$A:$E,4,FALSE),Ref_Kontak!$H$2))</f>
        <v>628999007703</v>
      </c>
      <c r="AA1192" t="str">
        <f t="shared" si="180"/>
        <v/>
      </c>
      <c r="AB1192" t="str">
        <f t="shared" si="181"/>
        <v/>
      </c>
      <c r="AC1192" t="str">
        <f t="shared" si="182"/>
        <v>628999007703</v>
      </c>
      <c r="AD1192" t="str">
        <f t="shared" si="183"/>
        <v>Halo+,+Visual+AI+5S+mendeteksi+Violation%3A+METALDET1-LINE+8</v>
      </c>
      <c r="AE1192" t="str">
        <f t="shared" si="184"/>
        <v>https://web.whatsapp.com/send/?phone=628999007703&amp;text=Halo+,+Visual+AI+5S+mendeteksi+Violation%3A+METALDET1-LINE+8&amp;type=phone_number&amp;app_absent=0</v>
      </c>
      <c r="AF1192" t="b">
        <f>IF(ISNA(VLOOKUP(D1192&amp;"-"&amp;AB1192, Ref_Kontak!$A:$E, 4, FALSE)), FALSE, TRUE)</f>
        <v>0</v>
      </c>
      <c r="AG1192" t="str">
        <f>_xlfn.IFNA(VLOOKUP(Z1192,Ref_Kontak!H:H,1,FALSE),"FALSE")</f>
        <v>628999007703</v>
      </c>
      <c r="AH1192" t="str">
        <f t="shared" si="185"/>
        <v>METALDET1-LINE 8</v>
      </c>
      <c r="AI1192">
        <f>IF(I1192="violation",COUNTIF($AH$1:AH1192,AH1192),0)</f>
        <v>548</v>
      </c>
      <c r="AJ1192" t="str">
        <f t="shared" si="186"/>
        <v>violation-METALDET1</v>
      </c>
      <c r="AK1192">
        <f>IF(I1192="violation",COUNTIF($AJ$1:AJ1192,AJ1192),FALSE)</f>
        <v>957</v>
      </c>
      <c r="AL1192">
        <f t="shared" si="187"/>
        <v>0</v>
      </c>
      <c r="AM1192">
        <f t="shared" si="188"/>
        <v>3</v>
      </c>
      <c r="AN1192" t="str">
        <f t="shared" si="189"/>
        <v>ALERT! 3 Violation founded @METALDET1</v>
      </c>
    </row>
    <row r="1193" spans="1:40">
      <c r="A1193" t="s">
        <v>120</v>
      </c>
      <c r="B1193" t="s">
        <v>121</v>
      </c>
      <c r="C1193" t="s">
        <v>882</v>
      </c>
      <c r="D1193" t="s">
        <v>589</v>
      </c>
      <c r="E1193">
        <v>1</v>
      </c>
      <c r="G1193" t="s">
        <v>130</v>
      </c>
      <c r="I1193" t="s">
        <v>125</v>
      </c>
      <c r="Z1193" t="str">
        <f>IFERROR(MID(AA1193,FIND("-",H1193,1)+1,20),_xlfn.IFNA(VLOOKUP(F1193&amp;"-"&amp;AA1193,Ref_Kontak!$A:$E,4,FALSE),Ref_Kontak!$H$2))</f>
        <v>628999007703</v>
      </c>
      <c r="AA1193" t="str">
        <f t="shared" si="180"/>
        <v/>
      </c>
      <c r="AB1193" t="str">
        <f t="shared" si="181"/>
        <v/>
      </c>
      <c r="AC1193" t="str">
        <f t="shared" si="182"/>
        <v>628999007703</v>
      </c>
      <c r="AD1193" t="str">
        <f t="shared" si="183"/>
        <v>Halo+,+Visual+AI+5S+mendeteksi+Violation%3A+METALDET1-LINE+13</v>
      </c>
      <c r="AE1193" t="str">
        <f t="shared" si="184"/>
        <v>https://web.whatsapp.com/send/?phone=628999007703&amp;text=Halo+,+Visual+AI+5S+mendeteksi+Violation%3A+METALDET1-LINE+13&amp;type=phone_number&amp;app_absent=0</v>
      </c>
      <c r="AF1193" t="b">
        <f>IF(ISNA(VLOOKUP(D1193&amp;"-"&amp;AB1193, Ref_Kontak!$A:$E, 4, FALSE)), FALSE, TRUE)</f>
        <v>0</v>
      </c>
      <c r="AG1193" t="str">
        <f>_xlfn.IFNA(VLOOKUP(Z1193,Ref_Kontak!H:H,1,FALSE),"FALSE")</f>
        <v>628999007703</v>
      </c>
      <c r="AH1193" t="str">
        <f t="shared" si="185"/>
        <v>METALDET1-LINE 13</v>
      </c>
      <c r="AI1193">
        <f>IF(I1193="violation",COUNTIF($AH$1:AH1193,AH1193),0)</f>
        <v>411</v>
      </c>
      <c r="AJ1193" t="str">
        <f t="shared" si="186"/>
        <v>violation-METALDET1</v>
      </c>
      <c r="AK1193">
        <f>IF(I1193="violation",COUNTIF($AJ$1:AJ1193,AJ1193),FALSE)</f>
        <v>958</v>
      </c>
      <c r="AL1193">
        <f t="shared" si="187"/>
        <v>0</v>
      </c>
      <c r="AM1193">
        <f t="shared" si="188"/>
        <v>3</v>
      </c>
      <c r="AN1193" t="str">
        <f t="shared" si="189"/>
        <v>ALERT! 3 Violation founded @METALDET1</v>
      </c>
    </row>
    <row r="1194" spans="1:40">
      <c r="A1194" t="s">
        <v>120</v>
      </c>
      <c r="B1194" t="s">
        <v>121</v>
      </c>
      <c r="C1194" t="s">
        <v>883</v>
      </c>
      <c r="D1194" t="s">
        <v>129</v>
      </c>
      <c r="E1194">
        <v>1</v>
      </c>
      <c r="G1194" t="s">
        <v>130</v>
      </c>
      <c r="I1194" t="s">
        <v>125</v>
      </c>
      <c r="Z1194" t="str">
        <f>IFERROR(MID(AA1194,FIND("-",H1194,1)+1,20),_xlfn.IFNA(VLOOKUP(F1194&amp;"-"&amp;AA1194,Ref_Kontak!$A:$E,4,FALSE),Ref_Kontak!$H$2))</f>
        <v>628999007703</v>
      </c>
      <c r="AA1194" t="str">
        <f t="shared" si="180"/>
        <v/>
      </c>
      <c r="AB1194" t="str">
        <f t="shared" si="181"/>
        <v/>
      </c>
      <c r="AC1194" t="str">
        <f t="shared" si="182"/>
        <v>628999007703</v>
      </c>
      <c r="AD1194" t="str">
        <f t="shared" si="183"/>
        <v>Halo+,+Visual+AI+5S+mendeteksi+Violation%3A+METALDET1-LINE+8</v>
      </c>
      <c r="AE1194" t="str">
        <f t="shared" si="184"/>
        <v>https://web.whatsapp.com/send/?phone=628999007703&amp;text=Halo+,+Visual+AI+5S+mendeteksi+Violation%3A+METALDET1-LINE+8&amp;type=phone_number&amp;app_absent=0</v>
      </c>
      <c r="AF1194" t="b">
        <f>IF(ISNA(VLOOKUP(D1194&amp;"-"&amp;AB1194, Ref_Kontak!$A:$E, 4, FALSE)), FALSE, TRUE)</f>
        <v>0</v>
      </c>
      <c r="AG1194" t="str">
        <f>_xlfn.IFNA(VLOOKUP(Z1194,Ref_Kontak!H:H,1,FALSE),"FALSE")</f>
        <v>628999007703</v>
      </c>
      <c r="AH1194" t="str">
        <f t="shared" si="185"/>
        <v>METALDET1-LINE 8</v>
      </c>
      <c r="AI1194">
        <f>IF(I1194="violation",COUNTIF($AH$1:AH1194,AH1194),0)</f>
        <v>549</v>
      </c>
      <c r="AJ1194" t="str">
        <f t="shared" si="186"/>
        <v>violation-METALDET1</v>
      </c>
      <c r="AK1194">
        <f>IF(I1194="violation",COUNTIF($AJ$1:AJ1194,AJ1194),FALSE)</f>
        <v>959</v>
      </c>
      <c r="AL1194">
        <f t="shared" si="187"/>
        <v>0</v>
      </c>
      <c r="AM1194">
        <f t="shared" si="188"/>
        <v>3</v>
      </c>
      <c r="AN1194" t="str">
        <f t="shared" si="189"/>
        <v>ALERT! 3 Violation founded @METALDET1</v>
      </c>
    </row>
    <row r="1195" spans="1:40">
      <c r="A1195" t="s">
        <v>120</v>
      </c>
      <c r="B1195" t="s">
        <v>121</v>
      </c>
      <c r="C1195" t="s">
        <v>884</v>
      </c>
      <c r="D1195" t="s">
        <v>589</v>
      </c>
      <c r="E1195">
        <v>1</v>
      </c>
      <c r="G1195" t="s">
        <v>130</v>
      </c>
      <c r="I1195" t="s">
        <v>125</v>
      </c>
      <c r="Z1195" t="str">
        <f>IFERROR(MID(AA1195,FIND("-",H1195,1)+1,20),_xlfn.IFNA(VLOOKUP(F1195&amp;"-"&amp;AA1195,Ref_Kontak!$A:$E,4,FALSE),Ref_Kontak!$H$2))</f>
        <v>628999007703</v>
      </c>
      <c r="AA1195" t="str">
        <f t="shared" si="180"/>
        <v/>
      </c>
      <c r="AB1195" t="str">
        <f t="shared" si="181"/>
        <v/>
      </c>
      <c r="AC1195" t="str">
        <f t="shared" si="182"/>
        <v>628999007703</v>
      </c>
      <c r="AD1195" t="str">
        <f t="shared" si="183"/>
        <v>Halo+,+Visual+AI+5S+mendeteksi+Violation%3A+METALDET1-LINE+13</v>
      </c>
      <c r="AE1195" t="str">
        <f t="shared" si="184"/>
        <v>https://web.whatsapp.com/send/?phone=628999007703&amp;text=Halo+,+Visual+AI+5S+mendeteksi+Violation%3A+METALDET1-LINE+13&amp;type=phone_number&amp;app_absent=0</v>
      </c>
      <c r="AF1195" t="b">
        <f>IF(ISNA(VLOOKUP(D1195&amp;"-"&amp;AB1195, Ref_Kontak!$A:$E, 4, FALSE)), FALSE, TRUE)</f>
        <v>0</v>
      </c>
      <c r="AG1195" t="str">
        <f>_xlfn.IFNA(VLOOKUP(Z1195,Ref_Kontak!H:H,1,FALSE),"FALSE")</f>
        <v>628999007703</v>
      </c>
      <c r="AH1195" t="str">
        <f t="shared" si="185"/>
        <v>METALDET1-LINE 13</v>
      </c>
      <c r="AI1195">
        <f>IF(I1195="violation",COUNTIF($AH$1:AH1195,AH1195),0)</f>
        <v>412</v>
      </c>
      <c r="AJ1195" t="str">
        <f t="shared" si="186"/>
        <v>violation-METALDET1</v>
      </c>
      <c r="AK1195">
        <f>IF(I1195="violation",COUNTIF($AJ$1:AJ1195,AJ1195),FALSE)</f>
        <v>960</v>
      </c>
      <c r="AL1195">
        <f t="shared" si="187"/>
        <v>0</v>
      </c>
      <c r="AM1195">
        <f t="shared" si="188"/>
        <v>3</v>
      </c>
      <c r="AN1195" t="str">
        <f t="shared" si="189"/>
        <v>ALERT! 3 Violation founded @METALDET1</v>
      </c>
    </row>
    <row r="1196" spans="1:40">
      <c r="A1196" t="s">
        <v>120</v>
      </c>
      <c r="B1196" t="s">
        <v>121</v>
      </c>
      <c r="C1196" t="s">
        <v>884</v>
      </c>
      <c r="D1196" t="s">
        <v>129</v>
      </c>
      <c r="E1196">
        <v>1</v>
      </c>
      <c r="G1196" t="s">
        <v>130</v>
      </c>
      <c r="I1196" t="s">
        <v>125</v>
      </c>
      <c r="Z1196" t="str">
        <f>IFERROR(MID(AA1196,FIND("-",H1196,1)+1,20),_xlfn.IFNA(VLOOKUP(F1196&amp;"-"&amp;AA1196,Ref_Kontak!$A:$E,4,FALSE),Ref_Kontak!$H$2))</f>
        <v>628999007703</v>
      </c>
      <c r="AA1196" t="str">
        <f t="shared" si="180"/>
        <v/>
      </c>
      <c r="AB1196" t="str">
        <f t="shared" si="181"/>
        <v/>
      </c>
      <c r="AC1196" t="str">
        <f t="shared" si="182"/>
        <v>628999007703</v>
      </c>
      <c r="AD1196" t="str">
        <f t="shared" si="183"/>
        <v>Halo+,+Visual+AI+5S+mendeteksi+Violation%3A+METALDET1-LINE+8</v>
      </c>
      <c r="AE1196" t="str">
        <f t="shared" si="184"/>
        <v>https://web.whatsapp.com/send/?phone=628999007703&amp;text=Halo+,+Visual+AI+5S+mendeteksi+Violation%3A+METALDET1-LINE+8&amp;type=phone_number&amp;app_absent=0</v>
      </c>
      <c r="AF1196" t="b">
        <f>IF(ISNA(VLOOKUP(D1196&amp;"-"&amp;AB1196, Ref_Kontak!$A:$E, 4, FALSE)), FALSE, TRUE)</f>
        <v>0</v>
      </c>
      <c r="AG1196" t="str">
        <f>_xlfn.IFNA(VLOOKUP(Z1196,Ref_Kontak!H:H,1,FALSE),"FALSE")</f>
        <v>628999007703</v>
      </c>
      <c r="AH1196" t="str">
        <f t="shared" si="185"/>
        <v>METALDET1-LINE 8</v>
      </c>
      <c r="AI1196">
        <f>IF(I1196="violation",COUNTIF($AH$1:AH1196,AH1196),0)</f>
        <v>550</v>
      </c>
      <c r="AJ1196" t="str">
        <f t="shared" si="186"/>
        <v>violation-METALDET1</v>
      </c>
      <c r="AK1196">
        <f>IF(I1196="violation",COUNTIF($AJ$1:AJ1196,AJ1196),FALSE)</f>
        <v>961</v>
      </c>
      <c r="AL1196">
        <f t="shared" si="187"/>
        <v>0</v>
      </c>
      <c r="AM1196">
        <f t="shared" si="188"/>
        <v>3</v>
      </c>
      <c r="AN1196" t="str">
        <f t="shared" si="189"/>
        <v>ALERT! 3 Violation founded @METALDET1</v>
      </c>
    </row>
    <row r="1197" spans="1:40">
      <c r="A1197" t="s">
        <v>120</v>
      </c>
      <c r="B1197" t="s">
        <v>121</v>
      </c>
      <c r="C1197" t="s">
        <v>884</v>
      </c>
      <c r="D1197" t="s">
        <v>589</v>
      </c>
      <c r="E1197">
        <v>1</v>
      </c>
      <c r="G1197" t="s">
        <v>130</v>
      </c>
      <c r="I1197" t="s">
        <v>125</v>
      </c>
      <c r="Z1197" t="str">
        <f>IFERROR(MID(AA1197,FIND("-",H1197,1)+1,20),_xlfn.IFNA(VLOOKUP(F1197&amp;"-"&amp;AA1197,Ref_Kontak!$A:$E,4,FALSE),Ref_Kontak!$H$2))</f>
        <v>628999007703</v>
      </c>
      <c r="AA1197" t="str">
        <f t="shared" si="180"/>
        <v/>
      </c>
      <c r="AB1197" t="str">
        <f t="shared" si="181"/>
        <v/>
      </c>
      <c r="AC1197" t="str">
        <f t="shared" si="182"/>
        <v>628999007703</v>
      </c>
      <c r="AD1197" t="str">
        <f t="shared" si="183"/>
        <v>Halo+,+Visual+AI+5S+mendeteksi+Violation%3A+METALDET1-LINE+13</v>
      </c>
      <c r="AE1197" t="str">
        <f t="shared" si="184"/>
        <v>https://web.whatsapp.com/send/?phone=628999007703&amp;text=Halo+,+Visual+AI+5S+mendeteksi+Violation%3A+METALDET1-LINE+13&amp;type=phone_number&amp;app_absent=0</v>
      </c>
      <c r="AF1197" t="b">
        <f>IF(ISNA(VLOOKUP(D1197&amp;"-"&amp;AB1197, Ref_Kontak!$A:$E, 4, FALSE)), FALSE, TRUE)</f>
        <v>0</v>
      </c>
      <c r="AG1197" t="str">
        <f>_xlfn.IFNA(VLOOKUP(Z1197,Ref_Kontak!H:H,1,FALSE),"FALSE")</f>
        <v>628999007703</v>
      </c>
      <c r="AH1197" t="str">
        <f t="shared" si="185"/>
        <v>METALDET1-LINE 13</v>
      </c>
      <c r="AI1197">
        <f>IF(I1197="violation",COUNTIF($AH$1:AH1197,AH1197),0)</f>
        <v>413</v>
      </c>
      <c r="AJ1197" t="str">
        <f t="shared" si="186"/>
        <v>violation-METALDET1</v>
      </c>
      <c r="AK1197">
        <f>IF(I1197="violation",COUNTIF($AJ$1:AJ1197,AJ1197),FALSE)</f>
        <v>962</v>
      </c>
      <c r="AL1197">
        <f t="shared" si="187"/>
        <v>0</v>
      </c>
      <c r="AM1197">
        <f t="shared" si="188"/>
        <v>3</v>
      </c>
      <c r="AN1197" t="str">
        <f t="shared" si="189"/>
        <v>ALERT! 3 Violation founded @METALDET1</v>
      </c>
    </row>
    <row r="1198" spans="1:40">
      <c r="A1198" t="s">
        <v>120</v>
      </c>
      <c r="B1198" t="s">
        <v>121</v>
      </c>
      <c r="C1198" t="s">
        <v>885</v>
      </c>
      <c r="D1198" t="s">
        <v>129</v>
      </c>
      <c r="E1198">
        <v>1</v>
      </c>
      <c r="G1198" t="s">
        <v>130</v>
      </c>
      <c r="I1198" t="s">
        <v>125</v>
      </c>
      <c r="Z1198" t="str">
        <f>IFERROR(MID(AA1198,FIND("-",H1198,1)+1,20),_xlfn.IFNA(VLOOKUP(F1198&amp;"-"&amp;AA1198,Ref_Kontak!$A:$E,4,FALSE),Ref_Kontak!$H$2))</f>
        <v>628999007703</v>
      </c>
      <c r="AA1198" t="str">
        <f t="shared" si="180"/>
        <v/>
      </c>
      <c r="AB1198" t="str">
        <f t="shared" si="181"/>
        <v/>
      </c>
      <c r="AC1198" t="str">
        <f t="shared" si="182"/>
        <v>628999007703</v>
      </c>
      <c r="AD1198" t="str">
        <f t="shared" si="183"/>
        <v>Halo+,+Visual+AI+5S+mendeteksi+Violation%3A+METALDET1-LINE+8</v>
      </c>
      <c r="AE1198" t="str">
        <f t="shared" si="184"/>
        <v>https://web.whatsapp.com/send/?phone=628999007703&amp;text=Halo+,+Visual+AI+5S+mendeteksi+Violation%3A+METALDET1-LINE+8&amp;type=phone_number&amp;app_absent=0</v>
      </c>
      <c r="AF1198" t="b">
        <f>IF(ISNA(VLOOKUP(D1198&amp;"-"&amp;AB1198, Ref_Kontak!$A:$E, 4, FALSE)), FALSE, TRUE)</f>
        <v>0</v>
      </c>
      <c r="AG1198" t="str">
        <f>_xlfn.IFNA(VLOOKUP(Z1198,Ref_Kontak!H:H,1,FALSE),"FALSE")</f>
        <v>628999007703</v>
      </c>
      <c r="AH1198" t="str">
        <f t="shared" si="185"/>
        <v>METALDET1-LINE 8</v>
      </c>
      <c r="AI1198">
        <f>IF(I1198="violation",COUNTIF($AH$1:AH1198,AH1198),0)</f>
        <v>551</v>
      </c>
      <c r="AJ1198" t="str">
        <f t="shared" si="186"/>
        <v>violation-METALDET1</v>
      </c>
      <c r="AK1198">
        <f>IF(I1198="violation",COUNTIF($AJ$1:AJ1198,AJ1198),FALSE)</f>
        <v>963</v>
      </c>
      <c r="AL1198">
        <f t="shared" si="187"/>
        <v>0</v>
      </c>
      <c r="AM1198">
        <f t="shared" si="188"/>
        <v>3</v>
      </c>
      <c r="AN1198" t="str">
        <f t="shared" si="189"/>
        <v>ALERT! 3 Violation founded @METALDET1</v>
      </c>
    </row>
    <row r="1199" spans="1:40">
      <c r="A1199" t="s">
        <v>120</v>
      </c>
      <c r="B1199" t="s">
        <v>121</v>
      </c>
      <c r="C1199" t="s">
        <v>885</v>
      </c>
      <c r="D1199" t="s">
        <v>589</v>
      </c>
      <c r="E1199">
        <v>1</v>
      </c>
      <c r="G1199" t="s">
        <v>130</v>
      </c>
      <c r="I1199" t="s">
        <v>125</v>
      </c>
      <c r="Z1199" t="str">
        <f>IFERROR(MID(AA1199,FIND("-",H1199,1)+1,20),_xlfn.IFNA(VLOOKUP(F1199&amp;"-"&amp;AA1199,Ref_Kontak!$A:$E,4,FALSE),Ref_Kontak!$H$2))</f>
        <v>628999007703</v>
      </c>
      <c r="AA1199" t="str">
        <f t="shared" si="180"/>
        <v/>
      </c>
      <c r="AB1199" t="str">
        <f t="shared" si="181"/>
        <v/>
      </c>
      <c r="AC1199" t="str">
        <f t="shared" si="182"/>
        <v>628999007703</v>
      </c>
      <c r="AD1199" t="str">
        <f t="shared" si="183"/>
        <v>Halo+,+Visual+AI+5S+mendeteksi+Violation%3A+METALDET1-LINE+13</v>
      </c>
      <c r="AE1199" t="str">
        <f t="shared" si="184"/>
        <v>https://web.whatsapp.com/send/?phone=628999007703&amp;text=Halo+,+Visual+AI+5S+mendeteksi+Violation%3A+METALDET1-LINE+13&amp;type=phone_number&amp;app_absent=0</v>
      </c>
      <c r="AF1199" t="b">
        <f>IF(ISNA(VLOOKUP(D1199&amp;"-"&amp;AB1199, Ref_Kontak!$A:$E, 4, FALSE)), FALSE, TRUE)</f>
        <v>0</v>
      </c>
      <c r="AG1199" t="str">
        <f>_xlfn.IFNA(VLOOKUP(Z1199,Ref_Kontak!H:H,1,FALSE),"FALSE")</f>
        <v>628999007703</v>
      </c>
      <c r="AH1199" t="str">
        <f t="shared" si="185"/>
        <v>METALDET1-LINE 13</v>
      </c>
      <c r="AI1199">
        <f>IF(I1199="violation",COUNTIF($AH$1:AH1199,AH1199),0)</f>
        <v>414</v>
      </c>
      <c r="AJ1199" t="str">
        <f t="shared" si="186"/>
        <v>violation-METALDET1</v>
      </c>
      <c r="AK1199">
        <f>IF(I1199="violation",COUNTIF($AJ$1:AJ1199,AJ1199),FALSE)</f>
        <v>964</v>
      </c>
      <c r="AL1199">
        <f t="shared" si="187"/>
        <v>0</v>
      </c>
      <c r="AM1199">
        <f t="shared" si="188"/>
        <v>3</v>
      </c>
      <c r="AN1199" t="str">
        <f t="shared" si="189"/>
        <v>ALERT! 3 Violation founded @METALDET1</v>
      </c>
    </row>
    <row r="1200" spans="1:40">
      <c r="A1200" t="s">
        <v>120</v>
      </c>
      <c r="B1200" t="s">
        <v>121</v>
      </c>
      <c r="C1200" t="s">
        <v>886</v>
      </c>
      <c r="D1200" t="s">
        <v>589</v>
      </c>
      <c r="E1200">
        <v>1</v>
      </c>
      <c r="G1200" t="s">
        <v>130</v>
      </c>
      <c r="I1200" t="s">
        <v>125</v>
      </c>
      <c r="Z1200" t="str">
        <f>IFERROR(MID(AA1200,FIND("-",H1200,1)+1,20),_xlfn.IFNA(VLOOKUP(F1200&amp;"-"&amp;AA1200,Ref_Kontak!$A:$E,4,FALSE),Ref_Kontak!$H$2))</f>
        <v>628999007703</v>
      </c>
      <c r="AA1200" t="str">
        <f t="shared" si="180"/>
        <v/>
      </c>
      <c r="AB1200" t="str">
        <f t="shared" si="181"/>
        <v/>
      </c>
      <c r="AC1200" t="str">
        <f t="shared" si="182"/>
        <v>628999007703</v>
      </c>
      <c r="AD1200" t="str">
        <f t="shared" si="183"/>
        <v>Halo+,+Visual+AI+5S+mendeteksi+Violation%3A+METALDET1-LINE+13</v>
      </c>
      <c r="AE1200" t="str">
        <f t="shared" si="184"/>
        <v>https://web.whatsapp.com/send/?phone=628999007703&amp;text=Halo+,+Visual+AI+5S+mendeteksi+Violation%3A+METALDET1-LINE+13&amp;type=phone_number&amp;app_absent=0</v>
      </c>
      <c r="AF1200" t="b">
        <f>IF(ISNA(VLOOKUP(D1200&amp;"-"&amp;AB1200, Ref_Kontak!$A:$E, 4, FALSE)), FALSE, TRUE)</f>
        <v>0</v>
      </c>
      <c r="AG1200" t="str">
        <f>_xlfn.IFNA(VLOOKUP(Z1200,Ref_Kontak!H:H,1,FALSE),"FALSE")</f>
        <v>628999007703</v>
      </c>
      <c r="AH1200" t="str">
        <f t="shared" si="185"/>
        <v>METALDET1-LINE 13</v>
      </c>
      <c r="AI1200">
        <f>IF(I1200="violation",COUNTIF($AH$1:AH1200,AH1200),0)</f>
        <v>415</v>
      </c>
      <c r="AJ1200" t="str">
        <f t="shared" si="186"/>
        <v>violation-METALDET1</v>
      </c>
      <c r="AK1200">
        <f>IF(I1200="violation",COUNTIF($AJ$1:AJ1200,AJ1200),FALSE)</f>
        <v>965</v>
      </c>
      <c r="AL1200">
        <f t="shared" si="187"/>
        <v>0</v>
      </c>
      <c r="AM1200">
        <f t="shared" si="188"/>
        <v>3</v>
      </c>
      <c r="AN1200" t="str">
        <f t="shared" si="189"/>
        <v>ALERT! 3 Violation founded @METALDET1</v>
      </c>
    </row>
    <row r="1201" spans="1:40">
      <c r="A1201" t="s">
        <v>120</v>
      </c>
      <c r="B1201" t="s">
        <v>121</v>
      </c>
      <c r="C1201" t="s">
        <v>886</v>
      </c>
      <c r="D1201" t="s">
        <v>129</v>
      </c>
      <c r="E1201">
        <v>1</v>
      </c>
      <c r="G1201" t="s">
        <v>130</v>
      </c>
      <c r="I1201" t="s">
        <v>125</v>
      </c>
      <c r="Z1201" t="str">
        <f>IFERROR(MID(AA1201,FIND("-",H1201,1)+1,20),_xlfn.IFNA(VLOOKUP(F1201&amp;"-"&amp;AA1201,Ref_Kontak!$A:$E,4,FALSE),Ref_Kontak!$H$2))</f>
        <v>628999007703</v>
      </c>
      <c r="AA1201" t="str">
        <f t="shared" si="180"/>
        <v/>
      </c>
      <c r="AB1201" t="str">
        <f t="shared" si="181"/>
        <v/>
      </c>
      <c r="AC1201" t="str">
        <f t="shared" si="182"/>
        <v>628999007703</v>
      </c>
      <c r="AD1201" t="str">
        <f t="shared" si="183"/>
        <v>Halo+,+Visual+AI+5S+mendeteksi+Violation%3A+METALDET1-LINE+8</v>
      </c>
      <c r="AE1201" t="str">
        <f t="shared" si="184"/>
        <v>https://web.whatsapp.com/send/?phone=628999007703&amp;text=Halo+,+Visual+AI+5S+mendeteksi+Violation%3A+METALDET1-LINE+8&amp;type=phone_number&amp;app_absent=0</v>
      </c>
      <c r="AF1201" t="b">
        <f>IF(ISNA(VLOOKUP(D1201&amp;"-"&amp;AB1201, Ref_Kontak!$A:$E, 4, FALSE)), FALSE, TRUE)</f>
        <v>0</v>
      </c>
      <c r="AG1201" t="str">
        <f>_xlfn.IFNA(VLOOKUP(Z1201,Ref_Kontak!H:H,1,FALSE),"FALSE")</f>
        <v>628999007703</v>
      </c>
      <c r="AH1201" t="str">
        <f t="shared" si="185"/>
        <v>METALDET1-LINE 8</v>
      </c>
      <c r="AI1201">
        <f>IF(I1201="violation",COUNTIF($AH$1:AH1201,AH1201),0)</f>
        <v>552</v>
      </c>
      <c r="AJ1201" t="str">
        <f t="shared" si="186"/>
        <v>violation-METALDET1</v>
      </c>
      <c r="AK1201">
        <f>IF(I1201="violation",COUNTIF($AJ$1:AJ1201,AJ1201),FALSE)</f>
        <v>966</v>
      </c>
      <c r="AL1201">
        <f t="shared" si="187"/>
        <v>0</v>
      </c>
      <c r="AM1201">
        <f t="shared" si="188"/>
        <v>3</v>
      </c>
      <c r="AN1201" t="str">
        <f t="shared" si="189"/>
        <v>ALERT! 3 Violation founded @METALDET1</v>
      </c>
    </row>
    <row r="1202" spans="1:40">
      <c r="A1202" t="s">
        <v>120</v>
      </c>
      <c r="B1202" t="s">
        <v>121</v>
      </c>
      <c r="C1202" t="s">
        <v>887</v>
      </c>
      <c r="D1202" t="s">
        <v>129</v>
      </c>
      <c r="E1202">
        <v>1</v>
      </c>
      <c r="G1202" t="s">
        <v>130</v>
      </c>
      <c r="I1202" t="s">
        <v>125</v>
      </c>
      <c r="Z1202" t="str">
        <f>IFERROR(MID(AA1202,FIND("-",H1202,1)+1,20),_xlfn.IFNA(VLOOKUP(F1202&amp;"-"&amp;AA1202,Ref_Kontak!$A:$E,4,FALSE),Ref_Kontak!$H$2))</f>
        <v>628999007703</v>
      </c>
      <c r="AA1202" t="str">
        <f t="shared" si="180"/>
        <v/>
      </c>
      <c r="AB1202" t="str">
        <f t="shared" si="181"/>
        <v/>
      </c>
      <c r="AC1202" t="str">
        <f t="shared" si="182"/>
        <v>628999007703</v>
      </c>
      <c r="AD1202" t="str">
        <f t="shared" si="183"/>
        <v>Halo+,+Visual+AI+5S+mendeteksi+Violation%3A+METALDET1-LINE+8</v>
      </c>
      <c r="AE1202" t="str">
        <f t="shared" si="184"/>
        <v>https://web.whatsapp.com/send/?phone=628999007703&amp;text=Halo+,+Visual+AI+5S+mendeteksi+Violation%3A+METALDET1-LINE+8&amp;type=phone_number&amp;app_absent=0</v>
      </c>
      <c r="AF1202" t="b">
        <f>IF(ISNA(VLOOKUP(D1202&amp;"-"&amp;AB1202, Ref_Kontak!$A:$E, 4, FALSE)), FALSE, TRUE)</f>
        <v>0</v>
      </c>
      <c r="AG1202" t="str">
        <f>_xlfn.IFNA(VLOOKUP(Z1202,Ref_Kontak!H:H,1,FALSE),"FALSE")</f>
        <v>628999007703</v>
      </c>
      <c r="AH1202" t="str">
        <f t="shared" si="185"/>
        <v>METALDET1-LINE 8</v>
      </c>
      <c r="AI1202">
        <f>IF(I1202="violation",COUNTIF($AH$1:AH1202,AH1202),0)</f>
        <v>553</v>
      </c>
      <c r="AJ1202" t="str">
        <f t="shared" si="186"/>
        <v>violation-METALDET1</v>
      </c>
      <c r="AK1202">
        <f>IF(I1202="violation",COUNTIF($AJ$1:AJ1202,AJ1202),FALSE)</f>
        <v>967</v>
      </c>
      <c r="AL1202">
        <f t="shared" si="187"/>
        <v>0</v>
      </c>
      <c r="AM1202">
        <f t="shared" si="188"/>
        <v>3</v>
      </c>
      <c r="AN1202" t="str">
        <f t="shared" si="189"/>
        <v>ALERT! 3 Violation founded @METALDET1</v>
      </c>
    </row>
    <row r="1203" spans="1:40">
      <c r="A1203" t="s">
        <v>120</v>
      </c>
      <c r="B1203" t="s">
        <v>121</v>
      </c>
      <c r="C1203" t="s">
        <v>887</v>
      </c>
      <c r="D1203" t="s">
        <v>589</v>
      </c>
      <c r="E1203">
        <v>1</v>
      </c>
      <c r="G1203" t="s">
        <v>130</v>
      </c>
      <c r="I1203" t="s">
        <v>125</v>
      </c>
      <c r="Z1203" t="str">
        <f>IFERROR(MID(AA1203,FIND("-",H1203,1)+1,20),_xlfn.IFNA(VLOOKUP(F1203&amp;"-"&amp;AA1203,Ref_Kontak!$A:$E,4,FALSE),Ref_Kontak!$H$2))</f>
        <v>628999007703</v>
      </c>
      <c r="AA1203" t="str">
        <f t="shared" si="180"/>
        <v/>
      </c>
      <c r="AB1203" t="str">
        <f t="shared" si="181"/>
        <v/>
      </c>
      <c r="AC1203" t="str">
        <f t="shared" si="182"/>
        <v>628999007703</v>
      </c>
      <c r="AD1203" t="str">
        <f t="shared" si="183"/>
        <v>Halo+,+Visual+AI+5S+mendeteksi+Violation%3A+METALDET1-LINE+13</v>
      </c>
      <c r="AE1203" t="str">
        <f t="shared" si="184"/>
        <v>https://web.whatsapp.com/send/?phone=628999007703&amp;text=Halo+,+Visual+AI+5S+mendeteksi+Violation%3A+METALDET1-LINE+13&amp;type=phone_number&amp;app_absent=0</v>
      </c>
      <c r="AF1203" t="b">
        <f>IF(ISNA(VLOOKUP(D1203&amp;"-"&amp;AB1203, Ref_Kontak!$A:$E, 4, FALSE)), FALSE, TRUE)</f>
        <v>0</v>
      </c>
      <c r="AG1203" t="str">
        <f>_xlfn.IFNA(VLOOKUP(Z1203,Ref_Kontak!H:H,1,FALSE),"FALSE")</f>
        <v>628999007703</v>
      </c>
      <c r="AH1203" t="str">
        <f t="shared" si="185"/>
        <v>METALDET1-LINE 13</v>
      </c>
      <c r="AI1203">
        <f>IF(I1203="violation",COUNTIF($AH$1:AH1203,AH1203),0)</f>
        <v>416</v>
      </c>
      <c r="AJ1203" t="str">
        <f t="shared" si="186"/>
        <v>violation-METALDET1</v>
      </c>
      <c r="AK1203">
        <f>IF(I1203="violation",COUNTIF($AJ$1:AJ1203,AJ1203),FALSE)</f>
        <v>968</v>
      </c>
      <c r="AL1203">
        <f t="shared" si="187"/>
        <v>0</v>
      </c>
      <c r="AM1203">
        <f t="shared" si="188"/>
        <v>3</v>
      </c>
      <c r="AN1203" t="str">
        <f t="shared" si="189"/>
        <v>ALERT! 3 Violation founded @METALDET1</v>
      </c>
    </row>
    <row r="1204" spans="1:40">
      <c r="A1204" t="s">
        <v>120</v>
      </c>
      <c r="B1204" t="s">
        <v>121</v>
      </c>
      <c r="C1204" t="s">
        <v>888</v>
      </c>
      <c r="D1204" t="s">
        <v>129</v>
      </c>
      <c r="E1204">
        <v>1</v>
      </c>
      <c r="G1204" t="s">
        <v>130</v>
      </c>
      <c r="I1204" t="s">
        <v>125</v>
      </c>
      <c r="Z1204" t="str">
        <f>IFERROR(MID(AA1204,FIND("-",H1204,1)+1,20),_xlfn.IFNA(VLOOKUP(F1204&amp;"-"&amp;AA1204,Ref_Kontak!$A:$E,4,FALSE),Ref_Kontak!$H$2))</f>
        <v>628999007703</v>
      </c>
      <c r="AA1204" t="str">
        <f t="shared" si="180"/>
        <v/>
      </c>
      <c r="AB1204" t="str">
        <f t="shared" si="181"/>
        <v/>
      </c>
      <c r="AC1204" t="str">
        <f t="shared" si="182"/>
        <v>628999007703</v>
      </c>
      <c r="AD1204" t="str">
        <f t="shared" si="183"/>
        <v>Halo+,+Visual+AI+5S+mendeteksi+Violation%3A+METALDET1-LINE+8</v>
      </c>
      <c r="AE1204" t="str">
        <f t="shared" si="184"/>
        <v>https://web.whatsapp.com/send/?phone=628999007703&amp;text=Halo+,+Visual+AI+5S+mendeteksi+Violation%3A+METALDET1-LINE+8&amp;type=phone_number&amp;app_absent=0</v>
      </c>
      <c r="AF1204" t="b">
        <f>IF(ISNA(VLOOKUP(D1204&amp;"-"&amp;AB1204, Ref_Kontak!$A:$E, 4, FALSE)), FALSE, TRUE)</f>
        <v>0</v>
      </c>
      <c r="AG1204" t="str">
        <f>_xlfn.IFNA(VLOOKUP(Z1204,Ref_Kontak!H:H,1,FALSE),"FALSE")</f>
        <v>628999007703</v>
      </c>
      <c r="AH1204" t="str">
        <f t="shared" si="185"/>
        <v>METALDET1-LINE 8</v>
      </c>
      <c r="AI1204">
        <f>IF(I1204="violation",COUNTIF($AH$1:AH1204,AH1204),0)</f>
        <v>554</v>
      </c>
      <c r="AJ1204" t="str">
        <f t="shared" si="186"/>
        <v>violation-METALDET1</v>
      </c>
      <c r="AK1204">
        <f>IF(I1204="violation",COUNTIF($AJ$1:AJ1204,AJ1204),FALSE)</f>
        <v>969</v>
      </c>
      <c r="AL1204">
        <f t="shared" si="187"/>
        <v>0</v>
      </c>
      <c r="AM1204">
        <f t="shared" si="188"/>
        <v>3</v>
      </c>
      <c r="AN1204" t="str">
        <f t="shared" si="189"/>
        <v>ALERT! 3 Violation founded @METALDET1</v>
      </c>
    </row>
    <row r="1205" spans="1:40">
      <c r="A1205" t="s">
        <v>120</v>
      </c>
      <c r="B1205" t="s">
        <v>121</v>
      </c>
      <c r="C1205" t="s">
        <v>889</v>
      </c>
      <c r="D1205" t="s">
        <v>589</v>
      </c>
      <c r="E1205">
        <v>1</v>
      </c>
      <c r="G1205" t="s">
        <v>130</v>
      </c>
      <c r="I1205" t="s">
        <v>125</v>
      </c>
      <c r="Z1205" t="str">
        <f>IFERROR(MID(AA1205,FIND("-",H1205,1)+1,20),_xlfn.IFNA(VLOOKUP(F1205&amp;"-"&amp;AA1205,Ref_Kontak!$A:$E,4,FALSE),Ref_Kontak!$H$2))</f>
        <v>628999007703</v>
      </c>
      <c r="AA1205" t="str">
        <f t="shared" si="180"/>
        <v/>
      </c>
      <c r="AB1205" t="str">
        <f t="shared" si="181"/>
        <v/>
      </c>
      <c r="AC1205" t="str">
        <f t="shared" si="182"/>
        <v>628999007703</v>
      </c>
      <c r="AD1205" t="str">
        <f t="shared" si="183"/>
        <v>Halo+,+Visual+AI+5S+mendeteksi+Violation%3A+METALDET1-LINE+13</v>
      </c>
      <c r="AE1205" t="str">
        <f t="shared" si="184"/>
        <v>https://web.whatsapp.com/send/?phone=628999007703&amp;text=Halo+,+Visual+AI+5S+mendeteksi+Violation%3A+METALDET1-LINE+13&amp;type=phone_number&amp;app_absent=0</v>
      </c>
      <c r="AF1205" t="b">
        <f>IF(ISNA(VLOOKUP(D1205&amp;"-"&amp;AB1205, Ref_Kontak!$A:$E, 4, FALSE)), FALSE, TRUE)</f>
        <v>0</v>
      </c>
      <c r="AG1205" t="str">
        <f>_xlfn.IFNA(VLOOKUP(Z1205,Ref_Kontak!H:H,1,FALSE),"FALSE")</f>
        <v>628999007703</v>
      </c>
      <c r="AH1205" t="str">
        <f t="shared" si="185"/>
        <v>METALDET1-LINE 13</v>
      </c>
      <c r="AI1205">
        <f>IF(I1205="violation",COUNTIF($AH$1:AH1205,AH1205),0)</f>
        <v>417</v>
      </c>
      <c r="AJ1205" t="str">
        <f t="shared" si="186"/>
        <v>violation-METALDET1</v>
      </c>
      <c r="AK1205">
        <f>IF(I1205="violation",COUNTIF($AJ$1:AJ1205,AJ1205),FALSE)</f>
        <v>970</v>
      </c>
      <c r="AL1205">
        <f t="shared" si="187"/>
        <v>0</v>
      </c>
      <c r="AM1205">
        <f t="shared" si="188"/>
        <v>3</v>
      </c>
      <c r="AN1205" t="str">
        <f t="shared" si="189"/>
        <v>ALERT! 3 Violation founded @METALDET1</v>
      </c>
    </row>
    <row r="1206" spans="1:40">
      <c r="A1206" t="s">
        <v>120</v>
      </c>
      <c r="B1206" t="s">
        <v>121</v>
      </c>
      <c r="C1206" t="s">
        <v>889</v>
      </c>
      <c r="D1206" t="s">
        <v>129</v>
      </c>
      <c r="E1206">
        <v>1</v>
      </c>
      <c r="G1206" t="s">
        <v>130</v>
      </c>
      <c r="I1206" t="s">
        <v>125</v>
      </c>
      <c r="Z1206" t="str">
        <f>IFERROR(MID(AA1206,FIND("-",H1206,1)+1,20),_xlfn.IFNA(VLOOKUP(F1206&amp;"-"&amp;AA1206,Ref_Kontak!$A:$E,4,FALSE),Ref_Kontak!$H$2))</f>
        <v>628999007703</v>
      </c>
      <c r="AA1206" t="str">
        <f t="shared" si="180"/>
        <v/>
      </c>
      <c r="AB1206" t="str">
        <f t="shared" si="181"/>
        <v/>
      </c>
      <c r="AC1206" t="str">
        <f t="shared" si="182"/>
        <v>628999007703</v>
      </c>
      <c r="AD1206" t="str">
        <f t="shared" si="183"/>
        <v>Halo+,+Visual+AI+5S+mendeteksi+Violation%3A+METALDET1-LINE+8</v>
      </c>
      <c r="AE1206" t="str">
        <f t="shared" si="184"/>
        <v>https://web.whatsapp.com/send/?phone=628999007703&amp;text=Halo+,+Visual+AI+5S+mendeteksi+Violation%3A+METALDET1-LINE+8&amp;type=phone_number&amp;app_absent=0</v>
      </c>
      <c r="AF1206" t="b">
        <f>IF(ISNA(VLOOKUP(D1206&amp;"-"&amp;AB1206, Ref_Kontak!$A:$E, 4, FALSE)), FALSE, TRUE)</f>
        <v>0</v>
      </c>
      <c r="AG1206" t="str">
        <f>_xlfn.IFNA(VLOOKUP(Z1206,Ref_Kontak!H:H,1,FALSE),"FALSE")</f>
        <v>628999007703</v>
      </c>
      <c r="AH1206" t="str">
        <f t="shared" si="185"/>
        <v>METALDET1-LINE 8</v>
      </c>
      <c r="AI1206">
        <f>IF(I1206="violation",COUNTIF($AH$1:AH1206,AH1206),0)</f>
        <v>555</v>
      </c>
      <c r="AJ1206" t="str">
        <f t="shared" si="186"/>
        <v>violation-METALDET1</v>
      </c>
      <c r="AK1206">
        <f>IF(I1206="violation",COUNTIF($AJ$1:AJ1206,AJ1206),FALSE)</f>
        <v>971</v>
      </c>
      <c r="AL1206">
        <f t="shared" si="187"/>
        <v>0</v>
      </c>
      <c r="AM1206">
        <f t="shared" si="188"/>
        <v>3</v>
      </c>
      <c r="AN1206" t="str">
        <f t="shared" si="189"/>
        <v>ALERT! 3 Violation founded @METALDET1</v>
      </c>
    </row>
    <row r="1207" spans="1:40">
      <c r="A1207" t="s">
        <v>120</v>
      </c>
      <c r="B1207" t="s">
        <v>121</v>
      </c>
      <c r="C1207" t="s">
        <v>889</v>
      </c>
      <c r="D1207" t="s">
        <v>589</v>
      </c>
      <c r="E1207">
        <v>1</v>
      </c>
      <c r="G1207" t="s">
        <v>130</v>
      </c>
      <c r="I1207" t="s">
        <v>125</v>
      </c>
      <c r="Z1207" t="str">
        <f>IFERROR(MID(AA1207,FIND("-",H1207,1)+1,20),_xlfn.IFNA(VLOOKUP(F1207&amp;"-"&amp;AA1207,Ref_Kontak!$A:$E,4,FALSE),Ref_Kontak!$H$2))</f>
        <v>628999007703</v>
      </c>
      <c r="AA1207" t="str">
        <f t="shared" si="180"/>
        <v/>
      </c>
      <c r="AB1207" t="str">
        <f t="shared" si="181"/>
        <v/>
      </c>
      <c r="AC1207" t="str">
        <f t="shared" si="182"/>
        <v>628999007703</v>
      </c>
      <c r="AD1207" t="str">
        <f t="shared" si="183"/>
        <v>Halo+,+Visual+AI+5S+mendeteksi+Violation%3A+METALDET1-LINE+13</v>
      </c>
      <c r="AE1207" t="str">
        <f t="shared" si="184"/>
        <v>https://web.whatsapp.com/send/?phone=628999007703&amp;text=Halo+,+Visual+AI+5S+mendeteksi+Violation%3A+METALDET1-LINE+13&amp;type=phone_number&amp;app_absent=0</v>
      </c>
      <c r="AF1207" t="b">
        <f>IF(ISNA(VLOOKUP(D1207&amp;"-"&amp;AB1207, Ref_Kontak!$A:$E, 4, FALSE)), FALSE, TRUE)</f>
        <v>0</v>
      </c>
      <c r="AG1207" t="str">
        <f>_xlfn.IFNA(VLOOKUP(Z1207,Ref_Kontak!H:H,1,FALSE),"FALSE")</f>
        <v>628999007703</v>
      </c>
      <c r="AH1207" t="str">
        <f t="shared" si="185"/>
        <v>METALDET1-LINE 13</v>
      </c>
      <c r="AI1207">
        <f>IF(I1207="violation",COUNTIF($AH$1:AH1207,AH1207),0)</f>
        <v>418</v>
      </c>
      <c r="AJ1207" t="str">
        <f t="shared" si="186"/>
        <v>violation-METALDET1</v>
      </c>
      <c r="AK1207">
        <f>IF(I1207="violation",COUNTIF($AJ$1:AJ1207,AJ1207),FALSE)</f>
        <v>972</v>
      </c>
      <c r="AL1207">
        <f t="shared" si="187"/>
        <v>0</v>
      </c>
      <c r="AM1207">
        <f t="shared" si="188"/>
        <v>3</v>
      </c>
      <c r="AN1207" t="str">
        <f t="shared" si="189"/>
        <v>ALERT! 3 Violation founded @METALDET1</v>
      </c>
    </row>
    <row r="1208" spans="1:40">
      <c r="A1208" t="s">
        <v>120</v>
      </c>
      <c r="B1208" t="s">
        <v>121</v>
      </c>
      <c r="C1208" t="s">
        <v>890</v>
      </c>
      <c r="D1208" t="s">
        <v>129</v>
      </c>
      <c r="E1208">
        <v>1</v>
      </c>
      <c r="G1208" t="s">
        <v>130</v>
      </c>
      <c r="I1208" t="s">
        <v>125</v>
      </c>
      <c r="Z1208" t="str">
        <f>IFERROR(MID(AA1208,FIND("-",H1208,1)+1,20),_xlfn.IFNA(VLOOKUP(F1208&amp;"-"&amp;AA1208,Ref_Kontak!$A:$E,4,FALSE),Ref_Kontak!$H$2))</f>
        <v>628999007703</v>
      </c>
      <c r="AA1208" t="str">
        <f t="shared" si="180"/>
        <v/>
      </c>
      <c r="AB1208" t="str">
        <f t="shared" si="181"/>
        <v/>
      </c>
      <c r="AC1208" t="str">
        <f t="shared" si="182"/>
        <v>628999007703</v>
      </c>
      <c r="AD1208" t="str">
        <f t="shared" si="183"/>
        <v>Halo+,+Visual+AI+5S+mendeteksi+Violation%3A+METALDET1-LINE+8</v>
      </c>
      <c r="AE1208" t="str">
        <f t="shared" si="184"/>
        <v>https://web.whatsapp.com/send/?phone=628999007703&amp;text=Halo+,+Visual+AI+5S+mendeteksi+Violation%3A+METALDET1-LINE+8&amp;type=phone_number&amp;app_absent=0</v>
      </c>
      <c r="AF1208" t="b">
        <f>IF(ISNA(VLOOKUP(D1208&amp;"-"&amp;AB1208, Ref_Kontak!$A:$E, 4, FALSE)), FALSE, TRUE)</f>
        <v>0</v>
      </c>
      <c r="AG1208" t="str">
        <f>_xlfn.IFNA(VLOOKUP(Z1208,Ref_Kontak!H:H,1,FALSE),"FALSE")</f>
        <v>628999007703</v>
      </c>
      <c r="AH1208" t="str">
        <f t="shared" si="185"/>
        <v>METALDET1-LINE 8</v>
      </c>
      <c r="AI1208">
        <f>IF(I1208="violation",COUNTIF($AH$1:AH1208,AH1208),0)</f>
        <v>556</v>
      </c>
      <c r="AJ1208" t="str">
        <f t="shared" si="186"/>
        <v>violation-METALDET1</v>
      </c>
      <c r="AK1208">
        <f>IF(I1208="violation",COUNTIF($AJ$1:AJ1208,AJ1208),FALSE)</f>
        <v>973</v>
      </c>
      <c r="AL1208">
        <f t="shared" si="187"/>
        <v>0</v>
      </c>
      <c r="AM1208">
        <f t="shared" si="188"/>
        <v>3</v>
      </c>
      <c r="AN1208" t="str">
        <f t="shared" si="189"/>
        <v>ALERT! 3 Violation founded @METALDET1</v>
      </c>
    </row>
    <row r="1209" spans="1:40">
      <c r="A1209" t="s">
        <v>120</v>
      </c>
      <c r="B1209" t="s">
        <v>121</v>
      </c>
      <c r="C1209" t="s">
        <v>890</v>
      </c>
      <c r="D1209" t="s">
        <v>589</v>
      </c>
      <c r="E1209">
        <v>1</v>
      </c>
      <c r="G1209" t="s">
        <v>130</v>
      </c>
      <c r="I1209" t="s">
        <v>125</v>
      </c>
      <c r="Z1209" t="str">
        <f>IFERROR(MID(AA1209,FIND("-",H1209,1)+1,20),_xlfn.IFNA(VLOOKUP(F1209&amp;"-"&amp;AA1209,Ref_Kontak!$A:$E,4,FALSE),Ref_Kontak!$H$2))</f>
        <v>628999007703</v>
      </c>
      <c r="AA1209" t="str">
        <f t="shared" si="180"/>
        <v/>
      </c>
      <c r="AB1209" t="str">
        <f t="shared" si="181"/>
        <v/>
      </c>
      <c r="AC1209" t="str">
        <f t="shared" si="182"/>
        <v>628999007703</v>
      </c>
      <c r="AD1209" t="str">
        <f t="shared" si="183"/>
        <v>Halo+,+Visual+AI+5S+mendeteksi+Violation%3A+METALDET1-LINE+13</v>
      </c>
      <c r="AE1209" t="str">
        <f t="shared" si="184"/>
        <v>https://web.whatsapp.com/send/?phone=628999007703&amp;text=Halo+,+Visual+AI+5S+mendeteksi+Violation%3A+METALDET1-LINE+13&amp;type=phone_number&amp;app_absent=0</v>
      </c>
      <c r="AF1209" t="b">
        <f>IF(ISNA(VLOOKUP(D1209&amp;"-"&amp;AB1209, Ref_Kontak!$A:$E, 4, FALSE)), FALSE, TRUE)</f>
        <v>0</v>
      </c>
      <c r="AG1209" t="str">
        <f>_xlfn.IFNA(VLOOKUP(Z1209,Ref_Kontak!H:H,1,FALSE),"FALSE")</f>
        <v>628999007703</v>
      </c>
      <c r="AH1209" t="str">
        <f t="shared" si="185"/>
        <v>METALDET1-LINE 13</v>
      </c>
      <c r="AI1209">
        <f>IF(I1209="violation",COUNTIF($AH$1:AH1209,AH1209),0)</f>
        <v>419</v>
      </c>
      <c r="AJ1209" t="str">
        <f t="shared" si="186"/>
        <v>violation-METALDET1</v>
      </c>
      <c r="AK1209">
        <f>IF(I1209="violation",COUNTIF($AJ$1:AJ1209,AJ1209),FALSE)</f>
        <v>974</v>
      </c>
      <c r="AL1209">
        <f t="shared" si="187"/>
        <v>0</v>
      </c>
      <c r="AM1209">
        <f t="shared" si="188"/>
        <v>3</v>
      </c>
      <c r="AN1209" t="str">
        <f t="shared" si="189"/>
        <v>ALERT! 3 Violation founded @METALDET1</v>
      </c>
    </row>
    <row r="1210" spans="1:40">
      <c r="A1210" t="s">
        <v>120</v>
      </c>
      <c r="B1210" t="s">
        <v>121</v>
      </c>
      <c r="C1210" t="s">
        <v>891</v>
      </c>
      <c r="D1210" t="s">
        <v>589</v>
      </c>
      <c r="E1210">
        <v>1</v>
      </c>
      <c r="G1210" t="s">
        <v>130</v>
      </c>
      <c r="I1210" t="s">
        <v>125</v>
      </c>
      <c r="Z1210" t="str">
        <f>IFERROR(MID(AA1210,FIND("-",H1210,1)+1,20),_xlfn.IFNA(VLOOKUP(F1210&amp;"-"&amp;AA1210,Ref_Kontak!$A:$E,4,FALSE),Ref_Kontak!$H$2))</f>
        <v>628999007703</v>
      </c>
      <c r="AA1210" t="str">
        <f t="shared" si="180"/>
        <v/>
      </c>
      <c r="AB1210" t="str">
        <f t="shared" si="181"/>
        <v/>
      </c>
      <c r="AC1210" t="str">
        <f t="shared" si="182"/>
        <v>628999007703</v>
      </c>
      <c r="AD1210" t="str">
        <f t="shared" si="183"/>
        <v>Halo+,+Visual+AI+5S+mendeteksi+Violation%3A+METALDET1-LINE+13</v>
      </c>
      <c r="AE1210" t="str">
        <f t="shared" si="184"/>
        <v>https://web.whatsapp.com/send/?phone=628999007703&amp;text=Halo+,+Visual+AI+5S+mendeteksi+Violation%3A+METALDET1-LINE+13&amp;type=phone_number&amp;app_absent=0</v>
      </c>
      <c r="AF1210" t="b">
        <f>IF(ISNA(VLOOKUP(D1210&amp;"-"&amp;AB1210, Ref_Kontak!$A:$E, 4, FALSE)), FALSE, TRUE)</f>
        <v>0</v>
      </c>
      <c r="AG1210" t="str">
        <f>_xlfn.IFNA(VLOOKUP(Z1210,Ref_Kontak!H:H,1,FALSE),"FALSE")</f>
        <v>628999007703</v>
      </c>
      <c r="AH1210" t="str">
        <f t="shared" si="185"/>
        <v>METALDET1-LINE 13</v>
      </c>
      <c r="AI1210">
        <f>IF(I1210="violation",COUNTIF($AH$1:AH1210,AH1210),0)</f>
        <v>420</v>
      </c>
      <c r="AJ1210" t="str">
        <f t="shared" si="186"/>
        <v>violation-METALDET1</v>
      </c>
      <c r="AK1210">
        <f>IF(I1210="violation",COUNTIF($AJ$1:AJ1210,AJ1210),FALSE)</f>
        <v>975</v>
      </c>
      <c r="AL1210">
        <f t="shared" si="187"/>
        <v>0</v>
      </c>
      <c r="AM1210">
        <f t="shared" si="188"/>
        <v>3</v>
      </c>
      <c r="AN1210" t="str">
        <f t="shared" si="189"/>
        <v>ALERT! 3 Violation founded @METALDET1</v>
      </c>
    </row>
    <row r="1211" spans="1:40">
      <c r="A1211" t="s">
        <v>120</v>
      </c>
      <c r="B1211" t="s">
        <v>121</v>
      </c>
      <c r="C1211" t="s">
        <v>891</v>
      </c>
      <c r="D1211" t="s">
        <v>129</v>
      </c>
      <c r="E1211">
        <v>1</v>
      </c>
      <c r="G1211" t="s">
        <v>130</v>
      </c>
      <c r="I1211" t="s">
        <v>125</v>
      </c>
      <c r="Z1211" t="str">
        <f>IFERROR(MID(AA1211,FIND("-",H1211,1)+1,20),_xlfn.IFNA(VLOOKUP(F1211&amp;"-"&amp;AA1211,Ref_Kontak!$A:$E,4,FALSE),Ref_Kontak!$H$2))</f>
        <v>628999007703</v>
      </c>
      <c r="AA1211" t="str">
        <f t="shared" si="180"/>
        <v/>
      </c>
      <c r="AB1211" t="str">
        <f t="shared" si="181"/>
        <v/>
      </c>
      <c r="AC1211" t="str">
        <f t="shared" si="182"/>
        <v>628999007703</v>
      </c>
      <c r="AD1211" t="str">
        <f t="shared" si="183"/>
        <v>Halo+,+Visual+AI+5S+mendeteksi+Violation%3A+METALDET1-LINE+8</v>
      </c>
      <c r="AE1211" t="str">
        <f t="shared" si="184"/>
        <v>https://web.whatsapp.com/send/?phone=628999007703&amp;text=Halo+,+Visual+AI+5S+mendeteksi+Violation%3A+METALDET1-LINE+8&amp;type=phone_number&amp;app_absent=0</v>
      </c>
      <c r="AF1211" t="b">
        <f>IF(ISNA(VLOOKUP(D1211&amp;"-"&amp;AB1211, Ref_Kontak!$A:$E, 4, FALSE)), FALSE, TRUE)</f>
        <v>0</v>
      </c>
      <c r="AG1211" t="str">
        <f>_xlfn.IFNA(VLOOKUP(Z1211,Ref_Kontak!H:H,1,FALSE),"FALSE")</f>
        <v>628999007703</v>
      </c>
      <c r="AH1211" t="str">
        <f t="shared" si="185"/>
        <v>METALDET1-LINE 8</v>
      </c>
      <c r="AI1211">
        <f>IF(I1211="violation",COUNTIF($AH$1:AH1211,AH1211),0)</f>
        <v>557</v>
      </c>
      <c r="AJ1211" t="str">
        <f t="shared" si="186"/>
        <v>violation-METALDET1</v>
      </c>
      <c r="AK1211">
        <f>IF(I1211="violation",COUNTIF($AJ$1:AJ1211,AJ1211),FALSE)</f>
        <v>976</v>
      </c>
      <c r="AL1211">
        <f t="shared" si="187"/>
        <v>0</v>
      </c>
      <c r="AM1211">
        <f t="shared" si="188"/>
        <v>3</v>
      </c>
      <c r="AN1211" t="str">
        <f t="shared" si="189"/>
        <v>ALERT! 3 Violation founded @METALDET1</v>
      </c>
    </row>
    <row r="1212" spans="1:40">
      <c r="A1212" t="s">
        <v>120</v>
      </c>
      <c r="B1212" t="s">
        <v>121</v>
      </c>
      <c r="C1212" t="s">
        <v>892</v>
      </c>
      <c r="D1212" t="s">
        <v>129</v>
      </c>
      <c r="E1212">
        <v>1</v>
      </c>
      <c r="G1212" t="s">
        <v>130</v>
      </c>
      <c r="I1212" t="s">
        <v>125</v>
      </c>
      <c r="Z1212" t="str">
        <f>IFERROR(MID(AA1212,FIND("-",H1212,1)+1,20),_xlfn.IFNA(VLOOKUP(F1212&amp;"-"&amp;AA1212,Ref_Kontak!$A:$E,4,FALSE),Ref_Kontak!$H$2))</f>
        <v>628999007703</v>
      </c>
      <c r="AA1212" t="str">
        <f t="shared" si="180"/>
        <v/>
      </c>
      <c r="AB1212" t="str">
        <f t="shared" si="181"/>
        <v/>
      </c>
      <c r="AC1212" t="str">
        <f t="shared" si="182"/>
        <v>628999007703</v>
      </c>
      <c r="AD1212" t="str">
        <f t="shared" si="183"/>
        <v>Halo+,+Visual+AI+5S+mendeteksi+Violation%3A+METALDET1-LINE+8</v>
      </c>
      <c r="AE1212" t="str">
        <f t="shared" si="184"/>
        <v>https://web.whatsapp.com/send/?phone=628999007703&amp;text=Halo+,+Visual+AI+5S+mendeteksi+Violation%3A+METALDET1-LINE+8&amp;type=phone_number&amp;app_absent=0</v>
      </c>
      <c r="AF1212" t="b">
        <f>IF(ISNA(VLOOKUP(D1212&amp;"-"&amp;AB1212, Ref_Kontak!$A:$E, 4, FALSE)), FALSE, TRUE)</f>
        <v>0</v>
      </c>
      <c r="AG1212" t="str">
        <f>_xlfn.IFNA(VLOOKUP(Z1212,Ref_Kontak!H:H,1,FALSE),"FALSE")</f>
        <v>628999007703</v>
      </c>
      <c r="AH1212" t="str">
        <f t="shared" si="185"/>
        <v>METALDET1-LINE 8</v>
      </c>
      <c r="AI1212">
        <f>IF(I1212="violation",COUNTIF($AH$1:AH1212,AH1212),0)</f>
        <v>558</v>
      </c>
      <c r="AJ1212" t="str">
        <f t="shared" si="186"/>
        <v>violation-METALDET1</v>
      </c>
      <c r="AK1212">
        <f>IF(I1212="violation",COUNTIF($AJ$1:AJ1212,AJ1212),FALSE)</f>
        <v>977</v>
      </c>
      <c r="AL1212">
        <f t="shared" si="187"/>
        <v>0</v>
      </c>
      <c r="AM1212">
        <f t="shared" si="188"/>
        <v>3</v>
      </c>
      <c r="AN1212" t="str">
        <f t="shared" si="189"/>
        <v>ALERT! 3 Violation founded @METALDET1</v>
      </c>
    </row>
    <row r="1213" spans="1:40">
      <c r="A1213" t="s">
        <v>120</v>
      </c>
      <c r="B1213" t="s">
        <v>121</v>
      </c>
      <c r="C1213" t="s">
        <v>892</v>
      </c>
      <c r="D1213" t="s">
        <v>589</v>
      </c>
      <c r="E1213">
        <v>1</v>
      </c>
      <c r="G1213" t="s">
        <v>130</v>
      </c>
      <c r="I1213" t="s">
        <v>125</v>
      </c>
      <c r="Z1213" t="str">
        <f>IFERROR(MID(AA1213,FIND("-",H1213,1)+1,20),_xlfn.IFNA(VLOOKUP(F1213&amp;"-"&amp;AA1213,Ref_Kontak!$A:$E,4,FALSE),Ref_Kontak!$H$2))</f>
        <v>628999007703</v>
      </c>
      <c r="AA1213" t="str">
        <f t="shared" si="180"/>
        <v/>
      </c>
      <c r="AB1213" t="str">
        <f t="shared" si="181"/>
        <v/>
      </c>
      <c r="AC1213" t="str">
        <f t="shared" si="182"/>
        <v>628999007703</v>
      </c>
      <c r="AD1213" t="str">
        <f t="shared" si="183"/>
        <v>Halo+,+Visual+AI+5S+mendeteksi+Violation%3A+METALDET1-LINE+13</v>
      </c>
      <c r="AE1213" t="str">
        <f t="shared" si="184"/>
        <v>https://web.whatsapp.com/send/?phone=628999007703&amp;text=Halo+,+Visual+AI+5S+mendeteksi+Violation%3A+METALDET1-LINE+13&amp;type=phone_number&amp;app_absent=0</v>
      </c>
      <c r="AF1213" t="b">
        <f>IF(ISNA(VLOOKUP(D1213&amp;"-"&amp;AB1213, Ref_Kontak!$A:$E, 4, FALSE)), FALSE, TRUE)</f>
        <v>0</v>
      </c>
      <c r="AG1213" t="str">
        <f>_xlfn.IFNA(VLOOKUP(Z1213,Ref_Kontak!H:H,1,FALSE),"FALSE")</f>
        <v>628999007703</v>
      </c>
      <c r="AH1213" t="str">
        <f t="shared" si="185"/>
        <v>METALDET1-LINE 13</v>
      </c>
      <c r="AI1213">
        <f>IF(I1213="violation",COUNTIF($AH$1:AH1213,AH1213),0)</f>
        <v>421</v>
      </c>
      <c r="AJ1213" t="str">
        <f t="shared" si="186"/>
        <v>violation-METALDET1</v>
      </c>
      <c r="AK1213">
        <f>IF(I1213="violation",COUNTIF($AJ$1:AJ1213,AJ1213),FALSE)</f>
        <v>978</v>
      </c>
      <c r="AL1213">
        <f t="shared" si="187"/>
        <v>0</v>
      </c>
      <c r="AM1213">
        <f t="shared" si="188"/>
        <v>3</v>
      </c>
      <c r="AN1213" t="str">
        <f t="shared" si="189"/>
        <v>ALERT! 3 Violation founded @METALDET1</v>
      </c>
    </row>
    <row r="1214" spans="1:40">
      <c r="A1214" t="s">
        <v>120</v>
      </c>
      <c r="B1214" t="s">
        <v>121</v>
      </c>
      <c r="C1214" t="s">
        <v>893</v>
      </c>
      <c r="D1214" t="s">
        <v>129</v>
      </c>
      <c r="E1214">
        <v>1</v>
      </c>
      <c r="G1214" t="s">
        <v>130</v>
      </c>
      <c r="I1214" t="s">
        <v>125</v>
      </c>
      <c r="Z1214" t="str">
        <f>IFERROR(MID(AA1214,FIND("-",H1214,1)+1,20),_xlfn.IFNA(VLOOKUP(F1214&amp;"-"&amp;AA1214,Ref_Kontak!$A:$E,4,FALSE),Ref_Kontak!$H$2))</f>
        <v>628999007703</v>
      </c>
      <c r="AA1214" t="str">
        <f t="shared" si="180"/>
        <v/>
      </c>
      <c r="AB1214" t="str">
        <f t="shared" si="181"/>
        <v/>
      </c>
      <c r="AC1214" t="str">
        <f t="shared" si="182"/>
        <v>628999007703</v>
      </c>
      <c r="AD1214" t="str">
        <f t="shared" si="183"/>
        <v>Halo+,+Visual+AI+5S+mendeteksi+Violation%3A+METALDET1-LINE+8</v>
      </c>
      <c r="AE1214" t="str">
        <f t="shared" si="184"/>
        <v>https://web.whatsapp.com/send/?phone=628999007703&amp;text=Halo+,+Visual+AI+5S+mendeteksi+Violation%3A+METALDET1-LINE+8&amp;type=phone_number&amp;app_absent=0</v>
      </c>
      <c r="AF1214" t="b">
        <f>IF(ISNA(VLOOKUP(D1214&amp;"-"&amp;AB1214, Ref_Kontak!$A:$E, 4, FALSE)), FALSE, TRUE)</f>
        <v>0</v>
      </c>
      <c r="AG1214" t="str">
        <f>_xlfn.IFNA(VLOOKUP(Z1214,Ref_Kontak!H:H,1,FALSE),"FALSE")</f>
        <v>628999007703</v>
      </c>
      <c r="AH1214" t="str">
        <f t="shared" si="185"/>
        <v>METALDET1-LINE 8</v>
      </c>
      <c r="AI1214">
        <f>IF(I1214="violation",COUNTIF($AH$1:AH1214,AH1214),0)</f>
        <v>559</v>
      </c>
      <c r="AJ1214" t="str">
        <f t="shared" si="186"/>
        <v>violation-METALDET1</v>
      </c>
      <c r="AK1214">
        <f>IF(I1214="violation",COUNTIF($AJ$1:AJ1214,AJ1214),FALSE)</f>
        <v>979</v>
      </c>
      <c r="AL1214">
        <f t="shared" si="187"/>
        <v>0</v>
      </c>
      <c r="AM1214">
        <f t="shared" si="188"/>
        <v>3</v>
      </c>
      <c r="AN1214" t="str">
        <f t="shared" si="189"/>
        <v>ALERT! 3 Violation founded @METALDET1</v>
      </c>
    </row>
    <row r="1215" spans="1:40">
      <c r="A1215" t="s">
        <v>120</v>
      </c>
      <c r="B1215" t="s">
        <v>121</v>
      </c>
      <c r="C1215" t="s">
        <v>894</v>
      </c>
      <c r="D1215" t="s">
        <v>589</v>
      </c>
      <c r="E1215">
        <v>1</v>
      </c>
      <c r="G1215" t="s">
        <v>130</v>
      </c>
      <c r="I1215" t="s">
        <v>125</v>
      </c>
      <c r="Z1215" t="str">
        <f>IFERROR(MID(AA1215,FIND("-",H1215,1)+1,20),_xlfn.IFNA(VLOOKUP(F1215&amp;"-"&amp;AA1215,Ref_Kontak!$A:$E,4,FALSE),Ref_Kontak!$H$2))</f>
        <v>628999007703</v>
      </c>
      <c r="AA1215" t="str">
        <f t="shared" si="180"/>
        <v/>
      </c>
      <c r="AB1215" t="str">
        <f t="shared" si="181"/>
        <v/>
      </c>
      <c r="AC1215" t="str">
        <f t="shared" si="182"/>
        <v>628999007703</v>
      </c>
      <c r="AD1215" t="str">
        <f t="shared" si="183"/>
        <v>Halo+,+Visual+AI+5S+mendeteksi+Violation%3A+METALDET1-LINE+13</v>
      </c>
      <c r="AE1215" t="str">
        <f t="shared" si="184"/>
        <v>https://web.whatsapp.com/send/?phone=628999007703&amp;text=Halo+,+Visual+AI+5S+mendeteksi+Violation%3A+METALDET1-LINE+13&amp;type=phone_number&amp;app_absent=0</v>
      </c>
      <c r="AF1215" t="b">
        <f>IF(ISNA(VLOOKUP(D1215&amp;"-"&amp;AB1215, Ref_Kontak!$A:$E, 4, FALSE)), FALSE, TRUE)</f>
        <v>0</v>
      </c>
      <c r="AG1215" t="str">
        <f>_xlfn.IFNA(VLOOKUP(Z1215,Ref_Kontak!H:H,1,FALSE),"FALSE")</f>
        <v>628999007703</v>
      </c>
      <c r="AH1215" t="str">
        <f t="shared" si="185"/>
        <v>METALDET1-LINE 13</v>
      </c>
      <c r="AI1215">
        <f>IF(I1215="violation",COUNTIF($AH$1:AH1215,AH1215),0)</f>
        <v>422</v>
      </c>
      <c r="AJ1215" t="str">
        <f t="shared" si="186"/>
        <v>violation-METALDET1</v>
      </c>
      <c r="AK1215">
        <f>IF(I1215="violation",COUNTIF($AJ$1:AJ1215,AJ1215),FALSE)</f>
        <v>980</v>
      </c>
      <c r="AL1215">
        <f t="shared" si="187"/>
        <v>0</v>
      </c>
      <c r="AM1215">
        <f t="shared" si="188"/>
        <v>3</v>
      </c>
      <c r="AN1215" t="str">
        <f t="shared" si="189"/>
        <v>ALERT! 3 Violation founded @METALDET1</v>
      </c>
    </row>
    <row r="1216" spans="1:40">
      <c r="A1216" t="s">
        <v>120</v>
      </c>
      <c r="B1216" t="s">
        <v>121</v>
      </c>
      <c r="C1216" t="s">
        <v>894</v>
      </c>
      <c r="D1216" t="s">
        <v>129</v>
      </c>
      <c r="E1216">
        <v>1</v>
      </c>
      <c r="G1216" t="s">
        <v>130</v>
      </c>
      <c r="I1216" t="s">
        <v>125</v>
      </c>
      <c r="Z1216" t="str">
        <f>IFERROR(MID(AA1216,FIND("-",H1216,1)+1,20),_xlfn.IFNA(VLOOKUP(F1216&amp;"-"&amp;AA1216,Ref_Kontak!$A:$E,4,FALSE),Ref_Kontak!$H$2))</f>
        <v>628999007703</v>
      </c>
      <c r="AA1216" t="str">
        <f t="shared" si="180"/>
        <v/>
      </c>
      <c r="AB1216" t="str">
        <f t="shared" si="181"/>
        <v/>
      </c>
      <c r="AC1216" t="str">
        <f t="shared" si="182"/>
        <v>628999007703</v>
      </c>
      <c r="AD1216" t="str">
        <f t="shared" si="183"/>
        <v>Halo+,+Visual+AI+5S+mendeteksi+Violation%3A+METALDET1-LINE+8</v>
      </c>
      <c r="AE1216" t="str">
        <f t="shared" si="184"/>
        <v>https://web.whatsapp.com/send/?phone=628999007703&amp;text=Halo+,+Visual+AI+5S+mendeteksi+Violation%3A+METALDET1-LINE+8&amp;type=phone_number&amp;app_absent=0</v>
      </c>
      <c r="AF1216" t="b">
        <f>IF(ISNA(VLOOKUP(D1216&amp;"-"&amp;AB1216, Ref_Kontak!$A:$E, 4, FALSE)), FALSE, TRUE)</f>
        <v>0</v>
      </c>
      <c r="AG1216" t="str">
        <f>_xlfn.IFNA(VLOOKUP(Z1216,Ref_Kontak!H:H,1,FALSE),"FALSE")</f>
        <v>628999007703</v>
      </c>
      <c r="AH1216" t="str">
        <f t="shared" si="185"/>
        <v>METALDET1-LINE 8</v>
      </c>
      <c r="AI1216">
        <f>IF(I1216="violation",COUNTIF($AH$1:AH1216,AH1216),0)</f>
        <v>560</v>
      </c>
      <c r="AJ1216" t="str">
        <f t="shared" si="186"/>
        <v>violation-METALDET1</v>
      </c>
      <c r="AK1216">
        <f>IF(I1216="violation",COUNTIF($AJ$1:AJ1216,AJ1216),FALSE)</f>
        <v>981</v>
      </c>
      <c r="AL1216">
        <f t="shared" si="187"/>
        <v>0</v>
      </c>
      <c r="AM1216">
        <f t="shared" si="188"/>
        <v>3</v>
      </c>
      <c r="AN1216" t="str">
        <f t="shared" si="189"/>
        <v>ALERT! 3 Violation founded @METALDET1</v>
      </c>
    </row>
    <row r="1217" spans="1:40">
      <c r="A1217" t="s">
        <v>120</v>
      </c>
      <c r="B1217" t="s">
        <v>121</v>
      </c>
      <c r="C1217" t="s">
        <v>894</v>
      </c>
      <c r="D1217" t="s">
        <v>589</v>
      </c>
      <c r="E1217">
        <v>1</v>
      </c>
      <c r="G1217" t="s">
        <v>130</v>
      </c>
      <c r="I1217" t="s">
        <v>125</v>
      </c>
      <c r="Z1217" t="str">
        <f>IFERROR(MID(AA1217,FIND("-",H1217,1)+1,20),_xlfn.IFNA(VLOOKUP(F1217&amp;"-"&amp;AA1217,Ref_Kontak!$A:$E,4,FALSE),Ref_Kontak!$H$2))</f>
        <v>628999007703</v>
      </c>
      <c r="AA1217" t="str">
        <f t="shared" si="180"/>
        <v/>
      </c>
      <c r="AB1217" t="str">
        <f t="shared" si="181"/>
        <v/>
      </c>
      <c r="AC1217" t="str">
        <f t="shared" si="182"/>
        <v>628999007703</v>
      </c>
      <c r="AD1217" t="str">
        <f t="shared" si="183"/>
        <v>Halo+,+Visual+AI+5S+mendeteksi+Violation%3A+METALDET1-LINE+13</v>
      </c>
      <c r="AE1217" t="str">
        <f t="shared" si="184"/>
        <v>https://web.whatsapp.com/send/?phone=628999007703&amp;text=Halo+,+Visual+AI+5S+mendeteksi+Violation%3A+METALDET1-LINE+13&amp;type=phone_number&amp;app_absent=0</v>
      </c>
      <c r="AF1217" t="b">
        <f>IF(ISNA(VLOOKUP(D1217&amp;"-"&amp;AB1217, Ref_Kontak!$A:$E, 4, FALSE)), FALSE, TRUE)</f>
        <v>0</v>
      </c>
      <c r="AG1217" t="str">
        <f>_xlfn.IFNA(VLOOKUP(Z1217,Ref_Kontak!H:H,1,FALSE),"FALSE")</f>
        <v>628999007703</v>
      </c>
      <c r="AH1217" t="str">
        <f t="shared" si="185"/>
        <v>METALDET1-LINE 13</v>
      </c>
      <c r="AI1217">
        <f>IF(I1217="violation",COUNTIF($AH$1:AH1217,AH1217),0)</f>
        <v>423</v>
      </c>
      <c r="AJ1217" t="str">
        <f t="shared" si="186"/>
        <v>violation-METALDET1</v>
      </c>
      <c r="AK1217">
        <f>IF(I1217="violation",COUNTIF($AJ$1:AJ1217,AJ1217),FALSE)</f>
        <v>982</v>
      </c>
      <c r="AL1217">
        <f t="shared" si="187"/>
        <v>0</v>
      </c>
      <c r="AM1217">
        <f t="shared" si="188"/>
        <v>3</v>
      </c>
      <c r="AN1217" t="str">
        <f t="shared" si="189"/>
        <v>ALERT! 3 Violation founded @METALDET1</v>
      </c>
    </row>
    <row r="1218" spans="1:40">
      <c r="A1218" t="s">
        <v>120</v>
      </c>
      <c r="B1218" t="s">
        <v>121</v>
      </c>
      <c r="C1218" t="s">
        <v>895</v>
      </c>
      <c r="D1218" t="s">
        <v>129</v>
      </c>
      <c r="E1218">
        <v>1</v>
      </c>
      <c r="G1218" t="s">
        <v>130</v>
      </c>
      <c r="I1218" t="s">
        <v>125</v>
      </c>
      <c r="Z1218" t="str">
        <f>IFERROR(MID(AA1218,FIND("-",H1218,1)+1,20),_xlfn.IFNA(VLOOKUP(F1218&amp;"-"&amp;AA1218,Ref_Kontak!$A:$E,4,FALSE),Ref_Kontak!$H$2))</f>
        <v>628999007703</v>
      </c>
      <c r="AA1218" t="str">
        <f t="shared" ref="AA1218:AA1281" si="190">CLEAN(SUBSTITUTE(H1218," ",""))</f>
        <v/>
      </c>
      <c r="AB1218" t="str">
        <f t="shared" ref="AB1218:AB1281" si="191">IFERROR(LEFT(AA1218,FIND("-",H1218,1)-1),CLEAN(SUBSTITUTE(SUBSTITUTE(H1218," ",""),"-","")))</f>
        <v/>
      </c>
      <c r="AC1218" t="str">
        <f t="shared" ref="AC1218:AC1281" si="192">IF(LEFT(Z1218,1)="0","62"&amp; MID(Z1218,2,999),Z1218)</f>
        <v>628999007703</v>
      </c>
      <c r="AD1218" t="str">
        <f t="shared" ref="AD1218:AD1281" si="193">"Halo+"&amp;AB1218&amp;","&amp;"+Visual+AI+5S+mendeteksi+Violation%3A+"&amp;SUBSTITUTE(AH1218," ","+")</f>
        <v>Halo+,+Visual+AI+5S+mendeteksi+Violation%3A+METALDET1-LINE+8</v>
      </c>
      <c r="AE1218" t="str">
        <f t="shared" ref="AE1218:AE1281" si="194">"https://web.whatsapp.com/send/?phone="&amp;AC1218&amp;"&amp;text="&amp;AD1218&amp;"&amp;type=phone_number&amp;app_absent=0"</f>
        <v>https://web.whatsapp.com/send/?phone=628999007703&amp;text=Halo+,+Visual+AI+5S+mendeteksi+Violation%3A+METALDET1-LINE+8&amp;type=phone_number&amp;app_absent=0</v>
      </c>
      <c r="AF1218" t="b">
        <f>IF(ISNA(VLOOKUP(D1218&amp;"-"&amp;AB1218, Ref_Kontak!$A:$E, 4, FALSE)), FALSE, TRUE)</f>
        <v>0</v>
      </c>
      <c r="AG1218" t="str">
        <f>_xlfn.IFNA(VLOOKUP(Z1218,Ref_Kontak!H:H,1,FALSE),"FALSE")</f>
        <v>628999007703</v>
      </c>
      <c r="AH1218" t="str">
        <f t="shared" ref="AH1218:AH1281" si="195">G1218&amp;"-"&amp;D1218</f>
        <v>METALDET1-LINE 8</v>
      </c>
      <c r="AI1218">
        <f>IF(I1218="violation",COUNTIF($AH$1:AH1218,AH1218),0)</f>
        <v>561</v>
      </c>
      <c r="AJ1218" t="str">
        <f t="shared" si="186"/>
        <v>violation-METALDET1</v>
      </c>
      <c r="AK1218">
        <f>IF(I1218="violation",COUNTIF($AJ$1:AJ1218,AJ1218),FALSE)</f>
        <v>983</v>
      </c>
      <c r="AL1218">
        <f t="shared" si="187"/>
        <v>0</v>
      </c>
      <c r="AM1218">
        <f t="shared" si="188"/>
        <v>3</v>
      </c>
      <c r="AN1218" t="str">
        <f t="shared" si="189"/>
        <v>ALERT! 3 Violation founded @METALDET1</v>
      </c>
    </row>
    <row r="1219" spans="1:40">
      <c r="A1219" t="s">
        <v>120</v>
      </c>
      <c r="B1219" t="s">
        <v>121</v>
      </c>
      <c r="C1219" t="s">
        <v>895</v>
      </c>
      <c r="D1219" t="s">
        <v>589</v>
      </c>
      <c r="E1219">
        <v>1</v>
      </c>
      <c r="G1219" t="s">
        <v>130</v>
      </c>
      <c r="I1219" t="s">
        <v>125</v>
      </c>
      <c r="Z1219" t="str">
        <f>IFERROR(MID(AA1219,FIND("-",H1219,1)+1,20),_xlfn.IFNA(VLOOKUP(F1219&amp;"-"&amp;AA1219,Ref_Kontak!$A:$E,4,FALSE),Ref_Kontak!$H$2))</f>
        <v>628999007703</v>
      </c>
      <c r="AA1219" t="str">
        <f t="shared" si="190"/>
        <v/>
      </c>
      <c r="AB1219" t="str">
        <f t="shared" si="191"/>
        <v/>
      </c>
      <c r="AC1219" t="str">
        <f t="shared" si="192"/>
        <v>628999007703</v>
      </c>
      <c r="AD1219" t="str">
        <f t="shared" si="193"/>
        <v>Halo+,+Visual+AI+5S+mendeteksi+Violation%3A+METALDET1-LINE+13</v>
      </c>
      <c r="AE1219" t="str">
        <f t="shared" si="194"/>
        <v>https://web.whatsapp.com/send/?phone=628999007703&amp;text=Halo+,+Visual+AI+5S+mendeteksi+Violation%3A+METALDET1-LINE+13&amp;type=phone_number&amp;app_absent=0</v>
      </c>
      <c r="AF1219" t="b">
        <f>IF(ISNA(VLOOKUP(D1219&amp;"-"&amp;AB1219, Ref_Kontak!$A:$E, 4, FALSE)), FALSE, TRUE)</f>
        <v>0</v>
      </c>
      <c r="AG1219" t="str">
        <f>_xlfn.IFNA(VLOOKUP(Z1219,Ref_Kontak!H:H,1,FALSE),"FALSE")</f>
        <v>628999007703</v>
      </c>
      <c r="AH1219" t="str">
        <f t="shared" si="195"/>
        <v>METALDET1-LINE 13</v>
      </c>
      <c r="AI1219">
        <f>IF(I1219="violation",COUNTIF($AH$1:AH1219,AH1219),0)</f>
        <v>424</v>
      </c>
      <c r="AJ1219" t="str">
        <f t="shared" ref="AJ1219:AJ1282" si="196">I1219&amp;"-"&amp;G1219</f>
        <v>violation-METALDET1</v>
      </c>
      <c r="AK1219">
        <f>IF(I1219="violation",COUNTIF($AJ$1:AJ1219,AJ1219),FALSE)</f>
        <v>984</v>
      </c>
      <c r="AL1219">
        <f t="shared" ref="AL1219:AL1282" si="197">IF(AI1219=1,1,0)</f>
        <v>0</v>
      </c>
      <c r="AM1219">
        <f t="shared" ref="AM1219:AM1282" si="198">SUMIF($AJ$2:$AJ$5516,AJ1219,$AL$2:$AL$5516)</f>
        <v>3</v>
      </c>
      <c r="AN1219" t="str">
        <f t="shared" ref="AN1219:AN1282" si="199">"ALERT! " &amp;AM1219&amp; " Violation founded @"&amp;G1219</f>
        <v>ALERT! 3 Violation founded @METALDET1</v>
      </c>
    </row>
    <row r="1220" spans="1:40">
      <c r="A1220" t="s">
        <v>120</v>
      </c>
      <c r="B1220" t="s">
        <v>121</v>
      </c>
      <c r="C1220" t="s">
        <v>896</v>
      </c>
      <c r="D1220" t="s">
        <v>589</v>
      </c>
      <c r="E1220">
        <v>1</v>
      </c>
      <c r="G1220" t="s">
        <v>130</v>
      </c>
      <c r="I1220" t="s">
        <v>125</v>
      </c>
      <c r="Z1220" t="str">
        <f>IFERROR(MID(AA1220,FIND("-",H1220,1)+1,20),_xlfn.IFNA(VLOOKUP(F1220&amp;"-"&amp;AA1220,Ref_Kontak!$A:$E,4,FALSE),Ref_Kontak!$H$2))</f>
        <v>628999007703</v>
      </c>
      <c r="AA1220" t="str">
        <f t="shared" si="190"/>
        <v/>
      </c>
      <c r="AB1220" t="str">
        <f t="shared" si="191"/>
        <v/>
      </c>
      <c r="AC1220" t="str">
        <f t="shared" si="192"/>
        <v>628999007703</v>
      </c>
      <c r="AD1220" t="str">
        <f t="shared" si="193"/>
        <v>Halo+,+Visual+AI+5S+mendeteksi+Violation%3A+METALDET1-LINE+13</v>
      </c>
      <c r="AE1220" t="str">
        <f t="shared" si="194"/>
        <v>https://web.whatsapp.com/send/?phone=628999007703&amp;text=Halo+,+Visual+AI+5S+mendeteksi+Violation%3A+METALDET1-LINE+13&amp;type=phone_number&amp;app_absent=0</v>
      </c>
      <c r="AF1220" t="b">
        <f>IF(ISNA(VLOOKUP(D1220&amp;"-"&amp;AB1220, Ref_Kontak!$A:$E, 4, FALSE)), FALSE, TRUE)</f>
        <v>0</v>
      </c>
      <c r="AG1220" t="str">
        <f>_xlfn.IFNA(VLOOKUP(Z1220,Ref_Kontak!H:H,1,FALSE),"FALSE")</f>
        <v>628999007703</v>
      </c>
      <c r="AH1220" t="str">
        <f t="shared" si="195"/>
        <v>METALDET1-LINE 13</v>
      </c>
      <c r="AI1220">
        <f>IF(I1220="violation",COUNTIF($AH$1:AH1220,AH1220),0)</f>
        <v>425</v>
      </c>
      <c r="AJ1220" t="str">
        <f t="shared" si="196"/>
        <v>violation-METALDET1</v>
      </c>
      <c r="AK1220">
        <f>IF(I1220="violation",COUNTIF($AJ$1:AJ1220,AJ1220),FALSE)</f>
        <v>985</v>
      </c>
      <c r="AL1220">
        <f t="shared" si="197"/>
        <v>0</v>
      </c>
      <c r="AM1220">
        <f t="shared" si="198"/>
        <v>3</v>
      </c>
      <c r="AN1220" t="str">
        <f t="shared" si="199"/>
        <v>ALERT! 3 Violation founded @METALDET1</v>
      </c>
    </row>
    <row r="1221" spans="1:40">
      <c r="A1221" t="s">
        <v>120</v>
      </c>
      <c r="B1221" t="s">
        <v>121</v>
      </c>
      <c r="C1221" t="s">
        <v>896</v>
      </c>
      <c r="D1221" t="s">
        <v>129</v>
      </c>
      <c r="E1221">
        <v>1</v>
      </c>
      <c r="G1221" t="s">
        <v>130</v>
      </c>
      <c r="I1221" t="s">
        <v>125</v>
      </c>
      <c r="Z1221" t="str">
        <f>IFERROR(MID(AA1221,FIND("-",H1221,1)+1,20),_xlfn.IFNA(VLOOKUP(F1221&amp;"-"&amp;AA1221,Ref_Kontak!$A:$E,4,FALSE),Ref_Kontak!$H$2))</f>
        <v>628999007703</v>
      </c>
      <c r="AA1221" t="str">
        <f t="shared" si="190"/>
        <v/>
      </c>
      <c r="AB1221" t="str">
        <f t="shared" si="191"/>
        <v/>
      </c>
      <c r="AC1221" t="str">
        <f t="shared" si="192"/>
        <v>628999007703</v>
      </c>
      <c r="AD1221" t="str">
        <f t="shared" si="193"/>
        <v>Halo+,+Visual+AI+5S+mendeteksi+Violation%3A+METALDET1-LINE+8</v>
      </c>
      <c r="AE1221" t="str">
        <f t="shared" si="194"/>
        <v>https://web.whatsapp.com/send/?phone=628999007703&amp;text=Halo+,+Visual+AI+5S+mendeteksi+Violation%3A+METALDET1-LINE+8&amp;type=phone_number&amp;app_absent=0</v>
      </c>
      <c r="AF1221" t="b">
        <f>IF(ISNA(VLOOKUP(D1221&amp;"-"&amp;AB1221, Ref_Kontak!$A:$E, 4, FALSE)), FALSE, TRUE)</f>
        <v>0</v>
      </c>
      <c r="AG1221" t="str">
        <f>_xlfn.IFNA(VLOOKUP(Z1221,Ref_Kontak!H:H,1,FALSE),"FALSE")</f>
        <v>628999007703</v>
      </c>
      <c r="AH1221" t="str">
        <f t="shared" si="195"/>
        <v>METALDET1-LINE 8</v>
      </c>
      <c r="AI1221">
        <f>IF(I1221="violation",COUNTIF($AH$1:AH1221,AH1221),0)</f>
        <v>562</v>
      </c>
      <c r="AJ1221" t="str">
        <f t="shared" si="196"/>
        <v>violation-METALDET1</v>
      </c>
      <c r="AK1221">
        <f>IF(I1221="violation",COUNTIF($AJ$1:AJ1221,AJ1221),FALSE)</f>
        <v>986</v>
      </c>
      <c r="AL1221">
        <f t="shared" si="197"/>
        <v>0</v>
      </c>
      <c r="AM1221">
        <f t="shared" si="198"/>
        <v>3</v>
      </c>
      <c r="AN1221" t="str">
        <f t="shared" si="199"/>
        <v>ALERT! 3 Violation founded @METALDET1</v>
      </c>
    </row>
    <row r="1222" spans="1:40">
      <c r="A1222" t="s">
        <v>120</v>
      </c>
      <c r="B1222" t="s">
        <v>121</v>
      </c>
      <c r="C1222" t="s">
        <v>897</v>
      </c>
      <c r="D1222" t="s">
        <v>129</v>
      </c>
      <c r="E1222">
        <v>1</v>
      </c>
      <c r="G1222" t="s">
        <v>130</v>
      </c>
      <c r="I1222" t="s">
        <v>125</v>
      </c>
      <c r="Z1222" t="str">
        <f>IFERROR(MID(AA1222,FIND("-",H1222,1)+1,20),_xlfn.IFNA(VLOOKUP(F1222&amp;"-"&amp;AA1222,Ref_Kontak!$A:$E,4,FALSE),Ref_Kontak!$H$2))</f>
        <v>628999007703</v>
      </c>
      <c r="AA1222" t="str">
        <f t="shared" si="190"/>
        <v/>
      </c>
      <c r="AB1222" t="str">
        <f t="shared" si="191"/>
        <v/>
      </c>
      <c r="AC1222" t="str">
        <f t="shared" si="192"/>
        <v>628999007703</v>
      </c>
      <c r="AD1222" t="str">
        <f t="shared" si="193"/>
        <v>Halo+,+Visual+AI+5S+mendeteksi+Violation%3A+METALDET1-LINE+8</v>
      </c>
      <c r="AE1222" t="str">
        <f t="shared" si="194"/>
        <v>https://web.whatsapp.com/send/?phone=628999007703&amp;text=Halo+,+Visual+AI+5S+mendeteksi+Violation%3A+METALDET1-LINE+8&amp;type=phone_number&amp;app_absent=0</v>
      </c>
      <c r="AF1222" t="b">
        <f>IF(ISNA(VLOOKUP(D1222&amp;"-"&amp;AB1222, Ref_Kontak!$A:$E, 4, FALSE)), FALSE, TRUE)</f>
        <v>0</v>
      </c>
      <c r="AG1222" t="str">
        <f>_xlfn.IFNA(VLOOKUP(Z1222,Ref_Kontak!H:H,1,FALSE),"FALSE")</f>
        <v>628999007703</v>
      </c>
      <c r="AH1222" t="str">
        <f t="shared" si="195"/>
        <v>METALDET1-LINE 8</v>
      </c>
      <c r="AI1222">
        <f>IF(I1222="violation",COUNTIF($AH$1:AH1222,AH1222),0)</f>
        <v>563</v>
      </c>
      <c r="AJ1222" t="str">
        <f t="shared" si="196"/>
        <v>violation-METALDET1</v>
      </c>
      <c r="AK1222">
        <f>IF(I1222="violation",COUNTIF($AJ$1:AJ1222,AJ1222),FALSE)</f>
        <v>987</v>
      </c>
      <c r="AL1222">
        <f t="shared" si="197"/>
        <v>0</v>
      </c>
      <c r="AM1222">
        <f t="shared" si="198"/>
        <v>3</v>
      </c>
      <c r="AN1222" t="str">
        <f t="shared" si="199"/>
        <v>ALERT! 3 Violation founded @METALDET1</v>
      </c>
    </row>
    <row r="1223" spans="1:40">
      <c r="A1223" t="s">
        <v>120</v>
      </c>
      <c r="B1223" t="s">
        <v>121</v>
      </c>
      <c r="C1223" t="s">
        <v>897</v>
      </c>
      <c r="D1223" t="s">
        <v>589</v>
      </c>
      <c r="E1223">
        <v>1</v>
      </c>
      <c r="G1223" t="s">
        <v>130</v>
      </c>
      <c r="I1223" t="s">
        <v>125</v>
      </c>
      <c r="Z1223" t="str">
        <f>IFERROR(MID(AA1223,FIND("-",H1223,1)+1,20),_xlfn.IFNA(VLOOKUP(F1223&amp;"-"&amp;AA1223,Ref_Kontak!$A:$E,4,FALSE),Ref_Kontak!$H$2))</f>
        <v>628999007703</v>
      </c>
      <c r="AA1223" t="str">
        <f t="shared" si="190"/>
        <v/>
      </c>
      <c r="AB1223" t="str">
        <f t="shared" si="191"/>
        <v/>
      </c>
      <c r="AC1223" t="str">
        <f t="shared" si="192"/>
        <v>628999007703</v>
      </c>
      <c r="AD1223" t="str">
        <f t="shared" si="193"/>
        <v>Halo+,+Visual+AI+5S+mendeteksi+Violation%3A+METALDET1-LINE+13</v>
      </c>
      <c r="AE1223" t="str">
        <f t="shared" si="194"/>
        <v>https://web.whatsapp.com/send/?phone=628999007703&amp;text=Halo+,+Visual+AI+5S+mendeteksi+Violation%3A+METALDET1-LINE+13&amp;type=phone_number&amp;app_absent=0</v>
      </c>
      <c r="AF1223" t="b">
        <f>IF(ISNA(VLOOKUP(D1223&amp;"-"&amp;AB1223, Ref_Kontak!$A:$E, 4, FALSE)), FALSE, TRUE)</f>
        <v>0</v>
      </c>
      <c r="AG1223" t="str">
        <f>_xlfn.IFNA(VLOOKUP(Z1223,Ref_Kontak!H:H,1,FALSE),"FALSE")</f>
        <v>628999007703</v>
      </c>
      <c r="AH1223" t="str">
        <f t="shared" si="195"/>
        <v>METALDET1-LINE 13</v>
      </c>
      <c r="AI1223">
        <f>IF(I1223="violation",COUNTIF($AH$1:AH1223,AH1223),0)</f>
        <v>426</v>
      </c>
      <c r="AJ1223" t="str">
        <f t="shared" si="196"/>
        <v>violation-METALDET1</v>
      </c>
      <c r="AK1223">
        <f>IF(I1223="violation",COUNTIF($AJ$1:AJ1223,AJ1223),FALSE)</f>
        <v>988</v>
      </c>
      <c r="AL1223">
        <f t="shared" si="197"/>
        <v>0</v>
      </c>
      <c r="AM1223">
        <f t="shared" si="198"/>
        <v>3</v>
      </c>
      <c r="AN1223" t="str">
        <f t="shared" si="199"/>
        <v>ALERT! 3 Violation founded @METALDET1</v>
      </c>
    </row>
    <row r="1224" spans="1:40">
      <c r="A1224" t="s">
        <v>120</v>
      </c>
      <c r="B1224" t="s">
        <v>121</v>
      </c>
      <c r="C1224" t="s">
        <v>898</v>
      </c>
      <c r="D1224" t="s">
        <v>129</v>
      </c>
      <c r="E1224">
        <v>1</v>
      </c>
      <c r="G1224" t="s">
        <v>130</v>
      </c>
      <c r="I1224" t="s">
        <v>125</v>
      </c>
      <c r="Z1224" t="str">
        <f>IFERROR(MID(AA1224,FIND("-",H1224,1)+1,20),_xlfn.IFNA(VLOOKUP(F1224&amp;"-"&amp;AA1224,Ref_Kontak!$A:$E,4,FALSE),Ref_Kontak!$H$2))</f>
        <v>628999007703</v>
      </c>
      <c r="AA1224" t="str">
        <f t="shared" si="190"/>
        <v/>
      </c>
      <c r="AB1224" t="str">
        <f t="shared" si="191"/>
        <v/>
      </c>
      <c r="AC1224" t="str">
        <f t="shared" si="192"/>
        <v>628999007703</v>
      </c>
      <c r="AD1224" t="str">
        <f t="shared" si="193"/>
        <v>Halo+,+Visual+AI+5S+mendeteksi+Violation%3A+METALDET1-LINE+8</v>
      </c>
      <c r="AE1224" t="str">
        <f t="shared" si="194"/>
        <v>https://web.whatsapp.com/send/?phone=628999007703&amp;text=Halo+,+Visual+AI+5S+mendeteksi+Violation%3A+METALDET1-LINE+8&amp;type=phone_number&amp;app_absent=0</v>
      </c>
      <c r="AF1224" t="b">
        <f>IF(ISNA(VLOOKUP(D1224&amp;"-"&amp;AB1224, Ref_Kontak!$A:$E, 4, FALSE)), FALSE, TRUE)</f>
        <v>0</v>
      </c>
      <c r="AG1224" t="str">
        <f>_xlfn.IFNA(VLOOKUP(Z1224,Ref_Kontak!H:H,1,FALSE),"FALSE")</f>
        <v>628999007703</v>
      </c>
      <c r="AH1224" t="str">
        <f t="shared" si="195"/>
        <v>METALDET1-LINE 8</v>
      </c>
      <c r="AI1224">
        <f>IF(I1224="violation",COUNTIF($AH$1:AH1224,AH1224),0)</f>
        <v>564</v>
      </c>
      <c r="AJ1224" t="str">
        <f t="shared" si="196"/>
        <v>violation-METALDET1</v>
      </c>
      <c r="AK1224">
        <f>IF(I1224="violation",COUNTIF($AJ$1:AJ1224,AJ1224),FALSE)</f>
        <v>989</v>
      </c>
      <c r="AL1224">
        <f t="shared" si="197"/>
        <v>0</v>
      </c>
      <c r="AM1224">
        <f t="shared" si="198"/>
        <v>3</v>
      </c>
      <c r="AN1224" t="str">
        <f t="shared" si="199"/>
        <v>ALERT! 3 Violation founded @METALDET1</v>
      </c>
    </row>
    <row r="1225" spans="1:40">
      <c r="A1225" t="s">
        <v>120</v>
      </c>
      <c r="B1225" t="s">
        <v>121</v>
      </c>
      <c r="C1225" t="s">
        <v>899</v>
      </c>
      <c r="D1225" t="s">
        <v>589</v>
      </c>
      <c r="E1225">
        <v>1</v>
      </c>
      <c r="G1225" t="s">
        <v>130</v>
      </c>
      <c r="I1225" t="s">
        <v>125</v>
      </c>
      <c r="Z1225" t="str">
        <f>IFERROR(MID(AA1225,FIND("-",H1225,1)+1,20),_xlfn.IFNA(VLOOKUP(F1225&amp;"-"&amp;AA1225,Ref_Kontak!$A:$E,4,FALSE),Ref_Kontak!$H$2))</f>
        <v>628999007703</v>
      </c>
      <c r="AA1225" t="str">
        <f t="shared" si="190"/>
        <v/>
      </c>
      <c r="AB1225" t="str">
        <f t="shared" si="191"/>
        <v/>
      </c>
      <c r="AC1225" t="str">
        <f t="shared" si="192"/>
        <v>628999007703</v>
      </c>
      <c r="AD1225" t="str">
        <f t="shared" si="193"/>
        <v>Halo+,+Visual+AI+5S+mendeteksi+Violation%3A+METALDET1-LINE+13</v>
      </c>
      <c r="AE1225" t="str">
        <f t="shared" si="194"/>
        <v>https://web.whatsapp.com/send/?phone=628999007703&amp;text=Halo+,+Visual+AI+5S+mendeteksi+Violation%3A+METALDET1-LINE+13&amp;type=phone_number&amp;app_absent=0</v>
      </c>
      <c r="AF1225" t="b">
        <f>IF(ISNA(VLOOKUP(D1225&amp;"-"&amp;AB1225, Ref_Kontak!$A:$E, 4, FALSE)), FALSE, TRUE)</f>
        <v>0</v>
      </c>
      <c r="AG1225" t="str">
        <f>_xlfn.IFNA(VLOOKUP(Z1225,Ref_Kontak!H:H,1,FALSE),"FALSE")</f>
        <v>628999007703</v>
      </c>
      <c r="AH1225" t="str">
        <f t="shared" si="195"/>
        <v>METALDET1-LINE 13</v>
      </c>
      <c r="AI1225">
        <f>IF(I1225="violation",COUNTIF($AH$1:AH1225,AH1225),0)</f>
        <v>427</v>
      </c>
      <c r="AJ1225" t="str">
        <f t="shared" si="196"/>
        <v>violation-METALDET1</v>
      </c>
      <c r="AK1225">
        <f>IF(I1225="violation",COUNTIF($AJ$1:AJ1225,AJ1225),FALSE)</f>
        <v>990</v>
      </c>
      <c r="AL1225">
        <f t="shared" si="197"/>
        <v>0</v>
      </c>
      <c r="AM1225">
        <f t="shared" si="198"/>
        <v>3</v>
      </c>
      <c r="AN1225" t="str">
        <f t="shared" si="199"/>
        <v>ALERT! 3 Violation founded @METALDET1</v>
      </c>
    </row>
    <row r="1226" spans="1:40">
      <c r="A1226" t="s">
        <v>120</v>
      </c>
      <c r="B1226" t="s">
        <v>121</v>
      </c>
      <c r="C1226" t="s">
        <v>899</v>
      </c>
      <c r="D1226" t="s">
        <v>129</v>
      </c>
      <c r="E1226">
        <v>1</v>
      </c>
      <c r="G1226" t="s">
        <v>130</v>
      </c>
      <c r="I1226" t="s">
        <v>125</v>
      </c>
      <c r="Z1226" t="str">
        <f>IFERROR(MID(AA1226,FIND("-",H1226,1)+1,20),_xlfn.IFNA(VLOOKUP(F1226&amp;"-"&amp;AA1226,Ref_Kontak!$A:$E,4,FALSE),Ref_Kontak!$H$2))</f>
        <v>628999007703</v>
      </c>
      <c r="AA1226" t="str">
        <f t="shared" si="190"/>
        <v/>
      </c>
      <c r="AB1226" t="str">
        <f t="shared" si="191"/>
        <v/>
      </c>
      <c r="AC1226" t="str">
        <f t="shared" si="192"/>
        <v>628999007703</v>
      </c>
      <c r="AD1226" t="str">
        <f t="shared" si="193"/>
        <v>Halo+,+Visual+AI+5S+mendeteksi+Violation%3A+METALDET1-LINE+8</v>
      </c>
      <c r="AE1226" t="str">
        <f t="shared" si="194"/>
        <v>https://web.whatsapp.com/send/?phone=628999007703&amp;text=Halo+,+Visual+AI+5S+mendeteksi+Violation%3A+METALDET1-LINE+8&amp;type=phone_number&amp;app_absent=0</v>
      </c>
      <c r="AF1226" t="b">
        <f>IF(ISNA(VLOOKUP(D1226&amp;"-"&amp;AB1226, Ref_Kontak!$A:$E, 4, FALSE)), FALSE, TRUE)</f>
        <v>0</v>
      </c>
      <c r="AG1226" t="str">
        <f>_xlfn.IFNA(VLOOKUP(Z1226,Ref_Kontak!H:H,1,FALSE),"FALSE")</f>
        <v>628999007703</v>
      </c>
      <c r="AH1226" t="str">
        <f t="shared" si="195"/>
        <v>METALDET1-LINE 8</v>
      </c>
      <c r="AI1226">
        <f>IF(I1226="violation",COUNTIF($AH$1:AH1226,AH1226),0)</f>
        <v>565</v>
      </c>
      <c r="AJ1226" t="str">
        <f t="shared" si="196"/>
        <v>violation-METALDET1</v>
      </c>
      <c r="AK1226">
        <f>IF(I1226="violation",COUNTIF($AJ$1:AJ1226,AJ1226),FALSE)</f>
        <v>991</v>
      </c>
      <c r="AL1226">
        <f t="shared" si="197"/>
        <v>0</v>
      </c>
      <c r="AM1226">
        <f t="shared" si="198"/>
        <v>3</v>
      </c>
      <c r="AN1226" t="str">
        <f t="shared" si="199"/>
        <v>ALERT! 3 Violation founded @METALDET1</v>
      </c>
    </row>
    <row r="1227" spans="1:40">
      <c r="A1227" t="s">
        <v>120</v>
      </c>
      <c r="B1227" t="s">
        <v>121</v>
      </c>
      <c r="C1227" t="s">
        <v>899</v>
      </c>
      <c r="D1227" t="s">
        <v>589</v>
      </c>
      <c r="E1227">
        <v>1</v>
      </c>
      <c r="G1227" t="s">
        <v>130</v>
      </c>
      <c r="I1227" t="s">
        <v>125</v>
      </c>
      <c r="Z1227" t="str">
        <f>IFERROR(MID(AA1227,FIND("-",H1227,1)+1,20),_xlfn.IFNA(VLOOKUP(F1227&amp;"-"&amp;AA1227,Ref_Kontak!$A:$E,4,FALSE),Ref_Kontak!$H$2))</f>
        <v>628999007703</v>
      </c>
      <c r="AA1227" t="str">
        <f t="shared" si="190"/>
        <v/>
      </c>
      <c r="AB1227" t="str">
        <f t="shared" si="191"/>
        <v/>
      </c>
      <c r="AC1227" t="str">
        <f t="shared" si="192"/>
        <v>628999007703</v>
      </c>
      <c r="AD1227" t="str">
        <f t="shared" si="193"/>
        <v>Halo+,+Visual+AI+5S+mendeteksi+Violation%3A+METALDET1-LINE+13</v>
      </c>
      <c r="AE1227" t="str">
        <f t="shared" si="194"/>
        <v>https://web.whatsapp.com/send/?phone=628999007703&amp;text=Halo+,+Visual+AI+5S+mendeteksi+Violation%3A+METALDET1-LINE+13&amp;type=phone_number&amp;app_absent=0</v>
      </c>
      <c r="AF1227" t="b">
        <f>IF(ISNA(VLOOKUP(D1227&amp;"-"&amp;AB1227, Ref_Kontak!$A:$E, 4, FALSE)), FALSE, TRUE)</f>
        <v>0</v>
      </c>
      <c r="AG1227" t="str">
        <f>_xlfn.IFNA(VLOOKUP(Z1227,Ref_Kontak!H:H,1,FALSE),"FALSE")</f>
        <v>628999007703</v>
      </c>
      <c r="AH1227" t="str">
        <f t="shared" si="195"/>
        <v>METALDET1-LINE 13</v>
      </c>
      <c r="AI1227">
        <f>IF(I1227="violation",COUNTIF($AH$1:AH1227,AH1227),0)</f>
        <v>428</v>
      </c>
      <c r="AJ1227" t="str">
        <f t="shared" si="196"/>
        <v>violation-METALDET1</v>
      </c>
      <c r="AK1227">
        <f>IF(I1227="violation",COUNTIF($AJ$1:AJ1227,AJ1227),FALSE)</f>
        <v>992</v>
      </c>
      <c r="AL1227">
        <f t="shared" si="197"/>
        <v>0</v>
      </c>
      <c r="AM1227">
        <f t="shared" si="198"/>
        <v>3</v>
      </c>
      <c r="AN1227" t="str">
        <f t="shared" si="199"/>
        <v>ALERT! 3 Violation founded @METALDET1</v>
      </c>
    </row>
    <row r="1228" spans="1:40">
      <c r="A1228" t="s">
        <v>120</v>
      </c>
      <c r="B1228" t="s">
        <v>121</v>
      </c>
      <c r="C1228" t="s">
        <v>900</v>
      </c>
      <c r="D1228" t="s">
        <v>129</v>
      </c>
      <c r="E1228">
        <v>1</v>
      </c>
      <c r="G1228" t="s">
        <v>130</v>
      </c>
      <c r="I1228" t="s">
        <v>125</v>
      </c>
      <c r="Z1228" t="str">
        <f>IFERROR(MID(AA1228,FIND("-",H1228,1)+1,20),_xlfn.IFNA(VLOOKUP(F1228&amp;"-"&amp;AA1228,Ref_Kontak!$A:$E,4,FALSE),Ref_Kontak!$H$2))</f>
        <v>628999007703</v>
      </c>
      <c r="AA1228" t="str">
        <f t="shared" si="190"/>
        <v/>
      </c>
      <c r="AB1228" t="str">
        <f t="shared" si="191"/>
        <v/>
      </c>
      <c r="AC1228" t="str">
        <f t="shared" si="192"/>
        <v>628999007703</v>
      </c>
      <c r="AD1228" t="str">
        <f t="shared" si="193"/>
        <v>Halo+,+Visual+AI+5S+mendeteksi+Violation%3A+METALDET1-LINE+8</v>
      </c>
      <c r="AE1228" t="str">
        <f t="shared" si="194"/>
        <v>https://web.whatsapp.com/send/?phone=628999007703&amp;text=Halo+,+Visual+AI+5S+mendeteksi+Violation%3A+METALDET1-LINE+8&amp;type=phone_number&amp;app_absent=0</v>
      </c>
      <c r="AF1228" t="b">
        <f>IF(ISNA(VLOOKUP(D1228&amp;"-"&amp;AB1228, Ref_Kontak!$A:$E, 4, FALSE)), FALSE, TRUE)</f>
        <v>0</v>
      </c>
      <c r="AG1228" t="str">
        <f>_xlfn.IFNA(VLOOKUP(Z1228,Ref_Kontak!H:H,1,FALSE),"FALSE")</f>
        <v>628999007703</v>
      </c>
      <c r="AH1228" t="str">
        <f t="shared" si="195"/>
        <v>METALDET1-LINE 8</v>
      </c>
      <c r="AI1228">
        <f>IF(I1228="violation",COUNTIF($AH$1:AH1228,AH1228),0)</f>
        <v>566</v>
      </c>
      <c r="AJ1228" t="str">
        <f t="shared" si="196"/>
        <v>violation-METALDET1</v>
      </c>
      <c r="AK1228">
        <f>IF(I1228="violation",COUNTIF($AJ$1:AJ1228,AJ1228),FALSE)</f>
        <v>993</v>
      </c>
      <c r="AL1228">
        <f t="shared" si="197"/>
        <v>0</v>
      </c>
      <c r="AM1228">
        <f t="shared" si="198"/>
        <v>3</v>
      </c>
      <c r="AN1228" t="str">
        <f t="shared" si="199"/>
        <v>ALERT! 3 Violation founded @METALDET1</v>
      </c>
    </row>
    <row r="1229" spans="1:40">
      <c r="A1229" t="s">
        <v>120</v>
      </c>
      <c r="B1229" t="s">
        <v>121</v>
      </c>
      <c r="C1229" t="s">
        <v>900</v>
      </c>
      <c r="D1229" t="s">
        <v>589</v>
      </c>
      <c r="E1229">
        <v>1</v>
      </c>
      <c r="G1229" t="s">
        <v>130</v>
      </c>
      <c r="I1229" t="s">
        <v>125</v>
      </c>
      <c r="Z1229" t="str">
        <f>IFERROR(MID(AA1229,FIND("-",H1229,1)+1,20),_xlfn.IFNA(VLOOKUP(F1229&amp;"-"&amp;AA1229,Ref_Kontak!$A:$E,4,FALSE),Ref_Kontak!$H$2))</f>
        <v>628999007703</v>
      </c>
      <c r="AA1229" t="str">
        <f t="shared" si="190"/>
        <v/>
      </c>
      <c r="AB1229" t="str">
        <f t="shared" si="191"/>
        <v/>
      </c>
      <c r="AC1229" t="str">
        <f t="shared" si="192"/>
        <v>628999007703</v>
      </c>
      <c r="AD1229" t="str">
        <f t="shared" si="193"/>
        <v>Halo+,+Visual+AI+5S+mendeteksi+Violation%3A+METALDET1-LINE+13</v>
      </c>
      <c r="AE1229" t="str">
        <f t="shared" si="194"/>
        <v>https://web.whatsapp.com/send/?phone=628999007703&amp;text=Halo+,+Visual+AI+5S+mendeteksi+Violation%3A+METALDET1-LINE+13&amp;type=phone_number&amp;app_absent=0</v>
      </c>
      <c r="AF1229" t="b">
        <f>IF(ISNA(VLOOKUP(D1229&amp;"-"&amp;AB1229, Ref_Kontak!$A:$E, 4, FALSE)), FALSE, TRUE)</f>
        <v>0</v>
      </c>
      <c r="AG1229" t="str">
        <f>_xlfn.IFNA(VLOOKUP(Z1229,Ref_Kontak!H:H,1,FALSE),"FALSE")</f>
        <v>628999007703</v>
      </c>
      <c r="AH1229" t="str">
        <f t="shared" si="195"/>
        <v>METALDET1-LINE 13</v>
      </c>
      <c r="AI1229">
        <f>IF(I1229="violation",COUNTIF($AH$1:AH1229,AH1229),0)</f>
        <v>429</v>
      </c>
      <c r="AJ1229" t="str">
        <f t="shared" si="196"/>
        <v>violation-METALDET1</v>
      </c>
      <c r="AK1229">
        <f>IF(I1229="violation",COUNTIF($AJ$1:AJ1229,AJ1229),FALSE)</f>
        <v>994</v>
      </c>
      <c r="AL1229">
        <f t="shared" si="197"/>
        <v>0</v>
      </c>
      <c r="AM1229">
        <f t="shared" si="198"/>
        <v>3</v>
      </c>
      <c r="AN1229" t="str">
        <f t="shared" si="199"/>
        <v>ALERT! 3 Violation founded @METALDET1</v>
      </c>
    </row>
    <row r="1230" spans="1:40">
      <c r="A1230" t="s">
        <v>120</v>
      </c>
      <c r="B1230" t="s">
        <v>121</v>
      </c>
      <c r="C1230" t="s">
        <v>901</v>
      </c>
      <c r="D1230" t="s">
        <v>589</v>
      </c>
      <c r="E1230">
        <v>1</v>
      </c>
      <c r="G1230" t="s">
        <v>130</v>
      </c>
      <c r="I1230" t="s">
        <v>125</v>
      </c>
      <c r="Z1230" t="str">
        <f>IFERROR(MID(AA1230,FIND("-",H1230,1)+1,20),_xlfn.IFNA(VLOOKUP(F1230&amp;"-"&amp;AA1230,Ref_Kontak!$A:$E,4,FALSE),Ref_Kontak!$H$2))</f>
        <v>628999007703</v>
      </c>
      <c r="AA1230" t="str">
        <f t="shared" si="190"/>
        <v/>
      </c>
      <c r="AB1230" t="str">
        <f t="shared" si="191"/>
        <v/>
      </c>
      <c r="AC1230" t="str">
        <f t="shared" si="192"/>
        <v>628999007703</v>
      </c>
      <c r="AD1230" t="str">
        <f t="shared" si="193"/>
        <v>Halo+,+Visual+AI+5S+mendeteksi+Violation%3A+METALDET1-LINE+13</v>
      </c>
      <c r="AE1230" t="str">
        <f t="shared" si="194"/>
        <v>https://web.whatsapp.com/send/?phone=628999007703&amp;text=Halo+,+Visual+AI+5S+mendeteksi+Violation%3A+METALDET1-LINE+13&amp;type=phone_number&amp;app_absent=0</v>
      </c>
      <c r="AF1230" t="b">
        <f>IF(ISNA(VLOOKUP(D1230&amp;"-"&amp;AB1230, Ref_Kontak!$A:$E, 4, FALSE)), FALSE, TRUE)</f>
        <v>0</v>
      </c>
      <c r="AG1230" t="str">
        <f>_xlfn.IFNA(VLOOKUP(Z1230,Ref_Kontak!H:H,1,FALSE),"FALSE")</f>
        <v>628999007703</v>
      </c>
      <c r="AH1230" t="str">
        <f t="shared" si="195"/>
        <v>METALDET1-LINE 13</v>
      </c>
      <c r="AI1230">
        <f>IF(I1230="violation",COUNTIF($AH$1:AH1230,AH1230),0)</f>
        <v>430</v>
      </c>
      <c r="AJ1230" t="str">
        <f t="shared" si="196"/>
        <v>violation-METALDET1</v>
      </c>
      <c r="AK1230">
        <f>IF(I1230="violation",COUNTIF($AJ$1:AJ1230,AJ1230),FALSE)</f>
        <v>995</v>
      </c>
      <c r="AL1230">
        <f t="shared" si="197"/>
        <v>0</v>
      </c>
      <c r="AM1230">
        <f t="shared" si="198"/>
        <v>3</v>
      </c>
      <c r="AN1230" t="str">
        <f t="shared" si="199"/>
        <v>ALERT! 3 Violation founded @METALDET1</v>
      </c>
    </row>
    <row r="1231" spans="1:40">
      <c r="A1231" t="s">
        <v>120</v>
      </c>
      <c r="B1231" t="s">
        <v>121</v>
      </c>
      <c r="C1231" t="s">
        <v>901</v>
      </c>
      <c r="D1231" t="s">
        <v>129</v>
      </c>
      <c r="E1231">
        <v>1</v>
      </c>
      <c r="G1231" t="s">
        <v>130</v>
      </c>
      <c r="I1231" t="s">
        <v>125</v>
      </c>
      <c r="Z1231" t="str">
        <f>IFERROR(MID(AA1231,FIND("-",H1231,1)+1,20),_xlfn.IFNA(VLOOKUP(F1231&amp;"-"&amp;AA1231,Ref_Kontak!$A:$E,4,FALSE),Ref_Kontak!$H$2))</f>
        <v>628999007703</v>
      </c>
      <c r="AA1231" t="str">
        <f t="shared" si="190"/>
        <v/>
      </c>
      <c r="AB1231" t="str">
        <f t="shared" si="191"/>
        <v/>
      </c>
      <c r="AC1231" t="str">
        <f t="shared" si="192"/>
        <v>628999007703</v>
      </c>
      <c r="AD1231" t="str">
        <f t="shared" si="193"/>
        <v>Halo+,+Visual+AI+5S+mendeteksi+Violation%3A+METALDET1-LINE+8</v>
      </c>
      <c r="AE1231" t="str">
        <f t="shared" si="194"/>
        <v>https://web.whatsapp.com/send/?phone=628999007703&amp;text=Halo+,+Visual+AI+5S+mendeteksi+Violation%3A+METALDET1-LINE+8&amp;type=phone_number&amp;app_absent=0</v>
      </c>
      <c r="AF1231" t="b">
        <f>IF(ISNA(VLOOKUP(D1231&amp;"-"&amp;AB1231, Ref_Kontak!$A:$E, 4, FALSE)), FALSE, TRUE)</f>
        <v>0</v>
      </c>
      <c r="AG1231" t="str">
        <f>_xlfn.IFNA(VLOOKUP(Z1231,Ref_Kontak!H:H,1,FALSE),"FALSE")</f>
        <v>628999007703</v>
      </c>
      <c r="AH1231" t="str">
        <f t="shared" si="195"/>
        <v>METALDET1-LINE 8</v>
      </c>
      <c r="AI1231">
        <f>IF(I1231="violation",COUNTIF($AH$1:AH1231,AH1231),0)</f>
        <v>567</v>
      </c>
      <c r="AJ1231" t="str">
        <f t="shared" si="196"/>
        <v>violation-METALDET1</v>
      </c>
      <c r="AK1231">
        <f>IF(I1231="violation",COUNTIF($AJ$1:AJ1231,AJ1231),FALSE)</f>
        <v>996</v>
      </c>
      <c r="AL1231">
        <f t="shared" si="197"/>
        <v>0</v>
      </c>
      <c r="AM1231">
        <f t="shared" si="198"/>
        <v>3</v>
      </c>
      <c r="AN1231" t="str">
        <f t="shared" si="199"/>
        <v>ALERT! 3 Violation founded @METALDET1</v>
      </c>
    </row>
    <row r="1232" spans="1:40">
      <c r="A1232" t="s">
        <v>120</v>
      </c>
      <c r="B1232" t="s">
        <v>121</v>
      </c>
      <c r="C1232" t="s">
        <v>901</v>
      </c>
      <c r="D1232" t="s">
        <v>129</v>
      </c>
      <c r="E1232">
        <v>1</v>
      </c>
      <c r="G1232" t="s">
        <v>130</v>
      </c>
      <c r="I1232" t="s">
        <v>125</v>
      </c>
      <c r="Z1232" t="str">
        <f>IFERROR(MID(AA1232,FIND("-",H1232,1)+1,20),_xlfn.IFNA(VLOOKUP(F1232&amp;"-"&amp;AA1232,Ref_Kontak!$A:$E,4,FALSE),Ref_Kontak!$H$2))</f>
        <v>628999007703</v>
      </c>
      <c r="AA1232" t="str">
        <f t="shared" si="190"/>
        <v/>
      </c>
      <c r="AB1232" t="str">
        <f t="shared" si="191"/>
        <v/>
      </c>
      <c r="AC1232" t="str">
        <f t="shared" si="192"/>
        <v>628999007703</v>
      </c>
      <c r="AD1232" t="str">
        <f t="shared" si="193"/>
        <v>Halo+,+Visual+AI+5S+mendeteksi+Violation%3A+METALDET1-LINE+8</v>
      </c>
      <c r="AE1232" t="str">
        <f t="shared" si="194"/>
        <v>https://web.whatsapp.com/send/?phone=628999007703&amp;text=Halo+,+Visual+AI+5S+mendeteksi+Violation%3A+METALDET1-LINE+8&amp;type=phone_number&amp;app_absent=0</v>
      </c>
      <c r="AF1232" t="b">
        <f>IF(ISNA(VLOOKUP(D1232&amp;"-"&amp;AB1232, Ref_Kontak!$A:$E, 4, FALSE)), FALSE, TRUE)</f>
        <v>0</v>
      </c>
      <c r="AG1232" t="str">
        <f>_xlfn.IFNA(VLOOKUP(Z1232,Ref_Kontak!H:H,1,FALSE),"FALSE")</f>
        <v>628999007703</v>
      </c>
      <c r="AH1232" t="str">
        <f t="shared" si="195"/>
        <v>METALDET1-LINE 8</v>
      </c>
      <c r="AI1232">
        <f>IF(I1232="violation",COUNTIF($AH$1:AH1232,AH1232),0)</f>
        <v>568</v>
      </c>
      <c r="AJ1232" t="str">
        <f t="shared" si="196"/>
        <v>violation-METALDET1</v>
      </c>
      <c r="AK1232">
        <f>IF(I1232="violation",COUNTIF($AJ$1:AJ1232,AJ1232),FALSE)</f>
        <v>997</v>
      </c>
      <c r="AL1232">
        <f t="shared" si="197"/>
        <v>0</v>
      </c>
      <c r="AM1232">
        <f t="shared" si="198"/>
        <v>3</v>
      </c>
      <c r="AN1232" t="str">
        <f t="shared" si="199"/>
        <v>ALERT! 3 Violation founded @METALDET1</v>
      </c>
    </row>
    <row r="1233" spans="1:40">
      <c r="A1233" t="s">
        <v>120</v>
      </c>
      <c r="B1233" t="s">
        <v>121</v>
      </c>
      <c r="C1233" t="s">
        <v>901</v>
      </c>
      <c r="D1233" t="s">
        <v>589</v>
      </c>
      <c r="E1233">
        <v>1</v>
      </c>
      <c r="G1233" t="s">
        <v>130</v>
      </c>
      <c r="I1233" t="s">
        <v>125</v>
      </c>
      <c r="Z1233" t="str">
        <f>IFERROR(MID(AA1233,FIND("-",H1233,1)+1,20),_xlfn.IFNA(VLOOKUP(F1233&amp;"-"&amp;AA1233,Ref_Kontak!$A:$E,4,FALSE),Ref_Kontak!$H$2))</f>
        <v>628999007703</v>
      </c>
      <c r="AA1233" t="str">
        <f t="shared" si="190"/>
        <v/>
      </c>
      <c r="AB1233" t="str">
        <f t="shared" si="191"/>
        <v/>
      </c>
      <c r="AC1233" t="str">
        <f t="shared" si="192"/>
        <v>628999007703</v>
      </c>
      <c r="AD1233" t="str">
        <f t="shared" si="193"/>
        <v>Halo+,+Visual+AI+5S+mendeteksi+Violation%3A+METALDET1-LINE+13</v>
      </c>
      <c r="AE1233" t="str">
        <f t="shared" si="194"/>
        <v>https://web.whatsapp.com/send/?phone=628999007703&amp;text=Halo+,+Visual+AI+5S+mendeteksi+Violation%3A+METALDET1-LINE+13&amp;type=phone_number&amp;app_absent=0</v>
      </c>
      <c r="AF1233" t="b">
        <f>IF(ISNA(VLOOKUP(D1233&amp;"-"&amp;AB1233, Ref_Kontak!$A:$E, 4, FALSE)), FALSE, TRUE)</f>
        <v>0</v>
      </c>
      <c r="AG1233" t="str">
        <f>_xlfn.IFNA(VLOOKUP(Z1233,Ref_Kontak!H:H,1,FALSE),"FALSE")</f>
        <v>628999007703</v>
      </c>
      <c r="AH1233" t="str">
        <f t="shared" si="195"/>
        <v>METALDET1-LINE 13</v>
      </c>
      <c r="AI1233">
        <f>IF(I1233="violation",COUNTIF($AH$1:AH1233,AH1233),0)</f>
        <v>431</v>
      </c>
      <c r="AJ1233" t="str">
        <f t="shared" si="196"/>
        <v>violation-METALDET1</v>
      </c>
      <c r="AK1233">
        <f>IF(I1233="violation",COUNTIF($AJ$1:AJ1233,AJ1233),FALSE)</f>
        <v>998</v>
      </c>
      <c r="AL1233">
        <f t="shared" si="197"/>
        <v>0</v>
      </c>
      <c r="AM1233">
        <f t="shared" si="198"/>
        <v>3</v>
      </c>
      <c r="AN1233" t="str">
        <f t="shared" si="199"/>
        <v>ALERT! 3 Violation founded @METALDET1</v>
      </c>
    </row>
    <row r="1234" spans="1:40">
      <c r="A1234" t="s">
        <v>120</v>
      </c>
      <c r="B1234" t="s">
        <v>121</v>
      </c>
      <c r="C1234" t="s">
        <v>902</v>
      </c>
      <c r="D1234" t="s">
        <v>129</v>
      </c>
      <c r="E1234">
        <v>1</v>
      </c>
      <c r="G1234" t="s">
        <v>130</v>
      </c>
      <c r="I1234" t="s">
        <v>125</v>
      </c>
      <c r="Z1234" t="str">
        <f>IFERROR(MID(AA1234,FIND("-",H1234,1)+1,20),_xlfn.IFNA(VLOOKUP(F1234&amp;"-"&amp;AA1234,Ref_Kontak!$A:$E,4,FALSE),Ref_Kontak!$H$2))</f>
        <v>628999007703</v>
      </c>
      <c r="AA1234" t="str">
        <f t="shared" si="190"/>
        <v/>
      </c>
      <c r="AB1234" t="str">
        <f t="shared" si="191"/>
        <v/>
      </c>
      <c r="AC1234" t="str">
        <f t="shared" si="192"/>
        <v>628999007703</v>
      </c>
      <c r="AD1234" t="str">
        <f t="shared" si="193"/>
        <v>Halo+,+Visual+AI+5S+mendeteksi+Violation%3A+METALDET1-LINE+8</v>
      </c>
      <c r="AE1234" t="str">
        <f t="shared" si="194"/>
        <v>https://web.whatsapp.com/send/?phone=628999007703&amp;text=Halo+,+Visual+AI+5S+mendeteksi+Violation%3A+METALDET1-LINE+8&amp;type=phone_number&amp;app_absent=0</v>
      </c>
      <c r="AF1234" t="b">
        <f>IF(ISNA(VLOOKUP(D1234&amp;"-"&amp;AB1234, Ref_Kontak!$A:$E, 4, FALSE)), FALSE, TRUE)</f>
        <v>0</v>
      </c>
      <c r="AG1234" t="str">
        <f>_xlfn.IFNA(VLOOKUP(Z1234,Ref_Kontak!H:H,1,FALSE),"FALSE")</f>
        <v>628999007703</v>
      </c>
      <c r="AH1234" t="str">
        <f t="shared" si="195"/>
        <v>METALDET1-LINE 8</v>
      </c>
      <c r="AI1234">
        <f>IF(I1234="violation",COUNTIF($AH$1:AH1234,AH1234),0)</f>
        <v>569</v>
      </c>
      <c r="AJ1234" t="str">
        <f t="shared" si="196"/>
        <v>violation-METALDET1</v>
      </c>
      <c r="AK1234">
        <f>IF(I1234="violation",COUNTIF($AJ$1:AJ1234,AJ1234),FALSE)</f>
        <v>999</v>
      </c>
      <c r="AL1234">
        <f t="shared" si="197"/>
        <v>0</v>
      </c>
      <c r="AM1234">
        <f t="shared" si="198"/>
        <v>3</v>
      </c>
      <c r="AN1234" t="str">
        <f t="shared" si="199"/>
        <v>ALERT! 3 Violation founded @METALDET1</v>
      </c>
    </row>
    <row r="1235" spans="1:40">
      <c r="A1235" t="s">
        <v>120</v>
      </c>
      <c r="B1235" t="s">
        <v>121</v>
      </c>
      <c r="C1235" t="s">
        <v>903</v>
      </c>
      <c r="D1235" t="s">
        <v>589</v>
      </c>
      <c r="E1235">
        <v>1</v>
      </c>
      <c r="G1235" t="s">
        <v>130</v>
      </c>
      <c r="I1235" t="s">
        <v>125</v>
      </c>
      <c r="Z1235" t="str">
        <f>IFERROR(MID(AA1235,FIND("-",H1235,1)+1,20),_xlfn.IFNA(VLOOKUP(F1235&amp;"-"&amp;AA1235,Ref_Kontak!$A:$E,4,FALSE),Ref_Kontak!$H$2))</f>
        <v>628999007703</v>
      </c>
      <c r="AA1235" t="str">
        <f t="shared" si="190"/>
        <v/>
      </c>
      <c r="AB1235" t="str">
        <f t="shared" si="191"/>
        <v/>
      </c>
      <c r="AC1235" t="str">
        <f t="shared" si="192"/>
        <v>628999007703</v>
      </c>
      <c r="AD1235" t="str">
        <f t="shared" si="193"/>
        <v>Halo+,+Visual+AI+5S+mendeteksi+Violation%3A+METALDET1-LINE+13</v>
      </c>
      <c r="AE1235" t="str">
        <f t="shared" si="194"/>
        <v>https://web.whatsapp.com/send/?phone=628999007703&amp;text=Halo+,+Visual+AI+5S+mendeteksi+Violation%3A+METALDET1-LINE+13&amp;type=phone_number&amp;app_absent=0</v>
      </c>
      <c r="AF1235" t="b">
        <f>IF(ISNA(VLOOKUP(D1235&amp;"-"&amp;AB1235, Ref_Kontak!$A:$E, 4, FALSE)), FALSE, TRUE)</f>
        <v>0</v>
      </c>
      <c r="AG1235" t="str">
        <f>_xlfn.IFNA(VLOOKUP(Z1235,Ref_Kontak!H:H,1,FALSE),"FALSE")</f>
        <v>628999007703</v>
      </c>
      <c r="AH1235" t="str">
        <f t="shared" si="195"/>
        <v>METALDET1-LINE 13</v>
      </c>
      <c r="AI1235">
        <f>IF(I1235="violation",COUNTIF($AH$1:AH1235,AH1235),0)</f>
        <v>432</v>
      </c>
      <c r="AJ1235" t="str">
        <f t="shared" si="196"/>
        <v>violation-METALDET1</v>
      </c>
      <c r="AK1235">
        <f>IF(I1235="violation",COUNTIF($AJ$1:AJ1235,AJ1235),FALSE)</f>
        <v>1000</v>
      </c>
      <c r="AL1235">
        <f t="shared" si="197"/>
        <v>0</v>
      </c>
      <c r="AM1235">
        <f t="shared" si="198"/>
        <v>3</v>
      </c>
      <c r="AN1235" t="str">
        <f t="shared" si="199"/>
        <v>ALERT! 3 Violation founded @METALDET1</v>
      </c>
    </row>
    <row r="1236" spans="1:40">
      <c r="A1236" t="s">
        <v>120</v>
      </c>
      <c r="B1236" t="s">
        <v>121</v>
      </c>
      <c r="C1236" t="s">
        <v>903</v>
      </c>
      <c r="D1236" t="s">
        <v>129</v>
      </c>
      <c r="E1236">
        <v>1</v>
      </c>
      <c r="G1236" t="s">
        <v>130</v>
      </c>
      <c r="I1236" t="s">
        <v>125</v>
      </c>
      <c r="Z1236" t="str">
        <f>IFERROR(MID(AA1236,FIND("-",H1236,1)+1,20),_xlfn.IFNA(VLOOKUP(F1236&amp;"-"&amp;AA1236,Ref_Kontak!$A:$E,4,FALSE),Ref_Kontak!$H$2))</f>
        <v>628999007703</v>
      </c>
      <c r="AA1236" t="str">
        <f t="shared" si="190"/>
        <v/>
      </c>
      <c r="AB1236" t="str">
        <f t="shared" si="191"/>
        <v/>
      </c>
      <c r="AC1236" t="str">
        <f t="shared" si="192"/>
        <v>628999007703</v>
      </c>
      <c r="AD1236" t="str">
        <f t="shared" si="193"/>
        <v>Halo+,+Visual+AI+5S+mendeteksi+Violation%3A+METALDET1-LINE+8</v>
      </c>
      <c r="AE1236" t="str">
        <f t="shared" si="194"/>
        <v>https://web.whatsapp.com/send/?phone=628999007703&amp;text=Halo+,+Visual+AI+5S+mendeteksi+Violation%3A+METALDET1-LINE+8&amp;type=phone_number&amp;app_absent=0</v>
      </c>
      <c r="AF1236" t="b">
        <f>IF(ISNA(VLOOKUP(D1236&amp;"-"&amp;AB1236, Ref_Kontak!$A:$E, 4, FALSE)), FALSE, TRUE)</f>
        <v>0</v>
      </c>
      <c r="AG1236" t="str">
        <f>_xlfn.IFNA(VLOOKUP(Z1236,Ref_Kontak!H:H,1,FALSE),"FALSE")</f>
        <v>628999007703</v>
      </c>
      <c r="AH1236" t="str">
        <f t="shared" si="195"/>
        <v>METALDET1-LINE 8</v>
      </c>
      <c r="AI1236">
        <f>IF(I1236="violation",COUNTIF($AH$1:AH1236,AH1236),0)</f>
        <v>570</v>
      </c>
      <c r="AJ1236" t="str">
        <f t="shared" si="196"/>
        <v>violation-METALDET1</v>
      </c>
      <c r="AK1236">
        <f>IF(I1236="violation",COUNTIF($AJ$1:AJ1236,AJ1236),FALSE)</f>
        <v>1001</v>
      </c>
      <c r="AL1236">
        <f t="shared" si="197"/>
        <v>0</v>
      </c>
      <c r="AM1236">
        <f t="shared" si="198"/>
        <v>3</v>
      </c>
      <c r="AN1236" t="str">
        <f t="shared" si="199"/>
        <v>ALERT! 3 Violation founded @METALDET1</v>
      </c>
    </row>
    <row r="1237" spans="1:40">
      <c r="A1237" t="s">
        <v>120</v>
      </c>
      <c r="B1237" t="s">
        <v>121</v>
      </c>
      <c r="C1237" t="s">
        <v>903</v>
      </c>
      <c r="D1237" t="s">
        <v>589</v>
      </c>
      <c r="E1237">
        <v>1</v>
      </c>
      <c r="G1237" t="s">
        <v>130</v>
      </c>
      <c r="I1237" t="s">
        <v>125</v>
      </c>
      <c r="Z1237" t="str">
        <f>IFERROR(MID(AA1237,FIND("-",H1237,1)+1,20),_xlfn.IFNA(VLOOKUP(F1237&amp;"-"&amp;AA1237,Ref_Kontak!$A:$E,4,FALSE),Ref_Kontak!$H$2))</f>
        <v>628999007703</v>
      </c>
      <c r="AA1237" t="str">
        <f t="shared" si="190"/>
        <v/>
      </c>
      <c r="AB1237" t="str">
        <f t="shared" si="191"/>
        <v/>
      </c>
      <c r="AC1237" t="str">
        <f t="shared" si="192"/>
        <v>628999007703</v>
      </c>
      <c r="AD1237" t="str">
        <f t="shared" si="193"/>
        <v>Halo+,+Visual+AI+5S+mendeteksi+Violation%3A+METALDET1-LINE+13</v>
      </c>
      <c r="AE1237" t="str">
        <f t="shared" si="194"/>
        <v>https://web.whatsapp.com/send/?phone=628999007703&amp;text=Halo+,+Visual+AI+5S+mendeteksi+Violation%3A+METALDET1-LINE+13&amp;type=phone_number&amp;app_absent=0</v>
      </c>
      <c r="AF1237" t="b">
        <f>IF(ISNA(VLOOKUP(D1237&amp;"-"&amp;AB1237, Ref_Kontak!$A:$E, 4, FALSE)), FALSE, TRUE)</f>
        <v>0</v>
      </c>
      <c r="AG1237" t="str">
        <f>_xlfn.IFNA(VLOOKUP(Z1237,Ref_Kontak!H:H,1,FALSE),"FALSE")</f>
        <v>628999007703</v>
      </c>
      <c r="AH1237" t="str">
        <f t="shared" si="195"/>
        <v>METALDET1-LINE 13</v>
      </c>
      <c r="AI1237">
        <f>IF(I1237="violation",COUNTIF($AH$1:AH1237,AH1237),0)</f>
        <v>433</v>
      </c>
      <c r="AJ1237" t="str">
        <f t="shared" si="196"/>
        <v>violation-METALDET1</v>
      </c>
      <c r="AK1237">
        <f>IF(I1237="violation",COUNTIF($AJ$1:AJ1237,AJ1237),FALSE)</f>
        <v>1002</v>
      </c>
      <c r="AL1237">
        <f t="shared" si="197"/>
        <v>0</v>
      </c>
      <c r="AM1237">
        <f t="shared" si="198"/>
        <v>3</v>
      </c>
      <c r="AN1237" t="str">
        <f t="shared" si="199"/>
        <v>ALERT! 3 Violation founded @METALDET1</v>
      </c>
    </row>
    <row r="1238" spans="1:40">
      <c r="A1238" t="s">
        <v>120</v>
      </c>
      <c r="B1238" t="s">
        <v>121</v>
      </c>
      <c r="C1238" t="s">
        <v>904</v>
      </c>
      <c r="D1238" t="s">
        <v>129</v>
      </c>
      <c r="E1238">
        <v>1</v>
      </c>
      <c r="G1238" t="s">
        <v>130</v>
      </c>
      <c r="I1238" t="s">
        <v>125</v>
      </c>
      <c r="Z1238" t="str">
        <f>IFERROR(MID(AA1238,FIND("-",H1238,1)+1,20),_xlfn.IFNA(VLOOKUP(F1238&amp;"-"&amp;AA1238,Ref_Kontak!$A:$E,4,FALSE),Ref_Kontak!$H$2))</f>
        <v>628999007703</v>
      </c>
      <c r="AA1238" t="str">
        <f t="shared" si="190"/>
        <v/>
      </c>
      <c r="AB1238" t="str">
        <f t="shared" si="191"/>
        <v/>
      </c>
      <c r="AC1238" t="str">
        <f t="shared" si="192"/>
        <v>628999007703</v>
      </c>
      <c r="AD1238" t="str">
        <f t="shared" si="193"/>
        <v>Halo+,+Visual+AI+5S+mendeteksi+Violation%3A+METALDET1-LINE+8</v>
      </c>
      <c r="AE1238" t="str">
        <f t="shared" si="194"/>
        <v>https://web.whatsapp.com/send/?phone=628999007703&amp;text=Halo+,+Visual+AI+5S+mendeteksi+Violation%3A+METALDET1-LINE+8&amp;type=phone_number&amp;app_absent=0</v>
      </c>
      <c r="AF1238" t="b">
        <f>IF(ISNA(VLOOKUP(D1238&amp;"-"&amp;AB1238, Ref_Kontak!$A:$E, 4, FALSE)), FALSE, TRUE)</f>
        <v>0</v>
      </c>
      <c r="AG1238" t="str">
        <f>_xlfn.IFNA(VLOOKUP(Z1238,Ref_Kontak!H:H,1,FALSE),"FALSE")</f>
        <v>628999007703</v>
      </c>
      <c r="AH1238" t="str">
        <f t="shared" si="195"/>
        <v>METALDET1-LINE 8</v>
      </c>
      <c r="AI1238">
        <f>IF(I1238="violation",COUNTIF($AH$1:AH1238,AH1238),0)</f>
        <v>571</v>
      </c>
      <c r="AJ1238" t="str">
        <f t="shared" si="196"/>
        <v>violation-METALDET1</v>
      </c>
      <c r="AK1238">
        <f>IF(I1238="violation",COUNTIF($AJ$1:AJ1238,AJ1238),FALSE)</f>
        <v>1003</v>
      </c>
      <c r="AL1238">
        <f t="shared" si="197"/>
        <v>0</v>
      </c>
      <c r="AM1238">
        <f t="shared" si="198"/>
        <v>3</v>
      </c>
      <c r="AN1238" t="str">
        <f t="shared" si="199"/>
        <v>ALERT! 3 Violation founded @METALDET1</v>
      </c>
    </row>
    <row r="1239" spans="1:40">
      <c r="A1239" t="s">
        <v>120</v>
      </c>
      <c r="B1239" t="s">
        <v>121</v>
      </c>
      <c r="C1239" t="s">
        <v>904</v>
      </c>
      <c r="D1239" t="s">
        <v>589</v>
      </c>
      <c r="E1239">
        <v>1</v>
      </c>
      <c r="G1239" t="s">
        <v>130</v>
      </c>
      <c r="I1239" t="s">
        <v>125</v>
      </c>
      <c r="Z1239" t="str">
        <f>IFERROR(MID(AA1239,FIND("-",H1239,1)+1,20),_xlfn.IFNA(VLOOKUP(F1239&amp;"-"&amp;AA1239,Ref_Kontak!$A:$E,4,FALSE),Ref_Kontak!$H$2))</f>
        <v>628999007703</v>
      </c>
      <c r="AA1239" t="str">
        <f t="shared" si="190"/>
        <v/>
      </c>
      <c r="AB1239" t="str">
        <f t="shared" si="191"/>
        <v/>
      </c>
      <c r="AC1239" t="str">
        <f t="shared" si="192"/>
        <v>628999007703</v>
      </c>
      <c r="AD1239" t="str">
        <f t="shared" si="193"/>
        <v>Halo+,+Visual+AI+5S+mendeteksi+Violation%3A+METALDET1-LINE+13</v>
      </c>
      <c r="AE1239" t="str">
        <f t="shared" si="194"/>
        <v>https://web.whatsapp.com/send/?phone=628999007703&amp;text=Halo+,+Visual+AI+5S+mendeteksi+Violation%3A+METALDET1-LINE+13&amp;type=phone_number&amp;app_absent=0</v>
      </c>
      <c r="AF1239" t="b">
        <f>IF(ISNA(VLOOKUP(D1239&amp;"-"&amp;AB1239, Ref_Kontak!$A:$E, 4, FALSE)), FALSE, TRUE)</f>
        <v>0</v>
      </c>
      <c r="AG1239" t="str">
        <f>_xlfn.IFNA(VLOOKUP(Z1239,Ref_Kontak!H:H,1,FALSE),"FALSE")</f>
        <v>628999007703</v>
      </c>
      <c r="AH1239" t="str">
        <f t="shared" si="195"/>
        <v>METALDET1-LINE 13</v>
      </c>
      <c r="AI1239">
        <f>IF(I1239="violation",COUNTIF($AH$1:AH1239,AH1239),0)</f>
        <v>434</v>
      </c>
      <c r="AJ1239" t="str">
        <f t="shared" si="196"/>
        <v>violation-METALDET1</v>
      </c>
      <c r="AK1239">
        <f>IF(I1239="violation",COUNTIF($AJ$1:AJ1239,AJ1239),FALSE)</f>
        <v>1004</v>
      </c>
      <c r="AL1239">
        <f t="shared" si="197"/>
        <v>0</v>
      </c>
      <c r="AM1239">
        <f t="shared" si="198"/>
        <v>3</v>
      </c>
      <c r="AN1239" t="str">
        <f t="shared" si="199"/>
        <v>ALERT! 3 Violation founded @METALDET1</v>
      </c>
    </row>
    <row r="1240" spans="1:40">
      <c r="A1240" t="s">
        <v>120</v>
      </c>
      <c r="B1240" t="s">
        <v>121</v>
      </c>
      <c r="C1240" t="s">
        <v>905</v>
      </c>
      <c r="D1240" t="s">
        <v>589</v>
      </c>
      <c r="E1240">
        <v>1</v>
      </c>
      <c r="G1240" t="s">
        <v>130</v>
      </c>
      <c r="I1240" t="s">
        <v>125</v>
      </c>
      <c r="Z1240" t="str">
        <f>IFERROR(MID(AA1240,FIND("-",H1240,1)+1,20),_xlfn.IFNA(VLOOKUP(F1240&amp;"-"&amp;AA1240,Ref_Kontak!$A:$E,4,FALSE),Ref_Kontak!$H$2))</f>
        <v>628999007703</v>
      </c>
      <c r="AA1240" t="str">
        <f t="shared" si="190"/>
        <v/>
      </c>
      <c r="AB1240" t="str">
        <f t="shared" si="191"/>
        <v/>
      </c>
      <c r="AC1240" t="str">
        <f t="shared" si="192"/>
        <v>628999007703</v>
      </c>
      <c r="AD1240" t="str">
        <f t="shared" si="193"/>
        <v>Halo+,+Visual+AI+5S+mendeteksi+Violation%3A+METALDET1-LINE+13</v>
      </c>
      <c r="AE1240" t="str">
        <f t="shared" si="194"/>
        <v>https://web.whatsapp.com/send/?phone=628999007703&amp;text=Halo+,+Visual+AI+5S+mendeteksi+Violation%3A+METALDET1-LINE+13&amp;type=phone_number&amp;app_absent=0</v>
      </c>
      <c r="AF1240" t="b">
        <f>IF(ISNA(VLOOKUP(D1240&amp;"-"&amp;AB1240, Ref_Kontak!$A:$E, 4, FALSE)), FALSE, TRUE)</f>
        <v>0</v>
      </c>
      <c r="AG1240" t="str">
        <f>_xlfn.IFNA(VLOOKUP(Z1240,Ref_Kontak!H:H,1,FALSE),"FALSE")</f>
        <v>628999007703</v>
      </c>
      <c r="AH1240" t="str">
        <f t="shared" si="195"/>
        <v>METALDET1-LINE 13</v>
      </c>
      <c r="AI1240">
        <f>IF(I1240="violation",COUNTIF($AH$1:AH1240,AH1240),0)</f>
        <v>435</v>
      </c>
      <c r="AJ1240" t="str">
        <f t="shared" si="196"/>
        <v>violation-METALDET1</v>
      </c>
      <c r="AK1240">
        <f>IF(I1240="violation",COUNTIF($AJ$1:AJ1240,AJ1240),FALSE)</f>
        <v>1005</v>
      </c>
      <c r="AL1240">
        <f t="shared" si="197"/>
        <v>0</v>
      </c>
      <c r="AM1240">
        <f t="shared" si="198"/>
        <v>3</v>
      </c>
      <c r="AN1240" t="str">
        <f t="shared" si="199"/>
        <v>ALERT! 3 Violation founded @METALDET1</v>
      </c>
    </row>
    <row r="1241" spans="1:40">
      <c r="A1241" t="s">
        <v>120</v>
      </c>
      <c r="B1241" t="s">
        <v>121</v>
      </c>
      <c r="C1241" t="s">
        <v>905</v>
      </c>
      <c r="D1241" t="s">
        <v>129</v>
      </c>
      <c r="E1241">
        <v>1</v>
      </c>
      <c r="G1241" t="s">
        <v>130</v>
      </c>
      <c r="I1241" t="s">
        <v>125</v>
      </c>
      <c r="Z1241" t="str">
        <f>IFERROR(MID(AA1241,FIND("-",H1241,1)+1,20),_xlfn.IFNA(VLOOKUP(F1241&amp;"-"&amp;AA1241,Ref_Kontak!$A:$E,4,FALSE),Ref_Kontak!$H$2))</f>
        <v>628999007703</v>
      </c>
      <c r="AA1241" t="str">
        <f t="shared" si="190"/>
        <v/>
      </c>
      <c r="AB1241" t="str">
        <f t="shared" si="191"/>
        <v/>
      </c>
      <c r="AC1241" t="str">
        <f t="shared" si="192"/>
        <v>628999007703</v>
      </c>
      <c r="AD1241" t="str">
        <f t="shared" si="193"/>
        <v>Halo+,+Visual+AI+5S+mendeteksi+Violation%3A+METALDET1-LINE+8</v>
      </c>
      <c r="AE1241" t="str">
        <f t="shared" si="194"/>
        <v>https://web.whatsapp.com/send/?phone=628999007703&amp;text=Halo+,+Visual+AI+5S+mendeteksi+Violation%3A+METALDET1-LINE+8&amp;type=phone_number&amp;app_absent=0</v>
      </c>
      <c r="AF1241" t="b">
        <f>IF(ISNA(VLOOKUP(D1241&amp;"-"&amp;AB1241, Ref_Kontak!$A:$E, 4, FALSE)), FALSE, TRUE)</f>
        <v>0</v>
      </c>
      <c r="AG1241" t="str">
        <f>_xlfn.IFNA(VLOOKUP(Z1241,Ref_Kontak!H:H,1,FALSE),"FALSE")</f>
        <v>628999007703</v>
      </c>
      <c r="AH1241" t="str">
        <f t="shared" si="195"/>
        <v>METALDET1-LINE 8</v>
      </c>
      <c r="AI1241">
        <f>IF(I1241="violation",COUNTIF($AH$1:AH1241,AH1241),0)</f>
        <v>572</v>
      </c>
      <c r="AJ1241" t="str">
        <f t="shared" si="196"/>
        <v>violation-METALDET1</v>
      </c>
      <c r="AK1241">
        <f>IF(I1241="violation",COUNTIF($AJ$1:AJ1241,AJ1241),FALSE)</f>
        <v>1006</v>
      </c>
      <c r="AL1241">
        <f t="shared" si="197"/>
        <v>0</v>
      </c>
      <c r="AM1241">
        <f t="shared" si="198"/>
        <v>3</v>
      </c>
      <c r="AN1241" t="str">
        <f t="shared" si="199"/>
        <v>ALERT! 3 Violation founded @METALDET1</v>
      </c>
    </row>
    <row r="1242" spans="1:40">
      <c r="A1242" t="s">
        <v>120</v>
      </c>
      <c r="B1242" t="s">
        <v>121</v>
      </c>
      <c r="C1242" t="s">
        <v>906</v>
      </c>
      <c r="D1242" t="s">
        <v>129</v>
      </c>
      <c r="E1242">
        <v>1</v>
      </c>
      <c r="G1242" t="s">
        <v>130</v>
      </c>
      <c r="I1242" t="s">
        <v>125</v>
      </c>
      <c r="Z1242" t="str">
        <f>IFERROR(MID(AA1242,FIND("-",H1242,1)+1,20),_xlfn.IFNA(VLOOKUP(F1242&amp;"-"&amp;AA1242,Ref_Kontak!$A:$E,4,FALSE),Ref_Kontak!$H$2))</f>
        <v>628999007703</v>
      </c>
      <c r="AA1242" t="str">
        <f t="shared" si="190"/>
        <v/>
      </c>
      <c r="AB1242" t="str">
        <f t="shared" si="191"/>
        <v/>
      </c>
      <c r="AC1242" t="str">
        <f t="shared" si="192"/>
        <v>628999007703</v>
      </c>
      <c r="AD1242" t="str">
        <f t="shared" si="193"/>
        <v>Halo+,+Visual+AI+5S+mendeteksi+Violation%3A+METALDET1-LINE+8</v>
      </c>
      <c r="AE1242" t="str">
        <f t="shared" si="194"/>
        <v>https://web.whatsapp.com/send/?phone=628999007703&amp;text=Halo+,+Visual+AI+5S+mendeteksi+Violation%3A+METALDET1-LINE+8&amp;type=phone_number&amp;app_absent=0</v>
      </c>
      <c r="AF1242" t="b">
        <f>IF(ISNA(VLOOKUP(D1242&amp;"-"&amp;AB1242, Ref_Kontak!$A:$E, 4, FALSE)), FALSE, TRUE)</f>
        <v>0</v>
      </c>
      <c r="AG1242" t="str">
        <f>_xlfn.IFNA(VLOOKUP(Z1242,Ref_Kontak!H:H,1,FALSE),"FALSE")</f>
        <v>628999007703</v>
      </c>
      <c r="AH1242" t="str">
        <f t="shared" si="195"/>
        <v>METALDET1-LINE 8</v>
      </c>
      <c r="AI1242">
        <f>IF(I1242="violation",COUNTIF($AH$1:AH1242,AH1242),0)</f>
        <v>573</v>
      </c>
      <c r="AJ1242" t="str">
        <f t="shared" si="196"/>
        <v>violation-METALDET1</v>
      </c>
      <c r="AK1242">
        <f>IF(I1242="violation",COUNTIF($AJ$1:AJ1242,AJ1242),FALSE)</f>
        <v>1007</v>
      </c>
      <c r="AL1242">
        <f t="shared" si="197"/>
        <v>0</v>
      </c>
      <c r="AM1242">
        <f t="shared" si="198"/>
        <v>3</v>
      </c>
      <c r="AN1242" t="str">
        <f t="shared" si="199"/>
        <v>ALERT! 3 Violation founded @METALDET1</v>
      </c>
    </row>
    <row r="1243" spans="1:40">
      <c r="A1243" t="s">
        <v>120</v>
      </c>
      <c r="B1243" t="s">
        <v>121</v>
      </c>
      <c r="C1243" t="s">
        <v>906</v>
      </c>
      <c r="D1243" t="s">
        <v>589</v>
      </c>
      <c r="E1243">
        <v>1</v>
      </c>
      <c r="G1243" t="s">
        <v>130</v>
      </c>
      <c r="I1243" t="s">
        <v>125</v>
      </c>
      <c r="Z1243" t="str">
        <f>IFERROR(MID(AA1243,FIND("-",H1243,1)+1,20),_xlfn.IFNA(VLOOKUP(F1243&amp;"-"&amp;AA1243,Ref_Kontak!$A:$E,4,FALSE),Ref_Kontak!$H$2))</f>
        <v>628999007703</v>
      </c>
      <c r="AA1243" t="str">
        <f t="shared" si="190"/>
        <v/>
      </c>
      <c r="AB1243" t="str">
        <f t="shared" si="191"/>
        <v/>
      </c>
      <c r="AC1243" t="str">
        <f t="shared" si="192"/>
        <v>628999007703</v>
      </c>
      <c r="AD1243" t="str">
        <f t="shared" si="193"/>
        <v>Halo+,+Visual+AI+5S+mendeteksi+Violation%3A+METALDET1-LINE+13</v>
      </c>
      <c r="AE1243" t="str">
        <f t="shared" si="194"/>
        <v>https://web.whatsapp.com/send/?phone=628999007703&amp;text=Halo+,+Visual+AI+5S+mendeteksi+Violation%3A+METALDET1-LINE+13&amp;type=phone_number&amp;app_absent=0</v>
      </c>
      <c r="AF1243" t="b">
        <f>IF(ISNA(VLOOKUP(D1243&amp;"-"&amp;AB1243, Ref_Kontak!$A:$E, 4, FALSE)), FALSE, TRUE)</f>
        <v>0</v>
      </c>
      <c r="AG1243" t="str">
        <f>_xlfn.IFNA(VLOOKUP(Z1243,Ref_Kontak!H:H,1,FALSE),"FALSE")</f>
        <v>628999007703</v>
      </c>
      <c r="AH1243" t="str">
        <f t="shared" si="195"/>
        <v>METALDET1-LINE 13</v>
      </c>
      <c r="AI1243">
        <f>IF(I1243="violation",COUNTIF($AH$1:AH1243,AH1243),0)</f>
        <v>436</v>
      </c>
      <c r="AJ1243" t="str">
        <f t="shared" si="196"/>
        <v>violation-METALDET1</v>
      </c>
      <c r="AK1243">
        <f>IF(I1243="violation",COUNTIF($AJ$1:AJ1243,AJ1243),FALSE)</f>
        <v>1008</v>
      </c>
      <c r="AL1243">
        <f t="shared" si="197"/>
        <v>0</v>
      </c>
      <c r="AM1243">
        <f t="shared" si="198"/>
        <v>3</v>
      </c>
      <c r="AN1243" t="str">
        <f t="shared" si="199"/>
        <v>ALERT! 3 Violation founded @METALDET1</v>
      </c>
    </row>
    <row r="1244" spans="1:40">
      <c r="A1244" t="s">
        <v>120</v>
      </c>
      <c r="B1244" t="s">
        <v>121</v>
      </c>
      <c r="C1244" t="s">
        <v>907</v>
      </c>
      <c r="D1244" t="s">
        <v>129</v>
      </c>
      <c r="E1244">
        <v>1</v>
      </c>
      <c r="G1244" t="s">
        <v>130</v>
      </c>
      <c r="I1244" t="s">
        <v>125</v>
      </c>
      <c r="Z1244" t="str">
        <f>IFERROR(MID(AA1244,FIND("-",H1244,1)+1,20),_xlfn.IFNA(VLOOKUP(F1244&amp;"-"&amp;AA1244,Ref_Kontak!$A:$E,4,FALSE),Ref_Kontak!$H$2))</f>
        <v>628999007703</v>
      </c>
      <c r="AA1244" t="str">
        <f t="shared" si="190"/>
        <v/>
      </c>
      <c r="AB1244" t="str">
        <f t="shared" si="191"/>
        <v/>
      </c>
      <c r="AC1244" t="str">
        <f t="shared" si="192"/>
        <v>628999007703</v>
      </c>
      <c r="AD1244" t="str">
        <f t="shared" si="193"/>
        <v>Halo+,+Visual+AI+5S+mendeteksi+Violation%3A+METALDET1-LINE+8</v>
      </c>
      <c r="AE1244" t="str">
        <f t="shared" si="194"/>
        <v>https://web.whatsapp.com/send/?phone=628999007703&amp;text=Halo+,+Visual+AI+5S+mendeteksi+Violation%3A+METALDET1-LINE+8&amp;type=phone_number&amp;app_absent=0</v>
      </c>
      <c r="AF1244" t="b">
        <f>IF(ISNA(VLOOKUP(D1244&amp;"-"&amp;AB1244, Ref_Kontak!$A:$E, 4, FALSE)), FALSE, TRUE)</f>
        <v>0</v>
      </c>
      <c r="AG1244" t="str">
        <f>_xlfn.IFNA(VLOOKUP(Z1244,Ref_Kontak!H:H,1,FALSE),"FALSE")</f>
        <v>628999007703</v>
      </c>
      <c r="AH1244" t="str">
        <f t="shared" si="195"/>
        <v>METALDET1-LINE 8</v>
      </c>
      <c r="AI1244">
        <f>IF(I1244="violation",COUNTIF($AH$1:AH1244,AH1244),0)</f>
        <v>574</v>
      </c>
      <c r="AJ1244" t="str">
        <f t="shared" si="196"/>
        <v>violation-METALDET1</v>
      </c>
      <c r="AK1244">
        <f>IF(I1244="violation",COUNTIF($AJ$1:AJ1244,AJ1244),FALSE)</f>
        <v>1009</v>
      </c>
      <c r="AL1244">
        <f t="shared" si="197"/>
        <v>0</v>
      </c>
      <c r="AM1244">
        <f t="shared" si="198"/>
        <v>3</v>
      </c>
      <c r="AN1244" t="str">
        <f t="shared" si="199"/>
        <v>ALERT! 3 Violation founded @METALDET1</v>
      </c>
    </row>
    <row r="1245" spans="1:40">
      <c r="A1245" t="s">
        <v>120</v>
      </c>
      <c r="B1245" t="s">
        <v>121</v>
      </c>
      <c r="C1245" t="s">
        <v>908</v>
      </c>
      <c r="D1245" t="s">
        <v>589</v>
      </c>
      <c r="E1245">
        <v>1</v>
      </c>
      <c r="G1245" t="s">
        <v>130</v>
      </c>
      <c r="I1245" t="s">
        <v>125</v>
      </c>
      <c r="Z1245" t="str">
        <f>IFERROR(MID(AA1245,FIND("-",H1245,1)+1,20),_xlfn.IFNA(VLOOKUP(F1245&amp;"-"&amp;AA1245,Ref_Kontak!$A:$E,4,FALSE),Ref_Kontak!$H$2))</f>
        <v>628999007703</v>
      </c>
      <c r="AA1245" t="str">
        <f t="shared" si="190"/>
        <v/>
      </c>
      <c r="AB1245" t="str">
        <f t="shared" si="191"/>
        <v/>
      </c>
      <c r="AC1245" t="str">
        <f t="shared" si="192"/>
        <v>628999007703</v>
      </c>
      <c r="AD1245" t="str">
        <f t="shared" si="193"/>
        <v>Halo+,+Visual+AI+5S+mendeteksi+Violation%3A+METALDET1-LINE+13</v>
      </c>
      <c r="AE1245" t="str">
        <f t="shared" si="194"/>
        <v>https://web.whatsapp.com/send/?phone=628999007703&amp;text=Halo+,+Visual+AI+5S+mendeteksi+Violation%3A+METALDET1-LINE+13&amp;type=phone_number&amp;app_absent=0</v>
      </c>
      <c r="AF1245" t="b">
        <f>IF(ISNA(VLOOKUP(D1245&amp;"-"&amp;AB1245, Ref_Kontak!$A:$E, 4, FALSE)), FALSE, TRUE)</f>
        <v>0</v>
      </c>
      <c r="AG1245" t="str">
        <f>_xlfn.IFNA(VLOOKUP(Z1245,Ref_Kontak!H:H,1,FALSE),"FALSE")</f>
        <v>628999007703</v>
      </c>
      <c r="AH1245" t="str">
        <f t="shared" si="195"/>
        <v>METALDET1-LINE 13</v>
      </c>
      <c r="AI1245">
        <f>IF(I1245="violation",COUNTIF($AH$1:AH1245,AH1245),0)</f>
        <v>437</v>
      </c>
      <c r="AJ1245" t="str">
        <f t="shared" si="196"/>
        <v>violation-METALDET1</v>
      </c>
      <c r="AK1245">
        <f>IF(I1245="violation",COUNTIF($AJ$1:AJ1245,AJ1245),FALSE)</f>
        <v>1010</v>
      </c>
      <c r="AL1245">
        <f t="shared" si="197"/>
        <v>0</v>
      </c>
      <c r="AM1245">
        <f t="shared" si="198"/>
        <v>3</v>
      </c>
      <c r="AN1245" t="str">
        <f t="shared" si="199"/>
        <v>ALERT! 3 Violation founded @METALDET1</v>
      </c>
    </row>
    <row r="1246" spans="1:40">
      <c r="A1246" t="s">
        <v>120</v>
      </c>
      <c r="B1246" t="s">
        <v>121</v>
      </c>
      <c r="C1246" t="s">
        <v>908</v>
      </c>
      <c r="D1246" t="s">
        <v>129</v>
      </c>
      <c r="E1246">
        <v>1</v>
      </c>
      <c r="G1246" t="s">
        <v>130</v>
      </c>
      <c r="I1246" t="s">
        <v>125</v>
      </c>
      <c r="Z1246" t="str">
        <f>IFERROR(MID(AA1246,FIND("-",H1246,1)+1,20),_xlfn.IFNA(VLOOKUP(F1246&amp;"-"&amp;AA1246,Ref_Kontak!$A:$E,4,FALSE),Ref_Kontak!$H$2))</f>
        <v>628999007703</v>
      </c>
      <c r="AA1246" t="str">
        <f t="shared" si="190"/>
        <v/>
      </c>
      <c r="AB1246" t="str">
        <f t="shared" si="191"/>
        <v/>
      </c>
      <c r="AC1246" t="str">
        <f t="shared" si="192"/>
        <v>628999007703</v>
      </c>
      <c r="AD1246" t="str">
        <f t="shared" si="193"/>
        <v>Halo+,+Visual+AI+5S+mendeteksi+Violation%3A+METALDET1-LINE+8</v>
      </c>
      <c r="AE1246" t="str">
        <f t="shared" si="194"/>
        <v>https://web.whatsapp.com/send/?phone=628999007703&amp;text=Halo+,+Visual+AI+5S+mendeteksi+Violation%3A+METALDET1-LINE+8&amp;type=phone_number&amp;app_absent=0</v>
      </c>
      <c r="AF1246" t="b">
        <f>IF(ISNA(VLOOKUP(D1246&amp;"-"&amp;AB1246, Ref_Kontak!$A:$E, 4, FALSE)), FALSE, TRUE)</f>
        <v>0</v>
      </c>
      <c r="AG1246" t="str">
        <f>_xlfn.IFNA(VLOOKUP(Z1246,Ref_Kontak!H:H,1,FALSE),"FALSE")</f>
        <v>628999007703</v>
      </c>
      <c r="AH1246" t="str">
        <f t="shared" si="195"/>
        <v>METALDET1-LINE 8</v>
      </c>
      <c r="AI1246">
        <f>IF(I1246="violation",COUNTIF($AH$1:AH1246,AH1246),0)</f>
        <v>575</v>
      </c>
      <c r="AJ1246" t="str">
        <f t="shared" si="196"/>
        <v>violation-METALDET1</v>
      </c>
      <c r="AK1246">
        <f>IF(I1246="violation",COUNTIF($AJ$1:AJ1246,AJ1246),FALSE)</f>
        <v>1011</v>
      </c>
      <c r="AL1246">
        <f t="shared" si="197"/>
        <v>0</v>
      </c>
      <c r="AM1246">
        <f t="shared" si="198"/>
        <v>3</v>
      </c>
      <c r="AN1246" t="str">
        <f t="shared" si="199"/>
        <v>ALERT! 3 Violation founded @METALDET1</v>
      </c>
    </row>
    <row r="1247" spans="1:40">
      <c r="A1247" t="s">
        <v>120</v>
      </c>
      <c r="B1247" t="s">
        <v>121</v>
      </c>
      <c r="C1247" t="s">
        <v>908</v>
      </c>
      <c r="D1247" t="s">
        <v>589</v>
      </c>
      <c r="E1247">
        <v>1</v>
      </c>
      <c r="G1247" t="s">
        <v>130</v>
      </c>
      <c r="I1247" t="s">
        <v>125</v>
      </c>
      <c r="Z1247" t="str">
        <f>IFERROR(MID(AA1247,FIND("-",H1247,1)+1,20),_xlfn.IFNA(VLOOKUP(F1247&amp;"-"&amp;AA1247,Ref_Kontak!$A:$E,4,FALSE),Ref_Kontak!$H$2))</f>
        <v>628999007703</v>
      </c>
      <c r="AA1247" t="str">
        <f t="shared" si="190"/>
        <v/>
      </c>
      <c r="AB1247" t="str">
        <f t="shared" si="191"/>
        <v/>
      </c>
      <c r="AC1247" t="str">
        <f t="shared" si="192"/>
        <v>628999007703</v>
      </c>
      <c r="AD1247" t="str">
        <f t="shared" si="193"/>
        <v>Halo+,+Visual+AI+5S+mendeteksi+Violation%3A+METALDET1-LINE+13</v>
      </c>
      <c r="AE1247" t="str">
        <f t="shared" si="194"/>
        <v>https://web.whatsapp.com/send/?phone=628999007703&amp;text=Halo+,+Visual+AI+5S+mendeteksi+Violation%3A+METALDET1-LINE+13&amp;type=phone_number&amp;app_absent=0</v>
      </c>
      <c r="AF1247" t="b">
        <f>IF(ISNA(VLOOKUP(D1247&amp;"-"&amp;AB1247, Ref_Kontak!$A:$E, 4, FALSE)), FALSE, TRUE)</f>
        <v>0</v>
      </c>
      <c r="AG1247" t="str">
        <f>_xlfn.IFNA(VLOOKUP(Z1247,Ref_Kontak!H:H,1,FALSE),"FALSE")</f>
        <v>628999007703</v>
      </c>
      <c r="AH1247" t="str">
        <f t="shared" si="195"/>
        <v>METALDET1-LINE 13</v>
      </c>
      <c r="AI1247">
        <f>IF(I1247="violation",COUNTIF($AH$1:AH1247,AH1247),0)</f>
        <v>438</v>
      </c>
      <c r="AJ1247" t="str">
        <f t="shared" si="196"/>
        <v>violation-METALDET1</v>
      </c>
      <c r="AK1247">
        <f>IF(I1247="violation",COUNTIF($AJ$1:AJ1247,AJ1247),FALSE)</f>
        <v>1012</v>
      </c>
      <c r="AL1247">
        <f t="shared" si="197"/>
        <v>0</v>
      </c>
      <c r="AM1247">
        <f t="shared" si="198"/>
        <v>3</v>
      </c>
      <c r="AN1247" t="str">
        <f t="shared" si="199"/>
        <v>ALERT! 3 Violation founded @METALDET1</v>
      </c>
    </row>
    <row r="1248" spans="1:40">
      <c r="A1248" t="s">
        <v>120</v>
      </c>
      <c r="B1248" t="s">
        <v>121</v>
      </c>
      <c r="C1248" t="s">
        <v>909</v>
      </c>
      <c r="D1248" t="s">
        <v>129</v>
      </c>
      <c r="E1248">
        <v>1</v>
      </c>
      <c r="G1248" t="s">
        <v>130</v>
      </c>
      <c r="I1248" t="s">
        <v>125</v>
      </c>
      <c r="Z1248" t="str">
        <f>IFERROR(MID(AA1248,FIND("-",H1248,1)+1,20),_xlfn.IFNA(VLOOKUP(F1248&amp;"-"&amp;AA1248,Ref_Kontak!$A:$E,4,FALSE),Ref_Kontak!$H$2))</f>
        <v>628999007703</v>
      </c>
      <c r="AA1248" t="str">
        <f t="shared" si="190"/>
        <v/>
      </c>
      <c r="AB1248" t="str">
        <f t="shared" si="191"/>
        <v/>
      </c>
      <c r="AC1248" t="str">
        <f t="shared" si="192"/>
        <v>628999007703</v>
      </c>
      <c r="AD1248" t="str">
        <f t="shared" si="193"/>
        <v>Halo+,+Visual+AI+5S+mendeteksi+Violation%3A+METALDET1-LINE+8</v>
      </c>
      <c r="AE1248" t="str">
        <f t="shared" si="194"/>
        <v>https://web.whatsapp.com/send/?phone=628999007703&amp;text=Halo+,+Visual+AI+5S+mendeteksi+Violation%3A+METALDET1-LINE+8&amp;type=phone_number&amp;app_absent=0</v>
      </c>
      <c r="AF1248" t="b">
        <f>IF(ISNA(VLOOKUP(D1248&amp;"-"&amp;AB1248, Ref_Kontak!$A:$E, 4, FALSE)), FALSE, TRUE)</f>
        <v>0</v>
      </c>
      <c r="AG1248" t="str">
        <f>_xlfn.IFNA(VLOOKUP(Z1248,Ref_Kontak!H:H,1,FALSE),"FALSE")</f>
        <v>628999007703</v>
      </c>
      <c r="AH1248" t="str">
        <f t="shared" si="195"/>
        <v>METALDET1-LINE 8</v>
      </c>
      <c r="AI1248">
        <f>IF(I1248="violation",COUNTIF($AH$1:AH1248,AH1248),0)</f>
        <v>576</v>
      </c>
      <c r="AJ1248" t="str">
        <f t="shared" si="196"/>
        <v>violation-METALDET1</v>
      </c>
      <c r="AK1248">
        <f>IF(I1248="violation",COUNTIF($AJ$1:AJ1248,AJ1248),FALSE)</f>
        <v>1013</v>
      </c>
      <c r="AL1248">
        <f t="shared" si="197"/>
        <v>0</v>
      </c>
      <c r="AM1248">
        <f t="shared" si="198"/>
        <v>3</v>
      </c>
      <c r="AN1248" t="str">
        <f t="shared" si="199"/>
        <v>ALERT! 3 Violation founded @METALDET1</v>
      </c>
    </row>
    <row r="1249" spans="1:40">
      <c r="A1249" t="s">
        <v>120</v>
      </c>
      <c r="B1249" t="s">
        <v>121</v>
      </c>
      <c r="C1249" t="s">
        <v>909</v>
      </c>
      <c r="D1249" t="s">
        <v>589</v>
      </c>
      <c r="E1249">
        <v>1</v>
      </c>
      <c r="G1249" t="s">
        <v>130</v>
      </c>
      <c r="I1249" t="s">
        <v>125</v>
      </c>
      <c r="Z1249" t="str">
        <f>IFERROR(MID(AA1249,FIND("-",H1249,1)+1,20),_xlfn.IFNA(VLOOKUP(F1249&amp;"-"&amp;AA1249,Ref_Kontak!$A:$E,4,FALSE),Ref_Kontak!$H$2))</f>
        <v>628999007703</v>
      </c>
      <c r="AA1249" t="str">
        <f t="shared" si="190"/>
        <v/>
      </c>
      <c r="AB1249" t="str">
        <f t="shared" si="191"/>
        <v/>
      </c>
      <c r="AC1249" t="str">
        <f t="shared" si="192"/>
        <v>628999007703</v>
      </c>
      <c r="AD1249" t="str">
        <f t="shared" si="193"/>
        <v>Halo+,+Visual+AI+5S+mendeteksi+Violation%3A+METALDET1-LINE+13</v>
      </c>
      <c r="AE1249" t="str">
        <f t="shared" si="194"/>
        <v>https://web.whatsapp.com/send/?phone=628999007703&amp;text=Halo+,+Visual+AI+5S+mendeteksi+Violation%3A+METALDET1-LINE+13&amp;type=phone_number&amp;app_absent=0</v>
      </c>
      <c r="AF1249" t="b">
        <f>IF(ISNA(VLOOKUP(D1249&amp;"-"&amp;AB1249, Ref_Kontak!$A:$E, 4, FALSE)), FALSE, TRUE)</f>
        <v>0</v>
      </c>
      <c r="AG1249" t="str">
        <f>_xlfn.IFNA(VLOOKUP(Z1249,Ref_Kontak!H:H,1,FALSE),"FALSE")</f>
        <v>628999007703</v>
      </c>
      <c r="AH1249" t="str">
        <f t="shared" si="195"/>
        <v>METALDET1-LINE 13</v>
      </c>
      <c r="AI1249">
        <f>IF(I1249="violation",COUNTIF($AH$1:AH1249,AH1249),0)</f>
        <v>439</v>
      </c>
      <c r="AJ1249" t="str">
        <f t="shared" si="196"/>
        <v>violation-METALDET1</v>
      </c>
      <c r="AK1249">
        <f>IF(I1249="violation",COUNTIF($AJ$1:AJ1249,AJ1249),FALSE)</f>
        <v>1014</v>
      </c>
      <c r="AL1249">
        <f t="shared" si="197"/>
        <v>0</v>
      </c>
      <c r="AM1249">
        <f t="shared" si="198"/>
        <v>3</v>
      </c>
      <c r="AN1249" t="str">
        <f t="shared" si="199"/>
        <v>ALERT! 3 Violation founded @METALDET1</v>
      </c>
    </row>
    <row r="1250" spans="1:40">
      <c r="A1250" t="s">
        <v>120</v>
      </c>
      <c r="B1250" t="s">
        <v>121</v>
      </c>
      <c r="C1250" t="s">
        <v>910</v>
      </c>
      <c r="D1250" t="s">
        <v>589</v>
      </c>
      <c r="E1250">
        <v>1</v>
      </c>
      <c r="G1250" t="s">
        <v>130</v>
      </c>
      <c r="I1250" t="s">
        <v>125</v>
      </c>
      <c r="Z1250" t="str">
        <f>IFERROR(MID(AA1250,FIND("-",H1250,1)+1,20),_xlfn.IFNA(VLOOKUP(F1250&amp;"-"&amp;AA1250,Ref_Kontak!$A:$E,4,FALSE),Ref_Kontak!$H$2))</f>
        <v>628999007703</v>
      </c>
      <c r="AA1250" t="str">
        <f t="shared" si="190"/>
        <v/>
      </c>
      <c r="AB1250" t="str">
        <f t="shared" si="191"/>
        <v/>
      </c>
      <c r="AC1250" t="str">
        <f t="shared" si="192"/>
        <v>628999007703</v>
      </c>
      <c r="AD1250" t="str">
        <f t="shared" si="193"/>
        <v>Halo+,+Visual+AI+5S+mendeteksi+Violation%3A+METALDET1-LINE+13</v>
      </c>
      <c r="AE1250" t="str">
        <f t="shared" si="194"/>
        <v>https://web.whatsapp.com/send/?phone=628999007703&amp;text=Halo+,+Visual+AI+5S+mendeteksi+Violation%3A+METALDET1-LINE+13&amp;type=phone_number&amp;app_absent=0</v>
      </c>
      <c r="AF1250" t="b">
        <f>IF(ISNA(VLOOKUP(D1250&amp;"-"&amp;AB1250, Ref_Kontak!$A:$E, 4, FALSE)), FALSE, TRUE)</f>
        <v>0</v>
      </c>
      <c r="AG1250" t="str">
        <f>_xlfn.IFNA(VLOOKUP(Z1250,Ref_Kontak!H:H,1,FALSE),"FALSE")</f>
        <v>628999007703</v>
      </c>
      <c r="AH1250" t="str">
        <f t="shared" si="195"/>
        <v>METALDET1-LINE 13</v>
      </c>
      <c r="AI1250">
        <f>IF(I1250="violation",COUNTIF($AH$1:AH1250,AH1250),0)</f>
        <v>440</v>
      </c>
      <c r="AJ1250" t="str">
        <f t="shared" si="196"/>
        <v>violation-METALDET1</v>
      </c>
      <c r="AK1250">
        <f>IF(I1250="violation",COUNTIF($AJ$1:AJ1250,AJ1250),FALSE)</f>
        <v>1015</v>
      </c>
      <c r="AL1250">
        <f t="shared" si="197"/>
        <v>0</v>
      </c>
      <c r="AM1250">
        <f t="shared" si="198"/>
        <v>3</v>
      </c>
      <c r="AN1250" t="str">
        <f t="shared" si="199"/>
        <v>ALERT! 3 Violation founded @METALDET1</v>
      </c>
    </row>
    <row r="1251" spans="1:40">
      <c r="A1251" t="s">
        <v>120</v>
      </c>
      <c r="B1251" t="s">
        <v>121</v>
      </c>
      <c r="C1251" t="s">
        <v>910</v>
      </c>
      <c r="D1251" t="s">
        <v>129</v>
      </c>
      <c r="E1251">
        <v>1</v>
      </c>
      <c r="G1251" t="s">
        <v>130</v>
      </c>
      <c r="I1251" t="s">
        <v>125</v>
      </c>
      <c r="Z1251" t="str">
        <f>IFERROR(MID(AA1251,FIND("-",H1251,1)+1,20),_xlfn.IFNA(VLOOKUP(F1251&amp;"-"&amp;AA1251,Ref_Kontak!$A:$E,4,FALSE),Ref_Kontak!$H$2))</f>
        <v>628999007703</v>
      </c>
      <c r="AA1251" t="str">
        <f t="shared" si="190"/>
        <v/>
      </c>
      <c r="AB1251" t="str">
        <f t="shared" si="191"/>
        <v/>
      </c>
      <c r="AC1251" t="str">
        <f t="shared" si="192"/>
        <v>628999007703</v>
      </c>
      <c r="AD1251" t="str">
        <f t="shared" si="193"/>
        <v>Halo+,+Visual+AI+5S+mendeteksi+Violation%3A+METALDET1-LINE+8</v>
      </c>
      <c r="AE1251" t="str">
        <f t="shared" si="194"/>
        <v>https://web.whatsapp.com/send/?phone=628999007703&amp;text=Halo+,+Visual+AI+5S+mendeteksi+Violation%3A+METALDET1-LINE+8&amp;type=phone_number&amp;app_absent=0</v>
      </c>
      <c r="AF1251" t="b">
        <f>IF(ISNA(VLOOKUP(D1251&amp;"-"&amp;AB1251, Ref_Kontak!$A:$E, 4, FALSE)), FALSE, TRUE)</f>
        <v>0</v>
      </c>
      <c r="AG1251" t="str">
        <f>_xlfn.IFNA(VLOOKUP(Z1251,Ref_Kontak!H:H,1,FALSE),"FALSE")</f>
        <v>628999007703</v>
      </c>
      <c r="AH1251" t="str">
        <f t="shared" si="195"/>
        <v>METALDET1-LINE 8</v>
      </c>
      <c r="AI1251">
        <f>IF(I1251="violation",COUNTIF($AH$1:AH1251,AH1251),0)</f>
        <v>577</v>
      </c>
      <c r="AJ1251" t="str">
        <f t="shared" si="196"/>
        <v>violation-METALDET1</v>
      </c>
      <c r="AK1251">
        <f>IF(I1251="violation",COUNTIF($AJ$1:AJ1251,AJ1251),FALSE)</f>
        <v>1016</v>
      </c>
      <c r="AL1251">
        <f t="shared" si="197"/>
        <v>0</v>
      </c>
      <c r="AM1251">
        <f t="shared" si="198"/>
        <v>3</v>
      </c>
      <c r="AN1251" t="str">
        <f t="shared" si="199"/>
        <v>ALERT! 3 Violation founded @METALDET1</v>
      </c>
    </row>
    <row r="1252" spans="1:40">
      <c r="A1252" t="s">
        <v>120</v>
      </c>
      <c r="B1252" t="s">
        <v>121</v>
      </c>
      <c r="C1252" t="s">
        <v>911</v>
      </c>
      <c r="D1252" t="s">
        <v>129</v>
      </c>
      <c r="E1252">
        <v>1</v>
      </c>
      <c r="G1252" t="s">
        <v>130</v>
      </c>
      <c r="I1252" t="s">
        <v>125</v>
      </c>
      <c r="Z1252" t="str">
        <f>IFERROR(MID(AA1252,FIND("-",H1252,1)+1,20),_xlfn.IFNA(VLOOKUP(F1252&amp;"-"&amp;AA1252,Ref_Kontak!$A:$E,4,FALSE),Ref_Kontak!$H$2))</f>
        <v>628999007703</v>
      </c>
      <c r="AA1252" t="str">
        <f t="shared" si="190"/>
        <v/>
      </c>
      <c r="AB1252" t="str">
        <f t="shared" si="191"/>
        <v/>
      </c>
      <c r="AC1252" t="str">
        <f t="shared" si="192"/>
        <v>628999007703</v>
      </c>
      <c r="AD1252" t="str">
        <f t="shared" si="193"/>
        <v>Halo+,+Visual+AI+5S+mendeteksi+Violation%3A+METALDET1-LINE+8</v>
      </c>
      <c r="AE1252" t="str">
        <f t="shared" si="194"/>
        <v>https://web.whatsapp.com/send/?phone=628999007703&amp;text=Halo+,+Visual+AI+5S+mendeteksi+Violation%3A+METALDET1-LINE+8&amp;type=phone_number&amp;app_absent=0</v>
      </c>
      <c r="AF1252" t="b">
        <f>IF(ISNA(VLOOKUP(D1252&amp;"-"&amp;AB1252, Ref_Kontak!$A:$E, 4, FALSE)), FALSE, TRUE)</f>
        <v>0</v>
      </c>
      <c r="AG1252" t="str">
        <f>_xlfn.IFNA(VLOOKUP(Z1252,Ref_Kontak!H:H,1,FALSE),"FALSE")</f>
        <v>628999007703</v>
      </c>
      <c r="AH1252" t="str">
        <f t="shared" si="195"/>
        <v>METALDET1-LINE 8</v>
      </c>
      <c r="AI1252">
        <f>IF(I1252="violation",COUNTIF($AH$1:AH1252,AH1252),0)</f>
        <v>578</v>
      </c>
      <c r="AJ1252" t="str">
        <f t="shared" si="196"/>
        <v>violation-METALDET1</v>
      </c>
      <c r="AK1252">
        <f>IF(I1252="violation",COUNTIF($AJ$1:AJ1252,AJ1252),FALSE)</f>
        <v>1017</v>
      </c>
      <c r="AL1252">
        <f t="shared" si="197"/>
        <v>0</v>
      </c>
      <c r="AM1252">
        <f t="shared" si="198"/>
        <v>3</v>
      </c>
      <c r="AN1252" t="str">
        <f t="shared" si="199"/>
        <v>ALERT! 3 Violation founded @METALDET1</v>
      </c>
    </row>
    <row r="1253" spans="1:40">
      <c r="A1253" t="s">
        <v>120</v>
      </c>
      <c r="B1253" t="s">
        <v>121</v>
      </c>
      <c r="C1253" t="s">
        <v>911</v>
      </c>
      <c r="D1253" t="s">
        <v>589</v>
      </c>
      <c r="E1253">
        <v>1</v>
      </c>
      <c r="G1253" t="s">
        <v>130</v>
      </c>
      <c r="I1253" t="s">
        <v>125</v>
      </c>
      <c r="Z1253" t="str">
        <f>IFERROR(MID(AA1253,FIND("-",H1253,1)+1,20),_xlfn.IFNA(VLOOKUP(F1253&amp;"-"&amp;AA1253,Ref_Kontak!$A:$E,4,FALSE),Ref_Kontak!$H$2))</f>
        <v>628999007703</v>
      </c>
      <c r="AA1253" t="str">
        <f t="shared" si="190"/>
        <v/>
      </c>
      <c r="AB1253" t="str">
        <f t="shared" si="191"/>
        <v/>
      </c>
      <c r="AC1253" t="str">
        <f t="shared" si="192"/>
        <v>628999007703</v>
      </c>
      <c r="AD1253" t="str">
        <f t="shared" si="193"/>
        <v>Halo+,+Visual+AI+5S+mendeteksi+Violation%3A+METALDET1-LINE+13</v>
      </c>
      <c r="AE1253" t="str">
        <f t="shared" si="194"/>
        <v>https://web.whatsapp.com/send/?phone=628999007703&amp;text=Halo+,+Visual+AI+5S+mendeteksi+Violation%3A+METALDET1-LINE+13&amp;type=phone_number&amp;app_absent=0</v>
      </c>
      <c r="AF1253" t="b">
        <f>IF(ISNA(VLOOKUP(D1253&amp;"-"&amp;AB1253, Ref_Kontak!$A:$E, 4, FALSE)), FALSE, TRUE)</f>
        <v>0</v>
      </c>
      <c r="AG1253" t="str">
        <f>_xlfn.IFNA(VLOOKUP(Z1253,Ref_Kontak!H:H,1,FALSE),"FALSE")</f>
        <v>628999007703</v>
      </c>
      <c r="AH1253" t="str">
        <f t="shared" si="195"/>
        <v>METALDET1-LINE 13</v>
      </c>
      <c r="AI1253">
        <f>IF(I1253="violation",COUNTIF($AH$1:AH1253,AH1253),0)</f>
        <v>441</v>
      </c>
      <c r="AJ1253" t="str">
        <f t="shared" si="196"/>
        <v>violation-METALDET1</v>
      </c>
      <c r="AK1253">
        <f>IF(I1253="violation",COUNTIF($AJ$1:AJ1253,AJ1253),FALSE)</f>
        <v>1018</v>
      </c>
      <c r="AL1253">
        <f t="shared" si="197"/>
        <v>0</v>
      </c>
      <c r="AM1253">
        <f t="shared" si="198"/>
        <v>3</v>
      </c>
      <c r="AN1253" t="str">
        <f t="shared" si="199"/>
        <v>ALERT! 3 Violation founded @METALDET1</v>
      </c>
    </row>
    <row r="1254" spans="1:40">
      <c r="A1254" t="s">
        <v>120</v>
      </c>
      <c r="B1254" t="s">
        <v>121</v>
      </c>
      <c r="C1254" t="s">
        <v>912</v>
      </c>
      <c r="D1254" t="s">
        <v>129</v>
      </c>
      <c r="E1254">
        <v>1</v>
      </c>
      <c r="G1254" t="s">
        <v>130</v>
      </c>
      <c r="I1254" t="s">
        <v>125</v>
      </c>
      <c r="Z1254" t="str">
        <f>IFERROR(MID(AA1254,FIND("-",H1254,1)+1,20),_xlfn.IFNA(VLOOKUP(F1254&amp;"-"&amp;AA1254,Ref_Kontak!$A:$E,4,FALSE),Ref_Kontak!$H$2))</f>
        <v>628999007703</v>
      </c>
      <c r="AA1254" t="str">
        <f t="shared" si="190"/>
        <v/>
      </c>
      <c r="AB1254" t="str">
        <f t="shared" si="191"/>
        <v/>
      </c>
      <c r="AC1254" t="str">
        <f t="shared" si="192"/>
        <v>628999007703</v>
      </c>
      <c r="AD1254" t="str">
        <f t="shared" si="193"/>
        <v>Halo+,+Visual+AI+5S+mendeteksi+Violation%3A+METALDET1-LINE+8</v>
      </c>
      <c r="AE1254" t="str">
        <f t="shared" si="194"/>
        <v>https://web.whatsapp.com/send/?phone=628999007703&amp;text=Halo+,+Visual+AI+5S+mendeteksi+Violation%3A+METALDET1-LINE+8&amp;type=phone_number&amp;app_absent=0</v>
      </c>
      <c r="AF1254" t="b">
        <f>IF(ISNA(VLOOKUP(D1254&amp;"-"&amp;AB1254, Ref_Kontak!$A:$E, 4, FALSE)), FALSE, TRUE)</f>
        <v>0</v>
      </c>
      <c r="AG1254" t="str">
        <f>_xlfn.IFNA(VLOOKUP(Z1254,Ref_Kontak!H:H,1,FALSE),"FALSE")</f>
        <v>628999007703</v>
      </c>
      <c r="AH1254" t="str">
        <f t="shared" si="195"/>
        <v>METALDET1-LINE 8</v>
      </c>
      <c r="AI1254">
        <f>IF(I1254="violation",COUNTIF($AH$1:AH1254,AH1254),0)</f>
        <v>579</v>
      </c>
      <c r="AJ1254" t="str">
        <f t="shared" si="196"/>
        <v>violation-METALDET1</v>
      </c>
      <c r="AK1254">
        <f>IF(I1254="violation",COUNTIF($AJ$1:AJ1254,AJ1254),FALSE)</f>
        <v>1019</v>
      </c>
      <c r="AL1254">
        <f t="shared" si="197"/>
        <v>0</v>
      </c>
      <c r="AM1254">
        <f t="shared" si="198"/>
        <v>3</v>
      </c>
      <c r="AN1254" t="str">
        <f t="shared" si="199"/>
        <v>ALERT! 3 Violation founded @METALDET1</v>
      </c>
    </row>
    <row r="1255" spans="1:40">
      <c r="A1255" t="s">
        <v>120</v>
      </c>
      <c r="B1255" t="s">
        <v>121</v>
      </c>
      <c r="C1255" t="s">
        <v>913</v>
      </c>
      <c r="D1255" t="s">
        <v>589</v>
      </c>
      <c r="E1255">
        <v>1</v>
      </c>
      <c r="G1255" t="s">
        <v>130</v>
      </c>
      <c r="I1255" t="s">
        <v>125</v>
      </c>
      <c r="Z1255" t="str">
        <f>IFERROR(MID(AA1255,FIND("-",H1255,1)+1,20),_xlfn.IFNA(VLOOKUP(F1255&amp;"-"&amp;AA1255,Ref_Kontak!$A:$E,4,FALSE),Ref_Kontak!$H$2))</f>
        <v>628999007703</v>
      </c>
      <c r="AA1255" t="str">
        <f t="shared" si="190"/>
        <v/>
      </c>
      <c r="AB1255" t="str">
        <f t="shared" si="191"/>
        <v/>
      </c>
      <c r="AC1255" t="str">
        <f t="shared" si="192"/>
        <v>628999007703</v>
      </c>
      <c r="AD1255" t="str">
        <f t="shared" si="193"/>
        <v>Halo+,+Visual+AI+5S+mendeteksi+Violation%3A+METALDET1-LINE+13</v>
      </c>
      <c r="AE1255" t="str">
        <f t="shared" si="194"/>
        <v>https://web.whatsapp.com/send/?phone=628999007703&amp;text=Halo+,+Visual+AI+5S+mendeteksi+Violation%3A+METALDET1-LINE+13&amp;type=phone_number&amp;app_absent=0</v>
      </c>
      <c r="AF1255" t="b">
        <f>IF(ISNA(VLOOKUP(D1255&amp;"-"&amp;AB1255, Ref_Kontak!$A:$E, 4, FALSE)), FALSE, TRUE)</f>
        <v>0</v>
      </c>
      <c r="AG1255" t="str">
        <f>_xlfn.IFNA(VLOOKUP(Z1255,Ref_Kontak!H:H,1,FALSE),"FALSE")</f>
        <v>628999007703</v>
      </c>
      <c r="AH1255" t="str">
        <f t="shared" si="195"/>
        <v>METALDET1-LINE 13</v>
      </c>
      <c r="AI1255">
        <f>IF(I1255="violation",COUNTIF($AH$1:AH1255,AH1255),0)</f>
        <v>442</v>
      </c>
      <c r="AJ1255" t="str">
        <f t="shared" si="196"/>
        <v>violation-METALDET1</v>
      </c>
      <c r="AK1255">
        <f>IF(I1255="violation",COUNTIF($AJ$1:AJ1255,AJ1255),FALSE)</f>
        <v>1020</v>
      </c>
      <c r="AL1255">
        <f t="shared" si="197"/>
        <v>0</v>
      </c>
      <c r="AM1255">
        <f t="shared" si="198"/>
        <v>3</v>
      </c>
      <c r="AN1255" t="str">
        <f t="shared" si="199"/>
        <v>ALERT! 3 Violation founded @METALDET1</v>
      </c>
    </row>
    <row r="1256" spans="1:40">
      <c r="A1256" t="s">
        <v>120</v>
      </c>
      <c r="B1256" t="s">
        <v>121</v>
      </c>
      <c r="C1256" t="s">
        <v>913</v>
      </c>
      <c r="D1256" t="s">
        <v>129</v>
      </c>
      <c r="E1256">
        <v>1</v>
      </c>
      <c r="G1256" t="s">
        <v>130</v>
      </c>
      <c r="I1256" t="s">
        <v>125</v>
      </c>
      <c r="Z1256" t="str">
        <f>IFERROR(MID(AA1256,FIND("-",H1256,1)+1,20),_xlfn.IFNA(VLOOKUP(F1256&amp;"-"&amp;AA1256,Ref_Kontak!$A:$E,4,FALSE),Ref_Kontak!$H$2))</f>
        <v>628999007703</v>
      </c>
      <c r="AA1256" t="str">
        <f t="shared" si="190"/>
        <v/>
      </c>
      <c r="AB1256" t="str">
        <f t="shared" si="191"/>
        <v/>
      </c>
      <c r="AC1256" t="str">
        <f t="shared" si="192"/>
        <v>628999007703</v>
      </c>
      <c r="AD1256" t="str">
        <f t="shared" si="193"/>
        <v>Halo+,+Visual+AI+5S+mendeteksi+Violation%3A+METALDET1-LINE+8</v>
      </c>
      <c r="AE1256" t="str">
        <f t="shared" si="194"/>
        <v>https://web.whatsapp.com/send/?phone=628999007703&amp;text=Halo+,+Visual+AI+5S+mendeteksi+Violation%3A+METALDET1-LINE+8&amp;type=phone_number&amp;app_absent=0</v>
      </c>
      <c r="AF1256" t="b">
        <f>IF(ISNA(VLOOKUP(D1256&amp;"-"&amp;AB1256, Ref_Kontak!$A:$E, 4, FALSE)), FALSE, TRUE)</f>
        <v>0</v>
      </c>
      <c r="AG1256" t="str">
        <f>_xlfn.IFNA(VLOOKUP(Z1256,Ref_Kontak!H:H,1,FALSE),"FALSE")</f>
        <v>628999007703</v>
      </c>
      <c r="AH1256" t="str">
        <f t="shared" si="195"/>
        <v>METALDET1-LINE 8</v>
      </c>
      <c r="AI1256">
        <f>IF(I1256="violation",COUNTIF($AH$1:AH1256,AH1256),0)</f>
        <v>580</v>
      </c>
      <c r="AJ1256" t="str">
        <f t="shared" si="196"/>
        <v>violation-METALDET1</v>
      </c>
      <c r="AK1256">
        <f>IF(I1256="violation",COUNTIF($AJ$1:AJ1256,AJ1256),FALSE)</f>
        <v>1021</v>
      </c>
      <c r="AL1256">
        <f t="shared" si="197"/>
        <v>0</v>
      </c>
      <c r="AM1256">
        <f t="shared" si="198"/>
        <v>3</v>
      </c>
      <c r="AN1256" t="str">
        <f t="shared" si="199"/>
        <v>ALERT! 3 Violation founded @METALDET1</v>
      </c>
    </row>
    <row r="1257" spans="1:40">
      <c r="A1257" t="s">
        <v>120</v>
      </c>
      <c r="B1257" t="s">
        <v>121</v>
      </c>
      <c r="C1257" t="s">
        <v>913</v>
      </c>
      <c r="D1257" t="s">
        <v>589</v>
      </c>
      <c r="E1257">
        <v>1</v>
      </c>
      <c r="G1257" t="s">
        <v>130</v>
      </c>
      <c r="I1257" t="s">
        <v>125</v>
      </c>
      <c r="Z1257" t="str">
        <f>IFERROR(MID(AA1257,FIND("-",H1257,1)+1,20),_xlfn.IFNA(VLOOKUP(F1257&amp;"-"&amp;AA1257,Ref_Kontak!$A:$E,4,FALSE),Ref_Kontak!$H$2))</f>
        <v>628999007703</v>
      </c>
      <c r="AA1257" t="str">
        <f t="shared" si="190"/>
        <v/>
      </c>
      <c r="AB1257" t="str">
        <f t="shared" si="191"/>
        <v/>
      </c>
      <c r="AC1257" t="str">
        <f t="shared" si="192"/>
        <v>628999007703</v>
      </c>
      <c r="AD1257" t="str">
        <f t="shared" si="193"/>
        <v>Halo+,+Visual+AI+5S+mendeteksi+Violation%3A+METALDET1-LINE+13</v>
      </c>
      <c r="AE1257" t="str">
        <f t="shared" si="194"/>
        <v>https://web.whatsapp.com/send/?phone=628999007703&amp;text=Halo+,+Visual+AI+5S+mendeteksi+Violation%3A+METALDET1-LINE+13&amp;type=phone_number&amp;app_absent=0</v>
      </c>
      <c r="AF1257" t="b">
        <f>IF(ISNA(VLOOKUP(D1257&amp;"-"&amp;AB1257, Ref_Kontak!$A:$E, 4, FALSE)), FALSE, TRUE)</f>
        <v>0</v>
      </c>
      <c r="AG1257" t="str">
        <f>_xlfn.IFNA(VLOOKUP(Z1257,Ref_Kontak!H:H,1,FALSE),"FALSE")</f>
        <v>628999007703</v>
      </c>
      <c r="AH1257" t="str">
        <f t="shared" si="195"/>
        <v>METALDET1-LINE 13</v>
      </c>
      <c r="AI1257">
        <f>IF(I1257="violation",COUNTIF($AH$1:AH1257,AH1257),0)</f>
        <v>443</v>
      </c>
      <c r="AJ1257" t="str">
        <f t="shared" si="196"/>
        <v>violation-METALDET1</v>
      </c>
      <c r="AK1257">
        <f>IF(I1257="violation",COUNTIF($AJ$1:AJ1257,AJ1257),FALSE)</f>
        <v>1022</v>
      </c>
      <c r="AL1257">
        <f t="shared" si="197"/>
        <v>0</v>
      </c>
      <c r="AM1257">
        <f t="shared" si="198"/>
        <v>3</v>
      </c>
      <c r="AN1257" t="str">
        <f t="shared" si="199"/>
        <v>ALERT! 3 Violation founded @METALDET1</v>
      </c>
    </row>
    <row r="1258" spans="1:40">
      <c r="A1258" t="s">
        <v>120</v>
      </c>
      <c r="B1258" t="s">
        <v>121</v>
      </c>
      <c r="C1258" t="s">
        <v>914</v>
      </c>
      <c r="D1258" t="s">
        <v>129</v>
      </c>
      <c r="E1258">
        <v>1</v>
      </c>
      <c r="G1258" t="s">
        <v>130</v>
      </c>
      <c r="I1258" t="s">
        <v>125</v>
      </c>
      <c r="Z1258" t="str">
        <f>IFERROR(MID(AA1258,FIND("-",H1258,1)+1,20),_xlfn.IFNA(VLOOKUP(F1258&amp;"-"&amp;AA1258,Ref_Kontak!$A:$E,4,FALSE),Ref_Kontak!$H$2))</f>
        <v>628999007703</v>
      </c>
      <c r="AA1258" t="str">
        <f t="shared" si="190"/>
        <v/>
      </c>
      <c r="AB1258" t="str">
        <f t="shared" si="191"/>
        <v/>
      </c>
      <c r="AC1258" t="str">
        <f t="shared" si="192"/>
        <v>628999007703</v>
      </c>
      <c r="AD1258" t="str">
        <f t="shared" si="193"/>
        <v>Halo+,+Visual+AI+5S+mendeteksi+Violation%3A+METALDET1-LINE+8</v>
      </c>
      <c r="AE1258" t="str">
        <f t="shared" si="194"/>
        <v>https://web.whatsapp.com/send/?phone=628999007703&amp;text=Halo+,+Visual+AI+5S+mendeteksi+Violation%3A+METALDET1-LINE+8&amp;type=phone_number&amp;app_absent=0</v>
      </c>
      <c r="AF1258" t="b">
        <f>IF(ISNA(VLOOKUP(D1258&amp;"-"&amp;AB1258, Ref_Kontak!$A:$E, 4, FALSE)), FALSE, TRUE)</f>
        <v>0</v>
      </c>
      <c r="AG1258" t="str">
        <f>_xlfn.IFNA(VLOOKUP(Z1258,Ref_Kontak!H:H,1,FALSE),"FALSE")</f>
        <v>628999007703</v>
      </c>
      <c r="AH1258" t="str">
        <f t="shared" si="195"/>
        <v>METALDET1-LINE 8</v>
      </c>
      <c r="AI1258">
        <f>IF(I1258="violation",COUNTIF($AH$1:AH1258,AH1258),0)</f>
        <v>581</v>
      </c>
      <c r="AJ1258" t="str">
        <f t="shared" si="196"/>
        <v>violation-METALDET1</v>
      </c>
      <c r="AK1258">
        <f>IF(I1258="violation",COUNTIF($AJ$1:AJ1258,AJ1258),FALSE)</f>
        <v>1023</v>
      </c>
      <c r="AL1258">
        <f t="shared" si="197"/>
        <v>0</v>
      </c>
      <c r="AM1258">
        <f t="shared" si="198"/>
        <v>3</v>
      </c>
      <c r="AN1258" t="str">
        <f t="shared" si="199"/>
        <v>ALERT! 3 Violation founded @METALDET1</v>
      </c>
    </row>
    <row r="1259" spans="1:40">
      <c r="A1259" t="s">
        <v>120</v>
      </c>
      <c r="B1259" t="s">
        <v>121</v>
      </c>
      <c r="C1259" t="s">
        <v>914</v>
      </c>
      <c r="D1259" t="s">
        <v>589</v>
      </c>
      <c r="E1259">
        <v>1</v>
      </c>
      <c r="G1259" t="s">
        <v>130</v>
      </c>
      <c r="I1259" t="s">
        <v>125</v>
      </c>
      <c r="Z1259" t="str">
        <f>IFERROR(MID(AA1259,FIND("-",H1259,1)+1,20),_xlfn.IFNA(VLOOKUP(F1259&amp;"-"&amp;AA1259,Ref_Kontak!$A:$E,4,FALSE),Ref_Kontak!$H$2))</f>
        <v>628999007703</v>
      </c>
      <c r="AA1259" t="str">
        <f t="shared" si="190"/>
        <v/>
      </c>
      <c r="AB1259" t="str">
        <f t="shared" si="191"/>
        <v/>
      </c>
      <c r="AC1259" t="str">
        <f t="shared" si="192"/>
        <v>628999007703</v>
      </c>
      <c r="AD1259" t="str">
        <f t="shared" si="193"/>
        <v>Halo+,+Visual+AI+5S+mendeteksi+Violation%3A+METALDET1-LINE+13</v>
      </c>
      <c r="AE1259" t="str">
        <f t="shared" si="194"/>
        <v>https://web.whatsapp.com/send/?phone=628999007703&amp;text=Halo+,+Visual+AI+5S+mendeteksi+Violation%3A+METALDET1-LINE+13&amp;type=phone_number&amp;app_absent=0</v>
      </c>
      <c r="AF1259" t="b">
        <f>IF(ISNA(VLOOKUP(D1259&amp;"-"&amp;AB1259, Ref_Kontak!$A:$E, 4, FALSE)), FALSE, TRUE)</f>
        <v>0</v>
      </c>
      <c r="AG1259" t="str">
        <f>_xlfn.IFNA(VLOOKUP(Z1259,Ref_Kontak!H:H,1,FALSE),"FALSE")</f>
        <v>628999007703</v>
      </c>
      <c r="AH1259" t="str">
        <f t="shared" si="195"/>
        <v>METALDET1-LINE 13</v>
      </c>
      <c r="AI1259">
        <f>IF(I1259="violation",COUNTIF($AH$1:AH1259,AH1259),0)</f>
        <v>444</v>
      </c>
      <c r="AJ1259" t="str">
        <f t="shared" si="196"/>
        <v>violation-METALDET1</v>
      </c>
      <c r="AK1259">
        <f>IF(I1259="violation",COUNTIF($AJ$1:AJ1259,AJ1259),FALSE)</f>
        <v>1024</v>
      </c>
      <c r="AL1259">
        <f t="shared" si="197"/>
        <v>0</v>
      </c>
      <c r="AM1259">
        <f t="shared" si="198"/>
        <v>3</v>
      </c>
      <c r="AN1259" t="str">
        <f t="shared" si="199"/>
        <v>ALERT! 3 Violation founded @METALDET1</v>
      </c>
    </row>
    <row r="1260" spans="1:40">
      <c r="A1260" t="s">
        <v>120</v>
      </c>
      <c r="B1260" t="s">
        <v>121</v>
      </c>
      <c r="C1260" t="s">
        <v>915</v>
      </c>
      <c r="D1260" t="s">
        <v>589</v>
      </c>
      <c r="E1260">
        <v>1</v>
      </c>
      <c r="G1260" t="s">
        <v>130</v>
      </c>
      <c r="I1260" t="s">
        <v>125</v>
      </c>
      <c r="Z1260" t="str">
        <f>IFERROR(MID(AA1260,FIND("-",H1260,1)+1,20),_xlfn.IFNA(VLOOKUP(F1260&amp;"-"&amp;AA1260,Ref_Kontak!$A:$E,4,FALSE),Ref_Kontak!$H$2))</f>
        <v>628999007703</v>
      </c>
      <c r="AA1260" t="str">
        <f t="shared" si="190"/>
        <v/>
      </c>
      <c r="AB1260" t="str">
        <f t="shared" si="191"/>
        <v/>
      </c>
      <c r="AC1260" t="str">
        <f t="shared" si="192"/>
        <v>628999007703</v>
      </c>
      <c r="AD1260" t="str">
        <f t="shared" si="193"/>
        <v>Halo+,+Visual+AI+5S+mendeteksi+Violation%3A+METALDET1-LINE+13</v>
      </c>
      <c r="AE1260" t="str">
        <f t="shared" si="194"/>
        <v>https://web.whatsapp.com/send/?phone=628999007703&amp;text=Halo+,+Visual+AI+5S+mendeteksi+Violation%3A+METALDET1-LINE+13&amp;type=phone_number&amp;app_absent=0</v>
      </c>
      <c r="AF1260" t="b">
        <f>IF(ISNA(VLOOKUP(D1260&amp;"-"&amp;AB1260, Ref_Kontak!$A:$E, 4, FALSE)), FALSE, TRUE)</f>
        <v>0</v>
      </c>
      <c r="AG1260" t="str">
        <f>_xlfn.IFNA(VLOOKUP(Z1260,Ref_Kontak!H:H,1,FALSE),"FALSE")</f>
        <v>628999007703</v>
      </c>
      <c r="AH1260" t="str">
        <f t="shared" si="195"/>
        <v>METALDET1-LINE 13</v>
      </c>
      <c r="AI1260">
        <f>IF(I1260="violation",COUNTIF($AH$1:AH1260,AH1260),0)</f>
        <v>445</v>
      </c>
      <c r="AJ1260" t="str">
        <f t="shared" si="196"/>
        <v>violation-METALDET1</v>
      </c>
      <c r="AK1260">
        <f>IF(I1260="violation",COUNTIF($AJ$1:AJ1260,AJ1260),FALSE)</f>
        <v>1025</v>
      </c>
      <c r="AL1260">
        <f t="shared" si="197"/>
        <v>0</v>
      </c>
      <c r="AM1260">
        <f t="shared" si="198"/>
        <v>3</v>
      </c>
      <c r="AN1260" t="str">
        <f t="shared" si="199"/>
        <v>ALERT! 3 Violation founded @METALDET1</v>
      </c>
    </row>
    <row r="1261" spans="1:40">
      <c r="A1261" t="s">
        <v>120</v>
      </c>
      <c r="B1261" t="s">
        <v>121</v>
      </c>
      <c r="C1261" t="s">
        <v>915</v>
      </c>
      <c r="D1261" t="s">
        <v>129</v>
      </c>
      <c r="E1261">
        <v>1</v>
      </c>
      <c r="G1261" t="s">
        <v>130</v>
      </c>
      <c r="I1261" t="s">
        <v>125</v>
      </c>
      <c r="Z1261" t="str">
        <f>IFERROR(MID(AA1261,FIND("-",H1261,1)+1,20),_xlfn.IFNA(VLOOKUP(F1261&amp;"-"&amp;AA1261,Ref_Kontak!$A:$E,4,FALSE),Ref_Kontak!$H$2))</f>
        <v>628999007703</v>
      </c>
      <c r="AA1261" t="str">
        <f t="shared" si="190"/>
        <v/>
      </c>
      <c r="AB1261" t="str">
        <f t="shared" si="191"/>
        <v/>
      </c>
      <c r="AC1261" t="str">
        <f t="shared" si="192"/>
        <v>628999007703</v>
      </c>
      <c r="AD1261" t="str">
        <f t="shared" si="193"/>
        <v>Halo+,+Visual+AI+5S+mendeteksi+Violation%3A+METALDET1-LINE+8</v>
      </c>
      <c r="AE1261" t="str">
        <f t="shared" si="194"/>
        <v>https://web.whatsapp.com/send/?phone=628999007703&amp;text=Halo+,+Visual+AI+5S+mendeteksi+Violation%3A+METALDET1-LINE+8&amp;type=phone_number&amp;app_absent=0</v>
      </c>
      <c r="AF1261" t="b">
        <f>IF(ISNA(VLOOKUP(D1261&amp;"-"&amp;AB1261, Ref_Kontak!$A:$E, 4, FALSE)), FALSE, TRUE)</f>
        <v>0</v>
      </c>
      <c r="AG1261" t="str">
        <f>_xlfn.IFNA(VLOOKUP(Z1261,Ref_Kontak!H:H,1,FALSE),"FALSE")</f>
        <v>628999007703</v>
      </c>
      <c r="AH1261" t="str">
        <f t="shared" si="195"/>
        <v>METALDET1-LINE 8</v>
      </c>
      <c r="AI1261">
        <f>IF(I1261="violation",COUNTIF($AH$1:AH1261,AH1261),0)</f>
        <v>582</v>
      </c>
      <c r="AJ1261" t="str">
        <f t="shared" si="196"/>
        <v>violation-METALDET1</v>
      </c>
      <c r="AK1261">
        <f>IF(I1261="violation",COUNTIF($AJ$1:AJ1261,AJ1261),FALSE)</f>
        <v>1026</v>
      </c>
      <c r="AL1261">
        <f t="shared" si="197"/>
        <v>0</v>
      </c>
      <c r="AM1261">
        <f t="shared" si="198"/>
        <v>3</v>
      </c>
      <c r="AN1261" t="str">
        <f t="shared" si="199"/>
        <v>ALERT! 3 Violation founded @METALDET1</v>
      </c>
    </row>
    <row r="1262" spans="1:40">
      <c r="A1262" t="s">
        <v>120</v>
      </c>
      <c r="B1262" t="s">
        <v>121</v>
      </c>
      <c r="C1262" t="s">
        <v>916</v>
      </c>
      <c r="D1262" t="s">
        <v>129</v>
      </c>
      <c r="E1262">
        <v>1</v>
      </c>
      <c r="G1262" t="s">
        <v>130</v>
      </c>
      <c r="I1262" t="s">
        <v>125</v>
      </c>
      <c r="Z1262" t="str">
        <f>IFERROR(MID(AA1262,FIND("-",H1262,1)+1,20),_xlfn.IFNA(VLOOKUP(F1262&amp;"-"&amp;AA1262,Ref_Kontak!$A:$E,4,FALSE),Ref_Kontak!$H$2))</f>
        <v>628999007703</v>
      </c>
      <c r="AA1262" t="str">
        <f t="shared" si="190"/>
        <v/>
      </c>
      <c r="AB1262" t="str">
        <f t="shared" si="191"/>
        <v/>
      </c>
      <c r="AC1262" t="str">
        <f t="shared" si="192"/>
        <v>628999007703</v>
      </c>
      <c r="AD1262" t="str">
        <f t="shared" si="193"/>
        <v>Halo+,+Visual+AI+5S+mendeteksi+Violation%3A+METALDET1-LINE+8</v>
      </c>
      <c r="AE1262" t="str">
        <f t="shared" si="194"/>
        <v>https://web.whatsapp.com/send/?phone=628999007703&amp;text=Halo+,+Visual+AI+5S+mendeteksi+Violation%3A+METALDET1-LINE+8&amp;type=phone_number&amp;app_absent=0</v>
      </c>
      <c r="AF1262" t="b">
        <f>IF(ISNA(VLOOKUP(D1262&amp;"-"&amp;AB1262, Ref_Kontak!$A:$E, 4, FALSE)), FALSE, TRUE)</f>
        <v>0</v>
      </c>
      <c r="AG1262" t="str">
        <f>_xlfn.IFNA(VLOOKUP(Z1262,Ref_Kontak!H:H,1,FALSE),"FALSE")</f>
        <v>628999007703</v>
      </c>
      <c r="AH1262" t="str">
        <f t="shared" si="195"/>
        <v>METALDET1-LINE 8</v>
      </c>
      <c r="AI1262">
        <f>IF(I1262="violation",COUNTIF($AH$1:AH1262,AH1262),0)</f>
        <v>583</v>
      </c>
      <c r="AJ1262" t="str">
        <f t="shared" si="196"/>
        <v>violation-METALDET1</v>
      </c>
      <c r="AK1262">
        <f>IF(I1262="violation",COUNTIF($AJ$1:AJ1262,AJ1262),FALSE)</f>
        <v>1027</v>
      </c>
      <c r="AL1262">
        <f t="shared" si="197"/>
        <v>0</v>
      </c>
      <c r="AM1262">
        <f t="shared" si="198"/>
        <v>3</v>
      </c>
      <c r="AN1262" t="str">
        <f t="shared" si="199"/>
        <v>ALERT! 3 Violation founded @METALDET1</v>
      </c>
    </row>
    <row r="1263" spans="1:40">
      <c r="A1263" t="s">
        <v>120</v>
      </c>
      <c r="B1263" t="s">
        <v>121</v>
      </c>
      <c r="C1263" t="s">
        <v>916</v>
      </c>
      <c r="D1263" t="s">
        <v>589</v>
      </c>
      <c r="E1263">
        <v>1</v>
      </c>
      <c r="G1263" t="s">
        <v>130</v>
      </c>
      <c r="I1263" t="s">
        <v>125</v>
      </c>
      <c r="Z1263" t="str">
        <f>IFERROR(MID(AA1263,FIND("-",H1263,1)+1,20),_xlfn.IFNA(VLOOKUP(F1263&amp;"-"&amp;AA1263,Ref_Kontak!$A:$E,4,FALSE),Ref_Kontak!$H$2))</f>
        <v>628999007703</v>
      </c>
      <c r="AA1263" t="str">
        <f t="shared" si="190"/>
        <v/>
      </c>
      <c r="AB1263" t="str">
        <f t="shared" si="191"/>
        <v/>
      </c>
      <c r="AC1263" t="str">
        <f t="shared" si="192"/>
        <v>628999007703</v>
      </c>
      <c r="AD1263" t="str">
        <f t="shared" si="193"/>
        <v>Halo+,+Visual+AI+5S+mendeteksi+Violation%3A+METALDET1-LINE+13</v>
      </c>
      <c r="AE1263" t="str">
        <f t="shared" si="194"/>
        <v>https://web.whatsapp.com/send/?phone=628999007703&amp;text=Halo+,+Visual+AI+5S+mendeteksi+Violation%3A+METALDET1-LINE+13&amp;type=phone_number&amp;app_absent=0</v>
      </c>
      <c r="AF1263" t="b">
        <f>IF(ISNA(VLOOKUP(D1263&amp;"-"&amp;AB1263, Ref_Kontak!$A:$E, 4, FALSE)), FALSE, TRUE)</f>
        <v>0</v>
      </c>
      <c r="AG1263" t="str">
        <f>_xlfn.IFNA(VLOOKUP(Z1263,Ref_Kontak!H:H,1,FALSE),"FALSE")</f>
        <v>628999007703</v>
      </c>
      <c r="AH1263" t="str">
        <f t="shared" si="195"/>
        <v>METALDET1-LINE 13</v>
      </c>
      <c r="AI1263">
        <f>IF(I1263="violation",COUNTIF($AH$1:AH1263,AH1263),0)</f>
        <v>446</v>
      </c>
      <c r="AJ1263" t="str">
        <f t="shared" si="196"/>
        <v>violation-METALDET1</v>
      </c>
      <c r="AK1263">
        <f>IF(I1263="violation",COUNTIF($AJ$1:AJ1263,AJ1263),FALSE)</f>
        <v>1028</v>
      </c>
      <c r="AL1263">
        <f t="shared" si="197"/>
        <v>0</v>
      </c>
      <c r="AM1263">
        <f t="shared" si="198"/>
        <v>3</v>
      </c>
      <c r="AN1263" t="str">
        <f t="shared" si="199"/>
        <v>ALERT! 3 Violation founded @METALDET1</v>
      </c>
    </row>
    <row r="1264" spans="1:40">
      <c r="A1264" t="s">
        <v>120</v>
      </c>
      <c r="B1264" t="s">
        <v>121</v>
      </c>
      <c r="C1264" t="s">
        <v>917</v>
      </c>
      <c r="D1264" t="s">
        <v>129</v>
      </c>
      <c r="E1264">
        <v>1</v>
      </c>
      <c r="G1264" t="s">
        <v>130</v>
      </c>
      <c r="I1264" t="s">
        <v>125</v>
      </c>
      <c r="Z1264" t="str">
        <f>IFERROR(MID(AA1264,FIND("-",H1264,1)+1,20),_xlfn.IFNA(VLOOKUP(F1264&amp;"-"&amp;AA1264,Ref_Kontak!$A:$E,4,FALSE),Ref_Kontak!$H$2))</f>
        <v>628999007703</v>
      </c>
      <c r="AA1264" t="str">
        <f t="shared" si="190"/>
        <v/>
      </c>
      <c r="AB1264" t="str">
        <f t="shared" si="191"/>
        <v/>
      </c>
      <c r="AC1264" t="str">
        <f t="shared" si="192"/>
        <v>628999007703</v>
      </c>
      <c r="AD1264" t="str">
        <f t="shared" si="193"/>
        <v>Halo+,+Visual+AI+5S+mendeteksi+Violation%3A+METALDET1-LINE+8</v>
      </c>
      <c r="AE1264" t="str">
        <f t="shared" si="194"/>
        <v>https://web.whatsapp.com/send/?phone=628999007703&amp;text=Halo+,+Visual+AI+5S+mendeteksi+Violation%3A+METALDET1-LINE+8&amp;type=phone_number&amp;app_absent=0</v>
      </c>
      <c r="AF1264" t="b">
        <f>IF(ISNA(VLOOKUP(D1264&amp;"-"&amp;AB1264, Ref_Kontak!$A:$E, 4, FALSE)), FALSE, TRUE)</f>
        <v>0</v>
      </c>
      <c r="AG1264" t="str">
        <f>_xlfn.IFNA(VLOOKUP(Z1264,Ref_Kontak!H:H,1,FALSE),"FALSE")</f>
        <v>628999007703</v>
      </c>
      <c r="AH1264" t="str">
        <f t="shared" si="195"/>
        <v>METALDET1-LINE 8</v>
      </c>
      <c r="AI1264">
        <f>IF(I1264="violation",COUNTIF($AH$1:AH1264,AH1264),0)</f>
        <v>584</v>
      </c>
      <c r="AJ1264" t="str">
        <f t="shared" si="196"/>
        <v>violation-METALDET1</v>
      </c>
      <c r="AK1264">
        <f>IF(I1264="violation",COUNTIF($AJ$1:AJ1264,AJ1264),FALSE)</f>
        <v>1029</v>
      </c>
      <c r="AL1264">
        <f t="shared" si="197"/>
        <v>0</v>
      </c>
      <c r="AM1264">
        <f t="shared" si="198"/>
        <v>3</v>
      </c>
      <c r="AN1264" t="str">
        <f t="shared" si="199"/>
        <v>ALERT! 3 Violation founded @METALDET1</v>
      </c>
    </row>
    <row r="1265" spans="1:40">
      <c r="A1265" t="s">
        <v>120</v>
      </c>
      <c r="B1265" t="s">
        <v>121</v>
      </c>
      <c r="C1265" t="s">
        <v>918</v>
      </c>
      <c r="D1265" t="s">
        <v>589</v>
      </c>
      <c r="E1265">
        <v>1</v>
      </c>
      <c r="G1265" t="s">
        <v>130</v>
      </c>
      <c r="I1265" t="s">
        <v>125</v>
      </c>
      <c r="Z1265" t="str">
        <f>IFERROR(MID(AA1265,FIND("-",H1265,1)+1,20),_xlfn.IFNA(VLOOKUP(F1265&amp;"-"&amp;AA1265,Ref_Kontak!$A:$E,4,FALSE),Ref_Kontak!$H$2))</f>
        <v>628999007703</v>
      </c>
      <c r="AA1265" t="str">
        <f t="shared" si="190"/>
        <v/>
      </c>
      <c r="AB1265" t="str">
        <f t="shared" si="191"/>
        <v/>
      </c>
      <c r="AC1265" t="str">
        <f t="shared" si="192"/>
        <v>628999007703</v>
      </c>
      <c r="AD1265" t="str">
        <f t="shared" si="193"/>
        <v>Halo+,+Visual+AI+5S+mendeteksi+Violation%3A+METALDET1-LINE+13</v>
      </c>
      <c r="AE1265" t="str">
        <f t="shared" si="194"/>
        <v>https://web.whatsapp.com/send/?phone=628999007703&amp;text=Halo+,+Visual+AI+5S+mendeteksi+Violation%3A+METALDET1-LINE+13&amp;type=phone_number&amp;app_absent=0</v>
      </c>
      <c r="AF1265" t="b">
        <f>IF(ISNA(VLOOKUP(D1265&amp;"-"&amp;AB1265, Ref_Kontak!$A:$E, 4, FALSE)), FALSE, TRUE)</f>
        <v>0</v>
      </c>
      <c r="AG1265" t="str">
        <f>_xlfn.IFNA(VLOOKUP(Z1265,Ref_Kontak!H:H,1,FALSE),"FALSE")</f>
        <v>628999007703</v>
      </c>
      <c r="AH1265" t="str">
        <f t="shared" si="195"/>
        <v>METALDET1-LINE 13</v>
      </c>
      <c r="AI1265">
        <f>IF(I1265="violation",COUNTIF($AH$1:AH1265,AH1265),0)</f>
        <v>447</v>
      </c>
      <c r="AJ1265" t="str">
        <f t="shared" si="196"/>
        <v>violation-METALDET1</v>
      </c>
      <c r="AK1265">
        <f>IF(I1265="violation",COUNTIF($AJ$1:AJ1265,AJ1265),FALSE)</f>
        <v>1030</v>
      </c>
      <c r="AL1265">
        <f t="shared" si="197"/>
        <v>0</v>
      </c>
      <c r="AM1265">
        <f t="shared" si="198"/>
        <v>3</v>
      </c>
      <c r="AN1265" t="str">
        <f t="shared" si="199"/>
        <v>ALERT! 3 Violation founded @METALDET1</v>
      </c>
    </row>
    <row r="1266" spans="1:40">
      <c r="A1266" t="s">
        <v>120</v>
      </c>
      <c r="B1266" t="s">
        <v>121</v>
      </c>
      <c r="C1266" t="s">
        <v>918</v>
      </c>
      <c r="D1266" t="s">
        <v>129</v>
      </c>
      <c r="E1266">
        <v>1</v>
      </c>
      <c r="G1266" t="s">
        <v>130</v>
      </c>
      <c r="I1266" t="s">
        <v>125</v>
      </c>
      <c r="Z1266" t="str">
        <f>IFERROR(MID(AA1266,FIND("-",H1266,1)+1,20),_xlfn.IFNA(VLOOKUP(F1266&amp;"-"&amp;AA1266,Ref_Kontak!$A:$E,4,FALSE),Ref_Kontak!$H$2))</f>
        <v>628999007703</v>
      </c>
      <c r="AA1266" t="str">
        <f t="shared" si="190"/>
        <v/>
      </c>
      <c r="AB1266" t="str">
        <f t="shared" si="191"/>
        <v/>
      </c>
      <c r="AC1266" t="str">
        <f t="shared" si="192"/>
        <v>628999007703</v>
      </c>
      <c r="AD1266" t="str">
        <f t="shared" si="193"/>
        <v>Halo+,+Visual+AI+5S+mendeteksi+Violation%3A+METALDET1-LINE+8</v>
      </c>
      <c r="AE1266" t="str">
        <f t="shared" si="194"/>
        <v>https://web.whatsapp.com/send/?phone=628999007703&amp;text=Halo+,+Visual+AI+5S+mendeteksi+Violation%3A+METALDET1-LINE+8&amp;type=phone_number&amp;app_absent=0</v>
      </c>
      <c r="AF1266" t="b">
        <f>IF(ISNA(VLOOKUP(D1266&amp;"-"&amp;AB1266, Ref_Kontak!$A:$E, 4, FALSE)), FALSE, TRUE)</f>
        <v>0</v>
      </c>
      <c r="AG1266" t="str">
        <f>_xlfn.IFNA(VLOOKUP(Z1266,Ref_Kontak!H:H,1,FALSE),"FALSE")</f>
        <v>628999007703</v>
      </c>
      <c r="AH1266" t="str">
        <f t="shared" si="195"/>
        <v>METALDET1-LINE 8</v>
      </c>
      <c r="AI1266">
        <f>IF(I1266="violation",COUNTIF($AH$1:AH1266,AH1266),0)</f>
        <v>585</v>
      </c>
      <c r="AJ1266" t="str">
        <f t="shared" si="196"/>
        <v>violation-METALDET1</v>
      </c>
      <c r="AK1266">
        <f>IF(I1266="violation",COUNTIF($AJ$1:AJ1266,AJ1266),FALSE)</f>
        <v>1031</v>
      </c>
      <c r="AL1266">
        <f t="shared" si="197"/>
        <v>0</v>
      </c>
      <c r="AM1266">
        <f t="shared" si="198"/>
        <v>3</v>
      </c>
      <c r="AN1266" t="str">
        <f t="shared" si="199"/>
        <v>ALERT! 3 Violation founded @METALDET1</v>
      </c>
    </row>
    <row r="1267" spans="1:40">
      <c r="A1267" t="s">
        <v>120</v>
      </c>
      <c r="B1267" t="s">
        <v>121</v>
      </c>
      <c r="C1267" t="s">
        <v>918</v>
      </c>
      <c r="D1267" t="s">
        <v>589</v>
      </c>
      <c r="E1267">
        <v>1</v>
      </c>
      <c r="G1267" t="s">
        <v>130</v>
      </c>
      <c r="I1267" t="s">
        <v>125</v>
      </c>
      <c r="Z1267" t="str">
        <f>IFERROR(MID(AA1267,FIND("-",H1267,1)+1,20),_xlfn.IFNA(VLOOKUP(F1267&amp;"-"&amp;AA1267,Ref_Kontak!$A:$E,4,FALSE),Ref_Kontak!$H$2))</f>
        <v>628999007703</v>
      </c>
      <c r="AA1267" t="str">
        <f t="shared" si="190"/>
        <v/>
      </c>
      <c r="AB1267" t="str">
        <f t="shared" si="191"/>
        <v/>
      </c>
      <c r="AC1267" t="str">
        <f t="shared" si="192"/>
        <v>628999007703</v>
      </c>
      <c r="AD1267" t="str">
        <f t="shared" si="193"/>
        <v>Halo+,+Visual+AI+5S+mendeteksi+Violation%3A+METALDET1-LINE+13</v>
      </c>
      <c r="AE1267" t="str">
        <f t="shared" si="194"/>
        <v>https://web.whatsapp.com/send/?phone=628999007703&amp;text=Halo+,+Visual+AI+5S+mendeteksi+Violation%3A+METALDET1-LINE+13&amp;type=phone_number&amp;app_absent=0</v>
      </c>
      <c r="AF1267" t="b">
        <f>IF(ISNA(VLOOKUP(D1267&amp;"-"&amp;AB1267, Ref_Kontak!$A:$E, 4, FALSE)), FALSE, TRUE)</f>
        <v>0</v>
      </c>
      <c r="AG1267" t="str">
        <f>_xlfn.IFNA(VLOOKUP(Z1267,Ref_Kontak!H:H,1,FALSE),"FALSE")</f>
        <v>628999007703</v>
      </c>
      <c r="AH1267" t="str">
        <f t="shared" si="195"/>
        <v>METALDET1-LINE 13</v>
      </c>
      <c r="AI1267">
        <f>IF(I1267="violation",COUNTIF($AH$1:AH1267,AH1267),0)</f>
        <v>448</v>
      </c>
      <c r="AJ1267" t="str">
        <f t="shared" si="196"/>
        <v>violation-METALDET1</v>
      </c>
      <c r="AK1267">
        <f>IF(I1267="violation",COUNTIF($AJ$1:AJ1267,AJ1267),FALSE)</f>
        <v>1032</v>
      </c>
      <c r="AL1267">
        <f t="shared" si="197"/>
        <v>0</v>
      </c>
      <c r="AM1267">
        <f t="shared" si="198"/>
        <v>3</v>
      </c>
      <c r="AN1267" t="str">
        <f t="shared" si="199"/>
        <v>ALERT! 3 Violation founded @METALDET1</v>
      </c>
    </row>
    <row r="1268" spans="1:40">
      <c r="A1268" t="s">
        <v>120</v>
      </c>
      <c r="B1268" t="s">
        <v>121</v>
      </c>
      <c r="C1268" t="s">
        <v>919</v>
      </c>
      <c r="D1268" t="s">
        <v>129</v>
      </c>
      <c r="E1268">
        <v>1</v>
      </c>
      <c r="G1268" t="s">
        <v>130</v>
      </c>
      <c r="I1268" t="s">
        <v>125</v>
      </c>
      <c r="Z1268" t="str">
        <f>IFERROR(MID(AA1268,FIND("-",H1268,1)+1,20),_xlfn.IFNA(VLOOKUP(F1268&amp;"-"&amp;AA1268,Ref_Kontak!$A:$E,4,FALSE),Ref_Kontak!$H$2))</f>
        <v>628999007703</v>
      </c>
      <c r="AA1268" t="str">
        <f t="shared" si="190"/>
        <v/>
      </c>
      <c r="AB1268" t="str">
        <f t="shared" si="191"/>
        <v/>
      </c>
      <c r="AC1268" t="str">
        <f t="shared" si="192"/>
        <v>628999007703</v>
      </c>
      <c r="AD1268" t="str">
        <f t="shared" si="193"/>
        <v>Halo+,+Visual+AI+5S+mendeteksi+Violation%3A+METALDET1-LINE+8</v>
      </c>
      <c r="AE1268" t="str">
        <f t="shared" si="194"/>
        <v>https://web.whatsapp.com/send/?phone=628999007703&amp;text=Halo+,+Visual+AI+5S+mendeteksi+Violation%3A+METALDET1-LINE+8&amp;type=phone_number&amp;app_absent=0</v>
      </c>
      <c r="AF1268" t="b">
        <f>IF(ISNA(VLOOKUP(D1268&amp;"-"&amp;AB1268, Ref_Kontak!$A:$E, 4, FALSE)), FALSE, TRUE)</f>
        <v>0</v>
      </c>
      <c r="AG1268" t="str">
        <f>_xlfn.IFNA(VLOOKUP(Z1268,Ref_Kontak!H:H,1,FALSE),"FALSE")</f>
        <v>628999007703</v>
      </c>
      <c r="AH1268" t="str">
        <f t="shared" si="195"/>
        <v>METALDET1-LINE 8</v>
      </c>
      <c r="AI1268">
        <f>IF(I1268="violation",COUNTIF($AH$1:AH1268,AH1268),0)</f>
        <v>586</v>
      </c>
      <c r="AJ1268" t="str">
        <f t="shared" si="196"/>
        <v>violation-METALDET1</v>
      </c>
      <c r="AK1268">
        <f>IF(I1268="violation",COUNTIF($AJ$1:AJ1268,AJ1268),FALSE)</f>
        <v>1033</v>
      </c>
      <c r="AL1268">
        <f t="shared" si="197"/>
        <v>0</v>
      </c>
      <c r="AM1268">
        <f t="shared" si="198"/>
        <v>3</v>
      </c>
      <c r="AN1268" t="str">
        <f t="shared" si="199"/>
        <v>ALERT! 3 Violation founded @METALDET1</v>
      </c>
    </row>
    <row r="1269" spans="1:40">
      <c r="A1269" t="s">
        <v>120</v>
      </c>
      <c r="B1269" t="s">
        <v>121</v>
      </c>
      <c r="C1269" t="s">
        <v>919</v>
      </c>
      <c r="D1269" t="s">
        <v>589</v>
      </c>
      <c r="E1269">
        <v>1</v>
      </c>
      <c r="G1269" t="s">
        <v>130</v>
      </c>
      <c r="I1269" t="s">
        <v>125</v>
      </c>
      <c r="Z1269" t="str">
        <f>IFERROR(MID(AA1269,FIND("-",H1269,1)+1,20),_xlfn.IFNA(VLOOKUP(F1269&amp;"-"&amp;AA1269,Ref_Kontak!$A:$E,4,FALSE),Ref_Kontak!$H$2))</f>
        <v>628999007703</v>
      </c>
      <c r="AA1269" t="str">
        <f t="shared" si="190"/>
        <v/>
      </c>
      <c r="AB1269" t="str">
        <f t="shared" si="191"/>
        <v/>
      </c>
      <c r="AC1269" t="str">
        <f t="shared" si="192"/>
        <v>628999007703</v>
      </c>
      <c r="AD1269" t="str">
        <f t="shared" si="193"/>
        <v>Halo+,+Visual+AI+5S+mendeteksi+Violation%3A+METALDET1-LINE+13</v>
      </c>
      <c r="AE1269" t="str">
        <f t="shared" si="194"/>
        <v>https://web.whatsapp.com/send/?phone=628999007703&amp;text=Halo+,+Visual+AI+5S+mendeteksi+Violation%3A+METALDET1-LINE+13&amp;type=phone_number&amp;app_absent=0</v>
      </c>
      <c r="AF1269" t="b">
        <f>IF(ISNA(VLOOKUP(D1269&amp;"-"&amp;AB1269, Ref_Kontak!$A:$E, 4, FALSE)), FALSE, TRUE)</f>
        <v>0</v>
      </c>
      <c r="AG1269" t="str">
        <f>_xlfn.IFNA(VLOOKUP(Z1269,Ref_Kontak!H:H,1,FALSE),"FALSE")</f>
        <v>628999007703</v>
      </c>
      <c r="AH1269" t="str">
        <f t="shared" si="195"/>
        <v>METALDET1-LINE 13</v>
      </c>
      <c r="AI1269">
        <f>IF(I1269="violation",COUNTIF($AH$1:AH1269,AH1269),0)</f>
        <v>449</v>
      </c>
      <c r="AJ1269" t="str">
        <f t="shared" si="196"/>
        <v>violation-METALDET1</v>
      </c>
      <c r="AK1269">
        <f>IF(I1269="violation",COUNTIF($AJ$1:AJ1269,AJ1269),FALSE)</f>
        <v>1034</v>
      </c>
      <c r="AL1269">
        <f t="shared" si="197"/>
        <v>0</v>
      </c>
      <c r="AM1269">
        <f t="shared" si="198"/>
        <v>3</v>
      </c>
      <c r="AN1269" t="str">
        <f t="shared" si="199"/>
        <v>ALERT! 3 Violation founded @METALDET1</v>
      </c>
    </row>
    <row r="1270" spans="1:40">
      <c r="A1270" t="s">
        <v>120</v>
      </c>
      <c r="B1270" t="s">
        <v>121</v>
      </c>
      <c r="C1270" t="s">
        <v>920</v>
      </c>
      <c r="D1270" t="s">
        <v>589</v>
      </c>
      <c r="E1270">
        <v>1</v>
      </c>
      <c r="G1270" t="s">
        <v>130</v>
      </c>
      <c r="I1270" t="s">
        <v>125</v>
      </c>
      <c r="Z1270" t="str">
        <f>IFERROR(MID(AA1270,FIND("-",H1270,1)+1,20),_xlfn.IFNA(VLOOKUP(F1270&amp;"-"&amp;AA1270,Ref_Kontak!$A:$E,4,FALSE),Ref_Kontak!$H$2))</f>
        <v>628999007703</v>
      </c>
      <c r="AA1270" t="str">
        <f t="shared" si="190"/>
        <v/>
      </c>
      <c r="AB1270" t="str">
        <f t="shared" si="191"/>
        <v/>
      </c>
      <c r="AC1270" t="str">
        <f t="shared" si="192"/>
        <v>628999007703</v>
      </c>
      <c r="AD1270" t="str">
        <f t="shared" si="193"/>
        <v>Halo+,+Visual+AI+5S+mendeteksi+Violation%3A+METALDET1-LINE+13</v>
      </c>
      <c r="AE1270" t="str">
        <f t="shared" si="194"/>
        <v>https://web.whatsapp.com/send/?phone=628999007703&amp;text=Halo+,+Visual+AI+5S+mendeteksi+Violation%3A+METALDET1-LINE+13&amp;type=phone_number&amp;app_absent=0</v>
      </c>
      <c r="AF1270" t="b">
        <f>IF(ISNA(VLOOKUP(D1270&amp;"-"&amp;AB1270, Ref_Kontak!$A:$E, 4, FALSE)), FALSE, TRUE)</f>
        <v>0</v>
      </c>
      <c r="AG1270" t="str">
        <f>_xlfn.IFNA(VLOOKUP(Z1270,Ref_Kontak!H:H,1,FALSE),"FALSE")</f>
        <v>628999007703</v>
      </c>
      <c r="AH1270" t="str">
        <f t="shared" si="195"/>
        <v>METALDET1-LINE 13</v>
      </c>
      <c r="AI1270">
        <f>IF(I1270="violation",COUNTIF($AH$1:AH1270,AH1270),0)</f>
        <v>450</v>
      </c>
      <c r="AJ1270" t="str">
        <f t="shared" si="196"/>
        <v>violation-METALDET1</v>
      </c>
      <c r="AK1270">
        <f>IF(I1270="violation",COUNTIF($AJ$1:AJ1270,AJ1270),FALSE)</f>
        <v>1035</v>
      </c>
      <c r="AL1270">
        <f t="shared" si="197"/>
        <v>0</v>
      </c>
      <c r="AM1270">
        <f t="shared" si="198"/>
        <v>3</v>
      </c>
      <c r="AN1270" t="str">
        <f t="shared" si="199"/>
        <v>ALERT! 3 Violation founded @METALDET1</v>
      </c>
    </row>
    <row r="1271" spans="1:40">
      <c r="A1271" t="s">
        <v>120</v>
      </c>
      <c r="B1271" t="s">
        <v>121</v>
      </c>
      <c r="C1271" t="s">
        <v>920</v>
      </c>
      <c r="D1271" t="s">
        <v>129</v>
      </c>
      <c r="E1271">
        <v>1</v>
      </c>
      <c r="G1271" t="s">
        <v>130</v>
      </c>
      <c r="I1271" t="s">
        <v>125</v>
      </c>
      <c r="Z1271" t="str">
        <f>IFERROR(MID(AA1271,FIND("-",H1271,1)+1,20),_xlfn.IFNA(VLOOKUP(F1271&amp;"-"&amp;AA1271,Ref_Kontak!$A:$E,4,FALSE),Ref_Kontak!$H$2))</f>
        <v>628999007703</v>
      </c>
      <c r="AA1271" t="str">
        <f t="shared" si="190"/>
        <v/>
      </c>
      <c r="AB1271" t="str">
        <f t="shared" si="191"/>
        <v/>
      </c>
      <c r="AC1271" t="str">
        <f t="shared" si="192"/>
        <v>628999007703</v>
      </c>
      <c r="AD1271" t="str">
        <f t="shared" si="193"/>
        <v>Halo+,+Visual+AI+5S+mendeteksi+Violation%3A+METALDET1-LINE+8</v>
      </c>
      <c r="AE1271" t="str">
        <f t="shared" si="194"/>
        <v>https://web.whatsapp.com/send/?phone=628999007703&amp;text=Halo+,+Visual+AI+5S+mendeteksi+Violation%3A+METALDET1-LINE+8&amp;type=phone_number&amp;app_absent=0</v>
      </c>
      <c r="AF1271" t="b">
        <f>IF(ISNA(VLOOKUP(D1271&amp;"-"&amp;AB1271, Ref_Kontak!$A:$E, 4, FALSE)), FALSE, TRUE)</f>
        <v>0</v>
      </c>
      <c r="AG1271" t="str">
        <f>_xlfn.IFNA(VLOOKUP(Z1271,Ref_Kontak!H:H,1,FALSE),"FALSE")</f>
        <v>628999007703</v>
      </c>
      <c r="AH1271" t="str">
        <f t="shared" si="195"/>
        <v>METALDET1-LINE 8</v>
      </c>
      <c r="AI1271">
        <f>IF(I1271="violation",COUNTIF($AH$1:AH1271,AH1271),0)</f>
        <v>587</v>
      </c>
      <c r="AJ1271" t="str">
        <f t="shared" si="196"/>
        <v>violation-METALDET1</v>
      </c>
      <c r="AK1271">
        <f>IF(I1271="violation",COUNTIF($AJ$1:AJ1271,AJ1271),FALSE)</f>
        <v>1036</v>
      </c>
      <c r="AL1271">
        <f t="shared" si="197"/>
        <v>0</v>
      </c>
      <c r="AM1271">
        <f t="shared" si="198"/>
        <v>3</v>
      </c>
      <c r="AN1271" t="str">
        <f t="shared" si="199"/>
        <v>ALERT! 3 Violation founded @METALDET1</v>
      </c>
    </row>
    <row r="1272" spans="1:40">
      <c r="A1272" t="s">
        <v>120</v>
      </c>
      <c r="B1272" t="s">
        <v>121</v>
      </c>
      <c r="C1272" t="s">
        <v>921</v>
      </c>
      <c r="D1272" t="s">
        <v>129</v>
      </c>
      <c r="E1272">
        <v>1</v>
      </c>
      <c r="G1272" t="s">
        <v>130</v>
      </c>
      <c r="I1272" t="s">
        <v>125</v>
      </c>
      <c r="Z1272" t="str">
        <f>IFERROR(MID(AA1272,FIND("-",H1272,1)+1,20),_xlfn.IFNA(VLOOKUP(F1272&amp;"-"&amp;AA1272,Ref_Kontak!$A:$E,4,FALSE),Ref_Kontak!$H$2))</f>
        <v>628999007703</v>
      </c>
      <c r="AA1272" t="str">
        <f t="shared" si="190"/>
        <v/>
      </c>
      <c r="AB1272" t="str">
        <f t="shared" si="191"/>
        <v/>
      </c>
      <c r="AC1272" t="str">
        <f t="shared" si="192"/>
        <v>628999007703</v>
      </c>
      <c r="AD1272" t="str">
        <f t="shared" si="193"/>
        <v>Halo+,+Visual+AI+5S+mendeteksi+Violation%3A+METALDET1-LINE+8</v>
      </c>
      <c r="AE1272" t="str">
        <f t="shared" si="194"/>
        <v>https://web.whatsapp.com/send/?phone=628999007703&amp;text=Halo+,+Visual+AI+5S+mendeteksi+Violation%3A+METALDET1-LINE+8&amp;type=phone_number&amp;app_absent=0</v>
      </c>
      <c r="AF1272" t="b">
        <f>IF(ISNA(VLOOKUP(D1272&amp;"-"&amp;AB1272, Ref_Kontak!$A:$E, 4, FALSE)), FALSE, TRUE)</f>
        <v>0</v>
      </c>
      <c r="AG1272" t="str">
        <f>_xlfn.IFNA(VLOOKUP(Z1272,Ref_Kontak!H:H,1,FALSE),"FALSE")</f>
        <v>628999007703</v>
      </c>
      <c r="AH1272" t="str">
        <f t="shared" si="195"/>
        <v>METALDET1-LINE 8</v>
      </c>
      <c r="AI1272">
        <f>IF(I1272="violation",COUNTIF($AH$1:AH1272,AH1272),0)</f>
        <v>588</v>
      </c>
      <c r="AJ1272" t="str">
        <f t="shared" si="196"/>
        <v>violation-METALDET1</v>
      </c>
      <c r="AK1272">
        <f>IF(I1272="violation",COUNTIF($AJ$1:AJ1272,AJ1272),FALSE)</f>
        <v>1037</v>
      </c>
      <c r="AL1272">
        <f t="shared" si="197"/>
        <v>0</v>
      </c>
      <c r="AM1272">
        <f t="shared" si="198"/>
        <v>3</v>
      </c>
      <c r="AN1272" t="str">
        <f t="shared" si="199"/>
        <v>ALERT! 3 Violation founded @METALDET1</v>
      </c>
    </row>
    <row r="1273" spans="1:40">
      <c r="A1273" t="s">
        <v>120</v>
      </c>
      <c r="B1273" t="s">
        <v>121</v>
      </c>
      <c r="C1273" t="s">
        <v>921</v>
      </c>
      <c r="D1273" t="s">
        <v>589</v>
      </c>
      <c r="E1273">
        <v>1</v>
      </c>
      <c r="G1273" t="s">
        <v>130</v>
      </c>
      <c r="I1273" t="s">
        <v>125</v>
      </c>
      <c r="Z1273" t="str">
        <f>IFERROR(MID(AA1273,FIND("-",H1273,1)+1,20),_xlfn.IFNA(VLOOKUP(F1273&amp;"-"&amp;AA1273,Ref_Kontak!$A:$E,4,FALSE),Ref_Kontak!$H$2))</f>
        <v>628999007703</v>
      </c>
      <c r="AA1273" t="str">
        <f t="shared" si="190"/>
        <v/>
      </c>
      <c r="AB1273" t="str">
        <f t="shared" si="191"/>
        <v/>
      </c>
      <c r="AC1273" t="str">
        <f t="shared" si="192"/>
        <v>628999007703</v>
      </c>
      <c r="AD1273" t="str">
        <f t="shared" si="193"/>
        <v>Halo+,+Visual+AI+5S+mendeteksi+Violation%3A+METALDET1-LINE+13</v>
      </c>
      <c r="AE1273" t="str">
        <f t="shared" si="194"/>
        <v>https://web.whatsapp.com/send/?phone=628999007703&amp;text=Halo+,+Visual+AI+5S+mendeteksi+Violation%3A+METALDET1-LINE+13&amp;type=phone_number&amp;app_absent=0</v>
      </c>
      <c r="AF1273" t="b">
        <f>IF(ISNA(VLOOKUP(D1273&amp;"-"&amp;AB1273, Ref_Kontak!$A:$E, 4, FALSE)), FALSE, TRUE)</f>
        <v>0</v>
      </c>
      <c r="AG1273" t="str">
        <f>_xlfn.IFNA(VLOOKUP(Z1273,Ref_Kontak!H:H,1,FALSE),"FALSE")</f>
        <v>628999007703</v>
      </c>
      <c r="AH1273" t="str">
        <f t="shared" si="195"/>
        <v>METALDET1-LINE 13</v>
      </c>
      <c r="AI1273">
        <f>IF(I1273="violation",COUNTIF($AH$1:AH1273,AH1273),0)</f>
        <v>451</v>
      </c>
      <c r="AJ1273" t="str">
        <f t="shared" si="196"/>
        <v>violation-METALDET1</v>
      </c>
      <c r="AK1273">
        <f>IF(I1273="violation",COUNTIF($AJ$1:AJ1273,AJ1273),FALSE)</f>
        <v>1038</v>
      </c>
      <c r="AL1273">
        <f t="shared" si="197"/>
        <v>0</v>
      </c>
      <c r="AM1273">
        <f t="shared" si="198"/>
        <v>3</v>
      </c>
      <c r="AN1273" t="str">
        <f t="shared" si="199"/>
        <v>ALERT! 3 Violation founded @METALDET1</v>
      </c>
    </row>
    <row r="1274" spans="1:40">
      <c r="A1274" t="s">
        <v>120</v>
      </c>
      <c r="B1274" t="s">
        <v>121</v>
      </c>
      <c r="C1274" t="s">
        <v>922</v>
      </c>
      <c r="D1274" t="s">
        <v>129</v>
      </c>
      <c r="E1274">
        <v>1</v>
      </c>
      <c r="G1274" t="s">
        <v>130</v>
      </c>
      <c r="I1274" t="s">
        <v>125</v>
      </c>
      <c r="Z1274" t="str">
        <f>IFERROR(MID(AA1274,FIND("-",H1274,1)+1,20),_xlfn.IFNA(VLOOKUP(F1274&amp;"-"&amp;AA1274,Ref_Kontak!$A:$E,4,FALSE),Ref_Kontak!$H$2))</f>
        <v>628999007703</v>
      </c>
      <c r="AA1274" t="str">
        <f t="shared" si="190"/>
        <v/>
      </c>
      <c r="AB1274" t="str">
        <f t="shared" si="191"/>
        <v/>
      </c>
      <c r="AC1274" t="str">
        <f t="shared" si="192"/>
        <v>628999007703</v>
      </c>
      <c r="AD1274" t="str">
        <f t="shared" si="193"/>
        <v>Halo+,+Visual+AI+5S+mendeteksi+Violation%3A+METALDET1-LINE+8</v>
      </c>
      <c r="AE1274" t="str">
        <f t="shared" si="194"/>
        <v>https://web.whatsapp.com/send/?phone=628999007703&amp;text=Halo+,+Visual+AI+5S+mendeteksi+Violation%3A+METALDET1-LINE+8&amp;type=phone_number&amp;app_absent=0</v>
      </c>
      <c r="AF1274" t="b">
        <f>IF(ISNA(VLOOKUP(D1274&amp;"-"&amp;AB1274, Ref_Kontak!$A:$E, 4, FALSE)), FALSE, TRUE)</f>
        <v>0</v>
      </c>
      <c r="AG1274" t="str">
        <f>_xlfn.IFNA(VLOOKUP(Z1274,Ref_Kontak!H:H,1,FALSE),"FALSE")</f>
        <v>628999007703</v>
      </c>
      <c r="AH1274" t="str">
        <f t="shared" si="195"/>
        <v>METALDET1-LINE 8</v>
      </c>
      <c r="AI1274">
        <f>IF(I1274="violation",COUNTIF($AH$1:AH1274,AH1274),0)</f>
        <v>589</v>
      </c>
      <c r="AJ1274" t="str">
        <f t="shared" si="196"/>
        <v>violation-METALDET1</v>
      </c>
      <c r="AK1274">
        <f>IF(I1274="violation",COUNTIF($AJ$1:AJ1274,AJ1274),FALSE)</f>
        <v>1039</v>
      </c>
      <c r="AL1274">
        <f t="shared" si="197"/>
        <v>0</v>
      </c>
      <c r="AM1274">
        <f t="shared" si="198"/>
        <v>3</v>
      </c>
      <c r="AN1274" t="str">
        <f t="shared" si="199"/>
        <v>ALERT! 3 Violation founded @METALDET1</v>
      </c>
    </row>
    <row r="1275" spans="1:40">
      <c r="A1275" t="s">
        <v>120</v>
      </c>
      <c r="B1275" t="s">
        <v>121</v>
      </c>
      <c r="C1275" t="s">
        <v>923</v>
      </c>
      <c r="D1275" t="s">
        <v>589</v>
      </c>
      <c r="E1275">
        <v>1</v>
      </c>
      <c r="G1275" t="s">
        <v>130</v>
      </c>
      <c r="I1275" t="s">
        <v>125</v>
      </c>
      <c r="Z1275" t="str">
        <f>IFERROR(MID(AA1275,FIND("-",H1275,1)+1,20),_xlfn.IFNA(VLOOKUP(F1275&amp;"-"&amp;AA1275,Ref_Kontak!$A:$E,4,FALSE),Ref_Kontak!$H$2))</f>
        <v>628999007703</v>
      </c>
      <c r="AA1275" t="str">
        <f t="shared" si="190"/>
        <v/>
      </c>
      <c r="AB1275" t="str">
        <f t="shared" si="191"/>
        <v/>
      </c>
      <c r="AC1275" t="str">
        <f t="shared" si="192"/>
        <v>628999007703</v>
      </c>
      <c r="AD1275" t="str">
        <f t="shared" si="193"/>
        <v>Halo+,+Visual+AI+5S+mendeteksi+Violation%3A+METALDET1-LINE+13</v>
      </c>
      <c r="AE1275" t="str">
        <f t="shared" si="194"/>
        <v>https://web.whatsapp.com/send/?phone=628999007703&amp;text=Halo+,+Visual+AI+5S+mendeteksi+Violation%3A+METALDET1-LINE+13&amp;type=phone_number&amp;app_absent=0</v>
      </c>
      <c r="AF1275" t="b">
        <f>IF(ISNA(VLOOKUP(D1275&amp;"-"&amp;AB1275, Ref_Kontak!$A:$E, 4, FALSE)), FALSE, TRUE)</f>
        <v>0</v>
      </c>
      <c r="AG1275" t="str">
        <f>_xlfn.IFNA(VLOOKUP(Z1275,Ref_Kontak!H:H,1,FALSE),"FALSE")</f>
        <v>628999007703</v>
      </c>
      <c r="AH1275" t="str">
        <f t="shared" si="195"/>
        <v>METALDET1-LINE 13</v>
      </c>
      <c r="AI1275">
        <f>IF(I1275="violation",COUNTIF($AH$1:AH1275,AH1275),0)</f>
        <v>452</v>
      </c>
      <c r="AJ1275" t="str">
        <f t="shared" si="196"/>
        <v>violation-METALDET1</v>
      </c>
      <c r="AK1275">
        <f>IF(I1275="violation",COUNTIF($AJ$1:AJ1275,AJ1275),FALSE)</f>
        <v>1040</v>
      </c>
      <c r="AL1275">
        <f t="shared" si="197"/>
        <v>0</v>
      </c>
      <c r="AM1275">
        <f t="shared" si="198"/>
        <v>3</v>
      </c>
      <c r="AN1275" t="str">
        <f t="shared" si="199"/>
        <v>ALERT! 3 Violation founded @METALDET1</v>
      </c>
    </row>
    <row r="1276" spans="1:40">
      <c r="A1276" t="s">
        <v>120</v>
      </c>
      <c r="B1276" t="s">
        <v>121</v>
      </c>
      <c r="C1276" t="s">
        <v>923</v>
      </c>
      <c r="D1276" t="s">
        <v>129</v>
      </c>
      <c r="E1276">
        <v>1</v>
      </c>
      <c r="G1276" t="s">
        <v>130</v>
      </c>
      <c r="I1276" t="s">
        <v>125</v>
      </c>
      <c r="Z1276" t="str">
        <f>IFERROR(MID(AA1276,FIND("-",H1276,1)+1,20),_xlfn.IFNA(VLOOKUP(F1276&amp;"-"&amp;AA1276,Ref_Kontak!$A:$E,4,FALSE),Ref_Kontak!$H$2))</f>
        <v>628999007703</v>
      </c>
      <c r="AA1276" t="str">
        <f t="shared" si="190"/>
        <v/>
      </c>
      <c r="AB1276" t="str">
        <f t="shared" si="191"/>
        <v/>
      </c>
      <c r="AC1276" t="str">
        <f t="shared" si="192"/>
        <v>628999007703</v>
      </c>
      <c r="AD1276" t="str">
        <f t="shared" si="193"/>
        <v>Halo+,+Visual+AI+5S+mendeteksi+Violation%3A+METALDET1-LINE+8</v>
      </c>
      <c r="AE1276" t="str">
        <f t="shared" si="194"/>
        <v>https://web.whatsapp.com/send/?phone=628999007703&amp;text=Halo+,+Visual+AI+5S+mendeteksi+Violation%3A+METALDET1-LINE+8&amp;type=phone_number&amp;app_absent=0</v>
      </c>
      <c r="AF1276" t="b">
        <f>IF(ISNA(VLOOKUP(D1276&amp;"-"&amp;AB1276, Ref_Kontak!$A:$E, 4, FALSE)), FALSE, TRUE)</f>
        <v>0</v>
      </c>
      <c r="AG1276" t="str">
        <f>_xlfn.IFNA(VLOOKUP(Z1276,Ref_Kontak!H:H,1,FALSE),"FALSE")</f>
        <v>628999007703</v>
      </c>
      <c r="AH1276" t="str">
        <f t="shared" si="195"/>
        <v>METALDET1-LINE 8</v>
      </c>
      <c r="AI1276">
        <f>IF(I1276="violation",COUNTIF($AH$1:AH1276,AH1276),0)</f>
        <v>590</v>
      </c>
      <c r="AJ1276" t="str">
        <f t="shared" si="196"/>
        <v>violation-METALDET1</v>
      </c>
      <c r="AK1276">
        <f>IF(I1276="violation",COUNTIF($AJ$1:AJ1276,AJ1276),FALSE)</f>
        <v>1041</v>
      </c>
      <c r="AL1276">
        <f t="shared" si="197"/>
        <v>0</v>
      </c>
      <c r="AM1276">
        <f t="shared" si="198"/>
        <v>3</v>
      </c>
      <c r="AN1276" t="str">
        <f t="shared" si="199"/>
        <v>ALERT! 3 Violation founded @METALDET1</v>
      </c>
    </row>
    <row r="1277" spans="1:40">
      <c r="A1277" t="s">
        <v>120</v>
      </c>
      <c r="B1277" t="s">
        <v>121</v>
      </c>
      <c r="C1277" t="s">
        <v>923</v>
      </c>
      <c r="D1277" t="s">
        <v>589</v>
      </c>
      <c r="E1277">
        <v>1</v>
      </c>
      <c r="G1277" t="s">
        <v>130</v>
      </c>
      <c r="I1277" t="s">
        <v>125</v>
      </c>
      <c r="Z1277" t="str">
        <f>IFERROR(MID(AA1277,FIND("-",H1277,1)+1,20),_xlfn.IFNA(VLOOKUP(F1277&amp;"-"&amp;AA1277,Ref_Kontak!$A:$E,4,FALSE),Ref_Kontak!$H$2))</f>
        <v>628999007703</v>
      </c>
      <c r="AA1277" t="str">
        <f t="shared" si="190"/>
        <v/>
      </c>
      <c r="AB1277" t="str">
        <f t="shared" si="191"/>
        <v/>
      </c>
      <c r="AC1277" t="str">
        <f t="shared" si="192"/>
        <v>628999007703</v>
      </c>
      <c r="AD1277" t="str">
        <f t="shared" si="193"/>
        <v>Halo+,+Visual+AI+5S+mendeteksi+Violation%3A+METALDET1-LINE+13</v>
      </c>
      <c r="AE1277" t="str">
        <f t="shared" si="194"/>
        <v>https://web.whatsapp.com/send/?phone=628999007703&amp;text=Halo+,+Visual+AI+5S+mendeteksi+Violation%3A+METALDET1-LINE+13&amp;type=phone_number&amp;app_absent=0</v>
      </c>
      <c r="AF1277" t="b">
        <f>IF(ISNA(VLOOKUP(D1277&amp;"-"&amp;AB1277, Ref_Kontak!$A:$E, 4, FALSE)), FALSE, TRUE)</f>
        <v>0</v>
      </c>
      <c r="AG1277" t="str">
        <f>_xlfn.IFNA(VLOOKUP(Z1277,Ref_Kontak!H:H,1,FALSE),"FALSE")</f>
        <v>628999007703</v>
      </c>
      <c r="AH1277" t="str">
        <f t="shared" si="195"/>
        <v>METALDET1-LINE 13</v>
      </c>
      <c r="AI1277">
        <f>IF(I1277="violation",COUNTIF($AH$1:AH1277,AH1277),0)</f>
        <v>453</v>
      </c>
      <c r="AJ1277" t="str">
        <f t="shared" si="196"/>
        <v>violation-METALDET1</v>
      </c>
      <c r="AK1277">
        <f>IF(I1277="violation",COUNTIF($AJ$1:AJ1277,AJ1277),FALSE)</f>
        <v>1042</v>
      </c>
      <c r="AL1277">
        <f t="shared" si="197"/>
        <v>0</v>
      </c>
      <c r="AM1277">
        <f t="shared" si="198"/>
        <v>3</v>
      </c>
      <c r="AN1277" t="str">
        <f t="shared" si="199"/>
        <v>ALERT! 3 Violation founded @METALDET1</v>
      </c>
    </row>
    <row r="1278" spans="1:40">
      <c r="A1278" t="s">
        <v>120</v>
      </c>
      <c r="B1278" t="s">
        <v>121</v>
      </c>
      <c r="C1278" t="s">
        <v>924</v>
      </c>
      <c r="D1278" t="s">
        <v>129</v>
      </c>
      <c r="E1278">
        <v>1</v>
      </c>
      <c r="G1278" t="s">
        <v>130</v>
      </c>
      <c r="I1278" t="s">
        <v>125</v>
      </c>
      <c r="Z1278" t="str">
        <f>IFERROR(MID(AA1278,FIND("-",H1278,1)+1,20),_xlfn.IFNA(VLOOKUP(F1278&amp;"-"&amp;AA1278,Ref_Kontak!$A:$E,4,FALSE),Ref_Kontak!$H$2))</f>
        <v>628999007703</v>
      </c>
      <c r="AA1278" t="str">
        <f t="shared" si="190"/>
        <v/>
      </c>
      <c r="AB1278" t="str">
        <f t="shared" si="191"/>
        <v/>
      </c>
      <c r="AC1278" t="str">
        <f t="shared" si="192"/>
        <v>628999007703</v>
      </c>
      <c r="AD1278" t="str">
        <f t="shared" si="193"/>
        <v>Halo+,+Visual+AI+5S+mendeteksi+Violation%3A+METALDET1-LINE+8</v>
      </c>
      <c r="AE1278" t="str">
        <f t="shared" si="194"/>
        <v>https://web.whatsapp.com/send/?phone=628999007703&amp;text=Halo+,+Visual+AI+5S+mendeteksi+Violation%3A+METALDET1-LINE+8&amp;type=phone_number&amp;app_absent=0</v>
      </c>
      <c r="AF1278" t="b">
        <f>IF(ISNA(VLOOKUP(D1278&amp;"-"&amp;AB1278, Ref_Kontak!$A:$E, 4, FALSE)), FALSE, TRUE)</f>
        <v>0</v>
      </c>
      <c r="AG1278" t="str">
        <f>_xlfn.IFNA(VLOOKUP(Z1278,Ref_Kontak!H:H,1,FALSE),"FALSE")</f>
        <v>628999007703</v>
      </c>
      <c r="AH1278" t="str">
        <f t="shared" si="195"/>
        <v>METALDET1-LINE 8</v>
      </c>
      <c r="AI1278">
        <f>IF(I1278="violation",COUNTIF($AH$1:AH1278,AH1278),0)</f>
        <v>591</v>
      </c>
      <c r="AJ1278" t="str">
        <f t="shared" si="196"/>
        <v>violation-METALDET1</v>
      </c>
      <c r="AK1278">
        <f>IF(I1278="violation",COUNTIF($AJ$1:AJ1278,AJ1278),FALSE)</f>
        <v>1043</v>
      </c>
      <c r="AL1278">
        <f t="shared" si="197"/>
        <v>0</v>
      </c>
      <c r="AM1278">
        <f t="shared" si="198"/>
        <v>3</v>
      </c>
      <c r="AN1278" t="str">
        <f t="shared" si="199"/>
        <v>ALERT! 3 Violation founded @METALDET1</v>
      </c>
    </row>
    <row r="1279" spans="1:40">
      <c r="A1279" t="s">
        <v>120</v>
      </c>
      <c r="B1279" t="s">
        <v>121</v>
      </c>
      <c r="C1279" t="s">
        <v>924</v>
      </c>
      <c r="D1279" t="s">
        <v>589</v>
      </c>
      <c r="E1279">
        <v>1</v>
      </c>
      <c r="G1279" t="s">
        <v>130</v>
      </c>
      <c r="I1279" t="s">
        <v>125</v>
      </c>
      <c r="Z1279" t="str">
        <f>IFERROR(MID(AA1279,FIND("-",H1279,1)+1,20),_xlfn.IFNA(VLOOKUP(F1279&amp;"-"&amp;AA1279,Ref_Kontak!$A:$E,4,FALSE),Ref_Kontak!$H$2))</f>
        <v>628999007703</v>
      </c>
      <c r="AA1279" t="str">
        <f t="shared" si="190"/>
        <v/>
      </c>
      <c r="AB1279" t="str">
        <f t="shared" si="191"/>
        <v/>
      </c>
      <c r="AC1279" t="str">
        <f t="shared" si="192"/>
        <v>628999007703</v>
      </c>
      <c r="AD1279" t="str">
        <f t="shared" si="193"/>
        <v>Halo+,+Visual+AI+5S+mendeteksi+Violation%3A+METALDET1-LINE+13</v>
      </c>
      <c r="AE1279" t="str">
        <f t="shared" si="194"/>
        <v>https://web.whatsapp.com/send/?phone=628999007703&amp;text=Halo+,+Visual+AI+5S+mendeteksi+Violation%3A+METALDET1-LINE+13&amp;type=phone_number&amp;app_absent=0</v>
      </c>
      <c r="AF1279" t="b">
        <f>IF(ISNA(VLOOKUP(D1279&amp;"-"&amp;AB1279, Ref_Kontak!$A:$E, 4, FALSE)), FALSE, TRUE)</f>
        <v>0</v>
      </c>
      <c r="AG1279" t="str">
        <f>_xlfn.IFNA(VLOOKUP(Z1279,Ref_Kontak!H:H,1,FALSE),"FALSE")</f>
        <v>628999007703</v>
      </c>
      <c r="AH1279" t="str">
        <f t="shared" si="195"/>
        <v>METALDET1-LINE 13</v>
      </c>
      <c r="AI1279">
        <f>IF(I1279="violation",COUNTIF($AH$1:AH1279,AH1279),0)</f>
        <v>454</v>
      </c>
      <c r="AJ1279" t="str">
        <f t="shared" si="196"/>
        <v>violation-METALDET1</v>
      </c>
      <c r="AK1279">
        <f>IF(I1279="violation",COUNTIF($AJ$1:AJ1279,AJ1279),FALSE)</f>
        <v>1044</v>
      </c>
      <c r="AL1279">
        <f t="shared" si="197"/>
        <v>0</v>
      </c>
      <c r="AM1279">
        <f t="shared" si="198"/>
        <v>3</v>
      </c>
      <c r="AN1279" t="str">
        <f t="shared" si="199"/>
        <v>ALERT! 3 Violation founded @METALDET1</v>
      </c>
    </row>
    <row r="1280" spans="1:40">
      <c r="A1280" t="s">
        <v>120</v>
      </c>
      <c r="B1280" t="s">
        <v>121</v>
      </c>
      <c r="C1280" t="s">
        <v>925</v>
      </c>
      <c r="D1280" t="s">
        <v>589</v>
      </c>
      <c r="E1280">
        <v>1</v>
      </c>
      <c r="G1280" t="s">
        <v>130</v>
      </c>
      <c r="I1280" t="s">
        <v>125</v>
      </c>
      <c r="Z1280" t="str">
        <f>IFERROR(MID(AA1280,FIND("-",H1280,1)+1,20),_xlfn.IFNA(VLOOKUP(F1280&amp;"-"&amp;AA1280,Ref_Kontak!$A:$E,4,FALSE),Ref_Kontak!$H$2))</f>
        <v>628999007703</v>
      </c>
      <c r="AA1280" t="str">
        <f t="shared" si="190"/>
        <v/>
      </c>
      <c r="AB1280" t="str">
        <f t="shared" si="191"/>
        <v/>
      </c>
      <c r="AC1280" t="str">
        <f t="shared" si="192"/>
        <v>628999007703</v>
      </c>
      <c r="AD1280" t="str">
        <f t="shared" si="193"/>
        <v>Halo+,+Visual+AI+5S+mendeteksi+Violation%3A+METALDET1-LINE+13</v>
      </c>
      <c r="AE1280" t="str">
        <f t="shared" si="194"/>
        <v>https://web.whatsapp.com/send/?phone=628999007703&amp;text=Halo+,+Visual+AI+5S+mendeteksi+Violation%3A+METALDET1-LINE+13&amp;type=phone_number&amp;app_absent=0</v>
      </c>
      <c r="AF1280" t="b">
        <f>IF(ISNA(VLOOKUP(D1280&amp;"-"&amp;AB1280, Ref_Kontak!$A:$E, 4, FALSE)), FALSE, TRUE)</f>
        <v>0</v>
      </c>
      <c r="AG1280" t="str">
        <f>_xlfn.IFNA(VLOOKUP(Z1280,Ref_Kontak!H:H,1,FALSE),"FALSE")</f>
        <v>628999007703</v>
      </c>
      <c r="AH1280" t="str">
        <f t="shared" si="195"/>
        <v>METALDET1-LINE 13</v>
      </c>
      <c r="AI1280">
        <f>IF(I1280="violation",COUNTIF($AH$1:AH1280,AH1280),0)</f>
        <v>455</v>
      </c>
      <c r="AJ1280" t="str">
        <f t="shared" si="196"/>
        <v>violation-METALDET1</v>
      </c>
      <c r="AK1280">
        <f>IF(I1280="violation",COUNTIF($AJ$1:AJ1280,AJ1280),FALSE)</f>
        <v>1045</v>
      </c>
      <c r="AL1280">
        <f t="shared" si="197"/>
        <v>0</v>
      </c>
      <c r="AM1280">
        <f t="shared" si="198"/>
        <v>3</v>
      </c>
      <c r="AN1280" t="str">
        <f t="shared" si="199"/>
        <v>ALERT! 3 Violation founded @METALDET1</v>
      </c>
    </row>
    <row r="1281" spans="1:40">
      <c r="A1281" t="s">
        <v>120</v>
      </c>
      <c r="B1281" t="s">
        <v>121</v>
      </c>
      <c r="C1281" t="s">
        <v>925</v>
      </c>
      <c r="D1281" t="s">
        <v>129</v>
      </c>
      <c r="E1281">
        <v>1</v>
      </c>
      <c r="G1281" t="s">
        <v>130</v>
      </c>
      <c r="I1281" t="s">
        <v>125</v>
      </c>
      <c r="Z1281" t="str">
        <f>IFERROR(MID(AA1281,FIND("-",H1281,1)+1,20),_xlfn.IFNA(VLOOKUP(F1281&amp;"-"&amp;AA1281,Ref_Kontak!$A:$E,4,FALSE),Ref_Kontak!$H$2))</f>
        <v>628999007703</v>
      </c>
      <c r="AA1281" t="str">
        <f t="shared" si="190"/>
        <v/>
      </c>
      <c r="AB1281" t="str">
        <f t="shared" si="191"/>
        <v/>
      </c>
      <c r="AC1281" t="str">
        <f t="shared" si="192"/>
        <v>628999007703</v>
      </c>
      <c r="AD1281" t="str">
        <f t="shared" si="193"/>
        <v>Halo+,+Visual+AI+5S+mendeteksi+Violation%3A+METALDET1-LINE+8</v>
      </c>
      <c r="AE1281" t="str">
        <f t="shared" si="194"/>
        <v>https://web.whatsapp.com/send/?phone=628999007703&amp;text=Halo+,+Visual+AI+5S+mendeteksi+Violation%3A+METALDET1-LINE+8&amp;type=phone_number&amp;app_absent=0</v>
      </c>
      <c r="AF1281" t="b">
        <f>IF(ISNA(VLOOKUP(D1281&amp;"-"&amp;AB1281, Ref_Kontak!$A:$E, 4, FALSE)), FALSE, TRUE)</f>
        <v>0</v>
      </c>
      <c r="AG1281" t="str">
        <f>_xlfn.IFNA(VLOOKUP(Z1281,Ref_Kontak!H:H,1,FALSE),"FALSE")</f>
        <v>628999007703</v>
      </c>
      <c r="AH1281" t="str">
        <f t="shared" si="195"/>
        <v>METALDET1-LINE 8</v>
      </c>
      <c r="AI1281">
        <f>IF(I1281="violation",COUNTIF($AH$1:AH1281,AH1281),0)</f>
        <v>592</v>
      </c>
      <c r="AJ1281" t="str">
        <f t="shared" si="196"/>
        <v>violation-METALDET1</v>
      </c>
      <c r="AK1281">
        <f>IF(I1281="violation",COUNTIF($AJ$1:AJ1281,AJ1281),FALSE)</f>
        <v>1046</v>
      </c>
      <c r="AL1281">
        <f t="shared" si="197"/>
        <v>0</v>
      </c>
      <c r="AM1281">
        <f t="shared" si="198"/>
        <v>3</v>
      </c>
      <c r="AN1281" t="str">
        <f t="shared" si="199"/>
        <v>ALERT! 3 Violation founded @METALDET1</v>
      </c>
    </row>
    <row r="1282" spans="1:40">
      <c r="A1282" t="s">
        <v>120</v>
      </c>
      <c r="B1282" t="s">
        <v>121</v>
      </c>
      <c r="C1282" t="s">
        <v>926</v>
      </c>
      <c r="D1282" t="s">
        <v>129</v>
      </c>
      <c r="E1282">
        <v>1</v>
      </c>
      <c r="G1282" t="s">
        <v>130</v>
      </c>
      <c r="I1282" t="s">
        <v>125</v>
      </c>
      <c r="Z1282" t="str">
        <f>IFERROR(MID(AA1282,FIND("-",H1282,1)+1,20),_xlfn.IFNA(VLOOKUP(F1282&amp;"-"&amp;AA1282,Ref_Kontak!$A:$E,4,FALSE),Ref_Kontak!$H$2))</f>
        <v>628999007703</v>
      </c>
      <c r="AA1282" t="str">
        <f t="shared" ref="AA1282:AA1345" si="200">CLEAN(SUBSTITUTE(H1282," ",""))</f>
        <v/>
      </c>
      <c r="AB1282" t="str">
        <f t="shared" ref="AB1282:AB1345" si="201">IFERROR(LEFT(AA1282,FIND("-",H1282,1)-1),CLEAN(SUBSTITUTE(SUBSTITUTE(H1282," ",""),"-","")))</f>
        <v/>
      </c>
      <c r="AC1282" t="str">
        <f t="shared" ref="AC1282:AC1345" si="202">IF(LEFT(Z1282,1)="0","62"&amp; MID(Z1282,2,999),Z1282)</f>
        <v>628999007703</v>
      </c>
      <c r="AD1282" t="str">
        <f t="shared" ref="AD1282:AD1345" si="203">"Halo+"&amp;AB1282&amp;","&amp;"+Visual+AI+5S+mendeteksi+Violation%3A+"&amp;SUBSTITUTE(AH1282," ","+")</f>
        <v>Halo+,+Visual+AI+5S+mendeteksi+Violation%3A+METALDET1-LINE+8</v>
      </c>
      <c r="AE1282" t="str">
        <f t="shared" ref="AE1282:AE1345" si="204">"https://web.whatsapp.com/send/?phone="&amp;AC1282&amp;"&amp;text="&amp;AD1282&amp;"&amp;type=phone_number&amp;app_absent=0"</f>
        <v>https://web.whatsapp.com/send/?phone=628999007703&amp;text=Halo+,+Visual+AI+5S+mendeteksi+Violation%3A+METALDET1-LINE+8&amp;type=phone_number&amp;app_absent=0</v>
      </c>
      <c r="AF1282" t="b">
        <f>IF(ISNA(VLOOKUP(D1282&amp;"-"&amp;AB1282, Ref_Kontak!$A:$E, 4, FALSE)), FALSE, TRUE)</f>
        <v>0</v>
      </c>
      <c r="AG1282" t="str">
        <f>_xlfn.IFNA(VLOOKUP(Z1282,Ref_Kontak!H:H,1,FALSE),"FALSE")</f>
        <v>628999007703</v>
      </c>
      <c r="AH1282" t="str">
        <f t="shared" ref="AH1282:AH1345" si="205">G1282&amp;"-"&amp;D1282</f>
        <v>METALDET1-LINE 8</v>
      </c>
      <c r="AI1282">
        <f>IF(I1282="violation",COUNTIF($AH$1:AH1282,AH1282),0)</f>
        <v>593</v>
      </c>
      <c r="AJ1282" t="str">
        <f t="shared" si="196"/>
        <v>violation-METALDET1</v>
      </c>
      <c r="AK1282">
        <f>IF(I1282="violation",COUNTIF($AJ$1:AJ1282,AJ1282),FALSE)</f>
        <v>1047</v>
      </c>
      <c r="AL1282">
        <f t="shared" si="197"/>
        <v>0</v>
      </c>
      <c r="AM1282">
        <f t="shared" si="198"/>
        <v>3</v>
      </c>
      <c r="AN1282" t="str">
        <f t="shared" si="199"/>
        <v>ALERT! 3 Violation founded @METALDET1</v>
      </c>
    </row>
    <row r="1283" spans="1:40">
      <c r="A1283" t="s">
        <v>120</v>
      </c>
      <c r="B1283" t="s">
        <v>121</v>
      </c>
      <c r="C1283" t="s">
        <v>926</v>
      </c>
      <c r="D1283" t="s">
        <v>589</v>
      </c>
      <c r="E1283">
        <v>1</v>
      </c>
      <c r="G1283" t="s">
        <v>130</v>
      </c>
      <c r="I1283" t="s">
        <v>125</v>
      </c>
      <c r="Z1283" t="str">
        <f>IFERROR(MID(AA1283,FIND("-",H1283,1)+1,20),_xlfn.IFNA(VLOOKUP(F1283&amp;"-"&amp;AA1283,Ref_Kontak!$A:$E,4,FALSE),Ref_Kontak!$H$2))</f>
        <v>628999007703</v>
      </c>
      <c r="AA1283" t="str">
        <f t="shared" si="200"/>
        <v/>
      </c>
      <c r="AB1283" t="str">
        <f t="shared" si="201"/>
        <v/>
      </c>
      <c r="AC1283" t="str">
        <f t="shared" si="202"/>
        <v>628999007703</v>
      </c>
      <c r="AD1283" t="str">
        <f t="shared" si="203"/>
        <v>Halo+,+Visual+AI+5S+mendeteksi+Violation%3A+METALDET1-LINE+13</v>
      </c>
      <c r="AE1283" t="str">
        <f t="shared" si="204"/>
        <v>https://web.whatsapp.com/send/?phone=628999007703&amp;text=Halo+,+Visual+AI+5S+mendeteksi+Violation%3A+METALDET1-LINE+13&amp;type=phone_number&amp;app_absent=0</v>
      </c>
      <c r="AF1283" t="b">
        <f>IF(ISNA(VLOOKUP(D1283&amp;"-"&amp;AB1283, Ref_Kontak!$A:$E, 4, FALSE)), FALSE, TRUE)</f>
        <v>0</v>
      </c>
      <c r="AG1283" t="str">
        <f>_xlfn.IFNA(VLOOKUP(Z1283,Ref_Kontak!H:H,1,FALSE),"FALSE")</f>
        <v>628999007703</v>
      </c>
      <c r="AH1283" t="str">
        <f t="shared" si="205"/>
        <v>METALDET1-LINE 13</v>
      </c>
      <c r="AI1283">
        <f>IF(I1283="violation",COUNTIF($AH$1:AH1283,AH1283),0)</f>
        <v>456</v>
      </c>
      <c r="AJ1283" t="str">
        <f t="shared" ref="AJ1283:AJ1346" si="206">I1283&amp;"-"&amp;G1283</f>
        <v>violation-METALDET1</v>
      </c>
      <c r="AK1283">
        <f>IF(I1283="violation",COUNTIF($AJ$1:AJ1283,AJ1283),FALSE)</f>
        <v>1048</v>
      </c>
      <c r="AL1283">
        <f t="shared" ref="AL1283:AL1346" si="207">IF(AI1283=1,1,0)</f>
        <v>0</v>
      </c>
      <c r="AM1283">
        <f t="shared" ref="AM1283:AM1346" si="208">SUMIF($AJ$2:$AJ$5516,AJ1283,$AL$2:$AL$5516)</f>
        <v>3</v>
      </c>
      <c r="AN1283" t="str">
        <f t="shared" ref="AN1283:AN1346" si="209">"ALERT! " &amp;AM1283&amp; " Violation founded @"&amp;G1283</f>
        <v>ALERT! 3 Violation founded @METALDET1</v>
      </c>
    </row>
    <row r="1284" spans="1:40">
      <c r="A1284" t="s">
        <v>120</v>
      </c>
      <c r="B1284" t="s">
        <v>121</v>
      </c>
      <c r="C1284" t="s">
        <v>927</v>
      </c>
      <c r="D1284" t="s">
        <v>129</v>
      </c>
      <c r="E1284">
        <v>1</v>
      </c>
      <c r="G1284" t="s">
        <v>130</v>
      </c>
      <c r="I1284" t="s">
        <v>125</v>
      </c>
      <c r="Z1284" t="str">
        <f>IFERROR(MID(AA1284,FIND("-",H1284,1)+1,20),_xlfn.IFNA(VLOOKUP(F1284&amp;"-"&amp;AA1284,Ref_Kontak!$A:$E,4,FALSE),Ref_Kontak!$H$2))</f>
        <v>628999007703</v>
      </c>
      <c r="AA1284" t="str">
        <f t="shared" si="200"/>
        <v/>
      </c>
      <c r="AB1284" t="str">
        <f t="shared" si="201"/>
        <v/>
      </c>
      <c r="AC1284" t="str">
        <f t="shared" si="202"/>
        <v>628999007703</v>
      </c>
      <c r="AD1284" t="str">
        <f t="shared" si="203"/>
        <v>Halo+,+Visual+AI+5S+mendeteksi+Violation%3A+METALDET1-LINE+8</v>
      </c>
      <c r="AE1284" t="str">
        <f t="shared" si="204"/>
        <v>https://web.whatsapp.com/send/?phone=628999007703&amp;text=Halo+,+Visual+AI+5S+mendeteksi+Violation%3A+METALDET1-LINE+8&amp;type=phone_number&amp;app_absent=0</v>
      </c>
      <c r="AF1284" t="b">
        <f>IF(ISNA(VLOOKUP(D1284&amp;"-"&amp;AB1284, Ref_Kontak!$A:$E, 4, FALSE)), FALSE, TRUE)</f>
        <v>0</v>
      </c>
      <c r="AG1284" t="str">
        <f>_xlfn.IFNA(VLOOKUP(Z1284,Ref_Kontak!H:H,1,FALSE),"FALSE")</f>
        <v>628999007703</v>
      </c>
      <c r="AH1284" t="str">
        <f t="shared" si="205"/>
        <v>METALDET1-LINE 8</v>
      </c>
      <c r="AI1284">
        <f>IF(I1284="violation",COUNTIF($AH$1:AH1284,AH1284),0)</f>
        <v>594</v>
      </c>
      <c r="AJ1284" t="str">
        <f t="shared" si="206"/>
        <v>violation-METALDET1</v>
      </c>
      <c r="AK1284">
        <f>IF(I1284="violation",COUNTIF($AJ$1:AJ1284,AJ1284),FALSE)</f>
        <v>1049</v>
      </c>
      <c r="AL1284">
        <f t="shared" si="207"/>
        <v>0</v>
      </c>
      <c r="AM1284">
        <f t="shared" si="208"/>
        <v>3</v>
      </c>
      <c r="AN1284" t="str">
        <f t="shared" si="209"/>
        <v>ALERT! 3 Violation founded @METALDET1</v>
      </c>
    </row>
    <row r="1285" spans="1:40">
      <c r="A1285" t="s">
        <v>120</v>
      </c>
      <c r="B1285" t="s">
        <v>121</v>
      </c>
      <c r="C1285" t="s">
        <v>928</v>
      </c>
      <c r="D1285" t="s">
        <v>589</v>
      </c>
      <c r="E1285">
        <v>1</v>
      </c>
      <c r="G1285" t="s">
        <v>130</v>
      </c>
      <c r="I1285" t="s">
        <v>125</v>
      </c>
      <c r="Z1285" t="str">
        <f>IFERROR(MID(AA1285,FIND("-",H1285,1)+1,20),_xlfn.IFNA(VLOOKUP(F1285&amp;"-"&amp;AA1285,Ref_Kontak!$A:$E,4,FALSE),Ref_Kontak!$H$2))</f>
        <v>628999007703</v>
      </c>
      <c r="AA1285" t="str">
        <f t="shared" si="200"/>
        <v/>
      </c>
      <c r="AB1285" t="str">
        <f t="shared" si="201"/>
        <v/>
      </c>
      <c r="AC1285" t="str">
        <f t="shared" si="202"/>
        <v>628999007703</v>
      </c>
      <c r="AD1285" t="str">
        <f t="shared" si="203"/>
        <v>Halo+,+Visual+AI+5S+mendeteksi+Violation%3A+METALDET1-LINE+13</v>
      </c>
      <c r="AE1285" t="str">
        <f t="shared" si="204"/>
        <v>https://web.whatsapp.com/send/?phone=628999007703&amp;text=Halo+,+Visual+AI+5S+mendeteksi+Violation%3A+METALDET1-LINE+13&amp;type=phone_number&amp;app_absent=0</v>
      </c>
      <c r="AF1285" t="b">
        <f>IF(ISNA(VLOOKUP(D1285&amp;"-"&amp;AB1285, Ref_Kontak!$A:$E, 4, FALSE)), FALSE, TRUE)</f>
        <v>0</v>
      </c>
      <c r="AG1285" t="str">
        <f>_xlfn.IFNA(VLOOKUP(Z1285,Ref_Kontak!H:H,1,FALSE),"FALSE")</f>
        <v>628999007703</v>
      </c>
      <c r="AH1285" t="str">
        <f t="shared" si="205"/>
        <v>METALDET1-LINE 13</v>
      </c>
      <c r="AI1285">
        <f>IF(I1285="violation",COUNTIF($AH$1:AH1285,AH1285),0)</f>
        <v>457</v>
      </c>
      <c r="AJ1285" t="str">
        <f t="shared" si="206"/>
        <v>violation-METALDET1</v>
      </c>
      <c r="AK1285">
        <f>IF(I1285="violation",COUNTIF($AJ$1:AJ1285,AJ1285),FALSE)</f>
        <v>1050</v>
      </c>
      <c r="AL1285">
        <f t="shared" si="207"/>
        <v>0</v>
      </c>
      <c r="AM1285">
        <f t="shared" si="208"/>
        <v>3</v>
      </c>
      <c r="AN1285" t="str">
        <f t="shared" si="209"/>
        <v>ALERT! 3 Violation founded @METALDET1</v>
      </c>
    </row>
    <row r="1286" spans="1:40">
      <c r="A1286" t="s">
        <v>120</v>
      </c>
      <c r="B1286" t="s">
        <v>121</v>
      </c>
      <c r="C1286" t="s">
        <v>928</v>
      </c>
      <c r="D1286" t="s">
        <v>129</v>
      </c>
      <c r="E1286">
        <v>1</v>
      </c>
      <c r="G1286" t="s">
        <v>130</v>
      </c>
      <c r="I1286" t="s">
        <v>125</v>
      </c>
      <c r="Z1286" t="str">
        <f>IFERROR(MID(AA1286,FIND("-",H1286,1)+1,20),_xlfn.IFNA(VLOOKUP(F1286&amp;"-"&amp;AA1286,Ref_Kontak!$A:$E,4,FALSE),Ref_Kontak!$H$2))</f>
        <v>628999007703</v>
      </c>
      <c r="AA1286" t="str">
        <f t="shared" si="200"/>
        <v/>
      </c>
      <c r="AB1286" t="str">
        <f t="shared" si="201"/>
        <v/>
      </c>
      <c r="AC1286" t="str">
        <f t="shared" si="202"/>
        <v>628999007703</v>
      </c>
      <c r="AD1286" t="str">
        <f t="shared" si="203"/>
        <v>Halo+,+Visual+AI+5S+mendeteksi+Violation%3A+METALDET1-LINE+8</v>
      </c>
      <c r="AE1286" t="str">
        <f t="shared" si="204"/>
        <v>https://web.whatsapp.com/send/?phone=628999007703&amp;text=Halo+,+Visual+AI+5S+mendeteksi+Violation%3A+METALDET1-LINE+8&amp;type=phone_number&amp;app_absent=0</v>
      </c>
      <c r="AF1286" t="b">
        <f>IF(ISNA(VLOOKUP(D1286&amp;"-"&amp;AB1286, Ref_Kontak!$A:$E, 4, FALSE)), FALSE, TRUE)</f>
        <v>0</v>
      </c>
      <c r="AG1286" t="str">
        <f>_xlfn.IFNA(VLOOKUP(Z1286,Ref_Kontak!H:H,1,FALSE),"FALSE")</f>
        <v>628999007703</v>
      </c>
      <c r="AH1286" t="str">
        <f t="shared" si="205"/>
        <v>METALDET1-LINE 8</v>
      </c>
      <c r="AI1286">
        <f>IF(I1286="violation",COUNTIF($AH$1:AH1286,AH1286),0)</f>
        <v>595</v>
      </c>
      <c r="AJ1286" t="str">
        <f t="shared" si="206"/>
        <v>violation-METALDET1</v>
      </c>
      <c r="AK1286">
        <f>IF(I1286="violation",COUNTIF($AJ$1:AJ1286,AJ1286),FALSE)</f>
        <v>1051</v>
      </c>
      <c r="AL1286">
        <f t="shared" si="207"/>
        <v>0</v>
      </c>
      <c r="AM1286">
        <f t="shared" si="208"/>
        <v>3</v>
      </c>
      <c r="AN1286" t="str">
        <f t="shared" si="209"/>
        <v>ALERT! 3 Violation founded @METALDET1</v>
      </c>
    </row>
    <row r="1287" spans="1:40">
      <c r="A1287" t="s">
        <v>120</v>
      </c>
      <c r="B1287" t="s">
        <v>121</v>
      </c>
      <c r="C1287" t="s">
        <v>928</v>
      </c>
      <c r="D1287" t="s">
        <v>589</v>
      </c>
      <c r="E1287">
        <v>1</v>
      </c>
      <c r="G1287" t="s">
        <v>130</v>
      </c>
      <c r="I1287" t="s">
        <v>125</v>
      </c>
      <c r="Z1287" t="str">
        <f>IFERROR(MID(AA1287,FIND("-",H1287,1)+1,20),_xlfn.IFNA(VLOOKUP(F1287&amp;"-"&amp;AA1287,Ref_Kontak!$A:$E,4,FALSE),Ref_Kontak!$H$2))</f>
        <v>628999007703</v>
      </c>
      <c r="AA1287" t="str">
        <f t="shared" si="200"/>
        <v/>
      </c>
      <c r="AB1287" t="str">
        <f t="shared" si="201"/>
        <v/>
      </c>
      <c r="AC1287" t="str">
        <f t="shared" si="202"/>
        <v>628999007703</v>
      </c>
      <c r="AD1287" t="str">
        <f t="shared" si="203"/>
        <v>Halo+,+Visual+AI+5S+mendeteksi+Violation%3A+METALDET1-LINE+13</v>
      </c>
      <c r="AE1287" t="str">
        <f t="shared" si="204"/>
        <v>https://web.whatsapp.com/send/?phone=628999007703&amp;text=Halo+,+Visual+AI+5S+mendeteksi+Violation%3A+METALDET1-LINE+13&amp;type=phone_number&amp;app_absent=0</v>
      </c>
      <c r="AF1287" t="b">
        <f>IF(ISNA(VLOOKUP(D1287&amp;"-"&amp;AB1287, Ref_Kontak!$A:$E, 4, FALSE)), FALSE, TRUE)</f>
        <v>0</v>
      </c>
      <c r="AG1287" t="str">
        <f>_xlfn.IFNA(VLOOKUP(Z1287,Ref_Kontak!H:H,1,FALSE),"FALSE")</f>
        <v>628999007703</v>
      </c>
      <c r="AH1287" t="str">
        <f t="shared" si="205"/>
        <v>METALDET1-LINE 13</v>
      </c>
      <c r="AI1287">
        <f>IF(I1287="violation",COUNTIF($AH$1:AH1287,AH1287),0)</f>
        <v>458</v>
      </c>
      <c r="AJ1287" t="str">
        <f t="shared" si="206"/>
        <v>violation-METALDET1</v>
      </c>
      <c r="AK1287">
        <f>IF(I1287="violation",COUNTIF($AJ$1:AJ1287,AJ1287),FALSE)</f>
        <v>1052</v>
      </c>
      <c r="AL1287">
        <f t="shared" si="207"/>
        <v>0</v>
      </c>
      <c r="AM1287">
        <f t="shared" si="208"/>
        <v>3</v>
      </c>
      <c r="AN1287" t="str">
        <f t="shared" si="209"/>
        <v>ALERT! 3 Violation founded @METALDET1</v>
      </c>
    </row>
    <row r="1288" spans="1:40">
      <c r="A1288" t="s">
        <v>120</v>
      </c>
      <c r="B1288" t="s">
        <v>121</v>
      </c>
      <c r="C1288" t="s">
        <v>929</v>
      </c>
      <c r="D1288" t="s">
        <v>129</v>
      </c>
      <c r="E1288">
        <v>1</v>
      </c>
      <c r="G1288" t="s">
        <v>130</v>
      </c>
      <c r="I1288" t="s">
        <v>125</v>
      </c>
      <c r="Z1288" t="str">
        <f>IFERROR(MID(AA1288,FIND("-",H1288,1)+1,20),_xlfn.IFNA(VLOOKUP(F1288&amp;"-"&amp;AA1288,Ref_Kontak!$A:$E,4,FALSE),Ref_Kontak!$H$2))</f>
        <v>628999007703</v>
      </c>
      <c r="AA1288" t="str">
        <f t="shared" si="200"/>
        <v/>
      </c>
      <c r="AB1288" t="str">
        <f t="shared" si="201"/>
        <v/>
      </c>
      <c r="AC1288" t="str">
        <f t="shared" si="202"/>
        <v>628999007703</v>
      </c>
      <c r="AD1288" t="str">
        <f t="shared" si="203"/>
        <v>Halo+,+Visual+AI+5S+mendeteksi+Violation%3A+METALDET1-LINE+8</v>
      </c>
      <c r="AE1288" t="str">
        <f t="shared" si="204"/>
        <v>https://web.whatsapp.com/send/?phone=628999007703&amp;text=Halo+,+Visual+AI+5S+mendeteksi+Violation%3A+METALDET1-LINE+8&amp;type=phone_number&amp;app_absent=0</v>
      </c>
      <c r="AF1288" t="b">
        <f>IF(ISNA(VLOOKUP(D1288&amp;"-"&amp;AB1288, Ref_Kontak!$A:$E, 4, FALSE)), FALSE, TRUE)</f>
        <v>0</v>
      </c>
      <c r="AG1288" t="str">
        <f>_xlfn.IFNA(VLOOKUP(Z1288,Ref_Kontak!H:H,1,FALSE),"FALSE")</f>
        <v>628999007703</v>
      </c>
      <c r="AH1288" t="str">
        <f t="shared" si="205"/>
        <v>METALDET1-LINE 8</v>
      </c>
      <c r="AI1288">
        <f>IF(I1288="violation",COUNTIF($AH$1:AH1288,AH1288),0)</f>
        <v>596</v>
      </c>
      <c r="AJ1288" t="str">
        <f t="shared" si="206"/>
        <v>violation-METALDET1</v>
      </c>
      <c r="AK1288">
        <f>IF(I1288="violation",COUNTIF($AJ$1:AJ1288,AJ1288),FALSE)</f>
        <v>1053</v>
      </c>
      <c r="AL1288">
        <f t="shared" si="207"/>
        <v>0</v>
      </c>
      <c r="AM1288">
        <f t="shared" si="208"/>
        <v>3</v>
      </c>
      <c r="AN1288" t="str">
        <f t="shared" si="209"/>
        <v>ALERT! 3 Violation founded @METALDET1</v>
      </c>
    </row>
    <row r="1289" spans="1:40">
      <c r="A1289" t="s">
        <v>120</v>
      </c>
      <c r="B1289" t="s">
        <v>121</v>
      </c>
      <c r="C1289" t="s">
        <v>929</v>
      </c>
      <c r="D1289" t="s">
        <v>589</v>
      </c>
      <c r="E1289">
        <v>1</v>
      </c>
      <c r="G1289" t="s">
        <v>130</v>
      </c>
      <c r="I1289" t="s">
        <v>125</v>
      </c>
      <c r="Z1289" t="str">
        <f>IFERROR(MID(AA1289,FIND("-",H1289,1)+1,20),_xlfn.IFNA(VLOOKUP(F1289&amp;"-"&amp;AA1289,Ref_Kontak!$A:$E,4,FALSE),Ref_Kontak!$H$2))</f>
        <v>628999007703</v>
      </c>
      <c r="AA1289" t="str">
        <f t="shared" si="200"/>
        <v/>
      </c>
      <c r="AB1289" t="str">
        <f t="shared" si="201"/>
        <v/>
      </c>
      <c r="AC1289" t="str">
        <f t="shared" si="202"/>
        <v>628999007703</v>
      </c>
      <c r="AD1289" t="str">
        <f t="shared" si="203"/>
        <v>Halo+,+Visual+AI+5S+mendeteksi+Violation%3A+METALDET1-LINE+13</v>
      </c>
      <c r="AE1289" t="str">
        <f t="shared" si="204"/>
        <v>https://web.whatsapp.com/send/?phone=628999007703&amp;text=Halo+,+Visual+AI+5S+mendeteksi+Violation%3A+METALDET1-LINE+13&amp;type=phone_number&amp;app_absent=0</v>
      </c>
      <c r="AF1289" t="b">
        <f>IF(ISNA(VLOOKUP(D1289&amp;"-"&amp;AB1289, Ref_Kontak!$A:$E, 4, FALSE)), FALSE, TRUE)</f>
        <v>0</v>
      </c>
      <c r="AG1289" t="str">
        <f>_xlfn.IFNA(VLOOKUP(Z1289,Ref_Kontak!H:H,1,FALSE),"FALSE")</f>
        <v>628999007703</v>
      </c>
      <c r="AH1289" t="str">
        <f t="shared" si="205"/>
        <v>METALDET1-LINE 13</v>
      </c>
      <c r="AI1289">
        <f>IF(I1289="violation",COUNTIF($AH$1:AH1289,AH1289),0)</f>
        <v>459</v>
      </c>
      <c r="AJ1289" t="str">
        <f t="shared" si="206"/>
        <v>violation-METALDET1</v>
      </c>
      <c r="AK1289">
        <f>IF(I1289="violation",COUNTIF($AJ$1:AJ1289,AJ1289),FALSE)</f>
        <v>1054</v>
      </c>
      <c r="AL1289">
        <f t="shared" si="207"/>
        <v>0</v>
      </c>
      <c r="AM1289">
        <f t="shared" si="208"/>
        <v>3</v>
      </c>
      <c r="AN1289" t="str">
        <f t="shared" si="209"/>
        <v>ALERT! 3 Violation founded @METALDET1</v>
      </c>
    </row>
    <row r="1290" spans="1:40">
      <c r="A1290" t="s">
        <v>120</v>
      </c>
      <c r="B1290" t="s">
        <v>121</v>
      </c>
      <c r="C1290" t="s">
        <v>930</v>
      </c>
      <c r="D1290" t="s">
        <v>589</v>
      </c>
      <c r="E1290">
        <v>1</v>
      </c>
      <c r="G1290" t="s">
        <v>130</v>
      </c>
      <c r="I1290" t="s">
        <v>125</v>
      </c>
      <c r="Z1290" t="str">
        <f>IFERROR(MID(AA1290,FIND("-",H1290,1)+1,20),_xlfn.IFNA(VLOOKUP(F1290&amp;"-"&amp;AA1290,Ref_Kontak!$A:$E,4,FALSE),Ref_Kontak!$H$2))</f>
        <v>628999007703</v>
      </c>
      <c r="AA1290" t="str">
        <f t="shared" si="200"/>
        <v/>
      </c>
      <c r="AB1290" t="str">
        <f t="shared" si="201"/>
        <v/>
      </c>
      <c r="AC1290" t="str">
        <f t="shared" si="202"/>
        <v>628999007703</v>
      </c>
      <c r="AD1290" t="str">
        <f t="shared" si="203"/>
        <v>Halo+,+Visual+AI+5S+mendeteksi+Violation%3A+METALDET1-LINE+13</v>
      </c>
      <c r="AE1290" t="str">
        <f t="shared" si="204"/>
        <v>https://web.whatsapp.com/send/?phone=628999007703&amp;text=Halo+,+Visual+AI+5S+mendeteksi+Violation%3A+METALDET1-LINE+13&amp;type=phone_number&amp;app_absent=0</v>
      </c>
      <c r="AF1290" t="b">
        <f>IF(ISNA(VLOOKUP(D1290&amp;"-"&amp;AB1290, Ref_Kontak!$A:$E, 4, FALSE)), FALSE, TRUE)</f>
        <v>0</v>
      </c>
      <c r="AG1290" t="str">
        <f>_xlfn.IFNA(VLOOKUP(Z1290,Ref_Kontak!H:H,1,FALSE),"FALSE")</f>
        <v>628999007703</v>
      </c>
      <c r="AH1290" t="str">
        <f t="shared" si="205"/>
        <v>METALDET1-LINE 13</v>
      </c>
      <c r="AI1290">
        <f>IF(I1290="violation",COUNTIF($AH$1:AH1290,AH1290),0)</f>
        <v>460</v>
      </c>
      <c r="AJ1290" t="str">
        <f t="shared" si="206"/>
        <v>violation-METALDET1</v>
      </c>
      <c r="AK1290">
        <f>IF(I1290="violation",COUNTIF($AJ$1:AJ1290,AJ1290),FALSE)</f>
        <v>1055</v>
      </c>
      <c r="AL1290">
        <f t="shared" si="207"/>
        <v>0</v>
      </c>
      <c r="AM1290">
        <f t="shared" si="208"/>
        <v>3</v>
      </c>
      <c r="AN1290" t="str">
        <f t="shared" si="209"/>
        <v>ALERT! 3 Violation founded @METALDET1</v>
      </c>
    </row>
    <row r="1291" spans="1:40">
      <c r="A1291" t="s">
        <v>120</v>
      </c>
      <c r="B1291" t="s">
        <v>121</v>
      </c>
      <c r="C1291" t="s">
        <v>930</v>
      </c>
      <c r="D1291" t="s">
        <v>129</v>
      </c>
      <c r="E1291">
        <v>1</v>
      </c>
      <c r="G1291" t="s">
        <v>130</v>
      </c>
      <c r="I1291" t="s">
        <v>125</v>
      </c>
      <c r="Z1291" t="str">
        <f>IFERROR(MID(AA1291,FIND("-",H1291,1)+1,20),_xlfn.IFNA(VLOOKUP(F1291&amp;"-"&amp;AA1291,Ref_Kontak!$A:$E,4,FALSE),Ref_Kontak!$H$2))</f>
        <v>628999007703</v>
      </c>
      <c r="AA1291" t="str">
        <f t="shared" si="200"/>
        <v/>
      </c>
      <c r="AB1291" t="str">
        <f t="shared" si="201"/>
        <v/>
      </c>
      <c r="AC1291" t="str">
        <f t="shared" si="202"/>
        <v>628999007703</v>
      </c>
      <c r="AD1291" t="str">
        <f t="shared" si="203"/>
        <v>Halo+,+Visual+AI+5S+mendeteksi+Violation%3A+METALDET1-LINE+8</v>
      </c>
      <c r="AE1291" t="str">
        <f t="shared" si="204"/>
        <v>https://web.whatsapp.com/send/?phone=628999007703&amp;text=Halo+,+Visual+AI+5S+mendeteksi+Violation%3A+METALDET1-LINE+8&amp;type=phone_number&amp;app_absent=0</v>
      </c>
      <c r="AF1291" t="b">
        <f>IF(ISNA(VLOOKUP(D1291&amp;"-"&amp;AB1291, Ref_Kontak!$A:$E, 4, FALSE)), FALSE, TRUE)</f>
        <v>0</v>
      </c>
      <c r="AG1291" t="str">
        <f>_xlfn.IFNA(VLOOKUP(Z1291,Ref_Kontak!H:H,1,FALSE),"FALSE")</f>
        <v>628999007703</v>
      </c>
      <c r="AH1291" t="str">
        <f t="shared" si="205"/>
        <v>METALDET1-LINE 8</v>
      </c>
      <c r="AI1291">
        <f>IF(I1291="violation",COUNTIF($AH$1:AH1291,AH1291),0)</f>
        <v>597</v>
      </c>
      <c r="AJ1291" t="str">
        <f t="shared" si="206"/>
        <v>violation-METALDET1</v>
      </c>
      <c r="AK1291">
        <f>IF(I1291="violation",COUNTIF($AJ$1:AJ1291,AJ1291),FALSE)</f>
        <v>1056</v>
      </c>
      <c r="AL1291">
        <f t="shared" si="207"/>
        <v>0</v>
      </c>
      <c r="AM1291">
        <f t="shared" si="208"/>
        <v>3</v>
      </c>
      <c r="AN1291" t="str">
        <f t="shared" si="209"/>
        <v>ALERT! 3 Violation founded @METALDET1</v>
      </c>
    </row>
    <row r="1292" spans="1:40">
      <c r="A1292" t="s">
        <v>120</v>
      </c>
      <c r="B1292" t="s">
        <v>121</v>
      </c>
      <c r="C1292" t="s">
        <v>931</v>
      </c>
      <c r="D1292" t="s">
        <v>129</v>
      </c>
      <c r="E1292">
        <v>1</v>
      </c>
      <c r="G1292" t="s">
        <v>130</v>
      </c>
      <c r="I1292" t="s">
        <v>125</v>
      </c>
      <c r="Z1292" t="str">
        <f>IFERROR(MID(AA1292,FIND("-",H1292,1)+1,20),_xlfn.IFNA(VLOOKUP(F1292&amp;"-"&amp;AA1292,Ref_Kontak!$A:$E,4,FALSE),Ref_Kontak!$H$2))</f>
        <v>628999007703</v>
      </c>
      <c r="AA1292" t="str">
        <f t="shared" si="200"/>
        <v/>
      </c>
      <c r="AB1292" t="str">
        <f t="shared" si="201"/>
        <v/>
      </c>
      <c r="AC1292" t="str">
        <f t="shared" si="202"/>
        <v>628999007703</v>
      </c>
      <c r="AD1292" t="str">
        <f t="shared" si="203"/>
        <v>Halo+,+Visual+AI+5S+mendeteksi+Violation%3A+METALDET1-LINE+8</v>
      </c>
      <c r="AE1292" t="str">
        <f t="shared" si="204"/>
        <v>https://web.whatsapp.com/send/?phone=628999007703&amp;text=Halo+,+Visual+AI+5S+mendeteksi+Violation%3A+METALDET1-LINE+8&amp;type=phone_number&amp;app_absent=0</v>
      </c>
      <c r="AF1292" t="b">
        <f>IF(ISNA(VLOOKUP(D1292&amp;"-"&amp;AB1292, Ref_Kontak!$A:$E, 4, FALSE)), FALSE, TRUE)</f>
        <v>0</v>
      </c>
      <c r="AG1292" t="str">
        <f>_xlfn.IFNA(VLOOKUP(Z1292,Ref_Kontak!H:H,1,FALSE),"FALSE")</f>
        <v>628999007703</v>
      </c>
      <c r="AH1292" t="str">
        <f t="shared" si="205"/>
        <v>METALDET1-LINE 8</v>
      </c>
      <c r="AI1292">
        <f>IF(I1292="violation",COUNTIF($AH$1:AH1292,AH1292),0)</f>
        <v>598</v>
      </c>
      <c r="AJ1292" t="str">
        <f t="shared" si="206"/>
        <v>violation-METALDET1</v>
      </c>
      <c r="AK1292">
        <f>IF(I1292="violation",COUNTIF($AJ$1:AJ1292,AJ1292),FALSE)</f>
        <v>1057</v>
      </c>
      <c r="AL1292">
        <f t="shared" si="207"/>
        <v>0</v>
      </c>
      <c r="AM1292">
        <f t="shared" si="208"/>
        <v>3</v>
      </c>
      <c r="AN1292" t="str">
        <f t="shared" si="209"/>
        <v>ALERT! 3 Violation founded @METALDET1</v>
      </c>
    </row>
    <row r="1293" spans="1:40">
      <c r="A1293" t="s">
        <v>120</v>
      </c>
      <c r="B1293" t="s">
        <v>121</v>
      </c>
      <c r="C1293" t="s">
        <v>931</v>
      </c>
      <c r="D1293" t="s">
        <v>589</v>
      </c>
      <c r="E1293">
        <v>1</v>
      </c>
      <c r="G1293" t="s">
        <v>130</v>
      </c>
      <c r="I1293" t="s">
        <v>125</v>
      </c>
      <c r="Z1293" t="str">
        <f>IFERROR(MID(AA1293,FIND("-",H1293,1)+1,20),_xlfn.IFNA(VLOOKUP(F1293&amp;"-"&amp;AA1293,Ref_Kontak!$A:$E,4,FALSE),Ref_Kontak!$H$2))</f>
        <v>628999007703</v>
      </c>
      <c r="AA1293" t="str">
        <f t="shared" si="200"/>
        <v/>
      </c>
      <c r="AB1293" t="str">
        <f t="shared" si="201"/>
        <v/>
      </c>
      <c r="AC1293" t="str">
        <f t="shared" si="202"/>
        <v>628999007703</v>
      </c>
      <c r="AD1293" t="str">
        <f t="shared" si="203"/>
        <v>Halo+,+Visual+AI+5S+mendeteksi+Violation%3A+METALDET1-LINE+13</v>
      </c>
      <c r="AE1293" t="str">
        <f t="shared" si="204"/>
        <v>https://web.whatsapp.com/send/?phone=628999007703&amp;text=Halo+,+Visual+AI+5S+mendeteksi+Violation%3A+METALDET1-LINE+13&amp;type=phone_number&amp;app_absent=0</v>
      </c>
      <c r="AF1293" t="b">
        <f>IF(ISNA(VLOOKUP(D1293&amp;"-"&amp;AB1293, Ref_Kontak!$A:$E, 4, FALSE)), FALSE, TRUE)</f>
        <v>0</v>
      </c>
      <c r="AG1293" t="str">
        <f>_xlfn.IFNA(VLOOKUP(Z1293,Ref_Kontak!H:H,1,FALSE),"FALSE")</f>
        <v>628999007703</v>
      </c>
      <c r="AH1293" t="str">
        <f t="shared" si="205"/>
        <v>METALDET1-LINE 13</v>
      </c>
      <c r="AI1293">
        <f>IF(I1293="violation",COUNTIF($AH$1:AH1293,AH1293),0)</f>
        <v>461</v>
      </c>
      <c r="AJ1293" t="str">
        <f t="shared" si="206"/>
        <v>violation-METALDET1</v>
      </c>
      <c r="AK1293">
        <f>IF(I1293="violation",COUNTIF($AJ$1:AJ1293,AJ1293),FALSE)</f>
        <v>1058</v>
      </c>
      <c r="AL1293">
        <f t="shared" si="207"/>
        <v>0</v>
      </c>
      <c r="AM1293">
        <f t="shared" si="208"/>
        <v>3</v>
      </c>
      <c r="AN1293" t="str">
        <f t="shared" si="209"/>
        <v>ALERT! 3 Violation founded @METALDET1</v>
      </c>
    </row>
    <row r="1294" spans="1:40">
      <c r="A1294" t="s">
        <v>120</v>
      </c>
      <c r="B1294" t="s">
        <v>121</v>
      </c>
      <c r="C1294" t="s">
        <v>932</v>
      </c>
      <c r="D1294" t="s">
        <v>129</v>
      </c>
      <c r="E1294">
        <v>1</v>
      </c>
      <c r="G1294" t="s">
        <v>130</v>
      </c>
      <c r="I1294" t="s">
        <v>125</v>
      </c>
      <c r="Z1294" t="str">
        <f>IFERROR(MID(AA1294,FIND("-",H1294,1)+1,20),_xlfn.IFNA(VLOOKUP(F1294&amp;"-"&amp;AA1294,Ref_Kontak!$A:$E,4,FALSE),Ref_Kontak!$H$2))</f>
        <v>628999007703</v>
      </c>
      <c r="AA1294" t="str">
        <f t="shared" si="200"/>
        <v/>
      </c>
      <c r="AB1294" t="str">
        <f t="shared" si="201"/>
        <v/>
      </c>
      <c r="AC1294" t="str">
        <f t="shared" si="202"/>
        <v>628999007703</v>
      </c>
      <c r="AD1294" t="str">
        <f t="shared" si="203"/>
        <v>Halo+,+Visual+AI+5S+mendeteksi+Violation%3A+METALDET1-LINE+8</v>
      </c>
      <c r="AE1294" t="str">
        <f t="shared" si="204"/>
        <v>https://web.whatsapp.com/send/?phone=628999007703&amp;text=Halo+,+Visual+AI+5S+mendeteksi+Violation%3A+METALDET1-LINE+8&amp;type=phone_number&amp;app_absent=0</v>
      </c>
      <c r="AF1294" t="b">
        <f>IF(ISNA(VLOOKUP(D1294&amp;"-"&amp;AB1294, Ref_Kontak!$A:$E, 4, FALSE)), FALSE, TRUE)</f>
        <v>0</v>
      </c>
      <c r="AG1294" t="str">
        <f>_xlfn.IFNA(VLOOKUP(Z1294,Ref_Kontak!H:H,1,FALSE),"FALSE")</f>
        <v>628999007703</v>
      </c>
      <c r="AH1294" t="str">
        <f t="shared" si="205"/>
        <v>METALDET1-LINE 8</v>
      </c>
      <c r="AI1294">
        <f>IF(I1294="violation",COUNTIF($AH$1:AH1294,AH1294),0)</f>
        <v>599</v>
      </c>
      <c r="AJ1294" t="str">
        <f t="shared" si="206"/>
        <v>violation-METALDET1</v>
      </c>
      <c r="AK1294">
        <f>IF(I1294="violation",COUNTIF($AJ$1:AJ1294,AJ1294),FALSE)</f>
        <v>1059</v>
      </c>
      <c r="AL1294">
        <f t="shared" si="207"/>
        <v>0</v>
      </c>
      <c r="AM1294">
        <f t="shared" si="208"/>
        <v>3</v>
      </c>
      <c r="AN1294" t="str">
        <f t="shared" si="209"/>
        <v>ALERT! 3 Violation founded @METALDET1</v>
      </c>
    </row>
    <row r="1295" spans="1:40">
      <c r="A1295" t="s">
        <v>120</v>
      </c>
      <c r="B1295" t="s">
        <v>121</v>
      </c>
      <c r="C1295" t="s">
        <v>933</v>
      </c>
      <c r="D1295" t="s">
        <v>589</v>
      </c>
      <c r="E1295">
        <v>1</v>
      </c>
      <c r="G1295" t="s">
        <v>130</v>
      </c>
      <c r="I1295" t="s">
        <v>125</v>
      </c>
      <c r="Z1295" t="str">
        <f>IFERROR(MID(AA1295,FIND("-",H1295,1)+1,20),_xlfn.IFNA(VLOOKUP(F1295&amp;"-"&amp;AA1295,Ref_Kontak!$A:$E,4,FALSE),Ref_Kontak!$H$2))</f>
        <v>628999007703</v>
      </c>
      <c r="AA1295" t="str">
        <f t="shared" si="200"/>
        <v/>
      </c>
      <c r="AB1295" t="str">
        <f t="shared" si="201"/>
        <v/>
      </c>
      <c r="AC1295" t="str">
        <f t="shared" si="202"/>
        <v>628999007703</v>
      </c>
      <c r="AD1295" t="str">
        <f t="shared" si="203"/>
        <v>Halo+,+Visual+AI+5S+mendeteksi+Violation%3A+METALDET1-LINE+13</v>
      </c>
      <c r="AE1295" t="str">
        <f t="shared" si="204"/>
        <v>https://web.whatsapp.com/send/?phone=628999007703&amp;text=Halo+,+Visual+AI+5S+mendeteksi+Violation%3A+METALDET1-LINE+13&amp;type=phone_number&amp;app_absent=0</v>
      </c>
      <c r="AF1295" t="b">
        <f>IF(ISNA(VLOOKUP(D1295&amp;"-"&amp;AB1295, Ref_Kontak!$A:$E, 4, FALSE)), FALSE, TRUE)</f>
        <v>0</v>
      </c>
      <c r="AG1295" t="str">
        <f>_xlfn.IFNA(VLOOKUP(Z1295,Ref_Kontak!H:H,1,FALSE),"FALSE")</f>
        <v>628999007703</v>
      </c>
      <c r="AH1295" t="str">
        <f t="shared" si="205"/>
        <v>METALDET1-LINE 13</v>
      </c>
      <c r="AI1295">
        <f>IF(I1295="violation",COUNTIF($AH$1:AH1295,AH1295),0)</f>
        <v>462</v>
      </c>
      <c r="AJ1295" t="str">
        <f t="shared" si="206"/>
        <v>violation-METALDET1</v>
      </c>
      <c r="AK1295">
        <f>IF(I1295="violation",COUNTIF($AJ$1:AJ1295,AJ1295),FALSE)</f>
        <v>1060</v>
      </c>
      <c r="AL1295">
        <f t="shared" si="207"/>
        <v>0</v>
      </c>
      <c r="AM1295">
        <f t="shared" si="208"/>
        <v>3</v>
      </c>
      <c r="AN1295" t="str">
        <f t="shared" si="209"/>
        <v>ALERT! 3 Violation founded @METALDET1</v>
      </c>
    </row>
    <row r="1296" spans="1:40">
      <c r="A1296" t="s">
        <v>120</v>
      </c>
      <c r="B1296" t="s">
        <v>121</v>
      </c>
      <c r="C1296" t="s">
        <v>933</v>
      </c>
      <c r="D1296" t="s">
        <v>129</v>
      </c>
      <c r="E1296">
        <v>1</v>
      </c>
      <c r="G1296" t="s">
        <v>130</v>
      </c>
      <c r="I1296" t="s">
        <v>125</v>
      </c>
      <c r="Z1296" t="str">
        <f>IFERROR(MID(AA1296,FIND("-",H1296,1)+1,20),_xlfn.IFNA(VLOOKUP(F1296&amp;"-"&amp;AA1296,Ref_Kontak!$A:$E,4,FALSE),Ref_Kontak!$H$2))</f>
        <v>628999007703</v>
      </c>
      <c r="AA1296" t="str">
        <f t="shared" si="200"/>
        <v/>
      </c>
      <c r="AB1296" t="str">
        <f t="shared" si="201"/>
        <v/>
      </c>
      <c r="AC1296" t="str">
        <f t="shared" si="202"/>
        <v>628999007703</v>
      </c>
      <c r="AD1296" t="str">
        <f t="shared" si="203"/>
        <v>Halo+,+Visual+AI+5S+mendeteksi+Violation%3A+METALDET1-LINE+8</v>
      </c>
      <c r="AE1296" t="str">
        <f t="shared" si="204"/>
        <v>https://web.whatsapp.com/send/?phone=628999007703&amp;text=Halo+,+Visual+AI+5S+mendeteksi+Violation%3A+METALDET1-LINE+8&amp;type=phone_number&amp;app_absent=0</v>
      </c>
      <c r="AF1296" t="b">
        <f>IF(ISNA(VLOOKUP(D1296&amp;"-"&amp;AB1296, Ref_Kontak!$A:$E, 4, FALSE)), FALSE, TRUE)</f>
        <v>0</v>
      </c>
      <c r="AG1296" t="str">
        <f>_xlfn.IFNA(VLOOKUP(Z1296,Ref_Kontak!H:H,1,FALSE),"FALSE")</f>
        <v>628999007703</v>
      </c>
      <c r="AH1296" t="str">
        <f t="shared" si="205"/>
        <v>METALDET1-LINE 8</v>
      </c>
      <c r="AI1296">
        <f>IF(I1296="violation",COUNTIF($AH$1:AH1296,AH1296),0)</f>
        <v>600</v>
      </c>
      <c r="AJ1296" t="str">
        <f t="shared" si="206"/>
        <v>violation-METALDET1</v>
      </c>
      <c r="AK1296">
        <f>IF(I1296="violation",COUNTIF($AJ$1:AJ1296,AJ1296),FALSE)</f>
        <v>1061</v>
      </c>
      <c r="AL1296">
        <f t="shared" si="207"/>
        <v>0</v>
      </c>
      <c r="AM1296">
        <f t="shared" si="208"/>
        <v>3</v>
      </c>
      <c r="AN1296" t="str">
        <f t="shared" si="209"/>
        <v>ALERT! 3 Violation founded @METALDET1</v>
      </c>
    </row>
    <row r="1297" spans="1:40">
      <c r="A1297" t="s">
        <v>120</v>
      </c>
      <c r="B1297" t="s">
        <v>121</v>
      </c>
      <c r="C1297" t="s">
        <v>933</v>
      </c>
      <c r="D1297" t="s">
        <v>589</v>
      </c>
      <c r="E1297">
        <v>1</v>
      </c>
      <c r="G1297" t="s">
        <v>130</v>
      </c>
      <c r="I1297" t="s">
        <v>125</v>
      </c>
      <c r="Z1297" t="str">
        <f>IFERROR(MID(AA1297,FIND("-",H1297,1)+1,20),_xlfn.IFNA(VLOOKUP(F1297&amp;"-"&amp;AA1297,Ref_Kontak!$A:$E,4,FALSE),Ref_Kontak!$H$2))</f>
        <v>628999007703</v>
      </c>
      <c r="AA1297" t="str">
        <f t="shared" si="200"/>
        <v/>
      </c>
      <c r="AB1297" t="str">
        <f t="shared" si="201"/>
        <v/>
      </c>
      <c r="AC1297" t="str">
        <f t="shared" si="202"/>
        <v>628999007703</v>
      </c>
      <c r="AD1297" t="str">
        <f t="shared" si="203"/>
        <v>Halo+,+Visual+AI+5S+mendeteksi+Violation%3A+METALDET1-LINE+13</v>
      </c>
      <c r="AE1297" t="str">
        <f t="shared" si="204"/>
        <v>https://web.whatsapp.com/send/?phone=628999007703&amp;text=Halo+,+Visual+AI+5S+mendeteksi+Violation%3A+METALDET1-LINE+13&amp;type=phone_number&amp;app_absent=0</v>
      </c>
      <c r="AF1297" t="b">
        <f>IF(ISNA(VLOOKUP(D1297&amp;"-"&amp;AB1297, Ref_Kontak!$A:$E, 4, FALSE)), FALSE, TRUE)</f>
        <v>0</v>
      </c>
      <c r="AG1297" t="str">
        <f>_xlfn.IFNA(VLOOKUP(Z1297,Ref_Kontak!H:H,1,FALSE),"FALSE")</f>
        <v>628999007703</v>
      </c>
      <c r="AH1297" t="str">
        <f t="shared" si="205"/>
        <v>METALDET1-LINE 13</v>
      </c>
      <c r="AI1297">
        <f>IF(I1297="violation",COUNTIF($AH$1:AH1297,AH1297),0)</f>
        <v>463</v>
      </c>
      <c r="AJ1297" t="str">
        <f t="shared" si="206"/>
        <v>violation-METALDET1</v>
      </c>
      <c r="AK1297">
        <f>IF(I1297="violation",COUNTIF($AJ$1:AJ1297,AJ1297),FALSE)</f>
        <v>1062</v>
      </c>
      <c r="AL1297">
        <f t="shared" si="207"/>
        <v>0</v>
      </c>
      <c r="AM1297">
        <f t="shared" si="208"/>
        <v>3</v>
      </c>
      <c r="AN1297" t="str">
        <f t="shared" si="209"/>
        <v>ALERT! 3 Violation founded @METALDET1</v>
      </c>
    </row>
    <row r="1298" spans="1:40">
      <c r="A1298" t="s">
        <v>120</v>
      </c>
      <c r="B1298" t="s">
        <v>121</v>
      </c>
      <c r="C1298" t="s">
        <v>934</v>
      </c>
      <c r="D1298" t="s">
        <v>129</v>
      </c>
      <c r="E1298">
        <v>1</v>
      </c>
      <c r="G1298" t="s">
        <v>130</v>
      </c>
      <c r="I1298" t="s">
        <v>125</v>
      </c>
      <c r="Z1298" t="str">
        <f>IFERROR(MID(AA1298,FIND("-",H1298,1)+1,20),_xlfn.IFNA(VLOOKUP(F1298&amp;"-"&amp;AA1298,Ref_Kontak!$A:$E,4,FALSE),Ref_Kontak!$H$2))</f>
        <v>628999007703</v>
      </c>
      <c r="AA1298" t="str">
        <f t="shared" si="200"/>
        <v/>
      </c>
      <c r="AB1298" t="str">
        <f t="shared" si="201"/>
        <v/>
      </c>
      <c r="AC1298" t="str">
        <f t="shared" si="202"/>
        <v>628999007703</v>
      </c>
      <c r="AD1298" t="str">
        <f t="shared" si="203"/>
        <v>Halo+,+Visual+AI+5S+mendeteksi+Violation%3A+METALDET1-LINE+8</v>
      </c>
      <c r="AE1298" t="str">
        <f t="shared" si="204"/>
        <v>https://web.whatsapp.com/send/?phone=628999007703&amp;text=Halo+,+Visual+AI+5S+mendeteksi+Violation%3A+METALDET1-LINE+8&amp;type=phone_number&amp;app_absent=0</v>
      </c>
      <c r="AF1298" t="b">
        <f>IF(ISNA(VLOOKUP(D1298&amp;"-"&amp;AB1298, Ref_Kontak!$A:$E, 4, FALSE)), FALSE, TRUE)</f>
        <v>0</v>
      </c>
      <c r="AG1298" t="str">
        <f>_xlfn.IFNA(VLOOKUP(Z1298,Ref_Kontak!H:H,1,FALSE),"FALSE")</f>
        <v>628999007703</v>
      </c>
      <c r="AH1298" t="str">
        <f t="shared" si="205"/>
        <v>METALDET1-LINE 8</v>
      </c>
      <c r="AI1298">
        <f>IF(I1298="violation",COUNTIF($AH$1:AH1298,AH1298),0)</f>
        <v>601</v>
      </c>
      <c r="AJ1298" t="str">
        <f t="shared" si="206"/>
        <v>violation-METALDET1</v>
      </c>
      <c r="AK1298">
        <f>IF(I1298="violation",COUNTIF($AJ$1:AJ1298,AJ1298),FALSE)</f>
        <v>1063</v>
      </c>
      <c r="AL1298">
        <f t="shared" si="207"/>
        <v>0</v>
      </c>
      <c r="AM1298">
        <f t="shared" si="208"/>
        <v>3</v>
      </c>
      <c r="AN1298" t="str">
        <f t="shared" si="209"/>
        <v>ALERT! 3 Violation founded @METALDET1</v>
      </c>
    </row>
    <row r="1299" spans="1:40">
      <c r="A1299" t="s">
        <v>120</v>
      </c>
      <c r="B1299" t="s">
        <v>121</v>
      </c>
      <c r="C1299" t="s">
        <v>934</v>
      </c>
      <c r="D1299" t="s">
        <v>589</v>
      </c>
      <c r="E1299">
        <v>1</v>
      </c>
      <c r="G1299" t="s">
        <v>130</v>
      </c>
      <c r="I1299" t="s">
        <v>125</v>
      </c>
      <c r="Z1299" t="str">
        <f>IFERROR(MID(AA1299,FIND("-",H1299,1)+1,20),_xlfn.IFNA(VLOOKUP(F1299&amp;"-"&amp;AA1299,Ref_Kontak!$A:$E,4,FALSE),Ref_Kontak!$H$2))</f>
        <v>628999007703</v>
      </c>
      <c r="AA1299" t="str">
        <f t="shared" si="200"/>
        <v/>
      </c>
      <c r="AB1299" t="str">
        <f t="shared" si="201"/>
        <v/>
      </c>
      <c r="AC1299" t="str">
        <f t="shared" si="202"/>
        <v>628999007703</v>
      </c>
      <c r="AD1299" t="str">
        <f t="shared" si="203"/>
        <v>Halo+,+Visual+AI+5S+mendeteksi+Violation%3A+METALDET1-LINE+13</v>
      </c>
      <c r="AE1299" t="str">
        <f t="shared" si="204"/>
        <v>https://web.whatsapp.com/send/?phone=628999007703&amp;text=Halo+,+Visual+AI+5S+mendeteksi+Violation%3A+METALDET1-LINE+13&amp;type=phone_number&amp;app_absent=0</v>
      </c>
      <c r="AF1299" t="b">
        <f>IF(ISNA(VLOOKUP(D1299&amp;"-"&amp;AB1299, Ref_Kontak!$A:$E, 4, FALSE)), FALSE, TRUE)</f>
        <v>0</v>
      </c>
      <c r="AG1299" t="str">
        <f>_xlfn.IFNA(VLOOKUP(Z1299,Ref_Kontak!H:H,1,FALSE),"FALSE")</f>
        <v>628999007703</v>
      </c>
      <c r="AH1299" t="str">
        <f t="shared" si="205"/>
        <v>METALDET1-LINE 13</v>
      </c>
      <c r="AI1299">
        <f>IF(I1299="violation",COUNTIF($AH$1:AH1299,AH1299),0)</f>
        <v>464</v>
      </c>
      <c r="AJ1299" t="str">
        <f t="shared" si="206"/>
        <v>violation-METALDET1</v>
      </c>
      <c r="AK1299">
        <f>IF(I1299="violation",COUNTIF($AJ$1:AJ1299,AJ1299),FALSE)</f>
        <v>1064</v>
      </c>
      <c r="AL1299">
        <f t="shared" si="207"/>
        <v>0</v>
      </c>
      <c r="AM1299">
        <f t="shared" si="208"/>
        <v>3</v>
      </c>
      <c r="AN1299" t="str">
        <f t="shared" si="209"/>
        <v>ALERT! 3 Violation founded @METALDET1</v>
      </c>
    </row>
    <row r="1300" spans="1:40">
      <c r="A1300" t="s">
        <v>120</v>
      </c>
      <c r="B1300" t="s">
        <v>121</v>
      </c>
      <c r="C1300" t="s">
        <v>935</v>
      </c>
      <c r="D1300" t="s">
        <v>589</v>
      </c>
      <c r="E1300">
        <v>1</v>
      </c>
      <c r="G1300" t="s">
        <v>130</v>
      </c>
      <c r="I1300" t="s">
        <v>125</v>
      </c>
      <c r="Z1300" t="str">
        <f>IFERROR(MID(AA1300,FIND("-",H1300,1)+1,20),_xlfn.IFNA(VLOOKUP(F1300&amp;"-"&amp;AA1300,Ref_Kontak!$A:$E,4,FALSE),Ref_Kontak!$H$2))</f>
        <v>628999007703</v>
      </c>
      <c r="AA1300" t="str">
        <f t="shared" si="200"/>
        <v/>
      </c>
      <c r="AB1300" t="str">
        <f t="shared" si="201"/>
        <v/>
      </c>
      <c r="AC1300" t="str">
        <f t="shared" si="202"/>
        <v>628999007703</v>
      </c>
      <c r="AD1300" t="str">
        <f t="shared" si="203"/>
        <v>Halo+,+Visual+AI+5S+mendeteksi+Violation%3A+METALDET1-LINE+13</v>
      </c>
      <c r="AE1300" t="str">
        <f t="shared" si="204"/>
        <v>https://web.whatsapp.com/send/?phone=628999007703&amp;text=Halo+,+Visual+AI+5S+mendeteksi+Violation%3A+METALDET1-LINE+13&amp;type=phone_number&amp;app_absent=0</v>
      </c>
      <c r="AF1300" t="b">
        <f>IF(ISNA(VLOOKUP(D1300&amp;"-"&amp;AB1300, Ref_Kontak!$A:$E, 4, FALSE)), FALSE, TRUE)</f>
        <v>0</v>
      </c>
      <c r="AG1300" t="str">
        <f>_xlfn.IFNA(VLOOKUP(Z1300,Ref_Kontak!H:H,1,FALSE),"FALSE")</f>
        <v>628999007703</v>
      </c>
      <c r="AH1300" t="str">
        <f t="shared" si="205"/>
        <v>METALDET1-LINE 13</v>
      </c>
      <c r="AI1300">
        <f>IF(I1300="violation",COUNTIF($AH$1:AH1300,AH1300),0)</f>
        <v>465</v>
      </c>
      <c r="AJ1300" t="str">
        <f t="shared" si="206"/>
        <v>violation-METALDET1</v>
      </c>
      <c r="AK1300">
        <f>IF(I1300="violation",COUNTIF($AJ$1:AJ1300,AJ1300),FALSE)</f>
        <v>1065</v>
      </c>
      <c r="AL1300">
        <f t="shared" si="207"/>
        <v>0</v>
      </c>
      <c r="AM1300">
        <f t="shared" si="208"/>
        <v>3</v>
      </c>
      <c r="AN1300" t="str">
        <f t="shared" si="209"/>
        <v>ALERT! 3 Violation founded @METALDET1</v>
      </c>
    </row>
    <row r="1301" spans="1:40">
      <c r="A1301" t="s">
        <v>120</v>
      </c>
      <c r="B1301" t="s">
        <v>121</v>
      </c>
      <c r="C1301" t="s">
        <v>935</v>
      </c>
      <c r="D1301" t="s">
        <v>129</v>
      </c>
      <c r="E1301">
        <v>1</v>
      </c>
      <c r="G1301" t="s">
        <v>130</v>
      </c>
      <c r="I1301" t="s">
        <v>125</v>
      </c>
      <c r="Z1301" t="str">
        <f>IFERROR(MID(AA1301,FIND("-",H1301,1)+1,20),_xlfn.IFNA(VLOOKUP(F1301&amp;"-"&amp;AA1301,Ref_Kontak!$A:$E,4,FALSE),Ref_Kontak!$H$2))</f>
        <v>628999007703</v>
      </c>
      <c r="AA1301" t="str">
        <f t="shared" si="200"/>
        <v/>
      </c>
      <c r="AB1301" t="str">
        <f t="shared" si="201"/>
        <v/>
      </c>
      <c r="AC1301" t="str">
        <f t="shared" si="202"/>
        <v>628999007703</v>
      </c>
      <c r="AD1301" t="str">
        <f t="shared" si="203"/>
        <v>Halo+,+Visual+AI+5S+mendeteksi+Violation%3A+METALDET1-LINE+8</v>
      </c>
      <c r="AE1301" t="str">
        <f t="shared" si="204"/>
        <v>https://web.whatsapp.com/send/?phone=628999007703&amp;text=Halo+,+Visual+AI+5S+mendeteksi+Violation%3A+METALDET1-LINE+8&amp;type=phone_number&amp;app_absent=0</v>
      </c>
      <c r="AF1301" t="b">
        <f>IF(ISNA(VLOOKUP(D1301&amp;"-"&amp;AB1301, Ref_Kontak!$A:$E, 4, FALSE)), FALSE, TRUE)</f>
        <v>0</v>
      </c>
      <c r="AG1301" t="str">
        <f>_xlfn.IFNA(VLOOKUP(Z1301,Ref_Kontak!H:H,1,FALSE),"FALSE")</f>
        <v>628999007703</v>
      </c>
      <c r="AH1301" t="str">
        <f t="shared" si="205"/>
        <v>METALDET1-LINE 8</v>
      </c>
      <c r="AI1301">
        <f>IF(I1301="violation",COUNTIF($AH$1:AH1301,AH1301),0)</f>
        <v>602</v>
      </c>
      <c r="AJ1301" t="str">
        <f t="shared" si="206"/>
        <v>violation-METALDET1</v>
      </c>
      <c r="AK1301">
        <f>IF(I1301="violation",COUNTIF($AJ$1:AJ1301,AJ1301),FALSE)</f>
        <v>1066</v>
      </c>
      <c r="AL1301">
        <f t="shared" si="207"/>
        <v>0</v>
      </c>
      <c r="AM1301">
        <f t="shared" si="208"/>
        <v>3</v>
      </c>
      <c r="AN1301" t="str">
        <f t="shared" si="209"/>
        <v>ALERT! 3 Violation founded @METALDET1</v>
      </c>
    </row>
    <row r="1302" spans="1:40">
      <c r="A1302" t="s">
        <v>120</v>
      </c>
      <c r="B1302" t="s">
        <v>121</v>
      </c>
      <c r="C1302" t="s">
        <v>936</v>
      </c>
      <c r="D1302" t="s">
        <v>129</v>
      </c>
      <c r="E1302">
        <v>1</v>
      </c>
      <c r="G1302" t="s">
        <v>130</v>
      </c>
      <c r="I1302" t="s">
        <v>125</v>
      </c>
      <c r="Z1302" t="str">
        <f>IFERROR(MID(AA1302,FIND("-",H1302,1)+1,20),_xlfn.IFNA(VLOOKUP(F1302&amp;"-"&amp;AA1302,Ref_Kontak!$A:$E,4,FALSE),Ref_Kontak!$H$2))</f>
        <v>628999007703</v>
      </c>
      <c r="AA1302" t="str">
        <f t="shared" si="200"/>
        <v/>
      </c>
      <c r="AB1302" t="str">
        <f t="shared" si="201"/>
        <v/>
      </c>
      <c r="AC1302" t="str">
        <f t="shared" si="202"/>
        <v>628999007703</v>
      </c>
      <c r="AD1302" t="str">
        <f t="shared" si="203"/>
        <v>Halo+,+Visual+AI+5S+mendeteksi+Violation%3A+METALDET1-LINE+8</v>
      </c>
      <c r="AE1302" t="str">
        <f t="shared" si="204"/>
        <v>https://web.whatsapp.com/send/?phone=628999007703&amp;text=Halo+,+Visual+AI+5S+mendeteksi+Violation%3A+METALDET1-LINE+8&amp;type=phone_number&amp;app_absent=0</v>
      </c>
      <c r="AF1302" t="b">
        <f>IF(ISNA(VLOOKUP(D1302&amp;"-"&amp;AB1302, Ref_Kontak!$A:$E, 4, FALSE)), FALSE, TRUE)</f>
        <v>0</v>
      </c>
      <c r="AG1302" t="str">
        <f>_xlfn.IFNA(VLOOKUP(Z1302,Ref_Kontak!H:H,1,FALSE),"FALSE")</f>
        <v>628999007703</v>
      </c>
      <c r="AH1302" t="str">
        <f t="shared" si="205"/>
        <v>METALDET1-LINE 8</v>
      </c>
      <c r="AI1302">
        <f>IF(I1302="violation",COUNTIF($AH$1:AH1302,AH1302),0)</f>
        <v>603</v>
      </c>
      <c r="AJ1302" t="str">
        <f t="shared" si="206"/>
        <v>violation-METALDET1</v>
      </c>
      <c r="AK1302">
        <f>IF(I1302="violation",COUNTIF($AJ$1:AJ1302,AJ1302),FALSE)</f>
        <v>1067</v>
      </c>
      <c r="AL1302">
        <f t="shared" si="207"/>
        <v>0</v>
      </c>
      <c r="AM1302">
        <f t="shared" si="208"/>
        <v>3</v>
      </c>
      <c r="AN1302" t="str">
        <f t="shared" si="209"/>
        <v>ALERT! 3 Violation founded @METALDET1</v>
      </c>
    </row>
    <row r="1303" spans="1:40">
      <c r="A1303" t="s">
        <v>120</v>
      </c>
      <c r="B1303" t="s">
        <v>121</v>
      </c>
      <c r="C1303" t="s">
        <v>936</v>
      </c>
      <c r="D1303" t="s">
        <v>589</v>
      </c>
      <c r="E1303">
        <v>1</v>
      </c>
      <c r="G1303" t="s">
        <v>130</v>
      </c>
      <c r="I1303" t="s">
        <v>125</v>
      </c>
      <c r="Z1303" t="str">
        <f>IFERROR(MID(AA1303,FIND("-",H1303,1)+1,20),_xlfn.IFNA(VLOOKUP(F1303&amp;"-"&amp;AA1303,Ref_Kontak!$A:$E,4,FALSE),Ref_Kontak!$H$2))</f>
        <v>628999007703</v>
      </c>
      <c r="AA1303" t="str">
        <f t="shared" si="200"/>
        <v/>
      </c>
      <c r="AB1303" t="str">
        <f t="shared" si="201"/>
        <v/>
      </c>
      <c r="AC1303" t="str">
        <f t="shared" si="202"/>
        <v>628999007703</v>
      </c>
      <c r="AD1303" t="str">
        <f t="shared" si="203"/>
        <v>Halo+,+Visual+AI+5S+mendeteksi+Violation%3A+METALDET1-LINE+13</v>
      </c>
      <c r="AE1303" t="str">
        <f t="shared" si="204"/>
        <v>https://web.whatsapp.com/send/?phone=628999007703&amp;text=Halo+,+Visual+AI+5S+mendeteksi+Violation%3A+METALDET1-LINE+13&amp;type=phone_number&amp;app_absent=0</v>
      </c>
      <c r="AF1303" t="b">
        <f>IF(ISNA(VLOOKUP(D1303&amp;"-"&amp;AB1303, Ref_Kontak!$A:$E, 4, FALSE)), FALSE, TRUE)</f>
        <v>0</v>
      </c>
      <c r="AG1303" t="str">
        <f>_xlfn.IFNA(VLOOKUP(Z1303,Ref_Kontak!H:H,1,FALSE),"FALSE")</f>
        <v>628999007703</v>
      </c>
      <c r="AH1303" t="str">
        <f t="shared" si="205"/>
        <v>METALDET1-LINE 13</v>
      </c>
      <c r="AI1303">
        <f>IF(I1303="violation",COUNTIF($AH$1:AH1303,AH1303),0)</f>
        <v>466</v>
      </c>
      <c r="AJ1303" t="str">
        <f t="shared" si="206"/>
        <v>violation-METALDET1</v>
      </c>
      <c r="AK1303">
        <f>IF(I1303="violation",COUNTIF($AJ$1:AJ1303,AJ1303),FALSE)</f>
        <v>1068</v>
      </c>
      <c r="AL1303">
        <f t="shared" si="207"/>
        <v>0</v>
      </c>
      <c r="AM1303">
        <f t="shared" si="208"/>
        <v>3</v>
      </c>
      <c r="AN1303" t="str">
        <f t="shared" si="209"/>
        <v>ALERT! 3 Violation founded @METALDET1</v>
      </c>
    </row>
    <row r="1304" spans="1:40">
      <c r="A1304" t="s">
        <v>120</v>
      </c>
      <c r="B1304" t="s">
        <v>121</v>
      </c>
      <c r="C1304" t="s">
        <v>937</v>
      </c>
      <c r="D1304" t="s">
        <v>129</v>
      </c>
      <c r="E1304">
        <v>1</v>
      </c>
      <c r="G1304" t="s">
        <v>130</v>
      </c>
      <c r="I1304" t="s">
        <v>125</v>
      </c>
      <c r="Z1304" t="str">
        <f>IFERROR(MID(AA1304,FIND("-",H1304,1)+1,20),_xlfn.IFNA(VLOOKUP(F1304&amp;"-"&amp;AA1304,Ref_Kontak!$A:$E,4,FALSE),Ref_Kontak!$H$2))</f>
        <v>628999007703</v>
      </c>
      <c r="AA1304" t="str">
        <f t="shared" si="200"/>
        <v/>
      </c>
      <c r="AB1304" t="str">
        <f t="shared" si="201"/>
        <v/>
      </c>
      <c r="AC1304" t="str">
        <f t="shared" si="202"/>
        <v>628999007703</v>
      </c>
      <c r="AD1304" t="str">
        <f t="shared" si="203"/>
        <v>Halo+,+Visual+AI+5S+mendeteksi+Violation%3A+METALDET1-LINE+8</v>
      </c>
      <c r="AE1304" t="str">
        <f t="shared" si="204"/>
        <v>https://web.whatsapp.com/send/?phone=628999007703&amp;text=Halo+,+Visual+AI+5S+mendeteksi+Violation%3A+METALDET1-LINE+8&amp;type=phone_number&amp;app_absent=0</v>
      </c>
      <c r="AF1304" t="b">
        <f>IF(ISNA(VLOOKUP(D1304&amp;"-"&amp;AB1304, Ref_Kontak!$A:$E, 4, FALSE)), FALSE, TRUE)</f>
        <v>0</v>
      </c>
      <c r="AG1304" t="str">
        <f>_xlfn.IFNA(VLOOKUP(Z1304,Ref_Kontak!H:H,1,FALSE),"FALSE")</f>
        <v>628999007703</v>
      </c>
      <c r="AH1304" t="str">
        <f t="shared" si="205"/>
        <v>METALDET1-LINE 8</v>
      </c>
      <c r="AI1304">
        <f>IF(I1304="violation",COUNTIF($AH$1:AH1304,AH1304),0)</f>
        <v>604</v>
      </c>
      <c r="AJ1304" t="str">
        <f t="shared" si="206"/>
        <v>violation-METALDET1</v>
      </c>
      <c r="AK1304">
        <f>IF(I1304="violation",COUNTIF($AJ$1:AJ1304,AJ1304),FALSE)</f>
        <v>1069</v>
      </c>
      <c r="AL1304">
        <f t="shared" si="207"/>
        <v>0</v>
      </c>
      <c r="AM1304">
        <f t="shared" si="208"/>
        <v>3</v>
      </c>
      <c r="AN1304" t="str">
        <f t="shared" si="209"/>
        <v>ALERT! 3 Violation founded @METALDET1</v>
      </c>
    </row>
    <row r="1305" spans="1:40">
      <c r="A1305" t="s">
        <v>120</v>
      </c>
      <c r="B1305" t="s">
        <v>121</v>
      </c>
      <c r="C1305" t="s">
        <v>938</v>
      </c>
      <c r="D1305" t="s">
        <v>589</v>
      </c>
      <c r="E1305">
        <v>1</v>
      </c>
      <c r="G1305" t="s">
        <v>130</v>
      </c>
      <c r="I1305" t="s">
        <v>125</v>
      </c>
      <c r="Z1305" t="str">
        <f>IFERROR(MID(AA1305,FIND("-",H1305,1)+1,20),_xlfn.IFNA(VLOOKUP(F1305&amp;"-"&amp;AA1305,Ref_Kontak!$A:$E,4,FALSE),Ref_Kontak!$H$2))</f>
        <v>628999007703</v>
      </c>
      <c r="AA1305" t="str">
        <f t="shared" si="200"/>
        <v/>
      </c>
      <c r="AB1305" t="str">
        <f t="shared" si="201"/>
        <v/>
      </c>
      <c r="AC1305" t="str">
        <f t="shared" si="202"/>
        <v>628999007703</v>
      </c>
      <c r="AD1305" t="str">
        <f t="shared" si="203"/>
        <v>Halo+,+Visual+AI+5S+mendeteksi+Violation%3A+METALDET1-LINE+13</v>
      </c>
      <c r="AE1305" t="str">
        <f t="shared" si="204"/>
        <v>https://web.whatsapp.com/send/?phone=628999007703&amp;text=Halo+,+Visual+AI+5S+mendeteksi+Violation%3A+METALDET1-LINE+13&amp;type=phone_number&amp;app_absent=0</v>
      </c>
      <c r="AF1305" t="b">
        <f>IF(ISNA(VLOOKUP(D1305&amp;"-"&amp;AB1305, Ref_Kontak!$A:$E, 4, FALSE)), FALSE, TRUE)</f>
        <v>0</v>
      </c>
      <c r="AG1305" t="str">
        <f>_xlfn.IFNA(VLOOKUP(Z1305,Ref_Kontak!H:H,1,FALSE),"FALSE")</f>
        <v>628999007703</v>
      </c>
      <c r="AH1305" t="str">
        <f t="shared" si="205"/>
        <v>METALDET1-LINE 13</v>
      </c>
      <c r="AI1305">
        <f>IF(I1305="violation",COUNTIF($AH$1:AH1305,AH1305),0)</f>
        <v>467</v>
      </c>
      <c r="AJ1305" t="str">
        <f t="shared" si="206"/>
        <v>violation-METALDET1</v>
      </c>
      <c r="AK1305">
        <f>IF(I1305="violation",COUNTIF($AJ$1:AJ1305,AJ1305),FALSE)</f>
        <v>1070</v>
      </c>
      <c r="AL1305">
        <f t="shared" si="207"/>
        <v>0</v>
      </c>
      <c r="AM1305">
        <f t="shared" si="208"/>
        <v>3</v>
      </c>
      <c r="AN1305" t="str">
        <f t="shared" si="209"/>
        <v>ALERT! 3 Violation founded @METALDET1</v>
      </c>
    </row>
    <row r="1306" spans="1:40">
      <c r="A1306" t="s">
        <v>120</v>
      </c>
      <c r="B1306" t="s">
        <v>121</v>
      </c>
      <c r="C1306" t="s">
        <v>938</v>
      </c>
      <c r="D1306" t="s">
        <v>129</v>
      </c>
      <c r="E1306">
        <v>1</v>
      </c>
      <c r="G1306" t="s">
        <v>130</v>
      </c>
      <c r="I1306" t="s">
        <v>125</v>
      </c>
      <c r="Z1306" t="str">
        <f>IFERROR(MID(AA1306,FIND("-",H1306,1)+1,20),_xlfn.IFNA(VLOOKUP(F1306&amp;"-"&amp;AA1306,Ref_Kontak!$A:$E,4,FALSE),Ref_Kontak!$H$2))</f>
        <v>628999007703</v>
      </c>
      <c r="AA1306" t="str">
        <f t="shared" si="200"/>
        <v/>
      </c>
      <c r="AB1306" t="str">
        <f t="shared" si="201"/>
        <v/>
      </c>
      <c r="AC1306" t="str">
        <f t="shared" si="202"/>
        <v>628999007703</v>
      </c>
      <c r="AD1306" t="str">
        <f t="shared" si="203"/>
        <v>Halo+,+Visual+AI+5S+mendeteksi+Violation%3A+METALDET1-LINE+8</v>
      </c>
      <c r="AE1306" t="str">
        <f t="shared" si="204"/>
        <v>https://web.whatsapp.com/send/?phone=628999007703&amp;text=Halo+,+Visual+AI+5S+mendeteksi+Violation%3A+METALDET1-LINE+8&amp;type=phone_number&amp;app_absent=0</v>
      </c>
      <c r="AF1306" t="b">
        <f>IF(ISNA(VLOOKUP(D1306&amp;"-"&amp;AB1306, Ref_Kontak!$A:$E, 4, FALSE)), FALSE, TRUE)</f>
        <v>0</v>
      </c>
      <c r="AG1306" t="str">
        <f>_xlfn.IFNA(VLOOKUP(Z1306,Ref_Kontak!H:H,1,FALSE),"FALSE")</f>
        <v>628999007703</v>
      </c>
      <c r="AH1306" t="str">
        <f t="shared" si="205"/>
        <v>METALDET1-LINE 8</v>
      </c>
      <c r="AI1306">
        <f>IF(I1306="violation",COUNTIF($AH$1:AH1306,AH1306),0)</f>
        <v>605</v>
      </c>
      <c r="AJ1306" t="str">
        <f t="shared" si="206"/>
        <v>violation-METALDET1</v>
      </c>
      <c r="AK1306">
        <f>IF(I1306="violation",COUNTIF($AJ$1:AJ1306,AJ1306),FALSE)</f>
        <v>1071</v>
      </c>
      <c r="AL1306">
        <f t="shared" si="207"/>
        <v>0</v>
      </c>
      <c r="AM1306">
        <f t="shared" si="208"/>
        <v>3</v>
      </c>
      <c r="AN1306" t="str">
        <f t="shared" si="209"/>
        <v>ALERT! 3 Violation founded @METALDET1</v>
      </c>
    </row>
    <row r="1307" spans="1:40">
      <c r="A1307" t="s">
        <v>120</v>
      </c>
      <c r="B1307" t="s">
        <v>121</v>
      </c>
      <c r="C1307" t="s">
        <v>938</v>
      </c>
      <c r="D1307" t="s">
        <v>589</v>
      </c>
      <c r="E1307">
        <v>1</v>
      </c>
      <c r="G1307" t="s">
        <v>130</v>
      </c>
      <c r="I1307" t="s">
        <v>125</v>
      </c>
      <c r="Z1307" t="str">
        <f>IFERROR(MID(AA1307,FIND("-",H1307,1)+1,20),_xlfn.IFNA(VLOOKUP(F1307&amp;"-"&amp;AA1307,Ref_Kontak!$A:$E,4,FALSE),Ref_Kontak!$H$2))</f>
        <v>628999007703</v>
      </c>
      <c r="AA1307" t="str">
        <f t="shared" si="200"/>
        <v/>
      </c>
      <c r="AB1307" t="str">
        <f t="shared" si="201"/>
        <v/>
      </c>
      <c r="AC1307" t="str">
        <f t="shared" si="202"/>
        <v>628999007703</v>
      </c>
      <c r="AD1307" t="str">
        <f t="shared" si="203"/>
        <v>Halo+,+Visual+AI+5S+mendeteksi+Violation%3A+METALDET1-LINE+13</v>
      </c>
      <c r="AE1307" t="str">
        <f t="shared" si="204"/>
        <v>https://web.whatsapp.com/send/?phone=628999007703&amp;text=Halo+,+Visual+AI+5S+mendeteksi+Violation%3A+METALDET1-LINE+13&amp;type=phone_number&amp;app_absent=0</v>
      </c>
      <c r="AF1307" t="b">
        <f>IF(ISNA(VLOOKUP(D1307&amp;"-"&amp;AB1307, Ref_Kontak!$A:$E, 4, FALSE)), FALSE, TRUE)</f>
        <v>0</v>
      </c>
      <c r="AG1307" t="str">
        <f>_xlfn.IFNA(VLOOKUP(Z1307,Ref_Kontak!H:H,1,FALSE),"FALSE")</f>
        <v>628999007703</v>
      </c>
      <c r="AH1307" t="str">
        <f t="shared" si="205"/>
        <v>METALDET1-LINE 13</v>
      </c>
      <c r="AI1307">
        <f>IF(I1307="violation",COUNTIF($AH$1:AH1307,AH1307),0)</f>
        <v>468</v>
      </c>
      <c r="AJ1307" t="str">
        <f t="shared" si="206"/>
        <v>violation-METALDET1</v>
      </c>
      <c r="AK1307">
        <f>IF(I1307="violation",COUNTIF($AJ$1:AJ1307,AJ1307),FALSE)</f>
        <v>1072</v>
      </c>
      <c r="AL1307">
        <f t="shared" si="207"/>
        <v>0</v>
      </c>
      <c r="AM1307">
        <f t="shared" si="208"/>
        <v>3</v>
      </c>
      <c r="AN1307" t="str">
        <f t="shared" si="209"/>
        <v>ALERT! 3 Violation founded @METALDET1</v>
      </c>
    </row>
    <row r="1308" spans="1:40">
      <c r="A1308" t="s">
        <v>120</v>
      </c>
      <c r="B1308" t="s">
        <v>121</v>
      </c>
      <c r="C1308" t="s">
        <v>939</v>
      </c>
      <c r="D1308" t="s">
        <v>129</v>
      </c>
      <c r="E1308">
        <v>1</v>
      </c>
      <c r="G1308" t="s">
        <v>130</v>
      </c>
      <c r="I1308" t="s">
        <v>125</v>
      </c>
      <c r="Z1308" t="str">
        <f>IFERROR(MID(AA1308,FIND("-",H1308,1)+1,20),_xlfn.IFNA(VLOOKUP(F1308&amp;"-"&amp;AA1308,Ref_Kontak!$A:$E,4,FALSE),Ref_Kontak!$H$2))</f>
        <v>628999007703</v>
      </c>
      <c r="AA1308" t="str">
        <f t="shared" si="200"/>
        <v/>
      </c>
      <c r="AB1308" t="str">
        <f t="shared" si="201"/>
        <v/>
      </c>
      <c r="AC1308" t="str">
        <f t="shared" si="202"/>
        <v>628999007703</v>
      </c>
      <c r="AD1308" t="str">
        <f t="shared" si="203"/>
        <v>Halo+,+Visual+AI+5S+mendeteksi+Violation%3A+METALDET1-LINE+8</v>
      </c>
      <c r="AE1308" t="str">
        <f t="shared" si="204"/>
        <v>https://web.whatsapp.com/send/?phone=628999007703&amp;text=Halo+,+Visual+AI+5S+mendeteksi+Violation%3A+METALDET1-LINE+8&amp;type=phone_number&amp;app_absent=0</v>
      </c>
      <c r="AF1308" t="b">
        <f>IF(ISNA(VLOOKUP(D1308&amp;"-"&amp;AB1308, Ref_Kontak!$A:$E, 4, FALSE)), FALSE, TRUE)</f>
        <v>0</v>
      </c>
      <c r="AG1308" t="str">
        <f>_xlfn.IFNA(VLOOKUP(Z1308,Ref_Kontak!H:H,1,FALSE),"FALSE")</f>
        <v>628999007703</v>
      </c>
      <c r="AH1308" t="str">
        <f t="shared" si="205"/>
        <v>METALDET1-LINE 8</v>
      </c>
      <c r="AI1308">
        <f>IF(I1308="violation",COUNTIF($AH$1:AH1308,AH1308),0)</f>
        <v>606</v>
      </c>
      <c r="AJ1308" t="str">
        <f t="shared" si="206"/>
        <v>violation-METALDET1</v>
      </c>
      <c r="AK1308">
        <f>IF(I1308="violation",COUNTIF($AJ$1:AJ1308,AJ1308),FALSE)</f>
        <v>1073</v>
      </c>
      <c r="AL1308">
        <f t="shared" si="207"/>
        <v>0</v>
      </c>
      <c r="AM1308">
        <f t="shared" si="208"/>
        <v>3</v>
      </c>
      <c r="AN1308" t="str">
        <f t="shared" si="209"/>
        <v>ALERT! 3 Violation founded @METALDET1</v>
      </c>
    </row>
    <row r="1309" spans="1:40">
      <c r="A1309" t="s">
        <v>120</v>
      </c>
      <c r="B1309" t="s">
        <v>121</v>
      </c>
      <c r="C1309" t="s">
        <v>939</v>
      </c>
      <c r="D1309" t="s">
        <v>589</v>
      </c>
      <c r="E1309">
        <v>1</v>
      </c>
      <c r="G1309" t="s">
        <v>130</v>
      </c>
      <c r="I1309" t="s">
        <v>125</v>
      </c>
      <c r="Z1309" t="str">
        <f>IFERROR(MID(AA1309,FIND("-",H1309,1)+1,20),_xlfn.IFNA(VLOOKUP(F1309&amp;"-"&amp;AA1309,Ref_Kontak!$A:$E,4,FALSE),Ref_Kontak!$H$2))</f>
        <v>628999007703</v>
      </c>
      <c r="AA1309" t="str">
        <f t="shared" si="200"/>
        <v/>
      </c>
      <c r="AB1309" t="str">
        <f t="shared" si="201"/>
        <v/>
      </c>
      <c r="AC1309" t="str">
        <f t="shared" si="202"/>
        <v>628999007703</v>
      </c>
      <c r="AD1309" t="str">
        <f t="shared" si="203"/>
        <v>Halo+,+Visual+AI+5S+mendeteksi+Violation%3A+METALDET1-LINE+13</v>
      </c>
      <c r="AE1309" t="str">
        <f t="shared" si="204"/>
        <v>https://web.whatsapp.com/send/?phone=628999007703&amp;text=Halo+,+Visual+AI+5S+mendeteksi+Violation%3A+METALDET1-LINE+13&amp;type=phone_number&amp;app_absent=0</v>
      </c>
      <c r="AF1309" t="b">
        <f>IF(ISNA(VLOOKUP(D1309&amp;"-"&amp;AB1309, Ref_Kontak!$A:$E, 4, FALSE)), FALSE, TRUE)</f>
        <v>0</v>
      </c>
      <c r="AG1309" t="str">
        <f>_xlfn.IFNA(VLOOKUP(Z1309,Ref_Kontak!H:H,1,FALSE),"FALSE")</f>
        <v>628999007703</v>
      </c>
      <c r="AH1309" t="str">
        <f t="shared" si="205"/>
        <v>METALDET1-LINE 13</v>
      </c>
      <c r="AI1309">
        <f>IF(I1309="violation",COUNTIF($AH$1:AH1309,AH1309),0)</f>
        <v>469</v>
      </c>
      <c r="AJ1309" t="str">
        <f t="shared" si="206"/>
        <v>violation-METALDET1</v>
      </c>
      <c r="AK1309">
        <f>IF(I1309="violation",COUNTIF($AJ$1:AJ1309,AJ1309),FALSE)</f>
        <v>1074</v>
      </c>
      <c r="AL1309">
        <f t="shared" si="207"/>
        <v>0</v>
      </c>
      <c r="AM1309">
        <f t="shared" si="208"/>
        <v>3</v>
      </c>
      <c r="AN1309" t="str">
        <f t="shared" si="209"/>
        <v>ALERT! 3 Violation founded @METALDET1</v>
      </c>
    </row>
    <row r="1310" spans="1:40">
      <c r="A1310" t="s">
        <v>120</v>
      </c>
      <c r="B1310" t="s">
        <v>121</v>
      </c>
      <c r="C1310" t="s">
        <v>940</v>
      </c>
      <c r="D1310" t="s">
        <v>589</v>
      </c>
      <c r="E1310">
        <v>1</v>
      </c>
      <c r="G1310" t="s">
        <v>130</v>
      </c>
      <c r="I1310" t="s">
        <v>125</v>
      </c>
      <c r="Z1310" t="str">
        <f>IFERROR(MID(AA1310,FIND("-",H1310,1)+1,20),_xlfn.IFNA(VLOOKUP(F1310&amp;"-"&amp;AA1310,Ref_Kontak!$A:$E,4,FALSE),Ref_Kontak!$H$2))</f>
        <v>628999007703</v>
      </c>
      <c r="AA1310" t="str">
        <f t="shared" si="200"/>
        <v/>
      </c>
      <c r="AB1310" t="str">
        <f t="shared" si="201"/>
        <v/>
      </c>
      <c r="AC1310" t="str">
        <f t="shared" si="202"/>
        <v>628999007703</v>
      </c>
      <c r="AD1310" t="str">
        <f t="shared" si="203"/>
        <v>Halo+,+Visual+AI+5S+mendeteksi+Violation%3A+METALDET1-LINE+13</v>
      </c>
      <c r="AE1310" t="str">
        <f t="shared" si="204"/>
        <v>https://web.whatsapp.com/send/?phone=628999007703&amp;text=Halo+,+Visual+AI+5S+mendeteksi+Violation%3A+METALDET1-LINE+13&amp;type=phone_number&amp;app_absent=0</v>
      </c>
      <c r="AF1310" t="b">
        <f>IF(ISNA(VLOOKUP(D1310&amp;"-"&amp;AB1310, Ref_Kontak!$A:$E, 4, FALSE)), FALSE, TRUE)</f>
        <v>0</v>
      </c>
      <c r="AG1310" t="str">
        <f>_xlfn.IFNA(VLOOKUP(Z1310,Ref_Kontak!H:H,1,FALSE),"FALSE")</f>
        <v>628999007703</v>
      </c>
      <c r="AH1310" t="str">
        <f t="shared" si="205"/>
        <v>METALDET1-LINE 13</v>
      </c>
      <c r="AI1310">
        <f>IF(I1310="violation",COUNTIF($AH$1:AH1310,AH1310),0)</f>
        <v>470</v>
      </c>
      <c r="AJ1310" t="str">
        <f t="shared" si="206"/>
        <v>violation-METALDET1</v>
      </c>
      <c r="AK1310">
        <f>IF(I1310="violation",COUNTIF($AJ$1:AJ1310,AJ1310),FALSE)</f>
        <v>1075</v>
      </c>
      <c r="AL1310">
        <f t="shared" si="207"/>
        <v>0</v>
      </c>
      <c r="AM1310">
        <f t="shared" si="208"/>
        <v>3</v>
      </c>
      <c r="AN1310" t="str">
        <f t="shared" si="209"/>
        <v>ALERT! 3 Violation founded @METALDET1</v>
      </c>
    </row>
    <row r="1311" spans="1:40">
      <c r="A1311" t="s">
        <v>120</v>
      </c>
      <c r="B1311" t="s">
        <v>121</v>
      </c>
      <c r="C1311" t="s">
        <v>940</v>
      </c>
      <c r="D1311" t="s">
        <v>129</v>
      </c>
      <c r="E1311">
        <v>1</v>
      </c>
      <c r="G1311" t="s">
        <v>130</v>
      </c>
      <c r="I1311" t="s">
        <v>125</v>
      </c>
      <c r="Z1311" t="str">
        <f>IFERROR(MID(AA1311,FIND("-",H1311,1)+1,20),_xlfn.IFNA(VLOOKUP(F1311&amp;"-"&amp;AA1311,Ref_Kontak!$A:$E,4,FALSE),Ref_Kontak!$H$2))</f>
        <v>628999007703</v>
      </c>
      <c r="AA1311" t="str">
        <f t="shared" si="200"/>
        <v/>
      </c>
      <c r="AB1311" t="str">
        <f t="shared" si="201"/>
        <v/>
      </c>
      <c r="AC1311" t="str">
        <f t="shared" si="202"/>
        <v>628999007703</v>
      </c>
      <c r="AD1311" t="str">
        <f t="shared" si="203"/>
        <v>Halo+,+Visual+AI+5S+mendeteksi+Violation%3A+METALDET1-LINE+8</v>
      </c>
      <c r="AE1311" t="str">
        <f t="shared" si="204"/>
        <v>https://web.whatsapp.com/send/?phone=628999007703&amp;text=Halo+,+Visual+AI+5S+mendeteksi+Violation%3A+METALDET1-LINE+8&amp;type=phone_number&amp;app_absent=0</v>
      </c>
      <c r="AF1311" t="b">
        <f>IF(ISNA(VLOOKUP(D1311&amp;"-"&amp;AB1311, Ref_Kontak!$A:$E, 4, FALSE)), FALSE, TRUE)</f>
        <v>0</v>
      </c>
      <c r="AG1311" t="str">
        <f>_xlfn.IFNA(VLOOKUP(Z1311,Ref_Kontak!H:H,1,FALSE),"FALSE")</f>
        <v>628999007703</v>
      </c>
      <c r="AH1311" t="str">
        <f t="shared" si="205"/>
        <v>METALDET1-LINE 8</v>
      </c>
      <c r="AI1311">
        <f>IF(I1311="violation",COUNTIF($AH$1:AH1311,AH1311),0)</f>
        <v>607</v>
      </c>
      <c r="AJ1311" t="str">
        <f t="shared" si="206"/>
        <v>violation-METALDET1</v>
      </c>
      <c r="AK1311">
        <f>IF(I1311="violation",COUNTIF($AJ$1:AJ1311,AJ1311),FALSE)</f>
        <v>1076</v>
      </c>
      <c r="AL1311">
        <f t="shared" si="207"/>
        <v>0</v>
      </c>
      <c r="AM1311">
        <f t="shared" si="208"/>
        <v>3</v>
      </c>
      <c r="AN1311" t="str">
        <f t="shared" si="209"/>
        <v>ALERT! 3 Violation founded @METALDET1</v>
      </c>
    </row>
    <row r="1312" spans="1:40">
      <c r="A1312" t="s">
        <v>120</v>
      </c>
      <c r="B1312" t="s">
        <v>121</v>
      </c>
      <c r="C1312" t="s">
        <v>941</v>
      </c>
      <c r="D1312" t="s">
        <v>129</v>
      </c>
      <c r="E1312">
        <v>1</v>
      </c>
      <c r="G1312" t="s">
        <v>130</v>
      </c>
      <c r="I1312" t="s">
        <v>125</v>
      </c>
      <c r="Z1312" t="str">
        <f>IFERROR(MID(AA1312,FIND("-",H1312,1)+1,20),_xlfn.IFNA(VLOOKUP(F1312&amp;"-"&amp;AA1312,Ref_Kontak!$A:$E,4,FALSE),Ref_Kontak!$H$2))</f>
        <v>628999007703</v>
      </c>
      <c r="AA1312" t="str">
        <f t="shared" si="200"/>
        <v/>
      </c>
      <c r="AB1312" t="str">
        <f t="shared" si="201"/>
        <v/>
      </c>
      <c r="AC1312" t="str">
        <f t="shared" si="202"/>
        <v>628999007703</v>
      </c>
      <c r="AD1312" t="str">
        <f t="shared" si="203"/>
        <v>Halo+,+Visual+AI+5S+mendeteksi+Violation%3A+METALDET1-LINE+8</v>
      </c>
      <c r="AE1312" t="str">
        <f t="shared" si="204"/>
        <v>https://web.whatsapp.com/send/?phone=628999007703&amp;text=Halo+,+Visual+AI+5S+mendeteksi+Violation%3A+METALDET1-LINE+8&amp;type=phone_number&amp;app_absent=0</v>
      </c>
      <c r="AF1312" t="b">
        <f>IF(ISNA(VLOOKUP(D1312&amp;"-"&amp;AB1312, Ref_Kontak!$A:$E, 4, FALSE)), FALSE, TRUE)</f>
        <v>0</v>
      </c>
      <c r="AG1312" t="str">
        <f>_xlfn.IFNA(VLOOKUP(Z1312,Ref_Kontak!H:H,1,FALSE),"FALSE")</f>
        <v>628999007703</v>
      </c>
      <c r="AH1312" t="str">
        <f t="shared" si="205"/>
        <v>METALDET1-LINE 8</v>
      </c>
      <c r="AI1312">
        <f>IF(I1312="violation",COUNTIF($AH$1:AH1312,AH1312),0)</f>
        <v>608</v>
      </c>
      <c r="AJ1312" t="str">
        <f t="shared" si="206"/>
        <v>violation-METALDET1</v>
      </c>
      <c r="AK1312">
        <f>IF(I1312="violation",COUNTIF($AJ$1:AJ1312,AJ1312),FALSE)</f>
        <v>1077</v>
      </c>
      <c r="AL1312">
        <f t="shared" si="207"/>
        <v>0</v>
      </c>
      <c r="AM1312">
        <f t="shared" si="208"/>
        <v>3</v>
      </c>
      <c r="AN1312" t="str">
        <f t="shared" si="209"/>
        <v>ALERT! 3 Violation founded @METALDET1</v>
      </c>
    </row>
    <row r="1313" spans="1:40">
      <c r="A1313" t="s">
        <v>120</v>
      </c>
      <c r="B1313" t="s">
        <v>121</v>
      </c>
      <c r="C1313" t="s">
        <v>941</v>
      </c>
      <c r="D1313" t="s">
        <v>589</v>
      </c>
      <c r="E1313">
        <v>1</v>
      </c>
      <c r="G1313" t="s">
        <v>130</v>
      </c>
      <c r="I1313" t="s">
        <v>125</v>
      </c>
      <c r="Z1313" t="str">
        <f>IFERROR(MID(AA1313,FIND("-",H1313,1)+1,20),_xlfn.IFNA(VLOOKUP(F1313&amp;"-"&amp;AA1313,Ref_Kontak!$A:$E,4,FALSE),Ref_Kontak!$H$2))</f>
        <v>628999007703</v>
      </c>
      <c r="AA1313" t="str">
        <f t="shared" si="200"/>
        <v/>
      </c>
      <c r="AB1313" t="str">
        <f t="shared" si="201"/>
        <v/>
      </c>
      <c r="AC1313" t="str">
        <f t="shared" si="202"/>
        <v>628999007703</v>
      </c>
      <c r="AD1313" t="str">
        <f t="shared" si="203"/>
        <v>Halo+,+Visual+AI+5S+mendeteksi+Violation%3A+METALDET1-LINE+13</v>
      </c>
      <c r="AE1313" t="str">
        <f t="shared" si="204"/>
        <v>https://web.whatsapp.com/send/?phone=628999007703&amp;text=Halo+,+Visual+AI+5S+mendeteksi+Violation%3A+METALDET1-LINE+13&amp;type=phone_number&amp;app_absent=0</v>
      </c>
      <c r="AF1313" t="b">
        <f>IF(ISNA(VLOOKUP(D1313&amp;"-"&amp;AB1313, Ref_Kontak!$A:$E, 4, FALSE)), FALSE, TRUE)</f>
        <v>0</v>
      </c>
      <c r="AG1313" t="str">
        <f>_xlfn.IFNA(VLOOKUP(Z1313,Ref_Kontak!H:H,1,FALSE),"FALSE")</f>
        <v>628999007703</v>
      </c>
      <c r="AH1313" t="str">
        <f t="shared" si="205"/>
        <v>METALDET1-LINE 13</v>
      </c>
      <c r="AI1313">
        <f>IF(I1313="violation",COUNTIF($AH$1:AH1313,AH1313),0)</f>
        <v>471</v>
      </c>
      <c r="AJ1313" t="str">
        <f t="shared" si="206"/>
        <v>violation-METALDET1</v>
      </c>
      <c r="AK1313">
        <f>IF(I1313="violation",COUNTIF($AJ$1:AJ1313,AJ1313),FALSE)</f>
        <v>1078</v>
      </c>
      <c r="AL1313">
        <f t="shared" si="207"/>
        <v>0</v>
      </c>
      <c r="AM1313">
        <f t="shared" si="208"/>
        <v>3</v>
      </c>
      <c r="AN1313" t="str">
        <f t="shared" si="209"/>
        <v>ALERT! 3 Violation founded @METALDET1</v>
      </c>
    </row>
    <row r="1314" spans="1:40">
      <c r="A1314" t="s">
        <v>120</v>
      </c>
      <c r="B1314" t="s">
        <v>121</v>
      </c>
      <c r="C1314" t="s">
        <v>942</v>
      </c>
      <c r="D1314" t="s">
        <v>129</v>
      </c>
      <c r="E1314">
        <v>1</v>
      </c>
      <c r="G1314" t="s">
        <v>130</v>
      </c>
      <c r="I1314" t="s">
        <v>125</v>
      </c>
      <c r="Z1314" t="str">
        <f>IFERROR(MID(AA1314,FIND("-",H1314,1)+1,20),_xlfn.IFNA(VLOOKUP(F1314&amp;"-"&amp;AA1314,Ref_Kontak!$A:$E,4,FALSE),Ref_Kontak!$H$2))</f>
        <v>628999007703</v>
      </c>
      <c r="AA1314" t="str">
        <f t="shared" si="200"/>
        <v/>
      </c>
      <c r="AB1314" t="str">
        <f t="shared" si="201"/>
        <v/>
      </c>
      <c r="AC1314" t="str">
        <f t="shared" si="202"/>
        <v>628999007703</v>
      </c>
      <c r="AD1314" t="str">
        <f t="shared" si="203"/>
        <v>Halo+,+Visual+AI+5S+mendeteksi+Violation%3A+METALDET1-LINE+8</v>
      </c>
      <c r="AE1314" t="str">
        <f t="shared" si="204"/>
        <v>https://web.whatsapp.com/send/?phone=628999007703&amp;text=Halo+,+Visual+AI+5S+mendeteksi+Violation%3A+METALDET1-LINE+8&amp;type=phone_number&amp;app_absent=0</v>
      </c>
      <c r="AF1314" t="b">
        <f>IF(ISNA(VLOOKUP(D1314&amp;"-"&amp;AB1314, Ref_Kontak!$A:$E, 4, FALSE)), FALSE, TRUE)</f>
        <v>0</v>
      </c>
      <c r="AG1314" t="str">
        <f>_xlfn.IFNA(VLOOKUP(Z1314,Ref_Kontak!H:H,1,FALSE),"FALSE")</f>
        <v>628999007703</v>
      </c>
      <c r="AH1314" t="str">
        <f t="shared" si="205"/>
        <v>METALDET1-LINE 8</v>
      </c>
      <c r="AI1314">
        <f>IF(I1314="violation",COUNTIF($AH$1:AH1314,AH1314),0)</f>
        <v>609</v>
      </c>
      <c r="AJ1314" t="str">
        <f t="shared" si="206"/>
        <v>violation-METALDET1</v>
      </c>
      <c r="AK1314">
        <f>IF(I1314="violation",COUNTIF($AJ$1:AJ1314,AJ1314),FALSE)</f>
        <v>1079</v>
      </c>
      <c r="AL1314">
        <f t="shared" si="207"/>
        <v>0</v>
      </c>
      <c r="AM1314">
        <f t="shared" si="208"/>
        <v>3</v>
      </c>
      <c r="AN1314" t="str">
        <f t="shared" si="209"/>
        <v>ALERT! 3 Violation founded @METALDET1</v>
      </c>
    </row>
    <row r="1315" spans="1:40">
      <c r="A1315" t="s">
        <v>120</v>
      </c>
      <c r="B1315" t="s">
        <v>121</v>
      </c>
      <c r="C1315" t="s">
        <v>943</v>
      </c>
      <c r="D1315" t="s">
        <v>589</v>
      </c>
      <c r="E1315">
        <v>1</v>
      </c>
      <c r="G1315" t="s">
        <v>130</v>
      </c>
      <c r="I1315" t="s">
        <v>125</v>
      </c>
      <c r="Z1315" t="str">
        <f>IFERROR(MID(AA1315,FIND("-",H1315,1)+1,20),_xlfn.IFNA(VLOOKUP(F1315&amp;"-"&amp;AA1315,Ref_Kontak!$A:$E,4,FALSE),Ref_Kontak!$H$2))</f>
        <v>628999007703</v>
      </c>
      <c r="AA1315" t="str">
        <f t="shared" si="200"/>
        <v/>
      </c>
      <c r="AB1315" t="str">
        <f t="shared" si="201"/>
        <v/>
      </c>
      <c r="AC1315" t="str">
        <f t="shared" si="202"/>
        <v>628999007703</v>
      </c>
      <c r="AD1315" t="str">
        <f t="shared" si="203"/>
        <v>Halo+,+Visual+AI+5S+mendeteksi+Violation%3A+METALDET1-LINE+13</v>
      </c>
      <c r="AE1315" t="str">
        <f t="shared" si="204"/>
        <v>https://web.whatsapp.com/send/?phone=628999007703&amp;text=Halo+,+Visual+AI+5S+mendeteksi+Violation%3A+METALDET1-LINE+13&amp;type=phone_number&amp;app_absent=0</v>
      </c>
      <c r="AF1315" t="b">
        <f>IF(ISNA(VLOOKUP(D1315&amp;"-"&amp;AB1315, Ref_Kontak!$A:$E, 4, FALSE)), FALSE, TRUE)</f>
        <v>0</v>
      </c>
      <c r="AG1315" t="str">
        <f>_xlfn.IFNA(VLOOKUP(Z1315,Ref_Kontak!H:H,1,FALSE),"FALSE")</f>
        <v>628999007703</v>
      </c>
      <c r="AH1315" t="str">
        <f t="shared" si="205"/>
        <v>METALDET1-LINE 13</v>
      </c>
      <c r="AI1315">
        <f>IF(I1315="violation",COUNTIF($AH$1:AH1315,AH1315),0)</f>
        <v>472</v>
      </c>
      <c r="AJ1315" t="str">
        <f t="shared" si="206"/>
        <v>violation-METALDET1</v>
      </c>
      <c r="AK1315">
        <f>IF(I1315="violation",COUNTIF($AJ$1:AJ1315,AJ1315),FALSE)</f>
        <v>1080</v>
      </c>
      <c r="AL1315">
        <f t="shared" si="207"/>
        <v>0</v>
      </c>
      <c r="AM1315">
        <f t="shared" si="208"/>
        <v>3</v>
      </c>
      <c r="AN1315" t="str">
        <f t="shared" si="209"/>
        <v>ALERT! 3 Violation founded @METALDET1</v>
      </c>
    </row>
    <row r="1316" spans="1:40">
      <c r="A1316" t="s">
        <v>120</v>
      </c>
      <c r="B1316" t="s">
        <v>121</v>
      </c>
      <c r="C1316" t="s">
        <v>943</v>
      </c>
      <c r="D1316" t="s">
        <v>129</v>
      </c>
      <c r="E1316">
        <v>1</v>
      </c>
      <c r="G1316" t="s">
        <v>130</v>
      </c>
      <c r="I1316" t="s">
        <v>125</v>
      </c>
      <c r="Z1316" t="str">
        <f>IFERROR(MID(AA1316,FIND("-",H1316,1)+1,20),_xlfn.IFNA(VLOOKUP(F1316&amp;"-"&amp;AA1316,Ref_Kontak!$A:$E,4,FALSE),Ref_Kontak!$H$2))</f>
        <v>628999007703</v>
      </c>
      <c r="AA1316" t="str">
        <f t="shared" si="200"/>
        <v/>
      </c>
      <c r="AB1316" t="str">
        <f t="shared" si="201"/>
        <v/>
      </c>
      <c r="AC1316" t="str">
        <f t="shared" si="202"/>
        <v>628999007703</v>
      </c>
      <c r="AD1316" t="str">
        <f t="shared" si="203"/>
        <v>Halo+,+Visual+AI+5S+mendeteksi+Violation%3A+METALDET1-LINE+8</v>
      </c>
      <c r="AE1316" t="str">
        <f t="shared" si="204"/>
        <v>https://web.whatsapp.com/send/?phone=628999007703&amp;text=Halo+,+Visual+AI+5S+mendeteksi+Violation%3A+METALDET1-LINE+8&amp;type=phone_number&amp;app_absent=0</v>
      </c>
      <c r="AF1316" t="b">
        <f>IF(ISNA(VLOOKUP(D1316&amp;"-"&amp;AB1316, Ref_Kontak!$A:$E, 4, FALSE)), FALSE, TRUE)</f>
        <v>0</v>
      </c>
      <c r="AG1316" t="str">
        <f>_xlfn.IFNA(VLOOKUP(Z1316,Ref_Kontak!H:H,1,FALSE),"FALSE")</f>
        <v>628999007703</v>
      </c>
      <c r="AH1316" t="str">
        <f t="shared" si="205"/>
        <v>METALDET1-LINE 8</v>
      </c>
      <c r="AI1316">
        <f>IF(I1316="violation",COUNTIF($AH$1:AH1316,AH1316),0)</f>
        <v>610</v>
      </c>
      <c r="AJ1316" t="str">
        <f t="shared" si="206"/>
        <v>violation-METALDET1</v>
      </c>
      <c r="AK1316">
        <f>IF(I1316="violation",COUNTIF($AJ$1:AJ1316,AJ1316),FALSE)</f>
        <v>1081</v>
      </c>
      <c r="AL1316">
        <f t="shared" si="207"/>
        <v>0</v>
      </c>
      <c r="AM1316">
        <f t="shared" si="208"/>
        <v>3</v>
      </c>
      <c r="AN1316" t="str">
        <f t="shared" si="209"/>
        <v>ALERT! 3 Violation founded @METALDET1</v>
      </c>
    </row>
    <row r="1317" spans="1:40">
      <c r="A1317" t="s">
        <v>120</v>
      </c>
      <c r="B1317" t="s">
        <v>121</v>
      </c>
      <c r="C1317" t="s">
        <v>943</v>
      </c>
      <c r="D1317" t="s">
        <v>589</v>
      </c>
      <c r="E1317">
        <v>1</v>
      </c>
      <c r="G1317" t="s">
        <v>130</v>
      </c>
      <c r="I1317" t="s">
        <v>125</v>
      </c>
      <c r="Z1317" t="str">
        <f>IFERROR(MID(AA1317,FIND("-",H1317,1)+1,20),_xlfn.IFNA(VLOOKUP(F1317&amp;"-"&amp;AA1317,Ref_Kontak!$A:$E,4,FALSE),Ref_Kontak!$H$2))</f>
        <v>628999007703</v>
      </c>
      <c r="AA1317" t="str">
        <f t="shared" si="200"/>
        <v/>
      </c>
      <c r="AB1317" t="str">
        <f t="shared" si="201"/>
        <v/>
      </c>
      <c r="AC1317" t="str">
        <f t="shared" si="202"/>
        <v>628999007703</v>
      </c>
      <c r="AD1317" t="str">
        <f t="shared" si="203"/>
        <v>Halo+,+Visual+AI+5S+mendeteksi+Violation%3A+METALDET1-LINE+13</v>
      </c>
      <c r="AE1317" t="str">
        <f t="shared" si="204"/>
        <v>https://web.whatsapp.com/send/?phone=628999007703&amp;text=Halo+,+Visual+AI+5S+mendeteksi+Violation%3A+METALDET1-LINE+13&amp;type=phone_number&amp;app_absent=0</v>
      </c>
      <c r="AF1317" t="b">
        <f>IF(ISNA(VLOOKUP(D1317&amp;"-"&amp;AB1317, Ref_Kontak!$A:$E, 4, FALSE)), FALSE, TRUE)</f>
        <v>0</v>
      </c>
      <c r="AG1317" t="str">
        <f>_xlfn.IFNA(VLOOKUP(Z1317,Ref_Kontak!H:H,1,FALSE),"FALSE")</f>
        <v>628999007703</v>
      </c>
      <c r="AH1317" t="str">
        <f t="shared" si="205"/>
        <v>METALDET1-LINE 13</v>
      </c>
      <c r="AI1317">
        <f>IF(I1317="violation",COUNTIF($AH$1:AH1317,AH1317),0)</f>
        <v>473</v>
      </c>
      <c r="AJ1317" t="str">
        <f t="shared" si="206"/>
        <v>violation-METALDET1</v>
      </c>
      <c r="AK1317">
        <f>IF(I1317="violation",COUNTIF($AJ$1:AJ1317,AJ1317),FALSE)</f>
        <v>1082</v>
      </c>
      <c r="AL1317">
        <f t="shared" si="207"/>
        <v>0</v>
      </c>
      <c r="AM1317">
        <f t="shared" si="208"/>
        <v>3</v>
      </c>
      <c r="AN1317" t="str">
        <f t="shared" si="209"/>
        <v>ALERT! 3 Violation founded @METALDET1</v>
      </c>
    </row>
    <row r="1318" spans="1:40">
      <c r="A1318" t="s">
        <v>120</v>
      </c>
      <c r="B1318" t="s">
        <v>121</v>
      </c>
      <c r="C1318" t="s">
        <v>944</v>
      </c>
      <c r="D1318" t="s">
        <v>129</v>
      </c>
      <c r="E1318">
        <v>1</v>
      </c>
      <c r="G1318" t="s">
        <v>130</v>
      </c>
      <c r="I1318" t="s">
        <v>125</v>
      </c>
      <c r="Z1318" t="str">
        <f>IFERROR(MID(AA1318,FIND("-",H1318,1)+1,20),_xlfn.IFNA(VLOOKUP(F1318&amp;"-"&amp;AA1318,Ref_Kontak!$A:$E,4,FALSE),Ref_Kontak!$H$2))</f>
        <v>628999007703</v>
      </c>
      <c r="AA1318" t="str">
        <f t="shared" si="200"/>
        <v/>
      </c>
      <c r="AB1318" t="str">
        <f t="shared" si="201"/>
        <v/>
      </c>
      <c r="AC1318" t="str">
        <f t="shared" si="202"/>
        <v>628999007703</v>
      </c>
      <c r="AD1318" t="str">
        <f t="shared" si="203"/>
        <v>Halo+,+Visual+AI+5S+mendeteksi+Violation%3A+METALDET1-LINE+8</v>
      </c>
      <c r="AE1318" t="str">
        <f t="shared" si="204"/>
        <v>https://web.whatsapp.com/send/?phone=628999007703&amp;text=Halo+,+Visual+AI+5S+mendeteksi+Violation%3A+METALDET1-LINE+8&amp;type=phone_number&amp;app_absent=0</v>
      </c>
      <c r="AF1318" t="b">
        <f>IF(ISNA(VLOOKUP(D1318&amp;"-"&amp;AB1318, Ref_Kontak!$A:$E, 4, FALSE)), FALSE, TRUE)</f>
        <v>0</v>
      </c>
      <c r="AG1318" t="str">
        <f>_xlfn.IFNA(VLOOKUP(Z1318,Ref_Kontak!H:H,1,FALSE),"FALSE")</f>
        <v>628999007703</v>
      </c>
      <c r="AH1318" t="str">
        <f t="shared" si="205"/>
        <v>METALDET1-LINE 8</v>
      </c>
      <c r="AI1318">
        <f>IF(I1318="violation",COUNTIF($AH$1:AH1318,AH1318),0)</f>
        <v>611</v>
      </c>
      <c r="AJ1318" t="str">
        <f t="shared" si="206"/>
        <v>violation-METALDET1</v>
      </c>
      <c r="AK1318">
        <f>IF(I1318="violation",COUNTIF($AJ$1:AJ1318,AJ1318),FALSE)</f>
        <v>1083</v>
      </c>
      <c r="AL1318">
        <f t="shared" si="207"/>
        <v>0</v>
      </c>
      <c r="AM1318">
        <f t="shared" si="208"/>
        <v>3</v>
      </c>
      <c r="AN1318" t="str">
        <f t="shared" si="209"/>
        <v>ALERT! 3 Violation founded @METALDET1</v>
      </c>
    </row>
    <row r="1319" spans="1:40">
      <c r="A1319" t="s">
        <v>120</v>
      </c>
      <c r="B1319" t="s">
        <v>121</v>
      </c>
      <c r="C1319" t="s">
        <v>944</v>
      </c>
      <c r="D1319" t="s">
        <v>589</v>
      </c>
      <c r="E1319">
        <v>1</v>
      </c>
      <c r="G1319" t="s">
        <v>130</v>
      </c>
      <c r="I1319" t="s">
        <v>125</v>
      </c>
      <c r="Z1319" t="str">
        <f>IFERROR(MID(AA1319,FIND("-",H1319,1)+1,20),_xlfn.IFNA(VLOOKUP(F1319&amp;"-"&amp;AA1319,Ref_Kontak!$A:$E,4,FALSE),Ref_Kontak!$H$2))</f>
        <v>628999007703</v>
      </c>
      <c r="AA1319" t="str">
        <f t="shared" si="200"/>
        <v/>
      </c>
      <c r="AB1319" t="str">
        <f t="shared" si="201"/>
        <v/>
      </c>
      <c r="AC1319" t="str">
        <f t="shared" si="202"/>
        <v>628999007703</v>
      </c>
      <c r="AD1319" t="str">
        <f t="shared" si="203"/>
        <v>Halo+,+Visual+AI+5S+mendeteksi+Violation%3A+METALDET1-LINE+13</v>
      </c>
      <c r="AE1319" t="str">
        <f t="shared" si="204"/>
        <v>https://web.whatsapp.com/send/?phone=628999007703&amp;text=Halo+,+Visual+AI+5S+mendeteksi+Violation%3A+METALDET1-LINE+13&amp;type=phone_number&amp;app_absent=0</v>
      </c>
      <c r="AF1319" t="b">
        <f>IF(ISNA(VLOOKUP(D1319&amp;"-"&amp;AB1319, Ref_Kontak!$A:$E, 4, FALSE)), FALSE, TRUE)</f>
        <v>0</v>
      </c>
      <c r="AG1319" t="str">
        <f>_xlfn.IFNA(VLOOKUP(Z1319,Ref_Kontak!H:H,1,FALSE),"FALSE")</f>
        <v>628999007703</v>
      </c>
      <c r="AH1319" t="str">
        <f t="shared" si="205"/>
        <v>METALDET1-LINE 13</v>
      </c>
      <c r="AI1319">
        <f>IF(I1319="violation",COUNTIF($AH$1:AH1319,AH1319),0)</f>
        <v>474</v>
      </c>
      <c r="AJ1319" t="str">
        <f t="shared" si="206"/>
        <v>violation-METALDET1</v>
      </c>
      <c r="AK1319">
        <f>IF(I1319="violation",COUNTIF($AJ$1:AJ1319,AJ1319),FALSE)</f>
        <v>1084</v>
      </c>
      <c r="AL1319">
        <f t="shared" si="207"/>
        <v>0</v>
      </c>
      <c r="AM1319">
        <f t="shared" si="208"/>
        <v>3</v>
      </c>
      <c r="AN1319" t="str">
        <f t="shared" si="209"/>
        <v>ALERT! 3 Violation founded @METALDET1</v>
      </c>
    </row>
    <row r="1320" spans="1:40">
      <c r="A1320" t="s">
        <v>120</v>
      </c>
      <c r="B1320" t="s">
        <v>121</v>
      </c>
      <c r="C1320" t="s">
        <v>945</v>
      </c>
      <c r="D1320" t="s">
        <v>589</v>
      </c>
      <c r="E1320">
        <v>1</v>
      </c>
      <c r="G1320" t="s">
        <v>130</v>
      </c>
      <c r="I1320" t="s">
        <v>125</v>
      </c>
      <c r="Z1320" t="str">
        <f>IFERROR(MID(AA1320,FIND("-",H1320,1)+1,20),_xlfn.IFNA(VLOOKUP(F1320&amp;"-"&amp;AA1320,Ref_Kontak!$A:$E,4,FALSE),Ref_Kontak!$H$2))</f>
        <v>628999007703</v>
      </c>
      <c r="AA1320" t="str">
        <f t="shared" si="200"/>
        <v/>
      </c>
      <c r="AB1320" t="str">
        <f t="shared" si="201"/>
        <v/>
      </c>
      <c r="AC1320" t="str">
        <f t="shared" si="202"/>
        <v>628999007703</v>
      </c>
      <c r="AD1320" t="str">
        <f t="shared" si="203"/>
        <v>Halo+,+Visual+AI+5S+mendeteksi+Violation%3A+METALDET1-LINE+13</v>
      </c>
      <c r="AE1320" t="str">
        <f t="shared" si="204"/>
        <v>https://web.whatsapp.com/send/?phone=628999007703&amp;text=Halo+,+Visual+AI+5S+mendeteksi+Violation%3A+METALDET1-LINE+13&amp;type=phone_number&amp;app_absent=0</v>
      </c>
      <c r="AF1320" t="b">
        <f>IF(ISNA(VLOOKUP(D1320&amp;"-"&amp;AB1320, Ref_Kontak!$A:$E, 4, FALSE)), FALSE, TRUE)</f>
        <v>0</v>
      </c>
      <c r="AG1320" t="str">
        <f>_xlfn.IFNA(VLOOKUP(Z1320,Ref_Kontak!H:H,1,FALSE),"FALSE")</f>
        <v>628999007703</v>
      </c>
      <c r="AH1320" t="str">
        <f t="shared" si="205"/>
        <v>METALDET1-LINE 13</v>
      </c>
      <c r="AI1320">
        <f>IF(I1320="violation",COUNTIF($AH$1:AH1320,AH1320),0)</f>
        <v>475</v>
      </c>
      <c r="AJ1320" t="str">
        <f t="shared" si="206"/>
        <v>violation-METALDET1</v>
      </c>
      <c r="AK1320">
        <f>IF(I1320="violation",COUNTIF($AJ$1:AJ1320,AJ1320),FALSE)</f>
        <v>1085</v>
      </c>
      <c r="AL1320">
        <f t="shared" si="207"/>
        <v>0</v>
      </c>
      <c r="AM1320">
        <f t="shared" si="208"/>
        <v>3</v>
      </c>
      <c r="AN1320" t="str">
        <f t="shared" si="209"/>
        <v>ALERT! 3 Violation founded @METALDET1</v>
      </c>
    </row>
    <row r="1321" spans="1:40">
      <c r="A1321" t="s">
        <v>120</v>
      </c>
      <c r="B1321" t="s">
        <v>121</v>
      </c>
      <c r="C1321" t="s">
        <v>945</v>
      </c>
      <c r="D1321" t="s">
        <v>129</v>
      </c>
      <c r="E1321">
        <v>1</v>
      </c>
      <c r="G1321" t="s">
        <v>130</v>
      </c>
      <c r="I1321" t="s">
        <v>125</v>
      </c>
      <c r="Z1321" t="str">
        <f>IFERROR(MID(AA1321,FIND("-",H1321,1)+1,20),_xlfn.IFNA(VLOOKUP(F1321&amp;"-"&amp;AA1321,Ref_Kontak!$A:$E,4,FALSE),Ref_Kontak!$H$2))</f>
        <v>628999007703</v>
      </c>
      <c r="AA1321" t="str">
        <f t="shared" si="200"/>
        <v/>
      </c>
      <c r="AB1321" t="str">
        <f t="shared" si="201"/>
        <v/>
      </c>
      <c r="AC1321" t="str">
        <f t="shared" si="202"/>
        <v>628999007703</v>
      </c>
      <c r="AD1321" t="str">
        <f t="shared" si="203"/>
        <v>Halo+,+Visual+AI+5S+mendeteksi+Violation%3A+METALDET1-LINE+8</v>
      </c>
      <c r="AE1321" t="str">
        <f t="shared" si="204"/>
        <v>https://web.whatsapp.com/send/?phone=628999007703&amp;text=Halo+,+Visual+AI+5S+mendeteksi+Violation%3A+METALDET1-LINE+8&amp;type=phone_number&amp;app_absent=0</v>
      </c>
      <c r="AF1321" t="b">
        <f>IF(ISNA(VLOOKUP(D1321&amp;"-"&amp;AB1321, Ref_Kontak!$A:$E, 4, FALSE)), FALSE, TRUE)</f>
        <v>0</v>
      </c>
      <c r="AG1321" t="str">
        <f>_xlfn.IFNA(VLOOKUP(Z1321,Ref_Kontak!H:H,1,FALSE),"FALSE")</f>
        <v>628999007703</v>
      </c>
      <c r="AH1321" t="str">
        <f t="shared" si="205"/>
        <v>METALDET1-LINE 8</v>
      </c>
      <c r="AI1321">
        <f>IF(I1321="violation",COUNTIF($AH$1:AH1321,AH1321),0)</f>
        <v>612</v>
      </c>
      <c r="AJ1321" t="str">
        <f t="shared" si="206"/>
        <v>violation-METALDET1</v>
      </c>
      <c r="AK1321">
        <f>IF(I1321="violation",COUNTIF($AJ$1:AJ1321,AJ1321),FALSE)</f>
        <v>1086</v>
      </c>
      <c r="AL1321">
        <f t="shared" si="207"/>
        <v>0</v>
      </c>
      <c r="AM1321">
        <f t="shared" si="208"/>
        <v>3</v>
      </c>
      <c r="AN1321" t="str">
        <f t="shared" si="209"/>
        <v>ALERT! 3 Violation founded @METALDET1</v>
      </c>
    </row>
    <row r="1322" spans="1:40">
      <c r="A1322" t="s">
        <v>120</v>
      </c>
      <c r="B1322" t="s">
        <v>121</v>
      </c>
      <c r="C1322" t="s">
        <v>946</v>
      </c>
      <c r="D1322" t="s">
        <v>129</v>
      </c>
      <c r="E1322">
        <v>1</v>
      </c>
      <c r="G1322" t="s">
        <v>130</v>
      </c>
      <c r="I1322" t="s">
        <v>125</v>
      </c>
      <c r="Z1322" t="str">
        <f>IFERROR(MID(AA1322,FIND("-",H1322,1)+1,20),_xlfn.IFNA(VLOOKUP(F1322&amp;"-"&amp;AA1322,Ref_Kontak!$A:$E,4,FALSE),Ref_Kontak!$H$2))</f>
        <v>628999007703</v>
      </c>
      <c r="AA1322" t="str">
        <f t="shared" si="200"/>
        <v/>
      </c>
      <c r="AB1322" t="str">
        <f t="shared" si="201"/>
        <v/>
      </c>
      <c r="AC1322" t="str">
        <f t="shared" si="202"/>
        <v>628999007703</v>
      </c>
      <c r="AD1322" t="str">
        <f t="shared" si="203"/>
        <v>Halo+,+Visual+AI+5S+mendeteksi+Violation%3A+METALDET1-LINE+8</v>
      </c>
      <c r="AE1322" t="str">
        <f t="shared" si="204"/>
        <v>https://web.whatsapp.com/send/?phone=628999007703&amp;text=Halo+,+Visual+AI+5S+mendeteksi+Violation%3A+METALDET1-LINE+8&amp;type=phone_number&amp;app_absent=0</v>
      </c>
      <c r="AF1322" t="b">
        <f>IF(ISNA(VLOOKUP(D1322&amp;"-"&amp;AB1322, Ref_Kontak!$A:$E, 4, FALSE)), FALSE, TRUE)</f>
        <v>0</v>
      </c>
      <c r="AG1322" t="str">
        <f>_xlfn.IFNA(VLOOKUP(Z1322,Ref_Kontak!H:H,1,FALSE),"FALSE")</f>
        <v>628999007703</v>
      </c>
      <c r="AH1322" t="str">
        <f t="shared" si="205"/>
        <v>METALDET1-LINE 8</v>
      </c>
      <c r="AI1322">
        <f>IF(I1322="violation",COUNTIF($AH$1:AH1322,AH1322),0)</f>
        <v>613</v>
      </c>
      <c r="AJ1322" t="str">
        <f t="shared" si="206"/>
        <v>violation-METALDET1</v>
      </c>
      <c r="AK1322">
        <f>IF(I1322="violation",COUNTIF($AJ$1:AJ1322,AJ1322),FALSE)</f>
        <v>1087</v>
      </c>
      <c r="AL1322">
        <f t="shared" si="207"/>
        <v>0</v>
      </c>
      <c r="AM1322">
        <f t="shared" si="208"/>
        <v>3</v>
      </c>
      <c r="AN1322" t="str">
        <f t="shared" si="209"/>
        <v>ALERT! 3 Violation founded @METALDET1</v>
      </c>
    </row>
    <row r="1323" spans="1:40">
      <c r="A1323" t="s">
        <v>120</v>
      </c>
      <c r="B1323" t="s">
        <v>121</v>
      </c>
      <c r="C1323" t="s">
        <v>946</v>
      </c>
      <c r="D1323" t="s">
        <v>589</v>
      </c>
      <c r="E1323">
        <v>1</v>
      </c>
      <c r="G1323" t="s">
        <v>130</v>
      </c>
      <c r="I1323" t="s">
        <v>125</v>
      </c>
      <c r="Z1323" t="str">
        <f>IFERROR(MID(AA1323,FIND("-",H1323,1)+1,20),_xlfn.IFNA(VLOOKUP(F1323&amp;"-"&amp;AA1323,Ref_Kontak!$A:$E,4,FALSE),Ref_Kontak!$H$2))</f>
        <v>628999007703</v>
      </c>
      <c r="AA1323" t="str">
        <f t="shared" si="200"/>
        <v/>
      </c>
      <c r="AB1323" t="str">
        <f t="shared" si="201"/>
        <v/>
      </c>
      <c r="AC1323" t="str">
        <f t="shared" si="202"/>
        <v>628999007703</v>
      </c>
      <c r="AD1323" t="str">
        <f t="shared" si="203"/>
        <v>Halo+,+Visual+AI+5S+mendeteksi+Violation%3A+METALDET1-LINE+13</v>
      </c>
      <c r="AE1323" t="str">
        <f t="shared" si="204"/>
        <v>https://web.whatsapp.com/send/?phone=628999007703&amp;text=Halo+,+Visual+AI+5S+mendeteksi+Violation%3A+METALDET1-LINE+13&amp;type=phone_number&amp;app_absent=0</v>
      </c>
      <c r="AF1323" t="b">
        <f>IF(ISNA(VLOOKUP(D1323&amp;"-"&amp;AB1323, Ref_Kontak!$A:$E, 4, FALSE)), FALSE, TRUE)</f>
        <v>0</v>
      </c>
      <c r="AG1323" t="str">
        <f>_xlfn.IFNA(VLOOKUP(Z1323,Ref_Kontak!H:H,1,FALSE),"FALSE")</f>
        <v>628999007703</v>
      </c>
      <c r="AH1323" t="str">
        <f t="shared" si="205"/>
        <v>METALDET1-LINE 13</v>
      </c>
      <c r="AI1323">
        <f>IF(I1323="violation",COUNTIF($AH$1:AH1323,AH1323),0)</f>
        <v>476</v>
      </c>
      <c r="AJ1323" t="str">
        <f t="shared" si="206"/>
        <v>violation-METALDET1</v>
      </c>
      <c r="AK1323">
        <f>IF(I1323="violation",COUNTIF($AJ$1:AJ1323,AJ1323),FALSE)</f>
        <v>1088</v>
      </c>
      <c r="AL1323">
        <f t="shared" si="207"/>
        <v>0</v>
      </c>
      <c r="AM1323">
        <f t="shared" si="208"/>
        <v>3</v>
      </c>
      <c r="AN1323" t="str">
        <f t="shared" si="209"/>
        <v>ALERT! 3 Violation founded @METALDET1</v>
      </c>
    </row>
    <row r="1324" spans="1:40">
      <c r="A1324" t="s">
        <v>120</v>
      </c>
      <c r="B1324" t="s">
        <v>121</v>
      </c>
      <c r="C1324" t="s">
        <v>947</v>
      </c>
      <c r="D1324" t="s">
        <v>129</v>
      </c>
      <c r="E1324">
        <v>1</v>
      </c>
      <c r="G1324" t="s">
        <v>130</v>
      </c>
      <c r="I1324" t="s">
        <v>125</v>
      </c>
      <c r="Z1324" t="str">
        <f>IFERROR(MID(AA1324,FIND("-",H1324,1)+1,20),_xlfn.IFNA(VLOOKUP(F1324&amp;"-"&amp;AA1324,Ref_Kontak!$A:$E,4,FALSE),Ref_Kontak!$H$2))</f>
        <v>628999007703</v>
      </c>
      <c r="AA1324" t="str">
        <f t="shared" si="200"/>
        <v/>
      </c>
      <c r="AB1324" t="str">
        <f t="shared" si="201"/>
        <v/>
      </c>
      <c r="AC1324" t="str">
        <f t="shared" si="202"/>
        <v>628999007703</v>
      </c>
      <c r="AD1324" t="str">
        <f t="shared" si="203"/>
        <v>Halo+,+Visual+AI+5S+mendeteksi+Violation%3A+METALDET1-LINE+8</v>
      </c>
      <c r="AE1324" t="str">
        <f t="shared" si="204"/>
        <v>https://web.whatsapp.com/send/?phone=628999007703&amp;text=Halo+,+Visual+AI+5S+mendeteksi+Violation%3A+METALDET1-LINE+8&amp;type=phone_number&amp;app_absent=0</v>
      </c>
      <c r="AF1324" t="b">
        <f>IF(ISNA(VLOOKUP(D1324&amp;"-"&amp;AB1324, Ref_Kontak!$A:$E, 4, FALSE)), FALSE, TRUE)</f>
        <v>0</v>
      </c>
      <c r="AG1324" t="str">
        <f>_xlfn.IFNA(VLOOKUP(Z1324,Ref_Kontak!H:H,1,FALSE),"FALSE")</f>
        <v>628999007703</v>
      </c>
      <c r="AH1324" t="str">
        <f t="shared" si="205"/>
        <v>METALDET1-LINE 8</v>
      </c>
      <c r="AI1324">
        <f>IF(I1324="violation",COUNTIF($AH$1:AH1324,AH1324),0)</f>
        <v>614</v>
      </c>
      <c r="AJ1324" t="str">
        <f t="shared" si="206"/>
        <v>violation-METALDET1</v>
      </c>
      <c r="AK1324">
        <f>IF(I1324="violation",COUNTIF($AJ$1:AJ1324,AJ1324),FALSE)</f>
        <v>1089</v>
      </c>
      <c r="AL1324">
        <f t="shared" si="207"/>
        <v>0</v>
      </c>
      <c r="AM1324">
        <f t="shared" si="208"/>
        <v>3</v>
      </c>
      <c r="AN1324" t="str">
        <f t="shared" si="209"/>
        <v>ALERT! 3 Violation founded @METALDET1</v>
      </c>
    </row>
    <row r="1325" spans="1:40">
      <c r="A1325" t="s">
        <v>120</v>
      </c>
      <c r="B1325" t="s">
        <v>121</v>
      </c>
      <c r="C1325" t="s">
        <v>948</v>
      </c>
      <c r="D1325" t="s">
        <v>589</v>
      </c>
      <c r="E1325">
        <v>1</v>
      </c>
      <c r="G1325" t="s">
        <v>130</v>
      </c>
      <c r="I1325" t="s">
        <v>125</v>
      </c>
      <c r="Z1325" t="str">
        <f>IFERROR(MID(AA1325,FIND("-",H1325,1)+1,20),_xlfn.IFNA(VLOOKUP(F1325&amp;"-"&amp;AA1325,Ref_Kontak!$A:$E,4,FALSE),Ref_Kontak!$H$2))</f>
        <v>628999007703</v>
      </c>
      <c r="AA1325" t="str">
        <f t="shared" si="200"/>
        <v/>
      </c>
      <c r="AB1325" t="str">
        <f t="shared" si="201"/>
        <v/>
      </c>
      <c r="AC1325" t="str">
        <f t="shared" si="202"/>
        <v>628999007703</v>
      </c>
      <c r="AD1325" t="str">
        <f t="shared" si="203"/>
        <v>Halo+,+Visual+AI+5S+mendeteksi+Violation%3A+METALDET1-LINE+13</v>
      </c>
      <c r="AE1325" t="str">
        <f t="shared" si="204"/>
        <v>https://web.whatsapp.com/send/?phone=628999007703&amp;text=Halo+,+Visual+AI+5S+mendeteksi+Violation%3A+METALDET1-LINE+13&amp;type=phone_number&amp;app_absent=0</v>
      </c>
      <c r="AF1325" t="b">
        <f>IF(ISNA(VLOOKUP(D1325&amp;"-"&amp;AB1325, Ref_Kontak!$A:$E, 4, FALSE)), FALSE, TRUE)</f>
        <v>0</v>
      </c>
      <c r="AG1325" t="str">
        <f>_xlfn.IFNA(VLOOKUP(Z1325,Ref_Kontak!H:H,1,FALSE),"FALSE")</f>
        <v>628999007703</v>
      </c>
      <c r="AH1325" t="str">
        <f t="shared" si="205"/>
        <v>METALDET1-LINE 13</v>
      </c>
      <c r="AI1325">
        <f>IF(I1325="violation",COUNTIF($AH$1:AH1325,AH1325),0)</f>
        <v>477</v>
      </c>
      <c r="AJ1325" t="str">
        <f t="shared" si="206"/>
        <v>violation-METALDET1</v>
      </c>
      <c r="AK1325">
        <f>IF(I1325="violation",COUNTIF($AJ$1:AJ1325,AJ1325),FALSE)</f>
        <v>1090</v>
      </c>
      <c r="AL1325">
        <f t="shared" si="207"/>
        <v>0</v>
      </c>
      <c r="AM1325">
        <f t="shared" si="208"/>
        <v>3</v>
      </c>
      <c r="AN1325" t="str">
        <f t="shared" si="209"/>
        <v>ALERT! 3 Violation founded @METALDET1</v>
      </c>
    </row>
    <row r="1326" spans="1:40">
      <c r="A1326" t="s">
        <v>120</v>
      </c>
      <c r="B1326" t="s">
        <v>121</v>
      </c>
      <c r="C1326" t="s">
        <v>948</v>
      </c>
      <c r="D1326" t="s">
        <v>129</v>
      </c>
      <c r="E1326">
        <v>1</v>
      </c>
      <c r="G1326" t="s">
        <v>130</v>
      </c>
      <c r="I1326" t="s">
        <v>125</v>
      </c>
      <c r="Z1326" t="str">
        <f>IFERROR(MID(AA1326,FIND("-",H1326,1)+1,20),_xlfn.IFNA(VLOOKUP(F1326&amp;"-"&amp;AA1326,Ref_Kontak!$A:$E,4,FALSE),Ref_Kontak!$H$2))</f>
        <v>628999007703</v>
      </c>
      <c r="AA1326" t="str">
        <f t="shared" si="200"/>
        <v/>
      </c>
      <c r="AB1326" t="str">
        <f t="shared" si="201"/>
        <v/>
      </c>
      <c r="AC1326" t="str">
        <f t="shared" si="202"/>
        <v>628999007703</v>
      </c>
      <c r="AD1326" t="str">
        <f t="shared" si="203"/>
        <v>Halo+,+Visual+AI+5S+mendeteksi+Violation%3A+METALDET1-LINE+8</v>
      </c>
      <c r="AE1326" t="str">
        <f t="shared" si="204"/>
        <v>https://web.whatsapp.com/send/?phone=628999007703&amp;text=Halo+,+Visual+AI+5S+mendeteksi+Violation%3A+METALDET1-LINE+8&amp;type=phone_number&amp;app_absent=0</v>
      </c>
      <c r="AF1326" t="b">
        <f>IF(ISNA(VLOOKUP(D1326&amp;"-"&amp;AB1326, Ref_Kontak!$A:$E, 4, FALSE)), FALSE, TRUE)</f>
        <v>0</v>
      </c>
      <c r="AG1326" t="str">
        <f>_xlfn.IFNA(VLOOKUP(Z1326,Ref_Kontak!H:H,1,FALSE),"FALSE")</f>
        <v>628999007703</v>
      </c>
      <c r="AH1326" t="str">
        <f t="shared" si="205"/>
        <v>METALDET1-LINE 8</v>
      </c>
      <c r="AI1326">
        <f>IF(I1326="violation",COUNTIF($AH$1:AH1326,AH1326),0)</f>
        <v>615</v>
      </c>
      <c r="AJ1326" t="str">
        <f t="shared" si="206"/>
        <v>violation-METALDET1</v>
      </c>
      <c r="AK1326">
        <f>IF(I1326="violation",COUNTIF($AJ$1:AJ1326,AJ1326),FALSE)</f>
        <v>1091</v>
      </c>
      <c r="AL1326">
        <f t="shared" si="207"/>
        <v>0</v>
      </c>
      <c r="AM1326">
        <f t="shared" si="208"/>
        <v>3</v>
      </c>
      <c r="AN1326" t="str">
        <f t="shared" si="209"/>
        <v>ALERT! 3 Violation founded @METALDET1</v>
      </c>
    </row>
    <row r="1327" spans="1:40">
      <c r="A1327" t="s">
        <v>120</v>
      </c>
      <c r="B1327" t="s">
        <v>121</v>
      </c>
      <c r="C1327" t="s">
        <v>948</v>
      </c>
      <c r="D1327" t="s">
        <v>589</v>
      </c>
      <c r="E1327">
        <v>1</v>
      </c>
      <c r="G1327" t="s">
        <v>130</v>
      </c>
      <c r="I1327" t="s">
        <v>125</v>
      </c>
      <c r="Z1327" t="str">
        <f>IFERROR(MID(AA1327,FIND("-",H1327,1)+1,20),_xlfn.IFNA(VLOOKUP(F1327&amp;"-"&amp;AA1327,Ref_Kontak!$A:$E,4,FALSE),Ref_Kontak!$H$2))</f>
        <v>628999007703</v>
      </c>
      <c r="AA1327" t="str">
        <f t="shared" si="200"/>
        <v/>
      </c>
      <c r="AB1327" t="str">
        <f t="shared" si="201"/>
        <v/>
      </c>
      <c r="AC1327" t="str">
        <f t="shared" si="202"/>
        <v>628999007703</v>
      </c>
      <c r="AD1327" t="str">
        <f t="shared" si="203"/>
        <v>Halo+,+Visual+AI+5S+mendeteksi+Violation%3A+METALDET1-LINE+13</v>
      </c>
      <c r="AE1327" t="str">
        <f t="shared" si="204"/>
        <v>https://web.whatsapp.com/send/?phone=628999007703&amp;text=Halo+,+Visual+AI+5S+mendeteksi+Violation%3A+METALDET1-LINE+13&amp;type=phone_number&amp;app_absent=0</v>
      </c>
      <c r="AF1327" t="b">
        <f>IF(ISNA(VLOOKUP(D1327&amp;"-"&amp;AB1327, Ref_Kontak!$A:$E, 4, FALSE)), FALSE, TRUE)</f>
        <v>0</v>
      </c>
      <c r="AG1327" t="str">
        <f>_xlfn.IFNA(VLOOKUP(Z1327,Ref_Kontak!H:H,1,FALSE),"FALSE")</f>
        <v>628999007703</v>
      </c>
      <c r="AH1327" t="str">
        <f t="shared" si="205"/>
        <v>METALDET1-LINE 13</v>
      </c>
      <c r="AI1327">
        <f>IF(I1327="violation",COUNTIF($AH$1:AH1327,AH1327),0)</f>
        <v>478</v>
      </c>
      <c r="AJ1327" t="str">
        <f t="shared" si="206"/>
        <v>violation-METALDET1</v>
      </c>
      <c r="AK1327">
        <f>IF(I1327="violation",COUNTIF($AJ$1:AJ1327,AJ1327),FALSE)</f>
        <v>1092</v>
      </c>
      <c r="AL1327">
        <f t="shared" si="207"/>
        <v>0</v>
      </c>
      <c r="AM1327">
        <f t="shared" si="208"/>
        <v>3</v>
      </c>
      <c r="AN1327" t="str">
        <f t="shared" si="209"/>
        <v>ALERT! 3 Violation founded @METALDET1</v>
      </c>
    </row>
    <row r="1328" spans="1:40">
      <c r="A1328" t="s">
        <v>120</v>
      </c>
      <c r="B1328" t="s">
        <v>121</v>
      </c>
      <c r="C1328" t="s">
        <v>949</v>
      </c>
      <c r="D1328" t="s">
        <v>129</v>
      </c>
      <c r="E1328">
        <v>1</v>
      </c>
      <c r="G1328" t="s">
        <v>130</v>
      </c>
      <c r="I1328" t="s">
        <v>125</v>
      </c>
      <c r="Z1328" t="str">
        <f>IFERROR(MID(AA1328,FIND("-",H1328,1)+1,20),_xlfn.IFNA(VLOOKUP(F1328&amp;"-"&amp;AA1328,Ref_Kontak!$A:$E,4,FALSE),Ref_Kontak!$H$2))</f>
        <v>628999007703</v>
      </c>
      <c r="AA1328" t="str">
        <f t="shared" si="200"/>
        <v/>
      </c>
      <c r="AB1328" t="str">
        <f t="shared" si="201"/>
        <v/>
      </c>
      <c r="AC1328" t="str">
        <f t="shared" si="202"/>
        <v>628999007703</v>
      </c>
      <c r="AD1328" t="str">
        <f t="shared" si="203"/>
        <v>Halo+,+Visual+AI+5S+mendeteksi+Violation%3A+METALDET1-LINE+8</v>
      </c>
      <c r="AE1328" t="str">
        <f t="shared" si="204"/>
        <v>https://web.whatsapp.com/send/?phone=628999007703&amp;text=Halo+,+Visual+AI+5S+mendeteksi+Violation%3A+METALDET1-LINE+8&amp;type=phone_number&amp;app_absent=0</v>
      </c>
      <c r="AF1328" t="b">
        <f>IF(ISNA(VLOOKUP(D1328&amp;"-"&amp;AB1328, Ref_Kontak!$A:$E, 4, FALSE)), FALSE, TRUE)</f>
        <v>0</v>
      </c>
      <c r="AG1328" t="str">
        <f>_xlfn.IFNA(VLOOKUP(Z1328,Ref_Kontak!H:H,1,FALSE),"FALSE")</f>
        <v>628999007703</v>
      </c>
      <c r="AH1328" t="str">
        <f t="shared" si="205"/>
        <v>METALDET1-LINE 8</v>
      </c>
      <c r="AI1328">
        <f>IF(I1328="violation",COUNTIF($AH$1:AH1328,AH1328),0)</f>
        <v>616</v>
      </c>
      <c r="AJ1328" t="str">
        <f t="shared" si="206"/>
        <v>violation-METALDET1</v>
      </c>
      <c r="AK1328">
        <f>IF(I1328="violation",COUNTIF($AJ$1:AJ1328,AJ1328),FALSE)</f>
        <v>1093</v>
      </c>
      <c r="AL1328">
        <f t="shared" si="207"/>
        <v>0</v>
      </c>
      <c r="AM1328">
        <f t="shared" si="208"/>
        <v>3</v>
      </c>
      <c r="AN1328" t="str">
        <f t="shared" si="209"/>
        <v>ALERT! 3 Violation founded @METALDET1</v>
      </c>
    </row>
    <row r="1329" spans="1:40">
      <c r="A1329" t="s">
        <v>120</v>
      </c>
      <c r="B1329" t="s">
        <v>121</v>
      </c>
      <c r="C1329" t="s">
        <v>949</v>
      </c>
      <c r="D1329" t="s">
        <v>589</v>
      </c>
      <c r="E1329">
        <v>1</v>
      </c>
      <c r="G1329" t="s">
        <v>130</v>
      </c>
      <c r="I1329" t="s">
        <v>125</v>
      </c>
      <c r="Z1329" t="str">
        <f>IFERROR(MID(AA1329,FIND("-",H1329,1)+1,20),_xlfn.IFNA(VLOOKUP(F1329&amp;"-"&amp;AA1329,Ref_Kontak!$A:$E,4,FALSE),Ref_Kontak!$H$2))</f>
        <v>628999007703</v>
      </c>
      <c r="AA1329" t="str">
        <f t="shared" si="200"/>
        <v/>
      </c>
      <c r="AB1329" t="str">
        <f t="shared" si="201"/>
        <v/>
      </c>
      <c r="AC1329" t="str">
        <f t="shared" si="202"/>
        <v>628999007703</v>
      </c>
      <c r="AD1329" t="str">
        <f t="shared" si="203"/>
        <v>Halo+,+Visual+AI+5S+mendeteksi+Violation%3A+METALDET1-LINE+13</v>
      </c>
      <c r="AE1329" t="str">
        <f t="shared" si="204"/>
        <v>https://web.whatsapp.com/send/?phone=628999007703&amp;text=Halo+,+Visual+AI+5S+mendeteksi+Violation%3A+METALDET1-LINE+13&amp;type=phone_number&amp;app_absent=0</v>
      </c>
      <c r="AF1329" t="b">
        <f>IF(ISNA(VLOOKUP(D1329&amp;"-"&amp;AB1329, Ref_Kontak!$A:$E, 4, FALSE)), FALSE, TRUE)</f>
        <v>0</v>
      </c>
      <c r="AG1329" t="str">
        <f>_xlfn.IFNA(VLOOKUP(Z1329,Ref_Kontak!H:H,1,FALSE),"FALSE")</f>
        <v>628999007703</v>
      </c>
      <c r="AH1329" t="str">
        <f t="shared" si="205"/>
        <v>METALDET1-LINE 13</v>
      </c>
      <c r="AI1329">
        <f>IF(I1329="violation",COUNTIF($AH$1:AH1329,AH1329),0)</f>
        <v>479</v>
      </c>
      <c r="AJ1329" t="str">
        <f t="shared" si="206"/>
        <v>violation-METALDET1</v>
      </c>
      <c r="AK1329">
        <f>IF(I1329="violation",COUNTIF($AJ$1:AJ1329,AJ1329),FALSE)</f>
        <v>1094</v>
      </c>
      <c r="AL1329">
        <f t="shared" si="207"/>
        <v>0</v>
      </c>
      <c r="AM1329">
        <f t="shared" si="208"/>
        <v>3</v>
      </c>
      <c r="AN1329" t="str">
        <f t="shared" si="209"/>
        <v>ALERT! 3 Violation founded @METALDET1</v>
      </c>
    </row>
    <row r="1330" spans="1:40">
      <c r="A1330" t="s">
        <v>120</v>
      </c>
      <c r="B1330" t="s">
        <v>121</v>
      </c>
      <c r="C1330" t="s">
        <v>950</v>
      </c>
      <c r="D1330" t="s">
        <v>589</v>
      </c>
      <c r="E1330">
        <v>1</v>
      </c>
      <c r="G1330" t="s">
        <v>130</v>
      </c>
      <c r="I1330" t="s">
        <v>125</v>
      </c>
      <c r="Z1330" t="str">
        <f>IFERROR(MID(AA1330,FIND("-",H1330,1)+1,20),_xlfn.IFNA(VLOOKUP(F1330&amp;"-"&amp;AA1330,Ref_Kontak!$A:$E,4,FALSE),Ref_Kontak!$H$2))</f>
        <v>628999007703</v>
      </c>
      <c r="AA1330" t="str">
        <f t="shared" si="200"/>
        <v/>
      </c>
      <c r="AB1330" t="str">
        <f t="shared" si="201"/>
        <v/>
      </c>
      <c r="AC1330" t="str">
        <f t="shared" si="202"/>
        <v>628999007703</v>
      </c>
      <c r="AD1330" t="str">
        <f t="shared" si="203"/>
        <v>Halo+,+Visual+AI+5S+mendeteksi+Violation%3A+METALDET1-LINE+13</v>
      </c>
      <c r="AE1330" t="str">
        <f t="shared" si="204"/>
        <v>https://web.whatsapp.com/send/?phone=628999007703&amp;text=Halo+,+Visual+AI+5S+mendeteksi+Violation%3A+METALDET1-LINE+13&amp;type=phone_number&amp;app_absent=0</v>
      </c>
      <c r="AF1330" t="b">
        <f>IF(ISNA(VLOOKUP(D1330&amp;"-"&amp;AB1330, Ref_Kontak!$A:$E, 4, FALSE)), FALSE, TRUE)</f>
        <v>0</v>
      </c>
      <c r="AG1330" t="str">
        <f>_xlfn.IFNA(VLOOKUP(Z1330,Ref_Kontak!H:H,1,FALSE),"FALSE")</f>
        <v>628999007703</v>
      </c>
      <c r="AH1330" t="str">
        <f t="shared" si="205"/>
        <v>METALDET1-LINE 13</v>
      </c>
      <c r="AI1330">
        <f>IF(I1330="violation",COUNTIF($AH$1:AH1330,AH1330),0)</f>
        <v>480</v>
      </c>
      <c r="AJ1330" t="str">
        <f t="shared" si="206"/>
        <v>violation-METALDET1</v>
      </c>
      <c r="AK1330">
        <f>IF(I1330="violation",COUNTIF($AJ$1:AJ1330,AJ1330),FALSE)</f>
        <v>1095</v>
      </c>
      <c r="AL1330">
        <f t="shared" si="207"/>
        <v>0</v>
      </c>
      <c r="AM1330">
        <f t="shared" si="208"/>
        <v>3</v>
      </c>
      <c r="AN1330" t="str">
        <f t="shared" si="209"/>
        <v>ALERT! 3 Violation founded @METALDET1</v>
      </c>
    </row>
    <row r="1331" spans="1:40">
      <c r="A1331" t="s">
        <v>120</v>
      </c>
      <c r="B1331" t="s">
        <v>121</v>
      </c>
      <c r="C1331" t="s">
        <v>950</v>
      </c>
      <c r="D1331" t="s">
        <v>129</v>
      </c>
      <c r="E1331">
        <v>1</v>
      </c>
      <c r="G1331" t="s">
        <v>130</v>
      </c>
      <c r="I1331" t="s">
        <v>125</v>
      </c>
      <c r="Z1331" t="str">
        <f>IFERROR(MID(AA1331,FIND("-",H1331,1)+1,20),_xlfn.IFNA(VLOOKUP(F1331&amp;"-"&amp;AA1331,Ref_Kontak!$A:$E,4,FALSE),Ref_Kontak!$H$2))</f>
        <v>628999007703</v>
      </c>
      <c r="AA1331" t="str">
        <f t="shared" si="200"/>
        <v/>
      </c>
      <c r="AB1331" t="str">
        <f t="shared" si="201"/>
        <v/>
      </c>
      <c r="AC1331" t="str">
        <f t="shared" si="202"/>
        <v>628999007703</v>
      </c>
      <c r="AD1331" t="str">
        <f t="shared" si="203"/>
        <v>Halo+,+Visual+AI+5S+mendeteksi+Violation%3A+METALDET1-LINE+8</v>
      </c>
      <c r="AE1331" t="str">
        <f t="shared" si="204"/>
        <v>https://web.whatsapp.com/send/?phone=628999007703&amp;text=Halo+,+Visual+AI+5S+mendeteksi+Violation%3A+METALDET1-LINE+8&amp;type=phone_number&amp;app_absent=0</v>
      </c>
      <c r="AF1331" t="b">
        <f>IF(ISNA(VLOOKUP(D1331&amp;"-"&amp;AB1331, Ref_Kontak!$A:$E, 4, FALSE)), FALSE, TRUE)</f>
        <v>0</v>
      </c>
      <c r="AG1331" t="str">
        <f>_xlfn.IFNA(VLOOKUP(Z1331,Ref_Kontak!H:H,1,FALSE),"FALSE")</f>
        <v>628999007703</v>
      </c>
      <c r="AH1331" t="str">
        <f t="shared" si="205"/>
        <v>METALDET1-LINE 8</v>
      </c>
      <c r="AI1331">
        <f>IF(I1331="violation",COUNTIF($AH$1:AH1331,AH1331),0)</f>
        <v>617</v>
      </c>
      <c r="AJ1331" t="str">
        <f t="shared" si="206"/>
        <v>violation-METALDET1</v>
      </c>
      <c r="AK1331">
        <f>IF(I1331="violation",COUNTIF($AJ$1:AJ1331,AJ1331),FALSE)</f>
        <v>1096</v>
      </c>
      <c r="AL1331">
        <f t="shared" si="207"/>
        <v>0</v>
      </c>
      <c r="AM1331">
        <f t="shared" si="208"/>
        <v>3</v>
      </c>
      <c r="AN1331" t="str">
        <f t="shared" si="209"/>
        <v>ALERT! 3 Violation founded @METALDET1</v>
      </c>
    </row>
    <row r="1332" spans="1:40">
      <c r="A1332" t="s">
        <v>120</v>
      </c>
      <c r="B1332" t="s">
        <v>121</v>
      </c>
      <c r="C1332" t="s">
        <v>951</v>
      </c>
      <c r="D1332" t="s">
        <v>129</v>
      </c>
      <c r="E1332">
        <v>1</v>
      </c>
      <c r="G1332" t="s">
        <v>130</v>
      </c>
      <c r="I1332" t="s">
        <v>125</v>
      </c>
      <c r="Z1332" t="str">
        <f>IFERROR(MID(AA1332,FIND("-",H1332,1)+1,20),_xlfn.IFNA(VLOOKUP(F1332&amp;"-"&amp;AA1332,Ref_Kontak!$A:$E,4,FALSE),Ref_Kontak!$H$2))</f>
        <v>628999007703</v>
      </c>
      <c r="AA1332" t="str">
        <f t="shared" si="200"/>
        <v/>
      </c>
      <c r="AB1332" t="str">
        <f t="shared" si="201"/>
        <v/>
      </c>
      <c r="AC1332" t="str">
        <f t="shared" si="202"/>
        <v>628999007703</v>
      </c>
      <c r="AD1332" t="str">
        <f t="shared" si="203"/>
        <v>Halo+,+Visual+AI+5S+mendeteksi+Violation%3A+METALDET1-LINE+8</v>
      </c>
      <c r="AE1332" t="str">
        <f t="shared" si="204"/>
        <v>https://web.whatsapp.com/send/?phone=628999007703&amp;text=Halo+,+Visual+AI+5S+mendeteksi+Violation%3A+METALDET1-LINE+8&amp;type=phone_number&amp;app_absent=0</v>
      </c>
      <c r="AF1332" t="b">
        <f>IF(ISNA(VLOOKUP(D1332&amp;"-"&amp;AB1332, Ref_Kontak!$A:$E, 4, FALSE)), FALSE, TRUE)</f>
        <v>0</v>
      </c>
      <c r="AG1332" t="str">
        <f>_xlfn.IFNA(VLOOKUP(Z1332,Ref_Kontak!H:H,1,FALSE),"FALSE")</f>
        <v>628999007703</v>
      </c>
      <c r="AH1332" t="str">
        <f t="shared" si="205"/>
        <v>METALDET1-LINE 8</v>
      </c>
      <c r="AI1332">
        <f>IF(I1332="violation",COUNTIF($AH$1:AH1332,AH1332),0)</f>
        <v>618</v>
      </c>
      <c r="AJ1332" t="str">
        <f t="shared" si="206"/>
        <v>violation-METALDET1</v>
      </c>
      <c r="AK1332">
        <f>IF(I1332="violation",COUNTIF($AJ$1:AJ1332,AJ1332),FALSE)</f>
        <v>1097</v>
      </c>
      <c r="AL1332">
        <f t="shared" si="207"/>
        <v>0</v>
      </c>
      <c r="AM1332">
        <f t="shared" si="208"/>
        <v>3</v>
      </c>
      <c r="AN1332" t="str">
        <f t="shared" si="209"/>
        <v>ALERT! 3 Violation founded @METALDET1</v>
      </c>
    </row>
    <row r="1333" spans="1:40">
      <c r="A1333" t="s">
        <v>120</v>
      </c>
      <c r="B1333" t="s">
        <v>121</v>
      </c>
      <c r="C1333" t="s">
        <v>951</v>
      </c>
      <c r="D1333" t="s">
        <v>589</v>
      </c>
      <c r="E1333">
        <v>1</v>
      </c>
      <c r="G1333" t="s">
        <v>130</v>
      </c>
      <c r="I1333" t="s">
        <v>125</v>
      </c>
      <c r="Z1333" t="str">
        <f>IFERROR(MID(AA1333,FIND("-",H1333,1)+1,20),_xlfn.IFNA(VLOOKUP(F1333&amp;"-"&amp;AA1333,Ref_Kontak!$A:$E,4,FALSE),Ref_Kontak!$H$2))</f>
        <v>628999007703</v>
      </c>
      <c r="AA1333" t="str">
        <f t="shared" si="200"/>
        <v/>
      </c>
      <c r="AB1333" t="str">
        <f t="shared" si="201"/>
        <v/>
      </c>
      <c r="AC1333" t="str">
        <f t="shared" si="202"/>
        <v>628999007703</v>
      </c>
      <c r="AD1333" t="str">
        <f t="shared" si="203"/>
        <v>Halo+,+Visual+AI+5S+mendeteksi+Violation%3A+METALDET1-LINE+13</v>
      </c>
      <c r="AE1333" t="str">
        <f t="shared" si="204"/>
        <v>https://web.whatsapp.com/send/?phone=628999007703&amp;text=Halo+,+Visual+AI+5S+mendeteksi+Violation%3A+METALDET1-LINE+13&amp;type=phone_number&amp;app_absent=0</v>
      </c>
      <c r="AF1333" t="b">
        <f>IF(ISNA(VLOOKUP(D1333&amp;"-"&amp;AB1333, Ref_Kontak!$A:$E, 4, FALSE)), FALSE, TRUE)</f>
        <v>0</v>
      </c>
      <c r="AG1333" t="str">
        <f>_xlfn.IFNA(VLOOKUP(Z1333,Ref_Kontak!H:H,1,FALSE),"FALSE")</f>
        <v>628999007703</v>
      </c>
      <c r="AH1333" t="str">
        <f t="shared" si="205"/>
        <v>METALDET1-LINE 13</v>
      </c>
      <c r="AI1333">
        <f>IF(I1333="violation",COUNTIF($AH$1:AH1333,AH1333),0)</f>
        <v>481</v>
      </c>
      <c r="AJ1333" t="str">
        <f t="shared" si="206"/>
        <v>violation-METALDET1</v>
      </c>
      <c r="AK1333">
        <f>IF(I1333="violation",COUNTIF($AJ$1:AJ1333,AJ1333),FALSE)</f>
        <v>1098</v>
      </c>
      <c r="AL1333">
        <f t="shared" si="207"/>
        <v>0</v>
      </c>
      <c r="AM1333">
        <f t="shared" si="208"/>
        <v>3</v>
      </c>
      <c r="AN1333" t="str">
        <f t="shared" si="209"/>
        <v>ALERT! 3 Violation founded @METALDET1</v>
      </c>
    </row>
    <row r="1334" spans="1:40">
      <c r="A1334" t="s">
        <v>120</v>
      </c>
      <c r="B1334" t="s">
        <v>121</v>
      </c>
      <c r="C1334" t="s">
        <v>952</v>
      </c>
      <c r="D1334" t="s">
        <v>129</v>
      </c>
      <c r="E1334">
        <v>1</v>
      </c>
      <c r="G1334" t="s">
        <v>130</v>
      </c>
      <c r="I1334" t="s">
        <v>125</v>
      </c>
      <c r="Z1334" t="str">
        <f>IFERROR(MID(AA1334,FIND("-",H1334,1)+1,20),_xlfn.IFNA(VLOOKUP(F1334&amp;"-"&amp;AA1334,Ref_Kontak!$A:$E,4,FALSE),Ref_Kontak!$H$2))</f>
        <v>628999007703</v>
      </c>
      <c r="AA1334" t="str">
        <f t="shared" si="200"/>
        <v/>
      </c>
      <c r="AB1334" t="str">
        <f t="shared" si="201"/>
        <v/>
      </c>
      <c r="AC1334" t="str">
        <f t="shared" si="202"/>
        <v>628999007703</v>
      </c>
      <c r="AD1334" t="str">
        <f t="shared" si="203"/>
        <v>Halo+,+Visual+AI+5S+mendeteksi+Violation%3A+METALDET1-LINE+8</v>
      </c>
      <c r="AE1334" t="str">
        <f t="shared" si="204"/>
        <v>https://web.whatsapp.com/send/?phone=628999007703&amp;text=Halo+,+Visual+AI+5S+mendeteksi+Violation%3A+METALDET1-LINE+8&amp;type=phone_number&amp;app_absent=0</v>
      </c>
      <c r="AF1334" t="b">
        <f>IF(ISNA(VLOOKUP(D1334&amp;"-"&amp;AB1334, Ref_Kontak!$A:$E, 4, FALSE)), FALSE, TRUE)</f>
        <v>0</v>
      </c>
      <c r="AG1334" t="str">
        <f>_xlfn.IFNA(VLOOKUP(Z1334,Ref_Kontak!H:H,1,FALSE),"FALSE")</f>
        <v>628999007703</v>
      </c>
      <c r="AH1334" t="str">
        <f t="shared" si="205"/>
        <v>METALDET1-LINE 8</v>
      </c>
      <c r="AI1334">
        <f>IF(I1334="violation",COUNTIF($AH$1:AH1334,AH1334),0)</f>
        <v>619</v>
      </c>
      <c r="AJ1334" t="str">
        <f t="shared" si="206"/>
        <v>violation-METALDET1</v>
      </c>
      <c r="AK1334">
        <f>IF(I1334="violation",COUNTIF($AJ$1:AJ1334,AJ1334),FALSE)</f>
        <v>1099</v>
      </c>
      <c r="AL1334">
        <f t="shared" si="207"/>
        <v>0</v>
      </c>
      <c r="AM1334">
        <f t="shared" si="208"/>
        <v>3</v>
      </c>
      <c r="AN1334" t="str">
        <f t="shared" si="209"/>
        <v>ALERT! 3 Violation founded @METALDET1</v>
      </c>
    </row>
    <row r="1335" spans="1:40">
      <c r="A1335" t="s">
        <v>120</v>
      </c>
      <c r="B1335" t="s">
        <v>121</v>
      </c>
      <c r="C1335" t="s">
        <v>953</v>
      </c>
      <c r="D1335" t="s">
        <v>589</v>
      </c>
      <c r="E1335">
        <v>1</v>
      </c>
      <c r="G1335" t="s">
        <v>130</v>
      </c>
      <c r="I1335" t="s">
        <v>125</v>
      </c>
      <c r="Z1335" t="str">
        <f>IFERROR(MID(AA1335,FIND("-",H1335,1)+1,20),_xlfn.IFNA(VLOOKUP(F1335&amp;"-"&amp;AA1335,Ref_Kontak!$A:$E,4,FALSE),Ref_Kontak!$H$2))</f>
        <v>628999007703</v>
      </c>
      <c r="AA1335" t="str">
        <f t="shared" si="200"/>
        <v/>
      </c>
      <c r="AB1335" t="str">
        <f t="shared" si="201"/>
        <v/>
      </c>
      <c r="AC1335" t="str">
        <f t="shared" si="202"/>
        <v>628999007703</v>
      </c>
      <c r="AD1335" t="str">
        <f t="shared" si="203"/>
        <v>Halo+,+Visual+AI+5S+mendeteksi+Violation%3A+METALDET1-LINE+13</v>
      </c>
      <c r="AE1335" t="str">
        <f t="shared" si="204"/>
        <v>https://web.whatsapp.com/send/?phone=628999007703&amp;text=Halo+,+Visual+AI+5S+mendeteksi+Violation%3A+METALDET1-LINE+13&amp;type=phone_number&amp;app_absent=0</v>
      </c>
      <c r="AF1335" t="b">
        <f>IF(ISNA(VLOOKUP(D1335&amp;"-"&amp;AB1335, Ref_Kontak!$A:$E, 4, FALSE)), FALSE, TRUE)</f>
        <v>0</v>
      </c>
      <c r="AG1335" t="str">
        <f>_xlfn.IFNA(VLOOKUP(Z1335,Ref_Kontak!H:H,1,FALSE),"FALSE")</f>
        <v>628999007703</v>
      </c>
      <c r="AH1335" t="str">
        <f t="shared" si="205"/>
        <v>METALDET1-LINE 13</v>
      </c>
      <c r="AI1335">
        <f>IF(I1335="violation",COUNTIF($AH$1:AH1335,AH1335),0)</f>
        <v>482</v>
      </c>
      <c r="AJ1335" t="str">
        <f t="shared" si="206"/>
        <v>violation-METALDET1</v>
      </c>
      <c r="AK1335">
        <f>IF(I1335="violation",COUNTIF($AJ$1:AJ1335,AJ1335),FALSE)</f>
        <v>1100</v>
      </c>
      <c r="AL1335">
        <f t="shared" si="207"/>
        <v>0</v>
      </c>
      <c r="AM1335">
        <f t="shared" si="208"/>
        <v>3</v>
      </c>
      <c r="AN1335" t="str">
        <f t="shared" si="209"/>
        <v>ALERT! 3 Violation founded @METALDET1</v>
      </c>
    </row>
    <row r="1336" spans="1:40">
      <c r="A1336" t="s">
        <v>120</v>
      </c>
      <c r="B1336" t="s">
        <v>121</v>
      </c>
      <c r="C1336" t="s">
        <v>953</v>
      </c>
      <c r="D1336" t="s">
        <v>129</v>
      </c>
      <c r="E1336">
        <v>1</v>
      </c>
      <c r="G1336" t="s">
        <v>130</v>
      </c>
      <c r="I1336" t="s">
        <v>125</v>
      </c>
      <c r="Z1336" t="str">
        <f>IFERROR(MID(AA1336,FIND("-",H1336,1)+1,20),_xlfn.IFNA(VLOOKUP(F1336&amp;"-"&amp;AA1336,Ref_Kontak!$A:$E,4,FALSE),Ref_Kontak!$H$2))</f>
        <v>628999007703</v>
      </c>
      <c r="AA1336" t="str">
        <f t="shared" si="200"/>
        <v/>
      </c>
      <c r="AB1336" t="str">
        <f t="shared" si="201"/>
        <v/>
      </c>
      <c r="AC1336" t="str">
        <f t="shared" si="202"/>
        <v>628999007703</v>
      </c>
      <c r="AD1336" t="str">
        <f t="shared" si="203"/>
        <v>Halo+,+Visual+AI+5S+mendeteksi+Violation%3A+METALDET1-LINE+8</v>
      </c>
      <c r="AE1336" t="str">
        <f t="shared" si="204"/>
        <v>https://web.whatsapp.com/send/?phone=628999007703&amp;text=Halo+,+Visual+AI+5S+mendeteksi+Violation%3A+METALDET1-LINE+8&amp;type=phone_number&amp;app_absent=0</v>
      </c>
      <c r="AF1336" t="b">
        <f>IF(ISNA(VLOOKUP(D1336&amp;"-"&amp;AB1336, Ref_Kontak!$A:$E, 4, FALSE)), FALSE, TRUE)</f>
        <v>0</v>
      </c>
      <c r="AG1336" t="str">
        <f>_xlfn.IFNA(VLOOKUP(Z1336,Ref_Kontak!H:H,1,FALSE),"FALSE")</f>
        <v>628999007703</v>
      </c>
      <c r="AH1336" t="str">
        <f t="shared" si="205"/>
        <v>METALDET1-LINE 8</v>
      </c>
      <c r="AI1336">
        <f>IF(I1336="violation",COUNTIF($AH$1:AH1336,AH1336),0)</f>
        <v>620</v>
      </c>
      <c r="AJ1336" t="str">
        <f t="shared" si="206"/>
        <v>violation-METALDET1</v>
      </c>
      <c r="AK1336">
        <f>IF(I1336="violation",COUNTIF($AJ$1:AJ1336,AJ1336),FALSE)</f>
        <v>1101</v>
      </c>
      <c r="AL1336">
        <f t="shared" si="207"/>
        <v>0</v>
      </c>
      <c r="AM1336">
        <f t="shared" si="208"/>
        <v>3</v>
      </c>
      <c r="AN1336" t="str">
        <f t="shared" si="209"/>
        <v>ALERT! 3 Violation founded @METALDET1</v>
      </c>
    </row>
    <row r="1337" spans="1:40">
      <c r="A1337" t="s">
        <v>120</v>
      </c>
      <c r="B1337" t="s">
        <v>121</v>
      </c>
      <c r="C1337" t="s">
        <v>953</v>
      </c>
      <c r="D1337" t="s">
        <v>589</v>
      </c>
      <c r="E1337">
        <v>1</v>
      </c>
      <c r="G1337" t="s">
        <v>130</v>
      </c>
      <c r="I1337" t="s">
        <v>125</v>
      </c>
      <c r="Z1337" t="str">
        <f>IFERROR(MID(AA1337,FIND("-",H1337,1)+1,20),_xlfn.IFNA(VLOOKUP(F1337&amp;"-"&amp;AA1337,Ref_Kontak!$A:$E,4,FALSE),Ref_Kontak!$H$2))</f>
        <v>628999007703</v>
      </c>
      <c r="AA1337" t="str">
        <f t="shared" si="200"/>
        <v/>
      </c>
      <c r="AB1337" t="str">
        <f t="shared" si="201"/>
        <v/>
      </c>
      <c r="AC1337" t="str">
        <f t="shared" si="202"/>
        <v>628999007703</v>
      </c>
      <c r="AD1337" t="str">
        <f t="shared" si="203"/>
        <v>Halo+,+Visual+AI+5S+mendeteksi+Violation%3A+METALDET1-LINE+13</v>
      </c>
      <c r="AE1337" t="str">
        <f t="shared" si="204"/>
        <v>https://web.whatsapp.com/send/?phone=628999007703&amp;text=Halo+,+Visual+AI+5S+mendeteksi+Violation%3A+METALDET1-LINE+13&amp;type=phone_number&amp;app_absent=0</v>
      </c>
      <c r="AF1337" t="b">
        <f>IF(ISNA(VLOOKUP(D1337&amp;"-"&amp;AB1337, Ref_Kontak!$A:$E, 4, FALSE)), FALSE, TRUE)</f>
        <v>0</v>
      </c>
      <c r="AG1337" t="str">
        <f>_xlfn.IFNA(VLOOKUP(Z1337,Ref_Kontak!H:H,1,FALSE),"FALSE")</f>
        <v>628999007703</v>
      </c>
      <c r="AH1337" t="str">
        <f t="shared" si="205"/>
        <v>METALDET1-LINE 13</v>
      </c>
      <c r="AI1337">
        <f>IF(I1337="violation",COUNTIF($AH$1:AH1337,AH1337),0)</f>
        <v>483</v>
      </c>
      <c r="AJ1337" t="str">
        <f t="shared" si="206"/>
        <v>violation-METALDET1</v>
      </c>
      <c r="AK1337">
        <f>IF(I1337="violation",COUNTIF($AJ$1:AJ1337,AJ1337),FALSE)</f>
        <v>1102</v>
      </c>
      <c r="AL1337">
        <f t="shared" si="207"/>
        <v>0</v>
      </c>
      <c r="AM1337">
        <f t="shared" si="208"/>
        <v>3</v>
      </c>
      <c r="AN1337" t="str">
        <f t="shared" si="209"/>
        <v>ALERT! 3 Violation founded @METALDET1</v>
      </c>
    </row>
    <row r="1338" spans="1:40">
      <c r="A1338" t="s">
        <v>120</v>
      </c>
      <c r="B1338" t="s">
        <v>121</v>
      </c>
      <c r="C1338" t="s">
        <v>954</v>
      </c>
      <c r="D1338" t="s">
        <v>129</v>
      </c>
      <c r="E1338">
        <v>1</v>
      </c>
      <c r="G1338" t="s">
        <v>130</v>
      </c>
      <c r="I1338" t="s">
        <v>125</v>
      </c>
      <c r="Z1338" t="str">
        <f>IFERROR(MID(AA1338,FIND("-",H1338,1)+1,20),_xlfn.IFNA(VLOOKUP(F1338&amp;"-"&amp;AA1338,Ref_Kontak!$A:$E,4,FALSE),Ref_Kontak!$H$2))</f>
        <v>628999007703</v>
      </c>
      <c r="AA1338" t="str">
        <f t="shared" si="200"/>
        <v/>
      </c>
      <c r="AB1338" t="str">
        <f t="shared" si="201"/>
        <v/>
      </c>
      <c r="AC1338" t="str">
        <f t="shared" si="202"/>
        <v>628999007703</v>
      </c>
      <c r="AD1338" t="str">
        <f t="shared" si="203"/>
        <v>Halo+,+Visual+AI+5S+mendeteksi+Violation%3A+METALDET1-LINE+8</v>
      </c>
      <c r="AE1338" t="str">
        <f t="shared" si="204"/>
        <v>https://web.whatsapp.com/send/?phone=628999007703&amp;text=Halo+,+Visual+AI+5S+mendeteksi+Violation%3A+METALDET1-LINE+8&amp;type=phone_number&amp;app_absent=0</v>
      </c>
      <c r="AF1338" t="b">
        <f>IF(ISNA(VLOOKUP(D1338&amp;"-"&amp;AB1338, Ref_Kontak!$A:$E, 4, FALSE)), FALSE, TRUE)</f>
        <v>0</v>
      </c>
      <c r="AG1338" t="str">
        <f>_xlfn.IFNA(VLOOKUP(Z1338,Ref_Kontak!H:H,1,FALSE),"FALSE")</f>
        <v>628999007703</v>
      </c>
      <c r="AH1338" t="str">
        <f t="shared" si="205"/>
        <v>METALDET1-LINE 8</v>
      </c>
      <c r="AI1338">
        <f>IF(I1338="violation",COUNTIF($AH$1:AH1338,AH1338),0)</f>
        <v>621</v>
      </c>
      <c r="AJ1338" t="str">
        <f t="shared" si="206"/>
        <v>violation-METALDET1</v>
      </c>
      <c r="AK1338">
        <f>IF(I1338="violation",COUNTIF($AJ$1:AJ1338,AJ1338),FALSE)</f>
        <v>1103</v>
      </c>
      <c r="AL1338">
        <f t="shared" si="207"/>
        <v>0</v>
      </c>
      <c r="AM1338">
        <f t="shared" si="208"/>
        <v>3</v>
      </c>
      <c r="AN1338" t="str">
        <f t="shared" si="209"/>
        <v>ALERT! 3 Violation founded @METALDET1</v>
      </c>
    </row>
    <row r="1339" spans="1:40">
      <c r="A1339" t="s">
        <v>120</v>
      </c>
      <c r="B1339" t="s">
        <v>121</v>
      </c>
      <c r="C1339" t="s">
        <v>954</v>
      </c>
      <c r="D1339" t="s">
        <v>589</v>
      </c>
      <c r="E1339">
        <v>1</v>
      </c>
      <c r="G1339" t="s">
        <v>130</v>
      </c>
      <c r="I1339" t="s">
        <v>125</v>
      </c>
      <c r="Z1339" t="str">
        <f>IFERROR(MID(AA1339,FIND("-",H1339,1)+1,20),_xlfn.IFNA(VLOOKUP(F1339&amp;"-"&amp;AA1339,Ref_Kontak!$A:$E,4,FALSE),Ref_Kontak!$H$2))</f>
        <v>628999007703</v>
      </c>
      <c r="AA1339" t="str">
        <f t="shared" si="200"/>
        <v/>
      </c>
      <c r="AB1339" t="str">
        <f t="shared" si="201"/>
        <v/>
      </c>
      <c r="AC1339" t="str">
        <f t="shared" si="202"/>
        <v>628999007703</v>
      </c>
      <c r="AD1339" t="str">
        <f t="shared" si="203"/>
        <v>Halo+,+Visual+AI+5S+mendeteksi+Violation%3A+METALDET1-LINE+13</v>
      </c>
      <c r="AE1339" t="str">
        <f t="shared" si="204"/>
        <v>https://web.whatsapp.com/send/?phone=628999007703&amp;text=Halo+,+Visual+AI+5S+mendeteksi+Violation%3A+METALDET1-LINE+13&amp;type=phone_number&amp;app_absent=0</v>
      </c>
      <c r="AF1339" t="b">
        <f>IF(ISNA(VLOOKUP(D1339&amp;"-"&amp;AB1339, Ref_Kontak!$A:$E, 4, FALSE)), FALSE, TRUE)</f>
        <v>0</v>
      </c>
      <c r="AG1339" t="str">
        <f>_xlfn.IFNA(VLOOKUP(Z1339,Ref_Kontak!H:H,1,FALSE),"FALSE")</f>
        <v>628999007703</v>
      </c>
      <c r="AH1339" t="str">
        <f t="shared" si="205"/>
        <v>METALDET1-LINE 13</v>
      </c>
      <c r="AI1339">
        <f>IF(I1339="violation",COUNTIF($AH$1:AH1339,AH1339),0)</f>
        <v>484</v>
      </c>
      <c r="AJ1339" t="str">
        <f t="shared" si="206"/>
        <v>violation-METALDET1</v>
      </c>
      <c r="AK1339">
        <f>IF(I1339="violation",COUNTIF($AJ$1:AJ1339,AJ1339),FALSE)</f>
        <v>1104</v>
      </c>
      <c r="AL1339">
        <f t="shared" si="207"/>
        <v>0</v>
      </c>
      <c r="AM1339">
        <f t="shared" si="208"/>
        <v>3</v>
      </c>
      <c r="AN1339" t="str">
        <f t="shared" si="209"/>
        <v>ALERT! 3 Violation founded @METALDET1</v>
      </c>
    </row>
    <row r="1340" spans="1:40">
      <c r="A1340" t="s">
        <v>120</v>
      </c>
      <c r="B1340" t="s">
        <v>121</v>
      </c>
      <c r="C1340" t="s">
        <v>955</v>
      </c>
      <c r="D1340" t="s">
        <v>589</v>
      </c>
      <c r="E1340">
        <v>1</v>
      </c>
      <c r="G1340" t="s">
        <v>130</v>
      </c>
      <c r="I1340" t="s">
        <v>125</v>
      </c>
      <c r="Z1340" t="str">
        <f>IFERROR(MID(AA1340,FIND("-",H1340,1)+1,20),_xlfn.IFNA(VLOOKUP(F1340&amp;"-"&amp;AA1340,Ref_Kontak!$A:$E,4,FALSE),Ref_Kontak!$H$2))</f>
        <v>628999007703</v>
      </c>
      <c r="AA1340" t="str">
        <f t="shared" si="200"/>
        <v/>
      </c>
      <c r="AB1340" t="str">
        <f t="shared" si="201"/>
        <v/>
      </c>
      <c r="AC1340" t="str">
        <f t="shared" si="202"/>
        <v>628999007703</v>
      </c>
      <c r="AD1340" t="str">
        <f t="shared" si="203"/>
        <v>Halo+,+Visual+AI+5S+mendeteksi+Violation%3A+METALDET1-LINE+13</v>
      </c>
      <c r="AE1340" t="str">
        <f t="shared" si="204"/>
        <v>https://web.whatsapp.com/send/?phone=628999007703&amp;text=Halo+,+Visual+AI+5S+mendeteksi+Violation%3A+METALDET1-LINE+13&amp;type=phone_number&amp;app_absent=0</v>
      </c>
      <c r="AF1340" t="b">
        <f>IF(ISNA(VLOOKUP(D1340&amp;"-"&amp;AB1340, Ref_Kontak!$A:$E, 4, FALSE)), FALSE, TRUE)</f>
        <v>0</v>
      </c>
      <c r="AG1340" t="str">
        <f>_xlfn.IFNA(VLOOKUP(Z1340,Ref_Kontak!H:H,1,FALSE),"FALSE")</f>
        <v>628999007703</v>
      </c>
      <c r="AH1340" t="str">
        <f t="shared" si="205"/>
        <v>METALDET1-LINE 13</v>
      </c>
      <c r="AI1340">
        <f>IF(I1340="violation",COUNTIF($AH$1:AH1340,AH1340),0)</f>
        <v>485</v>
      </c>
      <c r="AJ1340" t="str">
        <f t="shared" si="206"/>
        <v>violation-METALDET1</v>
      </c>
      <c r="AK1340">
        <f>IF(I1340="violation",COUNTIF($AJ$1:AJ1340,AJ1340),FALSE)</f>
        <v>1105</v>
      </c>
      <c r="AL1340">
        <f t="shared" si="207"/>
        <v>0</v>
      </c>
      <c r="AM1340">
        <f t="shared" si="208"/>
        <v>3</v>
      </c>
      <c r="AN1340" t="str">
        <f t="shared" si="209"/>
        <v>ALERT! 3 Violation founded @METALDET1</v>
      </c>
    </row>
    <row r="1341" spans="1:40">
      <c r="A1341" t="s">
        <v>120</v>
      </c>
      <c r="B1341" t="s">
        <v>121</v>
      </c>
      <c r="C1341" t="s">
        <v>955</v>
      </c>
      <c r="D1341" t="s">
        <v>129</v>
      </c>
      <c r="E1341">
        <v>1</v>
      </c>
      <c r="G1341" t="s">
        <v>130</v>
      </c>
      <c r="I1341" t="s">
        <v>125</v>
      </c>
      <c r="Z1341" t="str">
        <f>IFERROR(MID(AA1341,FIND("-",H1341,1)+1,20),_xlfn.IFNA(VLOOKUP(F1341&amp;"-"&amp;AA1341,Ref_Kontak!$A:$E,4,FALSE),Ref_Kontak!$H$2))</f>
        <v>628999007703</v>
      </c>
      <c r="AA1341" t="str">
        <f t="shared" si="200"/>
        <v/>
      </c>
      <c r="AB1341" t="str">
        <f t="shared" si="201"/>
        <v/>
      </c>
      <c r="AC1341" t="str">
        <f t="shared" si="202"/>
        <v>628999007703</v>
      </c>
      <c r="AD1341" t="str">
        <f t="shared" si="203"/>
        <v>Halo+,+Visual+AI+5S+mendeteksi+Violation%3A+METALDET1-LINE+8</v>
      </c>
      <c r="AE1341" t="str">
        <f t="shared" si="204"/>
        <v>https://web.whatsapp.com/send/?phone=628999007703&amp;text=Halo+,+Visual+AI+5S+mendeteksi+Violation%3A+METALDET1-LINE+8&amp;type=phone_number&amp;app_absent=0</v>
      </c>
      <c r="AF1341" t="b">
        <f>IF(ISNA(VLOOKUP(D1341&amp;"-"&amp;AB1341, Ref_Kontak!$A:$E, 4, FALSE)), FALSE, TRUE)</f>
        <v>0</v>
      </c>
      <c r="AG1341" t="str">
        <f>_xlfn.IFNA(VLOOKUP(Z1341,Ref_Kontak!H:H,1,FALSE),"FALSE")</f>
        <v>628999007703</v>
      </c>
      <c r="AH1341" t="str">
        <f t="shared" si="205"/>
        <v>METALDET1-LINE 8</v>
      </c>
      <c r="AI1341">
        <f>IF(I1341="violation",COUNTIF($AH$1:AH1341,AH1341),0)</f>
        <v>622</v>
      </c>
      <c r="AJ1341" t="str">
        <f t="shared" si="206"/>
        <v>violation-METALDET1</v>
      </c>
      <c r="AK1341">
        <f>IF(I1341="violation",COUNTIF($AJ$1:AJ1341,AJ1341),FALSE)</f>
        <v>1106</v>
      </c>
      <c r="AL1341">
        <f t="shared" si="207"/>
        <v>0</v>
      </c>
      <c r="AM1341">
        <f t="shared" si="208"/>
        <v>3</v>
      </c>
      <c r="AN1341" t="str">
        <f t="shared" si="209"/>
        <v>ALERT! 3 Violation founded @METALDET1</v>
      </c>
    </row>
    <row r="1342" spans="1:40">
      <c r="A1342" t="s">
        <v>120</v>
      </c>
      <c r="B1342" t="s">
        <v>121</v>
      </c>
      <c r="C1342" t="s">
        <v>956</v>
      </c>
      <c r="D1342" t="s">
        <v>129</v>
      </c>
      <c r="E1342">
        <v>1</v>
      </c>
      <c r="G1342" t="s">
        <v>130</v>
      </c>
      <c r="I1342" t="s">
        <v>125</v>
      </c>
      <c r="Z1342" t="str">
        <f>IFERROR(MID(AA1342,FIND("-",H1342,1)+1,20),_xlfn.IFNA(VLOOKUP(F1342&amp;"-"&amp;AA1342,Ref_Kontak!$A:$E,4,FALSE),Ref_Kontak!$H$2))</f>
        <v>628999007703</v>
      </c>
      <c r="AA1342" t="str">
        <f t="shared" si="200"/>
        <v/>
      </c>
      <c r="AB1342" t="str">
        <f t="shared" si="201"/>
        <v/>
      </c>
      <c r="AC1342" t="str">
        <f t="shared" si="202"/>
        <v>628999007703</v>
      </c>
      <c r="AD1342" t="str">
        <f t="shared" si="203"/>
        <v>Halo+,+Visual+AI+5S+mendeteksi+Violation%3A+METALDET1-LINE+8</v>
      </c>
      <c r="AE1342" t="str">
        <f t="shared" si="204"/>
        <v>https://web.whatsapp.com/send/?phone=628999007703&amp;text=Halo+,+Visual+AI+5S+mendeteksi+Violation%3A+METALDET1-LINE+8&amp;type=phone_number&amp;app_absent=0</v>
      </c>
      <c r="AF1342" t="b">
        <f>IF(ISNA(VLOOKUP(D1342&amp;"-"&amp;AB1342, Ref_Kontak!$A:$E, 4, FALSE)), FALSE, TRUE)</f>
        <v>0</v>
      </c>
      <c r="AG1342" t="str">
        <f>_xlfn.IFNA(VLOOKUP(Z1342,Ref_Kontak!H:H,1,FALSE),"FALSE")</f>
        <v>628999007703</v>
      </c>
      <c r="AH1342" t="str">
        <f t="shared" si="205"/>
        <v>METALDET1-LINE 8</v>
      </c>
      <c r="AI1342">
        <f>IF(I1342="violation",COUNTIF($AH$1:AH1342,AH1342),0)</f>
        <v>623</v>
      </c>
      <c r="AJ1342" t="str">
        <f t="shared" si="206"/>
        <v>violation-METALDET1</v>
      </c>
      <c r="AK1342">
        <f>IF(I1342="violation",COUNTIF($AJ$1:AJ1342,AJ1342),FALSE)</f>
        <v>1107</v>
      </c>
      <c r="AL1342">
        <f t="shared" si="207"/>
        <v>0</v>
      </c>
      <c r="AM1342">
        <f t="shared" si="208"/>
        <v>3</v>
      </c>
      <c r="AN1342" t="str">
        <f t="shared" si="209"/>
        <v>ALERT! 3 Violation founded @METALDET1</v>
      </c>
    </row>
    <row r="1343" spans="1:40">
      <c r="A1343" t="s">
        <v>120</v>
      </c>
      <c r="B1343" t="s">
        <v>121</v>
      </c>
      <c r="C1343" t="s">
        <v>956</v>
      </c>
      <c r="D1343" t="s">
        <v>589</v>
      </c>
      <c r="E1343">
        <v>1</v>
      </c>
      <c r="G1343" t="s">
        <v>130</v>
      </c>
      <c r="I1343" t="s">
        <v>125</v>
      </c>
      <c r="Z1343" t="str">
        <f>IFERROR(MID(AA1343,FIND("-",H1343,1)+1,20),_xlfn.IFNA(VLOOKUP(F1343&amp;"-"&amp;AA1343,Ref_Kontak!$A:$E,4,FALSE),Ref_Kontak!$H$2))</f>
        <v>628999007703</v>
      </c>
      <c r="AA1343" t="str">
        <f t="shared" si="200"/>
        <v/>
      </c>
      <c r="AB1343" t="str">
        <f t="shared" si="201"/>
        <v/>
      </c>
      <c r="AC1343" t="str">
        <f t="shared" si="202"/>
        <v>628999007703</v>
      </c>
      <c r="AD1343" t="str">
        <f t="shared" si="203"/>
        <v>Halo+,+Visual+AI+5S+mendeteksi+Violation%3A+METALDET1-LINE+13</v>
      </c>
      <c r="AE1343" t="str">
        <f t="shared" si="204"/>
        <v>https://web.whatsapp.com/send/?phone=628999007703&amp;text=Halo+,+Visual+AI+5S+mendeteksi+Violation%3A+METALDET1-LINE+13&amp;type=phone_number&amp;app_absent=0</v>
      </c>
      <c r="AF1343" t="b">
        <f>IF(ISNA(VLOOKUP(D1343&amp;"-"&amp;AB1343, Ref_Kontak!$A:$E, 4, FALSE)), FALSE, TRUE)</f>
        <v>0</v>
      </c>
      <c r="AG1343" t="str">
        <f>_xlfn.IFNA(VLOOKUP(Z1343,Ref_Kontak!H:H,1,FALSE),"FALSE")</f>
        <v>628999007703</v>
      </c>
      <c r="AH1343" t="str">
        <f t="shared" si="205"/>
        <v>METALDET1-LINE 13</v>
      </c>
      <c r="AI1343">
        <f>IF(I1343="violation",COUNTIF($AH$1:AH1343,AH1343),0)</f>
        <v>486</v>
      </c>
      <c r="AJ1343" t="str">
        <f t="shared" si="206"/>
        <v>violation-METALDET1</v>
      </c>
      <c r="AK1343">
        <f>IF(I1343="violation",COUNTIF($AJ$1:AJ1343,AJ1343),FALSE)</f>
        <v>1108</v>
      </c>
      <c r="AL1343">
        <f t="shared" si="207"/>
        <v>0</v>
      </c>
      <c r="AM1343">
        <f t="shared" si="208"/>
        <v>3</v>
      </c>
      <c r="AN1343" t="str">
        <f t="shared" si="209"/>
        <v>ALERT! 3 Violation founded @METALDET1</v>
      </c>
    </row>
    <row r="1344" spans="1:40">
      <c r="A1344" t="s">
        <v>120</v>
      </c>
      <c r="B1344" t="s">
        <v>121</v>
      </c>
      <c r="C1344" t="s">
        <v>957</v>
      </c>
      <c r="D1344" t="s">
        <v>129</v>
      </c>
      <c r="E1344">
        <v>1</v>
      </c>
      <c r="G1344" t="s">
        <v>130</v>
      </c>
      <c r="I1344" t="s">
        <v>125</v>
      </c>
      <c r="Z1344" t="str">
        <f>IFERROR(MID(AA1344,FIND("-",H1344,1)+1,20),_xlfn.IFNA(VLOOKUP(F1344&amp;"-"&amp;AA1344,Ref_Kontak!$A:$E,4,FALSE),Ref_Kontak!$H$2))</f>
        <v>628999007703</v>
      </c>
      <c r="AA1344" t="str">
        <f t="shared" si="200"/>
        <v/>
      </c>
      <c r="AB1344" t="str">
        <f t="shared" si="201"/>
        <v/>
      </c>
      <c r="AC1344" t="str">
        <f t="shared" si="202"/>
        <v>628999007703</v>
      </c>
      <c r="AD1344" t="str">
        <f t="shared" si="203"/>
        <v>Halo+,+Visual+AI+5S+mendeteksi+Violation%3A+METALDET1-LINE+8</v>
      </c>
      <c r="AE1344" t="str">
        <f t="shared" si="204"/>
        <v>https://web.whatsapp.com/send/?phone=628999007703&amp;text=Halo+,+Visual+AI+5S+mendeteksi+Violation%3A+METALDET1-LINE+8&amp;type=phone_number&amp;app_absent=0</v>
      </c>
      <c r="AF1344" t="b">
        <f>IF(ISNA(VLOOKUP(D1344&amp;"-"&amp;AB1344, Ref_Kontak!$A:$E, 4, FALSE)), FALSE, TRUE)</f>
        <v>0</v>
      </c>
      <c r="AG1344" t="str">
        <f>_xlfn.IFNA(VLOOKUP(Z1344,Ref_Kontak!H:H,1,FALSE),"FALSE")</f>
        <v>628999007703</v>
      </c>
      <c r="AH1344" t="str">
        <f t="shared" si="205"/>
        <v>METALDET1-LINE 8</v>
      </c>
      <c r="AI1344">
        <f>IF(I1344="violation",COUNTIF($AH$1:AH1344,AH1344),0)</f>
        <v>624</v>
      </c>
      <c r="AJ1344" t="str">
        <f t="shared" si="206"/>
        <v>violation-METALDET1</v>
      </c>
      <c r="AK1344">
        <f>IF(I1344="violation",COUNTIF($AJ$1:AJ1344,AJ1344),FALSE)</f>
        <v>1109</v>
      </c>
      <c r="AL1344">
        <f t="shared" si="207"/>
        <v>0</v>
      </c>
      <c r="AM1344">
        <f t="shared" si="208"/>
        <v>3</v>
      </c>
      <c r="AN1344" t="str">
        <f t="shared" si="209"/>
        <v>ALERT! 3 Violation founded @METALDET1</v>
      </c>
    </row>
    <row r="1345" spans="1:40">
      <c r="A1345" t="s">
        <v>120</v>
      </c>
      <c r="B1345" t="s">
        <v>121</v>
      </c>
      <c r="C1345" t="s">
        <v>958</v>
      </c>
      <c r="D1345" t="s">
        <v>589</v>
      </c>
      <c r="E1345">
        <v>1</v>
      </c>
      <c r="G1345" t="s">
        <v>130</v>
      </c>
      <c r="I1345" t="s">
        <v>125</v>
      </c>
      <c r="Z1345" t="str">
        <f>IFERROR(MID(AA1345,FIND("-",H1345,1)+1,20),_xlfn.IFNA(VLOOKUP(F1345&amp;"-"&amp;AA1345,Ref_Kontak!$A:$E,4,FALSE),Ref_Kontak!$H$2))</f>
        <v>628999007703</v>
      </c>
      <c r="AA1345" t="str">
        <f t="shared" si="200"/>
        <v/>
      </c>
      <c r="AB1345" t="str">
        <f t="shared" si="201"/>
        <v/>
      </c>
      <c r="AC1345" t="str">
        <f t="shared" si="202"/>
        <v>628999007703</v>
      </c>
      <c r="AD1345" t="str">
        <f t="shared" si="203"/>
        <v>Halo+,+Visual+AI+5S+mendeteksi+Violation%3A+METALDET1-LINE+13</v>
      </c>
      <c r="AE1345" t="str">
        <f t="shared" si="204"/>
        <v>https://web.whatsapp.com/send/?phone=628999007703&amp;text=Halo+,+Visual+AI+5S+mendeteksi+Violation%3A+METALDET1-LINE+13&amp;type=phone_number&amp;app_absent=0</v>
      </c>
      <c r="AF1345" t="b">
        <f>IF(ISNA(VLOOKUP(D1345&amp;"-"&amp;AB1345, Ref_Kontak!$A:$E, 4, FALSE)), FALSE, TRUE)</f>
        <v>0</v>
      </c>
      <c r="AG1345" t="str">
        <f>_xlfn.IFNA(VLOOKUP(Z1345,Ref_Kontak!H:H,1,FALSE),"FALSE")</f>
        <v>628999007703</v>
      </c>
      <c r="AH1345" t="str">
        <f t="shared" si="205"/>
        <v>METALDET1-LINE 13</v>
      </c>
      <c r="AI1345">
        <f>IF(I1345="violation",COUNTIF($AH$1:AH1345,AH1345),0)</f>
        <v>487</v>
      </c>
      <c r="AJ1345" t="str">
        <f t="shared" si="206"/>
        <v>violation-METALDET1</v>
      </c>
      <c r="AK1345">
        <f>IF(I1345="violation",COUNTIF($AJ$1:AJ1345,AJ1345),FALSE)</f>
        <v>1110</v>
      </c>
      <c r="AL1345">
        <f t="shared" si="207"/>
        <v>0</v>
      </c>
      <c r="AM1345">
        <f t="shared" si="208"/>
        <v>3</v>
      </c>
      <c r="AN1345" t="str">
        <f t="shared" si="209"/>
        <v>ALERT! 3 Violation founded @METALDET1</v>
      </c>
    </row>
    <row r="1346" spans="1:40">
      <c r="A1346" t="s">
        <v>120</v>
      </c>
      <c r="B1346" t="s">
        <v>121</v>
      </c>
      <c r="C1346" t="s">
        <v>958</v>
      </c>
      <c r="D1346" t="s">
        <v>129</v>
      </c>
      <c r="E1346">
        <v>1</v>
      </c>
      <c r="G1346" t="s">
        <v>130</v>
      </c>
      <c r="I1346" t="s">
        <v>125</v>
      </c>
      <c r="Z1346" t="str">
        <f>IFERROR(MID(AA1346,FIND("-",H1346,1)+1,20),_xlfn.IFNA(VLOOKUP(F1346&amp;"-"&amp;AA1346,Ref_Kontak!$A:$E,4,FALSE),Ref_Kontak!$H$2))</f>
        <v>628999007703</v>
      </c>
      <c r="AA1346" t="str">
        <f t="shared" ref="AA1346:AA1409" si="210">CLEAN(SUBSTITUTE(H1346," ",""))</f>
        <v/>
      </c>
      <c r="AB1346" t="str">
        <f t="shared" ref="AB1346:AB1409" si="211">IFERROR(LEFT(AA1346,FIND("-",H1346,1)-1),CLEAN(SUBSTITUTE(SUBSTITUTE(H1346," ",""),"-","")))</f>
        <v/>
      </c>
      <c r="AC1346" t="str">
        <f t="shared" ref="AC1346:AC1409" si="212">IF(LEFT(Z1346,1)="0","62"&amp; MID(Z1346,2,999),Z1346)</f>
        <v>628999007703</v>
      </c>
      <c r="AD1346" t="str">
        <f t="shared" ref="AD1346:AD1409" si="213">"Halo+"&amp;AB1346&amp;","&amp;"+Visual+AI+5S+mendeteksi+Violation%3A+"&amp;SUBSTITUTE(AH1346," ","+")</f>
        <v>Halo+,+Visual+AI+5S+mendeteksi+Violation%3A+METALDET1-LINE+8</v>
      </c>
      <c r="AE1346" t="str">
        <f t="shared" ref="AE1346:AE1409" si="214">"https://web.whatsapp.com/send/?phone="&amp;AC1346&amp;"&amp;text="&amp;AD1346&amp;"&amp;type=phone_number&amp;app_absent=0"</f>
        <v>https://web.whatsapp.com/send/?phone=628999007703&amp;text=Halo+,+Visual+AI+5S+mendeteksi+Violation%3A+METALDET1-LINE+8&amp;type=phone_number&amp;app_absent=0</v>
      </c>
      <c r="AF1346" t="b">
        <f>IF(ISNA(VLOOKUP(D1346&amp;"-"&amp;AB1346, Ref_Kontak!$A:$E, 4, FALSE)), FALSE, TRUE)</f>
        <v>0</v>
      </c>
      <c r="AG1346" t="str">
        <f>_xlfn.IFNA(VLOOKUP(Z1346,Ref_Kontak!H:H,1,FALSE),"FALSE")</f>
        <v>628999007703</v>
      </c>
      <c r="AH1346" t="str">
        <f t="shared" ref="AH1346:AH1409" si="215">G1346&amp;"-"&amp;D1346</f>
        <v>METALDET1-LINE 8</v>
      </c>
      <c r="AI1346">
        <f>IF(I1346="violation",COUNTIF($AH$1:AH1346,AH1346),0)</f>
        <v>625</v>
      </c>
      <c r="AJ1346" t="str">
        <f t="shared" si="206"/>
        <v>violation-METALDET1</v>
      </c>
      <c r="AK1346">
        <f>IF(I1346="violation",COUNTIF($AJ$1:AJ1346,AJ1346),FALSE)</f>
        <v>1111</v>
      </c>
      <c r="AL1346">
        <f t="shared" si="207"/>
        <v>0</v>
      </c>
      <c r="AM1346">
        <f t="shared" si="208"/>
        <v>3</v>
      </c>
      <c r="AN1346" t="str">
        <f t="shared" si="209"/>
        <v>ALERT! 3 Violation founded @METALDET1</v>
      </c>
    </row>
    <row r="1347" spans="1:40">
      <c r="A1347" t="s">
        <v>120</v>
      </c>
      <c r="B1347" t="s">
        <v>121</v>
      </c>
      <c r="C1347" t="s">
        <v>958</v>
      </c>
      <c r="D1347" t="s">
        <v>589</v>
      </c>
      <c r="E1347">
        <v>1</v>
      </c>
      <c r="G1347" t="s">
        <v>130</v>
      </c>
      <c r="I1347" t="s">
        <v>125</v>
      </c>
      <c r="Z1347" t="str">
        <f>IFERROR(MID(AA1347,FIND("-",H1347,1)+1,20),_xlfn.IFNA(VLOOKUP(F1347&amp;"-"&amp;AA1347,Ref_Kontak!$A:$E,4,FALSE),Ref_Kontak!$H$2))</f>
        <v>628999007703</v>
      </c>
      <c r="AA1347" t="str">
        <f t="shared" si="210"/>
        <v/>
      </c>
      <c r="AB1347" t="str">
        <f t="shared" si="211"/>
        <v/>
      </c>
      <c r="AC1347" t="str">
        <f t="shared" si="212"/>
        <v>628999007703</v>
      </c>
      <c r="AD1347" t="str">
        <f t="shared" si="213"/>
        <v>Halo+,+Visual+AI+5S+mendeteksi+Violation%3A+METALDET1-LINE+13</v>
      </c>
      <c r="AE1347" t="str">
        <f t="shared" si="214"/>
        <v>https://web.whatsapp.com/send/?phone=628999007703&amp;text=Halo+,+Visual+AI+5S+mendeteksi+Violation%3A+METALDET1-LINE+13&amp;type=phone_number&amp;app_absent=0</v>
      </c>
      <c r="AF1347" t="b">
        <f>IF(ISNA(VLOOKUP(D1347&amp;"-"&amp;AB1347, Ref_Kontak!$A:$E, 4, FALSE)), FALSE, TRUE)</f>
        <v>0</v>
      </c>
      <c r="AG1347" t="str">
        <f>_xlfn.IFNA(VLOOKUP(Z1347,Ref_Kontak!H:H,1,FALSE),"FALSE")</f>
        <v>628999007703</v>
      </c>
      <c r="AH1347" t="str">
        <f t="shared" si="215"/>
        <v>METALDET1-LINE 13</v>
      </c>
      <c r="AI1347">
        <f>IF(I1347="violation",COUNTIF($AH$1:AH1347,AH1347),0)</f>
        <v>488</v>
      </c>
      <c r="AJ1347" t="str">
        <f t="shared" ref="AJ1347:AJ1410" si="216">I1347&amp;"-"&amp;G1347</f>
        <v>violation-METALDET1</v>
      </c>
      <c r="AK1347">
        <f>IF(I1347="violation",COUNTIF($AJ$1:AJ1347,AJ1347),FALSE)</f>
        <v>1112</v>
      </c>
      <c r="AL1347">
        <f t="shared" ref="AL1347:AL1410" si="217">IF(AI1347=1,1,0)</f>
        <v>0</v>
      </c>
      <c r="AM1347">
        <f t="shared" ref="AM1347:AM1410" si="218">SUMIF($AJ$2:$AJ$5516,AJ1347,$AL$2:$AL$5516)</f>
        <v>3</v>
      </c>
      <c r="AN1347" t="str">
        <f t="shared" ref="AN1347:AN1410" si="219">"ALERT! " &amp;AM1347&amp; " Violation founded @"&amp;G1347</f>
        <v>ALERT! 3 Violation founded @METALDET1</v>
      </c>
    </row>
    <row r="1348" spans="1:40">
      <c r="A1348" t="s">
        <v>120</v>
      </c>
      <c r="B1348" t="s">
        <v>121</v>
      </c>
      <c r="C1348" t="s">
        <v>959</v>
      </c>
      <c r="D1348" t="s">
        <v>129</v>
      </c>
      <c r="E1348">
        <v>1</v>
      </c>
      <c r="G1348" t="s">
        <v>130</v>
      </c>
      <c r="I1348" t="s">
        <v>125</v>
      </c>
      <c r="Z1348" t="str">
        <f>IFERROR(MID(AA1348,FIND("-",H1348,1)+1,20),_xlfn.IFNA(VLOOKUP(F1348&amp;"-"&amp;AA1348,Ref_Kontak!$A:$E,4,FALSE),Ref_Kontak!$H$2))</f>
        <v>628999007703</v>
      </c>
      <c r="AA1348" t="str">
        <f t="shared" si="210"/>
        <v/>
      </c>
      <c r="AB1348" t="str">
        <f t="shared" si="211"/>
        <v/>
      </c>
      <c r="AC1348" t="str">
        <f t="shared" si="212"/>
        <v>628999007703</v>
      </c>
      <c r="AD1348" t="str">
        <f t="shared" si="213"/>
        <v>Halo+,+Visual+AI+5S+mendeteksi+Violation%3A+METALDET1-LINE+8</v>
      </c>
      <c r="AE1348" t="str">
        <f t="shared" si="214"/>
        <v>https://web.whatsapp.com/send/?phone=628999007703&amp;text=Halo+,+Visual+AI+5S+mendeteksi+Violation%3A+METALDET1-LINE+8&amp;type=phone_number&amp;app_absent=0</v>
      </c>
      <c r="AF1348" t="b">
        <f>IF(ISNA(VLOOKUP(D1348&amp;"-"&amp;AB1348, Ref_Kontak!$A:$E, 4, FALSE)), FALSE, TRUE)</f>
        <v>0</v>
      </c>
      <c r="AG1348" t="str">
        <f>_xlfn.IFNA(VLOOKUP(Z1348,Ref_Kontak!H:H,1,FALSE),"FALSE")</f>
        <v>628999007703</v>
      </c>
      <c r="AH1348" t="str">
        <f t="shared" si="215"/>
        <v>METALDET1-LINE 8</v>
      </c>
      <c r="AI1348">
        <f>IF(I1348="violation",COUNTIF($AH$1:AH1348,AH1348),0)</f>
        <v>626</v>
      </c>
      <c r="AJ1348" t="str">
        <f t="shared" si="216"/>
        <v>violation-METALDET1</v>
      </c>
      <c r="AK1348">
        <f>IF(I1348="violation",COUNTIF($AJ$1:AJ1348,AJ1348),FALSE)</f>
        <v>1113</v>
      </c>
      <c r="AL1348">
        <f t="shared" si="217"/>
        <v>0</v>
      </c>
      <c r="AM1348">
        <f t="shared" si="218"/>
        <v>3</v>
      </c>
      <c r="AN1348" t="str">
        <f t="shared" si="219"/>
        <v>ALERT! 3 Violation founded @METALDET1</v>
      </c>
    </row>
    <row r="1349" spans="1:40">
      <c r="A1349" t="s">
        <v>120</v>
      </c>
      <c r="B1349" t="s">
        <v>121</v>
      </c>
      <c r="C1349" t="s">
        <v>959</v>
      </c>
      <c r="D1349" t="s">
        <v>589</v>
      </c>
      <c r="E1349">
        <v>1</v>
      </c>
      <c r="G1349" t="s">
        <v>130</v>
      </c>
      <c r="I1349" t="s">
        <v>125</v>
      </c>
      <c r="Z1349" t="str">
        <f>IFERROR(MID(AA1349,FIND("-",H1349,1)+1,20),_xlfn.IFNA(VLOOKUP(F1349&amp;"-"&amp;AA1349,Ref_Kontak!$A:$E,4,FALSE),Ref_Kontak!$H$2))</f>
        <v>628999007703</v>
      </c>
      <c r="AA1349" t="str">
        <f t="shared" si="210"/>
        <v/>
      </c>
      <c r="AB1349" t="str">
        <f t="shared" si="211"/>
        <v/>
      </c>
      <c r="AC1349" t="str">
        <f t="shared" si="212"/>
        <v>628999007703</v>
      </c>
      <c r="AD1349" t="str">
        <f t="shared" si="213"/>
        <v>Halo+,+Visual+AI+5S+mendeteksi+Violation%3A+METALDET1-LINE+13</v>
      </c>
      <c r="AE1349" t="str">
        <f t="shared" si="214"/>
        <v>https://web.whatsapp.com/send/?phone=628999007703&amp;text=Halo+,+Visual+AI+5S+mendeteksi+Violation%3A+METALDET1-LINE+13&amp;type=phone_number&amp;app_absent=0</v>
      </c>
      <c r="AF1349" t="b">
        <f>IF(ISNA(VLOOKUP(D1349&amp;"-"&amp;AB1349, Ref_Kontak!$A:$E, 4, FALSE)), FALSE, TRUE)</f>
        <v>0</v>
      </c>
      <c r="AG1349" t="str">
        <f>_xlfn.IFNA(VLOOKUP(Z1349,Ref_Kontak!H:H,1,FALSE),"FALSE")</f>
        <v>628999007703</v>
      </c>
      <c r="AH1349" t="str">
        <f t="shared" si="215"/>
        <v>METALDET1-LINE 13</v>
      </c>
      <c r="AI1349">
        <f>IF(I1349="violation",COUNTIF($AH$1:AH1349,AH1349),0)</f>
        <v>489</v>
      </c>
      <c r="AJ1349" t="str">
        <f t="shared" si="216"/>
        <v>violation-METALDET1</v>
      </c>
      <c r="AK1349">
        <f>IF(I1349="violation",COUNTIF($AJ$1:AJ1349,AJ1349),FALSE)</f>
        <v>1114</v>
      </c>
      <c r="AL1349">
        <f t="shared" si="217"/>
        <v>0</v>
      </c>
      <c r="AM1349">
        <f t="shared" si="218"/>
        <v>3</v>
      </c>
      <c r="AN1349" t="str">
        <f t="shared" si="219"/>
        <v>ALERT! 3 Violation founded @METALDET1</v>
      </c>
    </row>
    <row r="1350" spans="1:40">
      <c r="A1350" t="s">
        <v>120</v>
      </c>
      <c r="B1350" t="s">
        <v>121</v>
      </c>
      <c r="C1350" t="s">
        <v>960</v>
      </c>
      <c r="D1350" t="s">
        <v>589</v>
      </c>
      <c r="E1350">
        <v>1</v>
      </c>
      <c r="G1350" t="s">
        <v>130</v>
      </c>
      <c r="I1350" t="s">
        <v>125</v>
      </c>
      <c r="Z1350" t="str">
        <f>IFERROR(MID(AA1350,FIND("-",H1350,1)+1,20),_xlfn.IFNA(VLOOKUP(F1350&amp;"-"&amp;AA1350,Ref_Kontak!$A:$E,4,FALSE),Ref_Kontak!$H$2))</f>
        <v>628999007703</v>
      </c>
      <c r="AA1350" t="str">
        <f t="shared" si="210"/>
        <v/>
      </c>
      <c r="AB1350" t="str">
        <f t="shared" si="211"/>
        <v/>
      </c>
      <c r="AC1350" t="str">
        <f t="shared" si="212"/>
        <v>628999007703</v>
      </c>
      <c r="AD1350" t="str">
        <f t="shared" si="213"/>
        <v>Halo+,+Visual+AI+5S+mendeteksi+Violation%3A+METALDET1-LINE+13</v>
      </c>
      <c r="AE1350" t="str">
        <f t="shared" si="214"/>
        <v>https://web.whatsapp.com/send/?phone=628999007703&amp;text=Halo+,+Visual+AI+5S+mendeteksi+Violation%3A+METALDET1-LINE+13&amp;type=phone_number&amp;app_absent=0</v>
      </c>
      <c r="AF1350" t="b">
        <f>IF(ISNA(VLOOKUP(D1350&amp;"-"&amp;AB1350, Ref_Kontak!$A:$E, 4, FALSE)), FALSE, TRUE)</f>
        <v>0</v>
      </c>
      <c r="AG1350" t="str">
        <f>_xlfn.IFNA(VLOOKUP(Z1350,Ref_Kontak!H:H,1,FALSE),"FALSE")</f>
        <v>628999007703</v>
      </c>
      <c r="AH1350" t="str">
        <f t="shared" si="215"/>
        <v>METALDET1-LINE 13</v>
      </c>
      <c r="AI1350">
        <f>IF(I1350="violation",COUNTIF($AH$1:AH1350,AH1350),0)</f>
        <v>490</v>
      </c>
      <c r="AJ1350" t="str">
        <f t="shared" si="216"/>
        <v>violation-METALDET1</v>
      </c>
      <c r="AK1350">
        <f>IF(I1350="violation",COUNTIF($AJ$1:AJ1350,AJ1350),FALSE)</f>
        <v>1115</v>
      </c>
      <c r="AL1350">
        <f t="shared" si="217"/>
        <v>0</v>
      </c>
      <c r="AM1350">
        <f t="shared" si="218"/>
        <v>3</v>
      </c>
      <c r="AN1350" t="str">
        <f t="shared" si="219"/>
        <v>ALERT! 3 Violation founded @METALDET1</v>
      </c>
    </row>
    <row r="1351" spans="1:40">
      <c r="A1351" t="s">
        <v>120</v>
      </c>
      <c r="B1351" t="s">
        <v>121</v>
      </c>
      <c r="C1351" t="s">
        <v>960</v>
      </c>
      <c r="D1351" t="s">
        <v>129</v>
      </c>
      <c r="E1351">
        <v>1</v>
      </c>
      <c r="G1351" t="s">
        <v>130</v>
      </c>
      <c r="I1351" t="s">
        <v>125</v>
      </c>
      <c r="Z1351" t="str">
        <f>IFERROR(MID(AA1351,FIND("-",H1351,1)+1,20),_xlfn.IFNA(VLOOKUP(F1351&amp;"-"&amp;AA1351,Ref_Kontak!$A:$E,4,FALSE),Ref_Kontak!$H$2))</f>
        <v>628999007703</v>
      </c>
      <c r="AA1351" t="str">
        <f t="shared" si="210"/>
        <v/>
      </c>
      <c r="AB1351" t="str">
        <f t="shared" si="211"/>
        <v/>
      </c>
      <c r="AC1351" t="str">
        <f t="shared" si="212"/>
        <v>628999007703</v>
      </c>
      <c r="AD1351" t="str">
        <f t="shared" si="213"/>
        <v>Halo+,+Visual+AI+5S+mendeteksi+Violation%3A+METALDET1-LINE+8</v>
      </c>
      <c r="AE1351" t="str">
        <f t="shared" si="214"/>
        <v>https://web.whatsapp.com/send/?phone=628999007703&amp;text=Halo+,+Visual+AI+5S+mendeteksi+Violation%3A+METALDET1-LINE+8&amp;type=phone_number&amp;app_absent=0</v>
      </c>
      <c r="AF1351" t="b">
        <f>IF(ISNA(VLOOKUP(D1351&amp;"-"&amp;AB1351, Ref_Kontak!$A:$E, 4, FALSE)), FALSE, TRUE)</f>
        <v>0</v>
      </c>
      <c r="AG1351" t="str">
        <f>_xlfn.IFNA(VLOOKUP(Z1351,Ref_Kontak!H:H,1,FALSE),"FALSE")</f>
        <v>628999007703</v>
      </c>
      <c r="AH1351" t="str">
        <f t="shared" si="215"/>
        <v>METALDET1-LINE 8</v>
      </c>
      <c r="AI1351">
        <f>IF(I1351="violation",COUNTIF($AH$1:AH1351,AH1351),0)</f>
        <v>627</v>
      </c>
      <c r="AJ1351" t="str">
        <f t="shared" si="216"/>
        <v>violation-METALDET1</v>
      </c>
      <c r="AK1351">
        <f>IF(I1351="violation",COUNTIF($AJ$1:AJ1351,AJ1351),FALSE)</f>
        <v>1116</v>
      </c>
      <c r="AL1351">
        <f t="shared" si="217"/>
        <v>0</v>
      </c>
      <c r="AM1351">
        <f t="shared" si="218"/>
        <v>3</v>
      </c>
      <c r="AN1351" t="str">
        <f t="shared" si="219"/>
        <v>ALERT! 3 Violation founded @METALDET1</v>
      </c>
    </row>
    <row r="1352" spans="1:40">
      <c r="A1352" t="s">
        <v>120</v>
      </c>
      <c r="B1352" t="s">
        <v>121</v>
      </c>
      <c r="C1352" t="s">
        <v>961</v>
      </c>
      <c r="D1352" t="s">
        <v>129</v>
      </c>
      <c r="E1352">
        <v>1</v>
      </c>
      <c r="G1352" t="s">
        <v>130</v>
      </c>
      <c r="I1352" t="s">
        <v>125</v>
      </c>
      <c r="Z1352" t="str">
        <f>IFERROR(MID(AA1352,FIND("-",H1352,1)+1,20),_xlfn.IFNA(VLOOKUP(F1352&amp;"-"&amp;AA1352,Ref_Kontak!$A:$E,4,FALSE),Ref_Kontak!$H$2))</f>
        <v>628999007703</v>
      </c>
      <c r="AA1352" t="str">
        <f t="shared" si="210"/>
        <v/>
      </c>
      <c r="AB1352" t="str">
        <f t="shared" si="211"/>
        <v/>
      </c>
      <c r="AC1352" t="str">
        <f t="shared" si="212"/>
        <v>628999007703</v>
      </c>
      <c r="AD1352" t="str">
        <f t="shared" si="213"/>
        <v>Halo+,+Visual+AI+5S+mendeteksi+Violation%3A+METALDET1-LINE+8</v>
      </c>
      <c r="AE1352" t="str">
        <f t="shared" si="214"/>
        <v>https://web.whatsapp.com/send/?phone=628999007703&amp;text=Halo+,+Visual+AI+5S+mendeteksi+Violation%3A+METALDET1-LINE+8&amp;type=phone_number&amp;app_absent=0</v>
      </c>
      <c r="AF1352" t="b">
        <f>IF(ISNA(VLOOKUP(D1352&amp;"-"&amp;AB1352, Ref_Kontak!$A:$E, 4, FALSE)), FALSE, TRUE)</f>
        <v>0</v>
      </c>
      <c r="AG1352" t="str">
        <f>_xlfn.IFNA(VLOOKUP(Z1352,Ref_Kontak!H:H,1,FALSE),"FALSE")</f>
        <v>628999007703</v>
      </c>
      <c r="AH1352" t="str">
        <f t="shared" si="215"/>
        <v>METALDET1-LINE 8</v>
      </c>
      <c r="AI1352">
        <f>IF(I1352="violation",COUNTIF($AH$1:AH1352,AH1352),0)</f>
        <v>628</v>
      </c>
      <c r="AJ1352" t="str">
        <f t="shared" si="216"/>
        <v>violation-METALDET1</v>
      </c>
      <c r="AK1352">
        <f>IF(I1352="violation",COUNTIF($AJ$1:AJ1352,AJ1352),FALSE)</f>
        <v>1117</v>
      </c>
      <c r="AL1352">
        <f t="shared" si="217"/>
        <v>0</v>
      </c>
      <c r="AM1352">
        <f t="shared" si="218"/>
        <v>3</v>
      </c>
      <c r="AN1352" t="str">
        <f t="shared" si="219"/>
        <v>ALERT! 3 Violation founded @METALDET1</v>
      </c>
    </row>
    <row r="1353" spans="1:40">
      <c r="A1353" t="s">
        <v>120</v>
      </c>
      <c r="B1353" t="s">
        <v>121</v>
      </c>
      <c r="C1353" t="s">
        <v>961</v>
      </c>
      <c r="D1353" t="s">
        <v>589</v>
      </c>
      <c r="E1353">
        <v>1</v>
      </c>
      <c r="G1353" t="s">
        <v>130</v>
      </c>
      <c r="I1353" t="s">
        <v>125</v>
      </c>
      <c r="Z1353" t="str">
        <f>IFERROR(MID(AA1353,FIND("-",H1353,1)+1,20),_xlfn.IFNA(VLOOKUP(F1353&amp;"-"&amp;AA1353,Ref_Kontak!$A:$E,4,FALSE),Ref_Kontak!$H$2))</f>
        <v>628999007703</v>
      </c>
      <c r="AA1353" t="str">
        <f t="shared" si="210"/>
        <v/>
      </c>
      <c r="AB1353" t="str">
        <f t="shared" si="211"/>
        <v/>
      </c>
      <c r="AC1353" t="str">
        <f t="shared" si="212"/>
        <v>628999007703</v>
      </c>
      <c r="AD1353" t="str">
        <f t="shared" si="213"/>
        <v>Halo+,+Visual+AI+5S+mendeteksi+Violation%3A+METALDET1-LINE+13</v>
      </c>
      <c r="AE1353" t="str">
        <f t="shared" si="214"/>
        <v>https://web.whatsapp.com/send/?phone=628999007703&amp;text=Halo+,+Visual+AI+5S+mendeteksi+Violation%3A+METALDET1-LINE+13&amp;type=phone_number&amp;app_absent=0</v>
      </c>
      <c r="AF1353" t="b">
        <f>IF(ISNA(VLOOKUP(D1353&amp;"-"&amp;AB1353, Ref_Kontak!$A:$E, 4, FALSE)), FALSE, TRUE)</f>
        <v>0</v>
      </c>
      <c r="AG1353" t="str">
        <f>_xlfn.IFNA(VLOOKUP(Z1353,Ref_Kontak!H:H,1,FALSE),"FALSE")</f>
        <v>628999007703</v>
      </c>
      <c r="AH1353" t="str">
        <f t="shared" si="215"/>
        <v>METALDET1-LINE 13</v>
      </c>
      <c r="AI1353">
        <f>IF(I1353="violation",COUNTIF($AH$1:AH1353,AH1353),0)</f>
        <v>491</v>
      </c>
      <c r="AJ1353" t="str">
        <f t="shared" si="216"/>
        <v>violation-METALDET1</v>
      </c>
      <c r="AK1353">
        <f>IF(I1353="violation",COUNTIF($AJ$1:AJ1353,AJ1353),FALSE)</f>
        <v>1118</v>
      </c>
      <c r="AL1353">
        <f t="shared" si="217"/>
        <v>0</v>
      </c>
      <c r="AM1353">
        <f t="shared" si="218"/>
        <v>3</v>
      </c>
      <c r="AN1353" t="str">
        <f t="shared" si="219"/>
        <v>ALERT! 3 Violation founded @METALDET1</v>
      </c>
    </row>
    <row r="1354" spans="1:40">
      <c r="A1354" t="s">
        <v>120</v>
      </c>
      <c r="B1354" t="s">
        <v>121</v>
      </c>
      <c r="C1354" t="s">
        <v>962</v>
      </c>
      <c r="D1354" t="s">
        <v>129</v>
      </c>
      <c r="E1354">
        <v>1</v>
      </c>
      <c r="G1354" t="s">
        <v>130</v>
      </c>
      <c r="I1354" t="s">
        <v>125</v>
      </c>
      <c r="Z1354" t="str">
        <f>IFERROR(MID(AA1354,FIND("-",H1354,1)+1,20),_xlfn.IFNA(VLOOKUP(F1354&amp;"-"&amp;AA1354,Ref_Kontak!$A:$E,4,FALSE),Ref_Kontak!$H$2))</f>
        <v>628999007703</v>
      </c>
      <c r="AA1354" t="str">
        <f t="shared" si="210"/>
        <v/>
      </c>
      <c r="AB1354" t="str">
        <f t="shared" si="211"/>
        <v/>
      </c>
      <c r="AC1354" t="str">
        <f t="shared" si="212"/>
        <v>628999007703</v>
      </c>
      <c r="AD1354" t="str">
        <f t="shared" si="213"/>
        <v>Halo+,+Visual+AI+5S+mendeteksi+Violation%3A+METALDET1-LINE+8</v>
      </c>
      <c r="AE1354" t="str">
        <f t="shared" si="214"/>
        <v>https://web.whatsapp.com/send/?phone=628999007703&amp;text=Halo+,+Visual+AI+5S+mendeteksi+Violation%3A+METALDET1-LINE+8&amp;type=phone_number&amp;app_absent=0</v>
      </c>
      <c r="AF1354" t="b">
        <f>IF(ISNA(VLOOKUP(D1354&amp;"-"&amp;AB1354, Ref_Kontak!$A:$E, 4, FALSE)), FALSE, TRUE)</f>
        <v>0</v>
      </c>
      <c r="AG1354" t="str">
        <f>_xlfn.IFNA(VLOOKUP(Z1354,Ref_Kontak!H:H,1,FALSE),"FALSE")</f>
        <v>628999007703</v>
      </c>
      <c r="AH1354" t="str">
        <f t="shared" si="215"/>
        <v>METALDET1-LINE 8</v>
      </c>
      <c r="AI1354">
        <f>IF(I1354="violation",COUNTIF($AH$1:AH1354,AH1354),0)</f>
        <v>629</v>
      </c>
      <c r="AJ1354" t="str">
        <f t="shared" si="216"/>
        <v>violation-METALDET1</v>
      </c>
      <c r="AK1354">
        <f>IF(I1354="violation",COUNTIF($AJ$1:AJ1354,AJ1354),FALSE)</f>
        <v>1119</v>
      </c>
      <c r="AL1354">
        <f t="shared" si="217"/>
        <v>0</v>
      </c>
      <c r="AM1354">
        <f t="shared" si="218"/>
        <v>3</v>
      </c>
      <c r="AN1354" t="str">
        <f t="shared" si="219"/>
        <v>ALERT! 3 Violation founded @METALDET1</v>
      </c>
    </row>
    <row r="1355" spans="1:40">
      <c r="A1355" t="s">
        <v>120</v>
      </c>
      <c r="B1355" t="s">
        <v>121</v>
      </c>
      <c r="C1355" t="s">
        <v>963</v>
      </c>
      <c r="D1355" t="s">
        <v>589</v>
      </c>
      <c r="E1355">
        <v>1</v>
      </c>
      <c r="G1355" t="s">
        <v>130</v>
      </c>
      <c r="I1355" t="s">
        <v>125</v>
      </c>
      <c r="Z1355" t="str">
        <f>IFERROR(MID(AA1355,FIND("-",H1355,1)+1,20),_xlfn.IFNA(VLOOKUP(F1355&amp;"-"&amp;AA1355,Ref_Kontak!$A:$E,4,FALSE),Ref_Kontak!$H$2))</f>
        <v>628999007703</v>
      </c>
      <c r="AA1355" t="str">
        <f t="shared" si="210"/>
        <v/>
      </c>
      <c r="AB1355" t="str">
        <f t="shared" si="211"/>
        <v/>
      </c>
      <c r="AC1355" t="str">
        <f t="shared" si="212"/>
        <v>628999007703</v>
      </c>
      <c r="AD1355" t="str">
        <f t="shared" si="213"/>
        <v>Halo+,+Visual+AI+5S+mendeteksi+Violation%3A+METALDET1-LINE+13</v>
      </c>
      <c r="AE1355" t="str">
        <f t="shared" si="214"/>
        <v>https://web.whatsapp.com/send/?phone=628999007703&amp;text=Halo+,+Visual+AI+5S+mendeteksi+Violation%3A+METALDET1-LINE+13&amp;type=phone_number&amp;app_absent=0</v>
      </c>
      <c r="AF1355" t="b">
        <f>IF(ISNA(VLOOKUP(D1355&amp;"-"&amp;AB1355, Ref_Kontak!$A:$E, 4, FALSE)), FALSE, TRUE)</f>
        <v>0</v>
      </c>
      <c r="AG1355" t="str">
        <f>_xlfn.IFNA(VLOOKUP(Z1355,Ref_Kontak!H:H,1,FALSE),"FALSE")</f>
        <v>628999007703</v>
      </c>
      <c r="AH1355" t="str">
        <f t="shared" si="215"/>
        <v>METALDET1-LINE 13</v>
      </c>
      <c r="AI1355">
        <f>IF(I1355="violation",COUNTIF($AH$1:AH1355,AH1355),0)</f>
        <v>492</v>
      </c>
      <c r="AJ1355" t="str">
        <f t="shared" si="216"/>
        <v>violation-METALDET1</v>
      </c>
      <c r="AK1355">
        <f>IF(I1355="violation",COUNTIF($AJ$1:AJ1355,AJ1355),FALSE)</f>
        <v>1120</v>
      </c>
      <c r="AL1355">
        <f t="shared" si="217"/>
        <v>0</v>
      </c>
      <c r="AM1355">
        <f t="shared" si="218"/>
        <v>3</v>
      </c>
      <c r="AN1355" t="str">
        <f t="shared" si="219"/>
        <v>ALERT! 3 Violation founded @METALDET1</v>
      </c>
    </row>
    <row r="1356" spans="1:40">
      <c r="A1356" t="s">
        <v>120</v>
      </c>
      <c r="B1356" t="s">
        <v>121</v>
      </c>
      <c r="C1356" t="s">
        <v>963</v>
      </c>
      <c r="D1356" t="s">
        <v>129</v>
      </c>
      <c r="E1356">
        <v>1</v>
      </c>
      <c r="G1356" t="s">
        <v>130</v>
      </c>
      <c r="I1356" t="s">
        <v>125</v>
      </c>
      <c r="Z1356" t="str">
        <f>IFERROR(MID(AA1356,FIND("-",H1356,1)+1,20),_xlfn.IFNA(VLOOKUP(F1356&amp;"-"&amp;AA1356,Ref_Kontak!$A:$E,4,FALSE),Ref_Kontak!$H$2))</f>
        <v>628999007703</v>
      </c>
      <c r="AA1356" t="str">
        <f t="shared" si="210"/>
        <v/>
      </c>
      <c r="AB1356" t="str">
        <f t="shared" si="211"/>
        <v/>
      </c>
      <c r="AC1356" t="str">
        <f t="shared" si="212"/>
        <v>628999007703</v>
      </c>
      <c r="AD1356" t="str">
        <f t="shared" si="213"/>
        <v>Halo+,+Visual+AI+5S+mendeteksi+Violation%3A+METALDET1-LINE+8</v>
      </c>
      <c r="AE1356" t="str">
        <f t="shared" si="214"/>
        <v>https://web.whatsapp.com/send/?phone=628999007703&amp;text=Halo+,+Visual+AI+5S+mendeteksi+Violation%3A+METALDET1-LINE+8&amp;type=phone_number&amp;app_absent=0</v>
      </c>
      <c r="AF1356" t="b">
        <f>IF(ISNA(VLOOKUP(D1356&amp;"-"&amp;AB1356, Ref_Kontak!$A:$E, 4, FALSE)), FALSE, TRUE)</f>
        <v>0</v>
      </c>
      <c r="AG1356" t="str">
        <f>_xlfn.IFNA(VLOOKUP(Z1356,Ref_Kontak!H:H,1,FALSE),"FALSE")</f>
        <v>628999007703</v>
      </c>
      <c r="AH1356" t="str">
        <f t="shared" si="215"/>
        <v>METALDET1-LINE 8</v>
      </c>
      <c r="AI1356">
        <f>IF(I1356="violation",COUNTIF($AH$1:AH1356,AH1356),0)</f>
        <v>630</v>
      </c>
      <c r="AJ1356" t="str">
        <f t="shared" si="216"/>
        <v>violation-METALDET1</v>
      </c>
      <c r="AK1356">
        <f>IF(I1356="violation",COUNTIF($AJ$1:AJ1356,AJ1356),FALSE)</f>
        <v>1121</v>
      </c>
      <c r="AL1356">
        <f t="shared" si="217"/>
        <v>0</v>
      </c>
      <c r="AM1356">
        <f t="shared" si="218"/>
        <v>3</v>
      </c>
      <c r="AN1356" t="str">
        <f t="shared" si="219"/>
        <v>ALERT! 3 Violation founded @METALDET1</v>
      </c>
    </row>
    <row r="1357" spans="1:40">
      <c r="A1357" t="s">
        <v>120</v>
      </c>
      <c r="B1357" t="s">
        <v>121</v>
      </c>
      <c r="C1357" t="s">
        <v>963</v>
      </c>
      <c r="D1357" t="s">
        <v>589</v>
      </c>
      <c r="E1357">
        <v>1</v>
      </c>
      <c r="G1357" t="s">
        <v>130</v>
      </c>
      <c r="I1357" t="s">
        <v>125</v>
      </c>
      <c r="Z1357" t="str">
        <f>IFERROR(MID(AA1357,FIND("-",H1357,1)+1,20),_xlfn.IFNA(VLOOKUP(F1357&amp;"-"&amp;AA1357,Ref_Kontak!$A:$E,4,FALSE),Ref_Kontak!$H$2))</f>
        <v>628999007703</v>
      </c>
      <c r="AA1357" t="str">
        <f t="shared" si="210"/>
        <v/>
      </c>
      <c r="AB1357" t="str">
        <f t="shared" si="211"/>
        <v/>
      </c>
      <c r="AC1357" t="str">
        <f t="shared" si="212"/>
        <v>628999007703</v>
      </c>
      <c r="AD1357" t="str">
        <f t="shared" si="213"/>
        <v>Halo+,+Visual+AI+5S+mendeteksi+Violation%3A+METALDET1-LINE+13</v>
      </c>
      <c r="AE1357" t="str">
        <f t="shared" si="214"/>
        <v>https://web.whatsapp.com/send/?phone=628999007703&amp;text=Halo+,+Visual+AI+5S+mendeteksi+Violation%3A+METALDET1-LINE+13&amp;type=phone_number&amp;app_absent=0</v>
      </c>
      <c r="AF1357" t="b">
        <f>IF(ISNA(VLOOKUP(D1357&amp;"-"&amp;AB1357, Ref_Kontak!$A:$E, 4, FALSE)), FALSE, TRUE)</f>
        <v>0</v>
      </c>
      <c r="AG1357" t="str">
        <f>_xlfn.IFNA(VLOOKUP(Z1357,Ref_Kontak!H:H,1,FALSE),"FALSE")</f>
        <v>628999007703</v>
      </c>
      <c r="AH1357" t="str">
        <f t="shared" si="215"/>
        <v>METALDET1-LINE 13</v>
      </c>
      <c r="AI1357">
        <f>IF(I1357="violation",COUNTIF($AH$1:AH1357,AH1357),0)</f>
        <v>493</v>
      </c>
      <c r="AJ1357" t="str">
        <f t="shared" si="216"/>
        <v>violation-METALDET1</v>
      </c>
      <c r="AK1357">
        <f>IF(I1357="violation",COUNTIF($AJ$1:AJ1357,AJ1357),FALSE)</f>
        <v>1122</v>
      </c>
      <c r="AL1357">
        <f t="shared" si="217"/>
        <v>0</v>
      </c>
      <c r="AM1357">
        <f t="shared" si="218"/>
        <v>3</v>
      </c>
      <c r="AN1357" t="str">
        <f t="shared" si="219"/>
        <v>ALERT! 3 Violation founded @METALDET1</v>
      </c>
    </row>
    <row r="1358" spans="1:40">
      <c r="A1358" t="s">
        <v>120</v>
      </c>
      <c r="B1358" t="s">
        <v>121</v>
      </c>
      <c r="C1358" t="s">
        <v>964</v>
      </c>
      <c r="D1358" t="s">
        <v>129</v>
      </c>
      <c r="E1358">
        <v>1</v>
      </c>
      <c r="G1358" t="s">
        <v>130</v>
      </c>
      <c r="I1358" t="s">
        <v>125</v>
      </c>
      <c r="Z1358" t="str">
        <f>IFERROR(MID(AA1358,FIND("-",H1358,1)+1,20),_xlfn.IFNA(VLOOKUP(F1358&amp;"-"&amp;AA1358,Ref_Kontak!$A:$E,4,FALSE),Ref_Kontak!$H$2))</f>
        <v>628999007703</v>
      </c>
      <c r="AA1358" t="str">
        <f t="shared" si="210"/>
        <v/>
      </c>
      <c r="AB1358" t="str">
        <f t="shared" si="211"/>
        <v/>
      </c>
      <c r="AC1358" t="str">
        <f t="shared" si="212"/>
        <v>628999007703</v>
      </c>
      <c r="AD1358" t="str">
        <f t="shared" si="213"/>
        <v>Halo+,+Visual+AI+5S+mendeteksi+Violation%3A+METALDET1-LINE+8</v>
      </c>
      <c r="AE1358" t="str">
        <f t="shared" si="214"/>
        <v>https://web.whatsapp.com/send/?phone=628999007703&amp;text=Halo+,+Visual+AI+5S+mendeteksi+Violation%3A+METALDET1-LINE+8&amp;type=phone_number&amp;app_absent=0</v>
      </c>
      <c r="AF1358" t="b">
        <f>IF(ISNA(VLOOKUP(D1358&amp;"-"&amp;AB1358, Ref_Kontak!$A:$E, 4, FALSE)), FALSE, TRUE)</f>
        <v>0</v>
      </c>
      <c r="AG1358" t="str">
        <f>_xlfn.IFNA(VLOOKUP(Z1358,Ref_Kontak!H:H,1,FALSE),"FALSE")</f>
        <v>628999007703</v>
      </c>
      <c r="AH1358" t="str">
        <f t="shared" si="215"/>
        <v>METALDET1-LINE 8</v>
      </c>
      <c r="AI1358">
        <f>IF(I1358="violation",COUNTIF($AH$1:AH1358,AH1358),0)</f>
        <v>631</v>
      </c>
      <c r="AJ1358" t="str">
        <f t="shared" si="216"/>
        <v>violation-METALDET1</v>
      </c>
      <c r="AK1358">
        <f>IF(I1358="violation",COUNTIF($AJ$1:AJ1358,AJ1358),FALSE)</f>
        <v>1123</v>
      </c>
      <c r="AL1358">
        <f t="shared" si="217"/>
        <v>0</v>
      </c>
      <c r="AM1358">
        <f t="shared" si="218"/>
        <v>3</v>
      </c>
      <c r="AN1358" t="str">
        <f t="shared" si="219"/>
        <v>ALERT! 3 Violation founded @METALDET1</v>
      </c>
    </row>
    <row r="1359" spans="1:40">
      <c r="A1359" t="s">
        <v>120</v>
      </c>
      <c r="B1359" t="s">
        <v>121</v>
      </c>
      <c r="C1359" t="s">
        <v>964</v>
      </c>
      <c r="D1359" t="s">
        <v>589</v>
      </c>
      <c r="E1359">
        <v>1</v>
      </c>
      <c r="G1359" t="s">
        <v>130</v>
      </c>
      <c r="I1359" t="s">
        <v>125</v>
      </c>
      <c r="Z1359" t="str">
        <f>IFERROR(MID(AA1359,FIND("-",H1359,1)+1,20),_xlfn.IFNA(VLOOKUP(F1359&amp;"-"&amp;AA1359,Ref_Kontak!$A:$E,4,FALSE),Ref_Kontak!$H$2))</f>
        <v>628999007703</v>
      </c>
      <c r="AA1359" t="str">
        <f t="shared" si="210"/>
        <v/>
      </c>
      <c r="AB1359" t="str">
        <f t="shared" si="211"/>
        <v/>
      </c>
      <c r="AC1359" t="str">
        <f t="shared" si="212"/>
        <v>628999007703</v>
      </c>
      <c r="AD1359" t="str">
        <f t="shared" si="213"/>
        <v>Halo+,+Visual+AI+5S+mendeteksi+Violation%3A+METALDET1-LINE+13</v>
      </c>
      <c r="AE1359" t="str">
        <f t="shared" si="214"/>
        <v>https://web.whatsapp.com/send/?phone=628999007703&amp;text=Halo+,+Visual+AI+5S+mendeteksi+Violation%3A+METALDET1-LINE+13&amp;type=phone_number&amp;app_absent=0</v>
      </c>
      <c r="AF1359" t="b">
        <f>IF(ISNA(VLOOKUP(D1359&amp;"-"&amp;AB1359, Ref_Kontak!$A:$E, 4, FALSE)), FALSE, TRUE)</f>
        <v>0</v>
      </c>
      <c r="AG1359" t="str">
        <f>_xlfn.IFNA(VLOOKUP(Z1359,Ref_Kontak!H:H,1,FALSE),"FALSE")</f>
        <v>628999007703</v>
      </c>
      <c r="AH1359" t="str">
        <f t="shared" si="215"/>
        <v>METALDET1-LINE 13</v>
      </c>
      <c r="AI1359">
        <f>IF(I1359="violation",COUNTIF($AH$1:AH1359,AH1359),0)</f>
        <v>494</v>
      </c>
      <c r="AJ1359" t="str">
        <f t="shared" si="216"/>
        <v>violation-METALDET1</v>
      </c>
      <c r="AK1359">
        <f>IF(I1359="violation",COUNTIF($AJ$1:AJ1359,AJ1359),FALSE)</f>
        <v>1124</v>
      </c>
      <c r="AL1359">
        <f t="shared" si="217"/>
        <v>0</v>
      </c>
      <c r="AM1359">
        <f t="shared" si="218"/>
        <v>3</v>
      </c>
      <c r="AN1359" t="str">
        <f t="shared" si="219"/>
        <v>ALERT! 3 Violation founded @METALDET1</v>
      </c>
    </row>
    <row r="1360" spans="1:40">
      <c r="A1360" t="s">
        <v>120</v>
      </c>
      <c r="B1360" t="s">
        <v>121</v>
      </c>
      <c r="C1360" t="s">
        <v>965</v>
      </c>
      <c r="D1360" t="s">
        <v>589</v>
      </c>
      <c r="E1360">
        <v>1</v>
      </c>
      <c r="G1360" t="s">
        <v>130</v>
      </c>
      <c r="I1360" t="s">
        <v>125</v>
      </c>
      <c r="Z1360" t="str">
        <f>IFERROR(MID(AA1360,FIND("-",H1360,1)+1,20),_xlfn.IFNA(VLOOKUP(F1360&amp;"-"&amp;AA1360,Ref_Kontak!$A:$E,4,FALSE),Ref_Kontak!$H$2))</f>
        <v>628999007703</v>
      </c>
      <c r="AA1360" t="str">
        <f t="shared" si="210"/>
        <v/>
      </c>
      <c r="AB1360" t="str">
        <f t="shared" si="211"/>
        <v/>
      </c>
      <c r="AC1360" t="str">
        <f t="shared" si="212"/>
        <v>628999007703</v>
      </c>
      <c r="AD1360" t="str">
        <f t="shared" si="213"/>
        <v>Halo+,+Visual+AI+5S+mendeteksi+Violation%3A+METALDET1-LINE+13</v>
      </c>
      <c r="AE1360" t="str">
        <f t="shared" si="214"/>
        <v>https://web.whatsapp.com/send/?phone=628999007703&amp;text=Halo+,+Visual+AI+5S+mendeteksi+Violation%3A+METALDET1-LINE+13&amp;type=phone_number&amp;app_absent=0</v>
      </c>
      <c r="AF1360" t="b">
        <f>IF(ISNA(VLOOKUP(D1360&amp;"-"&amp;AB1360, Ref_Kontak!$A:$E, 4, FALSE)), FALSE, TRUE)</f>
        <v>0</v>
      </c>
      <c r="AG1360" t="str">
        <f>_xlfn.IFNA(VLOOKUP(Z1360,Ref_Kontak!H:H,1,FALSE),"FALSE")</f>
        <v>628999007703</v>
      </c>
      <c r="AH1360" t="str">
        <f t="shared" si="215"/>
        <v>METALDET1-LINE 13</v>
      </c>
      <c r="AI1360">
        <f>IF(I1360="violation",COUNTIF($AH$1:AH1360,AH1360),0)</f>
        <v>495</v>
      </c>
      <c r="AJ1360" t="str">
        <f t="shared" si="216"/>
        <v>violation-METALDET1</v>
      </c>
      <c r="AK1360">
        <f>IF(I1360="violation",COUNTIF($AJ$1:AJ1360,AJ1360),FALSE)</f>
        <v>1125</v>
      </c>
      <c r="AL1360">
        <f t="shared" si="217"/>
        <v>0</v>
      </c>
      <c r="AM1360">
        <f t="shared" si="218"/>
        <v>3</v>
      </c>
      <c r="AN1360" t="str">
        <f t="shared" si="219"/>
        <v>ALERT! 3 Violation founded @METALDET1</v>
      </c>
    </row>
    <row r="1361" spans="1:40">
      <c r="A1361" t="s">
        <v>120</v>
      </c>
      <c r="B1361" t="s">
        <v>121</v>
      </c>
      <c r="C1361" t="s">
        <v>965</v>
      </c>
      <c r="D1361" t="s">
        <v>129</v>
      </c>
      <c r="E1361">
        <v>1</v>
      </c>
      <c r="G1361" t="s">
        <v>130</v>
      </c>
      <c r="I1361" t="s">
        <v>125</v>
      </c>
      <c r="Z1361" t="str">
        <f>IFERROR(MID(AA1361,FIND("-",H1361,1)+1,20),_xlfn.IFNA(VLOOKUP(F1361&amp;"-"&amp;AA1361,Ref_Kontak!$A:$E,4,FALSE),Ref_Kontak!$H$2))</f>
        <v>628999007703</v>
      </c>
      <c r="AA1361" t="str">
        <f t="shared" si="210"/>
        <v/>
      </c>
      <c r="AB1361" t="str">
        <f t="shared" si="211"/>
        <v/>
      </c>
      <c r="AC1361" t="str">
        <f t="shared" si="212"/>
        <v>628999007703</v>
      </c>
      <c r="AD1361" t="str">
        <f t="shared" si="213"/>
        <v>Halo+,+Visual+AI+5S+mendeteksi+Violation%3A+METALDET1-LINE+8</v>
      </c>
      <c r="AE1361" t="str">
        <f t="shared" si="214"/>
        <v>https://web.whatsapp.com/send/?phone=628999007703&amp;text=Halo+,+Visual+AI+5S+mendeteksi+Violation%3A+METALDET1-LINE+8&amp;type=phone_number&amp;app_absent=0</v>
      </c>
      <c r="AF1361" t="b">
        <f>IF(ISNA(VLOOKUP(D1361&amp;"-"&amp;AB1361, Ref_Kontak!$A:$E, 4, FALSE)), FALSE, TRUE)</f>
        <v>0</v>
      </c>
      <c r="AG1361" t="str">
        <f>_xlfn.IFNA(VLOOKUP(Z1361,Ref_Kontak!H:H,1,FALSE),"FALSE")</f>
        <v>628999007703</v>
      </c>
      <c r="AH1361" t="str">
        <f t="shared" si="215"/>
        <v>METALDET1-LINE 8</v>
      </c>
      <c r="AI1361">
        <f>IF(I1361="violation",COUNTIF($AH$1:AH1361,AH1361),0)</f>
        <v>632</v>
      </c>
      <c r="AJ1361" t="str">
        <f t="shared" si="216"/>
        <v>violation-METALDET1</v>
      </c>
      <c r="AK1361">
        <f>IF(I1361="violation",COUNTIF($AJ$1:AJ1361,AJ1361),FALSE)</f>
        <v>1126</v>
      </c>
      <c r="AL1361">
        <f t="shared" si="217"/>
        <v>0</v>
      </c>
      <c r="AM1361">
        <f t="shared" si="218"/>
        <v>3</v>
      </c>
      <c r="AN1361" t="str">
        <f t="shared" si="219"/>
        <v>ALERT! 3 Violation founded @METALDET1</v>
      </c>
    </row>
    <row r="1362" spans="1:40">
      <c r="A1362" t="s">
        <v>120</v>
      </c>
      <c r="B1362" t="s">
        <v>121</v>
      </c>
      <c r="C1362" t="s">
        <v>966</v>
      </c>
      <c r="D1362" t="s">
        <v>129</v>
      </c>
      <c r="E1362">
        <v>1</v>
      </c>
      <c r="G1362" t="s">
        <v>130</v>
      </c>
      <c r="I1362" t="s">
        <v>125</v>
      </c>
      <c r="Z1362" t="str">
        <f>IFERROR(MID(AA1362,FIND("-",H1362,1)+1,20),_xlfn.IFNA(VLOOKUP(F1362&amp;"-"&amp;AA1362,Ref_Kontak!$A:$E,4,FALSE),Ref_Kontak!$H$2))</f>
        <v>628999007703</v>
      </c>
      <c r="AA1362" t="str">
        <f t="shared" si="210"/>
        <v/>
      </c>
      <c r="AB1362" t="str">
        <f t="shared" si="211"/>
        <v/>
      </c>
      <c r="AC1362" t="str">
        <f t="shared" si="212"/>
        <v>628999007703</v>
      </c>
      <c r="AD1362" t="str">
        <f t="shared" si="213"/>
        <v>Halo+,+Visual+AI+5S+mendeteksi+Violation%3A+METALDET1-LINE+8</v>
      </c>
      <c r="AE1362" t="str">
        <f t="shared" si="214"/>
        <v>https://web.whatsapp.com/send/?phone=628999007703&amp;text=Halo+,+Visual+AI+5S+mendeteksi+Violation%3A+METALDET1-LINE+8&amp;type=phone_number&amp;app_absent=0</v>
      </c>
      <c r="AF1362" t="b">
        <f>IF(ISNA(VLOOKUP(D1362&amp;"-"&amp;AB1362, Ref_Kontak!$A:$E, 4, FALSE)), FALSE, TRUE)</f>
        <v>0</v>
      </c>
      <c r="AG1362" t="str">
        <f>_xlfn.IFNA(VLOOKUP(Z1362,Ref_Kontak!H:H,1,FALSE),"FALSE")</f>
        <v>628999007703</v>
      </c>
      <c r="AH1362" t="str">
        <f t="shared" si="215"/>
        <v>METALDET1-LINE 8</v>
      </c>
      <c r="AI1362">
        <f>IF(I1362="violation",COUNTIF($AH$1:AH1362,AH1362),0)</f>
        <v>633</v>
      </c>
      <c r="AJ1362" t="str">
        <f t="shared" si="216"/>
        <v>violation-METALDET1</v>
      </c>
      <c r="AK1362">
        <f>IF(I1362="violation",COUNTIF($AJ$1:AJ1362,AJ1362),FALSE)</f>
        <v>1127</v>
      </c>
      <c r="AL1362">
        <f t="shared" si="217"/>
        <v>0</v>
      </c>
      <c r="AM1362">
        <f t="shared" si="218"/>
        <v>3</v>
      </c>
      <c r="AN1362" t="str">
        <f t="shared" si="219"/>
        <v>ALERT! 3 Violation founded @METALDET1</v>
      </c>
    </row>
    <row r="1363" spans="1:40">
      <c r="A1363" t="s">
        <v>120</v>
      </c>
      <c r="B1363" t="s">
        <v>121</v>
      </c>
      <c r="C1363" t="s">
        <v>966</v>
      </c>
      <c r="D1363" t="s">
        <v>589</v>
      </c>
      <c r="E1363">
        <v>1</v>
      </c>
      <c r="G1363" t="s">
        <v>130</v>
      </c>
      <c r="I1363" t="s">
        <v>125</v>
      </c>
      <c r="Z1363" t="str">
        <f>IFERROR(MID(AA1363,FIND("-",H1363,1)+1,20),_xlfn.IFNA(VLOOKUP(F1363&amp;"-"&amp;AA1363,Ref_Kontak!$A:$E,4,FALSE),Ref_Kontak!$H$2))</f>
        <v>628999007703</v>
      </c>
      <c r="AA1363" t="str">
        <f t="shared" si="210"/>
        <v/>
      </c>
      <c r="AB1363" t="str">
        <f t="shared" si="211"/>
        <v/>
      </c>
      <c r="AC1363" t="str">
        <f t="shared" si="212"/>
        <v>628999007703</v>
      </c>
      <c r="AD1363" t="str">
        <f t="shared" si="213"/>
        <v>Halo+,+Visual+AI+5S+mendeteksi+Violation%3A+METALDET1-LINE+13</v>
      </c>
      <c r="AE1363" t="str">
        <f t="shared" si="214"/>
        <v>https://web.whatsapp.com/send/?phone=628999007703&amp;text=Halo+,+Visual+AI+5S+mendeteksi+Violation%3A+METALDET1-LINE+13&amp;type=phone_number&amp;app_absent=0</v>
      </c>
      <c r="AF1363" t="b">
        <f>IF(ISNA(VLOOKUP(D1363&amp;"-"&amp;AB1363, Ref_Kontak!$A:$E, 4, FALSE)), FALSE, TRUE)</f>
        <v>0</v>
      </c>
      <c r="AG1363" t="str">
        <f>_xlfn.IFNA(VLOOKUP(Z1363,Ref_Kontak!H:H,1,FALSE),"FALSE")</f>
        <v>628999007703</v>
      </c>
      <c r="AH1363" t="str">
        <f t="shared" si="215"/>
        <v>METALDET1-LINE 13</v>
      </c>
      <c r="AI1363">
        <f>IF(I1363="violation",COUNTIF($AH$1:AH1363,AH1363),0)</f>
        <v>496</v>
      </c>
      <c r="AJ1363" t="str">
        <f t="shared" si="216"/>
        <v>violation-METALDET1</v>
      </c>
      <c r="AK1363">
        <f>IF(I1363="violation",COUNTIF($AJ$1:AJ1363,AJ1363),FALSE)</f>
        <v>1128</v>
      </c>
      <c r="AL1363">
        <f t="shared" si="217"/>
        <v>0</v>
      </c>
      <c r="AM1363">
        <f t="shared" si="218"/>
        <v>3</v>
      </c>
      <c r="AN1363" t="str">
        <f t="shared" si="219"/>
        <v>ALERT! 3 Violation founded @METALDET1</v>
      </c>
    </row>
    <row r="1364" spans="1:40">
      <c r="A1364" t="s">
        <v>120</v>
      </c>
      <c r="B1364" t="s">
        <v>121</v>
      </c>
      <c r="C1364" t="s">
        <v>967</v>
      </c>
      <c r="D1364" t="s">
        <v>129</v>
      </c>
      <c r="E1364">
        <v>1</v>
      </c>
      <c r="G1364" t="s">
        <v>130</v>
      </c>
      <c r="I1364" t="s">
        <v>125</v>
      </c>
      <c r="Z1364" t="str">
        <f>IFERROR(MID(AA1364,FIND("-",H1364,1)+1,20),_xlfn.IFNA(VLOOKUP(F1364&amp;"-"&amp;AA1364,Ref_Kontak!$A:$E,4,FALSE),Ref_Kontak!$H$2))</f>
        <v>628999007703</v>
      </c>
      <c r="AA1364" t="str">
        <f t="shared" si="210"/>
        <v/>
      </c>
      <c r="AB1364" t="str">
        <f t="shared" si="211"/>
        <v/>
      </c>
      <c r="AC1364" t="str">
        <f t="shared" si="212"/>
        <v>628999007703</v>
      </c>
      <c r="AD1364" t="str">
        <f t="shared" si="213"/>
        <v>Halo+,+Visual+AI+5S+mendeteksi+Violation%3A+METALDET1-LINE+8</v>
      </c>
      <c r="AE1364" t="str">
        <f t="shared" si="214"/>
        <v>https://web.whatsapp.com/send/?phone=628999007703&amp;text=Halo+,+Visual+AI+5S+mendeteksi+Violation%3A+METALDET1-LINE+8&amp;type=phone_number&amp;app_absent=0</v>
      </c>
      <c r="AF1364" t="b">
        <f>IF(ISNA(VLOOKUP(D1364&amp;"-"&amp;AB1364, Ref_Kontak!$A:$E, 4, FALSE)), FALSE, TRUE)</f>
        <v>0</v>
      </c>
      <c r="AG1364" t="str">
        <f>_xlfn.IFNA(VLOOKUP(Z1364,Ref_Kontak!H:H,1,FALSE),"FALSE")</f>
        <v>628999007703</v>
      </c>
      <c r="AH1364" t="str">
        <f t="shared" si="215"/>
        <v>METALDET1-LINE 8</v>
      </c>
      <c r="AI1364">
        <f>IF(I1364="violation",COUNTIF($AH$1:AH1364,AH1364),0)</f>
        <v>634</v>
      </c>
      <c r="AJ1364" t="str">
        <f t="shared" si="216"/>
        <v>violation-METALDET1</v>
      </c>
      <c r="AK1364">
        <f>IF(I1364="violation",COUNTIF($AJ$1:AJ1364,AJ1364),FALSE)</f>
        <v>1129</v>
      </c>
      <c r="AL1364">
        <f t="shared" si="217"/>
        <v>0</v>
      </c>
      <c r="AM1364">
        <f t="shared" si="218"/>
        <v>3</v>
      </c>
      <c r="AN1364" t="str">
        <f t="shared" si="219"/>
        <v>ALERT! 3 Violation founded @METALDET1</v>
      </c>
    </row>
    <row r="1365" spans="1:40">
      <c r="A1365" t="s">
        <v>120</v>
      </c>
      <c r="B1365" t="s">
        <v>121</v>
      </c>
      <c r="C1365" t="s">
        <v>968</v>
      </c>
      <c r="D1365" t="s">
        <v>589</v>
      </c>
      <c r="E1365">
        <v>1</v>
      </c>
      <c r="G1365" t="s">
        <v>130</v>
      </c>
      <c r="I1365" t="s">
        <v>125</v>
      </c>
      <c r="Z1365" t="str">
        <f>IFERROR(MID(AA1365,FIND("-",H1365,1)+1,20),_xlfn.IFNA(VLOOKUP(F1365&amp;"-"&amp;AA1365,Ref_Kontak!$A:$E,4,FALSE),Ref_Kontak!$H$2))</f>
        <v>628999007703</v>
      </c>
      <c r="AA1365" t="str">
        <f t="shared" si="210"/>
        <v/>
      </c>
      <c r="AB1365" t="str">
        <f t="shared" si="211"/>
        <v/>
      </c>
      <c r="AC1365" t="str">
        <f t="shared" si="212"/>
        <v>628999007703</v>
      </c>
      <c r="AD1365" t="str">
        <f t="shared" si="213"/>
        <v>Halo+,+Visual+AI+5S+mendeteksi+Violation%3A+METALDET1-LINE+13</v>
      </c>
      <c r="AE1365" t="str">
        <f t="shared" si="214"/>
        <v>https://web.whatsapp.com/send/?phone=628999007703&amp;text=Halo+,+Visual+AI+5S+mendeteksi+Violation%3A+METALDET1-LINE+13&amp;type=phone_number&amp;app_absent=0</v>
      </c>
      <c r="AF1365" t="b">
        <f>IF(ISNA(VLOOKUP(D1365&amp;"-"&amp;AB1365, Ref_Kontak!$A:$E, 4, FALSE)), FALSE, TRUE)</f>
        <v>0</v>
      </c>
      <c r="AG1365" t="str">
        <f>_xlfn.IFNA(VLOOKUP(Z1365,Ref_Kontak!H:H,1,FALSE),"FALSE")</f>
        <v>628999007703</v>
      </c>
      <c r="AH1365" t="str">
        <f t="shared" si="215"/>
        <v>METALDET1-LINE 13</v>
      </c>
      <c r="AI1365">
        <f>IF(I1365="violation",COUNTIF($AH$1:AH1365,AH1365),0)</f>
        <v>497</v>
      </c>
      <c r="AJ1365" t="str">
        <f t="shared" si="216"/>
        <v>violation-METALDET1</v>
      </c>
      <c r="AK1365">
        <f>IF(I1365="violation",COUNTIF($AJ$1:AJ1365,AJ1365),FALSE)</f>
        <v>1130</v>
      </c>
      <c r="AL1365">
        <f t="shared" si="217"/>
        <v>0</v>
      </c>
      <c r="AM1365">
        <f t="shared" si="218"/>
        <v>3</v>
      </c>
      <c r="AN1365" t="str">
        <f t="shared" si="219"/>
        <v>ALERT! 3 Violation founded @METALDET1</v>
      </c>
    </row>
    <row r="1366" spans="1:40">
      <c r="A1366" t="s">
        <v>120</v>
      </c>
      <c r="B1366" t="s">
        <v>121</v>
      </c>
      <c r="C1366" t="s">
        <v>968</v>
      </c>
      <c r="D1366" t="s">
        <v>129</v>
      </c>
      <c r="E1366">
        <v>1</v>
      </c>
      <c r="G1366" t="s">
        <v>130</v>
      </c>
      <c r="I1366" t="s">
        <v>125</v>
      </c>
      <c r="Z1366" t="str">
        <f>IFERROR(MID(AA1366,FIND("-",H1366,1)+1,20),_xlfn.IFNA(VLOOKUP(F1366&amp;"-"&amp;AA1366,Ref_Kontak!$A:$E,4,FALSE),Ref_Kontak!$H$2))</f>
        <v>628999007703</v>
      </c>
      <c r="AA1366" t="str">
        <f t="shared" si="210"/>
        <v/>
      </c>
      <c r="AB1366" t="str">
        <f t="shared" si="211"/>
        <v/>
      </c>
      <c r="AC1366" t="str">
        <f t="shared" si="212"/>
        <v>628999007703</v>
      </c>
      <c r="AD1366" t="str">
        <f t="shared" si="213"/>
        <v>Halo+,+Visual+AI+5S+mendeteksi+Violation%3A+METALDET1-LINE+8</v>
      </c>
      <c r="AE1366" t="str">
        <f t="shared" si="214"/>
        <v>https://web.whatsapp.com/send/?phone=628999007703&amp;text=Halo+,+Visual+AI+5S+mendeteksi+Violation%3A+METALDET1-LINE+8&amp;type=phone_number&amp;app_absent=0</v>
      </c>
      <c r="AF1366" t="b">
        <f>IF(ISNA(VLOOKUP(D1366&amp;"-"&amp;AB1366, Ref_Kontak!$A:$E, 4, FALSE)), FALSE, TRUE)</f>
        <v>0</v>
      </c>
      <c r="AG1366" t="str">
        <f>_xlfn.IFNA(VLOOKUP(Z1366,Ref_Kontak!H:H,1,FALSE),"FALSE")</f>
        <v>628999007703</v>
      </c>
      <c r="AH1366" t="str">
        <f t="shared" si="215"/>
        <v>METALDET1-LINE 8</v>
      </c>
      <c r="AI1366">
        <f>IF(I1366="violation",COUNTIF($AH$1:AH1366,AH1366),0)</f>
        <v>635</v>
      </c>
      <c r="AJ1366" t="str">
        <f t="shared" si="216"/>
        <v>violation-METALDET1</v>
      </c>
      <c r="AK1366">
        <f>IF(I1366="violation",COUNTIF($AJ$1:AJ1366,AJ1366),FALSE)</f>
        <v>1131</v>
      </c>
      <c r="AL1366">
        <f t="shared" si="217"/>
        <v>0</v>
      </c>
      <c r="AM1366">
        <f t="shared" si="218"/>
        <v>3</v>
      </c>
      <c r="AN1366" t="str">
        <f t="shared" si="219"/>
        <v>ALERT! 3 Violation founded @METALDET1</v>
      </c>
    </row>
    <row r="1367" spans="1:40">
      <c r="A1367" t="s">
        <v>120</v>
      </c>
      <c r="B1367" t="s">
        <v>121</v>
      </c>
      <c r="C1367" t="s">
        <v>968</v>
      </c>
      <c r="D1367" t="s">
        <v>589</v>
      </c>
      <c r="E1367">
        <v>1</v>
      </c>
      <c r="G1367" t="s">
        <v>130</v>
      </c>
      <c r="I1367" t="s">
        <v>125</v>
      </c>
      <c r="Z1367" t="str">
        <f>IFERROR(MID(AA1367,FIND("-",H1367,1)+1,20),_xlfn.IFNA(VLOOKUP(F1367&amp;"-"&amp;AA1367,Ref_Kontak!$A:$E,4,FALSE),Ref_Kontak!$H$2))</f>
        <v>628999007703</v>
      </c>
      <c r="AA1367" t="str">
        <f t="shared" si="210"/>
        <v/>
      </c>
      <c r="AB1367" t="str">
        <f t="shared" si="211"/>
        <v/>
      </c>
      <c r="AC1367" t="str">
        <f t="shared" si="212"/>
        <v>628999007703</v>
      </c>
      <c r="AD1367" t="str">
        <f t="shared" si="213"/>
        <v>Halo+,+Visual+AI+5S+mendeteksi+Violation%3A+METALDET1-LINE+13</v>
      </c>
      <c r="AE1367" t="str">
        <f t="shared" si="214"/>
        <v>https://web.whatsapp.com/send/?phone=628999007703&amp;text=Halo+,+Visual+AI+5S+mendeteksi+Violation%3A+METALDET1-LINE+13&amp;type=phone_number&amp;app_absent=0</v>
      </c>
      <c r="AF1367" t="b">
        <f>IF(ISNA(VLOOKUP(D1367&amp;"-"&amp;AB1367, Ref_Kontak!$A:$E, 4, FALSE)), FALSE, TRUE)</f>
        <v>0</v>
      </c>
      <c r="AG1367" t="str">
        <f>_xlfn.IFNA(VLOOKUP(Z1367,Ref_Kontak!H:H,1,FALSE),"FALSE")</f>
        <v>628999007703</v>
      </c>
      <c r="AH1367" t="str">
        <f t="shared" si="215"/>
        <v>METALDET1-LINE 13</v>
      </c>
      <c r="AI1367">
        <f>IF(I1367="violation",COUNTIF($AH$1:AH1367,AH1367),0)</f>
        <v>498</v>
      </c>
      <c r="AJ1367" t="str">
        <f t="shared" si="216"/>
        <v>violation-METALDET1</v>
      </c>
      <c r="AK1367">
        <f>IF(I1367="violation",COUNTIF($AJ$1:AJ1367,AJ1367),FALSE)</f>
        <v>1132</v>
      </c>
      <c r="AL1367">
        <f t="shared" si="217"/>
        <v>0</v>
      </c>
      <c r="AM1367">
        <f t="shared" si="218"/>
        <v>3</v>
      </c>
      <c r="AN1367" t="str">
        <f t="shared" si="219"/>
        <v>ALERT! 3 Violation founded @METALDET1</v>
      </c>
    </row>
    <row r="1368" spans="1:40">
      <c r="A1368" t="s">
        <v>120</v>
      </c>
      <c r="B1368" t="s">
        <v>121</v>
      </c>
      <c r="C1368" t="s">
        <v>969</v>
      </c>
      <c r="D1368" t="s">
        <v>129</v>
      </c>
      <c r="E1368">
        <v>1</v>
      </c>
      <c r="G1368" t="s">
        <v>130</v>
      </c>
      <c r="I1368" t="s">
        <v>125</v>
      </c>
      <c r="Z1368" t="str">
        <f>IFERROR(MID(AA1368,FIND("-",H1368,1)+1,20),_xlfn.IFNA(VLOOKUP(F1368&amp;"-"&amp;AA1368,Ref_Kontak!$A:$E,4,FALSE),Ref_Kontak!$H$2))</f>
        <v>628999007703</v>
      </c>
      <c r="AA1368" t="str">
        <f t="shared" si="210"/>
        <v/>
      </c>
      <c r="AB1368" t="str">
        <f t="shared" si="211"/>
        <v/>
      </c>
      <c r="AC1368" t="str">
        <f t="shared" si="212"/>
        <v>628999007703</v>
      </c>
      <c r="AD1368" t="str">
        <f t="shared" si="213"/>
        <v>Halo+,+Visual+AI+5S+mendeteksi+Violation%3A+METALDET1-LINE+8</v>
      </c>
      <c r="AE1368" t="str">
        <f t="shared" si="214"/>
        <v>https://web.whatsapp.com/send/?phone=628999007703&amp;text=Halo+,+Visual+AI+5S+mendeteksi+Violation%3A+METALDET1-LINE+8&amp;type=phone_number&amp;app_absent=0</v>
      </c>
      <c r="AF1368" t="b">
        <f>IF(ISNA(VLOOKUP(D1368&amp;"-"&amp;AB1368, Ref_Kontak!$A:$E, 4, FALSE)), FALSE, TRUE)</f>
        <v>0</v>
      </c>
      <c r="AG1368" t="str">
        <f>_xlfn.IFNA(VLOOKUP(Z1368,Ref_Kontak!H:H,1,FALSE),"FALSE")</f>
        <v>628999007703</v>
      </c>
      <c r="AH1368" t="str">
        <f t="shared" si="215"/>
        <v>METALDET1-LINE 8</v>
      </c>
      <c r="AI1368">
        <f>IF(I1368="violation",COUNTIF($AH$1:AH1368,AH1368),0)</f>
        <v>636</v>
      </c>
      <c r="AJ1368" t="str">
        <f t="shared" si="216"/>
        <v>violation-METALDET1</v>
      </c>
      <c r="AK1368">
        <f>IF(I1368="violation",COUNTIF($AJ$1:AJ1368,AJ1368),FALSE)</f>
        <v>1133</v>
      </c>
      <c r="AL1368">
        <f t="shared" si="217"/>
        <v>0</v>
      </c>
      <c r="AM1368">
        <f t="shared" si="218"/>
        <v>3</v>
      </c>
      <c r="AN1368" t="str">
        <f t="shared" si="219"/>
        <v>ALERT! 3 Violation founded @METALDET1</v>
      </c>
    </row>
    <row r="1369" spans="1:40">
      <c r="A1369" t="s">
        <v>120</v>
      </c>
      <c r="B1369" t="s">
        <v>121</v>
      </c>
      <c r="C1369" t="s">
        <v>969</v>
      </c>
      <c r="D1369" t="s">
        <v>589</v>
      </c>
      <c r="E1369">
        <v>1</v>
      </c>
      <c r="G1369" t="s">
        <v>130</v>
      </c>
      <c r="I1369" t="s">
        <v>125</v>
      </c>
      <c r="Z1369" t="str">
        <f>IFERROR(MID(AA1369,FIND("-",H1369,1)+1,20),_xlfn.IFNA(VLOOKUP(F1369&amp;"-"&amp;AA1369,Ref_Kontak!$A:$E,4,FALSE),Ref_Kontak!$H$2))</f>
        <v>628999007703</v>
      </c>
      <c r="AA1369" t="str">
        <f t="shared" si="210"/>
        <v/>
      </c>
      <c r="AB1369" t="str">
        <f t="shared" si="211"/>
        <v/>
      </c>
      <c r="AC1369" t="str">
        <f t="shared" si="212"/>
        <v>628999007703</v>
      </c>
      <c r="AD1369" t="str">
        <f t="shared" si="213"/>
        <v>Halo+,+Visual+AI+5S+mendeteksi+Violation%3A+METALDET1-LINE+13</v>
      </c>
      <c r="AE1369" t="str">
        <f t="shared" si="214"/>
        <v>https://web.whatsapp.com/send/?phone=628999007703&amp;text=Halo+,+Visual+AI+5S+mendeteksi+Violation%3A+METALDET1-LINE+13&amp;type=phone_number&amp;app_absent=0</v>
      </c>
      <c r="AF1369" t="b">
        <f>IF(ISNA(VLOOKUP(D1369&amp;"-"&amp;AB1369, Ref_Kontak!$A:$E, 4, FALSE)), FALSE, TRUE)</f>
        <v>0</v>
      </c>
      <c r="AG1369" t="str">
        <f>_xlfn.IFNA(VLOOKUP(Z1369,Ref_Kontak!H:H,1,FALSE),"FALSE")</f>
        <v>628999007703</v>
      </c>
      <c r="AH1369" t="str">
        <f t="shared" si="215"/>
        <v>METALDET1-LINE 13</v>
      </c>
      <c r="AI1369">
        <f>IF(I1369="violation",COUNTIF($AH$1:AH1369,AH1369),0)</f>
        <v>499</v>
      </c>
      <c r="AJ1369" t="str">
        <f t="shared" si="216"/>
        <v>violation-METALDET1</v>
      </c>
      <c r="AK1369">
        <f>IF(I1369="violation",COUNTIF($AJ$1:AJ1369,AJ1369),FALSE)</f>
        <v>1134</v>
      </c>
      <c r="AL1369">
        <f t="shared" si="217"/>
        <v>0</v>
      </c>
      <c r="AM1369">
        <f t="shared" si="218"/>
        <v>3</v>
      </c>
      <c r="AN1369" t="str">
        <f t="shared" si="219"/>
        <v>ALERT! 3 Violation founded @METALDET1</v>
      </c>
    </row>
    <row r="1370" spans="1:40">
      <c r="A1370" t="s">
        <v>120</v>
      </c>
      <c r="B1370" t="s">
        <v>121</v>
      </c>
      <c r="C1370" t="s">
        <v>970</v>
      </c>
      <c r="D1370" t="s">
        <v>589</v>
      </c>
      <c r="E1370">
        <v>1</v>
      </c>
      <c r="G1370" t="s">
        <v>130</v>
      </c>
      <c r="I1370" t="s">
        <v>125</v>
      </c>
      <c r="Z1370" t="str">
        <f>IFERROR(MID(AA1370,FIND("-",H1370,1)+1,20),_xlfn.IFNA(VLOOKUP(F1370&amp;"-"&amp;AA1370,Ref_Kontak!$A:$E,4,FALSE),Ref_Kontak!$H$2))</f>
        <v>628999007703</v>
      </c>
      <c r="AA1370" t="str">
        <f t="shared" si="210"/>
        <v/>
      </c>
      <c r="AB1370" t="str">
        <f t="shared" si="211"/>
        <v/>
      </c>
      <c r="AC1370" t="str">
        <f t="shared" si="212"/>
        <v>628999007703</v>
      </c>
      <c r="AD1370" t="str">
        <f t="shared" si="213"/>
        <v>Halo+,+Visual+AI+5S+mendeteksi+Violation%3A+METALDET1-LINE+13</v>
      </c>
      <c r="AE1370" t="str">
        <f t="shared" si="214"/>
        <v>https://web.whatsapp.com/send/?phone=628999007703&amp;text=Halo+,+Visual+AI+5S+mendeteksi+Violation%3A+METALDET1-LINE+13&amp;type=phone_number&amp;app_absent=0</v>
      </c>
      <c r="AF1370" t="b">
        <f>IF(ISNA(VLOOKUP(D1370&amp;"-"&amp;AB1370, Ref_Kontak!$A:$E, 4, FALSE)), FALSE, TRUE)</f>
        <v>0</v>
      </c>
      <c r="AG1370" t="str">
        <f>_xlfn.IFNA(VLOOKUP(Z1370,Ref_Kontak!H:H,1,FALSE),"FALSE")</f>
        <v>628999007703</v>
      </c>
      <c r="AH1370" t="str">
        <f t="shared" si="215"/>
        <v>METALDET1-LINE 13</v>
      </c>
      <c r="AI1370">
        <f>IF(I1370="violation",COUNTIF($AH$1:AH1370,AH1370),0)</f>
        <v>500</v>
      </c>
      <c r="AJ1370" t="str">
        <f t="shared" si="216"/>
        <v>violation-METALDET1</v>
      </c>
      <c r="AK1370">
        <f>IF(I1370="violation",COUNTIF($AJ$1:AJ1370,AJ1370),FALSE)</f>
        <v>1135</v>
      </c>
      <c r="AL1370">
        <f t="shared" si="217"/>
        <v>0</v>
      </c>
      <c r="AM1370">
        <f t="shared" si="218"/>
        <v>3</v>
      </c>
      <c r="AN1370" t="str">
        <f t="shared" si="219"/>
        <v>ALERT! 3 Violation founded @METALDET1</v>
      </c>
    </row>
    <row r="1371" spans="1:40">
      <c r="A1371" t="s">
        <v>120</v>
      </c>
      <c r="B1371" t="s">
        <v>121</v>
      </c>
      <c r="C1371" t="s">
        <v>970</v>
      </c>
      <c r="D1371" t="s">
        <v>129</v>
      </c>
      <c r="E1371">
        <v>1</v>
      </c>
      <c r="G1371" t="s">
        <v>130</v>
      </c>
      <c r="I1371" t="s">
        <v>125</v>
      </c>
      <c r="Z1371" t="str">
        <f>IFERROR(MID(AA1371,FIND("-",H1371,1)+1,20),_xlfn.IFNA(VLOOKUP(F1371&amp;"-"&amp;AA1371,Ref_Kontak!$A:$E,4,FALSE),Ref_Kontak!$H$2))</f>
        <v>628999007703</v>
      </c>
      <c r="AA1371" t="str">
        <f t="shared" si="210"/>
        <v/>
      </c>
      <c r="AB1371" t="str">
        <f t="shared" si="211"/>
        <v/>
      </c>
      <c r="AC1371" t="str">
        <f t="shared" si="212"/>
        <v>628999007703</v>
      </c>
      <c r="AD1371" t="str">
        <f t="shared" si="213"/>
        <v>Halo+,+Visual+AI+5S+mendeteksi+Violation%3A+METALDET1-LINE+8</v>
      </c>
      <c r="AE1371" t="str">
        <f t="shared" si="214"/>
        <v>https://web.whatsapp.com/send/?phone=628999007703&amp;text=Halo+,+Visual+AI+5S+mendeteksi+Violation%3A+METALDET1-LINE+8&amp;type=phone_number&amp;app_absent=0</v>
      </c>
      <c r="AF1371" t="b">
        <f>IF(ISNA(VLOOKUP(D1371&amp;"-"&amp;AB1371, Ref_Kontak!$A:$E, 4, FALSE)), FALSE, TRUE)</f>
        <v>0</v>
      </c>
      <c r="AG1371" t="str">
        <f>_xlfn.IFNA(VLOOKUP(Z1371,Ref_Kontak!H:H,1,FALSE),"FALSE")</f>
        <v>628999007703</v>
      </c>
      <c r="AH1371" t="str">
        <f t="shared" si="215"/>
        <v>METALDET1-LINE 8</v>
      </c>
      <c r="AI1371">
        <f>IF(I1371="violation",COUNTIF($AH$1:AH1371,AH1371),0)</f>
        <v>637</v>
      </c>
      <c r="AJ1371" t="str">
        <f t="shared" si="216"/>
        <v>violation-METALDET1</v>
      </c>
      <c r="AK1371">
        <f>IF(I1371="violation",COUNTIF($AJ$1:AJ1371,AJ1371),FALSE)</f>
        <v>1136</v>
      </c>
      <c r="AL1371">
        <f t="shared" si="217"/>
        <v>0</v>
      </c>
      <c r="AM1371">
        <f t="shared" si="218"/>
        <v>3</v>
      </c>
      <c r="AN1371" t="str">
        <f t="shared" si="219"/>
        <v>ALERT! 3 Violation founded @METALDET1</v>
      </c>
    </row>
    <row r="1372" spans="1:40">
      <c r="A1372" t="s">
        <v>120</v>
      </c>
      <c r="B1372" t="s">
        <v>121</v>
      </c>
      <c r="C1372" t="s">
        <v>971</v>
      </c>
      <c r="D1372" t="s">
        <v>129</v>
      </c>
      <c r="E1372">
        <v>1</v>
      </c>
      <c r="G1372" t="s">
        <v>130</v>
      </c>
      <c r="I1372" t="s">
        <v>125</v>
      </c>
      <c r="Z1372" t="str">
        <f>IFERROR(MID(AA1372,FIND("-",H1372,1)+1,20),_xlfn.IFNA(VLOOKUP(F1372&amp;"-"&amp;AA1372,Ref_Kontak!$A:$E,4,FALSE),Ref_Kontak!$H$2))</f>
        <v>628999007703</v>
      </c>
      <c r="AA1372" t="str">
        <f t="shared" si="210"/>
        <v/>
      </c>
      <c r="AB1372" t="str">
        <f t="shared" si="211"/>
        <v/>
      </c>
      <c r="AC1372" t="str">
        <f t="shared" si="212"/>
        <v>628999007703</v>
      </c>
      <c r="AD1372" t="str">
        <f t="shared" si="213"/>
        <v>Halo+,+Visual+AI+5S+mendeteksi+Violation%3A+METALDET1-LINE+8</v>
      </c>
      <c r="AE1372" t="str">
        <f t="shared" si="214"/>
        <v>https://web.whatsapp.com/send/?phone=628999007703&amp;text=Halo+,+Visual+AI+5S+mendeteksi+Violation%3A+METALDET1-LINE+8&amp;type=phone_number&amp;app_absent=0</v>
      </c>
      <c r="AF1372" t="b">
        <f>IF(ISNA(VLOOKUP(D1372&amp;"-"&amp;AB1372, Ref_Kontak!$A:$E, 4, FALSE)), FALSE, TRUE)</f>
        <v>0</v>
      </c>
      <c r="AG1372" t="str">
        <f>_xlfn.IFNA(VLOOKUP(Z1372,Ref_Kontak!H:H,1,FALSE),"FALSE")</f>
        <v>628999007703</v>
      </c>
      <c r="AH1372" t="str">
        <f t="shared" si="215"/>
        <v>METALDET1-LINE 8</v>
      </c>
      <c r="AI1372">
        <f>IF(I1372="violation",COUNTIF($AH$1:AH1372,AH1372),0)</f>
        <v>638</v>
      </c>
      <c r="AJ1372" t="str">
        <f t="shared" si="216"/>
        <v>violation-METALDET1</v>
      </c>
      <c r="AK1372">
        <f>IF(I1372="violation",COUNTIF($AJ$1:AJ1372,AJ1372),FALSE)</f>
        <v>1137</v>
      </c>
      <c r="AL1372">
        <f t="shared" si="217"/>
        <v>0</v>
      </c>
      <c r="AM1372">
        <f t="shared" si="218"/>
        <v>3</v>
      </c>
      <c r="AN1372" t="str">
        <f t="shared" si="219"/>
        <v>ALERT! 3 Violation founded @METALDET1</v>
      </c>
    </row>
    <row r="1373" spans="1:40">
      <c r="A1373" t="s">
        <v>120</v>
      </c>
      <c r="B1373" t="s">
        <v>121</v>
      </c>
      <c r="C1373" t="s">
        <v>971</v>
      </c>
      <c r="D1373" t="s">
        <v>589</v>
      </c>
      <c r="E1373">
        <v>1</v>
      </c>
      <c r="G1373" t="s">
        <v>130</v>
      </c>
      <c r="I1373" t="s">
        <v>125</v>
      </c>
      <c r="Z1373" t="str">
        <f>IFERROR(MID(AA1373,FIND("-",H1373,1)+1,20),_xlfn.IFNA(VLOOKUP(F1373&amp;"-"&amp;AA1373,Ref_Kontak!$A:$E,4,FALSE),Ref_Kontak!$H$2))</f>
        <v>628999007703</v>
      </c>
      <c r="AA1373" t="str">
        <f t="shared" si="210"/>
        <v/>
      </c>
      <c r="AB1373" t="str">
        <f t="shared" si="211"/>
        <v/>
      </c>
      <c r="AC1373" t="str">
        <f t="shared" si="212"/>
        <v>628999007703</v>
      </c>
      <c r="AD1373" t="str">
        <f t="shared" si="213"/>
        <v>Halo+,+Visual+AI+5S+mendeteksi+Violation%3A+METALDET1-LINE+13</v>
      </c>
      <c r="AE1373" t="str">
        <f t="shared" si="214"/>
        <v>https://web.whatsapp.com/send/?phone=628999007703&amp;text=Halo+,+Visual+AI+5S+mendeteksi+Violation%3A+METALDET1-LINE+13&amp;type=phone_number&amp;app_absent=0</v>
      </c>
      <c r="AF1373" t="b">
        <f>IF(ISNA(VLOOKUP(D1373&amp;"-"&amp;AB1373, Ref_Kontak!$A:$E, 4, FALSE)), FALSE, TRUE)</f>
        <v>0</v>
      </c>
      <c r="AG1373" t="str">
        <f>_xlfn.IFNA(VLOOKUP(Z1373,Ref_Kontak!H:H,1,FALSE),"FALSE")</f>
        <v>628999007703</v>
      </c>
      <c r="AH1373" t="str">
        <f t="shared" si="215"/>
        <v>METALDET1-LINE 13</v>
      </c>
      <c r="AI1373">
        <f>IF(I1373="violation",COUNTIF($AH$1:AH1373,AH1373),0)</f>
        <v>501</v>
      </c>
      <c r="AJ1373" t="str">
        <f t="shared" si="216"/>
        <v>violation-METALDET1</v>
      </c>
      <c r="AK1373">
        <f>IF(I1373="violation",COUNTIF($AJ$1:AJ1373,AJ1373),FALSE)</f>
        <v>1138</v>
      </c>
      <c r="AL1373">
        <f t="shared" si="217"/>
        <v>0</v>
      </c>
      <c r="AM1373">
        <f t="shared" si="218"/>
        <v>3</v>
      </c>
      <c r="AN1373" t="str">
        <f t="shared" si="219"/>
        <v>ALERT! 3 Violation founded @METALDET1</v>
      </c>
    </row>
    <row r="1374" spans="1:40">
      <c r="A1374" t="s">
        <v>120</v>
      </c>
      <c r="B1374" t="s">
        <v>121</v>
      </c>
      <c r="C1374" t="s">
        <v>972</v>
      </c>
      <c r="D1374" t="s">
        <v>129</v>
      </c>
      <c r="E1374">
        <v>1</v>
      </c>
      <c r="G1374" t="s">
        <v>130</v>
      </c>
      <c r="I1374" t="s">
        <v>125</v>
      </c>
      <c r="Z1374" t="str">
        <f>IFERROR(MID(AA1374,FIND("-",H1374,1)+1,20),_xlfn.IFNA(VLOOKUP(F1374&amp;"-"&amp;AA1374,Ref_Kontak!$A:$E,4,FALSE),Ref_Kontak!$H$2))</f>
        <v>628999007703</v>
      </c>
      <c r="AA1374" t="str">
        <f t="shared" si="210"/>
        <v/>
      </c>
      <c r="AB1374" t="str">
        <f t="shared" si="211"/>
        <v/>
      </c>
      <c r="AC1374" t="str">
        <f t="shared" si="212"/>
        <v>628999007703</v>
      </c>
      <c r="AD1374" t="str">
        <f t="shared" si="213"/>
        <v>Halo+,+Visual+AI+5S+mendeteksi+Violation%3A+METALDET1-LINE+8</v>
      </c>
      <c r="AE1374" t="str">
        <f t="shared" si="214"/>
        <v>https://web.whatsapp.com/send/?phone=628999007703&amp;text=Halo+,+Visual+AI+5S+mendeteksi+Violation%3A+METALDET1-LINE+8&amp;type=phone_number&amp;app_absent=0</v>
      </c>
      <c r="AF1374" t="b">
        <f>IF(ISNA(VLOOKUP(D1374&amp;"-"&amp;AB1374, Ref_Kontak!$A:$E, 4, FALSE)), FALSE, TRUE)</f>
        <v>0</v>
      </c>
      <c r="AG1374" t="str">
        <f>_xlfn.IFNA(VLOOKUP(Z1374,Ref_Kontak!H:H,1,FALSE),"FALSE")</f>
        <v>628999007703</v>
      </c>
      <c r="AH1374" t="str">
        <f t="shared" si="215"/>
        <v>METALDET1-LINE 8</v>
      </c>
      <c r="AI1374">
        <f>IF(I1374="violation",COUNTIF($AH$1:AH1374,AH1374),0)</f>
        <v>639</v>
      </c>
      <c r="AJ1374" t="str">
        <f t="shared" si="216"/>
        <v>violation-METALDET1</v>
      </c>
      <c r="AK1374">
        <f>IF(I1374="violation",COUNTIF($AJ$1:AJ1374,AJ1374),FALSE)</f>
        <v>1139</v>
      </c>
      <c r="AL1374">
        <f t="shared" si="217"/>
        <v>0</v>
      </c>
      <c r="AM1374">
        <f t="shared" si="218"/>
        <v>3</v>
      </c>
      <c r="AN1374" t="str">
        <f t="shared" si="219"/>
        <v>ALERT! 3 Violation founded @METALDET1</v>
      </c>
    </row>
    <row r="1375" spans="1:40">
      <c r="A1375" t="s">
        <v>120</v>
      </c>
      <c r="B1375" t="s">
        <v>121</v>
      </c>
      <c r="C1375" t="s">
        <v>973</v>
      </c>
      <c r="D1375" t="s">
        <v>589</v>
      </c>
      <c r="E1375">
        <v>1</v>
      </c>
      <c r="G1375" t="s">
        <v>130</v>
      </c>
      <c r="I1375" t="s">
        <v>125</v>
      </c>
      <c r="Z1375" t="str">
        <f>IFERROR(MID(AA1375,FIND("-",H1375,1)+1,20),_xlfn.IFNA(VLOOKUP(F1375&amp;"-"&amp;AA1375,Ref_Kontak!$A:$E,4,FALSE),Ref_Kontak!$H$2))</f>
        <v>628999007703</v>
      </c>
      <c r="AA1375" t="str">
        <f t="shared" si="210"/>
        <v/>
      </c>
      <c r="AB1375" t="str">
        <f t="shared" si="211"/>
        <v/>
      </c>
      <c r="AC1375" t="str">
        <f t="shared" si="212"/>
        <v>628999007703</v>
      </c>
      <c r="AD1375" t="str">
        <f t="shared" si="213"/>
        <v>Halo+,+Visual+AI+5S+mendeteksi+Violation%3A+METALDET1-LINE+13</v>
      </c>
      <c r="AE1375" t="str">
        <f t="shared" si="214"/>
        <v>https://web.whatsapp.com/send/?phone=628999007703&amp;text=Halo+,+Visual+AI+5S+mendeteksi+Violation%3A+METALDET1-LINE+13&amp;type=phone_number&amp;app_absent=0</v>
      </c>
      <c r="AF1375" t="b">
        <f>IF(ISNA(VLOOKUP(D1375&amp;"-"&amp;AB1375, Ref_Kontak!$A:$E, 4, FALSE)), FALSE, TRUE)</f>
        <v>0</v>
      </c>
      <c r="AG1375" t="str">
        <f>_xlfn.IFNA(VLOOKUP(Z1375,Ref_Kontak!H:H,1,FALSE),"FALSE")</f>
        <v>628999007703</v>
      </c>
      <c r="AH1375" t="str">
        <f t="shared" si="215"/>
        <v>METALDET1-LINE 13</v>
      </c>
      <c r="AI1375">
        <f>IF(I1375="violation",COUNTIF($AH$1:AH1375,AH1375),0)</f>
        <v>502</v>
      </c>
      <c r="AJ1375" t="str">
        <f t="shared" si="216"/>
        <v>violation-METALDET1</v>
      </c>
      <c r="AK1375">
        <f>IF(I1375="violation",COUNTIF($AJ$1:AJ1375,AJ1375),FALSE)</f>
        <v>1140</v>
      </c>
      <c r="AL1375">
        <f t="shared" si="217"/>
        <v>0</v>
      </c>
      <c r="AM1375">
        <f t="shared" si="218"/>
        <v>3</v>
      </c>
      <c r="AN1375" t="str">
        <f t="shared" si="219"/>
        <v>ALERT! 3 Violation founded @METALDET1</v>
      </c>
    </row>
    <row r="1376" spans="1:40">
      <c r="A1376" t="s">
        <v>120</v>
      </c>
      <c r="B1376" t="s">
        <v>121</v>
      </c>
      <c r="C1376" t="s">
        <v>973</v>
      </c>
      <c r="D1376" t="s">
        <v>129</v>
      </c>
      <c r="E1376">
        <v>1</v>
      </c>
      <c r="G1376" t="s">
        <v>130</v>
      </c>
      <c r="I1376" t="s">
        <v>125</v>
      </c>
      <c r="Z1376" t="str">
        <f>IFERROR(MID(AA1376,FIND("-",H1376,1)+1,20),_xlfn.IFNA(VLOOKUP(F1376&amp;"-"&amp;AA1376,Ref_Kontak!$A:$E,4,FALSE),Ref_Kontak!$H$2))</f>
        <v>628999007703</v>
      </c>
      <c r="AA1376" t="str">
        <f t="shared" si="210"/>
        <v/>
      </c>
      <c r="AB1376" t="str">
        <f t="shared" si="211"/>
        <v/>
      </c>
      <c r="AC1376" t="str">
        <f t="shared" si="212"/>
        <v>628999007703</v>
      </c>
      <c r="AD1376" t="str">
        <f t="shared" si="213"/>
        <v>Halo+,+Visual+AI+5S+mendeteksi+Violation%3A+METALDET1-LINE+8</v>
      </c>
      <c r="AE1376" t="str">
        <f t="shared" si="214"/>
        <v>https://web.whatsapp.com/send/?phone=628999007703&amp;text=Halo+,+Visual+AI+5S+mendeteksi+Violation%3A+METALDET1-LINE+8&amp;type=phone_number&amp;app_absent=0</v>
      </c>
      <c r="AF1376" t="b">
        <f>IF(ISNA(VLOOKUP(D1376&amp;"-"&amp;AB1376, Ref_Kontak!$A:$E, 4, FALSE)), FALSE, TRUE)</f>
        <v>0</v>
      </c>
      <c r="AG1376" t="str">
        <f>_xlfn.IFNA(VLOOKUP(Z1376,Ref_Kontak!H:H,1,FALSE),"FALSE")</f>
        <v>628999007703</v>
      </c>
      <c r="AH1376" t="str">
        <f t="shared" si="215"/>
        <v>METALDET1-LINE 8</v>
      </c>
      <c r="AI1376">
        <f>IF(I1376="violation",COUNTIF($AH$1:AH1376,AH1376),0)</f>
        <v>640</v>
      </c>
      <c r="AJ1376" t="str">
        <f t="shared" si="216"/>
        <v>violation-METALDET1</v>
      </c>
      <c r="AK1376">
        <f>IF(I1376="violation",COUNTIF($AJ$1:AJ1376,AJ1376),FALSE)</f>
        <v>1141</v>
      </c>
      <c r="AL1376">
        <f t="shared" si="217"/>
        <v>0</v>
      </c>
      <c r="AM1376">
        <f t="shared" si="218"/>
        <v>3</v>
      </c>
      <c r="AN1376" t="str">
        <f t="shared" si="219"/>
        <v>ALERT! 3 Violation founded @METALDET1</v>
      </c>
    </row>
    <row r="1377" spans="1:40">
      <c r="A1377" t="s">
        <v>120</v>
      </c>
      <c r="B1377" t="s">
        <v>121</v>
      </c>
      <c r="C1377" t="s">
        <v>973</v>
      </c>
      <c r="D1377" t="s">
        <v>589</v>
      </c>
      <c r="E1377">
        <v>1</v>
      </c>
      <c r="G1377" t="s">
        <v>130</v>
      </c>
      <c r="I1377" t="s">
        <v>125</v>
      </c>
      <c r="Z1377" t="str">
        <f>IFERROR(MID(AA1377,FIND("-",H1377,1)+1,20),_xlfn.IFNA(VLOOKUP(F1377&amp;"-"&amp;AA1377,Ref_Kontak!$A:$E,4,FALSE),Ref_Kontak!$H$2))</f>
        <v>628999007703</v>
      </c>
      <c r="AA1377" t="str">
        <f t="shared" si="210"/>
        <v/>
      </c>
      <c r="AB1377" t="str">
        <f t="shared" si="211"/>
        <v/>
      </c>
      <c r="AC1377" t="str">
        <f t="shared" si="212"/>
        <v>628999007703</v>
      </c>
      <c r="AD1377" t="str">
        <f t="shared" si="213"/>
        <v>Halo+,+Visual+AI+5S+mendeteksi+Violation%3A+METALDET1-LINE+13</v>
      </c>
      <c r="AE1377" t="str">
        <f t="shared" si="214"/>
        <v>https://web.whatsapp.com/send/?phone=628999007703&amp;text=Halo+,+Visual+AI+5S+mendeteksi+Violation%3A+METALDET1-LINE+13&amp;type=phone_number&amp;app_absent=0</v>
      </c>
      <c r="AF1377" t="b">
        <f>IF(ISNA(VLOOKUP(D1377&amp;"-"&amp;AB1377, Ref_Kontak!$A:$E, 4, FALSE)), FALSE, TRUE)</f>
        <v>0</v>
      </c>
      <c r="AG1377" t="str">
        <f>_xlfn.IFNA(VLOOKUP(Z1377,Ref_Kontak!H:H,1,FALSE),"FALSE")</f>
        <v>628999007703</v>
      </c>
      <c r="AH1377" t="str">
        <f t="shared" si="215"/>
        <v>METALDET1-LINE 13</v>
      </c>
      <c r="AI1377">
        <f>IF(I1377="violation",COUNTIF($AH$1:AH1377,AH1377),0)</f>
        <v>503</v>
      </c>
      <c r="AJ1377" t="str">
        <f t="shared" si="216"/>
        <v>violation-METALDET1</v>
      </c>
      <c r="AK1377">
        <f>IF(I1377="violation",COUNTIF($AJ$1:AJ1377,AJ1377),FALSE)</f>
        <v>1142</v>
      </c>
      <c r="AL1377">
        <f t="shared" si="217"/>
        <v>0</v>
      </c>
      <c r="AM1377">
        <f t="shared" si="218"/>
        <v>3</v>
      </c>
      <c r="AN1377" t="str">
        <f t="shared" si="219"/>
        <v>ALERT! 3 Violation founded @METALDET1</v>
      </c>
    </row>
    <row r="1378" spans="1:40">
      <c r="A1378" t="s">
        <v>120</v>
      </c>
      <c r="B1378" t="s">
        <v>121</v>
      </c>
      <c r="C1378" t="s">
        <v>974</v>
      </c>
      <c r="D1378" t="s">
        <v>129</v>
      </c>
      <c r="E1378">
        <v>1</v>
      </c>
      <c r="G1378" t="s">
        <v>130</v>
      </c>
      <c r="I1378" t="s">
        <v>125</v>
      </c>
      <c r="Z1378" t="str">
        <f>IFERROR(MID(AA1378,FIND("-",H1378,1)+1,20),_xlfn.IFNA(VLOOKUP(F1378&amp;"-"&amp;AA1378,Ref_Kontak!$A:$E,4,FALSE),Ref_Kontak!$H$2))</f>
        <v>628999007703</v>
      </c>
      <c r="AA1378" t="str">
        <f t="shared" si="210"/>
        <v/>
      </c>
      <c r="AB1378" t="str">
        <f t="shared" si="211"/>
        <v/>
      </c>
      <c r="AC1378" t="str">
        <f t="shared" si="212"/>
        <v>628999007703</v>
      </c>
      <c r="AD1378" t="str">
        <f t="shared" si="213"/>
        <v>Halo+,+Visual+AI+5S+mendeteksi+Violation%3A+METALDET1-LINE+8</v>
      </c>
      <c r="AE1378" t="str">
        <f t="shared" si="214"/>
        <v>https://web.whatsapp.com/send/?phone=628999007703&amp;text=Halo+,+Visual+AI+5S+mendeteksi+Violation%3A+METALDET1-LINE+8&amp;type=phone_number&amp;app_absent=0</v>
      </c>
      <c r="AF1378" t="b">
        <f>IF(ISNA(VLOOKUP(D1378&amp;"-"&amp;AB1378, Ref_Kontak!$A:$E, 4, FALSE)), FALSE, TRUE)</f>
        <v>0</v>
      </c>
      <c r="AG1378" t="str">
        <f>_xlfn.IFNA(VLOOKUP(Z1378,Ref_Kontak!H:H,1,FALSE),"FALSE")</f>
        <v>628999007703</v>
      </c>
      <c r="AH1378" t="str">
        <f t="shared" si="215"/>
        <v>METALDET1-LINE 8</v>
      </c>
      <c r="AI1378">
        <f>IF(I1378="violation",COUNTIF($AH$1:AH1378,AH1378),0)</f>
        <v>641</v>
      </c>
      <c r="AJ1378" t="str">
        <f t="shared" si="216"/>
        <v>violation-METALDET1</v>
      </c>
      <c r="AK1378">
        <f>IF(I1378="violation",COUNTIF($AJ$1:AJ1378,AJ1378),FALSE)</f>
        <v>1143</v>
      </c>
      <c r="AL1378">
        <f t="shared" si="217"/>
        <v>0</v>
      </c>
      <c r="AM1378">
        <f t="shared" si="218"/>
        <v>3</v>
      </c>
      <c r="AN1378" t="str">
        <f t="shared" si="219"/>
        <v>ALERT! 3 Violation founded @METALDET1</v>
      </c>
    </row>
    <row r="1379" spans="1:40">
      <c r="A1379" t="s">
        <v>120</v>
      </c>
      <c r="B1379" t="s">
        <v>121</v>
      </c>
      <c r="C1379" t="s">
        <v>974</v>
      </c>
      <c r="D1379" t="s">
        <v>589</v>
      </c>
      <c r="E1379">
        <v>1</v>
      </c>
      <c r="G1379" t="s">
        <v>130</v>
      </c>
      <c r="I1379" t="s">
        <v>125</v>
      </c>
      <c r="Z1379" t="str">
        <f>IFERROR(MID(AA1379,FIND("-",H1379,1)+1,20),_xlfn.IFNA(VLOOKUP(F1379&amp;"-"&amp;AA1379,Ref_Kontak!$A:$E,4,FALSE),Ref_Kontak!$H$2))</f>
        <v>628999007703</v>
      </c>
      <c r="AA1379" t="str">
        <f t="shared" si="210"/>
        <v/>
      </c>
      <c r="AB1379" t="str">
        <f t="shared" si="211"/>
        <v/>
      </c>
      <c r="AC1379" t="str">
        <f t="shared" si="212"/>
        <v>628999007703</v>
      </c>
      <c r="AD1379" t="str">
        <f t="shared" si="213"/>
        <v>Halo+,+Visual+AI+5S+mendeteksi+Violation%3A+METALDET1-LINE+13</v>
      </c>
      <c r="AE1379" t="str">
        <f t="shared" si="214"/>
        <v>https://web.whatsapp.com/send/?phone=628999007703&amp;text=Halo+,+Visual+AI+5S+mendeteksi+Violation%3A+METALDET1-LINE+13&amp;type=phone_number&amp;app_absent=0</v>
      </c>
      <c r="AF1379" t="b">
        <f>IF(ISNA(VLOOKUP(D1379&amp;"-"&amp;AB1379, Ref_Kontak!$A:$E, 4, FALSE)), FALSE, TRUE)</f>
        <v>0</v>
      </c>
      <c r="AG1379" t="str">
        <f>_xlfn.IFNA(VLOOKUP(Z1379,Ref_Kontak!H:H,1,FALSE),"FALSE")</f>
        <v>628999007703</v>
      </c>
      <c r="AH1379" t="str">
        <f t="shared" si="215"/>
        <v>METALDET1-LINE 13</v>
      </c>
      <c r="AI1379">
        <f>IF(I1379="violation",COUNTIF($AH$1:AH1379,AH1379),0)</f>
        <v>504</v>
      </c>
      <c r="AJ1379" t="str">
        <f t="shared" si="216"/>
        <v>violation-METALDET1</v>
      </c>
      <c r="AK1379">
        <f>IF(I1379="violation",COUNTIF($AJ$1:AJ1379,AJ1379),FALSE)</f>
        <v>1144</v>
      </c>
      <c r="AL1379">
        <f t="shared" si="217"/>
        <v>0</v>
      </c>
      <c r="AM1379">
        <f t="shared" si="218"/>
        <v>3</v>
      </c>
      <c r="AN1379" t="str">
        <f t="shared" si="219"/>
        <v>ALERT! 3 Violation founded @METALDET1</v>
      </c>
    </row>
    <row r="1380" spans="1:40">
      <c r="A1380" t="s">
        <v>120</v>
      </c>
      <c r="B1380" t="s">
        <v>121</v>
      </c>
      <c r="C1380" t="s">
        <v>975</v>
      </c>
      <c r="D1380" t="s">
        <v>589</v>
      </c>
      <c r="E1380">
        <v>1</v>
      </c>
      <c r="G1380" t="s">
        <v>130</v>
      </c>
      <c r="I1380" t="s">
        <v>125</v>
      </c>
      <c r="Z1380" t="str">
        <f>IFERROR(MID(AA1380,FIND("-",H1380,1)+1,20),_xlfn.IFNA(VLOOKUP(F1380&amp;"-"&amp;AA1380,Ref_Kontak!$A:$E,4,FALSE),Ref_Kontak!$H$2))</f>
        <v>628999007703</v>
      </c>
      <c r="AA1380" t="str">
        <f t="shared" si="210"/>
        <v/>
      </c>
      <c r="AB1380" t="str">
        <f t="shared" si="211"/>
        <v/>
      </c>
      <c r="AC1380" t="str">
        <f t="shared" si="212"/>
        <v>628999007703</v>
      </c>
      <c r="AD1380" t="str">
        <f t="shared" si="213"/>
        <v>Halo+,+Visual+AI+5S+mendeteksi+Violation%3A+METALDET1-LINE+13</v>
      </c>
      <c r="AE1380" t="str">
        <f t="shared" si="214"/>
        <v>https://web.whatsapp.com/send/?phone=628999007703&amp;text=Halo+,+Visual+AI+5S+mendeteksi+Violation%3A+METALDET1-LINE+13&amp;type=phone_number&amp;app_absent=0</v>
      </c>
      <c r="AF1380" t="b">
        <f>IF(ISNA(VLOOKUP(D1380&amp;"-"&amp;AB1380, Ref_Kontak!$A:$E, 4, FALSE)), FALSE, TRUE)</f>
        <v>0</v>
      </c>
      <c r="AG1380" t="str">
        <f>_xlfn.IFNA(VLOOKUP(Z1380,Ref_Kontak!H:H,1,FALSE),"FALSE")</f>
        <v>628999007703</v>
      </c>
      <c r="AH1380" t="str">
        <f t="shared" si="215"/>
        <v>METALDET1-LINE 13</v>
      </c>
      <c r="AI1380">
        <f>IF(I1380="violation",COUNTIF($AH$1:AH1380,AH1380),0)</f>
        <v>505</v>
      </c>
      <c r="AJ1380" t="str">
        <f t="shared" si="216"/>
        <v>violation-METALDET1</v>
      </c>
      <c r="AK1380">
        <f>IF(I1380="violation",COUNTIF($AJ$1:AJ1380,AJ1380),FALSE)</f>
        <v>1145</v>
      </c>
      <c r="AL1380">
        <f t="shared" si="217"/>
        <v>0</v>
      </c>
      <c r="AM1380">
        <f t="shared" si="218"/>
        <v>3</v>
      </c>
      <c r="AN1380" t="str">
        <f t="shared" si="219"/>
        <v>ALERT! 3 Violation founded @METALDET1</v>
      </c>
    </row>
    <row r="1381" spans="1:40">
      <c r="A1381" t="s">
        <v>120</v>
      </c>
      <c r="B1381" t="s">
        <v>121</v>
      </c>
      <c r="C1381" t="s">
        <v>975</v>
      </c>
      <c r="D1381" t="s">
        <v>129</v>
      </c>
      <c r="E1381">
        <v>1</v>
      </c>
      <c r="G1381" t="s">
        <v>130</v>
      </c>
      <c r="I1381" t="s">
        <v>125</v>
      </c>
      <c r="Z1381" t="str">
        <f>IFERROR(MID(AA1381,FIND("-",H1381,1)+1,20),_xlfn.IFNA(VLOOKUP(F1381&amp;"-"&amp;AA1381,Ref_Kontak!$A:$E,4,FALSE),Ref_Kontak!$H$2))</f>
        <v>628999007703</v>
      </c>
      <c r="AA1381" t="str">
        <f t="shared" si="210"/>
        <v/>
      </c>
      <c r="AB1381" t="str">
        <f t="shared" si="211"/>
        <v/>
      </c>
      <c r="AC1381" t="str">
        <f t="shared" si="212"/>
        <v>628999007703</v>
      </c>
      <c r="AD1381" t="str">
        <f t="shared" si="213"/>
        <v>Halo+,+Visual+AI+5S+mendeteksi+Violation%3A+METALDET1-LINE+8</v>
      </c>
      <c r="AE1381" t="str">
        <f t="shared" si="214"/>
        <v>https://web.whatsapp.com/send/?phone=628999007703&amp;text=Halo+,+Visual+AI+5S+mendeteksi+Violation%3A+METALDET1-LINE+8&amp;type=phone_number&amp;app_absent=0</v>
      </c>
      <c r="AF1381" t="b">
        <f>IF(ISNA(VLOOKUP(D1381&amp;"-"&amp;AB1381, Ref_Kontak!$A:$E, 4, FALSE)), FALSE, TRUE)</f>
        <v>0</v>
      </c>
      <c r="AG1381" t="str">
        <f>_xlfn.IFNA(VLOOKUP(Z1381,Ref_Kontak!H:H,1,FALSE),"FALSE")</f>
        <v>628999007703</v>
      </c>
      <c r="AH1381" t="str">
        <f t="shared" si="215"/>
        <v>METALDET1-LINE 8</v>
      </c>
      <c r="AI1381">
        <f>IF(I1381="violation",COUNTIF($AH$1:AH1381,AH1381),0)</f>
        <v>642</v>
      </c>
      <c r="AJ1381" t="str">
        <f t="shared" si="216"/>
        <v>violation-METALDET1</v>
      </c>
      <c r="AK1381">
        <f>IF(I1381="violation",COUNTIF($AJ$1:AJ1381,AJ1381),FALSE)</f>
        <v>1146</v>
      </c>
      <c r="AL1381">
        <f t="shared" si="217"/>
        <v>0</v>
      </c>
      <c r="AM1381">
        <f t="shared" si="218"/>
        <v>3</v>
      </c>
      <c r="AN1381" t="str">
        <f t="shared" si="219"/>
        <v>ALERT! 3 Violation founded @METALDET1</v>
      </c>
    </row>
    <row r="1382" spans="1:40">
      <c r="A1382" t="s">
        <v>120</v>
      </c>
      <c r="B1382" t="s">
        <v>121</v>
      </c>
      <c r="C1382" t="s">
        <v>976</v>
      </c>
      <c r="D1382" t="s">
        <v>129</v>
      </c>
      <c r="E1382">
        <v>1</v>
      </c>
      <c r="G1382" t="s">
        <v>130</v>
      </c>
      <c r="I1382" t="s">
        <v>125</v>
      </c>
      <c r="Z1382" t="str">
        <f>IFERROR(MID(AA1382,FIND("-",H1382,1)+1,20),_xlfn.IFNA(VLOOKUP(F1382&amp;"-"&amp;AA1382,Ref_Kontak!$A:$E,4,FALSE),Ref_Kontak!$H$2))</f>
        <v>628999007703</v>
      </c>
      <c r="AA1382" t="str">
        <f t="shared" si="210"/>
        <v/>
      </c>
      <c r="AB1382" t="str">
        <f t="shared" si="211"/>
        <v/>
      </c>
      <c r="AC1382" t="str">
        <f t="shared" si="212"/>
        <v>628999007703</v>
      </c>
      <c r="AD1382" t="str">
        <f t="shared" si="213"/>
        <v>Halo+,+Visual+AI+5S+mendeteksi+Violation%3A+METALDET1-LINE+8</v>
      </c>
      <c r="AE1382" t="str">
        <f t="shared" si="214"/>
        <v>https://web.whatsapp.com/send/?phone=628999007703&amp;text=Halo+,+Visual+AI+5S+mendeteksi+Violation%3A+METALDET1-LINE+8&amp;type=phone_number&amp;app_absent=0</v>
      </c>
      <c r="AF1382" t="b">
        <f>IF(ISNA(VLOOKUP(D1382&amp;"-"&amp;AB1382, Ref_Kontak!$A:$E, 4, FALSE)), FALSE, TRUE)</f>
        <v>0</v>
      </c>
      <c r="AG1382" t="str">
        <f>_xlfn.IFNA(VLOOKUP(Z1382,Ref_Kontak!H:H,1,FALSE),"FALSE")</f>
        <v>628999007703</v>
      </c>
      <c r="AH1382" t="str">
        <f t="shared" si="215"/>
        <v>METALDET1-LINE 8</v>
      </c>
      <c r="AI1382">
        <f>IF(I1382="violation",COUNTIF($AH$1:AH1382,AH1382),0)</f>
        <v>643</v>
      </c>
      <c r="AJ1382" t="str">
        <f t="shared" si="216"/>
        <v>violation-METALDET1</v>
      </c>
      <c r="AK1382">
        <f>IF(I1382="violation",COUNTIF($AJ$1:AJ1382,AJ1382),FALSE)</f>
        <v>1147</v>
      </c>
      <c r="AL1382">
        <f t="shared" si="217"/>
        <v>0</v>
      </c>
      <c r="AM1382">
        <f t="shared" si="218"/>
        <v>3</v>
      </c>
      <c r="AN1382" t="str">
        <f t="shared" si="219"/>
        <v>ALERT! 3 Violation founded @METALDET1</v>
      </c>
    </row>
    <row r="1383" spans="1:40">
      <c r="A1383" t="s">
        <v>120</v>
      </c>
      <c r="B1383" t="s">
        <v>121</v>
      </c>
      <c r="C1383" t="s">
        <v>976</v>
      </c>
      <c r="D1383" t="s">
        <v>589</v>
      </c>
      <c r="E1383">
        <v>1</v>
      </c>
      <c r="G1383" t="s">
        <v>130</v>
      </c>
      <c r="I1383" t="s">
        <v>125</v>
      </c>
      <c r="Z1383" t="str">
        <f>IFERROR(MID(AA1383,FIND("-",H1383,1)+1,20),_xlfn.IFNA(VLOOKUP(F1383&amp;"-"&amp;AA1383,Ref_Kontak!$A:$E,4,FALSE),Ref_Kontak!$H$2))</f>
        <v>628999007703</v>
      </c>
      <c r="AA1383" t="str">
        <f t="shared" si="210"/>
        <v/>
      </c>
      <c r="AB1383" t="str">
        <f t="shared" si="211"/>
        <v/>
      </c>
      <c r="AC1383" t="str">
        <f t="shared" si="212"/>
        <v>628999007703</v>
      </c>
      <c r="AD1383" t="str">
        <f t="shared" si="213"/>
        <v>Halo+,+Visual+AI+5S+mendeteksi+Violation%3A+METALDET1-LINE+13</v>
      </c>
      <c r="AE1383" t="str">
        <f t="shared" si="214"/>
        <v>https://web.whatsapp.com/send/?phone=628999007703&amp;text=Halo+,+Visual+AI+5S+mendeteksi+Violation%3A+METALDET1-LINE+13&amp;type=phone_number&amp;app_absent=0</v>
      </c>
      <c r="AF1383" t="b">
        <f>IF(ISNA(VLOOKUP(D1383&amp;"-"&amp;AB1383, Ref_Kontak!$A:$E, 4, FALSE)), FALSE, TRUE)</f>
        <v>0</v>
      </c>
      <c r="AG1383" t="str">
        <f>_xlfn.IFNA(VLOOKUP(Z1383,Ref_Kontak!H:H,1,FALSE),"FALSE")</f>
        <v>628999007703</v>
      </c>
      <c r="AH1383" t="str">
        <f t="shared" si="215"/>
        <v>METALDET1-LINE 13</v>
      </c>
      <c r="AI1383">
        <f>IF(I1383="violation",COUNTIF($AH$1:AH1383,AH1383),0)</f>
        <v>506</v>
      </c>
      <c r="AJ1383" t="str">
        <f t="shared" si="216"/>
        <v>violation-METALDET1</v>
      </c>
      <c r="AK1383">
        <f>IF(I1383="violation",COUNTIF($AJ$1:AJ1383,AJ1383),FALSE)</f>
        <v>1148</v>
      </c>
      <c r="AL1383">
        <f t="shared" si="217"/>
        <v>0</v>
      </c>
      <c r="AM1383">
        <f t="shared" si="218"/>
        <v>3</v>
      </c>
      <c r="AN1383" t="str">
        <f t="shared" si="219"/>
        <v>ALERT! 3 Violation founded @METALDET1</v>
      </c>
    </row>
    <row r="1384" spans="1:40">
      <c r="A1384" t="s">
        <v>120</v>
      </c>
      <c r="B1384" t="s">
        <v>121</v>
      </c>
      <c r="C1384" t="s">
        <v>977</v>
      </c>
      <c r="D1384" t="s">
        <v>129</v>
      </c>
      <c r="E1384">
        <v>1</v>
      </c>
      <c r="G1384" t="s">
        <v>130</v>
      </c>
      <c r="I1384" t="s">
        <v>125</v>
      </c>
      <c r="Z1384" t="str">
        <f>IFERROR(MID(AA1384,FIND("-",H1384,1)+1,20),_xlfn.IFNA(VLOOKUP(F1384&amp;"-"&amp;AA1384,Ref_Kontak!$A:$E,4,FALSE),Ref_Kontak!$H$2))</f>
        <v>628999007703</v>
      </c>
      <c r="AA1384" t="str">
        <f t="shared" si="210"/>
        <v/>
      </c>
      <c r="AB1384" t="str">
        <f t="shared" si="211"/>
        <v/>
      </c>
      <c r="AC1384" t="str">
        <f t="shared" si="212"/>
        <v>628999007703</v>
      </c>
      <c r="AD1384" t="str">
        <f t="shared" si="213"/>
        <v>Halo+,+Visual+AI+5S+mendeteksi+Violation%3A+METALDET1-LINE+8</v>
      </c>
      <c r="AE1384" t="str">
        <f t="shared" si="214"/>
        <v>https://web.whatsapp.com/send/?phone=628999007703&amp;text=Halo+,+Visual+AI+5S+mendeteksi+Violation%3A+METALDET1-LINE+8&amp;type=phone_number&amp;app_absent=0</v>
      </c>
      <c r="AF1384" t="b">
        <f>IF(ISNA(VLOOKUP(D1384&amp;"-"&amp;AB1384, Ref_Kontak!$A:$E, 4, FALSE)), FALSE, TRUE)</f>
        <v>0</v>
      </c>
      <c r="AG1384" t="str">
        <f>_xlfn.IFNA(VLOOKUP(Z1384,Ref_Kontak!H:H,1,FALSE),"FALSE")</f>
        <v>628999007703</v>
      </c>
      <c r="AH1384" t="str">
        <f t="shared" si="215"/>
        <v>METALDET1-LINE 8</v>
      </c>
      <c r="AI1384">
        <f>IF(I1384="violation",COUNTIF($AH$1:AH1384,AH1384),0)</f>
        <v>644</v>
      </c>
      <c r="AJ1384" t="str">
        <f t="shared" si="216"/>
        <v>violation-METALDET1</v>
      </c>
      <c r="AK1384">
        <f>IF(I1384="violation",COUNTIF($AJ$1:AJ1384,AJ1384),FALSE)</f>
        <v>1149</v>
      </c>
      <c r="AL1384">
        <f t="shared" si="217"/>
        <v>0</v>
      </c>
      <c r="AM1384">
        <f t="shared" si="218"/>
        <v>3</v>
      </c>
      <c r="AN1384" t="str">
        <f t="shared" si="219"/>
        <v>ALERT! 3 Violation founded @METALDET1</v>
      </c>
    </row>
    <row r="1385" spans="1:40">
      <c r="A1385" t="s">
        <v>120</v>
      </c>
      <c r="B1385" t="s">
        <v>121</v>
      </c>
      <c r="C1385" t="s">
        <v>978</v>
      </c>
      <c r="D1385" t="s">
        <v>589</v>
      </c>
      <c r="E1385">
        <v>1</v>
      </c>
      <c r="G1385" t="s">
        <v>130</v>
      </c>
      <c r="I1385" t="s">
        <v>125</v>
      </c>
      <c r="Z1385" t="str">
        <f>IFERROR(MID(AA1385,FIND("-",H1385,1)+1,20),_xlfn.IFNA(VLOOKUP(F1385&amp;"-"&amp;AA1385,Ref_Kontak!$A:$E,4,FALSE),Ref_Kontak!$H$2))</f>
        <v>628999007703</v>
      </c>
      <c r="AA1385" t="str">
        <f t="shared" si="210"/>
        <v/>
      </c>
      <c r="AB1385" t="str">
        <f t="shared" si="211"/>
        <v/>
      </c>
      <c r="AC1385" t="str">
        <f t="shared" si="212"/>
        <v>628999007703</v>
      </c>
      <c r="AD1385" t="str">
        <f t="shared" si="213"/>
        <v>Halo+,+Visual+AI+5S+mendeteksi+Violation%3A+METALDET1-LINE+13</v>
      </c>
      <c r="AE1385" t="str">
        <f t="shared" si="214"/>
        <v>https://web.whatsapp.com/send/?phone=628999007703&amp;text=Halo+,+Visual+AI+5S+mendeteksi+Violation%3A+METALDET1-LINE+13&amp;type=phone_number&amp;app_absent=0</v>
      </c>
      <c r="AF1385" t="b">
        <f>IF(ISNA(VLOOKUP(D1385&amp;"-"&amp;AB1385, Ref_Kontak!$A:$E, 4, FALSE)), FALSE, TRUE)</f>
        <v>0</v>
      </c>
      <c r="AG1385" t="str">
        <f>_xlfn.IFNA(VLOOKUP(Z1385,Ref_Kontak!H:H,1,FALSE),"FALSE")</f>
        <v>628999007703</v>
      </c>
      <c r="AH1385" t="str">
        <f t="shared" si="215"/>
        <v>METALDET1-LINE 13</v>
      </c>
      <c r="AI1385">
        <f>IF(I1385="violation",COUNTIF($AH$1:AH1385,AH1385),0)</f>
        <v>507</v>
      </c>
      <c r="AJ1385" t="str">
        <f t="shared" si="216"/>
        <v>violation-METALDET1</v>
      </c>
      <c r="AK1385">
        <f>IF(I1385="violation",COUNTIF($AJ$1:AJ1385,AJ1385),FALSE)</f>
        <v>1150</v>
      </c>
      <c r="AL1385">
        <f t="shared" si="217"/>
        <v>0</v>
      </c>
      <c r="AM1385">
        <f t="shared" si="218"/>
        <v>3</v>
      </c>
      <c r="AN1385" t="str">
        <f t="shared" si="219"/>
        <v>ALERT! 3 Violation founded @METALDET1</v>
      </c>
    </row>
    <row r="1386" spans="1:40">
      <c r="A1386" t="s">
        <v>120</v>
      </c>
      <c r="B1386" t="s">
        <v>121</v>
      </c>
      <c r="C1386" t="s">
        <v>978</v>
      </c>
      <c r="D1386" t="s">
        <v>129</v>
      </c>
      <c r="E1386">
        <v>1</v>
      </c>
      <c r="G1386" t="s">
        <v>130</v>
      </c>
      <c r="I1386" t="s">
        <v>125</v>
      </c>
      <c r="Z1386" t="str">
        <f>IFERROR(MID(AA1386,FIND("-",H1386,1)+1,20),_xlfn.IFNA(VLOOKUP(F1386&amp;"-"&amp;AA1386,Ref_Kontak!$A:$E,4,FALSE),Ref_Kontak!$H$2))</f>
        <v>628999007703</v>
      </c>
      <c r="AA1386" t="str">
        <f t="shared" si="210"/>
        <v/>
      </c>
      <c r="AB1386" t="str">
        <f t="shared" si="211"/>
        <v/>
      </c>
      <c r="AC1386" t="str">
        <f t="shared" si="212"/>
        <v>628999007703</v>
      </c>
      <c r="AD1386" t="str">
        <f t="shared" si="213"/>
        <v>Halo+,+Visual+AI+5S+mendeteksi+Violation%3A+METALDET1-LINE+8</v>
      </c>
      <c r="AE1386" t="str">
        <f t="shared" si="214"/>
        <v>https://web.whatsapp.com/send/?phone=628999007703&amp;text=Halo+,+Visual+AI+5S+mendeteksi+Violation%3A+METALDET1-LINE+8&amp;type=phone_number&amp;app_absent=0</v>
      </c>
      <c r="AF1386" t="b">
        <f>IF(ISNA(VLOOKUP(D1386&amp;"-"&amp;AB1386, Ref_Kontak!$A:$E, 4, FALSE)), FALSE, TRUE)</f>
        <v>0</v>
      </c>
      <c r="AG1386" t="str">
        <f>_xlfn.IFNA(VLOOKUP(Z1386,Ref_Kontak!H:H,1,FALSE),"FALSE")</f>
        <v>628999007703</v>
      </c>
      <c r="AH1386" t="str">
        <f t="shared" si="215"/>
        <v>METALDET1-LINE 8</v>
      </c>
      <c r="AI1386">
        <f>IF(I1386="violation",COUNTIF($AH$1:AH1386,AH1386),0)</f>
        <v>645</v>
      </c>
      <c r="AJ1386" t="str">
        <f t="shared" si="216"/>
        <v>violation-METALDET1</v>
      </c>
      <c r="AK1386">
        <f>IF(I1386="violation",COUNTIF($AJ$1:AJ1386,AJ1386),FALSE)</f>
        <v>1151</v>
      </c>
      <c r="AL1386">
        <f t="shared" si="217"/>
        <v>0</v>
      </c>
      <c r="AM1386">
        <f t="shared" si="218"/>
        <v>3</v>
      </c>
      <c r="AN1386" t="str">
        <f t="shared" si="219"/>
        <v>ALERT! 3 Violation founded @METALDET1</v>
      </c>
    </row>
    <row r="1387" spans="1:40">
      <c r="A1387" t="s">
        <v>120</v>
      </c>
      <c r="B1387" t="s">
        <v>121</v>
      </c>
      <c r="C1387" t="s">
        <v>978</v>
      </c>
      <c r="D1387" t="s">
        <v>589</v>
      </c>
      <c r="E1387">
        <v>1</v>
      </c>
      <c r="G1387" t="s">
        <v>130</v>
      </c>
      <c r="I1387" t="s">
        <v>125</v>
      </c>
      <c r="Z1387" t="str">
        <f>IFERROR(MID(AA1387,FIND("-",H1387,1)+1,20),_xlfn.IFNA(VLOOKUP(F1387&amp;"-"&amp;AA1387,Ref_Kontak!$A:$E,4,FALSE),Ref_Kontak!$H$2))</f>
        <v>628999007703</v>
      </c>
      <c r="AA1387" t="str">
        <f t="shared" si="210"/>
        <v/>
      </c>
      <c r="AB1387" t="str">
        <f t="shared" si="211"/>
        <v/>
      </c>
      <c r="AC1387" t="str">
        <f t="shared" si="212"/>
        <v>628999007703</v>
      </c>
      <c r="AD1387" t="str">
        <f t="shared" si="213"/>
        <v>Halo+,+Visual+AI+5S+mendeteksi+Violation%3A+METALDET1-LINE+13</v>
      </c>
      <c r="AE1387" t="str">
        <f t="shared" si="214"/>
        <v>https://web.whatsapp.com/send/?phone=628999007703&amp;text=Halo+,+Visual+AI+5S+mendeteksi+Violation%3A+METALDET1-LINE+13&amp;type=phone_number&amp;app_absent=0</v>
      </c>
      <c r="AF1387" t="b">
        <f>IF(ISNA(VLOOKUP(D1387&amp;"-"&amp;AB1387, Ref_Kontak!$A:$E, 4, FALSE)), FALSE, TRUE)</f>
        <v>0</v>
      </c>
      <c r="AG1387" t="str">
        <f>_xlfn.IFNA(VLOOKUP(Z1387,Ref_Kontak!H:H,1,FALSE),"FALSE")</f>
        <v>628999007703</v>
      </c>
      <c r="AH1387" t="str">
        <f t="shared" si="215"/>
        <v>METALDET1-LINE 13</v>
      </c>
      <c r="AI1387">
        <f>IF(I1387="violation",COUNTIF($AH$1:AH1387,AH1387),0)</f>
        <v>508</v>
      </c>
      <c r="AJ1387" t="str">
        <f t="shared" si="216"/>
        <v>violation-METALDET1</v>
      </c>
      <c r="AK1387">
        <f>IF(I1387="violation",COUNTIF($AJ$1:AJ1387,AJ1387),FALSE)</f>
        <v>1152</v>
      </c>
      <c r="AL1387">
        <f t="shared" si="217"/>
        <v>0</v>
      </c>
      <c r="AM1387">
        <f t="shared" si="218"/>
        <v>3</v>
      </c>
      <c r="AN1387" t="str">
        <f t="shared" si="219"/>
        <v>ALERT! 3 Violation founded @METALDET1</v>
      </c>
    </row>
    <row r="1388" spans="1:40">
      <c r="A1388" t="s">
        <v>120</v>
      </c>
      <c r="B1388" t="s">
        <v>121</v>
      </c>
      <c r="C1388" t="s">
        <v>979</v>
      </c>
      <c r="D1388" t="s">
        <v>129</v>
      </c>
      <c r="E1388">
        <v>1</v>
      </c>
      <c r="G1388" t="s">
        <v>130</v>
      </c>
      <c r="I1388" t="s">
        <v>125</v>
      </c>
      <c r="Z1388" t="str">
        <f>IFERROR(MID(AA1388,FIND("-",H1388,1)+1,20),_xlfn.IFNA(VLOOKUP(F1388&amp;"-"&amp;AA1388,Ref_Kontak!$A:$E,4,FALSE),Ref_Kontak!$H$2))</f>
        <v>628999007703</v>
      </c>
      <c r="AA1388" t="str">
        <f t="shared" si="210"/>
        <v/>
      </c>
      <c r="AB1388" t="str">
        <f t="shared" si="211"/>
        <v/>
      </c>
      <c r="AC1388" t="str">
        <f t="shared" si="212"/>
        <v>628999007703</v>
      </c>
      <c r="AD1388" t="str">
        <f t="shared" si="213"/>
        <v>Halo+,+Visual+AI+5S+mendeteksi+Violation%3A+METALDET1-LINE+8</v>
      </c>
      <c r="AE1388" t="str">
        <f t="shared" si="214"/>
        <v>https://web.whatsapp.com/send/?phone=628999007703&amp;text=Halo+,+Visual+AI+5S+mendeteksi+Violation%3A+METALDET1-LINE+8&amp;type=phone_number&amp;app_absent=0</v>
      </c>
      <c r="AF1388" t="b">
        <f>IF(ISNA(VLOOKUP(D1388&amp;"-"&amp;AB1388, Ref_Kontak!$A:$E, 4, FALSE)), FALSE, TRUE)</f>
        <v>0</v>
      </c>
      <c r="AG1388" t="str">
        <f>_xlfn.IFNA(VLOOKUP(Z1388,Ref_Kontak!H:H,1,FALSE),"FALSE")</f>
        <v>628999007703</v>
      </c>
      <c r="AH1388" t="str">
        <f t="shared" si="215"/>
        <v>METALDET1-LINE 8</v>
      </c>
      <c r="AI1388">
        <f>IF(I1388="violation",COUNTIF($AH$1:AH1388,AH1388),0)</f>
        <v>646</v>
      </c>
      <c r="AJ1388" t="str">
        <f t="shared" si="216"/>
        <v>violation-METALDET1</v>
      </c>
      <c r="AK1388">
        <f>IF(I1388="violation",COUNTIF($AJ$1:AJ1388,AJ1388),FALSE)</f>
        <v>1153</v>
      </c>
      <c r="AL1388">
        <f t="shared" si="217"/>
        <v>0</v>
      </c>
      <c r="AM1388">
        <f t="shared" si="218"/>
        <v>3</v>
      </c>
      <c r="AN1388" t="str">
        <f t="shared" si="219"/>
        <v>ALERT! 3 Violation founded @METALDET1</v>
      </c>
    </row>
    <row r="1389" spans="1:40">
      <c r="A1389" t="s">
        <v>120</v>
      </c>
      <c r="B1389" t="s">
        <v>121</v>
      </c>
      <c r="C1389" t="s">
        <v>979</v>
      </c>
      <c r="D1389" t="s">
        <v>589</v>
      </c>
      <c r="E1389">
        <v>1</v>
      </c>
      <c r="G1389" t="s">
        <v>130</v>
      </c>
      <c r="I1389" t="s">
        <v>125</v>
      </c>
      <c r="Z1389" t="str">
        <f>IFERROR(MID(AA1389,FIND("-",H1389,1)+1,20),_xlfn.IFNA(VLOOKUP(F1389&amp;"-"&amp;AA1389,Ref_Kontak!$A:$E,4,FALSE),Ref_Kontak!$H$2))</f>
        <v>628999007703</v>
      </c>
      <c r="AA1389" t="str">
        <f t="shared" si="210"/>
        <v/>
      </c>
      <c r="AB1389" t="str">
        <f t="shared" si="211"/>
        <v/>
      </c>
      <c r="AC1389" t="str">
        <f t="shared" si="212"/>
        <v>628999007703</v>
      </c>
      <c r="AD1389" t="str">
        <f t="shared" si="213"/>
        <v>Halo+,+Visual+AI+5S+mendeteksi+Violation%3A+METALDET1-LINE+13</v>
      </c>
      <c r="AE1389" t="str">
        <f t="shared" si="214"/>
        <v>https://web.whatsapp.com/send/?phone=628999007703&amp;text=Halo+,+Visual+AI+5S+mendeteksi+Violation%3A+METALDET1-LINE+13&amp;type=phone_number&amp;app_absent=0</v>
      </c>
      <c r="AF1389" t="b">
        <f>IF(ISNA(VLOOKUP(D1389&amp;"-"&amp;AB1389, Ref_Kontak!$A:$E, 4, FALSE)), FALSE, TRUE)</f>
        <v>0</v>
      </c>
      <c r="AG1389" t="str">
        <f>_xlfn.IFNA(VLOOKUP(Z1389,Ref_Kontak!H:H,1,FALSE),"FALSE")</f>
        <v>628999007703</v>
      </c>
      <c r="AH1389" t="str">
        <f t="shared" si="215"/>
        <v>METALDET1-LINE 13</v>
      </c>
      <c r="AI1389">
        <f>IF(I1389="violation",COUNTIF($AH$1:AH1389,AH1389),0)</f>
        <v>509</v>
      </c>
      <c r="AJ1389" t="str">
        <f t="shared" si="216"/>
        <v>violation-METALDET1</v>
      </c>
      <c r="AK1389">
        <f>IF(I1389="violation",COUNTIF($AJ$1:AJ1389,AJ1389),FALSE)</f>
        <v>1154</v>
      </c>
      <c r="AL1389">
        <f t="shared" si="217"/>
        <v>0</v>
      </c>
      <c r="AM1389">
        <f t="shared" si="218"/>
        <v>3</v>
      </c>
      <c r="AN1389" t="str">
        <f t="shared" si="219"/>
        <v>ALERT! 3 Violation founded @METALDET1</v>
      </c>
    </row>
    <row r="1390" spans="1:40">
      <c r="A1390" t="s">
        <v>120</v>
      </c>
      <c r="B1390" t="s">
        <v>121</v>
      </c>
      <c r="C1390" t="s">
        <v>980</v>
      </c>
      <c r="D1390" t="s">
        <v>589</v>
      </c>
      <c r="E1390">
        <v>1</v>
      </c>
      <c r="G1390" t="s">
        <v>130</v>
      </c>
      <c r="I1390" t="s">
        <v>125</v>
      </c>
      <c r="Z1390" t="str">
        <f>IFERROR(MID(AA1390,FIND("-",H1390,1)+1,20),_xlfn.IFNA(VLOOKUP(F1390&amp;"-"&amp;AA1390,Ref_Kontak!$A:$E,4,FALSE),Ref_Kontak!$H$2))</f>
        <v>628999007703</v>
      </c>
      <c r="AA1390" t="str">
        <f t="shared" si="210"/>
        <v/>
      </c>
      <c r="AB1390" t="str">
        <f t="shared" si="211"/>
        <v/>
      </c>
      <c r="AC1390" t="str">
        <f t="shared" si="212"/>
        <v>628999007703</v>
      </c>
      <c r="AD1390" t="str">
        <f t="shared" si="213"/>
        <v>Halo+,+Visual+AI+5S+mendeteksi+Violation%3A+METALDET1-LINE+13</v>
      </c>
      <c r="AE1390" t="str">
        <f t="shared" si="214"/>
        <v>https://web.whatsapp.com/send/?phone=628999007703&amp;text=Halo+,+Visual+AI+5S+mendeteksi+Violation%3A+METALDET1-LINE+13&amp;type=phone_number&amp;app_absent=0</v>
      </c>
      <c r="AF1390" t="b">
        <f>IF(ISNA(VLOOKUP(D1390&amp;"-"&amp;AB1390, Ref_Kontak!$A:$E, 4, FALSE)), FALSE, TRUE)</f>
        <v>0</v>
      </c>
      <c r="AG1390" t="str">
        <f>_xlfn.IFNA(VLOOKUP(Z1390,Ref_Kontak!H:H,1,FALSE),"FALSE")</f>
        <v>628999007703</v>
      </c>
      <c r="AH1390" t="str">
        <f t="shared" si="215"/>
        <v>METALDET1-LINE 13</v>
      </c>
      <c r="AI1390">
        <f>IF(I1390="violation",COUNTIF($AH$1:AH1390,AH1390),0)</f>
        <v>510</v>
      </c>
      <c r="AJ1390" t="str">
        <f t="shared" si="216"/>
        <v>violation-METALDET1</v>
      </c>
      <c r="AK1390">
        <f>IF(I1390="violation",COUNTIF($AJ$1:AJ1390,AJ1390),FALSE)</f>
        <v>1155</v>
      </c>
      <c r="AL1390">
        <f t="shared" si="217"/>
        <v>0</v>
      </c>
      <c r="AM1390">
        <f t="shared" si="218"/>
        <v>3</v>
      </c>
      <c r="AN1390" t="str">
        <f t="shared" si="219"/>
        <v>ALERT! 3 Violation founded @METALDET1</v>
      </c>
    </row>
    <row r="1391" spans="1:40">
      <c r="A1391" t="s">
        <v>120</v>
      </c>
      <c r="B1391" t="s">
        <v>121</v>
      </c>
      <c r="C1391" t="s">
        <v>980</v>
      </c>
      <c r="D1391" t="s">
        <v>129</v>
      </c>
      <c r="E1391">
        <v>1</v>
      </c>
      <c r="G1391" t="s">
        <v>130</v>
      </c>
      <c r="I1391" t="s">
        <v>125</v>
      </c>
      <c r="Z1391" t="str">
        <f>IFERROR(MID(AA1391,FIND("-",H1391,1)+1,20),_xlfn.IFNA(VLOOKUP(F1391&amp;"-"&amp;AA1391,Ref_Kontak!$A:$E,4,FALSE),Ref_Kontak!$H$2))</f>
        <v>628999007703</v>
      </c>
      <c r="AA1391" t="str">
        <f t="shared" si="210"/>
        <v/>
      </c>
      <c r="AB1391" t="str">
        <f t="shared" si="211"/>
        <v/>
      </c>
      <c r="AC1391" t="str">
        <f t="shared" si="212"/>
        <v>628999007703</v>
      </c>
      <c r="AD1391" t="str">
        <f t="shared" si="213"/>
        <v>Halo+,+Visual+AI+5S+mendeteksi+Violation%3A+METALDET1-LINE+8</v>
      </c>
      <c r="AE1391" t="str">
        <f t="shared" si="214"/>
        <v>https://web.whatsapp.com/send/?phone=628999007703&amp;text=Halo+,+Visual+AI+5S+mendeteksi+Violation%3A+METALDET1-LINE+8&amp;type=phone_number&amp;app_absent=0</v>
      </c>
      <c r="AF1391" t="b">
        <f>IF(ISNA(VLOOKUP(D1391&amp;"-"&amp;AB1391, Ref_Kontak!$A:$E, 4, FALSE)), FALSE, TRUE)</f>
        <v>0</v>
      </c>
      <c r="AG1391" t="str">
        <f>_xlfn.IFNA(VLOOKUP(Z1391,Ref_Kontak!H:H,1,FALSE),"FALSE")</f>
        <v>628999007703</v>
      </c>
      <c r="AH1391" t="str">
        <f t="shared" si="215"/>
        <v>METALDET1-LINE 8</v>
      </c>
      <c r="AI1391">
        <f>IF(I1391="violation",COUNTIF($AH$1:AH1391,AH1391),0)</f>
        <v>647</v>
      </c>
      <c r="AJ1391" t="str">
        <f t="shared" si="216"/>
        <v>violation-METALDET1</v>
      </c>
      <c r="AK1391">
        <f>IF(I1391="violation",COUNTIF($AJ$1:AJ1391,AJ1391),FALSE)</f>
        <v>1156</v>
      </c>
      <c r="AL1391">
        <f t="shared" si="217"/>
        <v>0</v>
      </c>
      <c r="AM1391">
        <f t="shared" si="218"/>
        <v>3</v>
      </c>
      <c r="AN1391" t="str">
        <f t="shared" si="219"/>
        <v>ALERT! 3 Violation founded @METALDET1</v>
      </c>
    </row>
    <row r="1392" spans="1:40">
      <c r="A1392" t="s">
        <v>120</v>
      </c>
      <c r="B1392" t="s">
        <v>121</v>
      </c>
      <c r="C1392" t="s">
        <v>981</v>
      </c>
      <c r="D1392" t="s">
        <v>129</v>
      </c>
      <c r="E1392">
        <v>1</v>
      </c>
      <c r="G1392" t="s">
        <v>130</v>
      </c>
      <c r="I1392" t="s">
        <v>125</v>
      </c>
      <c r="Z1392" t="str">
        <f>IFERROR(MID(AA1392,FIND("-",H1392,1)+1,20),_xlfn.IFNA(VLOOKUP(F1392&amp;"-"&amp;AA1392,Ref_Kontak!$A:$E,4,FALSE),Ref_Kontak!$H$2))</f>
        <v>628999007703</v>
      </c>
      <c r="AA1392" t="str">
        <f t="shared" si="210"/>
        <v/>
      </c>
      <c r="AB1392" t="str">
        <f t="shared" si="211"/>
        <v/>
      </c>
      <c r="AC1392" t="str">
        <f t="shared" si="212"/>
        <v>628999007703</v>
      </c>
      <c r="AD1392" t="str">
        <f t="shared" si="213"/>
        <v>Halo+,+Visual+AI+5S+mendeteksi+Violation%3A+METALDET1-LINE+8</v>
      </c>
      <c r="AE1392" t="str">
        <f t="shared" si="214"/>
        <v>https://web.whatsapp.com/send/?phone=628999007703&amp;text=Halo+,+Visual+AI+5S+mendeteksi+Violation%3A+METALDET1-LINE+8&amp;type=phone_number&amp;app_absent=0</v>
      </c>
      <c r="AF1392" t="b">
        <f>IF(ISNA(VLOOKUP(D1392&amp;"-"&amp;AB1392, Ref_Kontak!$A:$E, 4, FALSE)), FALSE, TRUE)</f>
        <v>0</v>
      </c>
      <c r="AG1392" t="str">
        <f>_xlfn.IFNA(VLOOKUP(Z1392,Ref_Kontak!H:H,1,FALSE),"FALSE")</f>
        <v>628999007703</v>
      </c>
      <c r="AH1392" t="str">
        <f t="shared" si="215"/>
        <v>METALDET1-LINE 8</v>
      </c>
      <c r="AI1392">
        <f>IF(I1392="violation",COUNTIF($AH$1:AH1392,AH1392),0)</f>
        <v>648</v>
      </c>
      <c r="AJ1392" t="str">
        <f t="shared" si="216"/>
        <v>violation-METALDET1</v>
      </c>
      <c r="AK1392">
        <f>IF(I1392="violation",COUNTIF($AJ$1:AJ1392,AJ1392),FALSE)</f>
        <v>1157</v>
      </c>
      <c r="AL1392">
        <f t="shared" si="217"/>
        <v>0</v>
      </c>
      <c r="AM1392">
        <f t="shared" si="218"/>
        <v>3</v>
      </c>
      <c r="AN1392" t="str">
        <f t="shared" si="219"/>
        <v>ALERT! 3 Violation founded @METALDET1</v>
      </c>
    </row>
    <row r="1393" spans="1:40">
      <c r="A1393" t="s">
        <v>120</v>
      </c>
      <c r="B1393" t="s">
        <v>121</v>
      </c>
      <c r="C1393" t="s">
        <v>981</v>
      </c>
      <c r="D1393" t="s">
        <v>589</v>
      </c>
      <c r="E1393">
        <v>1</v>
      </c>
      <c r="G1393" t="s">
        <v>130</v>
      </c>
      <c r="I1393" t="s">
        <v>125</v>
      </c>
      <c r="Z1393" t="str">
        <f>IFERROR(MID(AA1393,FIND("-",H1393,1)+1,20),_xlfn.IFNA(VLOOKUP(F1393&amp;"-"&amp;AA1393,Ref_Kontak!$A:$E,4,FALSE),Ref_Kontak!$H$2))</f>
        <v>628999007703</v>
      </c>
      <c r="AA1393" t="str">
        <f t="shared" si="210"/>
        <v/>
      </c>
      <c r="AB1393" t="str">
        <f t="shared" si="211"/>
        <v/>
      </c>
      <c r="AC1393" t="str">
        <f t="shared" si="212"/>
        <v>628999007703</v>
      </c>
      <c r="AD1393" t="str">
        <f t="shared" si="213"/>
        <v>Halo+,+Visual+AI+5S+mendeteksi+Violation%3A+METALDET1-LINE+13</v>
      </c>
      <c r="AE1393" t="str">
        <f t="shared" si="214"/>
        <v>https://web.whatsapp.com/send/?phone=628999007703&amp;text=Halo+,+Visual+AI+5S+mendeteksi+Violation%3A+METALDET1-LINE+13&amp;type=phone_number&amp;app_absent=0</v>
      </c>
      <c r="AF1393" t="b">
        <f>IF(ISNA(VLOOKUP(D1393&amp;"-"&amp;AB1393, Ref_Kontak!$A:$E, 4, FALSE)), FALSE, TRUE)</f>
        <v>0</v>
      </c>
      <c r="AG1393" t="str">
        <f>_xlfn.IFNA(VLOOKUP(Z1393,Ref_Kontak!H:H,1,FALSE),"FALSE")</f>
        <v>628999007703</v>
      </c>
      <c r="AH1393" t="str">
        <f t="shared" si="215"/>
        <v>METALDET1-LINE 13</v>
      </c>
      <c r="AI1393">
        <f>IF(I1393="violation",COUNTIF($AH$1:AH1393,AH1393),0)</f>
        <v>511</v>
      </c>
      <c r="AJ1393" t="str">
        <f t="shared" si="216"/>
        <v>violation-METALDET1</v>
      </c>
      <c r="AK1393">
        <f>IF(I1393="violation",COUNTIF($AJ$1:AJ1393,AJ1393),FALSE)</f>
        <v>1158</v>
      </c>
      <c r="AL1393">
        <f t="shared" si="217"/>
        <v>0</v>
      </c>
      <c r="AM1393">
        <f t="shared" si="218"/>
        <v>3</v>
      </c>
      <c r="AN1393" t="str">
        <f t="shared" si="219"/>
        <v>ALERT! 3 Violation founded @METALDET1</v>
      </c>
    </row>
    <row r="1394" spans="1:40">
      <c r="A1394" t="s">
        <v>120</v>
      </c>
      <c r="B1394" t="s">
        <v>121</v>
      </c>
      <c r="C1394" t="s">
        <v>982</v>
      </c>
      <c r="D1394" t="s">
        <v>129</v>
      </c>
      <c r="E1394">
        <v>1</v>
      </c>
      <c r="G1394" t="s">
        <v>130</v>
      </c>
      <c r="I1394" t="s">
        <v>125</v>
      </c>
      <c r="Z1394" t="str">
        <f>IFERROR(MID(AA1394,FIND("-",H1394,1)+1,20),_xlfn.IFNA(VLOOKUP(F1394&amp;"-"&amp;AA1394,Ref_Kontak!$A:$E,4,FALSE),Ref_Kontak!$H$2))</f>
        <v>628999007703</v>
      </c>
      <c r="AA1394" t="str">
        <f t="shared" si="210"/>
        <v/>
      </c>
      <c r="AB1394" t="str">
        <f t="shared" si="211"/>
        <v/>
      </c>
      <c r="AC1394" t="str">
        <f t="shared" si="212"/>
        <v>628999007703</v>
      </c>
      <c r="AD1394" t="str">
        <f t="shared" si="213"/>
        <v>Halo+,+Visual+AI+5S+mendeteksi+Violation%3A+METALDET1-LINE+8</v>
      </c>
      <c r="AE1394" t="str">
        <f t="shared" si="214"/>
        <v>https://web.whatsapp.com/send/?phone=628999007703&amp;text=Halo+,+Visual+AI+5S+mendeteksi+Violation%3A+METALDET1-LINE+8&amp;type=phone_number&amp;app_absent=0</v>
      </c>
      <c r="AF1394" t="b">
        <f>IF(ISNA(VLOOKUP(D1394&amp;"-"&amp;AB1394, Ref_Kontak!$A:$E, 4, FALSE)), FALSE, TRUE)</f>
        <v>0</v>
      </c>
      <c r="AG1394" t="str">
        <f>_xlfn.IFNA(VLOOKUP(Z1394,Ref_Kontak!H:H,1,FALSE),"FALSE")</f>
        <v>628999007703</v>
      </c>
      <c r="AH1394" t="str">
        <f t="shared" si="215"/>
        <v>METALDET1-LINE 8</v>
      </c>
      <c r="AI1394">
        <f>IF(I1394="violation",COUNTIF($AH$1:AH1394,AH1394),0)</f>
        <v>649</v>
      </c>
      <c r="AJ1394" t="str">
        <f t="shared" si="216"/>
        <v>violation-METALDET1</v>
      </c>
      <c r="AK1394">
        <f>IF(I1394="violation",COUNTIF($AJ$1:AJ1394,AJ1394),FALSE)</f>
        <v>1159</v>
      </c>
      <c r="AL1394">
        <f t="shared" si="217"/>
        <v>0</v>
      </c>
      <c r="AM1394">
        <f t="shared" si="218"/>
        <v>3</v>
      </c>
      <c r="AN1394" t="str">
        <f t="shared" si="219"/>
        <v>ALERT! 3 Violation founded @METALDET1</v>
      </c>
    </row>
    <row r="1395" spans="1:40">
      <c r="A1395" t="s">
        <v>120</v>
      </c>
      <c r="B1395" t="s">
        <v>121</v>
      </c>
      <c r="C1395" t="s">
        <v>983</v>
      </c>
      <c r="D1395" t="s">
        <v>589</v>
      </c>
      <c r="E1395">
        <v>1</v>
      </c>
      <c r="G1395" t="s">
        <v>130</v>
      </c>
      <c r="I1395" t="s">
        <v>125</v>
      </c>
      <c r="Z1395" t="str">
        <f>IFERROR(MID(AA1395,FIND("-",H1395,1)+1,20),_xlfn.IFNA(VLOOKUP(F1395&amp;"-"&amp;AA1395,Ref_Kontak!$A:$E,4,FALSE),Ref_Kontak!$H$2))</f>
        <v>628999007703</v>
      </c>
      <c r="AA1395" t="str">
        <f t="shared" si="210"/>
        <v/>
      </c>
      <c r="AB1395" t="str">
        <f t="shared" si="211"/>
        <v/>
      </c>
      <c r="AC1395" t="str">
        <f t="shared" si="212"/>
        <v>628999007703</v>
      </c>
      <c r="AD1395" t="str">
        <f t="shared" si="213"/>
        <v>Halo+,+Visual+AI+5S+mendeteksi+Violation%3A+METALDET1-LINE+13</v>
      </c>
      <c r="AE1395" t="str">
        <f t="shared" si="214"/>
        <v>https://web.whatsapp.com/send/?phone=628999007703&amp;text=Halo+,+Visual+AI+5S+mendeteksi+Violation%3A+METALDET1-LINE+13&amp;type=phone_number&amp;app_absent=0</v>
      </c>
      <c r="AF1395" t="b">
        <f>IF(ISNA(VLOOKUP(D1395&amp;"-"&amp;AB1395, Ref_Kontak!$A:$E, 4, FALSE)), FALSE, TRUE)</f>
        <v>0</v>
      </c>
      <c r="AG1395" t="str">
        <f>_xlfn.IFNA(VLOOKUP(Z1395,Ref_Kontak!H:H,1,FALSE),"FALSE")</f>
        <v>628999007703</v>
      </c>
      <c r="AH1395" t="str">
        <f t="shared" si="215"/>
        <v>METALDET1-LINE 13</v>
      </c>
      <c r="AI1395">
        <f>IF(I1395="violation",COUNTIF($AH$1:AH1395,AH1395),0)</f>
        <v>512</v>
      </c>
      <c r="AJ1395" t="str">
        <f t="shared" si="216"/>
        <v>violation-METALDET1</v>
      </c>
      <c r="AK1395">
        <f>IF(I1395="violation",COUNTIF($AJ$1:AJ1395,AJ1395),FALSE)</f>
        <v>1160</v>
      </c>
      <c r="AL1395">
        <f t="shared" si="217"/>
        <v>0</v>
      </c>
      <c r="AM1395">
        <f t="shared" si="218"/>
        <v>3</v>
      </c>
      <c r="AN1395" t="str">
        <f t="shared" si="219"/>
        <v>ALERT! 3 Violation founded @METALDET1</v>
      </c>
    </row>
    <row r="1396" spans="1:40">
      <c r="A1396" t="s">
        <v>120</v>
      </c>
      <c r="B1396" t="s">
        <v>121</v>
      </c>
      <c r="C1396" t="s">
        <v>983</v>
      </c>
      <c r="D1396" t="s">
        <v>129</v>
      </c>
      <c r="E1396">
        <v>1</v>
      </c>
      <c r="G1396" t="s">
        <v>130</v>
      </c>
      <c r="I1396" t="s">
        <v>125</v>
      </c>
      <c r="Z1396" t="str">
        <f>IFERROR(MID(AA1396,FIND("-",H1396,1)+1,20),_xlfn.IFNA(VLOOKUP(F1396&amp;"-"&amp;AA1396,Ref_Kontak!$A:$E,4,FALSE),Ref_Kontak!$H$2))</f>
        <v>628999007703</v>
      </c>
      <c r="AA1396" t="str">
        <f t="shared" si="210"/>
        <v/>
      </c>
      <c r="AB1396" t="str">
        <f t="shared" si="211"/>
        <v/>
      </c>
      <c r="AC1396" t="str">
        <f t="shared" si="212"/>
        <v>628999007703</v>
      </c>
      <c r="AD1396" t="str">
        <f t="shared" si="213"/>
        <v>Halo+,+Visual+AI+5S+mendeteksi+Violation%3A+METALDET1-LINE+8</v>
      </c>
      <c r="AE1396" t="str">
        <f t="shared" si="214"/>
        <v>https://web.whatsapp.com/send/?phone=628999007703&amp;text=Halo+,+Visual+AI+5S+mendeteksi+Violation%3A+METALDET1-LINE+8&amp;type=phone_number&amp;app_absent=0</v>
      </c>
      <c r="AF1396" t="b">
        <f>IF(ISNA(VLOOKUP(D1396&amp;"-"&amp;AB1396, Ref_Kontak!$A:$E, 4, FALSE)), FALSE, TRUE)</f>
        <v>0</v>
      </c>
      <c r="AG1396" t="str">
        <f>_xlfn.IFNA(VLOOKUP(Z1396,Ref_Kontak!H:H,1,FALSE),"FALSE")</f>
        <v>628999007703</v>
      </c>
      <c r="AH1396" t="str">
        <f t="shared" si="215"/>
        <v>METALDET1-LINE 8</v>
      </c>
      <c r="AI1396">
        <f>IF(I1396="violation",COUNTIF($AH$1:AH1396,AH1396),0)</f>
        <v>650</v>
      </c>
      <c r="AJ1396" t="str">
        <f t="shared" si="216"/>
        <v>violation-METALDET1</v>
      </c>
      <c r="AK1396">
        <f>IF(I1396="violation",COUNTIF($AJ$1:AJ1396,AJ1396),FALSE)</f>
        <v>1161</v>
      </c>
      <c r="AL1396">
        <f t="shared" si="217"/>
        <v>0</v>
      </c>
      <c r="AM1396">
        <f t="shared" si="218"/>
        <v>3</v>
      </c>
      <c r="AN1396" t="str">
        <f t="shared" si="219"/>
        <v>ALERT! 3 Violation founded @METALDET1</v>
      </c>
    </row>
    <row r="1397" spans="1:40">
      <c r="A1397" t="s">
        <v>120</v>
      </c>
      <c r="B1397" t="s">
        <v>121</v>
      </c>
      <c r="C1397" t="s">
        <v>983</v>
      </c>
      <c r="D1397" t="s">
        <v>589</v>
      </c>
      <c r="E1397">
        <v>1</v>
      </c>
      <c r="G1397" t="s">
        <v>130</v>
      </c>
      <c r="I1397" t="s">
        <v>125</v>
      </c>
      <c r="Z1397" t="str">
        <f>IFERROR(MID(AA1397,FIND("-",H1397,1)+1,20),_xlfn.IFNA(VLOOKUP(F1397&amp;"-"&amp;AA1397,Ref_Kontak!$A:$E,4,FALSE),Ref_Kontak!$H$2))</f>
        <v>628999007703</v>
      </c>
      <c r="AA1397" t="str">
        <f t="shared" si="210"/>
        <v/>
      </c>
      <c r="AB1397" t="str">
        <f t="shared" si="211"/>
        <v/>
      </c>
      <c r="AC1397" t="str">
        <f t="shared" si="212"/>
        <v>628999007703</v>
      </c>
      <c r="AD1397" t="str">
        <f t="shared" si="213"/>
        <v>Halo+,+Visual+AI+5S+mendeteksi+Violation%3A+METALDET1-LINE+13</v>
      </c>
      <c r="AE1397" t="str">
        <f t="shared" si="214"/>
        <v>https://web.whatsapp.com/send/?phone=628999007703&amp;text=Halo+,+Visual+AI+5S+mendeteksi+Violation%3A+METALDET1-LINE+13&amp;type=phone_number&amp;app_absent=0</v>
      </c>
      <c r="AF1397" t="b">
        <f>IF(ISNA(VLOOKUP(D1397&amp;"-"&amp;AB1397, Ref_Kontak!$A:$E, 4, FALSE)), FALSE, TRUE)</f>
        <v>0</v>
      </c>
      <c r="AG1397" t="str">
        <f>_xlfn.IFNA(VLOOKUP(Z1397,Ref_Kontak!H:H,1,FALSE),"FALSE")</f>
        <v>628999007703</v>
      </c>
      <c r="AH1397" t="str">
        <f t="shared" si="215"/>
        <v>METALDET1-LINE 13</v>
      </c>
      <c r="AI1397">
        <f>IF(I1397="violation",COUNTIF($AH$1:AH1397,AH1397),0)</f>
        <v>513</v>
      </c>
      <c r="AJ1397" t="str">
        <f t="shared" si="216"/>
        <v>violation-METALDET1</v>
      </c>
      <c r="AK1397">
        <f>IF(I1397="violation",COUNTIF($AJ$1:AJ1397,AJ1397),FALSE)</f>
        <v>1162</v>
      </c>
      <c r="AL1397">
        <f t="shared" si="217"/>
        <v>0</v>
      </c>
      <c r="AM1397">
        <f t="shared" si="218"/>
        <v>3</v>
      </c>
      <c r="AN1397" t="str">
        <f t="shared" si="219"/>
        <v>ALERT! 3 Violation founded @METALDET1</v>
      </c>
    </row>
    <row r="1398" spans="1:40">
      <c r="A1398" t="s">
        <v>120</v>
      </c>
      <c r="B1398" t="s">
        <v>121</v>
      </c>
      <c r="C1398" t="s">
        <v>984</v>
      </c>
      <c r="D1398" t="s">
        <v>129</v>
      </c>
      <c r="E1398">
        <v>1</v>
      </c>
      <c r="G1398" t="s">
        <v>130</v>
      </c>
      <c r="I1398" t="s">
        <v>125</v>
      </c>
      <c r="Z1398" t="str">
        <f>IFERROR(MID(AA1398,FIND("-",H1398,1)+1,20),_xlfn.IFNA(VLOOKUP(F1398&amp;"-"&amp;AA1398,Ref_Kontak!$A:$E,4,FALSE),Ref_Kontak!$H$2))</f>
        <v>628999007703</v>
      </c>
      <c r="AA1398" t="str">
        <f t="shared" si="210"/>
        <v/>
      </c>
      <c r="AB1398" t="str">
        <f t="shared" si="211"/>
        <v/>
      </c>
      <c r="AC1398" t="str">
        <f t="shared" si="212"/>
        <v>628999007703</v>
      </c>
      <c r="AD1398" t="str">
        <f t="shared" si="213"/>
        <v>Halo+,+Visual+AI+5S+mendeteksi+Violation%3A+METALDET1-LINE+8</v>
      </c>
      <c r="AE1398" t="str">
        <f t="shared" si="214"/>
        <v>https://web.whatsapp.com/send/?phone=628999007703&amp;text=Halo+,+Visual+AI+5S+mendeteksi+Violation%3A+METALDET1-LINE+8&amp;type=phone_number&amp;app_absent=0</v>
      </c>
      <c r="AF1398" t="b">
        <f>IF(ISNA(VLOOKUP(D1398&amp;"-"&amp;AB1398, Ref_Kontak!$A:$E, 4, FALSE)), FALSE, TRUE)</f>
        <v>0</v>
      </c>
      <c r="AG1398" t="str">
        <f>_xlfn.IFNA(VLOOKUP(Z1398,Ref_Kontak!H:H,1,FALSE),"FALSE")</f>
        <v>628999007703</v>
      </c>
      <c r="AH1398" t="str">
        <f t="shared" si="215"/>
        <v>METALDET1-LINE 8</v>
      </c>
      <c r="AI1398">
        <f>IF(I1398="violation",COUNTIF($AH$1:AH1398,AH1398),0)</f>
        <v>651</v>
      </c>
      <c r="AJ1398" t="str">
        <f t="shared" si="216"/>
        <v>violation-METALDET1</v>
      </c>
      <c r="AK1398">
        <f>IF(I1398="violation",COUNTIF($AJ$1:AJ1398,AJ1398),FALSE)</f>
        <v>1163</v>
      </c>
      <c r="AL1398">
        <f t="shared" si="217"/>
        <v>0</v>
      </c>
      <c r="AM1398">
        <f t="shared" si="218"/>
        <v>3</v>
      </c>
      <c r="AN1398" t="str">
        <f t="shared" si="219"/>
        <v>ALERT! 3 Violation founded @METALDET1</v>
      </c>
    </row>
    <row r="1399" spans="1:40">
      <c r="A1399" t="s">
        <v>120</v>
      </c>
      <c r="B1399" t="s">
        <v>121</v>
      </c>
      <c r="C1399" t="s">
        <v>984</v>
      </c>
      <c r="D1399" t="s">
        <v>589</v>
      </c>
      <c r="E1399">
        <v>1</v>
      </c>
      <c r="G1399" t="s">
        <v>130</v>
      </c>
      <c r="I1399" t="s">
        <v>125</v>
      </c>
      <c r="Z1399" t="str">
        <f>IFERROR(MID(AA1399,FIND("-",H1399,1)+1,20),_xlfn.IFNA(VLOOKUP(F1399&amp;"-"&amp;AA1399,Ref_Kontak!$A:$E,4,FALSE),Ref_Kontak!$H$2))</f>
        <v>628999007703</v>
      </c>
      <c r="AA1399" t="str">
        <f t="shared" si="210"/>
        <v/>
      </c>
      <c r="AB1399" t="str">
        <f t="shared" si="211"/>
        <v/>
      </c>
      <c r="AC1399" t="str">
        <f t="shared" si="212"/>
        <v>628999007703</v>
      </c>
      <c r="AD1399" t="str">
        <f t="shared" si="213"/>
        <v>Halo+,+Visual+AI+5S+mendeteksi+Violation%3A+METALDET1-LINE+13</v>
      </c>
      <c r="AE1399" t="str">
        <f t="shared" si="214"/>
        <v>https://web.whatsapp.com/send/?phone=628999007703&amp;text=Halo+,+Visual+AI+5S+mendeteksi+Violation%3A+METALDET1-LINE+13&amp;type=phone_number&amp;app_absent=0</v>
      </c>
      <c r="AF1399" t="b">
        <f>IF(ISNA(VLOOKUP(D1399&amp;"-"&amp;AB1399, Ref_Kontak!$A:$E, 4, FALSE)), FALSE, TRUE)</f>
        <v>0</v>
      </c>
      <c r="AG1399" t="str">
        <f>_xlfn.IFNA(VLOOKUP(Z1399,Ref_Kontak!H:H,1,FALSE),"FALSE")</f>
        <v>628999007703</v>
      </c>
      <c r="AH1399" t="str">
        <f t="shared" si="215"/>
        <v>METALDET1-LINE 13</v>
      </c>
      <c r="AI1399">
        <f>IF(I1399="violation",COUNTIF($AH$1:AH1399,AH1399),0)</f>
        <v>514</v>
      </c>
      <c r="AJ1399" t="str">
        <f t="shared" si="216"/>
        <v>violation-METALDET1</v>
      </c>
      <c r="AK1399">
        <f>IF(I1399="violation",COUNTIF($AJ$1:AJ1399,AJ1399),FALSE)</f>
        <v>1164</v>
      </c>
      <c r="AL1399">
        <f t="shared" si="217"/>
        <v>0</v>
      </c>
      <c r="AM1399">
        <f t="shared" si="218"/>
        <v>3</v>
      </c>
      <c r="AN1399" t="str">
        <f t="shared" si="219"/>
        <v>ALERT! 3 Violation founded @METALDET1</v>
      </c>
    </row>
    <row r="1400" spans="1:40">
      <c r="A1400" t="s">
        <v>120</v>
      </c>
      <c r="B1400" t="s">
        <v>121</v>
      </c>
      <c r="C1400" t="s">
        <v>985</v>
      </c>
      <c r="D1400" t="s">
        <v>589</v>
      </c>
      <c r="E1400">
        <v>1</v>
      </c>
      <c r="G1400" t="s">
        <v>130</v>
      </c>
      <c r="I1400" t="s">
        <v>125</v>
      </c>
      <c r="Z1400" t="str">
        <f>IFERROR(MID(AA1400,FIND("-",H1400,1)+1,20),_xlfn.IFNA(VLOOKUP(F1400&amp;"-"&amp;AA1400,Ref_Kontak!$A:$E,4,FALSE),Ref_Kontak!$H$2))</f>
        <v>628999007703</v>
      </c>
      <c r="AA1400" t="str">
        <f t="shared" si="210"/>
        <v/>
      </c>
      <c r="AB1400" t="str">
        <f t="shared" si="211"/>
        <v/>
      </c>
      <c r="AC1400" t="str">
        <f t="shared" si="212"/>
        <v>628999007703</v>
      </c>
      <c r="AD1400" t="str">
        <f t="shared" si="213"/>
        <v>Halo+,+Visual+AI+5S+mendeteksi+Violation%3A+METALDET1-LINE+13</v>
      </c>
      <c r="AE1400" t="str">
        <f t="shared" si="214"/>
        <v>https://web.whatsapp.com/send/?phone=628999007703&amp;text=Halo+,+Visual+AI+5S+mendeteksi+Violation%3A+METALDET1-LINE+13&amp;type=phone_number&amp;app_absent=0</v>
      </c>
      <c r="AF1400" t="b">
        <f>IF(ISNA(VLOOKUP(D1400&amp;"-"&amp;AB1400, Ref_Kontak!$A:$E, 4, FALSE)), FALSE, TRUE)</f>
        <v>0</v>
      </c>
      <c r="AG1400" t="str">
        <f>_xlfn.IFNA(VLOOKUP(Z1400,Ref_Kontak!H:H,1,FALSE),"FALSE")</f>
        <v>628999007703</v>
      </c>
      <c r="AH1400" t="str">
        <f t="shared" si="215"/>
        <v>METALDET1-LINE 13</v>
      </c>
      <c r="AI1400">
        <f>IF(I1400="violation",COUNTIF($AH$1:AH1400,AH1400),0)</f>
        <v>515</v>
      </c>
      <c r="AJ1400" t="str">
        <f t="shared" si="216"/>
        <v>violation-METALDET1</v>
      </c>
      <c r="AK1400">
        <f>IF(I1400="violation",COUNTIF($AJ$1:AJ1400,AJ1400),FALSE)</f>
        <v>1165</v>
      </c>
      <c r="AL1400">
        <f t="shared" si="217"/>
        <v>0</v>
      </c>
      <c r="AM1400">
        <f t="shared" si="218"/>
        <v>3</v>
      </c>
      <c r="AN1400" t="str">
        <f t="shared" si="219"/>
        <v>ALERT! 3 Violation founded @METALDET1</v>
      </c>
    </row>
    <row r="1401" spans="1:40">
      <c r="A1401" t="s">
        <v>120</v>
      </c>
      <c r="B1401" t="s">
        <v>121</v>
      </c>
      <c r="C1401" t="s">
        <v>985</v>
      </c>
      <c r="D1401" t="s">
        <v>129</v>
      </c>
      <c r="E1401">
        <v>1</v>
      </c>
      <c r="G1401" t="s">
        <v>130</v>
      </c>
      <c r="I1401" t="s">
        <v>125</v>
      </c>
      <c r="Z1401" t="str">
        <f>IFERROR(MID(AA1401,FIND("-",H1401,1)+1,20),_xlfn.IFNA(VLOOKUP(F1401&amp;"-"&amp;AA1401,Ref_Kontak!$A:$E,4,FALSE),Ref_Kontak!$H$2))</f>
        <v>628999007703</v>
      </c>
      <c r="AA1401" t="str">
        <f t="shared" si="210"/>
        <v/>
      </c>
      <c r="AB1401" t="str">
        <f t="shared" si="211"/>
        <v/>
      </c>
      <c r="AC1401" t="str">
        <f t="shared" si="212"/>
        <v>628999007703</v>
      </c>
      <c r="AD1401" t="str">
        <f t="shared" si="213"/>
        <v>Halo+,+Visual+AI+5S+mendeteksi+Violation%3A+METALDET1-LINE+8</v>
      </c>
      <c r="AE1401" t="str">
        <f t="shared" si="214"/>
        <v>https://web.whatsapp.com/send/?phone=628999007703&amp;text=Halo+,+Visual+AI+5S+mendeteksi+Violation%3A+METALDET1-LINE+8&amp;type=phone_number&amp;app_absent=0</v>
      </c>
      <c r="AF1401" t="b">
        <f>IF(ISNA(VLOOKUP(D1401&amp;"-"&amp;AB1401, Ref_Kontak!$A:$E, 4, FALSE)), FALSE, TRUE)</f>
        <v>0</v>
      </c>
      <c r="AG1401" t="str">
        <f>_xlfn.IFNA(VLOOKUP(Z1401,Ref_Kontak!H:H,1,FALSE),"FALSE")</f>
        <v>628999007703</v>
      </c>
      <c r="AH1401" t="str">
        <f t="shared" si="215"/>
        <v>METALDET1-LINE 8</v>
      </c>
      <c r="AI1401">
        <f>IF(I1401="violation",COUNTIF($AH$1:AH1401,AH1401),0)</f>
        <v>652</v>
      </c>
      <c r="AJ1401" t="str">
        <f t="shared" si="216"/>
        <v>violation-METALDET1</v>
      </c>
      <c r="AK1401">
        <f>IF(I1401="violation",COUNTIF($AJ$1:AJ1401,AJ1401),FALSE)</f>
        <v>1166</v>
      </c>
      <c r="AL1401">
        <f t="shared" si="217"/>
        <v>0</v>
      </c>
      <c r="AM1401">
        <f t="shared" si="218"/>
        <v>3</v>
      </c>
      <c r="AN1401" t="str">
        <f t="shared" si="219"/>
        <v>ALERT! 3 Violation founded @METALDET1</v>
      </c>
    </row>
    <row r="1402" spans="1:40">
      <c r="A1402" t="s">
        <v>120</v>
      </c>
      <c r="B1402" t="s">
        <v>121</v>
      </c>
      <c r="C1402" t="s">
        <v>986</v>
      </c>
      <c r="D1402" t="s">
        <v>129</v>
      </c>
      <c r="E1402">
        <v>1</v>
      </c>
      <c r="G1402" t="s">
        <v>130</v>
      </c>
      <c r="I1402" t="s">
        <v>125</v>
      </c>
      <c r="Z1402" t="str">
        <f>IFERROR(MID(AA1402,FIND("-",H1402,1)+1,20),_xlfn.IFNA(VLOOKUP(F1402&amp;"-"&amp;AA1402,Ref_Kontak!$A:$E,4,FALSE),Ref_Kontak!$H$2))</f>
        <v>628999007703</v>
      </c>
      <c r="AA1402" t="str">
        <f t="shared" si="210"/>
        <v/>
      </c>
      <c r="AB1402" t="str">
        <f t="shared" si="211"/>
        <v/>
      </c>
      <c r="AC1402" t="str">
        <f t="shared" si="212"/>
        <v>628999007703</v>
      </c>
      <c r="AD1402" t="str">
        <f t="shared" si="213"/>
        <v>Halo+,+Visual+AI+5S+mendeteksi+Violation%3A+METALDET1-LINE+8</v>
      </c>
      <c r="AE1402" t="str">
        <f t="shared" si="214"/>
        <v>https://web.whatsapp.com/send/?phone=628999007703&amp;text=Halo+,+Visual+AI+5S+mendeteksi+Violation%3A+METALDET1-LINE+8&amp;type=phone_number&amp;app_absent=0</v>
      </c>
      <c r="AF1402" t="b">
        <f>IF(ISNA(VLOOKUP(D1402&amp;"-"&amp;AB1402, Ref_Kontak!$A:$E, 4, FALSE)), FALSE, TRUE)</f>
        <v>0</v>
      </c>
      <c r="AG1402" t="str">
        <f>_xlfn.IFNA(VLOOKUP(Z1402,Ref_Kontak!H:H,1,FALSE),"FALSE")</f>
        <v>628999007703</v>
      </c>
      <c r="AH1402" t="str">
        <f t="shared" si="215"/>
        <v>METALDET1-LINE 8</v>
      </c>
      <c r="AI1402">
        <f>IF(I1402="violation",COUNTIF($AH$1:AH1402,AH1402),0)</f>
        <v>653</v>
      </c>
      <c r="AJ1402" t="str">
        <f t="shared" si="216"/>
        <v>violation-METALDET1</v>
      </c>
      <c r="AK1402">
        <f>IF(I1402="violation",COUNTIF($AJ$1:AJ1402,AJ1402),FALSE)</f>
        <v>1167</v>
      </c>
      <c r="AL1402">
        <f t="shared" si="217"/>
        <v>0</v>
      </c>
      <c r="AM1402">
        <f t="shared" si="218"/>
        <v>3</v>
      </c>
      <c r="AN1402" t="str">
        <f t="shared" si="219"/>
        <v>ALERT! 3 Violation founded @METALDET1</v>
      </c>
    </row>
    <row r="1403" spans="1:40">
      <c r="A1403" t="s">
        <v>120</v>
      </c>
      <c r="B1403" t="s">
        <v>121</v>
      </c>
      <c r="C1403" t="s">
        <v>986</v>
      </c>
      <c r="D1403" t="s">
        <v>589</v>
      </c>
      <c r="E1403">
        <v>1</v>
      </c>
      <c r="G1403" t="s">
        <v>130</v>
      </c>
      <c r="I1403" t="s">
        <v>125</v>
      </c>
      <c r="Z1403" t="str">
        <f>IFERROR(MID(AA1403,FIND("-",H1403,1)+1,20),_xlfn.IFNA(VLOOKUP(F1403&amp;"-"&amp;AA1403,Ref_Kontak!$A:$E,4,FALSE),Ref_Kontak!$H$2))</f>
        <v>628999007703</v>
      </c>
      <c r="AA1403" t="str">
        <f t="shared" si="210"/>
        <v/>
      </c>
      <c r="AB1403" t="str">
        <f t="shared" si="211"/>
        <v/>
      </c>
      <c r="AC1403" t="str">
        <f t="shared" si="212"/>
        <v>628999007703</v>
      </c>
      <c r="AD1403" t="str">
        <f t="shared" si="213"/>
        <v>Halo+,+Visual+AI+5S+mendeteksi+Violation%3A+METALDET1-LINE+13</v>
      </c>
      <c r="AE1403" t="str">
        <f t="shared" si="214"/>
        <v>https://web.whatsapp.com/send/?phone=628999007703&amp;text=Halo+,+Visual+AI+5S+mendeteksi+Violation%3A+METALDET1-LINE+13&amp;type=phone_number&amp;app_absent=0</v>
      </c>
      <c r="AF1403" t="b">
        <f>IF(ISNA(VLOOKUP(D1403&amp;"-"&amp;AB1403, Ref_Kontak!$A:$E, 4, FALSE)), FALSE, TRUE)</f>
        <v>0</v>
      </c>
      <c r="AG1403" t="str">
        <f>_xlfn.IFNA(VLOOKUP(Z1403,Ref_Kontak!H:H,1,FALSE),"FALSE")</f>
        <v>628999007703</v>
      </c>
      <c r="AH1403" t="str">
        <f t="shared" si="215"/>
        <v>METALDET1-LINE 13</v>
      </c>
      <c r="AI1403">
        <f>IF(I1403="violation",COUNTIF($AH$1:AH1403,AH1403),0)</f>
        <v>516</v>
      </c>
      <c r="AJ1403" t="str">
        <f t="shared" si="216"/>
        <v>violation-METALDET1</v>
      </c>
      <c r="AK1403">
        <f>IF(I1403="violation",COUNTIF($AJ$1:AJ1403,AJ1403),FALSE)</f>
        <v>1168</v>
      </c>
      <c r="AL1403">
        <f t="shared" si="217"/>
        <v>0</v>
      </c>
      <c r="AM1403">
        <f t="shared" si="218"/>
        <v>3</v>
      </c>
      <c r="AN1403" t="str">
        <f t="shared" si="219"/>
        <v>ALERT! 3 Violation founded @METALDET1</v>
      </c>
    </row>
    <row r="1404" spans="1:40">
      <c r="A1404" t="s">
        <v>120</v>
      </c>
      <c r="B1404" t="s">
        <v>121</v>
      </c>
      <c r="C1404" t="s">
        <v>987</v>
      </c>
      <c r="D1404" t="s">
        <v>129</v>
      </c>
      <c r="E1404">
        <v>1</v>
      </c>
      <c r="G1404" t="s">
        <v>130</v>
      </c>
      <c r="I1404" t="s">
        <v>125</v>
      </c>
      <c r="Z1404" t="str">
        <f>IFERROR(MID(AA1404,FIND("-",H1404,1)+1,20),_xlfn.IFNA(VLOOKUP(F1404&amp;"-"&amp;AA1404,Ref_Kontak!$A:$E,4,FALSE),Ref_Kontak!$H$2))</f>
        <v>628999007703</v>
      </c>
      <c r="AA1404" t="str">
        <f t="shared" si="210"/>
        <v/>
      </c>
      <c r="AB1404" t="str">
        <f t="shared" si="211"/>
        <v/>
      </c>
      <c r="AC1404" t="str">
        <f t="shared" si="212"/>
        <v>628999007703</v>
      </c>
      <c r="AD1404" t="str">
        <f t="shared" si="213"/>
        <v>Halo+,+Visual+AI+5S+mendeteksi+Violation%3A+METALDET1-LINE+8</v>
      </c>
      <c r="AE1404" t="str">
        <f t="shared" si="214"/>
        <v>https://web.whatsapp.com/send/?phone=628999007703&amp;text=Halo+,+Visual+AI+5S+mendeteksi+Violation%3A+METALDET1-LINE+8&amp;type=phone_number&amp;app_absent=0</v>
      </c>
      <c r="AF1404" t="b">
        <f>IF(ISNA(VLOOKUP(D1404&amp;"-"&amp;AB1404, Ref_Kontak!$A:$E, 4, FALSE)), FALSE, TRUE)</f>
        <v>0</v>
      </c>
      <c r="AG1404" t="str">
        <f>_xlfn.IFNA(VLOOKUP(Z1404,Ref_Kontak!H:H,1,FALSE),"FALSE")</f>
        <v>628999007703</v>
      </c>
      <c r="AH1404" t="str">
        <f t="shared" si="215"/>
        <v>METALDET1-LINE 8</v>
      </c>
      <c r="AI1404">
        <f>IF(I1404="violation",COUNTIF($AH$1:AH1404,AH1404),0)</f>
        <v>654</v>
      </c>
      <c r="AJ1404" t="str">
        <f t="shared" si="216"/>
        <v>violation-METALDET1</v>
      </c>
      <c r="AK1404">
        <f>IF(I1404="violation",COUNTIF($AJ$1:AJ1404,AJ1404),FALSE)</f>
        <v>1169</v>
      </c>
      <c r="AL1404">
        <f t="shared" si="217"/>
        <v>0</v>
      </c>
      <c r="AM1404">
        <f t="shared" si="218"/>
        <v>3</v>
      </c>
      <c r="AN1404" t="str">
        <f t="shared" si="219"/>
        <v>ALERT! 3 Violation founded @METALDET1</v>
      </c>
    </row>
    <row r="1405" spans="1:40">
      <c r="A1405" t="s">
        <v>120</v>
      </c>
      <c r="B1405" t="s">
        <v>121</v>
      </c>
      <c r="C1405" t="s">
        <v>988</v>
      </c>
      <c r="D1405" t="s">
        <v>589</v>
      </c>
      <c r="E1405">
        <v>1</v>
      </c>
      <c r="G1405" t="s">
        <v>130</v>
      </c>
      <c r="I1405" t="s">
        <v>125</v>
      </c>
      <c r="Z1405" t="str">
        <f>IFERROR(MID(AA1405,FIND("-",H1405,1)+1,20),_xlfn.IFNA(VLOOKUP(F1405&amp;"-"&amp;AA1405,Ref_Kontak!$A:$E,4,FALSE),Ref_Kontak!$H$2))</f>
        <v>628999007703</v>
      </c>
      <c r="AA1405" t="str">
        <f t="shared" si="210"/>
        <v/>
      </c>
      <c r="AB1405" t="str">
        <f t="shared" si="211"/>
        <v/>
      </c>
      <c r="AC1405" t="str">
        <f t="shared" si="212"/>
        <v>628999007703</v>
      </c>
      <c r="AD1405" t="str">
        <f t="shared" si="213"/>
        <v>Halo+,+Visual+AI+5S+mendeteksi+Violation%3A+METALDET1-LINE+13</v>
      </c>
      <c r="AE1405" t="str">
        <f t="shared" si="214"/>
        <v>https://web.whatsapp.com/send/?phone=628999007703&amp;text=Halo+,+Visual+AI+5S+mendeteksi+Violation%3A+METALDET1-LINE+13&amp;type=phone_number&amp;app_absent=0</v>
      </c>
      <c r="AF1405" t="b">
        <f>IF(ISNA(VLOOKUP(D1405&amp;"-"&amp;AB1405, Ref_Kontak!$A:$E, 4, FALSE)), FALSE, TRUE)</f>
        <v>0</v>
      </c>
      <c r="AG1405" t="str">
        <f>_xlfn.IFNA(VLOOKUP(Z1405,Ref_Kontak!H:H,1,FALSE),"FALSE")</f>
        <v>628999007703</v>
      </c>
      <c r="AH1405" t="str">
        <f t="shared" si="215"/>
        <v>METALDET1-LINE 13</v>
      </c>
      <c r="AI1405">
        <f>IF(I1405="violation",COUNTIF($AH$1:AH1405,AH1405),0)</f>
        <v>517</v>
      </c>
      <c r="AJ1405" t="str">
        <f t="shared" si="216"/>
        <v>violation-METALDET1</v>
      </c>
      <c r="AK1405">
        <f>IF(I1405="violation",COUNTIF($AJ$1:AJ1405,AJ1405),FALSE)</f>
        <v>1170</v>
      </c>
      <c r="AL1405">
        <f t="shared" si="217"/>
        <v>0</v>
      </c>
      <c r="AM1405">
        <f t="shared" si="218"/>
        <v>3</v>
      </c>
      <c r="AN1405" t="str">
        <f t="shared" si="219"/>
        <v>ALERT! 3 Violation founded @METALDET1</v>
      </c>
    </row>
    <row r="1406" spans="1:40">
      <c r="A1406" t="s">
        <v>120</v>
      </c>
      <c r="B1406" t="s">
        <v>121</v>
      </c>
      <c r="C1406" t="s">
        <v>988</v>
      </c>
      <c r="D1406" t="s">
        <v>129</v>
      </c>
      <c r="E1406">
        <v>1</v>
      </c>
      <c r="G1406" t="s">
        <v>130</v>
      </c>
      <c r="I1406" t="s">
        <v>125</v>
      </c>
      <c r="Z1406" t="str">
        <f>IFERROR(MID(AA1406,FIND("-",H1406,1)+1,20),_xlfn.IFNA(VLOOKUP(F1406&amp;"-"&amp;AA1406,Ref_Kontak!$A:$E,4,FALSE),Ref_Kontak!$H$2))</f>
        <v>628999007703</v>
      </c>
      <c r="AA1406" t="str">
        <f t="shared" si="210"/>
        <v/>
      </c>
      <c r="AB1406" t="str">
        <f t="shared" si="211"/>
        <v/>
      </c>
      <c r="AC1406" t="str">
        <f t="shared" si="212"/>
        <v>628999007703</v>
      </c>
      <c r="AD1406" t="str">
        <f t="shared" si="213"/>
        <v>Halo+,+Visual+AI+5S+mendeteksi+Violation%3A+METALDET1-LINE+8</v>
      </c>
      <c r="AE1406" t="str">
        <f t="shared" si="214"/>
        <v>https://web.whatsapp.com/send/?phone=628999007703&amp;text=Halo+,+Visual+AI+5S+mendeteksi+Violation%3A+METALDET1-LINE+8&amp;type=phone_number&amp;app_absent=0</v>
      </c>
      <c r="AF1406" t="b">
        <f>IF(ISNA(VLOOKUP(D1406&amp;"-"&amp;AB1406, Ref_Kontak!$A:$E, 4, FALSE)), FALSE, TRUE)</f>
        <v>0</v>
      </c>
      <c r="AG1406" t="str">
        <f>_xlfn.IFNA(VLOOKUP(Z1406,Ref_Kontak!H:H,1,FALSE),"FALSE")</f>
        <v>628999007703</v>
      </c>
      <c r="AH1406" t="str">
        <f t="shared" si="215"/>
        <v>METALDET1-LINE 8</v>
      </c>
      <c r="AI1406">
        <f>IF(I1406="violation",COUNTIF($AH$1:AH1406,AH1406),0)</f>
        <v>655</v>
      </c>
      <c r="AJ1406" t="str">
        <f t="shared" si="216"/>
        <v>violation-METALDET1</v>
      </c>
      <c r="AK1406">
        <f>IF(I1406="violation",COUNTIF($AJ$1:AJ1406,AJ1406),FALSE)</f>
        <v>1171</v>
      </c>
      <c r="AL1406">
        <f t="shared" si="217"/>
        <v>0</v>
      </c>
      <c r="AM1406">
        <f t="shared" si="218"/>
        <v>3</v>
      </c>
      <c r="AN1406" t="str">
        <f t="shared" si="219"/>
        <v>ALERT! 3 Violation founded @METALDET1</v>
      </c>
    </row>
    <row r="1407" spans="1:40">
      <c r="A1407" t="s">
        <v>120</v>
      </c>
      <c r="B1407" t="s">
        <v>121</v>
      </c>
      <c r="C1407" t="s">
        <v>988</v>
      </c>
      <c r="D1407" t="s">
        <v>589</v>
      </c>
      <c r="E1407">
        <v>1</v>
      </c>
      <c r="G1407" t="s">
        <v>130</v>
      </c>
      <c r="I1407" t="s">
        <v>125</v>
      </c>
      <c r="Z1407" t="str">
        <f>IFERROR(MID(AA1407,FIND("-",H1407,1)+1,20),_xlfn.IFNA(VLOOKUP(F1407&amp;"-"&amp;AA1407,Ref_Kontak!$A:$E,4,FALSE),Ref_Kontak!$H$2))</f>
        <v>628999007703</v>
      </c>
      <c r="AA1407" t="str">
        <f t="shared" si="210"/>
        <v/>
      </c>
      <c r="AB1407" t="str">
        <f t="shared" si="211"/>
        <v/>
      </c>
      <c r="AC1407" t="str">
        <f t="shared" si="212"/>
        <v>628999007703</v>
      </c>
      <c r="AD1407" t="str">
        <f t="shared" si="213"/>
        <v>Halo+,+Visual+AI+5S+mendeteksi+Violation%3A+METALDET1-LINE+13</v>
      </c>
      <c r="AE1407" t="str">
        <f t="shared" si="214"/>
        <v>https://web.whatsapp.com/send/?phone=628999007703&amp;text=Halo+,+Visual+AI+5S+mendeteksi+Violation%3A+METALDET1-LINE+13&amp;type=phone_number&amp;app_absent=0</v>
      </c>
      <c r="AF1407" t="b">
        <f>IF(ISNA(VLOOKUP(D1407&amp;"-"&amp;AB1407, Ref_Kontak!$A:$E, 4, FALSE)), FALSE, TRUE)</f>
        <v>0</v>
      </c>
      <c r="AG1407" t="str">
        <f>_xlfn.IFNA(VLOOKUP(Z1407,Ref_Kontak!H:H,1,FALSE),"FALSE")</f>
        <v>628999007703</v>
      </c>
      <c r="AH1407" t="str">
        <f t="shared" si="215"/>
        <v>METALDET1-LINE 13</v>
      </c>
      <c r="AI1407">
        <f>IF(I1407="violation",COUNTIF($AH$1:AH1407,AH1407),0)</f>
        <v>518</v>
      </c>
      <c r="AJ1407" t="str">
        <f t="shared" si="216"/>
        <v>violation-METALDET1</v>
      </c>
      <c r="AK1407">
        <f>IF(I1407="violation",COUNTIF($AJ$1:AJ1407,AJ1407),FALSE)</f>
        <v>1172</v>
      </c>
      <c r="AL1407">
        <f t="shared" si="217"/>
        <v>0</v>
      </c>
      <c r="AM1407">
        <f t="shared" si="218"/>
        <v>3</v>
      </c>
      <c r="AN1407" t="str">
        <f t="shared" si="219"/>
        <v>ALERT! 3 Violation founded @METALDET1</v>
      </c>
    </row>
    <row r="1408" spans="1:40">
      <c r="A1408" t="s">
        <v>120</v>
      </c>
      <c r="B1408" t="s">
        <v>121</v>
      </c>
      <c r="C1408" t="s">
        <v>989</v>
      </c>
      <c r="D1408" t="s">
        <v>129</v>
      </c>
      <c r="E1408">
        <v>1</v>
      </c>
      <c r="G1408" t="s">
        <v>130</v>
      </c>
      <c r="I1408" t="s">
        <v>125</v>
      </c>
      <c r="Z1408" t="str">
        <f>IFERROR(MID(AA1408,FIND("-",H1408,1)+1,20),_xlfn.IFNA(VLOOKUP(F1408&amp;"-"&amp;AA1408,Ref_Kontak!$A:$E,4,FALSE),Ref_Kontak!$H$2))</f>
        <v>628999007703</v>
      </c>
      <c r="AA1408" t="str">
        <f t="shared" si="210"/>
        <v/>
      </c>
      <c r="AB1408" t="str">
        <f t="shared" si="211"/>
        <v/>
      </c>
      <c r="AC1408" t="str">
        <f t="shared" si="212"/>
        <v>628999007703</v>
      </c>
      <c r="AD1408" t="str">
        <f t="shared" si="213"/>
        <v>Halo+,+Visual+AI+5S+mendeteksi+Violation%3A+METALDET1-LINE+8</v>
      </c>
      <c r="AE1408" t="str">
        <f t="shared" si="214"/>
        <v>https://web.whatsapp.com/send/?phone=628999007703&amp;text=Halo+,+Visual+AI+5S+mendeteksi+Violation%3A+METALDET1-LINE+8&amp;type=phone_number&amp;app_absent=0</v>
      </c>
      <c r="AF1408" t="b">
        <f>IF(ISNA(VLOOKUP(D1408&amp;"-"&amp;AB1408, Ref_Kontak!$A:$E, 4, FALSE)), FALSE, TRUE)</f>
        <v>0</v>
      </c>
      <c r="AG1408" t="str">
        <f>_xlfn.IFNA(VLOOKUP(Z1408,Ref_Kontak!H:H,1,FALSE),"FALSE")</f>
        <v>628999007703</v>
      </c>
      <c r="AH1408" t="str">
        <f t="shared" si="215"/>
        <v>METALDET1-LINE 8</v>
      </c>
      <c r="AI1408">
        <f>IF(I1408="violation",COUNTIF($AH$1:AH1408,AH1408),0)</f>
        <v>656</v>
      </c>
      <c r="AJ1408" t="str">
        <f t="shared" si="216"/>
        <v>violation-METALDET1</v>
      </c>
      <c r="AK1408">
        <f>IF(I1408="violation",COUNTIF($AJ$1:AJ1408,AJ1408),FALSE)</f>
        <v>1173</v>
      </c>
      <c r="AL1408">
        <f t="shared" si="217"/>
        <v>0</v>
      </c>
      <c r="AM1408">
        <f t="shared" si="218"/>
        <v>3</v>
      </c>
      <c r="AN1408" t="str">
        <f t="shared" si="219"/>
        <v>ALERT! 3 Violation founded @METALDET1</v>
      </c>
    </row>
    <row r="1409" spans="1:40">
      <c r="A1409" t="s">
        <v>120</v>
      </c>
      <c r="B1409" t="s">
        <v>121</v>
      </c>
      <c r="C1409" t="s">
        <v>989</v>
      </c>
      <c r="D1409" t="s">
        <v>589</v>
      </c>
      <c r="E1409">
        <v>1</v>
      </c>
      <c r="G1409" t="s">
        <v>130</v>
      </c>
      <c r="I1409" t="s">
        <v>125</v>
      </c>
      <c r="Z1409" t="str">
        <f>IFERROR(MID(AA1409,FIND("-",H1409,1)+1,20),_xlfn.IFNA(VLOOKUP(F1409&amp;"-"&amp;AA1409,Ref_Kontak!$A:$E,4,FALSE),Ref_Kontak!$H$2))</f>
        <v>628999007703</v>
      </c>
      <c r="AA1409" t="str">
        <f t="shared" si="210"/>
        <v/>
      </c>
      <c r="AB1409" t="str">
        <f t="shared" si="211"/>
        <v/>
      </c>
      <c r="AC1409" t="str">
        <f t="shared" si="212"/>
        <v>628999007703</v>
      </c>
      <c r="AD1409" t="str">
        <f t="shared" si="213"/>
        <v>Halo+,+Visual+AI+5S+mendeteksi+Violation%3A+METALDET1-LINE+13</v>
      </c>
      <c r="AE1409" t="str">
        <f t="shared" si="214"/>
        <v>https://web.whatsapp.com/send/?phone=628999007703&amp;text=Halo+,+Visual+AI+5S+mendeteksi+Violation%3A+METALDET1-LINE+13&amp;type=phone_number&amp;app_absent=0</v>
      </c>
      <c r="AF1409" t="b">
        <f>IF(ISNA(VLOOKUP(D1409&amp;"-"&amp;AB1409, Ref_Kontak!$A:$E, 4, FALSE)), FALSE, TRUE)</f>
        <v>0</v>
      </c>
      <c r="AG1409" t="str">
        <f>_xlfn.IFNA(VLOOKUP(Z1409,Ref_Kontak!H:H,1,FALSE),"FALSE")</f>
        <v>628999007703</v>
      </c>
      <c r="AH1409" t="str">
        <f t="shared" si="215"/>
        <v>METALDET1-LINE 13</v>
      </c>
      <c r="AI1409">
        <f>IF(I1409="violation",COUNTIF($AH$1:AH1409,AH1409),0)</f>
        <v>519</v>
      </c>
      <c r="AJ1409" t="str">
        <f t="shared" si="216"/>
        <v>violation-METALDET1</v>
      </c>
      <c r="AK1409">
        <f>IF(I1409="violation",COUNTIF($AJ$1:AJ1409,AJ1409),FALSE)</f>
        <v>1174</v>
      </c>
      <c r="AL1409">
        <f t="shared" si="217"/>
        <v>0</v>
      </c>
      <c r="AM1409">
        <f t="shared" si="218"/>
        <v>3</v>
      </c>
      <c r="AN1409" t="str">
        <f t="shared" si="219"/>
        <v>ALERT! 3 Violation founded @METALDET1</v>
      </c>
    </row>
    <row r="1410" spans="1:40">
      <c r="A1410" t="s">
        <v>120</v>
      </c>
      <c r="B1410" t="s">
        <v>121</v>
      </c>
      <c r="C1410" t="s">
        <v>990</v>
      </c>
      <c r="D1410" t="s">
        <v>589</v>
      </c>
      <c r="E1410">
        <v>1</v>
      </c>
      <c r="G1410" t="s">
        <v>130</v>
      </c>
      <c r="I1410" t="s">
        <v>125</v>
      </c>
      <c r="Z1410" t="str">
        <f>IFERROR(MID(AA1410,FIND("-",H1410,1)+1,20),_xlfn.IFNA(VLOOKUP(F1410&amp;"-"&amp;AA1410,Ref_Kontak!$A:$E,4,FALSE),Ref_Kontak!$H$2))</f>
        <v>628999007703</v>
      </c>
      <c r="AA1410" t="str">
        <f t="shared" ref="AA1410:AA1473" si="220">CLEAN(SUBSTITUTE(H1410," ",""))</f>
        <v/>
      </c>
      <c r="AB1410" t="str">
        <f t="shared" ref="AB1410:AB1473" si="221">IFERROR(LEFT(AA1410,FIND("-",H1410,1)-1),CLEAN(SUBSTITUTE(SUBSTITUTE(H1410," ",""),"-","")))</f>
        <v/>
      </c>
      <c r="AC1410" t="str">
        <f t="shared" ref="AC1410:AC1473" si="222">IF(LEFT(Z1410,1)="0","62"&amp; MID(Z1410,2,999),Z1410)</f>
        <v>628999007703</v>
      </c>
      <c r="AD1410" t="str">
        <f t="shared" ref="AD1410:AD1473" si="223">"Halo+"&amp;AB1410&amp;","&amp;"+Visual+AI+5S+mendeteksi+Violation%3A+"&amp;SUBSTITUTE(AH1410," ","+")</f>
        <v>Halo+,+Visual+AI+5S+mendeteksi+Violation%3A+METALDET1-LINE+13</v>
      </c>
      <c r="AE1410" t="str">
        <f t="shared" ref="AE1410:AE1473" si="224">"https://web.whatsapp.com/send/?phone="&amp;AC1410&amp;"&amp;text="&amp;AD1410&amp;"&amp;type=phone_number&amp;app_absent=0"</f>
        <v>https://web.whatsapp.com/send/?phone=628999007703&amp;text=Halo+,+Visual+AI+5S+mendeteksi+Violation%3A+METALDET1-LINE+13&amp;type=phone_number&amp;app_absent=0</v>
      </c>
      <c r="AF1410" t="b">
        <f>IF(ISNA(VLOOKUP(D1410&amp;"-"&amp;AB1410, Ref_Kontak!$A:$E, 4, FALSE)), FALSE, TRUE)</f>
        <v>0</v>
      </c>
      <c r="AG1410" t="str">
        <f>_xlfn.IFNA(VLOOKUP(Z1410,Ref_Kontak!H:H,1,FALSE),"FALSE")</f>
        <v>628999007703</v>
      </c>
      <c r="AH1410" t="str">
        <f t="shared" ref="AH1410:AH1473" si="225">G1410&amp;"-"&amp;D1410</f>
        <v>METALDET1-LINE 13</v>
      </c>
      <c r="AI1410">
        <f>IF(I1410="violation",COUNTIF($AH$1:AH1410,AH1410),0)</f>
        <v>520</v>
      </c>
      <c r="AJ1410" t="str">
        <f t="shared" si="216"/>
        <v>violation-METALDET1</v>
      </c>
      <c r="AK1410">
        <f>IF(I1410="violation",COUNTIF($AJ$1:AJ1410,AJ1410),FALSE)</f>
        <v>1175</v>
      </c>
      <c r="AL1410">
        <f t="shared" si="217"/>
        <v>0</v>
      </c>
      <c r="AM1410">
        <f t="shared" si="218"/>
        <v>3</v>
      </c>
      <c r="AN1410" t="str">
        <f t="shared" si="219"/>
        <v>ALERT! 3 Violation founded @METALDET1</v>
      </c>
    </row>
    <row r="1411" spans="1:40">
      <c r="A1411" t="s">
        <v>120</v>
      </c>
      <c r="B1411" t="s">
        <v>121</v>
      </c>
      <c r="C1411" t="s">
        <v>990</v>
      </c>
      <c r="D1411" t="s">
        <v>129</v>
      </c>
      <c r="E1411">
        <v>1</v>
      </c>
      <c r="G1411" t="s">
        <v>130</v>
      </c>
      <c r="I1411" t="s">
        <v>125</v>
      </c>
      <c r="Z1411" t="str">
        <f>IFERROR(MID(AA1411,FIND("-",H1411,1)+1,20),_xlfn.IFNA(VLOOKUP(F1411&amp;"-"&amp;AA1411,Ref_Kontak!$A:$E,4,FALSE),Ref_Kontak!$H$2))</f>
        <v>628999007703</v>
      </c>
      <c r="AA1411" t="str">
        <f t="shared" si="220"/>
        <v/>
      </c>
      <c r="AB1411" t="str">
        <f t="shared" si="221"/>
        <v/>
      </c>
      <c r="AC1411" t="str">
        <f t="shared" si="222"/>
        <v>628999007703</v>
      </c>
      <c r="AD1411" t="str">
        <f t="shared" si="223"/>
        <v>Halo+,+Visual+AI+5S+mendeteksi+Violation%3A+METALDET1-LINE+8</v>
      </c>
      <c r="AE1411" t="str">
        <f t="shared" si="224"/>
        <v>https://web.whatsapp.com/send/?phone=628999007703&amp;text=Halo+,+Visual+AI+5S+mendeteksi+Violation%3A+METALDET1-LINE+8&amp;type=phone_number&amp;app_absent=0</v>
      </c>
      <c r="AF1411" t="b">
        <f>IF(ISNA(VLOOKUP(D1411&amp;"-"&amp;AB1411, Ref_Kontak!$A:$E, 4, FALSE)), FALSE, TRUE)</f>
        <v>0</v>
      </c>
      <c r="AG1411" t="str">
        <f>_xlfn.IFNA(VLOOKUP(Z1411,Ref_Kontak!H:H,1,FALSE),"FALSE")</f>
        <v>628999007703</v>
      </c>
      <c r="AH1411" t="str">
        <f t="shared" si="225"/>
        <v>METALDET1-LINE 8</v>
      </c>
      <c r="AI1411">
        <f>IF(I1411="violation",COUNTIF($AH$1:AH1411,AH1411),0)</f>
        <v>657</v>
      </c>
      <c r="AJ1411" t="str">
        <f t="shared" ref="AJ1411:AJ1474" si="226">I1411&amp;"-"&amp;G1411</f>
        <v>violation-METALDET1</v>
      </c>
      <c r="AK1411">
        <f>IF(I1411="violation",COUNTIF($AJ$1:AJ1411,AJ1411),FALSE)</f>
        <v>1176</v>
      </c>
      <c r="AL1411">
        <f t="shared" ref="AL1411:AL1474" si="227">IF(AI1411=1,1,0)</f>
        <v>0</v>
      </c>
      <c r="AM1411">
        <f t="shared" ref="AM1411:AM1474" si="228">SUMIF($AJ$2:$AJ$5516,AJ1411,$AL$2:$AL$5516)</f>
        <v>3</v>
      </c>
      <c r="AN1411" t="str">
        <f t="shared" ref="AN1411:AN1474" si="229">"ALERT! " &amp;AM1411&amp; " Violation founded @"&amp;G1411</f>
        <v>ALERT! 3 Violation founded @METALDET1</v>
      </c>
    </row>
    <row r="1412" spans="1:40">
      <c r="A1412" t="s">
        <v>120</v>
      </c>
      <c r="B1412" t="s">
        <v>121</v>
      </c>
      <c r="C1412" t="s">
        <v>991</v>
      </c>
      <c r="D1412" t="s">
        <v>129</v>
      </c>
      <c r="E1412">
        <v>1</v>
      </c>
      <c r="G1412" t="s">
        <v>130</v>
      </c>
      <c r="I1412" t="s">
        <v>125</v>
      </c>
      <c r="Z1412" t="str">
        <f>IFERROR(MID(AA1412,FIND("-",H1412,1)+1,20),_xlfn.IFNA(VLOOKUP(F1412&amp;"-"&amp;AA1412,Ref_Kontak!$A:$E,4,FALSE),Ref_Kontak!$H$2))</f>
        <v>628999007703</v>
      </c>
      <c r="AA1412" t="str">
        <f t="shared" si="220"/>
        <v/>
      </c>
      <c r="AB1412" t="str">
        <f t="shared" si="221"/>
        <v/>
      </c>
      <c r="AC1412" t="str">
        <f t="shared" si="222"/>
        <v>628999007703</v>
      </c>
      <c r="AD1412" t="str">
        <f t="shared" si="223"/>
        <v>Halo+,+Visual+AI+5S+mendeteksi+Violation%3A+METALDET1-LINE+8</v>
      </c>
      <c r="AE1412" t="str">
        <f t="shared" si="224"/>
        <v>https://web.whatsapp.com/send/?phone=628999007703&amp;text=Halo+,+Visual+AI+5S+mendeteksi+Violation%3A+METALDET1-LINE+8&amp;type=phone_number&amp;app_absent=0</v>
      </c>
      <c r="AF1412" t="b">
        <f>IF(ISNA(VLOOKUP(D1412&amp;"-"&amp;AB1412, Ref_Kontak!$A:$E, 4, FALSE)), FALSE, TRUE)</f>
        <v>0</v>
      </c>
      <c r="AG1412" t="str">
        <f>_xlfn.IFNA(VLOOKUP(Z1412,Ref_Kontak!H:H,1,FALSE),"FALSE")</f>
        <v>628999007703</v>
      </c>
      <c r="AH1412" t="str">
        <f t="shared" si="225"/>
        <v>METALDET1-LINE 8</v>
      </c>
      <c r="AI1412">
        <f>IF(I1412="violation",COUNTIF($AH$1:AH1412,AH1412),0)</f>
        <v>658</v>
      </c>
      <c r="AJ1412" t="str">
        <f t="shared" si="226"/>
        <v>violation-METALDET1</v>
      </c>
      <c r="AK1412">
        <f>IF(I1412="violation",COUNTIF($AJ$1:AJ1412,AJ1412),FALSE)</f>
        <v>1177</v>
      </c>
      <c r="AL1412">
        <f t="shared" si="227"/>
        <v>0</v>
      </c>
      <c r="AM1412">
        <f t="shared" si="228"/>
        <v>3</v>
      </c>
      <c r="AN1412" t="str">
        <f t="shared" si="229"/>
        <v>ALERT! 3 Violation founded @METALDET1</v>
      </c>
    </row>
    <row r="1413" spans="1:40">
      <c r="A1413" t="s">
        <v>120</v>
      </c>
      <c r="B1413" t="s">
        <v>121</v>
      </c>
      <c r="C1413" t="s">
        <v>991</v>
      </c>
      <c r="D1413" t="s">
        <v>589</v>
      </c>
      <c r="E1413">
        <v>1</v>
      </c>
      <c r="G1413" t="s">
        <v>130</v>
      </c>
      <c r="I1413" t="s">
        <v>125</v>
      </c>
      <c r="Z1413" t="str">
        <f>IFERROR(MID(AA1413,FIND("-",H1413,1)+1,20),_xlfn.IFNA(VLOOKUP(F1413&amp;"-"&amp;AA1413,Ref_Kontak!$A:$E,4,FALSE),Ref_Kontak!$H$2))</f>
        <v>628999007703</v>
      </c>
      <c r="AA1413" t="str">
        <f t="shared" si="220"/>
        <v/>
      </c>
      <c r="AB1413" t="str">
        <f t="shared" si="221"/>
        <v/>
      </c>
      <c r="AC1413" t="str">
        <f t="shared" si="222"/>
        <v>628999007703</v>
      </c>
      <c r="AD1413" t="str">
        <f t="shared" si="223"/>
        <v>Halo+,+Visual+AI+5S+mendeteksi+Violation%3A+METALDET1-LINE+13</v>
      </c>
      <c r="AE1413" t="str">
        <f t="shared" si="224"/>
        <v>https://web.whatsapp.com/send/?phone=628999007703&amp;text=Halo+,+Visual+AI+5S+mendeteksi+Violation%3A+METALDET1-LINE+13&amp;type=phone_number&amp;app_absent=0</v>
      </c>
      <c r="AF1413" t="b">
        <f>IF(ISNA(VLOOKUP(D1413&amp;"-"&amp;AB1413, Ref_Kontak!$A:$E, 4, FALSE)), FALSE, TRUE)</f>
        <v>0</v>
      </c>
      <c r="AG1413" t="str">
        <f>_xlfn.IFNA(VLOOKUP(Z1413,Ref_Kontak!H:H,1,FALSE),"FALSE")</f>
        <v>628999007703</v>
      </c>
      <c r="AH1413" t="str">
        <f t="shared" si="225"/>
        <v>METALDET1-LINE 13</v>
      </c>
      <c r="AI1413">
        <f>IF(I1413="violation",COUNTIF($AH$1:AH1413,AH1413),0)</f>
        <v>521</v>
      </c>
      <c r="AJ1413" t="str">
        <f t="shared" si="226"/>
        <v>violation-METALDET1</v>
      </c>
      <c r="AK1413">
        <f>IF(I1413="violation",COUNTIF($AJ$1:AJ1413,AJ1413),FALSE)</f>
        <v>1178</v>
      </c>
      <c r="AL1413">
        <f t="shared" si="227"/>
        <v>0</v>
      </c>
      <c r="AM1413">
        <f t="shared" si="228"/>
        <v>3</v>
      </c>
      <c r="AN1413" t="str">
        <f t="shared" si="229"/>
        <v>ALERT! 3 Violation founded @METALDET1</v>
      </c>
    </row>
    <row r="1414" spans="1:40">
      <c r="A1414" t="s">
        <v>120</v>
      </c>
      <c r="B1414" t="s">
        <v>121</v>
      </c>
      <c r="C1414" t="s">
        <v>992</v>
      </c>
      <c r="D1414" t="s">
        <v>129</v>
      </c>
      <c r="E1414">
        <v>1</v>
      </c>
      <c r="G1414" t="s">
        <v>130</v>
      </c>
      <c r="I1414" t="s">
        <v>125</v>
      </c>
      <c r="Z1414" t="str">
        <f>IFERROR(MID(AA1414,FIND("-",H1414,1)+1,20),_xlfn.IFNA(VLOOKUP(F1414&amp;"-"&amp;AA1414,Ref_Kontak!$A:$E,4,FALSE),Ref_Kontak!$H$2))</f>
        <v>628999007703</v>
      </c>
      <c r="AA1414" t="str">
        <f t="shared" si="220"/>
        <v/>
      </c>
      <c r="AB1414" t="str">
        <f t="shared" si="221"/>
        <v/>
      </c>
      <c r="AC1414" t="str">
        <f t="shared" si="222"/>
        <v>628999007703</v>
      </c>
      <c r="AD1414" t="str">
        <f t="shared" si="223"/>
        <v>Halo+,+Visual+AI+5S+mendeteksi+Violation%3A+METALDET1-LINE+8</v>
      </c>
      <c r="AE1414" t="str">
        <f t="shared" si="224"/>
        <v>https://web.whatsapp.com/send/?phone=628999007703&amp;text=Halo+,+Visual+AI+5S+mendeteksi+Violation%3A+METALDET1-LINE+8&amp;type=phone_number&amp;app_absent=0</v>
      </c>
      <c r="AF1414" t="b">
        <f>IF(ISNA(VLOOKUP(D1414&amp;"-"&amp;AB1414, Ref_Kontak!$A:$E, 4, FALSE)), FALSE, TRUE)</f>
        <v>0</v>
      </c>
      <c r="AG1414" t="str">
        <f>_xlfn.IFNA(VLOOKUP(Z1414,Ref_Kontak!H:H,1,FALSE),"FALSE")</f>
        <v>628999007703</v>
      </c>
      <c r="AH1414" t="str">
        <f t="shared" si="225"/>
        <v>METALDET1-LINE 8</v>
      </c>
      <c r="AI1414">
        <f>IF(I1414="violation",COUNTIF($AH$1:AH1414,AH1414),0)</f>
        <v>659</v>
      </c>
      <c r="AJ1414" t="str">
        <f t="shared" si="226"/>
        <v>violation-METALDET1</v>
      </c>
      <c r="AK1414">
        <f>IF(I1414="violation",COUNTIF($AJ$1:AJ1414,AJ1414),FALSE)</f>
        <v>1179</v>
      </c>
      <c r="AL1414">
        <f t="shared" si="227"/>
        <v>0</v>
      </c>
      <c r="AM1414">
        <f t="shared" si="228"/>
        <v>3</v>
      </c>
      <c r="AN1414" t="str">
        <f t="shared" si="229"/>
        <v>ALERT! 3 Violation founded @METALDET1</v>
      </c>
    </row>
    <row r="1415" spans="1:40">
      <c r="A1415" t="s">
        <v>120</v>
      </c>
      <c r="B1415" t="s">
        <v>121</v>
      </c>
      <c r="C1415" t="s">
        <v>993</v>
      </c>
      <c r="D1415" t="s">
        <v>589</v>
      </c>
      <c r="E1415">
        <v>1</v>
      </c>
      <c r="G1415" t="s">
        <v>130</v>
      </c>
      <c r="I1415" t="s">
        <v>125</v>
      </c>
      <c r="Z1415" t="str">
        <f>IFERROR(MID(AA1415,FIND("-",H1415,1)+1,20),_xlfn.IFNA(VLOOKUP(F1415&amp;"-"&amp;AA1415,Ref_Kontak!$A:$E,4,FALSE),Ref_Kontak!$H$2))</f>
        <v>628999007703</v>
      </c>
      <c r="AA1415" t="str">
        <f t="shared" si="220"/>
        <v/>
      </c>
      <c r="AB1415" t="str">
        <f t="shared" si="221"/>
        <v/>
      </c>
      <c r="AC1415" t="str">
        <f t="shared" si="222"/>
        <v>628999007703</v>
      </c>
      <c r="AD1415" t="str">
        <f t="shared" si="223"/>
        <v>Halo+,+Visual+AI+5S+mendeteksi+Violation%3A+METALDET1-LINE+13</v>
      </c>
      <c r="AE1415" t="str">
        <f t="shared" si="224"/>
        <v>https://web.whatsapp.com/send/?phone=628999007703&amp;text=Halo+,+Visual+AI+5S+mendeteksi+Violation%3A+METALDET1-LINE+13&amp;type=phone_number&amp;app_absent=0</v>
      </c>
      <c r="AF1415" t="b">
        <f>IF(ISNA(VLOOKUP(D1415&amp;"-"&amp;AB1415, Ref_Kontak!$A:$E, 4, FALSE)), FALSE, TRUE)</f>
        <v>0</v>
      </c>
      <c r="AG1415" t="str">
        <f>_xlfn.IFNA(VLOOKUP(Z1415,Ref_Kontak!H:H,1,FALSE),"FALSE")</f>
        <v>628999007703</v>
      </c>
      <c r="AH1415" t="str">
        <f t="shared" si="225"/>
        <v>METALDET1-LINE 13</v>
      </c>
      <c r="AI1415">
        <f>IF(I1415="violation",COUNTIF($AH$1:AH1415,AH1415),0)</f>
        <v>522</v>
      </c>
      <c r="AJ1415" t="str">
        <f t="shared" si="226"/>
        <v>violation-METALDET1</v>
      </c>
      <c r="AK1415">
        <f>IF(I1415="violation",COUNTIF($AJ$1:AJ1415,AJ1415),FALSE)</f>
        <v>1180</v>
      </c>
      <c r="AL1415">
        <f t="shared" si="227"/>
        <v>0</v>
      </c>
      <c r="AM1415">
        <f t="shared" si="228"/>
        <v>3</v>
      </c>
      <c r="AN1415" t="str">
        <f t="shared" si="229"/>
        <v>ALERT! 3 Violation founded @METALDET1</v>
      </c>
    </row>
    <row r="1416" spans="1:40">
      <c r="A1416" t="s">
        <v>120</v>
      </c>
      <c r="B1416" t="s">
        <v>121</v>
      </c>
      <c r="C1416" t="s">
        <v>993</v>
      </c>
      <c r="D1416" t="s">
        <v>129</v>
      </c>
      <c r="E1416">
        <v>1</v>
      </c>
      <c r="G1416" t="s">
        <v>130</v>
      </c>
      <c r="I1416" t="s">
        <v>125</v>
      </c>
      <c r="Z1416" t="str">
        <f>IFERROR(MID(AA1416,FIND("-",H1416,1)+1,20),_xlfn.IFNA(VLOOKUP(F1416&amp;"-"&amp;AA1416,Ref_Kontak!$A:$E,4,FALSE),Ref_Kontak!$H$2))</f>
        <v>628999007703</v>
      </c>
      <c r="AA1416" t="str">
        <f t="shared" si="220"/>
        <v/>
      </c>
      <c r="AB1416" t="str">
        <f t="shared" si="221"/>
        <v/>
      </c>
      <c r="AC1416" t="str">
        <f t="shared" si="222"/>
        <v>628999007703</v>
      </c>
      <c r="AD1416" t="str">
        <f t="shared" si="223"/>
        <v>Halo+,+Visual+AI+5S+mendeteksi+Violation%3A+METALDET1-LINE+8</v>
      </c>
      <c r="AE1416" t="str">
        <f t="shared" si="224"/>
        <v>https://web.whatsapp.com/send/?phone=628999007703&amp;text=Halo+,+Visual+AI+5S+mendeteksi+Violation%3A+METALDET1-LINE+8&amp;type=phone_number&amp;app_absent=0</v>
      </c>
      <c r="AF1416" t="b">
        <f>IF(ISNA(VLOOKUP(D1416&amp;"-"&amp;AB1416, Ref_Kontak!$A:$E, 4, FALSE)), FALSE, TRUE)</f>
        <v>0</v>
      </c>
      <c r="AG1416" t="str">
        <f>_xlfn.IFNA(VLOOKUP(Z1416,Ref_Kontak!H:H,1,FALSE),"FALSE")</f>
        <v>628999007703</v>
      </c>
      <c r="AH1416" t="str">
        <f t="shared" si="225"/>
        <v>METALDET1-LINE 8</v>
      </c>
      <c r="AI1416">
        <f>IF(I1416="violation",COUNTIF($AH$1:AH1416,AH1416),0)</f>
        <v>660</v>
      </c>
      <c r="AJ1416" t="str">
        <f t="shared" si="226"/>
        <v>violation-METALDET1</v>
      </c>
      <c r="AK1416">
        <f>IF(I1416="violation",COUNTIF($AJ$1:AJ1416,AJ1416),FALSE)</f>
        <v>1181</v>
      </c>
      <c r="AL1416">
        <f t="shared" si="227"/>
        <v>0</v>
      </c>
      <c r="AM1416">
        <f t="shared" si="228"/>
        <v>3</v>
      </c>
      <c r="AN1416" t="str">
        <f t="shared" si="229"/>
        <v>ALERT! 3 Violation founded @METALDET1</v>
      </c>
    </row>
    <row r="1417" spans="1:40">
      <c r="A1417" t="s">
        <v>120</v>
      </c>
      <c r="B1417" t="s">
        <v>121</v>
      </c>
      <c r="C1417" t="s">
        <v>993</v>
      </c>
      <c r="D1417" t="s">
        <v>589</v>
      </c>
      <c r="E1417">
        <v>1</v>
      </c>
      <c r="G1417" t="s">
        <v>130</v>
      </c>
      <c r="I1417" t="s">
        <v>125</v>
      </c>
      <c r="Z1417" t="str">
        <f>IFERROR(MID(AA1417,FIND("-",H1417,1)+1,20),_xlfn.IFNA(VLOOKUP(F1417&amp;"-"&amp;AA1417,Ref_Kontak!$A:$E,4,FALSE),Ref_Kontak!$H$2))</f>
        <v>628999007703</v>
      </c>
      <c r="AA1417" t="str">
        <f t="shared" si="220"/>
        <v/>
      </c>
      <c r="AB1417" t="str">
        <f t="shared" si="221"/>
        <v/>
      </c>
      <c r="AC1417" t="str">
        <f t="shared" si="222"/>
        <v>628999007703</v>
      </c>
      <c r="AD1417" t="str">
        <f t="shared" si="223"/>
        <v>Halo+,+Visual+AI+5S+mendeteksi+Violation%3A+METALDET1-LINE+13</v>
      </c>
      <c r="AE1417" t="str">
        <f t="shared" si="224"/>
        <v>https://web.whatsapp.com/send/?phone=628999007703&amp;text=Halo+,+Visual+AI+5S+mendeteksi+Violation%3A+METALDET1-LINE+13&amp;type=phone_number&amp;app_absent=0</v>
      </c>
      <c r="AF1417" t="b">
        <f>IF(ISNA(VLOOKUP(D1417&amp;"-"&amp;AB1417, Ref_Kontak!$A:$E, 4, FALSE)), FALSE, TRUE)</f>
        <v>0</v>
      </c>
      <c r="AG1417" t="str">
        <f>_xlfn.IFNA(VLOOKUP(Z1417,Ref_Kontak!H:H,1,FALSE),"FALSE")</f>
        <v>628999007703</v>
      </c>
      <c r="AH1417" t="str">
        <f t="shared" si="225"/>
        <v>METALDET1-LINE 13</v>
      </c>
      <c r="AI1417">
        <f>IF(I1417="violation",COUNTIF($AH$1:AH1417,AH1417),0)</f>
        <v>523</v>
      </c>
      <c r="AJ1417" t="str">
        <f t="shared" si="226"/>
        <v>violation-METALDET1</v>
      </c>
      <c r="AK1417">
        <f>IF(I1417="violation",COUNTIF($AJ$1:AJ1417,AJ1417),FALSE)</f>
        <v>1182</v>
      </c>
      <c r="AL1417">
        <f t="shared" si="227"/>
        <v>0</v>
      </c>
      <c r="AM1417">
        <f t="shared" si="228"/>
        <v>3</v>
      </c>
      <c r="AN1417" t="str">
        <f t="shared" si="229"/>
        <v>ALERT! 3 Violation founded @METALDET1</v>
      </c>
    </row>
    <row r="1418" spans="1:40">
      <c r="A1418" t="s">
        <v>120</v>
      </c>
      <c r="B1418" t="s">
        <v>121</v>
      </c>
      <c r="C1418" t="s">
        <v>994</v>
      </c>
      <c r="D1418" t="s">
        <v>129</v>
      </c>
      <c r="E1418">
        <v>1</v>
      </c>
      <c r="G1418" t="s">
        <v>130</v>
      </c>
      <c r="I1418" t="s">
        <v>125</v>
      </c>
      <c r="Z1418" t="str">
        <f>IFERROR(MID(AA1418,FIND("-",H1418,1)+1,20),_xlfn.IFNA(VLOOKUP(F1418&amp;"-"&amp;AA1418,Ref_Kontak!$A:$E,4,FALSE),Ref_Kontak!$H$2))</f>
        <v>628999007703</v>
      </c>
      <c r="AA1418" t="str">
        <f t="shared" si="220"/>
        <v/>
      </c>
      <c r="AB1418" t="str">
        <f t="shared" si="221"/>
        <v/>
      </c>
      <c r="AC1418" t="str">
        <f t="shared" si="222"/>
        <v>628999007703</v>
      </c>
      <c r="AD1418" t="str">
        <f t="shared" si="223"/>
        <v>Halo+,+Visual+AI+5S+mendeteksi+Violation%3A+METALDET1-LINE+8</v>
      </c>
      <c r="AE1418" t="str">
        <f t="shared" si="224"/>
        <v>https://web.whatsapp.com/send/?phone=628999007703&amp;text=Halo+,+Visual+AI+5S+mendeteksi+Violation%3A+METALDET1-LINE+8&amp;type=phone_number&amp;app_absent=0</v>
      </c>
      <c r="AF1418" t="b">
        <f>IF(ISNA(VLOOKUP(D1418&amp;"-"&amp;AB1418, Ref_Kontak!$A:$E, 4, FALSE)), FALSE, TRUE)</f>
        <v>0</v>
      </c>
      <c r="AG1418" t="str">
        <f>_xlfn.IFNA(VLOOKUP(Z1418,Ref_Kontak!H:H,1,FALSE),"FALSE")</f>
        <v>628999007703</v>
      </c>
      <c r="AH1418" t="str">
        <f t="shared" si="225"/>
        <v>METALDET1-LINE 8</v>
      </c>
      <c r="AI1418">
        <f>IF(I1418="violation",COUNTIF($AH$1:AH1418,AH1418),0)</f>
        <v>661</v>
      </c>
      <c r="AJ1418" t="str">
        <f t="shared" si="226"/>
        <v>violation-METALDET1</v>
      </c>
      <c r="AK1418">
        <f>IF(I1418="violation",COUNTIF($AJ$1:AJ1418,AJ1418),FALSE)</f>
        <v>1183</v>
      </c>
      <c r="AL1418">
        <f t="shared" si="227"/>
        <v>0</v>
      </c>
      <c r="AM1418">
        <f t="shared" si="228"/>
        <v>3</v>
      </c>
      <c r="AN1418" t="str">
        <f t="shared" si="229"/>
        <v>ALERT! 3 Violation founded @METALDET1</v>
      </c>
    </row>
    <row r="1419" spans="1:40">
      <c r="A1419" t="s">
        <v>120</v>
      </c>
      <c r="B1419" t="s">
        <v>121</v>
      </c>
      <c r="C1419" t="s">
        <v>994</v>
      </c>
      <c r="D1419" t="s">
        <v>589</v>
      </c>
      <c r="E1419">
        <v>1</v>
      </c>
      <c r="G1419" t="s">
        <v>130</v>
      </c>
      <c r="I1419" t="s">
        <v>125</v>
      </c>
      <c r="Z1419" t="str">
        <f>IFERROR(MID(AA1419,FIND("-",H1419,1)+1,20),_xlfn.IFNA(VLOOKUP(F1419&amp;"-"&amp;AA1419,Ref_Kontak!$A:$E,4,FALSE),Ref_Kontak!$H$2))</f>
        <v>628999007703</v>
      </c>
      <c r="AA1419" t="str">
        <f t="shared" si="220"/>
        <v/>
      </c>
      <c r="AB1419" t="str">
        <f t="shared" si="221"/>
        <v/>
      </c>
      <c r="AC1419" t="str">
        <f t="shared" si="222"/>
        <v>628999007703</v>
      </c>
      <c r="AD1419" t="str">
        <f t="shared" si="223"/>
        <v>Halo+,+Visual+AI+5S+mendeteksi+Violation%3A+METALDET1-LINE+13</v>
      </c>
      <c r="AE1419" t="str">
        <f t="shared" si="224"/>
        <v>https://web.whatsapp.com/send/?phone=628999007703&amp;text=Halo+,+Visual+AI+5S+mendeteksi+Violation%3A+METALDET1-LINE+13&amp;type=phone_number&amp;app_absent=0</v>
      </c>
      <c r="AF1419" t="b">
        <f>IF(ISNA(VLOOKUP(D1419&amp;"-"&amp;AB1419, Ref_Kontak!$A:$E, 4, FALSE)), FALSE, TRUE)</f>
        <v>0</v>
      </c>
      <c r="AG1419" t="str">
        <f>_xlfn.IFNA(VLOOKUP(Z1419,Ref_Kontak!H:H,1,FALSE),"FALSE")</f>
        <v>628999007703</v>
      </c>
      <c r="AH1419" t="str">
        <f t="shared" si="225"/>
        <v>METALDET1-LINE 13</v>
      </c>
      <c r="AI1419">
        <f>IF(I1419="violation",COUNTIF($AH$1:AH1419,AH1419),0)</f>
        <v>524</v>
      </c>
      <c r="AJ1419" t="str">
        <f t="shared" si="226"/>
        <v>violation-METALDET1</v>
      </c>
      <c r="AK1419">
        <f>IF(I1419="violation",COUNTIF($AJ$1:AJ1419,AJ1419),FALSE)</f>
        <v>1184</v>
      </c>
      <c r="AL1419">
        <f t="shared" si="227"/>
        <v>0</v>
      </c>
      <c r="AM1419">
        <f t="shared" si="228"/>
        <v>3</v>
      </c>
      <c r="AN1419" t="str">
        <f t="shared" si="229"/>
        <v>ALERT! 3 Violation founded @METALDET1</v>
      </c>
    </row>
    <row r="1420" spans="1:40">
      <c r="A1420" t="s">
        <v>120</v>
      </c>
      <c r="B1420" t="s">
        <v>121</v>
      </c>
      <c r="C1420" t="s">
        <v>995</v>
      </c>
      <c r="D1420" t="s">
        <v>589</v>
      </c>
      <c r="E1420">
        <v>1</v>
      </c>
      <c r="G1420" t="s">
        <v>130</v>
      </c>
      <c r="I1420" t="s">
        <v>125</v>
      </c>
      <c r="Z1420" t="str">
        <f>IFERROR(MID(AA1420,FIND("-",H1420,1)+1,20),_xlfn.IFNA(VLOOKUP(F1420&amp;"-"&amp;AA1420,Ref_Kontak!$A:$E,4,FALSE),Ref_Kontak!$H$2))</f>
        <v>628999007703</v>
      </c>
      <c r="AA1420" t="str">
        <f t="shared" si="220"/>
        <v/>
      </c>
      <c r="AB1420" t="str">
        <f t="shared" si="221"/>
        <v/>
      </c>
      <c r="AC1420" t="str">
        <f t="shared" si="222"/>
        <v>628999007703</v>
      </c>
      <c r="AD1420" t="str">
        <f t="shared" si="223"/>
        <v>Halo+,+Visual+AI+5S+mendeteksi+Violation%3A+METALDET1-LINE+13</v>
      </c>
      <c r="AE1420" t="str">
        <f t="shared" si="224"/>
        <v>https://web.whatsapp.com/send/?phone=628999007703&amp;text=Halo+,+Visual+AI+5S+mendeteksi+Violation%3A+METALDET1-LINE+13&amp;type=phone_number&amp;app_absent=0</v>
      </c>
      <c r="AF1420" t="b">
        <f>IF(ISNA(VLOOKUP(D1420&amp;"-"&amp;AB1420, Ref_Kontak!$A:$E, 4, FALSE)), FALSE, TRUE)</f>
        <v>0</v>
      </c>
      <c r="AG1420" t="str">
        <f>_xlfn.IFNA(VLOOKUP(Z1420,Ref_Kontak!H:H,1,FALSE),"FALSE")</f>
        <v>628999007703</v>
      </c>
      <c r="AH1420" t="str">
        <f t="shared" si="225"/>
        <v>METALDET1-LINE 13</v>
      </c>
      <c r="AI1420">
        <f>IF(I1420="violation",COUNTIF($AH$1:AH1420,AH1420),0)</f>
        <v>525</v>
      </c>
      <c r="AJ1420" t="str">
        <f t="shared" si="226"/>
        <v>violation-METALDET1</v>
      </c>
      <c r="AK1420">
        <f>IF(I1420="violation",COUNTIF($AJ$1:AJ1420,AJ1420),FALSE)</f>
        <v>1185</v>
      </c>
      <c r="AL1420">
        <f t="shared" si="227"/>
        <v>0</v>
      </c>
      <c r="AM1420">
        <f t="shared" si="228"/>
        <v>3</v>
      </c>
      <c r="AN1420" t="str">
        <f t="shared" si="229"/>
        <v>ALERT! 3 Violation founded @METALDET1</v>
      </c>
    </row>
    <row r="1421" spans="1:40">
      <c r="A1421" t="s">
        <v>120</v>
      </c>
      <c r="B1421" t="s">
        <v>121</v>
      </c>
      <c r="C1421" t="s">
        <v>995</v>
      </c>
      <c r="D1421" t="s">
        <v>129</v>
      </c>
      <c r="E1421">
        <v>1</v>
      </c>
      <c r="G1421" t="s">
        <v>130</v>
      </c>
      <c r="I1421" t="s">
        <v>125</v>
      </c>
      <c r="Z1421" t="str">
        <f>IFERROR(MID(AA1421,FIND("-",H1421,1)+1,20),_xlfn.IFNA(VLOOKUP(F1421&amp;"-"&amp;AA1421,Ref_Kontak!$A:$E,4,FALSE),Ref_Kontak!$H$2))</f>
        <v>628999007703</v>
      </c>
      <c r="AA1421" t="str">
        <f t="shared" si="220"/>
        <v/>
      </c>
      <c r="AB1421" t="str">
        <f t="shared" si="221"/>
        <v/>
      </c>
      <c r="AC1421" t="str">
        <f t="shared" si="222"/>
        <v>628999007703</v>
      </c>
      <c r="AD1421" t="str">
        <f t="shared" si="223"/>
        <v>Halo+,+Visual+AI+5S+mendeteksi+Violation%3A+METALDET1-LINE+8</v>
      </c>
      <c r="AE1421" t="str">
        <f t="shared" si="224"/>
        <v>https://web.whatsapp.com/send/?phone=628999007703&amp;text=Halo+,+Visual+AI+5S+mendeteksi+Violation%3A+METALDET1-LINE+8&amp;type=phone_number&amp;app_absent=0</v>
      </c>
      <c r="AF1421" t="b">
        <f>IF(ISNA(VLOOKUP(D1421&amp;"-"&amp;AB1421, Ref_Kontak!$A:$E, 4, FALSE)), FALSE, TRUE)</f>
        <v>0</v>
      </c>
      <c r="AG1421" t="str">
        <f>_xlfn.IFNA(VLOOKUP(Z1421,Ref_Kontak!H:H,1,FALSE),"FALSE")</f>
        <v>628999007703</v>
      </c>
      <c r="AH1421" t="str">
        <f t="shared" si="225"/>
        <v>METALDET1-LINE 8</v>
      </c>
      <c r="AI1421">
        <f>IF(I1421="violation",COUNTIF($AH$1:AH1421,AH1421),0)</f>
        <v>662</v>
      </c>
      <c r="AJ1421" t="str">
        <f t="shared" si="226"/>
        <v>violation-METALDET1</v>
      </c>
      <c r="AK1421">
        <f>IF(I1421="violation",COUNTIF($AJ$1:AJ1421,AJ1421),FALSE)</f>
        <v>1186</v>
      </c>
      <c r="AL1421">
        <f t="shared" si="227"/>
        <v>0</v>
      </c>
      <c r="AM1421">
        <f t="shared" si="228"/>
        <v>3</v>
      </c>
      <c r="AN1421" t="str">
        <f t="shared" si="229"/>
        <v>ALERT! 3 Violation founded @METALDET1</v>
      </c>
    </row>
    <row r="1422" spans="1:40">
      <c r="A1422" t="s">
        <v>120</v>
      </c>
      <c r="B1422" t="s">
        <v>121</v>
      </c>
      <c r="C1422" t="s">
        <v>996</v>
      </c>
      <c r="D1422" t="s">
        <v>129</v>
      </c>
      <c r="E1422">
        <v>1</v>
      </c>
      <c r="G1422" t="s">
        <v>130</v>
      </c>
      <c r="I1422" t="s">
        <v>125</v>
      </c>
      <c r="Z1422" t="str">
        <f>IFERROR(MID(AA1422,FIND("-",H1422,1)+1,20),_xlfn.IFNA(VLOOKUP(F1422&amp;"-"&amp;AA1422,Ref_Kontak!$A:$E,4,FALSE),Ref_Kontak!$H$2))</f>
        <v>628999007703</v>
      </c>
      <c r="AA1422" t="str">
        <f t="shared" si="220"/>
        <v/>
      </c>
      <c r="AB1422" t="str">
        <f t="shared" si="221"/>
        <v/>
      </c>
      <c r="AC1422" t="str">
        <f t="shared" si="222"/>
        <v>628999007703</v>
      </c>
      <c r="AD1422" t="str">
        <f t="shared" si="223"/>
        <v>Halo+,+Visual+AI+5S+mendeteksi+Violation%3A+METALDET1-LINE+8</v>
      </c>
      <c r="AE1422" t="str">
        <f t="shared" si="224"/>
        <v>https://web.whatsapp.com/send/?phone=628999007703&amp;text=Halo+,+Visual+AI+5S+mendeteksi+Violation%3A+METALDET1-LINE+8&amp;type=phone_number&amp;app_absent=0</v>
      </c>
      <c r="AF1422" t="b">
        <f>IF(ISNA(VLOOKUP(D1422&amp;"-"&amp;AB1422, Ref_Kontak!$A:$E, 4, FALSE)), FALSE, TRUE)</f>
        <v>0</v>
      </c>
      <c r="AG1422" t="str">
        <f>_xlfn.IFNA(VLOOKUP(Z1422,Ref_Kontak!H:H,1,FALSE),"FALSE")</f>
        <v>628999007703</v>
      </c>
      <c r="AH1422" t="str">
        <f t="shared" si="225"/>
        <v>METALDET1-LINE 8</v>
      </c>
      <c r="AI1422">
        <f>IF(I1422="violation",COUNTIF($AH$1:AH1422,AH1422),0)</f>
        <v>663</v>
      </c>
      <c r="AJ1422" t="str">
        <f t="shared" si="226"/>
        <v>violation-METALDET1</v>
      </c>
      <c r="AK1422">
        <f>IF(I1422="violation",COUNTIF($AJ$1:AJ1422,AJ1422),FALSE)</f>
        <v>1187</v>
      </c>
      <c r="AL1422">
        <f t="shared" si="227"/>
        <v>0</v>
      </c>
      <c r="AM1422">
        <f t="shared" si="228"/>
        <v>3</v>
      </c>
      <c r="AN1422" t="str">
        <f t="shared" si="229"/>
        <v>ALERT! 3 Violation founded @METALDET1</v>
      </c>
    </row>
    <row r="1423" spans="1:40">
      <c r="A1423" t="s">
        <v>120</v>
      </c>
      <c r="B1423" t="s">
        <v>121</v>
      </c>
      <c r="C1423" t="s">
        <v>996</v>
      </c>
      <c r="D1423" t="s">
        <v>589</v>
      </c>
      <c r="E1423">
        <v>1</v>
      </c>
      <c r="G1423" t="s">
        <v>130</v>
      </c>
      <c r="I1423" t="s">
        <v>125</v>
      </c>
      <c r="Z1423" t="str">
        <f>IFERROR(MID(AA1423,FIND("-",H1423,1)+1,20),_xlfn.IFNA(VLOOKUP(F1423&amp;"-"&amp;AA1423,Ref_Kontak!$A:$E,4,FALSE),Ref_Kontak!$H$2))</f>
        <v>628999007703</v>
      </c>
      <c r="AA1423" t="str">
        <f t="shared" si="220"/>
        <v/>
      </c>
      <c r="AB1423" t="str">
        <f t="shared" si="221"/>
        <v/>
      </c>
      <c r="AC1423" t="str">
        <f t="shared" si="222"/>
        <v>628999007703</v>
      </c>
      <c r="AD1423" t="str">
        <f t="shared" si="223"/>
        <v>Halo+,+Visual+AI+5S+mendeteksi+Violation%3A+METALDET1-LINE+13</v>
      </c>
      <c r="AE1423" t="str">
        <f t="shared" si="224"/>
        <v>https://web.whatsapp.com/send/?phone=628999007703&amp;text=Halo+,+Visual+AI+5S+mendeteksi+Violation%3A+METALDET1-LINE+13&amp;type=phone_number&amp;app_absent=0</v>
      </c>
      <c r="AF1423" t="b">
        <f>IF(ISNA(VLOOKUP(D1423&amp;"-"&amp;AB1423, Ref_Kontak!$A:$E, 4, FALSE)), FALSE, TRUE)</f>
        <v>0</v>
      </c>
      <c r="AG1423" t="str">
        <f>_xlfn.IFNA(VLOOKUP(Z1423,Ref_Kontak!H:H,1,FALSE),"FALSE")</f>
        <v>628999007703</v>
      </c>
      <c r="AH1423" t="str">
        <f t="shared" si="225"/>
        <v>METALDET1-LINE 13</v>
      </c>
      <c r="AI1423">
        <f>IF(I1423="violation",COUNTIF($AH$1:AH1423,AH1423),0)</f>
        <v>526</v>
      </c>
      <c r="AJ1423" t="str">
        <f t="shared" si="226"/>
        <v>violation-METALDET1</v>
      </c>
      <c r="AK1423">
        <f>IF(I1423="violation",COUNTIF($AJ$1:AJ1423,AJ1423),FALSE)</f>
        <v>1188</v>
      </c>
      <c r="AL1423">
        <f t="shared" si="227"/>
        <v>0</v>
      </c>
      <c r="AM1423">
        <f t="shared" si="228"/>
        <v>3</v>
      </c>
      <c r="AN1423" t="str">
        <f t="shared" si="229"/>
        <v>ALERT! 3 Violation founded @METALDET1</v>
      </c>
    </row>
    <row r="1424" spans="1:40">
      <c r="A1424" t="s">
        <v>120</v>
      </c>
      <c r="B1424" t="s">
        <v>121</v>
      </c>
      <c r="C1424" t="s">
        <v>997</v>
      </c>
      <c r="D1424" t="s">
        <v>129</v>
      </c>
      <c r="E1424">
        <v>1</v>
      </c>
      <c r="G1424" t="s">
        <v>130</v>
      </c>
      <c r="I1424" t="s">
        <v>125</v>
      </c>
      <c r="Z1424" t="str">
        <f>IFERROR(MID(AA1424,FIND("-",H1424,1)+1,20),_xlfn.IFNA(VLOOKUP(F1424&amp;"-"&amp;AA1424,Ref_Kontak!$A:$E,4,FALSE),Ref_Kontak!$H$2))</f>
        <v>628999007703</v>
      </c>
      <c r="AA1424" t="str">
        <f t="shared" si="220"/>
        <v/>
      </c>
      <c r="AB1424" t="str">
        <f t="shared" si="221"/>
        <v/>
      </c>
      <c r="AC1424" t="str">
        <f t="shared" si="222"/>
        <v>628999007703</v>
      </c>
      <c r="AD1424" t="str">
        <f t="shared" si="223"/>
        <v>Halo+,+Visual+AI+5S+mendeteksi+Violation%3A+METALDET1-LINE+8</v>
      </c>
      <c r="AE1424" t="str">
        <f t="shared" si="224"/>
        <v>https://web.whatsapp.com/send/?phone=628999007703&amp;text=Halo+,+Visual+AI+5S+mendeteksi+Violation%3A+METALDET1-LINE+8&amp;type=phone_number&amp;app_absent=0</v>
      </c>
      <c r="AF1424" t="b">
        <f>IF(ISNA(VLOOKUP(D1424&amp;"-"&amp;AB1424, Ref_Kontak!$A:$E, 4, FALSE)), FALSE, TRUE)</f>
        <v>0</v>
      </c>
      <c r="AG1424" t="str">
        <f>_xlfn.IFNA(VLOOKUP(Z1424,Ref_Kontak!H:H,1,FALSE),"FALSE")</f>
        <v>628999007703</v>
      </c>
      <c r="AH1424" t="str">
        <f t="shared" si="225"/>
        <v>METALDET1-LINE 8</v>
      </c>
      <c r="AI1424">
        <f>IF(I1424="violation",COUNTIF($AH$1:AH1424,AH1424),0)</f>
        <v>664</v>
      </c>
      <c r="AJ1424" t="str">
        <f t="shared" si="226"/>
        <v>violation-METALDET1</v>
      </c>
      <c r="AK1424">
        <f>IF(I1424="violation",COUNTIF($AJ$1:AJ1424,AJ1424),FALSE)</f>
        <v>1189</v>
      </c>
      <c r="AL1424">
        <f t="shared" si="227"/>
        <v>0</v>
      </c>
      <c r="AM1424">
        <f t="shared" si="228"/>
        <v>3</v>
      </c>
      <c r="AN1424" t="str">
        <f t="shared" si="229"/>
        <v>ALERT! 3 Violation founded @METALDET1</v>
      </c>
    </row>
    <row r="1425" spans="1:40">
      <c r="A1425" t="s">
        <v>120</v>
      </c>
      <c r="B1425" t="s">
        <v>121</v>
      </c>
      <c r="C1425" t="s">
        <v>998</v>
      </c>
      <c r="D1425" t="s">
        <v>589</v>
      </c>
      <c r="E1425">
        <v>1</v>
      </c>
      <c r="G1425" t="s">
        <v>130</v>
      </c>
      <c r="I1425" t="s">
        <v>125</v>
      </c>
      <c r="Z1425" t="str">
        <f>IFERROR(MID(AA1425,FIND("-",H1425,1)+1,20),_xlfn.IFNA(VLOOKUP(F1425&amp;"-"&amp;AA1425,Ref_Kontak!$A:$E,4,FALSE),Ref_Kontak!$H$2))</f>
        <v>628999007703</v>
      </c>
      <c r="AA1425" t="str">
        <f t="shared" si="220"/>
        <v/>
      </c>
      <c r="AB1425" t="str">
        <f t="shared" si="221"/>
        <v/>
      </c>
      <c r="AC1425" t="str">
        <f t="shared" si="222"/>
        <v>628999007703</v>
      </c>
      <c r="AD1425" t="str">
        <f t="shared" si="223"/>
        <v>Halo+,+Visual+AI+5S+mendeteksi+Violation%3A+METALDET1-LINE+13</v>
      </c>
      <c r="AE1425" t="str">
        <f t="shared" si="224"/>
        <v>https://web.whatsapp.com/send/?phone=628999007703&amp;text=Halo+,+Visual+AI+5S+mendeteksi+Violation%3A+METALDET1-LINE+13&amp;type=phone_number&amp;app_absent=0</v>
      </c>
      <c r="AF1425" t="b">
        <f>IF(ISNA(VLOOKUP(D1425&amp;"-"&amp;AB1425, Ref_Kontak!$A:$E, 4, FALSE)), FALSE, TRUE)</f>
        <v>0</v>
      </c>
      <c r="AG1425" t="str">
        <f>_xlfn.IFNA(VLOOKUP(Z1425,Ref_Kontak!H:H,1,FALSE),"FALSE")</f>
        <v>628999007703</v>
      </c>
      <c r="AH1425" t="str">
        <f t="shared" si="225"/>
        <v>METALDET1-LINE 13</v>
      </c>
      <c r="AI1425">
        <f>IF(I1425="violation",COUNTIF($AH$1:AH1425,AH1425),0)</f>
        <v>527</v>
      </c>
      <c r="AJ1425" t="str">
        <f t="shared" si="226"/>
        <v>violation-METALDET1</v>
      </c>
      <c r="AK1425">
        <f>IF(I1425="violation",COUNTIF($AJ$1:AJ1425,AJ1425),FALSE)</f>
        <v>1190</v>
      </c>
      <c r="AL1425">
        <f t="shared" si="227"/>
        <v>0</v>
      </c>
      <c r="AM1425">
        <f t="shared" si="228"/>
        <v>3</v>
      </c>
      <c r="AN1425" t="str">
        <f t="shared" si="229"/>
        <v>ALERT! 3 Violation founded @METALDET1</v>
      </c>
    </row>
    <row r="1426" spans="1:40">
      <c r="A1426" t="s">
        <v>120</v>
      </c>
      <c r="B1426" t="s">
        <v>121</v>
      </c>
      <c r="C1426" t="s">
        <v>998</v>
      </c>
      <c r="D1426" t="s">
        <v>129</v>
      </c>
      <c r="E1426">
        <v>1</v>
      </c>
      <c r="G1426" t="s">
        <v>130</v>
      </c>
      <c r="I1426" t="s">
        <v>125</v>
      </c>
      <c r="Z1426" t="str">
        <f>IFERROR(MID(AA1426,FIND("-",H1426,1)+1,20),_xlfn.IFNA(VLOOKUP(F1426&amp;"-"&amp;AA1426,Ref_Kontak!$A:$E,4,FALSE),Ref_Kontak!$H$2))</f>
        <v>628999007703</v>
      </c>
      <c r="AA1426" t="str">
        <f t="shared" si="220"/>
        <v/>
      </c>
      <c r="AB1426" t="str">
        <f t="shared" si="221"/>
        <v/>
      </c>
      <c r="AC1426" t="str">
        <f t="shared" si="222"/>
        <v>628999007703</v>
      </c>
      <c r="AD1426" t="str">
        <f t="shared" si="223"/>
        <v>Halo+,+Visual+AI+5S+mendeteksi+Violation%3A+METALDET1-LINE+8</v>
      </c>
      <c r="AE1426" t="str">
        <f t="shared" si="224"/>
        <v>https://web.whatsapp.com/send/?phone=628999007703&amp;text=Halo+,+Visual+AI+5S+mendeteksi+Violation%3A+METALDET1-LINE+8&amp;type=phone_number&amp;app_absent=0</v>
      </c>
      <c r="AF1426" t="b">
        <f>IF(ISNA(VLOOKUP(D1426&amp;"-"&amp;AB1426, Ref_Kontak!$A:$E, 4, FALSE)), FALSE, TRUE)</f>
        <v>0</v>
      </c>
      <c r="AG1426" t="str">
        <f>_xlfn.IFNA(VLOOKUP(Z1426,Ref_Kontak!H:H,1,FALSE),"FALSE")</f>
        <v>628999007703</v>
      </c>
      <c r="AH1426" t="str">
        <f t="shared" si="225"/>
        <v>METALDET1-LINE 8</v>
      </c>
      <c r="AI1426">
        <f>IF(I1426="violation",COUNTIF($AH$1:AH1426,AH1426),0)</f>
        <v>665</v>
      </c>
      <c r="AJ1426" t="str">
        <f t="shared" si="226"/>
        <v>violation-METALDET1</v>
      </c>
      <c r="AK1426">
        <f>IF(I1426="violation",COUNTIF($AJ$1:AJ1426,AJ1426),FALSE)</f>
        <v>1191</v>
      </c>
      <c r="AL1426">
        <f t="shared" si="227"/>
        <v>0</v>
      </c>
      <c r="AM1426">
        <f t="shared" si="228"/>
        <v>3</v>
      </c>
      <c r="AN1426" t="str">
        <f t="shared" si="229"/>
        <v>ALERT! 3 Violation founded @METALDET1</v>
      </c>
    </row>
    <row r="1427" spans="1:40">
      <c r="A1427" t="s">
        <v>120</v>
      </c>
      <c r="B1427" t="s">
        <v>121</v>
      </c>
      <c r="C1427" t="s">
        <v>998</v>
      </c>
      <c r="D1427" t="s">
        <v>589</v>
      </c>
      <c r="E1427">
        <v>1</v>
      </c>
      <c r="G1427" t="s">
        <v>130</v>
      </c>
      <c r="I1427" t="s">
        <v>125</v>
      </c>
      <c r="Z1427" t="str">
        <f>IFERROR(MID(AA1427,FIND("-",H1427,1)+1,20),_xlfn.IFNA(VLOOKUP(F1427&amp;"-"&amp;AA1427,Ref_Kontak!$A:$E,4,FALSE),Ref_Kontak!$H$2))</f>
        <v>628999007703</v>
      </c>
      <c r="AA1427" t="str">
        <f t="shared" si="220"/>
        <v/>
      </c>
      <c r="AB1427" t="str">
        <f t="shared" si="221"/>
        <v/>
      </c>
      <c r="AC1427" t="str">
        <f t="shared" si="222"/>
        <v>628999007703</v>
      </c>
      <c r="AD1427" t="str">
        <f t="shared" si="223"/>
        <v>Halo+,+Visual+AI+5S+mendeteksi+Violation%3A+METALDET1-LINE+13</v>
      </c>
      <c r="AE1427" t="str">
        <f t="shared" si="224"/>
        <v>https://web.whatsapp.com/send/?phone=628999007703&amp;text=Halo+,+Visual+AI+5S+mendeteksi+Violation%3A+METALDET1-LINE+13&amp;type=phone_number&amp;app_absent=0</v>
      </c>
      <c r="AF1427" t="b">
        <f>IF(ISNA(VLOOKUP(D1427&amp;"-"&amp;AB1427, Ref_Kontak!$A:$E, 4, FALSE)), FALSE, TRUE)</f>
        <v>0</v>
      </c>
      <c r="AG1427" t="str">
        <f>_xlfn.IFNA(VLOOKUP(Z1427,Ref_Kontak!H:H,1,FALSE),"FALSE")</f>
        <v>628999007703</v>
      </c>
      <c r="AH1427" t="str">
        <f t="shared" si="225"/>
        <v>METALDET1-LINE 13</v>
      </c>
      <c r="AI1427">
        <f>IF(I1427="violation",COUNTIF($AH$1:AH1427,AH1427),0)</f>
        <v>528</v>
      </c>
      <c r="AJ1427" t="str">
        <f t="shared" si="226"/>
        <v>violation-METALDET1</v>
      </c>
      <c r="AK1427">
        <f>IF(I1427="violation",COUNTIF($AJ$1:AJ1427,AJ1427),FALSE)</f>
        <v>1192</v>
      </c>
      <c r="AL1427">
        <f t="shared" si="227"/>
        <v>0</v>
      </c>
      <c r="AM1427">
        <f t="shared" si="228"/>
        <v>3</v>
      </c>
      <c r="AN1427" t="str">
        <f t="shared" si="229"/>
        <v>ALERT! 3 Violation founded @METALDET1</v>
      </c>
    </row>
    <row r="1428" spans="1:40">
      <c r="A1428" t="s">
        <v>120</v>
      </c>
      <c r="B1428" t="s">
        <v>121</v>
      </c>
      <c r="C1428" t="s">
        <v>999</v>
      </c>
      <c r="D1428" t="s">
        <v>129</v>
      </c>
      <c r="E1428">
        <v>1</v>
      </c>
      <c r="G1428" t="s">
        <v>130</v>
      </c>
      <c r="I1428" t="s">
        <v>125</v>
      </c>
      <c r="Z1428" t="str">
        <f>IFERROR(MID(AA1428,FIND("-",H1428,1)+1,20),_xlfn.IFNA(VLOOKUP(F1428&amp;"-"&amp;AA1428,Ref_Kontak!$A:$E,4,FALSE),Ref_Kontak!$H$2))</f>
        <v>628999007703</v>
      </c>
      <c r="AA1428" t="str">
        <f t="shared" si="220"/>
        <v/>
      </c>
      <c r="AB1428" t="str">
        <f t="shared" si="221"/>
        <v/>
      </c>
      <c r="AC1428" t="str">
        <f t="shared" si="222"/>
        <v>628999007703</v>
      </c>
      <c r="AD1428" t="str">
        <f t="shared" si="223"/>
        <v>Halo+,+Visual+AI+5S+mendeteksi+Violation%3A+METALDET1-LINE+8</v>
      </c>
      <c r="AE1428" t="str">
        <f t="shared" si="224"/>
        <v>https://web.whatsapp.com/send/?phone=628999007703&amp;text=Halo+,+Visual+AI+5S+mendeteksi+Violation%3A+METALDET1-LINE+8&amp;type=phone_number&amp;app_absent=0</v>
      </c>
      <c r="AF1428" t="b">
        <f>IF(ISNA(VLOOKUP(D1428&amp;"-"&amp;AB1428, Ref_Kontak!$A:$E, 4, FALSE)), FALSE, TRUE)</f>
        <v>0</v>
      </c>
      <c r="AG1428" t="str">
        <f>_xlfn.IFNA(VLOOKUP(Z1428,Ref_Kontak!H:H,1,FALSE),"FALSE")</f>
        <v>628999007703</v>
      </c>
      <c r="AH1428" t="str">
        <f t="shared" si="225"/>
        <v>METALDET1-LINE 8</v>
      </c>
      <c r="AI1428">
        <f>IF(I1428="violation",COUNTIF($AH$1:AH1428,AH1428),0)</f>
        <v>666</v>
      </c>
      <c r="AJ1428" t="str">
        <f t="shared" si="226"/>
        <v>violation-METALDET1</v>
      </c>
      <c r="AK1428">
        <f>IF(I1428="violation",COUNTIF($AJ$1:AJ1428,AJ1428),FALSE)</f>
        <v>1193</v>
      </c>
      <c r="AL1428">
        <f t="shared" si="227"/>
        <v>0</v>
      </c>
      <c r="AM1428">
        <f t="shared" si="228"/>
        <v>3</v>
      </c>
      <c r="AN1428" t="str">
        <f t="shared" si="229"/>
        <v>ALERT! 3 Violation founded @METALDET1</v>
      </c>
    </row>
    <row r="1429" spans="1:40">
      <c r="A1429" t="s">
        <v>120</v>
      </c>
      <c r="B1429" t="s">
        <v>121</v>
      </c>
      <c r="C1429" t="s">
        <v>999</v>
      </c>
      <c r="D1429" t="s">
        <v>589</v>
      </c>
      <c r="E1429">
        <v>1</v>
      </c>
      <c r="G1429" t="s">
        <v>130</v>
      </c>
      <c r="I1429" t="s">
        <v>125</v>
      </c>
      <c r="Z1429" t="str">
        <f>IFERROR(MID(AA1429,FIND("-",H1429,1)+1,20),_xlfn.IFNA(VLOOKUP(F1429&amp;"-"&amp;AA1429,Ref_Kontak!$A:$E,4,FALSE),Ref_Kontak!$H$2))</f>
        <v>628999007703</v>
      </c>
      <c r="AA1429" t="str">
        <f t="shared" si="220"/>
        <v/>
      </c>
      <c r="AB1429" t="str">
        <f t="shared" si="221"/>
        <v/>
      </c>
      <c r="AC1429" t="str">
        <f t="shared" si="222"/>
        <v>628999007703</v>
      </c>
      <c r="AD1429" t="str">
        <f t="shared" si="223"/>
        <v>Halo+,+Visual+AI+5S+mendeteksi+Violation%3A+METALDET1-LINE+13</v>
      </c>
      <c r="AE1429" t="str">
        <f t="shared" si="224"/>
        <v>https://web.whatsapp.com/send/?phone=628999007703&amp;text=Halo+,+Visual+AI+5S+mendeteksi+Violation%3A+METALDET1-LINE+13&amp;type=phone_number&amp;app_absent=0</v>
      </c>
      <c r="AF1429" t="b">
        <f>IF(ISNA(VLOOKUP(D1429&amp;"-"&amp;AB1429, Ref_Kontak!$A:$E, 4, FALSE)), FALSE, TRUE)</f>
        <v>0</v>
      </c>
      <c r="AG1429" t="str">
        <f>_xlfn.IFNA(VLOOKUP(Z1429,Ref_Kontak!H:H,1,FALSE),"FALSE")</f>
        <v>628999007703</v>
      </c>
      <c r="AH1429" t="str">
        <f t="shared" si="225"/>
        <v>METALDET1-LINE 13</v>
      </c>
      <c r="AI1429">
        <f>IF(I1429="violation",COUNTIF($AH$1:AH1429,AH1429),0)</f>
        <v>529</v>
      </c>
      <c r="AJ1429" t="str">
        <f t="shared" si="226"/>
        <v>violation-METALDET1</v>
      </c>
      <c r="AK1429">
        <f>IF(I1429="violation",COUNTIF($AJ$1:AJ1429,AJ1429),FALSE)</f>
        <v>1194</v>
      </c>
      <c r="AL1429">
        <f t="shared" si="227"/>
        <v>0</v>
      </c>
      <c r="AM1429">
        <f t="shared" si="228"/>
        <v>3</v>
      </c>
      <c r="AN1429" t="str">
        <f t="shared" si="229"/>
        <v>ALERT! 3 Violation founded @METALDET1</v>
      </c>
    </row>
    <row r="1430" spans="1:40">
      <c r="A1430" t="s">
        <v>120</v>
      </c>
      <c r="B1430" t="s">
        <v>121</v>
      </c>
      <c r="C1430" t="s">
        <v>1000</v>
      </c>
      <c r="D1430" t="s">
        <v>589</v>
      </c>
      <c r="E1430">
        <v>1</v>
      </c>
      <c r="G1430" t="s">
        <v>130</v>
      </c>
      <c r="I1430" t="s">
        <v>125</v>
      </c>
      <c r="Z1430" t="str">
        <f>IFERROR(MID(AA1430,FIND("-",H1430,1)+1,20),_xlfn.IFNA(VLOOKUP(F1430&amp;"-"&amp;AA1430,Ref_Kontak!$A:$E,4,FALSE),Ref_Kontak!$H$2))</f>
        <v>628999007703</v>
      </c>
      <c r="AA1430" t="str">
        <f t="shared" si="220"/>
        <v/>
      </c>
      <c r="AB1430" t="str">
        <f t="shared" si="221"/>
        <v/>
      </c>
      <c r="AC1430" t="str">
        <f t="shared" si="222"/>
        <v>628999007703</v>
      </c>
      <c r="AD1430" t="str">
        <f t="shared" si="223"/>
        <v>Halo+,+Visual+AI+5S+mendeteksi+Violation%3A+METALDET1-LINE+13</v>
      </c>
      <c r="AE1430" t="str">
        <f t="shared" si="224"/>
        <v>https://web.whatsapp.com/send/?phone=628999007703&amp;text=Halo+,+Visual+AI+5S+mendeteksi+Violation%3A+METALDET1-LINE+13&amp;type=phone_number&amp;app_absent=0</v>
      </c>
      <c r="AF1430" t="b">
        <f>IF(ISNA(VLOOKUP(D1430&amp;"-"&amp;AB1430, Ref_Kontak!$A:$E, 4, FALSE)), FALSE, TRUE)</f>
        <v>0</v>
      </c>
      <c r="AG1430" t="str">
        <f>_xlfn.IFNA(VLOOKUP(Z1430,Ref_Kontak!H:H,1,FALSE),"FALSE")</f>
        <v>628999007703</v>
      </c>
      <c r="AH1430" t="str">
        <f t="shared" si="225"/>
        <v>METALDET1-LINE 13</v>
      </c>
      <c r="AI1430">
        <f>IF(I1430="violation",COUNTIF($AH$1:AH1430,AH1430),0)</f>
        <v>530</v>
      </c>
      <c r="AJ1430" t="str">
        <f t="shared" si="226"/>
        <v>violation-METALDET1</v>
      </c>
      <c r="AK1430">
        <f>IF(I1430="violation",COUNTIF($AJ$1:AJ1430,AJ1430),FALSE)</f>
        <v>1195</v>
      </c>
      <c r="AL1430">
        <f t="shared" si="227"/>
        <v>0</v>
      </c>
      <c r="AM1430">
        <f t="shared" si="228"/>
        <v>3</v>
      </c>
      <c r="AN1430" t="str">
        <f t="shared" si="229"/>
        <v>ALERT! 3 Violation founded @METALDET1</v>
      </c>
    </row>
    <row r="1431" spans="1:40">
      <c r="A1431" t="s">
        <v>120</v>
      </c>
      <c r="B1431" t="s">
        <v>121</v>
      </c>
      <c r="C1431" t="s">
        <v>1000</v>
      </c>
      <c r="D1431" t="s">
        <v>129</v>
      </c>
      <c r="E1431">
        <v>1</v>
      </c>
      <c r="G1431" t="s">
        <v>130</v>
      </c>
      <c r="I1431" t="s">
        <v>125</v>
      </c>
      <c r="Z1431" t="str">
        <f>IFERROR(MID(AA1431,FIND("-",H1431,1)+1,20),_xlfn.IFNA(VLOOKUP(F1431&amp;"-"&amp;AA1431,Ref_Kontak!$A:$E,4,FALSE),Ref_Kontak!$H$2))</f>
        <v>628999007703</v>
      </c>
      <c r="AA1431" t="str">
        <f t="shared" si="220"/>
        <v/>
      </c>
      <c r="AB1431" t="str">
        <f t="shared" si="221"/>
        <v/>
      </c>
      <c r="AC1431" t="str">
        <f t="shared" si="222"/>
        <v>628999007703</v>
      </c>
      <c r="AD1431" t="str">
        <f t="shared" si="223"/>
        <v>Halo+,+Visual+AI+5S+mendeteksi+Violation%3A+METALDET1-LINE+8</v>
      </c>
      <c r="AE1431" t="str">
        <f t="shared" si="224"/>
        <v>https://web.whatsapp.com/send/?phone=628999007703&amp;text=Halo+,+Visual+AI+5S+mendeteksi+Violation%3A+METALDET1-LINE+8&amp;type=phone_number&amp;app_absent=0</v>
      </c>
      <c r="AF1431" t="b">
        <f>IF(ISNA(VLOOKUP(D1431&amp;"-"&amp;AB1431, Ref_Kontak!$A:$E, 4, FALSE)), FALSE, TRUE)</f>
        <v>0</v>
      </c>
      <c r="AG1431" t="str">
        <f>_xlfn.IFNA(VLOOKUP(Z1431,Ref_Kontak!H:H,1,FALSE),"FALSE")</f>
        <v>628999007703</v>
      </c>
      <c r="AH1431" t="str">
        <f t="shared" si="225"/>
        <v>METALDET1-LINE 8</v>
      </c>
      <c r="AI1431">
        <f>IF(I1431="violation",COUNTIF($AH$1:AH1431,AH1431),0)</f>
        <v>667</v>
      </c>
      <c r="AJ1431" t="str">
        <f t="shared" si="226"/>
        <v>violation-METALDET1</v>
      </c>
      <c r="AK1431">
        <f>IF(I1431="violation",COUNTIF($AJ$1:AJ1431,AJ1431),FALSE)</f>
        <v>1196</v>
      </c>
      <c r="AL1431">
        <f t="shared" si="227"/>
        <v>0</v>
      </c>
      <c r="AM1431">
        <f t="shared" si="228"/>
        <v>3</v>
      </c>
      <c r="AN1431" t="str">
        <f t="shared" si="229"/>
        <v>ALERT! 3 Violation founded @METALDET1</v>
      </c>
    </row>
    <row r="1432" spans="1:40">
      <c r="A1432" t="s">
        <v>120</v>
      </c>
      <c r="B1432" t="s">
        <v>121</v>
      </c>
      <c r="C1432" t="s">
        <v>1000</v>
      </c>
      <c r="D1432" t="s">
        <v>589</v>
      </c>
      <c r="E1432">
        <v>1</v>
      </c>
      <c r="G1432" t="s">
        <v>130</v>
      </c>
      <c r="I1432" t="s">
        <v>125</v>
      </c>
      <c r="Z1432" t="str">
        <f>IFERROR(MID(AA1432,FIND("-",H1432,1)+1,20),_xlfn.IFNA(VLOOKUP(F1432&amp;"-"&amp;AA1432,Ref_Kontak!$A:$E,4,FALSE),Ref_Kontak!$H$2))</f>
        <v>628999007703</v>
      </c>
      <c r="AA1432" t="str">
        <f t="shared" si="220"/>
        <v/>
      </c>
      <c r="AB1432" t="str">
        <f t="shared" si="221"/>
        <v/>
      </c>
      <c r="AC1432" t="str">
        <f t="shared" si="222"/>
        <v>628999007703</v>
      </c>
      <c r="AD1432" t="str">
        <f t="shared" si="223"/>
        <v>Halo+,+Visual+AI+5S+mendeteksi+Violation%3A+METALDET1-LINE+13</v>
      </c>
      <c r="AE1432" t="str">
        <f t="shared" si="224"/>
        <v>https://web.whatsapp.com/send/?phone=628999007703&amp;text=Halo+,+Visual+AI+5S+mendeteksi+Violation%3A+METALDET1-LINE+13&amp;type=phone_number&amp;app_absent=0</v>
      </c>
      <c r="AF1432" t="b">
        <f>IF(ISNA(VLOOKUP(D1432&amp;"-"&amp;AB1432, Ref_Kontak!$A:$E, 4, FALSE)), FALSE, TRUE)</f>
        <v>0</v>
      </c>
      <c r="AG1432" t="str">
        <f>_xlfn.IFNA(VLOOKUP(Z1432,Ref_Kontak!H:H,1,FALSE),"FALSE")</f>
        <v>628999007703</v>
      </c>
      <c r="AH1432" t="str">
        <f t="shared" si="225"/>
        <v>METALDET1-LINE 13</v>
      </c>
      <c r="AI1432">
        <f>IF(I1432="violation",COUNTIF($AH$1:AH1432,AH1432),0)</f>
        <v>531</v>
      </c>
      <c r="AJ1432" t="str">
        <f t="shared" si="226"/>
        <v>violation-METALDET1</v>
      </c>
      <c r="AK1432">
        <f>IF(I1432="violation",COUNTIF($AJ$1:AJ1432,AJ1432),FALSE)</f>
        <v>1197</v>
      </c>
      <c r="AL1432">
        <f t="shared" si="227"/>
        <v>0</v>
      </c>
      <c r="AM1432">
        <f t="shared" si="228"/>
        <v>3</v>
      </c>
      <c r="AN1432" t="str">
        <f t="shared" si="229"/>
        <v>ALERT! 3 Violation founded @METALDET1</v>
      </c>
    </row>
    <row r="1433" spans="1:40">
      <c r="A1433" t="s">
        <v>120</v>
      </c>
      <c r="B1433" t="s">
        <v>121</v>
      </c>
      <c r="C1433" t="s">
        <v>1001</v>
      </c>
      <c r="D1433" t="s">
        <v>129</v>
      </c>
      <c r="E1433">
        <v>1</v>
      </c>
      <c r="G1433" t="s">
        <v>130</v>
      </c>
      <c r="I1433" t="s">
        <v>125</v>
      </c>
      <c r="Z1433" t="str">
        <f>IFERROR(MID(AA1433,FIND("-",H1433,1)+1,20),_xlfn.IFNA(VLOOKUP(F1433&amp;"-"&amp;AA1433,Ref_Kontak!$A:$E,4,FALSE),Ref_Kontak!$H$2))</f>
        <v>628999007703</v>
      </c>
      <c r="AA1433" t="str">
        <f t="shared" si="220"/>
        <v/>
      </c>
      <c r="AB1433" t="str">
        <f t="shared" si="221"/>
        <v/>
      </c>
      <c r="AC1433" t="str">
        <f t="shared" si="222"/>
        <v>628999007703</v>
      </c>
      <c r="AD1433" t="str">
        <f t="shared" si="223"/>
        <v>Halo+,+Visual+AI+5S+mendeteksi+Violation%3A+METALDET1-LINE+8</v>
      </c>
      <c r="AE1433" t="str">
        <f t="shared" si="224"/>
        <v>https://web.whatsapp.com/send/?phone=628999007703&amp;text=Halo+,+Visual+AI+5S+mendeteksi+Violation%3A+METALDET1-LINE+8&amp;type=phone_number&amp;app_absent=0</v>
      </c>
      <c r="AF1433" t="b">
        <f>IF(ISNA(VLOOKUP(D1433&amp;"-"&amp;AB1433, Ref_Kontak!$A:$E, 4, FALSE)), FALSE, TRUE)</f>
        <v>0</v>
      </c>
      <c r="AG1433" t="str">
        <f>_xlfn.IFNA(VLOOKUP(Z1433,Ref_Kontak!H:H,1,FALSE),"FALSE")</f>
        <v>628999007703</v>
      </c>
      <c r="AH1433" t="str">
        <f t="shared" si="225"/>
        <v>METALDET1-LINE 8</v>
      </c>
      <c r="AI1433">
        <f>IF(I1433="violation",COUNTIF($AH$1:AH1433,AH1433),0)</f>
        <v>668</v>
      </c>
      <c r="AJ1433" t="str">
        <f t="shared" si="226"/>
        <v>violation-METALDET1</v>
      </c>
      <c r="AK1433">
        <f>IF(I1433="violation",COUNTIF($AJ$1:AJ1433,AJ1433),FALSE)</f>
        <v>1198</v>
      </c>
      <c r="AL1433">
        <f t="shared" si="227"/>
        <v>0</v>
      </c>
      <c r="AM1433">
        <f t="shared" si="228"/>
        <v>3</v>
      </c>
      <c r="AN1433" t="str">
        <f t="shared" si="229"/>
        <v>ALERT! 3 Violation founded @METALDET1</v>
      </c>
    </row>
    <row r="1434" spans="1:40">
      <c r="A1434" t="s">
        <v>120</v>
      </c>
      <c r="B1434" t="s">
        <v>121</v>
      </c>
      <c r="C1434" t="s">
        <v>1001</v>
      </c>
      <c r="D1434" t="s">
        <v>589</v>
      </c>
      <c r="E1434">
        <v>1</v>
      </c>
      <c r="G1434" t="s">
        <v>130</v>
      </c>
      <c r="I1434" t="s">
        <v>125</v>
      </c>
      <c r="Z1434" t="str">
        <f>IFERROR(MID(AA1434,FIND("-",H1434,1)+1,20),_xlfn.IFNA(VLOOKUP(F1434&amp;"-"&amp;AA1434,Ref_Kontak!$A:$E,4,FALSE),Ref_Kontak!$H$2))</f>
        <v>628999007703</v>
      </c>
      <c r="AA1434" t="str">
        <f t="shared" si="220"/>
        <v/>
      </c>
      <c r="AB1434" t="str">
        <f t="shared" si="221"/>
        <v/>
      </c>
      <c r="AC1434" t="str">
        <f t="shared" si="222"/>
        <v>628999007703</v>
      </c>
      <c r="AD1434" t="str">
        <f t="shared" si="223"/>
        <v>Halo+,+Visual+AI+5S+mendeteksi+Violation%3A+METALDET1-LINE+13</v>
      </c>
      <c r="AE1434" t="str">
        <f t="shared" si="224"/>
        <v>https://web.whatsapp.com/send/?phone=628999007703&amp;text=Halo+,+Visual+AI+5S+mendeteksi+Violation%3A+METALDET1-LINE+13&amp;type=phone_number&amp;app_absent=0</v>
      </c>
      <c r="AF1434" t="b">
        <f>IF(ISNA(VLOOKUP(D1434&amp;"-"&amp;AB1434, Ref_Kontak!$A:$E, 4, FALSE)), FALSE, TRUE)</f>
        <v>0</v>
      </c>
      <c r="AG1434" t="str">
        <f>_xlfn.IFNA(VLOOKUP(Z1434,Ref_Kontak!H:H,1,FALSE),"FALSE")</f>
        <v>628999007703</v>
      </c>
      <c r="AH1434" t="str">
        <f t="shared" si="225"/>
        <v>METALDET1-LINE 13</v>
      </c>
      <c r="AI1434">
        <f>IF(I1434="violation",COUNTIF($AH$1:AH1434,AH1434),0)</f>
        <v>532</v>
      </c>
      <c r="AJ1434" t="str">
        <f t="shared" si="226"/>
        <v>violation-METALDET1</v>
      </c>
      <c r="AK1434">
        <f>IF(I1434="violation",COUNTIF($AJ$1:AJ1434,AJ1434),FALSE)</f>
        <v>1199</v>
      </c>
      <c r="AL1434">
        <f t="shared" si="227"/>
        <v>0</v>
      </c>
      <c r="AM1434">
        <f t="shared" si="228"/>
        <v>3</v>
      </c>
      <c r="AN1434" t="str">
        <f t="shared" si="229"/>
        <v>ALERT! 3 Violation founded @METALDET1</v>
      </c>
    </row>
    <row r="1435" spans="1:40">
      <c r="A1435" t="s">
        <v>120</v>
      </c>
      <c r="B1435" t="s">
        <v>121</v>
      </c>
      <c r="C1435" t="s">
        <v>1002</v>
      </c>
      <c r="D1435" t="s">
        <v>129</v>
      </c>
      <c r="E1435">
        <v>1</v>
      </c>
      <c r="G1435" t="s">
        <v>130</v>
      </c>
      <c r="I1435" t="s">
        <v>125</v>
      </c>
      <c r="Z1435" t="str">
        <f>IFERROR(MID(AA1435,FIND("-",H1435,1)+1,20),_xlfn.IFNA(VLOOKUP(F1435&amp;"-"&amp;AA1435,Ref_Kontak!$A:$E,4,FALSE),Ref_Kontak!$H$2))</f>
        <v>628999007703</v>
      </c>
      <c r="AA1435" t="str">
        <f t="shared" si="220"/>
        <v/>
      </c>
      <c r="AB1435" t="str">
        <f t="shared" si="221"/>
        <v/>
      </c>
      <c r="AC1435" t="str">
        <f t="shared" si="222"/>
        <v>628999007703</v>
      </c>
      <c r="AD1435" t="str">
        <f t="shared" si="223"/>
        <v>Halo+,+Visual+AI+5S+mendeteksi+Violation%3A+METALDET1-LINE+8</v>
      </c>
      <c r="AE1435" t="str">
        <f t="shared" si="224"/>
        <v>https://web.whatsapp.com/send/?phone=628999007703&amp;text=Halo+,+Visual+AI+5S+mendeteksi+Violation%3A+METALDET1-LINE+8&amp;type=phone_number&amp;app_absent=0</v>
      </c>
      <c r="AF1435" t="b">
        <f>IF(ISNA(VLOOKUP(D1435&amp;"-"&amp;AB1435, Ref_Kontak!$A:$E, 4, FALSE)), FALSE, TRUE)</f>
        <v>0</v>
      </c>
      <c r="AG1435" t="str">
        <f>_xlfn.IFNA(VLOOKUP(Z1435,Ref_Kontak!H:H,1,FALSE),"FALSE")</f>
        <v>628999007703</v>
      </c>
      <c r="AH1435" t="str">
        <f t="shared" si="225"/>
        <v>METALDET1-LINE 8</v>
      </c>
      <c r="AI1435">
        <f>IF(I1435="violation",COUNTIF($AH$1:AH1435,AH1435),0)</f>
        <v>669</v>
      </c>
      <c r="AJ1435" t="str">
        <f t="shared" si="226"/>
        <v>violation-METALDET1</v>
      </c>
      <c r="AK1435">
        <f>IF(I1435="violation",COUNTIF($AJ$1:AJ1435,AJ1435),FALSE)</f>
        <v>1200</v>
      </c>
      <c r="AL1435">
        <f t="shared" si="227"/>
        <v>0</v>
      </c>
      <c r="AM1435">
        <f t="shared" si="228"/>
        <v>3</v>
      </c>
      <c r="AN1435" t="str">
        <f t="shared" si="229"/>
        <v>ALERT! 3 Violation founded @METALDET1</v>
      </c>
    </row>
    <row r="1436" spans="1:40">
      <c r="A1436" t="s">
        <v>120</v>
      </c>
      <c r="B1436" t="s">
        <v>121</v>
      </c>
      <c r="C1436" t="s">
        <v>1003</v>
      </c>
      <c r="D1436" t="s">
        <v>589</v>
      </c>
      <c r="E1436">
        <v>1</v>
      </c>
      <c r="G1436" t="s">
        <v>130</v>
      </c>
      <c r="I1436" t="s">
        <v>125</v>
      </c>
      <c r="Z1436" t="str">
        <f>IFERROR(MID(AA1436,FIND("-",H1436,1)+1,20),_xlfn.IFNA(VLOOKUP(F1436&amp;"-"&amp;AA1436,Ref_Kontak!$A:$E,4,FALSE),Ref_Kontak!$H$2))</f>
        <v>628999007703</v>
      </c>
      <c r="AA1436" t="str">
        <f t="shared" si="220"/>
        <v/>
      </c>
      <c r="AB1436" t="str">
        <f t="shared" si="221"/>
        <v/>
      </c>
      <c r="AC1436" t="str">
        <f t="shared" si="222"/>
        <v>628999007703</v>
      </c>
      <c r="AD1436" t="str">
        <f t="shared" si="223"/>
        <v>Halo+,+Visual+AI+5S+mendeteksi+Violation%3A+METALDET1-LINE+13</v>
      </c>
      <c r="AE1436" t="str">
        <f t="shared" si="224"/>
        <v>https://web.whatsapp.com/send/?phone=628999007703&amp;text=Halo+,+Visual+AI+5S+mendeteksi+Violation%3A+METALDET1-LINE+13&amp;type=phone_number&amp;app_absent=0</v>
      </c>
      <c r="AF1436" t="b">
        <f>IF(ISNA(VLOOKUP(D1436&amp;"-"&amp;AB1436, Ref_Kontak!$A:$E, 4, FALSE)), FALSE, TRUE)</f>
        <v>0</v>
      </c>
      <c r="AG1436" t="str">
        <f>_xlfn.IFNA(VLOOKUP(Z1436,Ref_Kontak!H:H,1,FALSE),"FALSE")</f>
        <v>628999007703</v>
      </c>
      <c r="AH1436" t="str">
        <f t="shared" si="225"/>
        <v>METALDET1-LINE 13</v>
      </c>
      <c r="AI1436">
        <f>IF(I1436="violation",COUNTIF($AH$1:AH1436,AH1436),0)</f>
        <v>533</v>
      </c>
      <c r="AJ1436" t="str">
        <f t="shared" si="226"/>
        <v>violation-METALDET1</v>
      </c>
      <c r="AK1436">
        <f>IF(I1436="violation",COUNTIF($AJ$1:AJ1436,AJ1436),FALSE)</f>
        <v>1201</v>
      </c>
      <c r="AL1436">
        <f t="shared" si="227"/>
        <v>0</v>
      </c>
      <c r="AM1436">
        <f t="shared" si="228"/>
        <v>3</v>
      </c>
      <c r="AN1436" t="str">
        <f t="shared" si="229"/>
        <v>ALERT! 3 Violation founded @METALDET1</v>
      </c>
    </row>
    <row r="1437" spans="1:40">
      <c r="A1437" t="s">
        <v>120</v>
      </c>
      <c r="B1437" t="s">
        <v>121</v>
      </c>
      <c r="C1437" t="s">
        <v>1003</v>
      </c>
      <c r="D1437" t="s">
        <v>129</v>
      </c>
      <c r="E1437">
        <v>1</v>
      </c>
      <c r="G1437" t="s">
        <v>130</v>
      </c>
      <c r="I1437" t="s">
        <v>125</v>
      </c>
      <c r="Z1437" t="str">
        <f>IFERROR(MID(AA1437,FIND("-",H1437,1)+1,20),_xlfn.IFNA(VLOOKUP(F1437&amp;"-"&amp;AA1437,Ref_Kontak!$A:$E,4,FALSE),Ref_Kontak!$H$2))</f>
        <v>628999007703</v>
      </c>
      <c r="AA1437" t="str">
        <f t="shared" si="220"/>
        <v/>
      </c>
      <c r="AB1437" t="str">
        <f t="shared" si="221"/>
        <v/>
      </c>
      <c r="AC1437" t="str">
        <f t="shared" si="222"/>
        <v>628999007703</v>
      </c>
      <c r="AD1437" t="str">
        <f t="shared" si="223"/>
        <v>Halo+,+Visual+AI+5S+mendeteksi+Violation%3A+METALDET1-LINE+8</v>
      </c>
      <c r="AE1437" t="str">
        <f t="shared" si="224"/>
        <v>https://web.whatsapp.com/send/?phone=628999007703&amp;text=Halo+,+Visual+AI+5S+mendeteksi+Violation%3A+METALDET1-LINE+8&amp;type=phone_number&amp;app_absent=0</v>
      </c>
      <c r="AF1437" t="b">
        <f>IF(ISNA(VLOOKUP(D1437&amp;"-"&amp;AB1437, Ref_Kontak!$A:$E, 4, FALSE)), FALSE, TRUE)</f>
        <v>0</v>
      </c>
      <c r="AG1437" t="str">
        <f>_xlfn.IFNA(VLOOKUP(Z1437,Ref_Kontak!H:H,1,FALSE),"FALSE")</f>
        <v>628999007703</v>
      </c>
      <c r="AH1437" t="str">
        <f t="shared" si="225"/>
        <v>METALDET1-LINE 8</v>
      </c>
      <c r="AI1437">
        <f>IF(I1437="violation",COUNTIF($AH$1:AH1437,AH1437),0)</f>
        <v>670</v>
      </c>
      <c r="AJ1437" t="str">
        <f t="shared" si="226"/>
        <v>violation-METALDET1</v>
      </c>
      <c r="AK1437">
        <f>IF(I1437="violation",COUNTIF($AJ$1:AJ1437,AJ1437),FALSE)</f>
        <v>1202</v>
      </c>
      <c r="AL1437">
        <f t="shared" si="227"/>
        <v>0</v>
      </c>
      <c r="AM1437">
        <f t="shared" si="228"/>
        <v>3</v>
      </c>
      <c r="AN1437" t="str">
        <f t="shared" si="229"/>
        <v>ALERT! 3 Violation founded @METALDET1</v>
      </c>
    </row>
    <row r="1438" spans="1:40">
      <c r="A1438" t="s">
        <v>120</v>
      </c>
      <c r="B1438" t="s">
        <v>121</v>
      </c>
      <c r="C1438" t="s">
        <v>1004</v>
      </c>
      <c r="D1438" t="s">
        <v>589</v>
      </c>
      <c r="E1438">
        <v>1</v>
      </c>
      <c r="G1438" t="s">
        <v>130</v>
      </c>
      <c r="I1438" t="s">
        <v>125</v>
      </c>
      <c r="Z1438" t="str">
        <f>IFERROR(MID(AA1438,FIND("-",H1438,1)+1,20),_xlfn.IFNA(VLOOKUP(F1438&amp;"-"&amp;AA1438,Ref_Kontak!$A:$E,4,FALSE),Ref_Kontak!$H$2))</f>
        <v>628999007703</v>
      </c>
      <c r="AA1438" t="str">
        <f t="shared" si="220"/>
        <v/>
      </c>
      <c r="AB1438" t="str">
        <f t="shared" si="221"/>
        <v/>
      </c>
      <c r="AC1438" t="str">
        <f t="shared" si="222"/>
        <v>628999007703</v>
      </c>
      <c r="AD1438" t="str">
        <f t="shared" si="223"/>
        <v>Halo+,+Visual+AI+5S+mendeteksi+Violation%3A+METALDET1-LINE+13</v>
      </c>
      <c r="AE1438" t="str">
        <f t="shared" si="224"/>
        <v>https://web.whatsapp.com/send/?phone=628999007703&amp;text=Halo+,+Visual+AI+5S+mendeteksi+Violation%3A+METALDET1-LINE+13&amp;type=phone_number&amp;app_absent=0</v>
      </c>
      <c r="AF1438" t="b">
        <f>IF(ISNA(VLOOKUP(D1438&amp;"-"&amp;AB1438, Ref_Kontak!$A:$E, 4, FALSE)), FALSE, TRUE)</f>
        <v>0</v>
      </c>
      <c r="AG1438" t="str">
        <f>_xlfn.IFNA(VLOOKUP(Z1438,Ref_Kontak!H:H,1,FALSE),"FALSE")</f>
        <v>628999007703</v>
      </c>
      <c r="AH1438" t="str">
        <f t="shared" si="225"/>
        <v>METALDET1-LINE 13</v>
      </c>
      <c r="AI1438">
        <f>IF(I1438="violation",COUNTIF($AH$1:AH1438,AH1438),0)</f>
        <v>534</v>
      </c>
      <c r="AJ1438" t="str">
        <f t="shared" si="226"/>
        <v>violation-METALDET1</v>
      </c>
      <c r="AK1438">
        <f>IF(I1438="violation",COUNTIF($AJ$1:AJ1438,AJ1438),FALSE)</f>
        <v>1203</v>
      </c>
      <c r="AL1438">
        <f t="shared" si="227"/>
        <v>0</v>
      </c>
      <c r="AM1438">
        <f t="shared" si="228"/>
        <v>3</v>
      </c>
      <c r="AN1438" t="str">
        <f t="shared" si="229"/>
        <v>ALERT! 3 Violation founded @METALDET1</v>
      </c>
    </row>
    <row r="1439" spans="1:40">
      <c r="A1439" t="s">
        <v>120</v>
      </c>
      <c r="B1439" t="s">
        <v>121</v>
      </c>
      <c r="C1439" t="s">
        <v>1005</v>
      </c>
      <c r="D1439" t="s">
        <v>129</v>
      </c>
      <c r="E1439">
        <v>1</v>
      </c>
      <c r="G1439" t="s">
        <v>130</v>
      </c>
      <c r="I1439" t="s">
        <v>125</v>
      </c>
      <c r="Z1439" t="str">
        <f>IFERROR(MID(AA1439,FIND("-",H1439,1)+1,20),_xlfn.IFNA(VLOOKUP(F1439&amp;"-"&amp;AA1439,Ref_Kontak!$A:$E,4,FALSE),Ref_Kontak!$H$2))</f>
        <v>628999007703</v>
      </c>
      <c r="AA1439" t="str">
        <f t="shared" si="220"/>
        <v/>
      </c>
      <c r="AB1439" t="str">
        <f t="shared" si="221"/>
        <v/>
      </c>
      <c r="AC1439" t="str">
        <f t="shared" si="222"/>
        <v>628999007703</v>
      </c>
      <c r="AD1439" t="str">
        <f t="shared" si="223"/>
        <v>Halo+,+Visual+AI+5S+mendeteksi+Violation%3A+METALDET1-LINE+8</v>
      </c>
      <c r="AE1439" t="str">
        <f t="shared" si="224"/>
        <v>https://web.whatsapp.com/send/?phone=628999007703&amp;text=Halo+,+Visual+AI+5S+mendeteksi+Violation%3A+METALDET1-LINE+8&amp;type=phone_number&amp;app_absent=0</v>
      </c>
      <c r="AF1439" t="b">
        <f>IF(ISNA(VLOOKUP(D1439&amp;"-"&amp;AB1439, Ref_Kontak!$A:$E, 4, FALSE)), FALSE, TRUE)</f>
        <v>0</v>
      </c>
      <c r="AG1439" t="str">
        <f>_xlfn.IFNA(VLOOKUP(Z1439,Ref_Kontak!H:H,1,FALSE),"FALSE")</f>
        <v>628999007703</v>
      </c>
      <c r="AH1439" t="str">
        <f t="shared" si="225"/>
        <v>METALDET1-LINE 8</v>
      </c>
      <c r="AI1439">
        <f>IF(I1439="violation",COUNTIF($AH$1:AH1439,AH1439),0)</f>
        <v>671</v>
      </c>
      <c r="AJ1439" t="str">
        <f t="shared" si="226"/>
        <v>violation-METALDET1</v>
      </c>
      <c r="AK1439">
        <f>IF(I1439="violation",COUNTIF($AJ$1:AJ1439,AJ1439),FALSE)</f>
        <v>1204</v>
      </c>
      <c r="AL1439">
        <f t="shared" si="227"/>
        <v>0</v>
      </c>
      <c r="AM1439">
        <f t="shared" si="228"/>
        <v>3</v>
      </c>
      <c r="AN1439" t="str">
        <f t="shared" si="229"/>
        <v>ALERT! 3 Violation founded @METALDET1</v>
      </c>
    </row>
    <row r="1440" spans="1:40">
      <c r="A1440" t="s">
        <v>120</v>
      </c>
      <c r="B1440" t="s">
        <v>121</v>
      </c>
      <c r="C1440" t="s">
        <v>1006</v>
      </c>
      <c r="D1440" t="s">
        <v>589</v>
      </c>
      <c r="E1440">
        <v>1</v>
      </c>
      <c r="G1440" t="s">
        <v>130</v>
      </c>
      <c r="I1440" t="s">
        <v>125</v>
      </c>
      <c r="Z1440" t="str">
        <f>IFERROR(MID(AA1440,FIND("-",H1440,1)+1,20),_xlfn.IFNA(VLOOKUP(F1440&amp;"-"&amp;AA1440,Ref_Kontak!$A:$E,4,FALSE),Ref_Kontak!$H$2))</f>
        <v>628999007703</v>
      </c>
      <c r="AA1440" t="str">
        <f t="shared" si="220"/>
        <v/>
      </c>
      <c r="AB1440" t="str">
        <f t="shared" si="221"/>
        <v/>
      </c>
      <c r="AC1440" t="str">
        <f t="shared" si="222"/>
        <v>628999007703</v>
      </c>
      <c r="AD1440" t="str">
        <f t="shared" si="223"/>
        <v>Halo+,+Visual+AI+5S+mendeteksi+Violation%3A+METALDET1-LINE+13</v>
      </c>
      <c r="AE1440" t="str">
        <f t="shared" si="224"/>
        <v>https://web.whatsapp.com/send/?phone=628999007703&amp;text=Halo+,+Visual+AI+5S+mendeteksi+Violation%3A+METALDET1-LINE+13&amp;type=phone_number&amp;app_absent=0</v>
      </c>
      <c r="AF1440" t="b">
        <f>IF(ISNA(VLOOKUP(D1440&amp;"-"&amp;AB1440, Ref_Kontak!$A:$E, 4, FALSE)), FALSE, TRUE)</f>
        <v>0</v>
      </c>
      <c r="AG1440" t="str">
        <f>_xlfn.IFNA(VLOOKUP(Z1440,Ref_Kontak!H:H,1,FALSE),"FALSE")</f>
        <v>628999007703</v>
      </c>
      <c r="AH1440" t="str">
        <f t="shared" si="225"/>
        <v>METALDET1-LINE 13</v>
      </c>
      <c r="AI1440">
        <f>IF(I1440="violation",COUNTIF($AH$1:AH1440,AH1440),0)</f>
        <v>535</v>
      </c>
      <c r="AJ1440" t="str">
        <f t="shared" si="226"/>
        <v>violation-METALDET1</v>
      </c>
      <c r="AK1440">
        <f>IF(I1440="violation",COUNTIF($AJ$1:AJ1440,AJ1440),FALSE)</f>
        <v>1205</v>
      </c>
      <c r="AL1440">
        <f t="shared" si="227"/>
        <v>0</v>
      </c>
      <c r="AM1440">
        <f t="shared" si="228"/>
        <v>3</v>
      </c>
      <c r="AN1440" t="str">
        <f t="shared" si="229"/>
        <v>ALERT! 3 Violation founded @METALDET1</v>
      </c>
    </row>
    <row r="1441" spans="1:40">
      <c r="A1441" t="s">
        <v>120</v>
      </c>
      <c r="B1441" t="s">
        <v>121</v>
      </c>
      <c r="C1441" t="s">
        <v>1006</v>
      </c>
      <c r="D1441" t="s">
        <v>129</v>
      </c>
      <c r="E1441">
        <v>1</v>
      </c>
      <c r="G1441" t="s">
        <v>130</v>
      </c>
      <c r="I1441" t="s">
        <v>125</v>
      </c>
      <c r="Z1441" t="str">
        <f>IFERROR(MID(AA1441,FIND("-",H1441,1)+1,20),_xlfn.IFNA(VLOOKUP(F1441&amp;"-"&amp;AA1441,Ref_Kontak!$A:$E,4,FALSE),Ref_Kontak!$H$2))</f>
        <v>628999007703</v>
      </c>
      <c r="AA1441" t="str">
        <f t="shared" si="220"/>
        <v/>
      </c>
      <c r="AB1441" t="str">
        <f t="shared" si="221"/>
        <v/>
      </c>
      <c r="AC1441" t="str">
        <f t="shared" si="222"/>
        <v>628999007703</v>
      </c>
      <c r="AD1441" t="str">
        <f t="shared" si="223"/>
        <v>Halo+,+Visual+AI+5S+mendeteksi+Violation%3A+METALDET1-LINE+8</v>
      </c>
      <c r="AE1441" t="str">
        <f t="shared" si="224"/>
        <v>https://web.whatsapp.com/send/?phone=628999007703&amp;text=Halo+,+Visual+AI+5S+mendeteksi+Violation%3A+METALDET1-LINE+8&amp;type=phone_number&amp;app_absent=0</v>
      </c>
      <c r="AF1441" t="b">
        <f>IF(ISNA(VLOOKUP(D1441&amp;"-"&amp;AB1441, Ref_Kontak!$A:$E, 4, FALSE)), FALSE, TRUE)</f>
        <v>0</v>
      </c>
      <c r="AG1441" t="str">
        <f>_xlfn.IFNA(VLOOKUP(Z1441,Ref_Kontak!H:H,1,FALSE),"FALSE")</f>
        <v>628999007703</v>
      </c>
      <c r="AH1441" t="str">
        <f t="shared" si="225"/>
        <v>METALDET1-LINE 8</v>
      </c>
      <c r="AI1441">
        <f>IF(I1441="violation",COUNTIF($AH$1:AH1441,AH1441),0)</f>
        <v>672</v>
      </c>
      <c r="AJ1441" t="str">
        <f t="shared" si="226"/>
        <v>violation-METALDET1</v>
      </c>
      <c r="AK1441">
        <f>IF(I1441="violation",COUNTIF($AJ$1:AJ1441,AJ1441),FALSE)</f>
        <v>1206</v>
      </c>
      <c r="AL1441">
        <f t="shared" si="227"/>
        <v>0</v>
      </c>
      <c r="AM1441">
        <f t="shared" si="228"/>
        <v>3</v>
      </c>
      <c r="AN1441" t="str">
        <f t="shared" si="229"/>
        <v>ALERT! 3 Violation founded @METALDET1</v>
      </c>
    </row>
    <row r="1442" spans="1:40">
      <c r="A1442" t="s">
        <v>120</v>
      </c>
      <c r="B1442" t="s">
        <v>121</v>
      </c>
      <c r="C1442" t="s">
        <v>1007</v>
      </c>
      <c r="D1442" t="s">
        <v>589</v>
      </c>
      <c r="E1442">
        <v>1</v>
      </c>
      <c r="G1442" t="s">
        <v>130</v>
      </c>
      <c r="I1442" t="s">
        <v>125</v>
      </c>
      <c r="Z1442" t="str">
        <f>IFERROR(MID(AA1442,FIND("-",H1442,1)+1,20),_xlfn.IFNA(VLOOKUP(F1442&amp;"-"&amp;AA1442,Ref_Kontak!$A:$E,4,FALSE),Ref_Kontak!$H$2))</f>
        <v>628999007703</v>
      </c>
      <c r="AA1442" t="str">
        <f t="shared" si="220"/>
        <v/>
      </c>
      <c r="AB1442" t="str">
        <f t="shared" si="221"/>
        <v/>
      </c>
      <c r="AC1442" t="str">
        <f t="shared" si="222"/>
        <v>628999007703</v>
      </c>
      <c r="AD1442" t="str">
        <f t="shared" si="223"/>
        <v>Halo+,+Visual+AI+5S+mendeteksi+Violation%3A+METALDET1-LINE+13</v>
      </c>
      <c r="AE1442" t="str">
        <f t="shared" si="224"/>
        <v>https://web.whatsapp.com/send/?phone=628999007703&amp;text=Halo+,+Visual+AI+5S+mendeteksi+Violation%3A+METALDET1-LINE+13&amp;type=phone_number&amp;app_absent=0</v>
      </c>
      <c r="AF1442" t="b">
        <f>IF(ISNA(VLOOKUP(D1442&amp;"-"&amp;AB1442, Ref_Kontak!$A:$E, 4, FALSE)), FALSE, TRUE)</f>
        <v>0</v>
      </c>
      <c r="AG1442" t="str">
        <f>_xlfn.IFNA(VLOOKUP(Z1442,Ref_Kontak!H:H,1,FALSE),"FALSE")</f>
        <v>628999007703</v>
      </c>
      <c r="AH1442" t="str">
        <f t="shared" si="225"/>
        <v>METALDET1-LINE 13</v>
      </c>
      <c r="AI1442">
        <f>IF(I1442="violation",COUNTIF($AH$1:AH1442,AH1442),0)</f>
        <v>536</v>
      </c>
      <c r="AJ1442" t="str">
        <f t="shared" si="226"/>
        <v>violation-METALDET1</v>
      </c>
      <c r="AK1442">
        <f>IF(I1442="violation",COUNTIF($AJ$1:AJ1442,AJ1442),FALSE)</f>
        <v>1207</v>
      </c>
      <c r="AL1442">
        <f t="shared" si="227"/>
        <v>0</v>
      </c>
      <c r="AM1442">
        <f t="shared" si="228"/>
        <v>3</v>
      </c>
      <c r="AN1442" t="str">
        <f t="shared" si="229"/>
        <v>ALERT! 3 Violation founded @METALDET1</v>
      </c>
    </row>
    <row r="1443" spans="1:40">
      <c r="A1443" t="s">
        <v>120</v>
      </c>
      <c r="B1443" t="s">
        <v>121</v>
      </c>
      <c r="C1443" t="s">
        <v>1008</v>
      </c>
      <c r="D1443" t="s">
        <v>129</v>
      </c>
      <c r="E1443">
        <v>1</v>
      </c>
      <c r="G1443" t="s">
        <v>130</v>
      </c>
      <c r="I1443" t="s">
        <v>125</v>
      </c>
      <c r="Z1443" t="str">
        <f>IFERROR(MID(AA1443,FIND("-",H1443,1)+1,20),_xlfn.IFNA(VLOOKUP(F1443&amp;"-"&amp;AA1443,Ref_Kontak!$A:$E,4,FALSE),Ref_Kontak!$H$2))</f>
        <v>628999007703</v>
      </c>
      <c r="AA1443" t="str">
        <f t="shared" si="220"/>
        <v/>
      </c>
      <c r="AB1443" t="str">
        <f t="shared" si="221"/>
        <v/>
      </c>
      <c r="AC1443" t="str">
        <f t="shared" si="222"/>
        <v>628999007703</v>
      </c>
      <c r="AD1443" t="str">
        <f t="shared" si="223"/>
        <v>Halo+,+Visual+AI+5S+mendeteksi+Violation%3A+METALDET1-LINE+8</v>
      </c>
      <c r="AE1443" t="str">
        <f t="shared" si="224"/>
        <v>https://web.whatsapp.com/send/?phone=628999007703&amp;text=Halo+,+Visual+AI+5S+mendeteksi+Violation%3A+METALDET1-LINE+8&amp;type=phone_number&amp;app_absent=0</v>
      </c>
      <c r="AF1443" t="b">
        <f>IF(ISNA(VLOOKUP(D1443&amp;"-"&amp;AB1443, Ref_Kontak!$A:$E, 4, FALSE)), FALSE, TRUE)</f>
        <v>0</v>
      </c>
      <c r="AG1443" t="str">
        <f>_xlfn.IFNA(VLOOKUP(Z1443,Ref_Kontak!H:H,1,FALSE),"FALSE")</f>
        <v>628999007703</v>
      </c>
      <c r="AH1443" t="str">
        <f t="shared" si="225"/>
        <v>METALDET1-LINE 8</v>
      </c>
      <c r="AI1443">
        <f>IF(I1443="violation",COUNTIF($AH$1:AH1443,AH1443),0)</f>
        <v>673</v>
      </c>
      <c r="AJ1443" t="str">
        <f t="shared" si="226"/>
        <v>violation-METALDET1</v>
      </c>
      <c r="AK1443">
        <f>IF(I1443="violation",COUNTIF($AJ$1:AJ1443,AJ1443),FALSE)</f>
        <v>1208</v>
      </c>
      <c r="AL1443">
        <f t="shared" si="227"/>
        <v>0</v>
      </c>
      <c r="AM1443">
        <f t="shared" si="228"/>
        <v>3</v>
      </c>
      <c r="AN1443" t="str">
        <f t="shared" si="229"/>
        <v>ALERT! 3 Violation founded @METALDET1</v>
      </c>
    </row>
    <row r="1444" spans="1:40">
      <c r="A1444" t="s">
        <v>120</v>
      </c>
      <c r="B1444" t="s">
        <v>121</v>
      </c>
      <c r="C1444" t="s">
        <v>1008</v>
      </c>
      <c r="D1444" t="s">
        <v>129</v>
      </c>
      <c r="E1444">
        <v>1</v>
      </c>
      <c r="G1444" t="s">
        <v>130</v>
      </c>
      <c r="I1444" t="s">
        <v>125</v>
      </c>
      <c r="Z1444" t="str">
        <f>IFERROR(MID(AA1444,FIND("-",H1444,1)+1,20),_xlfn.IFNA(VLOOKUP(F1444&amp;"-"&amp;AA1444,Ref_Kontak!$A:$E,4,FALSE),Ref_Kontak!$H$2))</f>
        <v>628999007703</v>
      </c>
      <c r="AA1444" t="str">
        <f t="shared" si="220"/>
        <v/>
      </c>
      <c r="AB1444" t="str">
        <f t="shared" si="221"/>
        <v/>
      </c>
      <c r="AC1444" t="str">
        <f t="shared" si="222"/>
        <v>628999007703</v>
      </c>
      <c r="AD1444" t="str">
        <f t="shared" si="223"/>
        <v>Halo+,+Visual+AI+5S+mendeteksi+Violation%3A+METALDET1-LINE+8</v>
      </c>
      <c r="AE1444" t="str">
        <f t="shared" si="224"/>
        <v>https://web.whatsapp.com/send/?phone=628999007703&amp;text=Halo+,+Visual+AI+5S+mendeteksi+Violation%3A+METALDET1-LINE+8&amp;type=phone_number&amp;app_absent=0</v>
      </c>
      <c r="AF1444" t="b">
        <f>IF(ISNA(VLOOKUP(D1444&amp;"-"&amp;AB1444, Ref_Kontak!$A:$E, 4, FALSE)), FALSE, TRUE)</f>
        <v>0</v>
      </c>
      <c r="AG1444" t="str">
        <f>_xlfn.IFNA(VLOOKUP(Z1444,Ref_Kontak!H:H,1,FALSE),"FALSE")</f>
        <v>628999007703</v>
      </c>
      <c r="AH1444" t="str">
        <f t="shared" si="225"/>
        <v>METALDET1-LINE 8</v>
      </c>
      <c r="AI1444">
        <f>IF(I1444="violation",COUNTIF($AH$1:AH1444,AH1444),0)</f>
        <v>674</v>
      </c>
      <c r="AJ1444" t="str">
        <f t="shared" si="226"/>
        <v>violation-METALDET1</v>
      </c>
      <c r="AK1444">
        <f>IF(I1444="violation",COUNTIF($AJ$1:AJ1444,AJ1444),FALSE)</f>
        <v>1209</v>
      </c>
      <c r="AL1444">
        <f t="shared" si="227"/>
        <v>0</v>
      </c>
      <c r="AM1444">
        <f t="shared" si="228"/>
        <v>3</v>
      </c>
      <c r="AN1444" t="str">
        <f t="shared" si="229"/>
        <v>ALERT! 3 Violation founded @METALDET1</v>
      </c>
    </row>
    <row r="1445" spans="1:40">
      <c r="A1445" t="s">
        <v>120</v>
      </c>
      <c r="B1445" t="s">
        <v>121</v>
      </c>
      <c r="C1445" t="s">
        <v>1008</v>
      </c>
      <c r="D1445" t="s">
        <v>589</v>
      </c>
      <c r="E1445">
        <v>1</v>
      </c>
      <c r="G1445" t="s">
        <v>130</v>
      </c>
      <c r="I1445" t="s">
        <v>125</v>
      </c>
      <c r="Z1445" t="str">
        <f>IFERROR(MID(AA1445,FIND("-",H1445,1)+1,20),_xlfn.IFNA(VLOOKUP(F1445&amp;"-"&amp;AA1445,Ref_Kontak!$A:$E,4,FALSE),Ref_Kontak!$H$2))</f>
        <v>628999007703</v>
      </c>
      <c r="AA1445" t="str">
        <f t="shared" si="220"/>
        <v/>
      </c>
      <c r="AB1445" t="str">
        <f t="shared" si="221"/>
        <v/>
      </c>
      <c r="AC1445" t="str">
        <f t="shared" si="222"/>
        <v>628999007703</v>
      </c>
      <c r="AD1445" t="str">
        <f t="shared" si="223"/>
        <v>Halo+,+Visual+AI+5S+mendeteksi+Violation%3A+METALDET1-LINE+13</v>
      </c>
      <c r="AE1445" t="str">
        <f t="shared" si="224"/>
        <v>https://web.whatsapp.com/send/?phone=628999007703&amp;text=Halo+,+Visual+AI+5S+mendeteksi+Violation%3A+METALDET1-LINE+13&amp;type=phone_number&amp;app_absent=0</v>
      </c>
      <c r="AF1445" t="b">
        <f>IF(ISNA(VLOOKUP(D1445&amp;"-"&amp;AB1445, Ref_Kontak!$A:$E, 4, FALSE)), FALSE, TRUE)</f>
        <v>0</v>
      </c>
      <c r="AG1445" t="str">
        <f>_xlfn.IFNA(VLOOKUP(Z1445,Ref_Kontak!H:H,1,FALSE),"FALSE")</f>
        <v>628999007703</v>
      </c>
      <c r="AH1445" t="str">
        <f t="shared" si="225"/>
        <v>METALDET1-LINE 13</v>
      </c>
      <c r="AI1445">
        <f>IF(I1445="violation",COUNTIF($AH$1:AH1445,AH1445),0)</f>
        <v>537</v>
      </c>
      <c r="AJ1445" t="str">
        <f t="shared" si="226"/>
        <v>violation-METALDET1</v>
      </c>
      <c r="AK1445">
        <f>IF(I1445="violation",COUNTIF($AJ$1:AJ1445,AJ1445),FALSE)</f>
        <v>1210</v>
      </c>
      <c r="AL1445">
        <f t="shared" si="227"/>
        <v>0</v>
      </c>
      <c r="AM1445">
        <f t="shared" si="228"/>
        <v>3</v>
      </c>
      <c r="AN1445" t="str">
        <f t="shared" si="229"/>
        <v>ALERT! 3 Violation founded @METALDET1</v>
      </c>
    </row>
    <row r="1446" spans="1:40">
      <c r="A1446" t="s">
        <v>120</v>
      </c>
      <c r="B1446" t="s">
        <v>121</v>
      </c>
      <c r="C1446" t="s">
        <v>1009</v>
      </c>
      <c r="D1446" t="s">
        <v>129</v>
      </c>
      <c r="E1446">
        <v>1</v>
      </c>
      <c r="G1446" t="s">
        <v>130</v>
      </c>
      <c r="I1446" t="s">
        <v>125</v>
      </c>
      <c r="Z1446" t="str">
        <f>IFERROR(MID(AA1446,FIND("-",H1446,1)+1,20),_xlfn.IFNA(VLOOKUP(F1446&amp;"-"&amp;AA1446,Ref_Kontak!$A:$E,4,FALSE),Ref_Kontak!$H$2))</f>
        <v>628999007703</v>
      </c>
      <c r="AA1446" t="str">
        <f t="shared" si="220"/>
        <v/>
      </c>
      <c r="AB1446" t="str">
        <f t="shared" si="221"/>
        <v/>
      </c>
      <c r="AC1446" t="str">
        <f t="shared" si="222"/>
        <v>628999007703</v>
      </c>
      <c r="AD1446" t="str">
        <f t="shared" si="223"/>
        <v>Halo+,+Visual+AI+5S+mendeteksi+Violation%3A+METALDET1-LINE+8</v>
      </c>
      <c r="AE1446" t="str">
        <f t="shared" si="224"/>
        <v>https://web.whatsapp.com/send/?phone=628999007703&amp;text=Halo+,+Visual+AI+5S+mendeteksi+Violation%3A+METALDET1-LINE+8&amp;type=phone_number&amp;app_absent=0</v>
      </c>
      <c r="AF1446" t="b">
        <f>IF(ISNA(VLOOKUP(D1446&amp;"-"&amp;AB1446, Ref_Kontak!$A:$E, 4, FALSE)), FALSE, TRUE)</f>
        <v>0</v>
      </c>
      <c r="AG1446" t="str">
        <f>_xlfn.IFNA(VLOOKUP(Z1446,Ref_Kontak!H:H,1,FALSE),"FALSE")</f>
        <v>628999007703</v>
      </c>
      <c r="AH1446" t="str">
        <f t="shared" si="225"/>
        <v>METALDET1-LINE 8</v>
      </c>
      <c r="AI1446">
        <f>IF(I1446="violation",COUNTIF($AH$1:AH1446,AH1446),0)</f>
        <v>675</v>
      </c>
      <c r="AJ1446" t="str">
        <f t="shared" si="226"/>
        <v>violation-METALDET1</v>
      </c>
      <c r="AK1446">
        <f>IF(I1446="violation",COUNTIF($AJ$1:AJ1446,AJ1446),FALSE)</f>
        <v>1211</v>
      </c>
      <c r="AL1446">
        <f t="shared" si="227"/>
        <v>0</v>
      </c>
      <c r="AM1446">
        <f t="shared" si="228"/>
        <v>3</v>
      </c>
      <c r="AN1446" t="str">
        <f t="shared" si="229"/>
        <v>ALERT! 3 Violation founded @METALDET1</v>
      </c>
    </row>
    <row r="1447" spans="1:40">
      <c r="A1447" t="s">
        <v>120</v>
      </c>
      <c r="B1447" t="s">
        <v>121</v>
      </c>
      <c r="C1447" t="s">
        <v>1009</v>
      </c>
      <c r="D1447" t="s">
        <v>589</v>
      </c>
      <c r="E1447">
        <v>1</v>
      </c>
      <c r="G1447" t="s">
        <v>130</v>
      </c>
      <c r="I1447" t="s">
        <v>125</v>
      </c>
      <c r="Z1447" t="str">
        <f>IFERROR(MID(AA1447,FIND("-",H1447,1)+1,20),_xlfn.IFNA(VLOOKUP(F1447&amp;"-"&amp;AA1447,Ref_Kontak!$A:$E,4,FALSE),Ref_Kontak!$H$2))</f>
        <v>628999007703</v>
      </c>
      <c r="AA1447" t="str">
        <f t="shared" si="220"/>
        <v/>
      </c>
      <c r="AB1447" t="str">
        <f t="shared" si="221"/>
        <v/>
      </c>
      <c r="AC1447" t="str">
        <f t="shared" si="222"/>
        <v>628999007703</v>
      </c>
      <c r="AD1447" t="str">
        <f t="shared" si="223"/>
        <v>Halo+,+Visual+AI+5S+mendeteksi+Violation%3A+METALDET1-LINE+13</v>
      </c>
      <c r="AE1447" t="str">
        <f t="shared" si="224"/>
        <v>https://web.whatsapp.com/send/?phone=628999007703&amp;text=Halo+,+Visual+AI+5S+mendeteksi+Violation%3A+METALDET1-LINE+13&amp;type=phone_number&amp;app_absent=0</v>
      </c>
      <c r="AF1447" t="b">
        <f>IF(ISNA(VLOOKUP(D1447&amp;"-"&amp;AB1447, Ref_Kontak!$A:$E, 4, FALSE)), FALSE, TRUE)</f>
        <v>0</v>
      </c>
      <c r="AG1447" t="str">
        <f>_xlfn.IFNA(VLOOKUP(Z1447,Ref_Kontak!H:H,1,FALSE),"FALSE")</f>
        <v>628999007703</v>
      </c>
      <c r="AH1447" t="str">
        <f t="shared" si="225"/>
        <v>METALDET1-LINE 13</v>
      </c>
      <c r="AI1447">
        <f>IF(I1447="violation",COUNTIF($AH$1:AH1447,AH1447),0)</f>
        <v>538</v>
      </c>
      <c r="AJ1447" t="str">
        <f t="shared" si="226"/>
        <v>violation-METALDET1</v>
      </c>
      <c r="AK1447">
        <f>IF(I1447="violation",COUNTIF($AJ$1:AJ1447,AJ1447),FALSE)</f>
        <v>1212</v>
      </c>
      <c r="AL1447">
        <f t="shared" si="227"/>
        <v>0</v>
      </c>
      <c r="AM1447">
        <f t="shared" si="228"/>
        <v>3</v>
      </c>
      <c r="AN1447" t="str">
        <f t="shared" si="229"/>
        <v>ALERT! 3 Violation founded @METALDET1</v>
      </c>
    </row>
    <row r="1448" spans="1:40">
      <c r="A1448" t="s">
        <v>120</v>
      </c>
      <c r="B1448" t="s">
        <v>121</v>
      </c>
      <c r="C1448" t="s">
        <v>1010</v>
      </c>
      <c r="D1448" t="s">
        <v>129</v>
      </c>
      <c r="E1448">
        <v>1</v>
      </c>
      <c r="G1448" t="s">
        <v>130</v>
      </c>
      <c r="I1448" t="s">
        <v>125</v>
      </c>
      <c r="Z1448" t="str">
        <f>IFERROR(MID(AA1448,FIND("-",H1448,1)+1,20),_xlfn.IFNA(VLOOKUP(F1448&amp;"-"&amp;AA1448,Ref_Kontak!$A:$E,4,FALSE),Ref_Kontak!$H$2))</f>
        <v>628999007703</v>
      </c>
      <c r="AA1448" t="str">
        <f t="shared" si="220"/>
        <v/>
      </c>
      <c r="AB1448" t="str">
        <f t="shared" si="221"/>
        <v/>
      </c>
      <c r="AC1448" t="str">
        <f t="shared" si="222"/>
        <v>628999007703</v>
      </c>
      <c r="AD1448" t="str">
        <f t="shared" si="223"/>
        <v>Halo+,+Visual+AI+5S+mendeteksi+Violation%3A+METALDET1-LINE+8</v>
      </c>
      <c r="AE1448" t="str">
        <f t="shared" si="224"/>
        <v>https://web.whatsapp.com/send/?phone=628999007703&amp;text=Halo+,+Visual+AI+5S+mendeteksi+Violation%3A+METALDET1-LINE+8&amp;type=phone_number&amp;app_absent=0</v>
      </c>
      <c r="AF1448" t="b">
        <f>IF(ISNA(VLOOKUP(D1448&amp;"-"&amp;AB1448, Ref_Kontak!$A:$E, 4, FALSE)), FALSE, TRUE)</f>
        <v>0</v>
      </c>
      <c r="AG1448" t="str">
        <f>_xlfn.IFNA(VLOOKUP(Z1448,Ref_Kontak!H:H,1,FALSE),"FALSE")</f>
        <v>628999007703</v>
      </c>
      <c r="AH1448" t="str">
        <f t="shared" si="225"/>
        <v>METALDET1-LINE 8</v>
      </c>
      <c r="AI1448">
        <f>IF(I1448="violation",COUNTIF($AH$1:AH1448,AH1448),0)</f>
        <v>676</v>
      </c>
      <c r="AJ1448" t="str">
        <f t="shared" si="226"/>
        <v>violation-METALDET1</v>
      </c>
      <c r="AK1448">
        <f>IF(I1448="violation",COUNTIF($AJ$1:AJ1448,AJ1448),FALSE)</f>
        <v>1213</v>
      </c>
      <c r="AL1448">
        <f t="shared" si="227"/>
        <v>0</v>
      </c>
      <c r="AM1448">
        <f t="shared" si="228"/>
        <v>3</v>
      </c>
      <c r="AN1448" t="str">
        <f t="shared" si="229"/>
        <v>ALERT! 3 Violation founded @METALDET1</v>
      </c>
    </row>
    <row r="1449" spans="1:40">
      <c r="A1449" t="s">
        <v>120</v>
      </c>
      <c r="B1449" t="s">
        <v>121</v>
      </c>
      <c r="C1449" t="s">
        <v>1011</v>
      </c>
      <c r="D1449" t="s">
        <v>589</v>
      </c>
      <c r="E1449">
        <v>1</v>
      </c>
      <c r="G1449" t="s">
        <v>130</v>
      </c>
      <c r="I1449" t="s">
        <v>125</v>
      </c>
      <c r="Z1449" t="str">
        <f>IFERROR(MID(AA1449,FIND("-",H1449,1)+1,20),_xlfn.IFNA(VLOOKUP(F1449&amp;"-"&amp;AA1449,Ref_Kontak!$A:$E,4,FALSE),Ref_Kontak!$H$2))</f>
        <v>628999007703</v>
      </c>
      <c r="AA1449" t="str">
        <f t="shared" si="220"/>
        <v/>
      </c>
      <c r="AB1449" t="str">
        <f t="shared" si="221"/>
        <v/>
      </c>
      <c r="AC1449" t="str">
        <f t="shared" si="222"/>
        <v>628999007703</v>
      </c>
      <c r="AD1449" t="str">
        <f t="shared" si="223"/>
        <v>Halo+,+Visual+AI+5S+mendeteksi+Violation%3A+METALDET1-LINE+13</v>
      </c>
      <c r="AE1449" t="str">
        <f t="shared" si="224"/>
        <v>https://web.whatsapp.com/send/?phone=628999007703&amp;text=Halo+,+Visual+AI+5S+mendeteksi+Violation%3A+METALDET1-LINE+13&amp;type=phone_number&amp;app_absent=0</v>
      </c>
      <c r="AF1449" t="b">
        <f>IF(ISNA(VLOOKUP(D1449&amp;"-"&amp;AB1449, Ref_Kontak!$A:$E, 4, FALSE)), FALSE, TRUE)</f>
        <v>0</v>
      </c>
      <c r="AG1449" t="str">
        <f>_xlfn.IFNA(VLOOKUP(Z1449,Ref_Kontak!H:H,1,FALSE),"FALSE")</f>
        <v>628999007703</v>
      </c>
      <c r="AH1449" t="str">
        <f t="shared" si="225"/>
        <v>METALDET1-LINE 13</v>
      </c>
      <c r="AI1449">
        <f>IF(I1449="violation",COUNTIF($AH$1:AH1449,AH1449),0)</f>
        <v>539</v>
      </c>
      <c r="AJ1449" t="str">
        <f t="shared" si="226"/>
        <v>violation-METALDET1</v>
      </c>
      <c r="AK1449">
        <f>IF(I1449="violation",COUNTIF($AJ$1:AJ1449,AJ1449),FALSE)</f>
        <v>1214</v>
      </c>
      <c r="AL1449">
        <f t="shared" si="227"/>
        <v>0</v>
      </c>
      <c r="AM1449">
        <f t="shared" si="228"/>
        <v>3</v>
      </c>
      <c r="AN1449" t="str">
        <f t="shared" si="229"/>
        <v>ALERT! 3 Violation founded @METALDET1</v>
      </c>
    </row>
    <row r="1450" spans="1:40">
      <c r="A1450" t="s">
        <v>120</v>
      </c>
      <c r="B1450" t="s">
        <v>121</v>
      </c>
      <c r="C1450" t="s">
        <v>1011</v>
      </c>
      <c r="D1450" t="s">
        <v>129</v>
      </c>
      <c r="E1450">
        <v>1</v>
      </c>
      <c r="G1450" t="s">
        <v>130</v>
      </c>
      <c r="I1450" t="s">
        <v>125</v>
      </c>
      <c r="Z1450" t="str">
        <f>IFERROR(MID(AA1450,FIND("-",H1450,1)+1,20),_xlfn.IFNA(VLOOKUP(F1450&amp;"-"&amp;AA1450,Ref_Kontak!$A:$E,4,FALSE),Ref_Kontak!$H$2))</f>
        <v>628999007703</v>
      </c>
      <c r="AA1450" t="str">
        <f t="shared" si="220"/>
        <v/>
      </c>
      <c r="AB1450" t="str">
        <f t="shared" si="221"/>
        <v/>
      </c>
      <c r="AC1450" t="str">
        <f t="shared" si="222"/>
        <v>628999007703</v>
      </c>
      <c r="AD1450" t="str">
        <f t="shared" si="223"/>
        <v>Halo+,+Visual+AI+5S+mendeteksi+Violation%3A+METALDET1-LINE+8</v>
      </c>
      <c r="AE1450" t="str">
        <f t="shared" si="224"/>
        <v>https://web.whatsapp.com/send/?phone=628999007703&amp;text=Halo+,+Visual+AI+5S+mendeteksi+Violation%3A+METALDET1-LINE+8&amp;type=phone_number&amp;app_absent=0</v>
      </c>
      <c r="AF1450" t="b">
        <f>IF(ISNA(VLOOKUP(D1450&amp;"-"&amp;AB1450, Ref_Kontak!$A:$E, 4, FALSE)), FALSE, TRUE)</f>
        <v>0</v>
      </c>
      <c r="AG1450" t="str">
        <f>_xlfn.IFNA(VLOOKUP(Z1450,Ref_Kontak!H:H,1,FALSE),"FALSE")</f>
        <v>628999007703</v>
      </c>
      <c r="AH1450" t="str">
        <f t="shared" si="225"/>
        <v>METALDET1-LINE 8</v>
      </c>
      <c r="AI1450">
        <f>IF(I1450="violation",COUNTIF($AH$1:AH1450,AH1450),0)</f>
        <v>677</v>
      </c>
      <c r="AJ1450" t="str">
        <f t="shared" si="226"/>
        <v>violation-METALDET1</v>
      </c>
      <c r="AK1450">
        <f>IF(I1450="violation",COUNTIF($AJ$1:AJ1450,AJ1450),FALSE)</f>
        <v>1215</v>
      </c>
      <c r="AL1450">
        <f t="shared" si="227"/>
        <v>0</v>
      </c>
      <c r="AM1450">
        <f t="shared" si="228"/>
        <v>3</v>
      </c>
      <c r="AN1450" t="str">
        <f t="shared" si="229"/>
        <v>ALERT! 3 Violation founded @METALDET1</v>
      </c>
    </row>
    <row r="1451" spans="1:40">
      <c r="A1451" t="s">
        <v>120</v>
      </c>
      <c r="B1451" t="s">
        <v>121</v>
      </c>
      <c r="C1451" t="s">
        <v>1011</v>
      </c>
      <c r="D1451" t="s">
        <v>589</v>
      </c>
      <c r="E1451">
        <v>1</v>
      </c>
      <c r="G1451" t="s">
        <v>130</v>
      </c>
      <c r="I1451" t="s">
        <v>125</v>
      </c>
      <c r="Z1451" t="str">
        <f>IFERROR(MID(AA1451,FIND("-",H1451,1)+1,20),_xlfn.IFNA(VLOOKUP(F1451&amp;"-"&amp;AA1451,Ref_Kontak!$A:$E,4,FALSE),Ref_Kontak!$H$2))</f>
        <v>628999007703</v>
      </c>
      <c r="AA1451" t="str">
        <f t="shared" si="220"/>
        <v/>
      </c>
      <c r="AB1451" t="str">
        <f t="shared" si="221"/>
        <v/>
      </c>
      <c r="AC1451" t="str">
        <f t="shared" si="222"/>
        <v>628999007703</v>
      </c>
      <c r="AD1451" t="str">
        <f t="shared" si="223"/>
        <v>Halo+,+Visual+AI+5S+mendeteksi+Violation%3A+METALDET1-LINE+13</v>
      </c>
      <c r="AE1451" t="str">
        <f t="shared" si="224"/>
        <v>https://web.whatsapp.com/send/?phone=628999007703&amp;text=Halo+,+Visual+AI+5S+mendeteksi+Violation%3A+METALDET1-LINE+13&amp;type=phone_number&amp;app_absent=0</v>
      </c>
      <c r="AF1451" t="b">
        <f>IF(ISNA(VLOOKUP(D1451&amp;"-"&amp;AB1451, Ref_Kontak!$A:$E, 4, FALSE)), FALSE, TRUE)</f>
        <v>0</v>
      </c>
      <c r="AG1451" t="str">
        <f>_xlfn.IFNA(VLOOKUP(Z1451,Ref_Kontak!H:H,1,FALSE),"FALSE")</f>
        <v>628999007703</v>
      </c>
      <c r="AH1451" t="str">
        <f t="shared" si="225"/>
        <v>METALDET1-LINE 13</v>
      </c>
      <c r="AI1451">
        <f>IF(I1451="violation",COUNTIF($AH$1:AH1451,AH1451),0)</f>
        <v>540</v>
      </c>
      <c r="AJ1451" t="str">
        <f t="shared" si="226"/>
        <v>violation-METALDET1</v>
      </c>
      <c r="AK1451">
        <f>IF(I1451="violation",COUNTIF($AJ$1:AJ1451,AJ1451),FALSE)</f>
        <v>1216</v>
      </c>
      <c r="AL1451">
        <f t="shared" si="227"/>
        <v>0</v>
      </c>
      <c r="AM1451">
        <f t="shared" si="228"/>
        <v>3</v>
      </c>
      <c r="AN1451" t="str">
        <f t="shared" si="229"/>
        <v>ALERT! 3 Violation founded @METALDET1</v>
      </c>
    </row>
    <row r="1452" spans="1:40">
      <c r="A1452" t="s">
        <v>120</v>
      </c>
      <c r="B1452" t="s">
        <v>121</v>
      </c>
      <c r="C1452" t="s">
        <v>1012</v>
      </c>
      <c r="D1452" t="s">
        <v>129</v>
      </c>
      <c r="E1452">
        <v>1</v>
      </c>
      <c r="G1452" t="s">
        <v>130</v>
      </c>
      <c r="I1452" t="s">
        <v>125</v>
      </c>
      <c r="Z1452" t="str">
        <f>IFERROR(MID(AA1452,FIND("-",H1452,1)+1,20),_xlfn.IFNA(VLOOKUP(F1452&amp;"-"&amp;AA1452,Ref_Kontak!$A:$E,4,FALSE),Ref_Kontak!$H$2))</f>
        <v>628999007703</v>
      </c>
      <c r="AA1452" t="str">
        <f t="shared" si="220"/>
        <v/>
      </c>
      <c r="AB1452" t="str">
        <f t="shared" si="221"/>
        <v/>
      </c>
      <c r="AC1452" t="str">
        <f t="shared" si="222"/>
        <v>628999007703</v>
      </c>
      <c r="AD1452" t="str">
        <f t="shared" si="223"/>
        <v>Halo+,+Visual+AI+5S+mendeteksi+Violation%3A+METALDET1-LINE+8</v>
      </c>
      <c r="AE1452" t="str">
        <f t="shared" si="224"/>
        <v>https://web.whatsapp.com/send/?phone=628999007703&amp;text=Halo+,+Visual+AI+5S+mendeteksi+Violation%3A+METALDET1-LINE+8&amp;type=phone_number&amp;app_absent=0</v>
      </c>
      <c r="AF1452" t="b">
        <f>IF(ISNA(VLOOKUP(D1452&amp;"-"&amp;AB1452, Ref_Kontak!$A:$E, 4, FALSE)), FALSE, TRUE)</f>
        <v>0</v>
      </c>
      <c r="AG1452" t="str">
        <f>_xlfn.IFNA(VLOOKUP(Z1452,Ref_Kontak!H:H,1,FALSE),"FALSE")</f>
        <v>628999007703</v>
      </c>
      <c r="AH1452" t="str">
        <f t="shared" si="225"/>
        <v>METALDET1-LINE 8</v>
      </c>
      <c r="AI1452">
        <f>IF(I1452="violation",COUNTIF($AH$1:AH1452,AH1452),0)</f>
        <v>678</v>
      </c>
      <c r="AJ1452" t="str">
        <f t="shared" si="226"/>
        <v>violation-METALDET1</v>
      </c>
      <c r="AK1452">
        <f>IF(I1452="violation",COUNTIF($AJ$1:AJ1452,AJ1452),FALSE)</f>
        <v>1217</v>
      </c>
      <c r="AL1452">
        <f t="shared" si="227"/>
        <v>0</v>
      </c>
      <c r="AM1452">
        <f t="shared" si="228"/>
        <v>3</v>
      </c>
      <c r="AN1452" t="str">
        <f t="shared" si="229"/>
        <v>ALERT! 3 Violation founded @METALDET1</v>
      </c>
    </row>
    <row r="1453" spans="1:40">
      <c r="A1453" t="s">
        <v>120</v>
      </c>
      <c r="B1453" t="s">
        <v>121</v>
      </c>
      <c r="C1453" t="s">
        <v>1013</v>
      </c>
      <c r="D1453" t="s">
        <v>589</v>
      </c>
      <c r="E1453">
        <v>1</v>
      </c>
      <c r="G1453" t="s">
        <v>130</v>
      </c>
      <c r="I1453" t="s">
        <v>125</v>
      </c>
      <c r="Z1453" t="str">
        <f>IFERROR(MID(AA1453,FIND("-",H1453,1)+1,20),_xlfn.IFNA(VLOOKUP(F1453&amp;"-"&amp;AA1453,Ref_Kontak!$A:$E,4,FALSE),Ref_Kontak!$H$2))</f>
        <v>628999007703</v>
      </c>
      <c r="AA1453" t="str">
        <f t="shared" si="220"/>
        <v/>
      </c>
      <c r="AB1453" t="str">
        <f t="shared" si="221"/>
        <v/>
      </c>
      <c r="AC1453" t="str">
        <f t="shared" si="222"/>
        <v>628999007703</v>
      </c>
      <c r="AD1453" t="str">
        <f t="shared" si="223"/>
        <v>Halo+,+Visual+AI+5S+mendeteksi+Violation%3A+METALDET1-LINE+13</v>
      </c>
      <c r="AE1453" t="str">
        <f t="shared" si="224"/>
        <v>https://web.whatsapp.com/send/?phone=628999007703&amp;text=Halo+,+Visual+AI+5S+mendeteksi+Violation%3A+METALDET1-LINE+13&amp;type=phone_number&amp;app_absent=0</v>
      </c>
      <c r="AF1453" t="b">
        <f>IF(ISNA(VLOOKUP(D1453&amp;"-"&amp;AB1453, Ref_Kontak!$A:$E, 4, FALSE)), FALSE, TRUE)</f>
        <v>0</v>
      </c>
      <c r="AG1453" t="str">
        <f>_xlfn.IFNA(VLOOKUP(Z1453,Ref_Kontak!H:H,1,FALSE),"FALSE")</f>
        <v>628999007703</v>
      </c>
      <c r="AH1453" t="str">
        <f t="shared" si="225"/>
        <v>METALDET1-LINE 13</v>
      </c>
      <c r="AI1453">
        <f>IF(I1453="violation",COUNTIF($AH$1:AH1453,AH1453),0)</f>
        <v>541</v>
      </c>
      <c r="AJ1453" t="str">
        <f t="shared" si="226"/>
        <v>violation-METALDET1</v>
      </c>
      <c r="AK1453">
        <f>IF(I1453="violation",COUNTIF($AJ$1:AJ1453,AJ1453),FALSE)</f>
        <v>1218</v>
      </c>
      <c r="AL1453">
        <f t="shared" si="227"/>
        <v>0</v>
      </c>
      <c r="AM1453">
        <f t="shared" si="228"/>
        <v>3</v>
      </c>
      <c r="AN1453" t="str">
        <f t="shared" si="229"/>
        <v>ALERT! 3 Violation founded @METALDET1</v>
      </c>
    </row>
    <row r="1454" spans="1:40">
      <c r="A1454" t="s">
        <v>120</v>
      </c>
      <c r="B1454" t="s">
        <v>121</v>
      </c>
      <c r="C1454" t="s">
        <v>1013</v>
      </c>
      <c r="D1454" t="s">
        <v>129</v>
      </c>
      <c r="E1454">
        <v>1</v>
      </c>
      <c r="G1454" t="s">
        <v>130</v>
      </c>
      <c r="I1454" t="s">
        <v>125</v>
      </c>
      <c r="Z1454" t="str">
        <f>IFERROR(MID(AA1454,FIND("-",H1454,1)+1,20),_xlfn.IFNA(VLOOKUP(F1454&amp;"-"&amp;AA1454,Ref_Kontak!$A:$E,4,FALSE),Ref_Kontak!$H$2))</f>
        <v>628999007703</v>
      </c>
      <c r="AA1454" t="str">
        <f t="shared" si="220"/>
        <v/>
      </c>
      <c r="AB1454" t="str">
        <f t="shared" si="221"/>
        <v/>
      </c>
      <c r="AC1454" t="str">
        <f t="shared" si="222"/>
        <v>628999007703</v>
      </c>
      <c r="AD1454" t="str">
        <f t="shared" si="223"/>
        <v>Halo+,+Visual+AI+5S+mendeteksi+Violation%3A+METALDET1-LINE+8</v>
      </c>
      <c r="AE1454" t="str">
        <f t="shared" si="224"/>
        <v>https://web.whatsapp.com/send/?phone=628999007703&amp;text=Halo+,+Visual+AI+5S+mendeteksi+Violation%3A+METALDET1-LINE+8&amp;type=phone_number&amp;app_absent=0</v>
      </c>
      <c r="AF1454" t="b">
        <f>IF(ISNA(VLOOKUP(D1454&amp;"-"&amp;AB1454, Ref_Kontak!$A:$E, 4, FALSE)), FALSE, TRUE)</f>
        <v>0</v>
      </c>
      <c r="AG1454" t="str">
        <f>_xlfn.IFNA(VLOOKUP(Z1454,Ref_Kontak!H:H,1,FALSE),"FALSE")</f>
        <v>628999007703</v>
      </c>
      <c r="AH1454" t="str">
        <f t="shared" si="225"/>
        <v>METALDET1-LINE 8</v>
      </c>
      <c r="AI1454">
        <f>IF(I1454="violation",COUNTIF($AH$1:AH1454,AH1454),0)</f>
        <v>679</v>
      </c>
      <c r="AJ1454" t="str">
        <f t="shared" si="226"/>
        <v>violation-METALDET1</v>
      </c>
      <c r="AK1454">
        <f>IF(I1454="violation",COUNTIF($AJ$1:AJ1454,AJ1454),FALSE)</f>
        <v>1219</v>
      </c>
      <c r="AL1454">
        <f t="shared" si="227"/>
        <v>0</v>
      </c>
      <c r="AM1454">
        <f t="shared" si="228"/>
        <v>3</v>
      </c>
      <c r="AN1454" t="str">
        <f t="shared" si="229"/>
        <v>ALERT! 3 Violation founded @METALDET1</v>
      </c>
    </row>
    <row r="1455" spans="1:40">
      <c r="A1455" t="s">
        <v>120</v>
      </c>
      <c r="B1455" t="s">
        <v>121</v>
      </c>
      <c r="C1455" t="s">
        <v>1013</v>
      </c>
      <c r="D1455" t="s">
        <v>589</v>
      </c>
      <c r="E1455">
        <v>1</v>
      </c>
      <c r="G1455" t="s">
        <v>130</v>
      </c>
      <c r="I1455" t="s">
        <v>125</v>
      </c>
      <c r="Z1455" t="str">
        <f>IFERROR(MID(AA1455,FIND("-",H1455,1)+1,20),_xlfn.IFNA(VLOOKUP(F1455&amp;"-"&amp;AA1455,Ref_Kontak!$A:$E,4,FALSE),Ref_Kontak!$H$2))</f>
        <v>628999007703</v>
      </c>
      <c r="AA1455" t="str">
        <f t="shared" si="220"/>
        <v/>
      </c>
      <c r="AB1455" t="str">
        <f t="shared" si="221"/>
        <v/>
      </c>
      <c r="AC1455" t="str">
        <f t="shared" si="222"/>
        <v>628999007703</v>
      </c>
      <c r="AD1455" t="str">
        <f t="shared" si="223"/>
        <v>Halo+,+Visual+AI+5S+mendeteksi+Violation%3A+METALDET1-LINE+13</v>
      </c>
      <c r="AE1455" t="str">
        <f t="shared" si="224"/>
        <v>https://web.whatsapp.com/send/?phone=628999007703&amp;text=Halo+,+Visual+AI+5S+mendeteksi+Violation%3A+METALDET1-LINE+13&amp;type=phone_number&amp;app_absent=0</v>
      </c>
      <c r="AF1455" t="b">
        <f>IF(ISNA(VLOOKUP(D1455&amp;"-"&amp;AB1455, Ref_Kontak!$A:$E, 4, FALSE)), FALSE, TRUE)</f>
        <v>0</v>
      </c>
      <c r="AG1455" t="str">
        <f>_xlfn.IFNA(VLOOKUP(Z1455,Ref_Kontak!H:H,1,FALSE),"FALSE")</f>
        <v>628999007703</v>
      </c>
      <c r="AH1455" t="str">
        <f t="shared" si="225"/>
        <v>METALDET1-LINE 13</v>
      </c>
      <c r="AI1455">
        <f>IF(I1455="violation",COUNTIF($AH$1:AH1455,AH1455),0)</f>
        <v>542</v>
      </c>
      <c r="AJ1455" t="str">
        <f t="shared" si="226"/>
        <v>violation-METALDET1</v>
      </c>
      <c r="AK1455">
        <f>IF(I1455="violation",COUNTIF($AJ$1:AJ1455,AJ1455),FALSE)</f>
        <v>1220</v>
      </c>
      <c r="AL1455">
        <f t="shared" si="227"/>
        <v>0</v>
      </c>
      <c r="AM1455">
        <f t="shared" si="228"/>
        <v>3</v>
      </c>
      <c r="AN1455" t="str">
        <f t="shared" si="229"/>
        <v>ALERT! 3 Violation founded @METALDET1</v>
      </c>
    </row>
    <row r="1456" spans="1:40">
      <c r="A1456" t="s">
        <v>120</v>
      </c>
      <c r="B1456" t="s">
        <v>121</v>
      </c>
      <c r="C1456" t="s">
        <v>1014</v>
      </c>
      <c r="D1456" t="s">
        <v>129</v>
      </c>
      <c r="E1456">
        <v>1</v>
      </c>
      <c r="G1456" t="s">
        <v>130</v>
      </c>
      <c r="I1456" t="s">
        <v>125</v>
      </c>
      <c r="Z1456" t="str">
        <f>IFERROR(MID(AA1456,FIND("-",H1456,1)+1,20),_xlfn.IFNA(VLOOKUP(F1456&amp;"-"&amp;AA1456,Ref_Kontak!$A:$E,4,FALSE),Ref_Kontak!$H$2))</f>
        <v>628999007703</v>
      </c>
      <c r="AA1456" t="str">
        <f t="shared" si="220"/>
        <v/>
      </c>
      <c r="AB1456" t="str">
        <f t="shared" si="221"/>
        <v/>
      </c>
      <c r="AC1456" t="str">
        <f t="shared" si="222"/>
        <v>628999007703</v>
      </c>
      <c r="AD1456" t="str">
        <f t="shared" si="223"/>
        <v>Halo+,+Visual+AI+5S+mendeteksi+Violation%3A+METALDET1-LINE+8</v>
      </c>
      <c r="AE1456" t="str">
        <f t="shared" si="224"/>
        <v>https://web.whatsapp.com/send/?phone=628999007703&amp;text=Halo+,+Visual+AI+5S+mendeteksi+Violation%3A+METALDET1-LINE+8&amp;type=phone_number&amp;app_absent=0</v>
      </c>
      <c r="AF1456" t="b">
        <f>IF(ISNA(VLOOKUP(D1456&amp;"-"&amp;AB1456, Ref_Kontak!$A:$E, 4, FALSE)), FALSE, TRUE)</f>
        <v>0</v>
      </c>
      <c r="AG1456" t="str">
        <f>_xlfn.IFNA(VLOOKUP(Z1456,Ref_Kontak!H:H,1,FALSE),"FALSE")</f>
        <v>628999007703</v>
      </c>
      <c r="AH1456" t="str">
        <f t="shared" si="225"/>
        <v>METALDET1-LINE 8</v>
      </c>
      <c r="AI1456">
        <f>IF(I1456="violation",COUNTIF($AH$1:AH1456,AH1456),0)</f>
        <v>680</v>
      </c>
      <c r="AJ1456" t="str">
        <f t="shared" si="226"/>
        <v>violation-METALDET1</v>
      </c>
      <c r="AK1456">
        <f>IF(I1456="violation",COUNTIF($AJ$1:AJ1456,AJ1456),FALSE)</f>
        <v>1221</v>
      </c>
      <c r="AL1456">
        <f t="shared" si="227"/>
        <v>0</v>
      </c>
      <c r="AM1456">
        <f t="shared" si="228"/>
        <v>3</v>
      </c>
      <c r="AN1456" t="str">
        <f t="shared" si="229"/>
        <v>ALERT! 3 Violation founded @METALDET1</v>
      </c>
    </row>
    <row r="1457" spans="1:40">
      <c r="A1457" t="s">
        <v>120</v>
      </c>
      <c r="B1457" t="s">
        <v>121</v>
      </c>
      <c r="C1457" t="s">
        <v>1014</v>
      </c>
      <c r="D1457" t="s">
        <v>589</v>
      </c>
      <c r="E1457">
        <v>1</v>
      </c>
      <c r="G1457" t="s">
        <v>130</v>
      </c>
      <c r="I1457" t="s">
        <v>125</v>
      </c>
      <c r="Z1457" t="str">
        <f>IFERROR(MID(AA1457,FIND("-",H1457,1)+1,20),_xlfn.IFNA(VLOOKUP(F1457&amp;"-"&amp;AA1457,Ref_Kontak!$A:$E,4,FALSE),Ref_Kontak!$H$2))</f>
        <v>628999007703</v>
      </c>
      <c r="AA1457" t="str">
        <f t="shared" si="220"/>
        <v/>
      </c>
      <c r="AB1457" t="str">
        <f t="shared" si="221"/>
        <v/>
      </c>
      <c r="AC1457" t="str">
        <f t="shared" si="222"/>
        <v>628999007703</v>
      </c>
      <c r="AD1457" t="str">
        <f t="shared" si="223"/>
        <v>Halo+,+Visual+AI+5S+mendeteksi+Violation%3A+METALDET1-LINE+13</v>
      </c>
      <c r="AE1457" t="str">
        <f t="shared" si="224"/>
        <v>https://web.whatsapp.com/send/?phone=628999007703&amp;text=Halo+,+Visual+AI+5S+mendeteksi+Violation%3A+METALDET1-LINE+13&amp;type=phone_number&amp;app_absent=0</v>
      </c>
      <c r="AF1457" t="b">
        <f>IF(ISNA(VLOOKUP(D1457&amp;"-"&amp;AB1457, Ref_Kontak!$A:$E, 4, FALSE)), FALSE, TRUE)</f>
        <v>0</v>
      </c>
      <c r="AG1457" t="str">
        <f>_xlfn.IFNA(VLOOKUP(Z1457,Ref_Kontak!H:H,1,FALSE),"FALSE")</f>
        <v>628999007703</v>
      </c>
      <c r="AH1457" t="str">
        <f t="shared" si="225"/>
        <v>METALDET1-LINE 13</v>
      </c>
      <c r="AI1457">
        <f>IF(I1457="violation",COUNTIF($AH$1:AH1457,AH1457),0)</f>
        <v>543</v>
      </c>
      <c r="AJ1457" t="str">
        <f t="shared" si="226"/>
        <v>violation-METALDET1</v>
      </c>
      <c r="AK1457">
        <f>IF(I1457="violation",COUNTIF($AJ$1:AJ1457,AJ1457),FALSE)</f>
        <v>1222</v>
      </c>
      <c r="AL1457">
        <f t="shared" si="227"/>
        <v>0</v>
      </c>
      <c r="AM1457">
        <f t="shared" si="228"/>
        <v>3</v>
      </c>
      <c r="AN1457" t="str">
        <f t="shared" si="229"/>
        <v>ALERT! 3 Violation founded @METALDET1</v>
      </c>
    </row>
    <row r="1458" spans="1:40">
      <c r="A1458" t="s">
        <v>120</v>
      </c>
      <c r="B1458" t="s">
        <v>121</v>
      </c>
      <c r="C1458" t="s">
        <v>1015</v>
      </c>
      <c r="D1458" t="s">
        <v>129</v>
      </c>
      <c r="E1458">
        <v>1</v>
      </c>
      <c r="G1458" t="s">
        <v>130</v>
      </c>
      <c r="I1458" t="s">
        <v>125</v>
      </c>
      <c r="Z1458" t="str">
        <f>IFERROR(MID(AA1458,FIND("-",H1458,1)+1,20),_xlfn.IFNA(VLOOKUP(F1458&amp;"-"&amp;AA1458,Ref_Kontak!$A:$E,4,FALSE),Ref_Kontak!$H$2))</f>
        <v>628999007703</v>
      </c>
      <c r="AA1458" t="str">
        <f t="shared" si="220"/>
        <v/>
      </c>
      <c r="AB1458" t="str">
        <f t="shared" si="221"/>
        <v/>
      </c>
      <c r="AC1458" t="str">
        <f t="shared" si="222"/>
        <v>628999007703</v>
      </c>
      <c r="AD1458" t="str">
        <f t="shared" si="223"/>
        <v>Halo+,+Visual+AI+5S+mendeteksi+Violation%3A+METALDET1-LINE+8</v>
      </c>
      <c r="AE1458" t="str">
        <f t="shared" si="224"/>
        <v>https://web.whatsapp.com/send/?phone=628999007703&amp;text=Halo+,+Visual+AI+5S+mendeteksi+Violation%3A+METALDET1-LINE+8&amp;type=phone_number&amp;app_absent=0</v>
      </c>
      <c r="AF1458" t="b">
        <f>IF(ISNA(VLOOKUP(D1458&amp;"-"&amp;AB1458, Ref_Kontak!$A:$E, 4, FALSE)), FALSE, TRUE)</f>
        <v>0</v>
      </c>
      <c r="AG1458" t="str">
        <f>_xlfn.IFNA(VLOOKUP(Z1458,Ref_Kontak!H:H,1,FALSE),"FALSE")</f>
        <v>628999007703</v>
      </c>
      <c r="AH1458" t="str">
        <f t="shared" si="225"/>
        <v>METALDET1-LINE 8</v>
      </c>
      <c r="AI1458">
        <f>IF(I1458="violation",COUNTIF($AH$1:AH1458,AH1458),0)</f>
        <v>681</v>
      </c>
      <c r="AJ1458" t="str">
        <f t="shared" si="226"/>
        <v>violation-METALDET1</v>
      </c>
      <c r="AK1458">
        <f>IF(I1458="violation",COUNTIF($AJ$1:AJ1458,AJ1458),FALSE)</f>
        <v>1223</v>
      </c>
      <c r="AL1458">
        <f t="shared" si="227"/>
        <v>0</v>
      </c>
      <c r="AM1458">
        <f t="shared" si="228"/>
        <v>3</v>
      </c>
      <c r="AN1458" t="str">
        <f t="shared" si="229"/>
        <v>ALERT! 3 Violation founded @METALDET1</v>
      </c>
    </row>
    <row r="1459" spans="1:40">
      <c r="A1459" t="s">
        <v>120</v>
      </c>
      <c r="B1459" t="s">
        <v>121</v>
      </c>
      <c r="C1459" t="s">
        <v>1016</v>
      </c>
      <c r="D1459" t="s">
        <v>589</v>
      </c>
      <c r="E1459">
        <v>1</v>
      </c>
      <c r="G1459" t="s">
        <v>130</v>
      </c>
      <c r="I1459" t="s">
        <v>125</v>
      </c>
      <c r="Z1459" t="str">
        <f>IFERROR(MID(AA1459,FIND("-",H1459,1)+1,20),_xlfn.IFNA(VLOOKUP(F1459&amp;"-"&amp;AA1459,Ref_Kontak!$A:$E,4,FALSE),Ref_Kontak!$H$2))</f>
        <v>628999007703</v>
      </c>
      <c r="AA1459" t="str">
        <f t="shared" si="220"/>
        <v/>
      </c>
      <c r="AB1459" t="str">
        <f t="shared" si="221"/>
        <v/>
      </c>
      <c r="AC1459" t="str">
        <f t="shared" si="222"/>
        <v>628999007703</v>
      </c>
      <c r="AD1459" t="str">
        <f t="shared" si="223"/>
        <v>Halo+,+Visual+AI+5S+mendeteksi+Violation%3A+METALDET1-LINE+13</v>
      </c>
      <c r="AE1459" t="str">
        <f t="shared" si="224"/>
        <v>https://web.whatsapp.com/send/?phone=628999007703&amp;text=Halo+,+Visual+AI+5S+mendeteksi+Violation%3A+METALDET1-LINE+13&amp;type=phone_number&amp;app_absent=0</v>
      </c>
      <c r="AF1459" t="b">
        <f>IF(ISNA(VLOOKUP(D1459&amp;"-"&amp;AB1459, Ref_Kontak!$A:$E, 4, FALSE)), FALSE, TRUE)</f>
        <v>0</v>
      </c>
      <c r="AG1459" t="str">
        <f>_xlfn.IFNA(VLOOKUP(Z1459,Ref_Kontak!H:H,1,FALSE),"FALSE")</f>
        <v>628999007703</v>
      </c>
      <c r="AH1459" t="str">
        <f t="shared" si="225"/>
        <v>METALDET1-LINE 13</v>
      </c>
      <c r="AI1459">
        <f>IF(I1459="violation",COUNTIF($AH$1:AH1459,AH1459),0)</f>
        <v>544</v>
      </c>
      <c r="AJ1459" t="str">
        <f t="shared" si="226"/>
        <v>violation-METALDET1</v>
      </c>
      <c r="AK1459">
        <f>IF(I1459="violation",COUNTIF($AJ$1:AJ1459,AJ1459),FALSE)</f>
        <v>1224</v>
      </c>
      <c r="AL1459">
        <f t="shared" si="227"/>
        <v>0</v>
      </c>
      <c r="AM1459">
        <f t="shared" si="228"/>
        <v>3</v>
      </c>
      <c r="AN1459" t="str">
        <f t="shared" si="229"/>
        <v>ALERT! 3 Violation founded @METALDET1</v>
      </c>
    </row>
    <row r="1460" spans="1:40">
      <c r="A1460" t="s">
        <v>120</v>
      </c>
      <c r="B1460" t="s">
        <v>121</v>
      </c>
      <c r="C1460" t="s">
        <v>1016</v>
      </c>
      <c r="D1460" t="s">
        <v>129</v>
      </c>
      <c r="E1460">
        <v>1</v>
      </c>
      <c r="G1460" t="s">
        <v>130</v>
      </c>
      <c r="I1460" t="s">
        <v>125</v>
      </c>
      <c r="Z1460" t="str">
        <f>IFERROR(MID(AA1460,FIND("-",H1460,1)+1,20),_xlfn.IFNA(VLOOKUP(F1460&amp;"-"&amp;AA1460,Ref_Kontak!$A:$E,4,FALSE),Ref_Kontak!$H$2))</f>
        <v>628999007703</v>
      </c>
      <c r="AA1460" t="str">
        <f t="shared" si="220"/>
        <v/>
      </c>
      <c r="AB1460" t="str">
        <f t="shared" si="221"/>
        <v/>
      </c>
      <c r="AC1460" t="str">
        <f t="shared" si="222"/>
        <v>628999007703</v>
      </c>
      <c r="AD1460" t="str">
        <f t="shared" si="223"/>
        <v>Halo+,+Visual+AI+5S+mendeteksi+Violation%3A+METALDET1-LINE+8</v>
      </c>
      <c r="AE1460" t="str">
        <f t="shared" si="224"/>
        <v>https://web.whatsapp.com/send/?phone=628999007703&amp;text=Halo+,+Visual+AI+5S+mendeteksi+Violation%3A+METALDET1-LINE+8&amp;type=phone_number&amp;app_absent=0</v>
      </c>
      <c r="AF1460" t="b">
        <f>IF(ISNA(VLOOKUP(D1460&amp;"-"&amp;AB1460, Ref_Kontak!$A:$E, 4, FALSE)), FALSE, TRUE)</f>
        <v>0</v>
      </c>
      <c r="AG1460" t="str">
        <f>_xlfn.IFNA(VLOOKUP(Z1460,Ref_Kontak!H:H,1,FALSE),"FALSE")</f>
        <v>628999007703</v>
      </c>
      <c r="AH1460" t="str">
        <f t="shared" si="225"/>
        <v>METALDET1-LINE 8</v>
      </c>
      <c r="AI1460">
        <f>IF(I1460="violation",COUNTIF($AH$1:AH1460,AH1460),0)</f>
        <v>682</v>
      </c>
      <c r="AJ1460" t="str">
        <f t="shared" si="226"/>
        <v>violation-METALDET1</v>
      </c>
      <c r="AK1460">
        <f>IF(I1460="violation",COUNTIF($AJ$1:AJ1460,AJ1460),FALSE)</f>
        <v>1225</v>
      </c>
      <c r="AL1460">
        <f t="shared" si="227"/>
        <v>0</v>
      </c>
      <c r="AM1460">
        <f t="shared" si="228"/>
        <v>3</v>
      </c>
      <c r="AN1460" t="str">
        <f t="shared" si="229"/>
        <v>ALERT! 3 Violation founded @METALDET1</v>
      </c>
    </row>
    <row r="1461" spans="1:40">
      <c r="A1461" t="s">
        <v>120</v>
      </c>
      <c r="B1461" t="s">
        <v>121</v>
      </c>
      <c r="C1461" t="s">
        <v>1016</v>
      </c>
      <c r="D1461" t="s">
        <v>589</v>
      </c>
      <c r="E1461">
        <v>1</v>
      </c>
      <c r="G1461" t="s">
        <v>130</v>
      </c>
      <c r="I1461" t="s">
        <v>125</v>
      </c>
      <c r="Z1461" t="str">
        <f>IFERROR(MID(AA1461,FIND("-",H1461,1)+1,20),_xlfn.IFNA(VLOOKUP(F1461&amp;"-"&amp;AA1461,Ref_Kontak!$A:$E,4,FALSE),Ref_Kontak!$H$2))</f>
        <v>628999007703</v>
      </c>
      <c r="AA1461" t="str">
        <f t="shared" si="220"/>
        <v/>
      </c>
      <c r="AB1461" t="str">
        <f t="shared" si="221"/>
        <v/>
      </c>
      <c r="AC1461" t="str">
        <f t="shared" si="222"/>
        <v>628999007703</v>
      </c>
      <c r="AD1461" t="str">
        <f t="shared" si="223"/>
        <v>Halo+,+Visual+AI+5S+mendeteksi+Violation%3A+METALDET1-LINE+13</v>
      </c>
      <c r="AE1461" t="str">
        <f t="shared" si="224"/>
        <v>https://web.whatsapp.com/send/?phone=628999007703&amp;text=Halo+,+Visual+AI+5S+mendeteksi+Violation%3A+METALDET1-LINE+13&amp;type=phone_number&amp;app_absent=0</v>
      </c>
      <c r="AF1461" t="b">
        <f>IF(ISNA(VLOOKUP(D1461&amp;"-"&amp;AB1461, Ref_Kontak!$A:$E, 4, FALSE)), FALSE, TRUE)</f>
        <v>0</v>
      </c>
      <c r="AG1461" t="str">
        <f>_xlfn.IFNA(VLOOKUP(Z1461,Ref_Kontak!H:H,1,FALSE),"FALSE")</f>
        <v>628999007703</v>
      </c>
      <c r="AH1461" t="str">
        <f t="shared" si="225"/>
        <v>METALDET1-LINE 13</v>
      </c>
      <c r="AI1461">
        <f>IF(I1461="violation",COUNTIF($AH$1:AH1461,AH1461),0)</f>
        <v>545</v>
      </c>
      <c r="AJ1461" t="str">
        <f t="shared" si="226"/>
        <v>violation-METALDET1</v>
      </c>
      <c r="AK1461">
        <f>IF(I1461="violation",COUNTIF($AJ$1:AJ1461,AJ1461),FALSE)</f>
        <v>1226</v>
      </c>
      <c r="AL1461">
        <f t="shared" si="227"/>
        <v>0</v>
      </c>
      <c r="AM1461">
        <f t="shared" si="228"/>
        <v>3</v>
      </c>
      <c r="AN1461" t="str">
        <f t="shared" si="229"/>
        <v>ALERT! 3 Violation founded @METALDET1</v>
      </c>
    </row>
    <row r="1462" spans="1:40">
      <c r="A1462" t="s">
        <v>120</v>
      </c>
      <c r="B1462" t="s">
        <v>121</v>
      </c>
      <c r="C1462" t="s">
        <v>1017</v>
      </c>
      <c r="D1462" t="s">
        <v>129</v>
      </c>
      <c r="E1462">
        <v>1</v>
      </c>
      <c r="G1462" t="s">
        <v>130</v>
      </c>
      <c r="I1462" t="s">
        <v>125</v>
      </c>
      <c r="Z1462" t="str">
        <f>IFERROR(MID(AA1462,FIND("-",H1462,1)+1,20),_xlfn.IFNA(VLOOKUP(F1462&amp;"-"&amp;AA1462,Ref_Kontak!$A:$E,4,FALSE),Ref_Kontak!$H$2))</f>
        <v>628999007703</v>
      </c>
      <c r="AA1462" t="str">
        <f t="shared" si="220"/>
        <v/>
      </c>
      <c r="AB1462" t="str">
        <f t="shared" si="221"/>
        <v/>
      </c>
      <c r="AC1462" t="str">
        <f t="shared" si="222"/>
        <v>628999007703</v>
      </c>
      <c r="AD1462" t="str">
        <f t="shared" si="223"/>
        <v>Halo+,+Visual+AI+5S+mendeteksi+Violation%3A+METALDET1-LINE+8</v>
      </c>
      <c r="AE1462" t="str">
        <f t="shared" si="224"/>
        <v>https://web.whatsapp.com/send/?phone=628999007703&amp;text=Halo+,+Visual+AI+5S+mendeteksi+Violation%3A+METALDET1-LINE+8&amp;type=phone_number&amp;app_absent=0</v>
      </c>
      <c r="AF1462" t="b">
        <f>IF(ISNA(VLOOKUP(D1462&amp;"-"&amp;AB1462, Ref_Kontak!$A:$E, 4, FALSE)), FALSE, TRUE)</f>
        <v>0</v>
      </c>
      <c r="AG1462" t="str">
        <f>_xlfn.IFNA(VLOOKUP(Z1462,Ref_Kontak!H:H,1,FALSE),"FALSE")</f>
        <v>628999007703</v>
      </c>
      <c r="AH1462" t="str">
        <f t="shared" si="225"/>
        <v>METALDET1-LINE 8</v>
      </c>
      <c r="AI1462">
        <f>IF(I1462="violation",COUNTIF($AH$1:AH1462,AH1462),0)</f>
        <v>683</v>
      </c>
      <c r="AJ1462" t="str">
        <f t="shared" si="226"/>
        <v>violation-METALDET1</v>
      </c>
      <c r="AK1462">
        <f>IF(I1462="violation",COUNTIF($AJ$1:AJ1462,AJ1462),FALSE)</f>
        <v>1227</v>
      </c>
      <c r="AL1462">
        <f t="shared" si="227"/>
        <v>0</v>
      </c>
      <c r="AM1462">
        <f t="shared" si="228"/>
        <v>3</v>
      </c>
      <c r="AN1462" t="str">
        <f t="shared" si="229"/>
        <v>ALERT! 3 Violation founded @METALDET1</v>
      </c>
    </row>
    <row r="1463" spans="1:40">
      <c r="A1463" t="s">
        <v>120</v>
      </c>
      <c r="B1463" t="s">
        <v>121</v>
      </c>
      <c r="C1463" t="s">
        <v>1017</v>
      </c>
      <c r="D1463" t="s">
        <v>589</v>
      </c>
      <c r="E1463">
        <v>1</v>
      </c>
      <c r="G1463" t="s">
        <v>130</v>
      </c>
      <c r="I1463" t="s">
        <v>125</v>
      </c>
      <c r="Z1463" t="str">
        <f>IFERROR(MID(AA1463,FIND("-",H1463,1)+1,20),_xlfn.IFNA(VLOOKUP(F1463&amp;"-"&amp;AA1463,Ref_Kontak!$A:$E,4,FALSE),Ref_Kontak!$H$2))</f>
        <v>628999007703</v>
      </c>
      <c r="AA1463" t="str">
        <f t="shared" si="220"/>
        <v/>
      </c>
      <c r="AB1463" t="str">
        <f t="shared" si="221"/>
        <v/>
      </c>
      <c r="AC1463" t="str">
        <f t="shared" si="222"/>
        <v>628999007703</v>
      </c>
      <c r="AD1463" t="str">
        <f t="shared" si="223"/>
        <v>Halo+,+Visual+AI+5S+mendeteksi+Violation%3A+METALDET1-LINE+13</v>
      </c>
      <c r="AE1463" t="str">
        <f t="shared" si="224"/>
        <v>https://web.whatsapp.com/send/?phone=628999007703&amp;text=Halo+,+Visual+AI+5S+mendeteksi+Violation%3A+METALDET1-LINE+13&amp;type=phone_number&amp;app_absent=0</v>
      </c>
      <c r="AF1463" t="b">
        <f>IF(ISNA(VLOOKUP(D1463&amp;"-"&amp;AB1463, Ref_Kontak!$A:$E, 4, FALSE)), FALSE, TRUE)</f>
        <v>0</v>
      </c>
      <c r="AG1463" t="str">
        <f>_xlfn.IFNA(VLOOKUP(Z1463,Ref_Kontak!H:H,1,FALSE),"FALSE")</f>
        <v>628999007703</v>
      </c>
      <c r="AH1463" t="str">
        <f t="shared" si="225"/>
        <v>METALDET1-LINE 13</v>
      </c>
      <c r="AI1463">
        <f>IF(I1463="violation",COUNTIF($AH$1:AH1463,AH1463),0)</f>
        <v>546</v>
      </c>
      <c r="AJ1463" t="str">
        <f t="shared" si="226"/>
        <v>violation-METALDET1</v>
      </c>
      <c r="AK1463">
        <f>IF(I1463="violation",COUNTIF($AJ$1:AJ1463,AJ1463),FALSE)</f>
        <v>1228</v>
      </c>
      <c r="AL1463">
        <f t="shared" si="227"/>
        <v>0</v>
      </c>
      <c r="AM1463">
        <f t="shared" si="228"/>
        <v>3</v>
      </c>
      <c r="AN1463" t="str">
        <f t="shared" si="229"/>
        <v>ALERT! 3 Violation founded @METALDET1</v>
      </c>
    </row>
    <row r="1464" spans="1:40">
      <c r="A1464" t="s">
        <v>120</v>
      </c>
      <c r="B1464" t="s">
        <v>121</v>
      </c>
      <c r="C1464" t="s">
        <v>1018</v>
      </c>
      <c r="D1464" t="s">
        <v>129</v>
      </c>
      <c r="E1464">
        <v>1</v>
      </c>
      <c r="G1464" t="s">
        <v>130</v>
      </c>
      <c r="I1464" t="s">
        <v>125</v>
      </c>
      <c r="Z1464" t="str">
        <f>IFERROR(MID(AA1464,FIND("-",H1464,1)+1,20),_xlfn.IFNA(VLOOKUP(F1464&amp;"-"&amp;AA1464,Ref_Kontak!$A:$E,4,FALSE),Ref_Kontak!$H$2))</f>
        <v>628999007703</v>
      </c>
      <c r="AA1464" t="str">
        <f t="shared" si="220"/>
        <v/>
      </c>
      <c r="AB1464" t="str">
        <f t="shared" si="221"/>
        <v/>
      </c>
      <c r="AC1464" t="str">
        <f t="shared" si="222"/>
        <v>628999007703</v>
      </c>
      <c r="AD1464" t="str">
        <f t="shared" si="223"/>
        <v>Halo+,+Visual+AI+5S+mendeteksi+Violation%3A+METALDET1-LINE+8</v>
      </c>
      <c r="AE1464" t="str">
        <f t="shared" si="224"/>
        <v>https://web.whatsapp.com/send/?phone=628999007703&amp;text=Halo+,+Visual+AI+5S+mendeteksi+Violation%3A+METALDET1-LINE+8&amp;type=phone_number&amp;app_absent=0</v>
      </c>
      <c r="AF1464" t="b">
        <f>IF(ISNA(VLOOKUP(D1464&amp;"-"&amp;AB1464, Ref_Kontak!$A:$E, 4, FALSE)), FALSE, TRUE)</f>
        <v>0</v>
      </c>
      <c r="AG1464" t="str">
        <f>_xlfn.IFNA(VLOOKUP(Z1464,Ref_Kontak!H:H,1,FALSE),"FALSE")</f>
        <v>628999007703</v>
      </c>
      <c r="AH1464" t="str">
        <f t="shared" si="225"/>
        <v>METALDET1-LINE 8</v>
      </c>
      <c r="AI1464">
        <f>IF(I1464="violation",COUNTIF($AH$1:AH1464,AH1464),0)</f>
        <v>684</v>
      </c>
      <c r="AJ1464" t="str">
        <f t="shared" si="226"/>
        <v>violation-METALDET1</v>
      </c>
      <c r="AK1464">
        <f>IF(I1464="violation",COUNTIF($AJ$1:AJ1464,AJ1464),FALSE)</f>
        <v>1229</v>
      </c>
      <c r="AL1464">
        <f t="shared" si="227"/>
        <v>0</v>
      </c>
      <c r="AM1464">
        <f t="shared" si="228"/>
        <v>3</v>
      </c>
      <c r="AN1464" t="str">
        <f t="shared" si="229"/>
        <v>ALERT! 3 Violation founded @METALDET1</v>
      </c>
    </row>
    <row r="1465" spans="1:40">
      <c r="A1465" t="s">
        <v>120</v>
      </c>
      <c r="B1465" t="s">
        <v>121</v>
      </c>
      <c r="C1465" t="s">
        <v>1018</v>
      </c>
      <c r="D1465" t="s">
        <v>589</v>
      </c>
      <c r="E1465">
        <v>1</v>
      </c>
      <c r="G1465" t="s">
        <v>130</v>
      </c>
      <c r="I1465" t="s">
        <v>125</v>
      </c>
      <c r="Z1465" t="str">
        <f>IFERROR(MID(AA1465,FIND("-",H1465,1)+1,20),_xlfn.IFNA(VLOOKUP(F1465&amp;"-"&amp;AA1465,Ref_Kontak!$A:$E,4,FALSE),Ref_Kontak!$H$2))</f>
        <v>628999007703</v>
      </c>
      <c r="AA1465" t="str">
        <f t="shared" si="220"/>
        <v/>
      </c>
      <c r="AB1465" t="str">
        <f t="shared" si="221"/>
        <v/>
      </c>
      <c r="AC1465" t="str">
        <f t="shared" si="222"/>
        <v>628999007703</v>
      </c>
      <c r="AD1465" t="str">
        <f t="shared" si="223"/>
        <v>Halo+,+Visual+AI+5S+mendeteksi+Violation%3A+METALDET1-LINE+13</v>
      </c>
      <c r="AE1465" t="str">
        <f t="shared" si="224"/>
        <v>https://web.whatsapp.com/send/?phone=628999007703&amp;text=Halo+,+Visual+AI+5S+mendeteksi+Violation%3A+METALDET1-LINE+13&amp;type=phone_number&amp;app_absent=0</v>
      </c>
      <c r="AF1465" t="b">
        <f>IF(ISNA(VLOOKUP(D1465&amp;"-"&amp;AB1465, Ref_Kontak!$A:$E, 4, FALSE)), FALSE, TRUE)</f>
        <v>0</v>
      </c>
      <c r="AG1465" t="str">
        <f>_xlfn.IFNA(VLOOKUP(Z1465,Ref_Kontak!H:H,1,FALSE),"FALSE")</f>
        <v>628999007703</v>
      </c>
      <c r="AH1465" t="str">
        <f t="shared" si="225"/>
        <v>METALDET1-LINE 13</v>
      </c>
      <c r="AI1465">
        <f>IF(I1465="violation",COUNTIF($AH$1:AH1465,AH1465),0)</f>
        <v>547</v>
      </c>
      <c r="AJ1465" t="str">
        <f t="shared" si="226"/>
        <v>violation-METALDET1</v>
      </c>
      <c r="AK1465">
        <f>IF(I1465="violation",COUNTIF($AJ$1:AJ1465,AJ1465),FALSE)</f>
        <v>1230</v>
      </c>
      <c r="AL1465">
        <f t="shared" si="227"/>
        <v>0</v>
      </c>
      <c r="AM1465">
        <f t="shared" si="228"/>
        <v>3</v>
      </c>
      <c r="AN1465" t="str">
        <f t="shared" si="229"/>
        <v>ALERT! 3 Violation founded @METALDET1</v>
      </c>
    </row>
    <row r="1466" spans="1:40">
      <c r="A1466" t="s">
        <v>120</v>
      </c>
      <c r="B1466" t="s">
        <v>121</v>
      </c>
      <c r="C1466" t="s">
        <v>1019</v>
      </c>
      <c r="D1466" t="s">
        <v>129</v>
      </c>
      <c r="E1466">
        <v>1</v>
      </c>
      <c r="G1466" t="s">
        <v>130</v>
      </c>
      <c r="I1466" t="s">
        <v>125</v>
      </c>
      <c r="Z1466" t="str">
        <f>IFERROR(MID(AA1466,FIND("-",H1466,1)+1,20),_xlfn.IFNA(VLOOKUP(F1466&amp;"-"&amp;AA1466,Ref_Kontak!$A:$E,4,FALSE),Ref_Kontak!$H$2))</f>
        <v>628999007703</v>
      </c>
      <c r="AA1466" t="str">
        <f t="shared" si="220"/>
        <v/>
      </c>
      <c r="AB1466" t="str">
        <f t="shared" si="221"/>
        <v/>
      </c>
      <c r="AC1466" t="str">
        <f t="shared" si="222"/>
        <v>628999007703</v>
      </c>
      <c r="AD1466" t="str">
        <f t="shared" si="223"/>
        <v>Halo+,+Visual+AI+5S+mendeteksi+Violation%3A+METALDET1-LINE+8</v>
      </c>
      <c r="AE1466" t="str">
        <f t="shared" si="224"/>
        <v>https://web.whatsapp.com/send/?phone=628999007703&amp;text=Halo+,+Visual+AI+5S+mendeteksi+Violation%3A+METALDET1-LINE+8&amp;type=phone_number&amp;app_absent=0</v>
      </c>
      <c r="AF1466" t="b">
        <f>IF(ISNA(VLOOKUP(D1466&amp;"-"&amp;AB1466, Ref_Kontak!$A:$E, 4, FALSE)), FALSE, TRUE)</f>
        <v>0</v>
      </c>
      <c r="AG1466" t="str">
        <f>_xlfn.IFNA(VLOOKUP(Z1466,Ref_Kontak!H:H,1,FALSE),"FALSE")</f>
        <v>628999007703</v>
      </c>
      <c r="AH1466" t="str">
        <f t="shared" si="225"/>
        <v>METALDET1-LINE 8</v>
      </c>
      <c r="AI1466">
        <f>IF(I1466="violation",COUNTIF($AH$1:AH1466,AH1466),0)</f>
        <v>685</v>
      </c>
      <c r="AJ1466" t="str">
        <f t="shared" si="226"/>
        <v>violation-METALDET1</v>
      </c>
      <c r="AK1466">
        <f>IF(I1466="violation",COUNTIF($AJ$1:AJ1466,AJ1466),FALSE)</f>
        <v>1231</v>
      </c>
      <c r="AL1466">
        <f t="shared" si="227"/>
        <v>0</v>
      </c>
      <c r="AM1466">
        <f t="shared" si="228"/>
        <v>3</v>
      </c>
      <c r="AN1466" t="str">
        <f t="shared" si="229"/>
        <v>ALERT! 3 Violation founded @METALDET1</v>
      </c>
    </row>
    <row r="1467" spans="1:40">
      <c r="A1467" t="s">
        <v>120</v>
      </c>
      <c r="B1467" t="s">
        <v>121</v>
      </c>
      <c r="C1467" t="s">
        <v>1019</v>
      </c>
      <c r="D1467" t="s">
        <v>589</v>
      </c>
      <c r="E1467">
        <v>1</v>
      </c>
      <c r="G1467" t="s">
        <v>130</v>
      </c>
      <c r="I1467" t="s">
        <v>125</v>
      </c>
      <c r="Z1467" t="str">
        <f>IFERROR(MID(AA1467,FIND("-",H1467,1)+1,20),_xlfn.IFNA(VLOOKUP(F1467&amp;"-"&amp;AA1467,Ref_Kontak!$A:$E,4,FALSE),Ref_Kontak!$H$2))</f>
        <v>628999007703</v>
      </c>
      <c r="AA1467" t="str">
        <f t="shared" si="220"/>
        <v/>
      </c>
      <c r="AB1467" t="str">
        <f t="shared" si="221"/>
        <v/>
      </c>
      <c r="AC1467" t="str">
        <f t="shared" si="222"/>
        <v>628999007703</v>
      </c>
      <c r="AD1467" t="str">
        <f t="shared" si="223"/>
        <v>Halo+,+Visual+AI+5S+mendeteksi+Violation%3A+METALDET1-LINE+13</v>
      </c>
      <c r="AE1467" t="str">
        <f t="shared" si="224"/>
        <v>https://web.whatsapp.com/send/?phone=628999007703&amp;text=Halo+,+Visual+AI+5S+mendeteksi+Violation%3A+METALDET1-LINE+13&amp;type=phone_number&amp;app_absent=0</v>
      </c>
      <c r="AF1467" t="b">
        <f>IF(ISNA(VLOOKUP(D1467&amp;"-"&amp;AB1467, Ref_Kontak!$A:$E, 4, FALSE)), FALSE, TRUE)</f>
        <v>0</v>
      </c>
      <c r="AG1467" t="str">
        <f>_xlfn.IFNA(VLOOKUP(Z1467,Ref_Kontak!H:H,1,FALSE),"FALSE")</f>
        <v>628999007703</v>
      </c>
      <c r="AH1467" t="str">
        <f t="shared" si="225"/>
        <v>METALDET1-LINE 13</v>
      </c>
      <c r="AI1467">
        <f>IF(I1467="violation",COUNTIF($AH$1:AH1467,AH1467),0)</f>
        <v>548</v>
      </c>
      <c r="AJ1467" t="str">
        <f t="shared" si="226"/>
        <v>violation-METALDET1</v>
      </c>
      <c r="AK1467">
        <f>IF(I1467="violation",COUNTIF($AJ$1:AJ1467,AJ1467),FALSE)</f>
        <v>1232</v>
      </c>
      <c r="AL1467">
        <f t="shared" si="227"/>
        <v>0</v>
      </c>
      <c r="AM1467">
        <f t="shared" si="228"/>
        <v>3</v>
      </c>
      <c r="AN1467" t="str">
        <f t="shared" si="229"/>
        <v>ALERT! 3 Violation founded @METALDET1</v>
      </c>
    </row>
    <row r="1468" spans="1:40">
      <c r="A1468" t="s">
        <v>120</v>
      </c>
      <c r="B1468" t="s">
        <v>121</v>
      </c>
      <c r="C1468" t="s">
        <v>1020</v>
      </c>
      <c r="D1468" t="s">
        <v>129</v>
      </c>
      <c r="E1468">
        <v>1</v>
      </c>
      <c r="G1468" t="s">
        <v>130</v>
      </c>
      <c r="I1468" t="s">
        <v>125</v>
      </c>
      <c r="Z1468" t="str">
        <f>IFERROR(MID(AA1468,FIND("-",H1468,1)+1,20),_xlfn.IFNA(VLOOKUP(F1468&amp;"-"&amp;AA1468,Ref_Kontak!$A:$E,4,FALSE),Ref_Kontak!$H$2))</f>
        <v>628999007703</v>
      </c>
      <c r="AA1468" t="str">
        <f t="shared" si="220"/>
        <v/>
      </c>
      <c r="AB1468" t="str">
        <f t="shared" si="221"/>
        <v/>
      </c>
      <c r="AC1468" t="str">
        <f t="shared" si="222"/>
        <v>628999007703</v>
      </c>
      <c r="AD1468" t="str">
        <f t="shared" si="223"/>
        <v>Halo+,+Visual+AI+5S+mendeteksi+Violation%3A+METALDET1-LINE+8</v>
      </c>
      <c r="AE1468" t="str">
        <f t="shared" si="224"/>
        <v>https://web.whatsapp.com/send/?phone=628999007703&amp;text=Halo+,+Visual+AI+5S+mendeteksi+Violation%3A+METALDET1-LINE+8&amp;type=phone_number&amp;app_absent=0</v>
      </c>
      <c r="AF1468" t="b">
        <f>IF(ISNA(VLOOKUP(D1468&amp;"-"&amp;AB1468, Ref_Kontak!$A:$E, 4, FALSE)), FALSE, TRUE)</f>
        <v>0</v>
      </c>
      <c r="AG1468" t="str">
        <f>_xlfn.IFNA(VLOOKUP(Z1468,Ref_Kontak!H:H,1,FALSE),"FALSE")</f>
        <v>628999007703</v>
      </c>
      <c r="AH1468" t="str">
        <f t="shared" si="225"/>
        <v>METALDET1-LINE 8</v>
      </c>
      <c r="AI1468">
        <f>IF(I1468="violation",COUNTIF($AH$1:AH1468,AH1468),0)</f>
        <v>686</v>
      </c>
      <c r="AJ1468" t="str">
        <f t="shared" si="226"/>
        <v>violation-METALDET1</v>
      </c>
      <c r="AK1468">
        <f>IF(I1468="violation",COUNTIF($AJ$1:AJ1468,AJ1468),FALSE)</f>
        <v>1233</v>
      </c>
      <c r="AL1468">
        <f t="shared" si="227"/>
        <v>0</v>
      </c>
      <c r="AM1468">
        <f t="shared" si="228"/>
        <v>3</v>
      </c>
      <c r="AN1468" t="str">
        <f t="shared" si="229"/>
        <v>ALERT! 3 Violation founded @METALDET1</v>
      </c>
    </row>
    <row r="1469" spans="1:40">
      <c r="A1469" t="s">
        <v>120</v>
      </c>
      <c r="B1469" t="s">
        <v>121</v>
      </c>
      <c r="C1469" t="s">
        <v>1021</v>
      </c>
      <c r="D1469" t="s">
        <v>589</v>
      </c>
      <c r="E1469">
        <v>1</v>
      </c>
      <c r="G1469" t="s">
        <v>130</v>
      </c>
      <c r="I1469" t="s">
        <v>125</v>
      </c>
      <c r="Z1469" t="str">
        <f>IFERROR(MID(AA1469,FIND("-",H1469,1)+1,20),_xlfn.IFNA(VLOOKUP(F1469&amp;"-"&amp;AA1469,Ref_Kontak!$A:$E,4,FALSE),Ref_Kontak!$H$2))</f>
        <v>628999007703</v>
      </c>
      <c r="AA1469" t="str">
        <f t="shared" si="220"/>
        <v/>
      </c>
      <c r="AB1469" t="str">
        <f t="shared" si="221"/>
        <v/>
      </c>
      <c r="AC1469" t="str">
        <f t="shared" si="222"/>
        <v>628999007703</v>
      </c>
      <c r="AD1469" t="str">
        <f t="shared" si="223"/>
        <v>Halo+,+Visual+AI+5S+mendeteksi+Violation%3A+METALDET1-LINE+13</v>
      </c>
      <c r="AE1469" t="str">
        <f t="shared" si="224"/>
        <v>https://web.whatsapp.com/send/?phone=628999007703&amp;text=Halo+,+Visual+AI+5S+mendeteksi+Violation%3A+METALDET1-LINE+13&amp;type=phone_number&amp;app_absent=0</v>
      </c>
      <c r="AF1469" t="b">
        <f>IF(ISNA(VLOOKUP(D1469&amp;"-"&amp;AB1469, Ref_Kontak!$A:$E, 4, FALSE)), FALSE, TRUE)</f>
        <v>0</v>
      </c>
      <c r="AG1469" t="str">
        <f>_xlfn.IFNA(VLOOKUP(Z1469,Ref_Kontak!H:H,1,FALSE),"FALSE")</f>
        <v>628999007703</v>
      </c>
      <c r="AH1469" t="str">
        <f t="shared" si="225"/>
        <v>METALDET1-LINE 13</v>
      </c>
      <c r="AI1469">
        <f>IF(I1469="violation",COUNTIF($AH$1:AH1469,AH1469),0)</f>
        <v>549</v>
      </c>
      <c r="AJ1469" t="str">
        <f t="shared" si="226"/>
        <v>violation-METALDET1</v>
      </c>
      <c r="AK1469">
        <f>IF(I1469="violation",COUNTIF($AJ$1:AJ1469,AJ1469),FALSE)</f>
        <v>1234</v>
      </c>
      <c r="AL1469">
        <f t="shared" si="227"/>
        <v>0</v>
      </c>
      <c r="AM1469">
        <f t="shared" si="228"/>
        <v>3</v>
      </c>
      <c r="AN1469" t="str">
        <f t="shared" si="229"/>
        <v>ALERT! 3 Violation founded @METALDET1</v>
      </c>
    </row>
    <row r="1470" spans="1:40">
      <c r="A1470" t="s">
        <v>120</v>
      </c>
      <c r="B1470" t="s">
        <v>121</v>
      </c>
      <c r="C1470" t="s">
        <v>1021</v>
      </c>
      <c r="D1470" t="s">
        <v>129</v>
      </c>
      <c r="E1470">
        <v>1</v>
      </c>
      <c r="G1470" t="s">
        <v>130</v>
      </c>
      <c r="I1470" t="s">
        <v>125</v>
      </c>
      <c r="Z1470" t="str">
        <f>IFERROR(MID(AA1470,FIND("-",H1470,1)+1,20),_xlfn.IFNA(VLOOKUP(F1470&amp;"-"&amp;AA1470,Ref_Kontak!$A:$E,4,FALSE),Ref_Kontak!$H$2))</f>
        <v>628999007703</v>
      </c>
      <c r="AA1470" t="str">
        <f t="shared" si="220"/>
        <v/>
      </c>
      <c r="AB1470" t="str">
        <f t="shared" si="221"/>
        <v/>
      </c>
      <c r="AC1470" t="str">
        <f t="shared" si="222"/>
        <v>628999007703</v>
      </c>
      <c r="AD1470" t="str">
        <f t="shared" si="223"/>
        <v>Halo+,+Visual+AI+5S+mendeteksi+Violation%3A+METALDET1-LINE+8</v>
      </c>
      <c r="AE1470" t="str">
        <f t="shared" si="224"/>
        <v>https://web.whatsapp.com/send/?phone=628999007703&amp;text=Halo+,+Visual+AI+5S+mendeteksi+Violation%3A+METALDET1-LINE+8&amp;type=phone_number&amp;app_absent=0</v>
      </c>
      <c r="AF1470" t="b">
        <f>IF(ISNA(VLOOKUP(D1470&amp;"-"&amp;AB1470, Ref_Kontak!$A:$E, 4, FALSE)), FALSE, TRUE)</f>
        <v>0</v>
      </c>
      <c r="AG1470" t="str">
        <f>_xlfn.IFNA(VLOOKUP(Z1470,Ref_Kontak!H:H,1,FALSE),"FALSE")</f>
        <v>628999007703</v>
      </c>
      <c r="AH1470" t="str">
        <f t="shared" si="225"/>
        <v>METALDET1-LINE 8</v>
      </c>
      <c r="AI1470">
        <f>IF(I1470="violation",COUNTIF($AH$1:AH1470,AH1470),0)</f>
        <v>687</v>
      </c>
      <c r="AJ1470" t="str">
        <f t="shared" si="226"/>
        <v>violation-METALDET1</v>
      </c>
      <c r="AK1470">
        <f>IF(I1470="violation",COUNTIF($AJ$1:AJ1470,AJ1470),FALSE)</f>
        <v>1235</v>
      </c>
      <c r="AL1470">
        <f t="shared" si="227"/>
        <v>0</v>
      </c>
      <c r="AM1470">
        <f t="shared" si="228"/>
        <v>3</v>
      </c>
      <c r="AN1470" t="str">
        <f t="shared" si="229"/>
        <v>ALERT! 3 Violation founded @METALDET1</v>
      </c>
    </row>
    <row r="1471" spans="1:40">
      <c r="A1471" t="s">
        <v>120</v>
      </c>
      <c r="B1471" t="s">
        <v>121</v>
      </c>
      <c r="C1471" t="s">
        <v>1021</v>
      </c>
      <c r="D1471" t="s">
        <v>589</v>
      </c>
      <c r="E1471">
        <v>1</v>
      </c>
      <c r="G1471" t="s">
        <v>130</v>
      </c>
      <c r="I1471" t="s">
        <v>125</v>
      </c>
      <c r="Z1471" t="str">
        <f>IFERROR(MID(AA1471,FIND("-",H1471,1)+1,20),_xlfn.IFNA(VLOOKUP(F1471&amp;"-"&amp;AA1471,Ref_Kontak!$A:$E,4,FALSE),Ref_Kontak!$H$2))</f>
        <v>628999007703</v>
      </c>
      <c r="AA1471" t="str">
        <f t="shared" si="220"/>
        <v/>
      </c>
      <c r="AB1471" t="str">
        <f t="shared" si="221"/>
        <v/>
      </c>
      <c r="AC1471" t="str">
        <f t="shared" si="222"/>
        <v>628999007703</v>
      </c>
      <c r="AD1471" t="str">
        <f t="shared" si="223"/>
        <v>Halo+,+Visual+AI+5S+mendeteksi+Violation%3A+METALDET1-LINE+13</v>
      </c>
      <c r="AE1471" t="str">
        <f t="shared" si="224"/>
        <v>https://web.whatsapp.com/send/?phone=628999007703&amp;text=Halo+,+Visual+AI+5S+mendeteksi+Violation%3A+METALDET1-LINE+13&amp;type=phone_number&amp;app_absent=0</v>
      </c>
      <c r="AF1471" t="b">
        <f>IF(ISNA(VLOOKUP(D1471&amp;"-"&amp;AB1471, Ref_Kontak!$A:$E, 4, FALSE)), FALSE, TRUE)</f>
        <v>0</v>
      </c>
      <c r="AG1471" t="str">
        <f>_xlfn.IFNA(VLOOKUP(Z1471,Ref_Kontak!H:H,1,FALSE),"FALSE")</f>
        <v>628999007703</v>
      </c>
      <c r="AH1471" t="str">
        <f t="shared" si="225"/>
        <v>METALDET1-LINE 13</v>
      </c>
      <c r="AI1471">
        <f>IF(I1471="violation",COUNTIF($AH$1:AH1471,AH1471),0)</f>
        <v>550</v>
      </c>
      <c r="AJ1471" t="str">
        <f t="shared" si="226"/>
        <v>violation-METALDET1</v>
      </c>
      <c r="AK1471">
        <f>IF(I1471="violation",COUNTIF($AJ$1:AJ1471,AJ1471),FALSE)</f>
        <v>1236</v>
      </c>
      <c r="AL1471">
        <f t="shared" si="227"/>
        <v>0</v>
      </c>
      <c r="AM1471">
        <f t="shared" si="228"/>
        <v>3</v>
      </c>
      <c r="AN1471" t="str">
        <f t="shared" si="229"/>
        <v>ALERT! 3 Violation founded @METALDET1</v>
      </c>
    </row>
    <row r="1472" spans="1:40">
      <c r="A1472" t="s">
        <v>120</v>
      </c>
      <c r="B1472" t="s">
        <v>121</v>
      </c>
      <c r="C1472" t="s">
        <v>1022</v>
      </c>
      <c r="D1472" t="s">
        <v>129</v>
      </c>
      <c r="E1472">
        <v>1</v>
      </c>
      <c r="G1472" t="s">
        <v>130</v>
      </c>
      <c r="I1472" t="s">
        <v>125</v>
      </c>
      <c r="Z1472" t="str">
        <f>IFERROR(MID(AA1472,FIND("-",H1472,1)+1,20),_xlfn.IFNA(VLOOKUP(F1472&amp;"-"&amp;AA1472,Ref_Kontak!$A:$E,4,FALSE),Ref_Kontak!$H$2))</f>
        <v>628999007703</v>
      </c>
      <c r="AA1472" t="str">
        <f t="shared" si="220"/>
        <v/>
      </c>
      <c r="AB1472" t="str">
        <f t="shared" si="221"/>
        <v/>
      </c>
      <c r="AC1472" t="str">
        <f t="shared" si="222"/>
        <v>628999007703</v>
      </c>
      <c r="AD1472" t="str">
        <f t="shared" si="223"/>
        <v>Halo+,+Visual+AI+5S+mendeteksi+Violation%3A+METALDET1-LINE+8</v>
      </c>
      <c r="AE1472" t="str">
        <f t="shared" si="224"/>
        <v>https://web.whatsapp.com/send/?phone=628999007703&amp;text=Halo+,+Visual+AI+5S+mendeteksi+Violation%3A+METALDET1-LINE+8&amp;type=phone_number&amp;app_absent=0</v>
      </c>
      <c r="AF1472" t="b">
        <f>IF(ISNA(VLOOKUP(D1472&amp;"-"&amp;AB1472, Ref_Kontak!$A:$E, 4, FALSE)), FALSE, TRUE)</f>
        <v>0</v>
      </c>
      <c r="AG1472" t="str">
        <f>_xlfn.IFNA(VLOOKUP(Z1472,Ref_Kontak!H:H,1,FALSE),"FALSE")</f>
        <v>628999007703</v>
      </c>
      <c r="AH1472" t="str">
        <f t="shared" si="225"/>
        <v>METALDET1-LINE 8</v>
      </c>
      <c r="AI1472">
        <f>IF(I1472="violation",COUNTIF($AH$1:AH1472,AH1472),0)</f>
        <v>688</v>
      </c>
      <c r="AJ1472" t="str">
        <f t="shared" si="226"/>
        <v>violation-METALDET1</v>
      </c>
      <c r="AK1472">
        <f>IF(I1472="violation",COUNTIF($AJ$1:AJ1472,AJ1472),FALSE)</f>
        <v>1237</v>
      </c>
      <c r="AL1472">
        <f t="shared" si="227"/>
        <v>0</v>
      </c>
      <c r="AM1472">
        <f t="shared" si="228"/>
        <v>3</v>
      </c>
      <c r="AN1472" t="str">
        <f t="shared" si="229"/>
        <v>ALERT! 3 Violation founded @METALDET1</v>
      </c>
    </row>
    <row r="1473" spans="1:40">
      <c r="A1473" t="s">
        <v>120</v>
      </c>
      <c r="B1473" t="s">
        <v>121</v>
      </c>
      <c r="C1473" t="s">
        <v>1022</v>
      </c>
      <c r="D1473" t="s">
        <v>589</v>
      </c>
      <c r="E1473">
        <v>1</v>
      </c>
      <c r="G1473" t="s">
        <v>130</v>
      </c>
      <c r="I1473" t="s">
        <v>125</v>
      </c>
      <c r="Z1473" t="str">
        <f>IFERROR(MID(AA1473,FIND("-",H1473,1)+1,20),_xlfn.IFNA(VLOOKUP(F1473&amp;"-"&amp;AA1473,Ref_Kontak!$A:$E,4,FALSE),Ref_Kontak!$H$2))</f>
        <v>628999007703</v>
      </c>
      <c r="AA1473" t="str">
        <f t="shared" si="220"/>
        <v/>
      </c>
      <c r="AB1473" t="str">
        <f t="shared" si="221"/>
        <v/>
      </c>
      <c r="AC1473" t="str">
        <f t="shared" si="222"/>
        <v>628999007703</v>
      </c>
      <c r="AD1473" t="str">
        <f t="shared" si="223"/>
        <v>Halo+,+Visual+AI+5S+mendeteksi+Violation%3A+METALDET1-LINE+13</v>
      </c>
      <c r="AE1473" t="str">
        <f t="shared" si="224"/>
        <v>https://web.whatsapp.com/send/?phone=628999007703&amp;text=Halo+,+Visual+AI+5S+mendeteksi+Violation%3A+METALDET1-LINE+13&amp;type=phone_number&amp;app_absent=0</v>
      </c>
      <c r="AF1473" t="b">
        <f>IF(ISNA(VLOOKUP(D1473&amp;"-"&amp;AB1473, Ref_Kontak!$A:$E, 4, FALSE)), FALSE, TRUE)</f>
        <v>0</v>
      </c>
      <c r="AG1473" t="str">
        <f>_xlfn.IFNA(VLOOKUP(Z1473,Ref_Kontak!H:H,1,FALSE),"FALSE")</f>
        <v>628999007703</v>
      </c>
      <c r="AH1473" t="str">
        <f t="shared" si="225"/>
        <v>METALDET1-LINE 13</v>
      </c>
      <c r="AI1473">
        <f>IF(I1473="violation",COUNTIF($AH$1:AH1473,AH1473),0)</f>
        <v>551</v>
      </c>
      <c r="AJ1473" t="str">
        <f t="shared" si="226"/>
        <v>violation-METALDET1</v>
      </c>
      <c r="AK1473">
        <f>IF(I1473="violation",COUNTIF($AJ$1:AJ1473,AJ1473),FALSE)</f>
        <v>1238</v>
      </c>
      <c r="AL1473">
        <f t="shared" si="227"/>
        <v>0</v>
      </c>
      <c r="AM1473">
        <f t="shared" si="228"/>
        <v>3</v>
      </c>
      <c r="AN1473" t="str">
        <f t="shared" si="229"/>
        <v>ALERT! 3 Violation founded @METALDET1</v>
      </c>
    </row>
    <row r="1474" spans="1:40">
      <c r="A1474" t="s">
        <v>120</v>
      </c>
      <c r="B1474" t="s">
        <v>121</v>
      </c>
      <c r="C1474" t="s">
        <v>1023</v>
      </c>
      <c r="D1474" t="s">
        <v>589</v>
      </c>
      <c r="E1474">
        <v>1</v>
      </c>
      <c r="G1474" t="s">
        <v>130</v>
      </c>
      <c r="I1474" t="s">
        <v>125</v>
      </c>
      <c r="Z1474" t="str">
        <f>IFERROR(MID(AA1474,FIND("-",H1474,1)+1,20),_xlfn.IFNA(VLOOKUP(F1474&amp;"-"&amp;AA1474,Ref_Kontak!$A:$E,4,FALSE),Ref_Kontak!$H$2))</f>
        <v>628999007703</v>
      </c>
      <c r="AA1474" t="str">
        <f t="shared" ref="AA1474:AA1537" si="230">CLEAN(SUBSTITUTE(H1474," ",""))</f>
        <v/>
      </c>
      <c r="AB1474" t="str">
        <f t="shared" ref="AB1474:AB1537" si="231">IFERROR(LEFT(AA1474,FIND("-",H1474,1)-1),CLEAN(SUBSTITUTE(SUBSTITUTE(H1474," ",""),"-","")))</f>
        <v/>
      </c>
      <c r="AC1474" t="str">
        <f t="shared" ref="AC1474:AC1537" si="232">IF(LEFT(Z1474,1)="0","62"&amp; MID(Z1474,2,999),Z1474)</f>
        <v>628999007703</v>
      </c>
      <c r="AD1474" t="str">
        <f t="shared" ref="AD1474:AD1537" si="233">"Halo+"&amp;AB1474&amp;","&amp;"+Visual+AI+5S+mendeteksi+Violation%3A+"&amp;SUBSTITUTE(AH1474," ","+")</f>
        <v>Halo+,+Visual+AI+5S+mendeteksi+Violation%3A+METALDET1-LINE+13</v>
      </c>
      <c r="AE1474" t="str">
        <f t="shared" ref="AE1474:AE1537" si="234">"https://web.whatsapp.com/send/?phone="&amp;AC1474&amp;"&amp;text="&amp;AD1474&amp;"&amp;type=phone_number&amp;app_absent=0"</f>
        <v>https://web.whatsapp.com/send/?phone=628999007703&amp;text=Halo+,+Visual+AI+5S+mendeteksi+Violation%3A+METALDET1-LINE+13&amp;type=phone_number&amp;app_absent=0</v>
      </c>
      <c r="AF1474" t="b">
        <f>IF(ISNA(VLOOKUP(D1474&amp;"-"&amp;AB1474, Ref_Kontak!$A:$E, 4, FALSE)), FALSE, TRUE)</f>
        <v>0</v>
      </c>
      <c r="AG1474" t="str">
        <f>_xlfn.IFNA(VLOOKUP(Z1474,Ref_Kontak!H:H,1,FALSE),"FALSE")</f>
        <v>628999007703</v>
      </c>
      <c r="AH1474" t="str">
        <f t="shared" ref="AH1474:AH1537" si="235">G1474&amp;"-"&amp;D1474</f>
        <v>METALDET1-LINE 13</v>
      </c>
      <c r="AI1474">
        <f>IF(I1474="violation",COUNTIF($AH$1:AH1474,AH1474),0)</f>
        <v>552</v>
      </c>
      <c r="AJ1474" t="str">
        <f t="shared" si="226"/>
        <v>violation-METALDET1</v>
      </c>
      <c r="AK1474">
        <f>IF(I1474="violation",COUNTIF($AJ$1:AJ1474,AJ1474),FALSE)</f>
        <v>1239</v>
      </c>
      <c r="AL1474">
        <f t="shared" si="227"/>
        <v>0</v>
      </c>
      <c r="AM1474">
        <f t="shared" si="228"/>
        <v>3</v>
      </c>
      <c r="AN1474" t="str">
        <f t="shared" si="229"/>
        <v>ALERT! 3 Violation founded @METALDET1</v>
      </c>
    </row>
    <row r="1475" spans="1:40">
      <c r="A1475" t="s">
        <v>120</v>
      </c>
      <c r="B1475" t="s">
        <v>121</v>
      </c>
      <c r="C1475" t="s">
        <v>1023</v>
      </c>
      <c r="D1475" t="s">
        <v>129</v>
      </c>
      <c r="E1475">
        <v>1</v>
      </c>
      <c r="G1475" t="s">
        <v>130</v>
      </c>
      <c r="I1475" t="s">
        <v>125</v>
      </c>
      <c r="Z1475" t="str">
        <f>IFERROR(MID(AA1475,FIND("-",H1475,1)+1,20),_xlfn.IFNA(VLOOKUP(F1475&amp;"-"&amp;AA1475,Ref_Kontak!$A:$E,4,FALSE),Ref_Kontak!$H$2))</f>
        <v>628999007703</v>
      </c>
      <c r="AA1475" t="str">
        <f t="shared" si="230"/>
        <v/>
      </c>
      <c r="AB1475" t="str">
        <f t="shared" si="231"/>
        <v/>
      </c>
      <c r="AC1475" t="str">
        <f t="shared" si="232"/>
        <v>628999007703</v>
      </c>
      <c r="AD1475" t="str">
        <f t="shared" si="233"/>
        <v>Halo+,+Visual+AI+5S+mendeteksi+Violation%3A+METALDET1-LINE+8</v>
      </c>
      <c r="AE1475" t="str">
        <f t="shared" si="234"/>
        <v>https://web.whatsapp.com/send/?phone=628999007703&amp;text=Halo+,+Visual+AI+5S+mendeteksi+Violation%3A+METALDET1-LINE+8&amp;type=phone_number&amp;app_absent=0</v>
      </c>
      <c r="AF1475" t="b">
        <f>IF(ISNA(VLOOKUP(D1475&amp;"-"&amp;AB1475, Ref_Kontak!$A:$E, 4, FALSE)), FALSE, TRUE)</f>
        <v>0</v>
      </c>
      <c r="AG1475" t="str">
        <f>_xlfn.IFNA(VLOOKUP(Z1475,Ref_Kontak!H:H,1,FALSE),"FALSE")</f>
        <v>628999007703</v>
      </c>
      <c r="AH1475" t="str">
        <f t="shared" si="235"/>
        <v>METALDET1-LINE 8</v>
      </c>
      <c r="AI1475">
        <f>IF(I1475="violation",COUNTIF($AH$1:AH1475,AH1475),0)</f>
        <v>689</v>
      </c>
      <c r="AJ1475" t="str">
        <f t="shared" ref="AJ1475:AJ1538" si="236">I1475&amp;"-"&amp;G1475</f>
        <v>violation-METALDET1</v>
      </c>
      <c r="AK1475">
        <f>IF(I1475="violation",COUNTIF($AJ$1:AJ1475,AJ1475),FALSE)</f>
        <v>1240</v>
      </c>
      <c r="AL1475">
        <f t="shared" ref="AL1475:AL1538" si="237">IF(AI1475=1,1,0)</f>
        <v>0</v>
      </c>
      <c r="AM1475">
        <f t="shared" ref="AM1475:AM1538" si="238">SUMIF($AJ$2:$AJ$5516,AJ1475,$AL$2:$AL$5516)</f>
        <v>3</v>
      </c>
      <c r="AN1475" t="str">
        <f t="shared" ref="AN1475:AN1538" si="239">"ALERT! " &amp;AM1475&amp; " Violation founded @"&amp;G1475</f>
        <v>ALERT! 3 Violation founded @METALDET1</v>
      </c>
    </row>
    <row r="1476" spans="1:40">
      <c r="A1476" t="s">
        <v>120</v>
      </c>
      <c r="B1476" t="s">
        <v>121</v>
      </c>
      <c r="C1476" t="s">
        <v>1024</v>
      </c>
      <c r="D1476" t="s">
        <v>129</v>
      </c>
      <c r="E1476">
        <v>1</v>
      </c>
      <c r="G1476" t="s">
        <v>130</v>
      </c>
      <c r="I1476" t="s">
        <v>125</v>
      </c>
      <c r="Z1476" t="str">
        <f>IFERROR(MID(AA1476,FIND("-",H1476,1)+1,20),_xlfn.IFNA(VLOOKUP(F1476&amp;"-"&amp;AA1476,Ref_Kontak!$A:$E,4,FALSE),Ref_Kontak!$H$2))</f>
        <v>628999007703</v>
      </c>
      <c r="AA1476" t="str">
        <f t="shared" si="230"/>
        <v/>
      </c>
      <c r="AB1476" t="str">
        <f t="shared" si="231"/>
        <v/>
      </c>
      <c r="AC1476" t="str">
        <f t="shared" si="232"/>
        <v>628999007703</v>
      </c>
      <c r="AD1476" t="str">
        <f t="shared" si="233"/>
        <v>Halo+,+Visual+AI+5S+mendeteksi+Violation%3A+METALDET1-LINE+8</v>
      </c>
      <c r="AE1476" t="str">
        <f t="shared" si="234"/>
        <v>https://web.whatsapp.com/send/?phone=628999007703&amp;text=Halo+,+Visual+AI+5S+mendeteksi+Violation%3A+METALDET1-LINE+8&amp;type=phone_number&amp;app_absent=0</v>
      </c>
      <c r="AF1476" t="b">
        <f>IF(ISNA(VLOOKUP(D1476&amp;"-"&amp;AB1476, Ref_Kontak!$A:$E, 4, FALSE)), FALSE, TRUE)</f>
        <v>0</v>
      </c>
      <c r="AG1476" t="str">
        <f>_xlfn.IFNA(VLOOKUP(Z1476,Ref_Kontak!H:H,1,FALSE),"FALSE")</f>
        <v>628999007703</v>
      </c>
      <c r="AH1476" t="str">
        <f t="shared" si="235"/>
        <v>METALDET1-LINE 8</v>
      </c>
      <c r="AI1476">
        <f>IF(I1476="violation",COUNTIF($AH$1:AH1476,AH1476),0)</f>
        <v>690</v>
      </c>
      <c r="AJ1476" t="str">
        <f t="shared" si="236"/>
        <v>violation-METALDET1</v>
      </c>
      <c r="AK1476">
        <f>IF(I1476="violation",COUNTIF($AJ$1:AJ1476,AJ1476),FALSE)</f>
        <v>1241</v>
      </c>
      <c r="AL1476">
        <f t="shared" si="237"/>
        <v>0</v>
      </c>
      <c r="AM1476">
        <f t="shared" si="238"/>
        <v>3</v>
      </c>
      <c r="AN1476" t="str">
        <f t="shared" si="239"/>
        <v>ALERT! 3 Violation founded @METALDET1</v>
      </c>
    </row>
    <row r="1477" spans="1:40">
      <c r="A1477" t="s">
        <v>120</v>
      </c>
      <c r="B1477" t="s">
        <v>121</v>
      </c>
      <c r="C1477" t="s">
        <v>1024</v>
      </c>
      <c r="D1477" t="s">
        <v>589</v>
      </c>
      <c r="E1477">
        <v>1</v>
      </c>
      <c r="G1477" t="s">
        <v>130</v>
      </c>
      <c r="I1477" t="s">
        <v>125</v>
      </c>
      <c r="Z1477" t="str">
        <f>IFERROR(MID(AA1477,FIND("-",H1477,1)+1,20),_xlfn.IFNA(VLOOKUP(F1477&amp;"-"&amp;AA1477,Ref_Kontak!$A:$E,4,FALSE),Ref_Kontak!$H$2))</f>
        <v>628999007703</v>
      </c>
      <c r="AA1477" t="str">
        <f t="shared" si="230"/>
        <v/>
      </c>
      <c r="AB1477" t="str">
        <f t="shared" si="231"/>
        <v/>
      </c>
      <c r="AC1477" t="str">
        <f t="shared" si="232"/>
        <v>628999007703</v>
      </c>
      <c r="AD1477" t="str">
        <f t="shared" si="233"/>
        <v>Halo+,+Visual+AI+5S+mendeteksi+Violation%3A+METALDET1-LINE+13</v>
      </c>
      <c r="AE1477" t="str">
        <f t="shared" si="234"/>
        <v>https://web.whatsapp.com/send/?phone=628999007703&amp;text=Halo+,+Visual+AI+5S+mendeteksi+Violation%3A+METALDET1-LINE+13&amp;type=phone_number&amp;app_absent=0</v>
      </c>
      <c r="AF1477" t="b">
        <f>IF(ISNA(VLOOKUP(D1477&amp;"-"&amp;AB1477, Ref_Kontak!$A:$E, 4, FALSE)), FALSE, TRUE)</f>
        <v>0</v>
      </c>
      <c r="AG1477" t="str">
        <f>_xlfn.IFNA(VLOOKUP(Z1477,Ref_Kontak!H:H,1,FALSE),"FALSE")</f>
        <v>628999007703</v>
      </c>
      <c r="AH1477" t="str">
        <f t="shared" si="235"/>
        <v>METALDET1-LINE 13</v>
      </c>
      <c r="AI1477">
        <f>IF(I1477="violation",COUNTIF($AH$1:AH1477,AH1477),0)</f>
        <v>553</v>
      </c>
      <c r="AJ1477" t="str">
        <f t="shared" si="236"/>
        <v>violation-METALDET1</v>
      </c>
      <c r="AK1477">
        <f>IF(I1477="violation",COUNTIF($AJ$1:AJ1477,AJ1477),FALSE)</f>
        <v>1242</v>
      </c>
      <c r="AL1477">
        <f t="shared" si="237"/>
        <v>0</v>
      </c>
      <c r="AM1477">
        <f t="shared" si="238"/>
        <v>3</v>
      </c>
      <c r="AN1477" t="str">
        <f t="shared" si="239"/>
        <v>ALERT! 3 Violation founded @METALDET1</v>
      </c>
    </row>
    <row r="1478" spans="1:40">
      <c r="A1478" t="s">
        <v>120</v>
      </c>
      <c r="B1478" t="s">
        <v>121</v>
      </c>
      <c r="C1478" t="s">
        <v>1025</v>
      </c>
      <c r="D1478" t="s">
        <v>129</v>
      </c>
      <c r="E1478">
        <v>1</v>
      </c>
      <c r="G1478" t="s">
        <v>130</v>
      </c>
      <c r="I1478" t="s">
        <v>125</v>
      </c>
      <c r="Z1478" t="str">
        <f>IFERROR(MID(AA1478,FIND("-",H1478,1)+1,20),_xlfn.IFNA(VLOOKUP(F1478&amp;"-"&amp;AA1478,Ref_Kontak!$A:$E,4,FALSE),Ref_Kontak!$H$2))</f>
        <v>628999007703</v>
      </c>
      <c r="AA1478" t="str">
        <f t="shared" si="230"/>
        <v/>
      </c>
      <c r="AB1478" t="str">
        <f t="shared" si="231"/>
        <v/>
      </c>
      <c r="AC1478" t="str">
        <f t="shared" si="232"/>
        <v>628999007703</v>
      </c>
      <c r="AD1478" t="str">
        <f t="shared" si="233"/>
        <v>Halo+,+Visual+AI+5S+mendeteksi+Violation%3A+METALDET1-LINE+8</v>
      </c>
      <c r="AE1478" t="str">
        <f t="shared" si="234"/>
        <v>https://web.whatsapp.com/send/?phone=628999007703&amp;text=Halo+,+Visual+AI+5S+mendeteksi+Violation%3A+METALDET1-LINE+8&amp;type=phone_number&amp;app_absent=0</v>
      </c>
      <c r="AF1478" t="b">
        <f>IF(ISNA(VLOOKUP(D1478&amp;"-"&amp;AB1478, Ref_Kontak!$A:$E, 4, FALSE)), FALSE, TRUE)</f>
        <v>0</v>
      </c>
      <c r="AG1478" t="str">
        <f>_xlfn.IFNA(VLOOKUP(Z1478,Ref_Kontak!H:H,1,FALSE),"FALSE")</f>
        <v>628999007703</v>
      </c>
      <c r="AH1478" t="str">
        <f t="shared" si="235"/>
        <v>METALDET1-LINE 8</v>
      </c>
      <c r="AI1478">
        <f>IF(I1478="violation",COUNTIF($AH$1:AH1478,AH1478),0)</f>
        <v>691</v>
      </c>
      <c r="AJ1478" t="str">
        <f t="shared" si="236"/>
        <v>violation-METALDET1</v>
      </c>
      <c r="AK1478">
        <f>IF(I1478="violation",COUNTIF($AJ$1:AJ1478,AJ1478),FALSE)</f>
        <v>1243</v>
      </c>
      <c r="AL1478">
        <f t="shared" si="237"/>
        <v>0</v>
      </c>
      <c r="AM1478">
        <f t="shared" si="238"/>
        <v>3</v>
      </c>
      <c r="AN1478" t="str">
        <f t="shared" si="239"/>
        <v>ALERT! 3 Violation founded @METALDET1</v>
      </c>
    </row>
    <row r="1479" spans="1:40">
      <c r="A1479" t="s">
        <v>120</v>
      </c>
      <c r="B1479" t="s">
        <v>121</v>
      </c>
      <c r="C1479" t="s">
        <v>1026</v>
      </c>
      <c r="D1479" t="s">
        <v>589</v>
      </c>
      <c r="E1479">
        <v>1</v>
      </c>
      <c r="G1479" t="s">
        <v>130</v>
      </c>
      <c r="I1479" t="s">
        <v>125</v>
      </c>
      <c r="Z1479" t="str">
        <f>IFERROR(MID(AA1479,FIND("-",H1479,1)+1,20),_xlfn.IFNA(VLOOKUP(F1479&amp;"-"&amp;AA1479,Ref_Kontak!$A:$E,4,FALSE),Ref_Kontak!$H$2))</f>
        <v>628999007703</v>
      </c>
      <c r="AA1479" t="str">
        <f t="shared" si="230"/>
        <v/>
      </c>
      <c r="AB1479" t="str">
        <f t="shared" si="231"/>
        <v/>
      </c>
      <c r="AC1479" t="str">
        <f t="shared" si="232"/>
        <v>628999007703</v>
      </c>
      <c r="AD1479" t="str">
        <f t="shared" si="233"/>
        <v>Halo+,+Visual+AI+5S+mendeteksi+Violation%3A+METALDET1-LINE+13</v>
      </c>
      <c r="AE1479" t="str">
        <f t="shared" si="234"/>
        <v>https://web.whatsapp.com/send/?phone=628999007703&amp;text=Halo+,+Visual+AI+5S+mendeteksi+Violation%3A+METALDET1-LINE+13&amp;type=phone_number&amp;app_absent=0</v>
      </c>
      <c r="AF1479" t="b">
        <f>IF(ISNA(VLOOKUP(D1479&amp;"-"&amp;AB1479, Ref_Kontak!$A:$E, 4, FALSE)), FALSE, TRUE)</f>
        <v>0</v>
      </c>
      <c r="AG1479" t="str">
        <f>_xlfn.IFNA(VLOOKUP(Z1479,Ref_Kontak!H:H,1,FALSE),"FALSE")</f>
        <v>628999007703</v>
      </c>
      <c r="AH1479" t="str">
        <f t="shared" si="235"/>
        <v>METALDET1-LINE 13</v>
      </c>
      <c r="AI1479">
        <f>IF(I1479="violation",COUNTIF($AH$1:AH1479,AH1479),0)</f>
        <v>554</v>
      </c>
      <c r="AJ1479" t="str">
        <f t="shared" si="236"/>
        <v>violation-METALDET1</v>
      </c>
      <c r="AK1479">
        <f>IF(I1479="violation",COUNTIF($AJ$1:AJ1479,AJ1479),FALSE)</f>
        <v>1244</v>
      </c>
      <c r="AL1479">
        <f t="shared" si="237"/>
        <v>0</v>
      </c>
      <c r="AM1479">
        <f t="shared" si="238"/>
        <v>3</v>
      </c>
      <c r="AN1479" t="str">
        <f t="shared" si="239"/>
        <v>ALERT! 3 Violation founded @METALDET1</v>
      </c>
    </row>
    <row r="1480" spans="1:40">
      <c r="A1480" t="s">
        <v>120</v>
      </c>
      <c r="B1480" t="s">
        <v>121</v>
      </c>
      <c r="C1480" t="s">
        <v>1026</v>
      </c>
      <c r="D1480" t="s">
        <v>129</v>
      </c>
      <c r="E1480">
        <v>1</v>
      </c>
      <c r="G1480" t="s">
        <v>130</v>
      </c>
      <c r="I1480" t="s">
        <v>125</v>
      </c>
      <c r="Z1480" t="str">
        <f>IFERROR(MID(AA1480,FIND("-",H1480,1)+1,20),_xlfn.IFNA(VLOOKUP(F1480&amp;"-"&amp;AA1480,Ref_Kontak!$A:$E,4,FALSE),Ref_Kontak!$H$2))</f>
        <v>628999007703</v>
      </c>
      <c r="AA1480" t="str">
        <f t="shared" si="230"/>
        <v/>
      </c>
      <c r="AB1480" t="str">
        <f t="shared" si="231"/>
        <v/>
      </c>
      <c r="AC1480" t="str">
        <f t="shared" si="232"/>
        <v>628999007703</v>
      </c>
      <c r="AD1480" t="str">
        <f t="shared" si="233"/>
        <v>Halo+,+Visual+AI+5S+mendeteksi+Violation%3A+METALDET1-LINE+8</v>
      </c>
      <c r="AE1480" t="str">
        <f t="shared" si="234"/>
        <v>https://web.whatsapp.com/send/?phone=628999007703&amp;text=Halo+,+Visual+AI+5S+mendeteksi+Violation%3A+METALDET1-LINE+8&amp;type=phone_number&amp;app_absent=0</v>
      </c>
      <c r="AF1480" t="b">
        <f>IF(ISNA(VLOOKUP(D1480&amp;"-"&amp;AB1480, Ref_Kontak!$A:$E, 4, FALSE)), FALSE, TRUE)</f>
        <v>0</v>
      </c>
      <c r="AG1480" t="str">
        <f>_xlfn.IFNA(VLOOKUP(Z1480,Ref_Kontak!H:H,1,FALSE),"FALSE")</f>
        <v>628999007703</v>
      </c>
      <c r="AH1480" t="str">
        <f t="shared" si="235"/>
        <v>METALDET1-LINE 8</v>
      </c>
      <c r="AI1480">
        <f>IF(I1480="violation",COUNTIF($AH$1:AH1480,AH1480),0)</f>
        <v>692</v>
      </c>
      <c r="AJ1480" t="str">
        <f t="shared" si="236"/>
        <v>violation-METALDET1</v>
      </c>
      <c r="AK1480">
        <f>IF(I1480="violation",COUNTIF($AJ$1:AJ1480,AJ1480),FALSE)</f>
        <v>1245</v>
      </c>
      <c r="AL1480">
        <f t="shared" si="237"/>
        <v>0</v>
      </c>
      <c r="AM1480">
        <f t="shared" si="238"/>
        <v>3</v>
      </c>
      <c r="AN1480" t="str">
        <f t="shared" si="239"/>
        <v>ALERT! 3 Violation founded @METALDET1</v>
      </c>
    </row>
    <row r="1481" spans="1:40">
      <c r="A1481" t="s">
        <v>120</v>
      </c>
      <c r="B1481" t="s">
        <v>121</v>
      </c>
      <c r="C1481" t="s">
        <v>1026</v>
      </c>
      <c r="D1481" t="s">
        <v>589</v>
      </c>
      <c r="E1481">
        <v>1</v>
      </c>
      <c r="G1481" t="s">
        <v>130</v>
      </c>
      <c r="I1481" t="s">
        <v>125</v>
      </c>
      <c r="Z1481" t="str">
        <f>IFERROR(MID(AA1481,FIND("-",H1481,1)+1,20),_xlfn.IFNA(VLOOKUP(F1481&amp;"-"&amp;AA1481,Ref_Kontak!$A:$E,4,FALSE),Ref_Kontak!$H$2))</f>
        <v>628999007703</v>
      </c>
      <c r="AA1481" t="str">
        <f t="shared" si="230"/>
        <v/>
      </c>
      <c r="AB1481" t="str">
        <f t="shared" si="231"/>
        <v/>
      </c>
      <c r="AC1481" t="str">
        <f t="shared" si="232"/>
        <v>628999007703</v>
      </c>
      <c r="AD1481" t="str">
        <f t="shared" si="233"/>
        <v>Halo+,+Visual+AI+5S+mendeteksi+Violation%3A+METALDET1-LINE+13</v>
      </c>
      <c r="AE1481" t="str">
        <f t="shared" si="234"/>
        <v>https://web.whatsapp.com/send/?phone=628999007703&amp;text=Halo+,+Visual+AI+5S+mendeteksi+Violation%3A+METALDET1-LINE+13&amp;type=phone_number&amp;app_absent=0</v>
      </c>
      <c r="AF1481" t="b">
        <f>IF(ISNA(VLOOKUP(D1481&amp;"-"&amp;AB1481, Ref_Kontak!$A:$E, 4, FALSE)), FALSE, TRUE)</f>
        <v>0</v>
      </c>
      <c r="AG1481" t="str">
        <f>_xlfn.IFNA(VLOOKUP(Z1481,Ref_Kontak!H:H,1,FALSE),"FALSE")</f>
        <v>628999007703</v>
      </c>
      <c r="AH1481" t="str">
        <f t="shared" si="235"/>
        <v>METALDET1-LINE 13</v>
      </c>
      <c r="AI1481">
        <f>IF(I1481="violation",COUNTIF($AH$1:AH1481,AH1481),0)</f>
        <v>555</v>
      </c>
      <c r="AJ1481" t="str">
        <f t="shared" si="236"/>
        <v>violation-METALDET1</v>
      </c>
      <c r="AK1481">
        <f>IF(I1481="violation",COUNTIF($AJ$1:AJ1481,AJ1481),FALSE)</f>
        <v>1246</v>
      </c>
      <c r="AL1481">
        <f t="shared" si="237"/>
        <v>0</v>
      </c>
      <c r="AM1481">
        <f t="shared" si="238"/>
        <v>3</v>
      </c>
      <c r="AN1481" t="str">
        <f t="shared" si="239"/>
        <v>ALERT! 3 Violation founded @METALDET1</v>
      </c>
    </row>
    <row r="1482" spans="1:40">
      <c r="A1482" t="s">
        <v>120</v>
      </c>
      <c r="B1482" t="s">
        <v>121</v>
      </c>
      <c r="C1482" t="s">
        <v>1027</v>
      </c>
      <c r="D1482" t="s">
        <v>129</v>
      </c>
      <c r="E1482">
        <v>1</v>
      </c>
      <c r="G1482" t="s">
        <v>130</v>
      </c>
      <c r="I1482" t="s">
        <v>125</v>
      </c>
      <c r="Z1482" t="str">
        <f>IFERROR(MID(AA1482,FIND("-",H1482,1)+1,20),_xlfn.IFNA(VLOOKUP(F1482&amp;"-"&amp;AA1482,Ref_Kontak!$A:$E,4,FALSE),Ref_Kontak!$H$2))</f>
        <v>628999007703</v>
      </c>
      <c r="AA1482" t="str">
        <f t="shared" si="230"/>
        <v/>
      </c>
      <c r="AB1482" t="str">
        <f t="shared" si="231"/>
        <v/>
      </c>
      <c r="AC1482" t="str">
        <f t="shared" si="232"/>
        <v>628999007703</v>
      </c>
      <c r="AD1482" t="str">
        <f t="shared" si="233"/>
        <v>Halo+,+Visual+AI+5S+mendeteksi+Violation%3A+METALDET1-LINE+8</v>
      </c>
      <c r="AE1482" t="str">
        <f t="shared" si="234"/>
        <v>https://web.whatsapp.com/send/?phone=628999007703&amp;text=Halo+,+Visual+AI+5S+mendeteksi+Violation%3A+METALDET1-LINE+8&amp;type=phone_number&amp;app_absent=0</v>
      </c>
      <c r="AF1482" t="b">
        <f>IF(ISNA(VLOOKUP(D1482&amp;"-"&amp;AB1482, Ref_Kontak!$A:$E, 4, FALSE)), FALSE, TRUE)</f>
        <v>0</v>
      </c>
      <c r="AG1482" t="str">
        <f>_xlfn.IFNA(VLOOKUP(Z1482,Ref_Kontak!H:H,1,FALSE),"FALSE")</f>
        <v>628999007703</v>
      </c>
      <c r="AH1482" t="str">
        <f t="shared" si="235"/>
        <v>METALDET1-LINE 8</v>
      </c>
      <c r="AI1482">
        <f>IF(I1482="violation",COUNTIF($AH$1:AH1482,AH1482),0)</f>
        <v>693</v>
      </c>
      <c r="AJ1482" t="str">
        <f t="shared" si="236"/>
        <v>violation-METALDET1</v>
      </c>
      <c r="AK1482">
        <f>IF(I1482="violation",COUNTIF($AJ$1:AJ1482,AJ1482),FALSE)</f>
        <v>1247</v>
      </c>
      <c r="AL1482">
        <f t="shared" si="237"/>
        <v>0</v>
      </c>
      <c r="AM1482">
        <f t="shared" si="238"/>
        <v>3</v>
      </c>
      <c r="AN1482" t="str">
        <f t="shared" si="239"/>
        <v>ALERT! 3 Violation founded @METALDET1</v>
      </c>
    </row>
    <row r="1483" spans="1:40">
      <c r="A1483" t="s">
        <v>120</v>
      </c>
      <c r="B1483" t="s">
        <v>121</v>
      </c>
      <c r="C1483" t="s">
        <v>1027</v>
      </c>
      <c r="D1483" t="s">
        <v>589</v>
      </c>
      <c r="E1483">
        <v>1</v>
      </c>
      <c r="G1483" t="s">
        <v>130</v>
      </c>
      <c r="I1483" t="s">
        <v>125</v>
      </c>
      <c r="Z1483" t="str">
        <f>IFERROR(MID(AA1483,FIND("-",H1483,1)+1,20),_xlfn.IFNA(VLOOKUP(F1483&amp;"-"&amp;AA1483,Ref_Kontak!$A:$E,4,FALSE),Ref_Kontak!$H$2))</f>
        <v>628999007703</v>
      </c>
      <c r="AA1483" t="str">
        <f t="shared" si="230"/>
        <v/>
      </c>
      <c r="AB1483" t="str">
        <f t="shared" si="231"/>
        <v/>
      </c>
      <c r="AC1483" t="str">
        <f t="shared" si="232"/>
        <v>628999007703</v>
      </c>
      <c r="AD1483" t="str">
        <f t="shared" si="233"/>
        <v>Halo+,+Visual+AI+5S+mendeteksi+Violation%3A+METALDET1-LINE+13</v>
      </c>
      <c r="AE1483" t="str">
        <f t="shared" si="234"/>
        <v>https://web.whatsapp.com/send/?phone=628999007703&amp;text=Halo+,+Visual+AI+5S+mendeteksi+Violation%3A+METALDET1-LINE+13&amp;type=phone_number&amp;app_absent=0</v>
      </c>
      <c r="AF1483" t="b">
        <f>IF(ISNA(VLOOKUP(D1483&amp;"-"&amp;AB1483, Ref_Kontak!$A:$E, 4, FALSE)), FALSE, TRUE)</f>
        <v>0</v>
      </c>
      <c r="AG1483" t="str">
        <f>_xlfn.IFNA(VLOOKUP(Z1483,Ref_Kontak!H:H,1,FALSE),"FALSE")</f>
        <v>628999007703</v>
      </c>
      <c r="AH1483" t="str">
        <f t="shared" si="235"/>
        <v>METALDET1-LINE 13</v>
      </c>
      <c r="AI1483">
        <f>IF(I1483="violation",COUNTIF($AH$1:AH1483,AH1483),0)</f>
        <v>556</v>
      </c>
      <c r="AJ1483" t="str">
        <f t="shared" si="236"/>
        <v>violation-METALDET1</v>
      </c>
      <c r="AK1483">
        <f>IF(I1483="violation",COUNTIF($AJ$1:AJ1483,AJ1483),FALSE)</f>
        <v>1248</v>
      </c>
      <c r="AL1483">
        <f t="shared" si="237"/>
        <v>0</v>
      </c>
      <c r="AM1483">
        <f t="shared" si="238"/>
        <v>3</v>
      </c>
      <c r="AN1483" t="str">
        <f t="shared" si="239"/>
        <v>ALERT! 3 Violation founded @METALDET1</v>
      </c>
    </row>
    <row r="1484" spans="1:40">
      <c r="A1484" t="s">
        <v>120</v>
      </c>
      <c r="B1484" t="s">
        <v>121</v>
      </c>
      <c r="C1484" t="s">
        <v>1028</v>
      </c>
      <c r="D1484" t="s">
        <v>589</v>
      </c>
      <c r="E1484">
        <v>1</v>
      </c>
      <c r="G1484" t="s">
        <v>130</v>
      </c>
      <c r="I1484" t="s">
        <v>125</v>
      </c>
      <c r="Z1484" t="str">
        <f>IFERROR(MID(AA1484,FIND("-",H1484,1)+1,20),_xlfn.IFNA(VLOOKUP(F1484&amp;"-"&amp;AA1484,Ref_Kontak!$A:$E,4,FALSE),Ref_Kontak!$H$2))</f>
        <v>628999007703</v>
      </c>
      <c r="AA1484" t="str">
        <f t="shared" si="230"/>
        <v/>
      </c>
      <c r="AB1484" t="str">
        <f t="shared" si="231"/>
        <v/>
      </c>
      <c r="AC1484" t="str">
        <f t="shared" si="232"/>
        <v>628999007703</v>
      </c>
      <c r="AD1484" t="str">
        <f t="shared" si="233"/>
        <v>Halo+,+Visual+AI+5S+mendeteksi+Violation%3A+METALDET1-LINE+13</v>
      </c>
      <c r="AE1484" t="str">
        <f t="shared" si="234"/>
        <v>https://web.whatsapp.com/send/?phone=628999007703&amp;text=Halo+,+Visual+AI+5S+mendeteksi+Violation%3A+METALDET1-LINE+13&amp;type=phone_number&amp;app_absent=0</v>
      </c>
      <c r="AF1484" t="b">
        <f>IF(ISNA(VLOOKUP(D1484&amp;"-"&amp;AB1484, Ref_Kontak!$A:$E, 4, FALSE)), FALSE, TRUE)</f>
        <v>0</v>
      </c>
      <c r="AG1484" t="str">
        <f>_xlfn.IFNA(VLOOKUP(Z1484,Ref_Kontak!H:H,1,FALSE),"FALSE")</f>
        <v>628999007703</v>
      </c>
      <c r="AH1484" t="str">
        <f t="shared" si="235"/>
        <v>METALDET1-LINE 13</v>
      </c>
      <c r="AI1484">
        <f>IF(I1484="violation",COUNTIF($AH$1:AH1484,AH1484),0)</f>
        <v>557</v>
      </c>
      <c r="AJ1484" t="str">
        <f t="shared" si="236"/>
        <v>violation-METALDET1</v>
      </c>
      <c r="AK1484">
        <f>IF(I1484="violation",COUNTIF($AJ$1:AJ1484,AJ1484),FALSE)</f>
        <v>1249</v>
      </c>
      <c r="AL1484">
        <f t="shared" si="237"/>
        <v>0</v>
      </c>
      <c r="AM1484">
        <f t="shared" si="238"/>
        <v>3</v>
      </c>
      <c r="AN1484" t="str">
        <f t="shared" si="239"/>
        <v>ALERT! 3 Violation founded @METALDET1</v>
      </c>
    </row>
    <row r="1485" spans="1:40">
      <c r="A1485" t="s">
        <v>120</v>
      </c>
      <c r="B1485" t="s">
        <v>121</v>
      </c>
      <c r="C1485" t="s">
        <v>1028</v>
      </c>
      <c r="D1485" t="s">
        <v>129</v>
      </c>
      <c r="E1485">
        <v>1</v>
      </c>
      <c r="G1485" t="s">
        <v>130</v>
      </c>
      <c r="I1485" t="s">
        <v>125</v>
      </c>
      <c r="Z1485" t="str">
        <f>IFERROR(MID(AA1485,FIND("-",H1485,1)+1,20),_xlfn.IFNA(VLOOKUP(F1485&amp;"-"&amp;AA1485,Ref_Kontak!$A:$E,4,FALSE),Ref_Kontak!$H$2))</f>
        <v>628999007703</v>
      </c>
      <c r="AA1485" t="str">
        <f t="shared" si="230"/>
        <v/>
      </c>
      <c r="AB1485" t="str">
        <f t="shared" si="231"/>
        <v/>
      </c>
      <c r="AC1485" t="str">
        <f t="shared" si="232"/>
        <v>628999007703</v>
      </c>
      <c r="AD1485" t="str">
        <f t="shared" si="233"/>
        <v>Halo+,+Visual+AI+5S+mendeteksi+Violation%3A+METALDET1-LINE+8</v>
      </c>
      <c r="AE1485" t="str">
        <f t="shared" si="234"/>
        <v>https://web.whatsapp.com/send/?phone=628999007703&amp;text=Halo+,+Visual+AI+5S+mendeteksi+Violation%3A+METALDET1-LINE+8&amp;type=phone_number&amp;app_absent=0</v>
      </c>
      <c r="AF1485" t="b">
        <f>IF(ISNA(VLOOKUP(D1485&amp;"-"&amp;AB1485, Ref_Kontak!$A:$E, 4, FALSE)), FALSE, TRUE)</f>
        <v>0</v>
      </c>
      <c r="AG1485" t="str">
        <f>_xlfn.IFNA(VLOOKUP(Z1485,Ref_Kontak!H:H,1,FALSE),"FALSE")</f>
        <v>628999007703</v>
      </c>
      <c r="AH1485" t="str">
        <f t="shared" si="235"/>
        <v>METALDET1-LINE 8</v>
      </c>
      <c r="AI1485">
        <f>IF(I1485="violation",COUNTIF($AH$1:AH1485,AH1485),0)</f>
        <v>694</v>
      </c>
      <c r="AJ1485" t="str">
        <f t="shared" si="236"/>
        <v>violation-METALDET1</v>
      </c>
      <c r="AK1485">
        <f>IF(I1485="violation",COUNTIF($AJ$1:AJ1485,AJ1485),FALSE)</f>
        <v>1250</v>
      </c>
      <c r="AL1485">
        <f t="shared" si="237"/>
        <v>0</v>
      </c>
      <c r="AM1485">
        <f t="shared" si="238"/>
        <v>3</v>
      </c>
      <c r="AN1485" t="str">
        <f t="shared" si="239"/>
        <v>ALERT! 3 Violation founded @METALDET1</v>
      </c>
    </row>
    <row r="1486" spans="1:40">
      <c r="A1486" t="s">
        <v>120</v>
      </c>
      <c r="B1486" t="s">
        <v>121</v>
      </c>
      <c r="C1486" t="s">
        <v>1029</v>
      </c>
      <c r="D1486" t="s">
        <v>129</v>
      </c>
      <c r="E1486">
        <v>1</v>
      </c>
      <c r="G1486" t="s">
        <v>130</v>
      </c>
      <c r="I1486" t="s">
        <v>125</v>
      </c>
      <c r="Z1486" t="str">
        <f>IFERROR(MID(AA1486,FIND("-",H1486,1)+1,20),_xlfn.IFNA(VLOOKUP(F1486&amp;"-"&amp;AA1486,Ref_Kontak!$A:$E,4,FALSE),Ref_Kontak!$H$2))</f>
        <v>628999007703</v>
      </c>
      <c r="AA1486" t="str">
        <f t="shared" si="230"/>
        <v/>
      </c>
      <c r="AB1486" t="str">
        <f t="shared" si="231"/>
        <v/>
      </c>
      <c r="AC1486" t="str">
        <f t="shared" si="232"/>
        <v>628999007703</v>
      </c>
      <c r="AD1486" t="str">
        <f t="shared" si="233"/>
        <v>Halo+,+Visual+AI+5S+mendeteksi+Violation%3A+METALDET1-LINE+8</v>
      </c>
      <c r="AE1486" t="str">
        <f t="shared" si="234"/>
        <v>https://web.whatsapp.com/send/?phone=628999007703&amp;text=Halo+,+Visual+AI+5S+mendeteksi+Violation%3A+METALDET1-LINE+8&amp;type=phone_number&amp;app_absent=0</v>
      </c>
      <c r="AF1486" t="b">
        <f>IF(ISNA(VLOOKUP(D1486&amp;"-"&amp;AB1486, Ref_Kontak!$A:$E, 4, FALSE)), FALSE, TRUE)</f>
        <v>0</v>
      </c>
      <c r="AG1486" t="str">
        <f>_xlfn.IFNA(VLOOKUP(Z1486,Ref_Kontak!H:H,1,FALSE),"FALSE")</f>
        <v>628999007703</v>
      </c>
      <c r="AH1486" t="str">
        <f t="shared" si="235"/>
        <v>METALDET1-LINE 8</v>
      </c>
      <c r="AI1486">
        <f>IF(I1486="violation",COUNTIF($AH$1:AH1486,AH1486),0)</f>
        <v>695</v>
      </c>
      <c r="AJ1486" t="str">
        <f t="shared" si="236"/>
        <v>violation-METALDET1</v>
      </c>
      <c r="AK1486">
        <f>IF(I1486="violation",COUNTIF($AJ$1:AJ1486,AJ1486),FALSE)</f>
        <v>1251</v>
      </c>
      <c r="AL1486">
        <f t="shared" si="237"/>
        <v>0</v>
      </c>
      <c r="AM1486">
        <f t="shared" si="238"/>
        <v>3</v>
      </c>
      <c r="AN1486" t="str">
        <f t="shared" si="239"/>
        <v>ALERT! 3 Violation founded @METALDET1</v>
      </c>
    </row>
    <row r="1487" spans="1:40">
      <c r="A1487" t="s">
        <v>120</v>
      </c>
      <c r="B1487" t="s">
        <v>121</v>
      </c>
      <c r="C1487" t="s">
        <v>1029</v>
      </c>
      <c r="D1487" t="s">
        <v>589</v>
      </c>
      <c r="E1487">
        <v>1</v>
      </c>
      <c r="G1487" t="s">
        <v>130</v>
      </c>
      <c r="I1487" t="s">
        <v>125</v>
      </c>
      <c r="Z1487" t="str">
        <f>IFERROR(MID(AA1487,FIND("-",H1487,1)+1,20),_xlfn.IFNA(VLOOKUP(F1487&amp;"-"&amp;AA1487,Ref_Kontak!$A:$E,4,FALSE),Ref_Kontak!$H$2))</f>
        <v>628999007703</v>
      </c>
      <c r="AA1487" t="str">
        <f t="shared" si="230"/>
        <v/>
      </c>
      <c r="AB1487" t="str">
        <f t="shared" si="231"/>
        <v/>
      </c>
      <c r="AC1487" t="str">
        <f t="shared" si="232"/>
        <v>628999007703</v>
      </c>
      <c r="AD1487" t="str">
        <f t="shared" si="233"/>
        <v>Halo+,+Visual+AI+5S+mendeteksi+Violation%3A+METALDET1-LINE+13</v>
      </c>
      <c r="AE1487" t="str">
        <f t="shared" si="234"/>
        <v>https://web.whatsapp.com/send/?phone=628999007703&amp;text=Halo+,+Visual+AI+5S+mendeteksi+Violation%3A+METALDET1-LINE+13&amp;type=phone_number&amp;app_absent=0</v>
      </c>
      <c r="AF1487" t="b">
        <f>IF(ISNA(VLOOKUP(D1487&amp;"-"&amp;AB1487, Ref_Kontak!$A:$E, 4, FALSE)), FALSE, TRUE)</f>
        <v>0</v>
      </c>
      <c r="AG1487" t="str">
        <f>_xlfn.IFNA(VLOOKUP(Z1487,Ref_Kontak!H:H,1,FALSE),"FALSE")</f>
        <v>628999007703</v>
      </c>
      <c r="AH1487" t="str">
        <f t="shared" si="235"/>
        <v>METALDET1-LINE 13</v>
      </c>
      <c r="AI1487">
        <f>IF(I1487="violation",COUNTIF($AH$1:AH1487,AH1487),0)</f>
        <v>558</v>
      </c>
      <c r="AJ1487" t="str">
        <f t="shared" si="236"/>
        <v>violation-METALDET1</v>
      </c>
      <c r="AK1487">
        <f>IF(I1487="violation",COUNTIF($AJ$1:AJ1487,AJ1487),FALSE)</f>
        <v>1252</v>
      </c>
      <c r="AL1487">
        <f t="shared" si="237"/>
        <v>0</v>
      </c>
      <c r="AM1487">
        <f t="shared" si="238"/>
        <v>3</v>
      </c>
      <c r="AN1487" t="str">
        <f t="shared" si="239"/>
        <v>ALERT! 3 Violation founded @METALDET1</v>
      </c>
    </row>
    <row r="1488" spans="1:40">
      <c r="A1488" t="s">
        <v>120</v>
      </c>
      <c r="B1488" t="s">
        <v>121</v>
      </c>
      <c r="C1488" t="s">
        <v>1030</v>
      </c>
      <c r="D1488" t="s">
        <v>129</v>
      </c>
      <c r="E1488">
        <v>1</v>
      </c>
      <c r="G1488" t="s">
        <v>130</v>
      </c>
      <c r="I1488" t="s">
        <v>125</v>
      </c>
      <c r="Z1488" t="str">
        <f>IFERROR(MID(AA1488,FIND("-",H1488,1)+1,20),_xlfn.IFNA(VLOOKUP(F1488&amp;"-"&amp;AA1488,Ref_Kontak!$A:$E,4,FALSE),Ref_Kontak!$H$2))</f>
        <v>628999007703</v>
      </c>
      <c r="AA1488" t="str">
        <f t="shared" si="230"/>
        <v/>
      </c>
      <c r="AB1488" t="str">
        <f t="shared" si="231"/>
        <v/>
      </c>
      <c r="AC1488" t="str">
        <f t="shared" si="232"/>
        <v>628999007703</v>
      </c>
      <c r="AD1488" t="str">
        <f t="shared" si="233"/>
        <v>Halo+,+Visual+AI+5S+mendeteksi+Violation%3A+METALDET1-LINE+8</v>
      </c>
      <c r="AE1488" t="str">
        <f t="shared" si="234"/>
        <v>https://web.whatsapp.com/send/?phone=628999007703&amp;text=Halo+,+Visual+AI+5S+mendeteksi+Violation%3A+METALDET1-LINE+8&amp;type=phone_number&amp;app_absent=0</v>
      </c>
      <c r="AF1488" t="b">
        <f>IF(ISNA(VLOOKUP(D1488&amp;"-"&amp;AB1488, Ref_Kontak!$A:$E, 4, FALSE)), FALSE, TRUE)</f>
        <v>0</v>
      </c>
      <c r="AG1488" t="str">
        <f>_xlfn.IFNA(VLOOKUP(Z1488,Ref_Kontak!H:H,1,FALSE),"FALSE")</f>
        <v>628999007703</v>
      </c>
      <c r="AH1488" t="str">
        <f t="shared" si="235"/>
        <v>METALDET1-LINE 8</v>
      </c>
      <c r="AI1488">
        <f>IF(I1488="violation",COUNTIF($AH$1:AH1488,AH1488),0)</f>
        <v>696</v>
      </c>
      <c r="AJ1488" t="str">
        <f t="shared" si="236"/>
        <v>violation-METALDET1</v>
      </c>
      <c r="AK1488">
        <f>IF(I1488="violation",COUNTIF($AJ$1:AJ1488,AJ1488),FALSE)</f>
        <v>1253</v>
      </c>
      <c r="AL1488">
        <f t="shared" si="237"/>
        <v>0</v>
      </c>
      <c r="AM1488">
        <f t="shared" si="238"/>
        <v>3</v>
      </c>
      <c r="AN1488" t="str">
        <f t="shared" si="239"/>
        <v>ALERT! 3 Violation founded @METALDET1</v>
      </c>
    </row>
    <row r="1489" spans="1:40">
      <c r="A1489" t="s">
        <v>120</v>
      </c>
      <c r="B1489" t="s">
        <v>121</v>
      </c>
      <c r="C1489" t="s">
        <v>1031</v>
      </c>
      <c r="D1489" t="s">
        <v>589</v>
      </c>
      <c r="E1489">
        <v>1</v>
      </c>
      <c r="G1489" t="s">
        <v>130</v>
      </c>
      <c r="I1489" t="s">
        <v>125</v>
      </c>
      <c r="Z1489" t="str">
        <f>IFERROR(MID(AA1489,FIND("-",H1489,1)+1,20),_xlfn.IFNA(VLOOKUP(F1489&amp;"-"&amp;AA1489,Ref_Kontak!$A:$E,4,FALSE),Ref_Kontak!$H$2))</f>
        <v>628999007703</v>
      </c>
      <c r="AA1489" t="str">
        <f t="shared" si="230"/>
        <v/>
      </c>
      <c r="AB1489" t="str">
        <f t="shared" si="231"/>
        <v/>
      </c>
      <c r="AC1489" t="str">
        <f t="shared" si="232"/>
        <v>628999007703</v>
      </c>
      <c r="AD1489" t="str">
        <f t="shared" si="233"/>
        <v>Halo+,+Visual+AI+5S+mendeteksi+Violation%3A+METALDET1-LINE+13</v>
      </c>
      <c r="AE1489" t="str">
        <f t="shared" si="234"/>
        <v>https://web.whatsapp.com/send/?phone=628999007703&amp;text=Halo+,+Visual+AI+5S+mendeteksi+Violation%3A+METALDET1-LINE+13&amp;type=phone_number&amp;app_absent=0</v>
      </c>
      <c r="AF1489" t="b">
        <f>IF(ISNA(VLOOKUP(D1489&amp;"-"&amp;AB1489, Ref_Kontak!$A:$E, 4, FALSE)), FALSE, TRUE)</f>
        <v>0</v>
      </c>
      <c r="AG1489" t="str">
        <f>_xlfn.IFNA(VLOOKUP(Z1489,Ref_Kontak!H:H,1,FALSE),"FALSE")</f>
        <v>628999007703</v>
      </c>
      <c r="AH1489" t="str">
        <f t="shared" si="235"/>
        <v>METALDET1-LINE 13</v>
      </c>
      <c r="AI1489">
        <f>IF(I1489="violation",COUNTIF($AH$1:AH1489,AH1489),0)</f>
        <v>559</v>
      </c>
      <c r="AJ1489" t="str">
        <f t="shared" si="236"/>
        <v>violation-METALDET1</v>
      </c>
      <c r="AK1489">
        <f>IF(I1489="violation",COUNTIF($AJ$1:AJ1489,AJ1489),FALSE)</f>
        <v>1254</v>
      </c>
      <c r="AL1489">
        <f t="shared" si="237"/>
        <v>0</v>
      </c>
      <c r="AM1489">
        <f t="shared" si="238"/>
        <v>3</v>
      </c>
      <c r="AN1489" t="str">
        <f t="shared" si="239"/>
        <v>ALERT! 3 Violation founded @METALDET1</v>
      </c>
    </row>
    <row r="1490" spans="1:40">
      <c r="A1490" t="s">
        <v>120</v>
      </c>
      <c r="B1490" t="s">
        <v>121</v>
      </c>
      <c r="C1490" t="s">
        <v>1031</v>
      </c>
      <c r="D1490" t="s">
        <v>129</v>
      </c>
      <c r="E1490">
        <v>1</v>
      </c>
      <c r="G1490" t="s">
        <v>130</v>
      </c>
      <c r="I1490" t="s">
        <v>125</v>
      </c>
      <c r="Z1490" t="str">
        <f>IFERROR(MID(AA1490,FIND("-",H1490,1)+1,20),_xlfn.IFNA(VLOOKUP(F1490&amp;"-"&amp;AA1490,Ref_Kontak!$A:$E,4,FALSE),Ref_Kontak!$H$2))</f>
        <v>628999007703</v>
      </c>
      <c r="AA1490" t="str">
        <f t="shared" si="230"/>
        <v/>
      </c>
      <c r="AB1490" t="str">
        <f t="shared" si="231"/>
        <v/>
      </c>
      <c r="AC1490" t="str">
        <f t="shared" si="232"/>
        <v>628999007703</v>
      </c>
      <c r="AD1490" t="str">
        <f t="shared" si="233"/>
        <v>Halo+,+Visual+AI+5S+mendeteksi+Violation%3A+METALDET1-LINE+8</v>
      </c>
      <c r="AE1490" t="str">
        <f t="shared" si="234"/>
        <v>https://web.whatsapp.com/send/?phone=628999007703&amp;text=Halo+,+Visual+AI+5S+mendeteksi+Violation%3A+METALDET1-LINE+8&amp;type=phone_number&amp;app_absent=0</v>
      </c>
      <c r="AF1490" t="b">
        <f>IF(ISNA(VLOOKUP(D1490&amp;"-"&amp;AB1490, Ref_Kontak!$A:$E, 4, FALSE)), FALSE, TRUE)</f>
        <v>0</v>
      </c>
      <c r="AG1490" t="str">
        <f>_xlfn.IFNA(VLOOKUP(Z1490,Ref_Kontak!H:H,1,FALSE),"FALSE")</f>
        <v>628999007703</v>
      </c>
      <c r="AH1490" t="str">
        <f t="shared" si="235"/>
        <v>METALDET1-LINE 8</v>
      </c>
      <c r="AI1490">
        <f>IF(I1490="violation",COUNTIF($AH$1:AH1490,AH1490),0)</f>
        <v>697</v>
      </c>
      <c r="AJ1490" t="str">
        <f t="shared" si="236"/>
        <v>violation-METALDET1</v>
      </c>
      <c r="AK1490">
        <f>IF(I1490="violation",COUNTIF($AJ$1:AJ1490,AJ1490),FALSE)</f>
        <v>1255</v>
      </c>
      <c r="AL1490">
        <f t="shared" si="237"/>
        <v>0</v>
      </c>
      <c r="AM1490">
        <f t="shared" si="238"/>
        <v>3</v>
      </c>
      <c r="AN1490" t="str">
        <f t="shared" si="239"/>
        <v>ALERT! 3 Violation founded @METALDET1</v>
      </c>
    </row>
    <row r="1491" spans="1:40">
      <c r="A1491" t="s">
        <v>120</v>
      </c>
      <c r="B1491" t="s">
        <v>121</v>
      </c>
      <c r="C1491" t="s">
        <v>1031</v>
      </c>
      <c r="D1491" t="s">
        <v>589</v>
      </c>
      <c r="E1491">
        <v>1</v>
      </c>
      <c r="G1491" t="s">
        <v>130</v>
      </c>
      <c r="I1491" t="s">
        <v>125</v>
      </c>
      <c r="Z1491" t="str">
        <f>IFERROR(MID(AA1491,FIND("-",H1491,1)+1,20),_xlfn.IFNA(VLOOKUP(F1491&amp;"-"&amp;AA1491,Ref_Kontak!$A:$E,4,FALSE),Ref_Kontak!$H$2))</f>
        <v>628999007703</v>
      </c>
      <c r="AA1491" t="str">
        <f t="shared" si="230"/>
        <v/>
      </c>
      <c r="AB1491" t="str">
        <f t="shared" si="231"/>
        <v/>
      </c>
      <c r="AC1491" t="str">
        <f t="shared" si="232"/>
        <v>628999007703</v>
      </c>
      <c r="AD1491" t="str">
        <f t="shared" si="233"/>
        <v>Halo+,+Visual+AI+5S+mendeteksi+Violation%3A+METALDET1-LINE+13</v>
      </c>
      <c r="AE1491" t="str">
        <f t="shared" si="234"/>
        <v>https://web.whatsapp.com/send/?phone=628999007703&amp;text=Halo+,+Visual+AI+5S+mendeteksi+Violation%3A+METALDET1-LINE+13&amp;type=phone_number&amp;app_absent=0</v>
      </c>
      <c r="AF1491" t="b">
        <f>IF(ISNA(VLOOKUP(D1491&amp;"-"&amp;AB1491, Ref_Kontak!$A:$E, 4, FALSE)), FALSE, TRUE)</f>
        <v>0</v>
      </c>
      <c r="AG1491" t="str">
        <f>_xlfn.IFNA(VLOOKUP(Z1491,Ref_Kontak!H:H,1,FALSE),"FALSE")</f>
        <v>628999007703</v>
      </c>
      <c r="AH1491" t="str">
        <f t="shared" si="235"/>
        <v>METALDET1-LINE 13</v>
      </c>
      <c r="AI1491">
        <f>IF(I1491="violation",COUNTIF($AH$1:AH1491,AH1491),0)</f>
        <v>560</v>
      </c>
      <c r="AJ1491" t="str">
        <f t="shared" si="236"/>
        <v>violation-METALDET1</v>
      </c>
      <c r="AK1491">
        <f>IF(I1491="violation",COUNTIF($AJ$1:AJ1491,AJ1491),FALSE)</f>
        <v>1256</v>
      </c>
      <c r="AL1491">
        <f t="shared" si="237"/>
        <v>0</v>
      </c>
      <c r="AM1491">
        <f t="shared" si="238"/>
        <v>3</v>
      </c>
      <c r="AN1491" t="str">
        <f t="shared" si="239"/>
        <v>ALERT! 3 Violation founded @METALDET1</v>
      </c>
    </row>
    <row r="1492" spans="1:40">
      <c r="A1492" t="s">
        <v>120</v>
      </c>
      <c r="B1492" t="s">
        <v>121</v>
      </c>
      <c r="C1492" t="s">
        <v>1032</v>
      </c>
      <c r="D1492" t="s">
        <v>129</v>
      </c>
      <c r="E1492">
        <v>1</v>
      </c>
      <c r="G1492" t="s">
        <v>130</v>
      </c>
      <c r="I1492" t="s">
        <v>125</v>
      </c>
      <c r="Z1492" t="str">
        <f>IFERROR(MID(AA1492,FIND("-",H1492,1)+1,20),_xlfn.IFNA(VLOOKUP(F1492&amp;"-"&amp;AA1492,Ref_Kontak!$A:$E,4,FALSE),Ref_Kontak!$H$2))</f>
        <v>628999007703</v>
      </c>
      <c r="AA1492" t="str">
        <f t="shared" si="230"/>
        <v/>
      </c>
      <c r="AB1492" t="str">
        <f t="shared" si="231"/>
        <v/>
      </c>
      <c r="AC1492" t="str">
        <f t="shared" si="232"/>
        <v>628999007703</v>
      </c>
      <c r="AD1492" t="str">
        <f t="shared" si="233"/>
        <v>Halo+,+Visual+AI+5S+mendeteksi+Violation%3A+METALDET1-LINE+8</v>
      </c>
      <c r="AE1492" t="str">
        <f t="shared" si="234"/>
        <v>https://web.whatsapp.com/send/?phone=628999007703&amp;text=Halo+,+Visual+AI+5S+mendeteksi+Violation%3A+METALDET1-LINE+8&amp;type=phone_number&amp;app_absent=0</v>
      </c>
      <c r="AF1492" t="b">
        <f>IF(ISNA(VLOOKUP(D1492&amp;"-"&amp;AB1492, Ref_Kontak!$A:$E, 4, FALSE)), FALSE, TRUE)</f>
        <v>0</v>
      </c>
      <c r="AG1492" t="str">
        <f>_xlfn.IFNA(VLOOKUP(Z1492,Ref_Kontak!H:H,1,FALSE),"FALSE")</f>
        <v>628999007703</v>
      </c>
      <c r="AH1492" t="str">
        <f t="shared" si="235"/>
        <v>METALDET1-LINE 8</v>
      </c>
      <c r="AI1492">
        <f>IF(I1492="violation",COUNTIF($AH$1:AH1492,AH1492),0)</f>
        <v>698</v>
      </c>
      <c r="AJ1492" t="str">
        <f t="shared" si="236"/>
        <v>violation-METALDET1</v>
      </c>
      <c r="AK1492">
        <f>IF(I1492="violation",COUNTIF($AJ$1:AJ1492,AJ1492),FALSE)</f>
        <v>1257</v>
      </c>
      <c r="AL1492">
        <f t="shared" si="237"/>
        <v>0</v>
      </c>
      <c r="AM1492">
        <f t="shared" si="238"/>
        <v>3</v>
      </c>
      <c r="AN1492" t="str">
        <f t="shared" si="239"/>
        <v>ALERT! 3 Violation founded @METALDET1</v>
      </c>
    </row>
    <row r="1493" spans="1:40">
      <c r="A1493" t="s">
        <v>120</v>
      </c>
      <c r="B1493" t="s">
        <v>121</v>
      </c>
      <c r="C1493" t="s">
        <v>1032</v>
      </c>
      <c r="D1493" t="s">
        <v>589</v>
      </c>
      <c r="E1493">
        <v>1</v>
      </c>
      <c r="G1493" t="s">
        <v>130</v>
      </c>
      <c r="I1493" t="s">
        <v>125</v>
      </c>
      <c r="Z1493" t="str">
        <f>IFERROR(MID(AA1493,FIND("-",H1493,1)+1,20),_xlfn.IFNA(VLOOKUP(F1493&amp;"-"&amp;AA1493,Ref_Kontak!$A:$E,4,FALSE),Ref_Kontak!$H$2))</f>
        <v>628999007703</v>
      </c>
      <c r="AA1493" t="str">
        <f t="shared" si="230"/>
        <v/>
      </c>
      <c r="AB1493" t="str">
        <f t="shared" si="231"/>
        <v/>
      </c>
      <c r="AC1493" t="str">
        <f t="shared" si="232"/>
        <v>628999007703</v>
      </c>
      <c r="AD1493" t="str">
        <f t="shared" si="233"/>
        <v>Halo+,+Visual+AI+5S+mendeteksi+Violation%3A+METALDET1-LINE+13</v>
      </c>
      <c r="AE1493" t="str">
        <f t="shared" si="234"/>
        <v>https://web.whatsapp.com/send/?phone=628999007703&amp;text=Halo+,+Visual+AI+5S+mendeteksi+Violation%3A+METALDET1-LINE+13&amp;type=phone_number&amp;app_absent=0</v>
      </c>
      <c r="AF1493" t="b">
        <f>IF(ISNA(VLOOKUP(D1493&amp;"-"&amp;AB1493, Ref_Kontak!$A:$E, 4, FALSE)), FALSE, TRUE)</f>
        <v>0</v>
      </c>
      <c r="AG1493" t="str">
        <f>_xlfn.IFNA(VLOOKUP(Z1493,Ref_Kontak!H:H,1,FALSE),"FALSE")</f>
        <v>628999007703</v>
      </c>
      <c r="AH1493" t="str">
        <f t="shared" si="235"/>
        <v>METALDET1-LINE 13</v>
      </c>
      <c r="AI1493">
        <f>IF(I1493="violation",COUNTIF($AH$1:AH1493,AH1493),0)</f>
        <v>561</v>
      </c>
      <c r="AJ1493" t="str">
        <f t="shared" si="236"/>
        <v>violation-METALDET1</v>
      </c>
      <c r="AK1493">
        <f>IF(I1493="violation",COUNTIF($AJ$1:AJ1493,AJ1493),FALSE)</f>
        <v>1258</v>
      </c>
      <c r="AL1493">
        <f t="shared" si="237"/>
        <v>0</v>
      </c>
      <c r="AM1493">
        <f t="shared" si="238"/>
        <v>3</v>
      </c>
      <c r="AN1493" t="str">
        <f t="shared" si="239"/>
        <v>ALERT! 3 Violation founded @METALDET1</v>
      </c>
    </row>
    <row r="1494" spans="1:40">
      <c r="A1494" t="s">
        <v>120</v>
      </c>
      <c r="B1494" t="s">
        <v>121</v>
      </c>
      <c r="C1494" t="s">
        <v>1033</v>
      </c>
      <c r="D1494" t="s">
        <v>589</v>
      </c>
      <c r="E1494">
        <v>1</v>
      </c>
      <c r="G1494" t="s">
        <v>130</v>
      </c>
      <c r="I1494" t="s">
        <v>125</v>
      </c>
      <c r="Z1494" t="str">
        <f>IFERROR(MID(AA1494,FIND("-",H1494,1)+1,20),_xlfn.IFNA(VLOOKUP(F1494&amp;"-"&amp;AA1494,Ref_Kontak!$A:$E,4,FALSE),Ref_Kontak!$H$2))</f>
        <v>628999007703</v>
      </c>
      <c r="AA1494" t="str">
        <f t="shared" si="230"/>
        <v/>
      </c>
      <c r="AB1494" t="str">
        <f t="shared" si="231"/>
        <v/>
      </c>
      <c r="AC1494" t="str">
        <f t="shared" si="232"/>
        <v>628999007703</v>
      </c>
      <c r="AD1494" t="str">
        <f t="shared" si="233"/>
        <v>Halo+,+Visual+AI+5S+mendeteksi+Violation%3A+METALDET1-LINE+13</v>
      </c>
      <c r="AE1494" t="str">
        <f t="shared" si="234"/>
        <v>https://web.whatsapp.com/send/?phone=628999007703&amp;text=Halo+,+Visual+AI+5S+mendeteksi+Violation%3A+METALDET1-LINE+13&amp;type=phone_number&amp;app_absent=0</v>
      </c>
      <c r="AF1494" t="b">
        <f>IF(ISNA(VLOOKUP(D1494&amp;"-"&amp;AB1494, Ref_Kontak!$A:$E, 4, FALSE)), FALSE, TRUE)</f>
        <v>0</v>
      </c>
      <c r="AG1494" t="str">
        <f>_xlfn.IFNA(VLOOKUP(Z1494,Ref_Kontak!H:H,1,FALSE),"FALSE")</f>
        <v>628999007703</v>
      </c>
      <c r="AH1494" t="str">
        <f t="shared" si="235"/>
        <v>METALDET1-LINE 13</v>
      </c>
      <c r="AI1494">
        <f>IF(I1494="violation",COUNTIF($AH$1:AH1494,AH1494),0)</f>
        <v>562</v>
      </c>
      <c r="AJ1494" t="str">
        <f t="shared" si="236"/>
        <v>violation-METALDET1</v>
      </c>
      <c r="AK1494">
        <f>IF(I1494="violation",COUNTIF($AJ$1:AJ1494,AJ1494),FALSE)</f>
        <v>1259</v>
      </c>
      <c r="AL1494">
        <f t="shared" si="237"/>
        <v>0</v>
      </c>
      <c r="AM1494">
        <f t="shared" si="238"/>
        <v>3</v>
      </c>
      <c r="AN1494" t="str">
        <f t="shared" si="239"/>
        <v>ALERT! 3 Violation founded @METALDET1</v>
      </c>
    </row>
    <row r="1495" spans="1:40">
      <c r="A1495" t="s">
        <v>120</v>
      </c>
      <c r="B1495" t="s">
        <v>121</v>
      </c>
      <c r="C1495" t="s">
        <v>1033</v>
      </c>
      <c r="D1495" t="s">
        <v>129</v>
      </c>
      <c r="E1495">
        <v>1</v>
      </c>
      <c r="G1495" t="s">
        <v>130</v>
      </c>
      <c r="I1495" t="s">
        <v>125</v>
      </c>
      <c r="Z1495" t="str">
        <f>IFERROR(MID(AA1495,FIND("-",H1495,1)+1,20),_xlfn.IFNA(VLOOKUP(F1495&amp;"-"&amp;AA1495,Ref_Kontak!$A:$E,4,FALSE),Ref_Kontak!$H$2))</f>
        <v>628999007703</v>
      </c>
      <c r="AA1495" t="str">
        <f t="shared" si="230"/>
        <v/>
      </c>
      <c r="AB1495" t="str">
        <f t="shared" si="231"/>
        <v/>
      </c>
      <c r="AC1495" t="str">
        <f t="shared" si="232"/>
        <v>628999007703</v>
      </c>
      <c r="AD1495" t="str">
        <f t="shared" si="233"/>
        <v>Halo+,+Visual+AI+5S+mendeteksi+Violation%3A+METALDET1-LINE+8</v>
      </c>
      <c r="AE1495" t="str">
        <f t="shared" si="234"/>
        <v>https://web.whatsapp.com/send/?phone=628999007703&amp;text=Halo+,+Visual+AI+5S+mendeteksi+Violation%3A+METALDET1-LINE+8&amp;type=phone_number&amp;app_absent=0</v>
      </c>
      <c r="AF1495" t="b">
        <f>IF(ISNA(VLOOKUP(D1495&amp;"-"&amp;AB1495, Ref_Kontak!$A:$E, 4, FALSE)), FALSE, TRUE)</f>
        <v>0</v>
      </c>
      <c r="AG1495" t="str">
        <f>_xlfn.IFNA(VLOOKUP(Z1495,Ref_Kontak!H:H,1,FALSE),"FALSE")</f>
        <v>628999007703</v>
      </c>
      <c r="AH1495" t="str">
        <f t="shared" si="235"/>
        <v>METALDET1-LINE 8</v>
      </c>
      <c r="AI1495">
        <f>IF(I1495="violation",COUNTIF($AH$1:AH1495,AH1495),0)</f>
        <v>699</v>
      </c>
      <c r="AJ1495" t="str">
        <f t="shared" si="236"/>
        <v>violation-METALDET1</v>
      </c>
      <c r="AK1495">
        <f>IF(I1495="violation",COUNTIF($AJ$1:AJ1495,AJ1495),FALSE)</f>
        <v>1260</v>
      </c>
      <c r="AL1495">
        <f t="shared" si="237"/>
        <v>0</v>
      </c>
      <c r="AM1495">
        <f t="shared" si="238"/>
        <v>3</v>
      </c>
      <c r="AN1495" t="str">
        <f t="shared" si="239"/>
        <v>ALERT! 3 Violation founded @METALDET1</v>
      </c>
    </row>
    <row r="1496" spans="1:40">
      <c r="A1496" t="s">
        <v>120</v>
      </c>
      <c r="B1496" t="s">
        <v>121</v>
      </c>
      <c r="C1496" t="s">
        <v>1034</v>
      </c>
      <c r="D1496" t="s">
        <v>129</v>
      </c>
      <c r="E1496">
        <v>1</v>
      </c>
      <c r="G1496" t="s">
        <v>130</v>
      </c>
      <c r="I1496" t="s">
        <v>125</v>
      </c>
      <c r="Z1496" t="str">
        <f>IFERROR(MID(AA1496,FIND("-",H1496,1)+1,20),_xlfn.IFNA(VLOOKUP(F1496&amp;"-"&amp;AA1496,Ref_Kontak!$A:$E,4,FALSE),Ref_Kontak!$H$2))</f>
        <v>628999007703</v>
      </c>
      <c r="AA1496" t="str">
        <f t="shared" si="230"/>
        <v/>
      </c>
      <c r="AB1496" t="str">
        <f t="shared" si="231"/>
        <v/>
      </c>
      <c r="AC1496" t="str">
        <f t="shared" si="232"/>
        <v>628999007703</v>
      </c>
      <c r="AD1496" t="str">
        <f t="shared" si="233"/>
        <v>Halo+,+Visual+AI+5S+mendeteksi+Violation%3A+METALDET1-LINE+8</v>
      </c>
      <c r="AE1496" t="str">
        <f t="shared" si="234"/>
        <v>https://web.whatsapp.com/send/?phone=628999007703&amp;text=Halo+,+Visual+AI+5S+mendeteksi+Violation%3A+METALDET1-LINE+8&amp;type=phone_number&amp;app_absent=0</v>
      </c>
      <c r="AF1496" t="b">
        <f>IF(ISNA(VLOOKUP(D1496&amp;"-"&amp;AB1496, Ref_Kontak!$A:$E, 4, FALSE)), FALSE, TRUE)</f>
        <v>0</v>
      </c>
      <c r="AG1496" t="str">
        <f>_xlfn.IFNA(VLOOKUP(Z1496,Ref_Kontak!H:H,1,FALSE),"FALSE")</f>
        <v>628999007703</v>
      </c>
      <c r="AH1496" t="str">
        <f t="shared" si="235"/>
        <v>METALDET1-LINE 8</v>
      </c>
      <c r="AI1496">
        <f>IF(I1496="violation",COUNTIF($AH$1:AH1496,AH1496),0)</f>
        <v>700</v>
      </c>
      <c r="AJ1496" t="str">
        <f t="shared" si="236"/>
        <v>violation-METALDET1</v>
      </c>
      <c r="AK1496">
        <f>IF(I1496="violation",COUNTIF($AJ$1:AJ1496,AJ1496),FALSE)</f>
        <v>1261</v>
      </c>
      <c r="AL1496">
        <f t="shared" si="237"/>
        <v>0</v>
      </c>
      <c r="AM1496">
        <f t="shared" si="238"/>
        <v>3</v>
      </c>
      <c r="AN1496" t="str">
        <f t="shared" si="239"/>
        <v>ALERT! 3 Violation founded @METALDET1</v>
      </c>
    </row>
    <row r="1497" spans="1:40">
      <c r="A1497" t="s">
        <v>120</v>
      </c>
      <c r="B1497" t="s">
        <v>121</v>
      </c>
      <c r="C1497" t="s">
        <v>1034</v>
      </c>
      <c r="D1497" t="s">
        <v>589</v>
      </c>
      <c r="E1497">
        <v>1</v>
      </c>
      <c r="G1497" t="s">
        <v>130</v>
      </c>
      <c r="I1497" t="s">
        <v>125</v>
      </c>
      <c r="Z1497" t="str">
        <f>IFERROR(MID(AA1497,FIND("-",H1497,1)+1,20),_xlfn.IFNA(VLOOKUP(F1497&amp;"-"&amp;AA1497,Ref_Kontak!$A:$E,4,FALSE),Ref_Kontak!$H$2))</f>
        <v>628999007703</v>
      </c>
      <c r="AA1497" t="str">
        <f t="shared" si="230"/>
        <v/>
      </c>
      <c r="AB1497" t="str">
        <f t="shared" si="231"/>
        <v/>
      </c>
      <c r="AC1497" t="str">
        <f t="shared" si="232"/>
        <v>628999007703</v>
      </c>
      <c r="AD1497" t="str">
        <f t="shared" si="233"/>
        <v>Halo+,+Visual+AI+5S+mendeteksi+Violation%3A+METALDET1-LINE+13</v>
      </c>
      <c r="AE1497" t="str">
        <f t="shared" si="234"/>
        <v>https://web.whatsapp.com/send/?phone=628999007703&amp;text=Halo+,+Visual+AI+5S+mendeteksi+Violation%3A+METALDET1-LINE+13&amp;type=phone_number&amp;app_absent=0</v>
      </c>
      <c r="AF1497" t="b">
        <f>IF(ISNA(VLOOKUP(D1497&amp;"-"&amp;AB1497, Ref_Kontak!$A:$E, 4, FALSE)), FALSE, TRUE)</f>
        <v>0</v>
      </c>
      <c r="AG1497" t="str">
        <f>_xlfn.IFNA(VLOOKUP(Z1497,Ref_Kontak!H:H,1,FALSE),"FALSE")</f>
        <v>628999007703</v>
      </c>
      <c r="AH1497" t="str">
        <f t="shared" si="235"/>
        <v>METALDET1-LINE 13</v>
      </c>
      <c r="AI1497">
        <f>IF(I1497="violation",COUNTIF($AH$1:AH1497,AH1497),0)</f>
        <v>563</v>
      </c>
      <c r="AJ1497" t="str">
        <f t="shared" si="236"/>
        <v>violation-METALDET1</v>
      </c>
      <c r="AK1497">
        <f>IF(I1497="violation",COUNTIF($AJ$1:AJ1497,AJ1497),FALSE)</f>
        <v>1262</v>
      </c>
      <c r="AL1497">
        <f t="shared" si="237"/>
        <v>0</v>
      </c>
      <c r="AM1497">
        <f t="shared" si="238"/>
        <v>3</v>
      </c>
      <c r="AN1497" t="str">
        <f t="shared" si="239"/>
        <v>ALERT! 3 Violation founded @METALDET1</v>
      </c>
    </row>
    <row r="1498" spans="1:40">
      <c r="A1498" t="s">
        <v>120</v>
      </c>
      <c r="B1498" t="s">
        <v>121</v>
      </c>
      <c r="C1498" t="s">
        <v>1035</v>
      </c>
      <c r="D1498" t="s">
        <v>129</v>
      </c>
      <c r="E1498">
        <v>1</v>
      </c>
      <c r="G1498" t="s">
        <v>130</v>
      </c>
      <c r="I1498" t="s">
        <v>125</v>
      </c>
      <c r="Z1498" t="str">
        <f>IFERROR(MID(AA1498,FIND("-",H1498,1)+1,20),_xlfn.IFNA(VLOOKUP(F1498&amp;"-"&amp;AA1498,Ref_Kontak!$A:$E,4,FALSE),Ref_Kontak!$H$2))</f>
        <v>628999007703</v>
      </c>
      <c r="AA1498" t="str">
        <f t="shared" si="230"/>
        <v/>
      </c>
      <c r="AB1498" t="str">
        <f t="shared" si="231"/>
        <v/>
      </c>
      <c r="AC1498" t="str">
        <f t="shared" si="232"/>
        <v>628999007703</v>
      </c>
      <c r="AD1498" t="str">
        <f t="shared" si="233"/>
        <v>Halo+,+Visual+AI+5S+mendeteksi+Violation%3A+METALDET1-LINE+8</v>
      </c>
      <c r="AE1498" t="str">
        <f t="shared" si="234"/>
        <v>https://web.whatsapp.com/send/?phone=628999007703&amp;text=Halo+,+Visual+AI+5S+mendeteksi+Violation%3A+METALDET1-LINE+8&amp;type=phone_number&amp;app_absent=0</v>
      </c>
      <c r="AF1498" t="b">
        <f>IF(ISNA(VLOOKUP(D1498&amp;"-"&amp;AB1498, Ref_Kontak!$A:$E, 4, FALSE)), FALSE, TRUE)</f>
        <v>0</v>
      </c>
      <c r="AG1498" t="str">
        <f>_xlfn.IFNA(VLOOKUP(Z1498,Ref_Kontak!H:H,1,FALSE),"FALSE")</f>
        <v>628999007703</v>
      </c>
      <c r="AH1498" t="str">
        <f t="shared" si="235"/>
        <v>METALDET1-LINE 8</v>
      </c>
      <c r="AI1498">
        <f>IF(I1498="violation",COUNTIF($AH$1:AH1498,AH1498),0)</f>
        <v>701</v>
      </c>
      <c r="AJ1498" t="str">
        <f t="shared" si="236"/>
        <v>violation-METALDET1</v>
      </c>
      <c r="AK1498">
        <f>IF(I1498="violation",COUNTIF($AJ$1:AJ1498,AJ1498),FALSE)</f>
        <v>1263</v>
      </c>
      <c r="AL1498">
        <f t="shared" si="237"/>
        <v>0</v>
      </c>
      <c r="AM1498">
        <f t="shared" si="238"/>
        <v>3</v>
      </c>
      <c r="AN1498" t="str">
        <f t="shared" si="239"/>
        <v>ALERT! 3 Violation founded @METALDET1</v>
      </c>
    </row>
    <row r="1499" spans="1:40">
      <c r="A1499" t="s">
        <v>120</v>
      </c>
      <c r="B1499" t="s">
        <v>121</v>
      </c>
      <c r="C1499" t="s">
        <v>1036</v>
      </c>
      <c r="D1499" t="s">
        <v>589</v>
      </c>
      <c r="E1499">
        <v>1</v>
      </c>
      <c r="G1499" t="s">
        <v>130</v>
      </c>
      <c r="I1499" t="s">
        <v>125</v>
      </c>
      <c r="Z1499" t="str">
        <f>IFERROR(MID(AA1499,FIND("-",H1499,1)+1,20),_xlfn.IFNA(VLOOKUP(F1499&amp;"-"&amp;AA1499,Ref_Kontak!$A:$E,4,FALSE),Ref_Kontak!$H$2))</f>
        <v>628999007703</v>
      </c>
      <c r="AA1499" t="str">
        <f t="shared" si="230"/>
        <v/>
      </c>
      <c r="AB1499" t="str">
        <f t="shared" si="231"/>
        <v/>
      </c>
      <c r="AC1499" t="str">
        <f t="shared" si="232"/>
        <v>628999007703</v>
      </c>
      <c r="AD1499" t="str">
        <f t="shared" si="233"/>
        <v>Halo+,+Visual+AI+5S+mendeteksi+Violation%3A+METALDET1-LINE+13</v>
      </c>
      <c r="AE1499" t="str">
        <f t="shared" si="234"/>
        <v>https://web.whatsapp.com/send/?phone=628999007703&amp;text=Halo+,+Visual+AI+5S+mendeteksi+Violation%3A+METALDET1-LINE+13&amp;type=phone_number&amp;app_absent=0</v>
      </c>
      <c r="AF1499" t="b">
        <f>IF(ISNA(VLOOKUP(D1499&amp;"-"&amp;AB1499, Ref_Kontak!$A:$E, 4, FALSE)), FALSE, TRUE)</f>
        <v>0</v>
      </c>
      <c r="AG1499" t="str">
        <f>_xlfn.IFNA(VLOOKUP(Z1499,Ref_Kontak!H:H,1,FALSE),"FALSE")</f>
        <v>628999007703</v>
      </c>
      <c r="AH1499" t="str">
        <f t="shared" si="235"/>
        <v>METALDET1-LINE 13</v>
      </c>
      <c r="AI1499">
        <f>IF(I1499="violation",COUNTIF($AH$1:AH1499,AH1499),0)</f>
        <v>564</v>
      </c>
      <c r="AJ1499" t="str">
        <f t="shared" si="236"/>
        <v>violation-METALDET1</v>
      </c>
      <c r="AK1499">
        <f>IF(I1499="violation",COUNTIF($AJ$1:AJ1499,AJ1499),FALSE)</f>
        <v>1264</v>
      </c>
      <c r="AL1499">
        <f t="shared" si="237"/>
        <v>0</v>
      </c>
      <c r="AM1499">
        <f t="shared" si="238"/>
        <v>3</v>
      </c>
      <c r="AN1499" t="str">
        <f t="shared" si="239"/>
        <v>ALERT! 3 Violation founded @METALDET1</v>
      </c>
    </row>
    <row r="1500" spans="1:40">
      <c r="A1500" t="s">
        <v>120</v>
      </c>
      <c r="B1500" t="s">
        <v>121</v>
      </c>
      <c r="C1500" t="s">
        <v>1036</v>
      </c>
      <c r="D1500" t="s">
        <v>129</v>
      </c>
      <c r="E1500">
        <v>1</v>
      </c>
      <c r="G1500" t="s">
        <v>130</v>
      </c>
      <c r="I1500" t="s">
        <v>125</v>
      </c>
      <c r="Z1500" t="str">
        <f>IFERROR(MID(AA1500,FIND("-",H1500,1)+1,20),_xlfn.IFNA(VLOOKUP(F1500&amp;"-"&amp;AA1500,Ref_Kontak!$A:$E,4,FALSE),Ref_Kontak!$H$2))</f>
        <v>628999007703</v>
      </c>
      <c r="AA1500" t="str">
        <f t="shared" si="230"/>
        <v/>
      </c>
      <c r="AB1500" t="str">
        <f t="shared" si="231"/>
        <v/>
      </c>
      <c r="AC1500" t="str">
        <f t="shared" si="232"/>
        <v>628999007703</v>
      </c>
      <c r="AD1500" t="str">
        <f t="shared" si="233"/>
        <v>Halo+,+Visual+AI+5S+mendeteksi+Violation%3A+METALDET1-LINE+8</v>
      </c>
      <c r="AE1500" t="str">
        <f t="shared" si="234"/>
        <v>https://web.whatsapp.com/send/?phone=628999007703&amp;text=Halo+,+Visual+AI+5S+mendeteksi+Violation%3A+METALDET1-LINE+8&amp;type=phone_number&amp;app_absent=0</v>
      </c>
      <c r="AF1500" t="b">
        <f>IF(ISNA(VLOOKUP(D1500&amp;"-"&amp;AB1500, Ref_Kontak!$A:$E, 4, FALSE)), FALSE, TRUE)</f>
        <v>0</v>
      </c>
      <c r="AG1500" t="str">
        <f>_xlfn.IFNA(VLOOKUP(Z1500,Ref_Kontak!H:H,1,FALSE),"FALSE")</f>
        <v>628999007703</v>
      </c>
      <c r="AH1500" t="str">
        <f t="shared" si="235"/>
        <v>METALDET1-LINE 8</v>
      </c>
      <c r="AI1500">
        <f>IF(I1500="violation",COUNTIF($AH$1:AH1500,AH1500),0)</f>
        <v>702</v>
      </c>
      <c r="AJ1500" t="str">
        <f t="shared" si="236"/>
        <v>violation-METALDET1</v>
      </c>
      <c r="AK1500">
        <f>IF(I1500="violation",COUNTIF($AJ$1:AJ1500,AJ1500),FALSE)</f>
        <v>1265</v>
      </c>
      <c r="AL1500">
        <f t="shared" si="237"/>
        <v>0</v>
      </c>
      <c r="AM1500">
        <f t="shared" si="238"/>
        <v>3</v>
      </c>
      <c r="AN1500" t="str">
        <f t="shared" si="239"/>
        <v>ALERT! 3 Violation founded @METALDET1</v>
      </c>
    </row>
    <row r="1501" spans="1:40">
      <c r="A1501" t="s">
        <v>120</v>
      </c>
      <c r="B1501" t="s">
        <v>121</v>
      </c>
      <c r="C1501" t="s">
        <v>1036</v>
      </c>
      <c r="D1501" t="s">
        <v>589</v>
      </c>
      <c r="E1501">
        <v>1</v>
      </c>
      <c r="G1501" t="s">
        <v>130</v>
      </c>
      <c r="I1501" t="s">
        <v>125</v>
      </c>
      <c r="Z1501" t="str">
        <f>IFERROR(MID(AA1501,FIND("-",H1501,1)+1,20),_xlfn.IFNA(VLOOKUP(F1501&amp;"-"&amp;AA1501,Ref_Kontak!$A:$E,4,FALSE),Ref_Kontak!$H$2))</f>
        <v>628999007703</v>
      </c>
      <c r="AA1501" t="str">
        <f t="shared" si="230"/>
        <v/>
      </c>
      <c r="AB1501" t="str">
        <f t="shared" si="231"/>
        <v/>
      </c>
      <c r="AC1501" t="str">
        <f t="shared" si="232"/>
        <v>628999007703</v>
      </c>
      <c r="AD1501" t="str">
        <f t="shared" si="233"/>
        <v>Halo+,+Visual+AI+5S+mendeteksi+Violation%3A+METALDET1-LINE+13</v>
      </c>
      <c r="AE1501" t="str">
        <f t="shared" si="234"/>
        <v>https://web.whatsapp.com/send/?phone=628999007703&amp;text=Halo+,+Visual+AI+5S+mendeteksi+Violation%3A+METALDET1-LINE+13&amp;type=phone_number&amp;app_absent=0</v>
      </c>
      <c r="AF1501" t="b">
        <f>IF(ISNA(VLOOKUP(D1501&amp;"-"&amp;AB1501, Ref_Kontak!$A:$E, 4, FALSE)), FALSE, TRUE)</f>
        <v>0</v>
      </c>
      <c r="AG1501" t="str">
        <f>_xlfn.IFNA(VLOOKUP(Z1501,Ref_Kontak!H:H,1,FALSE),"FALSE")</f>
        <v>628999007703</v>
      </c>
      <c r="AH1501" t="str">
        <f t="shared" si="235"/>
        <v>METALDET1-LINE 13</v>
      </c>
      <c r="AI1501">
        <f>IF(I1501="violation",COUNTIF($AH$1:AH1501,AH1501),0)</f>
        <v>565</v>
      </c>
      <c r="AJ1501" t="str">
        <f t="shared" si="236"/>
        <v>violation-METALDET1</v>
      </c>
      <c r="AK1501">
        <f>IF(I1501="violation",COUNTIF($AJ$1:AJ1501,AJ1501),FALSE)</f>
        <v>1266</v>
      </c>
      <c r="AL1501">
        <f t="shared" si="237"/>
        <v>0</v>
      </c>
      <c r="AM1501">
        <f t="shared" si="238"/>
        <v>3</v>
      </c>
      <c r="AN1501" t="str">
        <f t="shared" si="239"/>
        <v>ALERT! 3 Violation founded @METALDET1</v>
      </c>
    </row>
    <row r="1502" spans="1:40">
      <c r="A1502" t="s">
        <v>120</v>
      </c>
      <c r="B1502" t="s">
        <v>121</v>
      </c>
      <c r="C1502" t="s">
        <v>1037</v>
      </c>
      <c r="D1502" t="s">
        <v>129</v>
      </c>
      <c r="E1502">
        <v>1</v>
      </c>
      <c r="G1502" t="s">
        <v>130</v>
      </c>
      <c r="I1502" t="s">
        <v>125</v>
      </c>
      <c r="Z1502" t="str">
        <f>IFERROR(MID(AA1502,FIND("-",H1502,1)+1,20),_xlfn.IFNA(VLOOKUP(F1502&amp;"-"&amp;AA1502,Ref_Kontak!$A:$E,4,FALSE),Ref_Kontak!$H$2))</f>
        <v>628999007703</v>
      </c>
      <c r="AA1502" t="str">
        <f t="shared" si="230"/>
        <v/>
      </c>
      <c r="AB1502" t="str">
        <f t="shared" si="231"/>
        <v/>
      </c>
      <c r="AC1502" t="str">
        <f t="shared" si="232"/>
        <v>628999007703</v>
      </c>
      <c r="AD1502" t="str">
        <f t="shared" si="233"/>
        <v>Halo+,+Visual+AI+5S+mendeteksi+Violation%3A+METALDET1-LINE+8</v>
      </c>
      <c r="AE1502" t="str">
        <f t="shared" si="234"/>
        <v>https://web.whatsapp.com/send/?phone=628999007703&amp;text=Halo+,+Visual+AI+5S+mendeteksi+Violation%3A+METALDET1-LINE+8&amp;type=phone_number&amp;app_absent=0</v>
      </c>
      <c r="AF1502" t="b">
        <f>IF(ISNA(VLOOKUP(D1502&amp;"-"&amp;AB1502, Ref_Kontak!$A:$E, 4, FALSE)), FALSE, TRUE)</f>
        <v>0</v>
      </c>
      <c r="AG1502" t="str">
        <f>_xlfn.IFNA(VLOOKUP(Z1502,Ref_Kontak!H:H,1,FALSE),"FALSE")</f>
        <v>628999007703</v>
      </c>
      <c r="AH1502" t="str">
        <f t="shared" si="235"/>
        <v>METALDET1-LINE 8</v>
      </c>
      <c r="AI1502">
        <f>IF(I1502="violation",COUNTIF($AH$1:AH1502,AH1502),0)</f>
        <v>703</v>
      </c>
      <c r="AJ1502" t="str">
        <f t="shared" si="236"/>
        <v>violation-METALDET1</v>
      </c>
      <c r="AK1502">
        <f>IF(I1502="violation",COUNTIF($AJ$1:AJ1502,AJ1502),FALSE)</f>
        <v>1267</v>
      </c>
      <c r="AL1502">
        <f t="shared" si="237"/>
        <v>0</v>
      </c>
      <c r="AM1502">
        <f t="shared" si="238"/>
        <v>3</v>
      </c>
      <c r="AN1502" t="str">
        <f t="shared" si="239"/>
        <v>ALERT! 3 Violation founded @METALDET1</v>
      </c>
    </row>
    <row r="1503" spans="1:40">
      <c r="A1503" t="s">
        <v>120</v>
      </c>
      <c r="B1503" t="s">
        <v>121</v>
      </c>
      <c r="C1503" t="s">
        <v>1037</v>
      </c>
      <c r="D1503" t="s">
        <v>589</v>
      </c>
      <c r="E1503">
        <v>1</v>
      </c>
      <c r="G1503" t="s">
        <v>130</v>
      </c>
      <c r="I1503" t="s">
        <v>125</v>
      </c>
      <c r="Z1503" t="str">
        <f>IFERROR(MID(AA1503,FIND("-",H1503,1)+1,20),_xlfn.IFNA(VLOOKUP(F1503&amp;"-"&amp;AA1503,Ref_Kontak!$A:$E,4,FALSE),Ref_Kontak!$H$2))</f>
        <v>628999007703</v>
      </c>
      <c r="AA1503" t="str">
        <f t="shared" si="230"/>
        <v/>
      </c>
      <c r="AB1503" t="str">
        <f t="shared" si="231"/>
        <v/>
      </c>
      <c r="AC1503" t="str">
        <f t="shared" si="232"/>
        <v>628999007703</v>
      </c>
      <c r="AD1503" t="str">
        <f t="shared" si="233"/>
        <v>Halo+,+Visual+AI+5S+mendeteksi+Violation%3A+METALDET1-LINE+13</v>
      </c>
      <c r="AE1503" t="str">
        <f t="shared" si="234"/>
        <v>https://web.whatsapp.com/send/?phone=628999007703&amp;text=Halo+,+Visual+AI+5S+mendeteksi+Violation%3A+METALDET1-LINE+13&amp;type=phone_number&amp;app_absent=0</v>
      </c>
      <c r="AF1503" t="b">
        <f>IF(ISNA(VLOOKUP(D1503&amp;"-"&amp;AB1503, Ref_Kontak!$A:$E, 4, FALSE)), FALSE, TRUE)</f>
        <v>0</v>
      </c>
      <c r="AG1503" t="str">
        <f>_xlfn.IFNA(VLOOKUP(Z1503,Ref_Kontak!H:H,1,FALSE),"FALSE")</f>
        <v>628999007703</v>
      </c>
      <c r="AH1503" t="str">
        <f t="shared" si="235"/>
        <v>METALDET1-LINE 13</v>
      </c>
      <c r="AI1503">
        <f>IF(I1503="violation",COUNTIF($AH$1:AH1503,AH1503),0)</f>
        <v>566</v>
      </c>
      <c r="AJ1503" t="str">
        <f t="shared" si="236"/>
        <v>violation-METALDET1</v>
      </c>
      <c r="AK1503">
        <f>IF(I1503="violation",COUNTIF($AJ$1:AJ1503,AJ1503),FALSE)</f>
        <v>1268</v>
      </c>
      <c r="AL1503">
        <f t="shared" si="237"/>
        <v>0</v>
      </c>
      <c r="AM1503">
        <f t="shared" si="238"/>
        <v>3</v>
      </c>
      <c r="AN1503" t="str">
        <f t="shared" si="239"/>
        <v>ALERT! 3 Violation founded @METALDET1</v>
      </c>
    </row>
    <row r="1504" spans="1:40">
      <c r="A1504" t="s">
        <v>120</v>
      </c>
      <c r="B1504" t="s">
        <v>121</v>
      </c>
      <c r="C1504" t="s">
        <v>1038</v>
      </c>
      <c r="D1504" t="s">
        <v>589</v>
      </c>
      <c r="E1504">
        <v>1</v>
      </c>
      <c r="G1504" t="s">
        <v>130</v>
      </c>
      <c r="I1504" t="s">
        <v>125</v>
      </c>
      <c r="Z1504" t="str">
        <f>IFERROR(MID(AA1504,FIND("-",H1504,1)+1,20),_xlfn.IFNA(VLOOKUP(F1504&amp;"-"&amp;AA1504,Ref_Kontak!$A:$E,4,FALSE),Ref_Kontak!$H$2))</f>
        <v>628999007703</v>
      </c>
      <c r="AA1504" t="str">
        <f t="shared" si="230"/>
        <v/>
      </c>
      <c r="AB1504" t="str">
        <f t="shared" si="231"/>
        <v/>
      </c>
      <c r="AC1504" t="str">
        <f t="shared" si="232"/>
        <v>628999007703</v>
      </c>
      <c r="AD1504" t="str">
        <f t="shared" si="233"/>
        <v>Halo+,+Visual+AI+5S+mendeteksi+Violation%3A+METALDET1-LINE+13</v>
      </c>
      <c r="AE1504" t="str">
        <f t="shared" si="234"/>
        <v>https://web.whatsapp.com/send/?phone=628999007703&amp;text=Halo+,+Visual+AI+5S+mendeteksi+Violation%3A+METALDET1-LINE+13&amp;type=phone_number&amp;app_absent=0</v>
      </c>
      <c r="AF1504" t="b">
        <f>IF(ISNA(VLOOKUP(D1504&amp;"-"&amp;AB1504, Ref_Kontak!$A:$E, 4, FALSE)), FALSE, TRUE)</f>
        <v>0</v>
      </c>
      <c r="AG1504" t="str">
        <f>_xlfn.IFNA(VLOOKUP(Z1504,Ref_Kontak!H:H,1,FALSE),"FALSE")</f>
        <v>628999007703</v>
      </c>
      <c r="AH1504" t="str">
        <f t="shared" si="235"/>
        <v>METALDET1-LINE 13</v>
      </c>
      <c r="AI1504">
        <f>IF(I1504="violation",COUNTIF($AH$1:AH1504,AH1504),0)</f>
        <v>567</v>
      </c>
      <c r="AJ1504" t="str">
        <f t="shared" si="236"/>
        <v>violation-METALDET1</v>
      </c>
      <c r="AK1504">
        <f>IF(I1504="violation",COUNTIF($AJ$1:AJ1504,AJ1504),FALSE)</f>
        <v>1269</v>
      </c>
      <c r="AL1504">
        <f t="shared" si="237"/>
        <v>0</v>
      </c>
      <c r="AM1504">
        <f t="shared" si="238"/>
        <v>3</v>
      </c>
      <c r="AN1504" t="str">
        <f t="shared" si="239"/>
        <v>ALERT! 3 Violation founded @METALDET1</v>
      </c>
    </row>
    <row r="1505" spans="1:40">
      <c r="A1505" t="s">
        <v>120</v>
      </c>
      <c r="B1505" t="s">
        <v>121</v>
      </c>
      <c r="C1505" t="s">
        <v>1038</v>
      </c>
      <c r="D1505" t="s">
        <v>129</v>
      </c>
      <c r="E1505">
        <v>1</v>
      </c>
      <c r="G1505" t="s">
        <v>130</v>
      </c>
      <c r="I1505" t="s">
        <v>125</v>
      </c>
      <c r="Z1505" t="str">
        <f>IFERROR(MID(AA1505,FIND("-",H1505,1)+1,20),_xlfn.IFNA(VLOOKUP(F1505&amp;"-"&amp;AA1505,Ref_Kontak!$A:$E,4,FALSE),Ref_Kontak!$H$2))</f>
        <v>628999007703</v>
      </c>
      <c r="AA1505" t="str">
        <f t="shared" si="230"/>
        <v/>
      </c>
      <c r="AB1505" t="str">
        <f t="shared" si="231"/>
        <v/>
      </c>
      <c r="AC1505" t="str">
        <f t="shared" si="232"/>
        <v>628999007703</v>
      </c>
      <c r="AD1505" t="str">
        <f t="shared" si="233"/>
        <v>Halo+,+Visual+AI+5S+mendeteksi+Violation%3A+METALDET1-LINE+8</v>
      </c>
      <c r="AE1505" t="str">
        <f t="shared" si="234"/>
        <v>https://web.whatsapp.com/send/?phone=628999007703&amp;text=Halo+,+Visual+AI+5S+mendeteksi+Violation%3A+METALDET1-LINE+8&amp;type=phone_number&amp;app_absent=0</v>
      </c>
      <c r="AF1505" t="b">
        <f>IF(ISNA(VLOOKUP(D1505&amp;"-"&amp;AB1505, Ref_Kontak!$A:$E, 4, FALSE)), FALSE, TRUE)</f>
        <v>0</v>
      </c>
      <c r="AG1505" t="str">
        <f>_xlfn.IFNA(VLOOKUP(Z1505,Ref_Kontak!H:H,1,FALSE),"FALSE")</f>
        <v>628999007703</v>
      </c>
      <c r="AH1505" t="str">
        <f t="shared" si="235"/>
        <v>METALDET1-LINE 8</v>
      </c>
      <c r="AI1505">
        <f>IF(I1505="violation",COUNTIF($AH$1:AH1505,AH1505),0)</f>
        <v>704</v>
      </c>
      <c r="AJ1505" t="str">
        <f t="shared" si="236"/>
        <v>violation-METALDET1</v>
      </c>
      <c r="AK1505">
        <f>IF(I1505="violation",COUNTIF($AJ$1:AJ1505,AJ1505),FALSE)</f>
        <v>1270</v>
      </c>
      <c r="AL1505">
        <f t="shared" si="237"/>
        <v>0</v>
      </c>
      <c r="AM1505">
        <f t="shared" si="238"/>
        <v>3</v>
      </c>
      <c r="AN1505" t="str">
        <f t="shared" si="239"/>
        <v>ALERT! 3 Violation founded @METALDET1</v>
      </c>
    </row>
    <row r="1506" spans="1:40">
      <c r="A1506" t="s">
        <v>120</v>
      </c>
      <c r="B1506" t="s">
        <v>121</v>
      </c>
      <c r="C1506" t="s">
        <v>1039</v>
      </c>
      <c r="D1506" t="s">
        <v>129</v>
      </c>
      <c r="E1506">
        <v>1</v>
      </c>
      <c r="G1506" t="s">
        <v>130</v>
      </c>
      <c r="I1506" t="s">
        <v>125</v>
      </c>
      <c r="Z1506" t="str">
        <f>IFERROR(MID(AA1506,FIND("-",H1506,1)+1,20),_xlfn.IFNA(VLOOKUP(F1506&amp;"-"&amp;AA1506,Ref_Kontak!$A:$E,4,FALSE),Ref_Kontak!$H$2))</f>
        <v>628999007703</v>
      </c>
      <c r="AA1506" t="str">
        <f t="shared" si="230"/>
        <v/>
      </c>
      <c r="AB1506" t="str">
        <f t="shared" si="231"/>
        <v/>
      </c>
      <c r="AC1506" t="str">
        <f t="shared" si="232"/>
        <v>628999007703</v>
      </c>
      <c r="AD1506" t="str">
        <f t="shared" si="233"/>
        <v>Halo+,+Visual+AI+5S+mendeteksi+Violation%3A+METALDET1-LINE+8</v>
      </c>
      <c r="AE1506" t="str">
        <f t="shared" si="234"/>
        <v>https://web.whatsapp.com/send/?phone=628999007703&amp;text=Halo+,+Visual+AI+5S+mendeteksi+Violation%3A+METALDET1-LINE+8&amp;type=phone_number&amp;app_absent=0</v>
      </c>
      <c r="AF1506" t="b">
        <f>IF(ISNA(VLOOKUP(D1506&amp;"-"&amp;AB1506, Ref_Kontak!$A:$E, 4, FALSE)), FALSE, TRUE)</f>
        <v>0</v>
      </c>
      <c r="AG1506" t="str">
        <f>_xlfn.IFNA(VLOOKUP(Z1506,Ref_Kontak!H:H,1,FALSE),"FALSE")</f>
        <v>628999007703</v>
      </c>
      <c r="AH1506" t="str">
        <f t="shared" si="235"/>
        <v>METALDET1-LINE 8</v>
      </c>
      <c r="AI1506">
        <f>IF(I1506="violation",COUNTIF($AH$1:AH1506,AH1506),0)</f>
        <v>705</v>
      </c>
      <c r="AJ1506" t="str">
        <f t="shared" si="236"/>
        <v>violation-METALDET1</v>
      </c>
      <c r="AK1506">
        <f>IF(I1506="violation",COUNTIF($AJ$1:AJ1506,AJ1506),FALSE)</f>
        <v>1271</v>
      </c>
      <c r="AL1506">
        <f t="shared" si="237"/>
        <v>0</v>
      </c>
      <c r="AM1506">
        <f t="shared" si="238"/>
        <v>3</v>
      </c>
      <c r="AN1506" t="str">
        <f t="shared" si="239"/>
        <v>ALERT! 3 Violation founded @METALDET1</v>
      </c>
    </row>
    <row r="1507" spans="1:40">
      <c r="A1507" t="s">
        <v>120</v>
      </c>
      <c r="B1507" t="s">
        <v>121</v>
      </c>
      <c r="C1507" t="s">
        <v>1039</v>
      </c>
      <c r="D1507" t="s">
        <v>589</v>
      </c>
      <c r="E1507">
        <v>1</v>
      </c>
      <c r="G1507" t="s">
        <v>130</v>
      </c>
      <c r="I1507" t="s">
        <v>125</v>
      </c>
      <c r="Z1507" t="str">
        <f>IFERROR(MID(AA1507,FIND("-",H1507,1)+1,20),_xlfn.IFNA(VLOOKUP(F1507&amp;"-"&amp;AA1507,Ref_Kontak!$A:$E,4,FALSE),Ref_Kontak!$H$2))</f>
        <v>628999007703</v>
      </c>
      <c r="AA1507" t="str">
        <f t="shared" si="230"/>
        <v/>
      </c>
      <c r="AB1507" t="str">
        <f t="shared" si="231"/>
        <v/>
      </c>
      <c r="AC1507" t="str">
        <f t="shared" si="232"/>
        <v>628999007703</v>
      </c>
      <c r="AD1507" t="str">
        <f t="shared" si="233"/>
        <v>Halo+,+Visual+AI+5S+mendeteksi+Violation%3A+METALDET1-LINE+13</v>
      </c>
      <c r="AE1507" t="str">
        <f t="shared" si="234"/>
        <v>https://web.whatsapp.com/send/?phone=628999007703&amp;text=Halo+,+Visual+AI+5S+mendeteksi+Violation%3A+METALDET1-LINE+13&amp;type=phone_number&amp;app_absent=0</v>
      </c>
      <c r="AF1507" t="b">
        <f>IF(ISNA(VLOOKUP(D1507&amp;"-"&amp;AB1507, Ref_Kontak!$A:$E, 4, FALSE)), FALSE, TRUE)</f>
        <v>0</v>
      </c>
      <c r="AG1507" t="str">
        <f>_xlfn.IFNA(VLOOKUP(Z1507,Ref_Kontak!H:H,1,FALSE),"FALSE")</f>
        <v>628999007703</v>
      </c>
      <c r="AH1507" t="str">
        <f t="shared" si="235"/>
        <v>METALDET1-LINE 13</v>
      </c>
      <c r="AI1507">
        <f>IF(I1507="violation",COUNTIF($AH$1:AH1507,AH1507),0)</f>
        <v>568</v>
      </c>
      <c r="AJ1507" t="str">
        <f t="shared" si="236"/>
        <v>violation-METALDET1</v>
      </c>
      <c r="AK1507">
        <f>IF(I1507="violation",COUNTIF($AJ$1:AJ1507,AJ1507),FALSE)</f>
        <v>1272</v>
      </c>
      <c r="AL1507">
        <f t="shared" si="237"/>
        <v>0</v>
      </c>
      <c r="AM1507">
        <f t="shared" si="238"/>
        <v>3</v>
      </c>
      <c r="AN1507" t="str">
        <f t="shared" si="239"/>
        <v>ALERT! 3 Violation founded @METALDET1</v>
      </c>
    </row>
    <row r="1508" spans="1:40">
      <c r="A1508" t="s">
        <v>120</v>
      </c>
      <c r="B1508" t="s">
        <v>121</v>
      </c>
      <c r="C1508" t="s">
        <v>1040</v>
      </c>
      <c r="D1508" t="s">
        <v>129</v>
      </c>
      <c r="E1508">
        <v>1</v>
      </c>
      <c r="G1508" t="s">
        <v>130</v>
      </c>
      <c r="I1508" t="s">
        <v>125</v>
      </c>
      <c r="Z1508" t="str">
        <f>IFERROR(MID(AA1508,FIND("-",H1508,1)+1,20),_xlfn.IFNA(VLOOKUP(F1508&amp;"-"&amp;AA1508,Ref_Kontak!$A:$E,4,FALSE),Ref_Kontak!$H$2))</f>
        <v>628999007703</v>
      </c>
      <c r="AA1508" t="str">
        <f t="shared" si="230"/>
        <v/>
      </c>
      <c r="AB1508" t="str">
        <f t="shared" si="231"/>
        <v/>
      </c>
      <c r="AC1508" t="str">
        <f t="shared" si="232"/>
        <v>628999007703</v>
      </c>
      <c r="AD1508" t="str">
        <f t="shared" si="233"/>
        <v>Halo+,+Visual+AI+5S+mendeteksi+Violation%3A+METALDET1-LINE+8</v>
      </c>
      <c r="AE1508" t="str">
        <f t="shared" si="234"/>
        <v>https://web.whatsapp.com/send/?phone=628999007703&amp;text=Halo+,+Visual+AI+5S+mendeteksi+Violation%3A+METALDET1-LINE+8&amp;type=phone_number&amp;app_absent=0</v>
      </c>
      <c r="AF1508" t="b">
        <f>IF(ISNA(VLOOKUP(D1508&amp;"-"&amp;AB1508, Ref_Kontak!$A:$E, 4, FALSE)), FALSE, TRUE)</f>
        <v>0</v>
      </c>
      <c r="AG1508" t="str">
        <f>_xlfn.IFNA(VLOOKUP(Z1508,Ref_Kontak!H:H,1,FALSE),"FALSE")</f>
        <v>628999007703</v>
      </c>
      <c r="AH1508" t="str">
        <f t="shared" si="235"/>
        <v>METALDET1-LINE 8</v>
      </c>
      <c r="AI1508">
        <f>IF(I1508="violation",COUNTIF($AH$1:AH1508,AH1508),0)</f>
        <v>706</v>
      </c>
      <c r="AJ1508" t="str">
        <f t="shared" si="236"/>
        <v>violation-METALDET1</v>
      </c>
      <c r="AK1508">
        <f>IF(I1508="violation",COUNTIF($AJ$1:AJ1508,AJ1508),FALSE)</f>
        <v>1273</v>
      </c>
      <c r="AL1508">
        <f t="shared" si="237"/>
        <v>0</v>
      </c>
      <c r="AM1508">
        <f t="shared" si="238"/>
        <v>3</v>
      </c>
      <c r="AN1508" t="str">
        <f t="shared" si="239"/>
        <v>ALERT! 3 Violation founded @METALDET1</v>
      </c>
    </row>
    <row r="1509" spans="1:40">
      <c r="A1509" t="s">
        <v>120</v>
      </c>
      <c r="B1509" t="s">
        <v>121</v>
      </c>
      <c r="C1509" t="s">
        <v>1041</v>
      </c>
      <c r="D1509" t="s">
        <v>589</v>
      </c>
      <c r="E1509">
        <v>1</v>
      </c>
      <c r="G1509" t="s">
        <v>130</v>
      </c>
      <c r="I1509" t="s">
        <v>125</v>
      </c>
      <c r="Z1509" t="str">
        <f>IFERROR(MID(AA1509,FIND("-",H1509,1)+1,20),_xlfn.IFNA(VLOOKUP(F1509&amp;"-"&amp;AA1509,Ref_Kontak!$A:$E,4,FALSE),Ref_Kontak!$H$2))</f>
        <v>628999007703</v>
      </c>
      <c r="AA1509" t="str">
        <f t="shared" si="230"/>
        <v/>
      </c>
      <c r="AB1509" t="str">
        <f t="shared" si="231"/>
        <v/>
      </c>
      <c r="AC1509" t="str">
        <f t="shared" si="232"/>
        <v>628999007703</v>
      </c>
      <c r="AD1509" t="str">
        <f t="shared" si="233"/>
        <v>Halo+,+Visual+AI+5S+mendeteksi+Violation%3A+METALDET1-LINE+13</v>
      </c>
      <c r="AE1509" t="str">
        <f t="shared" si="234"/>
        <v>https://web.whatsapp.com/send/?phone=628999007703&amp;text=Halo+,+Visual+AI+5S+mendeteksi+Violation%3A+METALDET1-LINE+13&amp;type=phone_number&amp;app_absent=0</v>
      </c>
      <c r="AF1509" t="b">
        <f>IF(ISNA(VLOOKUP(D1509&amp;"-"&amp;AB1509, Ref_Kontak!$A:$E, 4, FALSE)), FALSE, TRUE)</f>
        <v>0</v>
      </c>
      <c r="AG1509" t="str">
        <f>_xlfn.IFNA(VLOOKUP(Z1509,Ref_Kontak!H:H,1,FALSE),"FALSE")</f>
        <v>628999007703</v>
      </c>
      <c r="AH1509" t="str">
        <f t="shared" si="235"/>
        <v>METALDET1-LINE 13</v>
      </c>
      <c r="AI1509">
        <f>IF(I1509="violation",COUNTIF($AH$1:AH1509,AH1509),0)</f>
        <v>569</v>
      </c>
      <c r="AJ1509" t="str">
        <f t="shared" si="236"/>
        <v>violation-METALDET1</v>
      </c>
      <c r="AK1509">
        <f>IF(I1509="violation",COUNTIF($AJ$1:AJ1509,AJ1509),FALSE)</f>
        <v>1274</v>
      </c>
      <c r="AL1509">
        <f t="shared" si="237"/>
        <v>0</v>
      </c>
      <c r="AM1509">
        <f t="shared" si="238"/>
        <v>3</v>
      </c>
      <c r="AN1509" t="str">
        <f t="shared" si="239"/>
        <v>ALERT! 3 Violation founded @METALDET1</v>
      </c>
    </row>
    <row r="1510" spans="1:40">
      <c r="A1510" t="s">
        <v>120</v>
      </c>
      <c r="B1510" t="s">
        <v>121</v>
      </c>
      <c r="C1510" t="s">
        <v>1041</v>
      </c>
      <c r="D1510" t="s">
        <v>129</v>
      </c>
      <c r="E1510">
        <v>1</v>
      </c>
      <c r="G1510" t="s">
        <v>130</v>
      </c>
      <c r="I1510" t="s">
        <v>125</v>
      </c>
      <c r="Z1510" t="str">
        <f>IFERROR(MID(AA1510,FIND("-",H1510,1)+1,20),_xlfn.IFNA(VLOOKUP(F1510&amp;"-"&amp;AA1510,Ref_Kontak!$A:$E,4,FALSE),Ref_Kontak!$H$2))</f>
        <v>628999007703</v>
      </c>
      <c r="AA1510" t="str">
        <f t="shared" si="230"/>
        <v/>
      </c>
      <c r="AB1510" t="str">
        <f t="shared" si="231"/>
        <v/>
      </c>
      <c r="AC1510" t="str">
        <f t="shared" si="232"/>
        <v>628999007703</v>
      </c>
      <c r="AD1510" t="str">
        <f t="shared" si="233"/>
        <v>Halo+,+Visual+AI+5S+mendeteksi+Violation%3A+METALDET1-LINE+8</v>
      </c>
      <c r="AE1510" t="str">
        <f t="shared" si="234"/>
        <v>https://web.whatsapp.com/send/?phone=628999007703&amp;text=Halo+,+Visual+AI+5S+mendeteksi+Violation%3A+METALDET1-LINE+8&amp;type=phone_number&amp;app_absent=0</v>
      </c>
      <c r="AF1510" t="b">
        <f>IF(ISNA(VLOOKUP(D1510&amp;"-"&amp;AB1510, Ref_Kontak!$A:$E, 4, FALSE)), FALSE, TRUE)</f>
        <v>0</v>
      </c>
      <c r="AG1510" t="str">
        <f>_xlfn.IFNA(VLOOKUP(Z1510,Ref_Kontak!H:H,1,FALSE),"FALSE")</f>
        <v>628999007703</v>
      </c>
      <c r="AH1510" t="str">
        <f t="shared" si="235"/>
        <v>METALDET1-LINE 8</v>
      </c>
      <c r="AI1510">
        <f>IF(I1510="violation",COUNTIF($AH$1:AH1510,AH1510),0)</f>
        <v>707</v>
      </c>
      <c r="AJ1510" t="str">
        <f t="shared" si="236"/>
        <v>violation-METALDET1</v>
      </c>
      <c r="AK1510">
        <f>IF(I1510="violation",COUNTIF($AJ$1:AJ1510,AJ1510),FALSE)</f>
        <v>1275</v>
      </c>
      <c r="AL1510">
        <f t="shared" si="237"/>
        <v>0</v>
      </c>
      <c r="AM1510">
        <f t="shared" si="238"/>
        <v>3</v>
      </c>
      <c r="AN1510" t="str">
        <f t="shared" si="239"/>
        <v>ALERT! 3 Violation founded @METALDET1</v>
      </c>
    </row>
    <row r="1511" spans="1:40">
      <c r="A1511" t="s">
        <v>120</v>
      </c>
      <c r="B1511" t="s">
        <v>121</v>
      </c>
      <c r="C1511" t="s">
        <v>1041</v>
      </c>
      <c r="D1511" t="s">
        <v>589</v>
      </c>
      <c r="E1511">
        <v>1</v>
      </c>
      <c r="G1511" t="s">
        <v>130</v>
      </c>
      <c r="I1511" t="s">
        <v>125</v>
      </c>
      <c r="Z1511" t="str">
        <f>IFERROR(MID(AA1511,FIND("-",H1511,1)+1,20),_xlfn.IFNA(VLOOKUP(F1511&amp;"-"&amp;AA1511,Ref_Kontak!$A:$E,4,FALSE),Ref_Kontak!$H$2))</f>
        <v>628999007703</v>
      </c>
      <c r="AA1511" t="str">
        <f t="shared" si="230"/>
        <v/>
      </c>
      <c r="AB1511" t="str">
        <f t="shared" si="231"/>
        <v/>
      </c>
      <c r="AC1511" t="str">
        <f t="shared" si="232"/>
        <v>628999007703</v>
      </c>
      <c r="AD1511" t="str">
        <f t="shared" si="233"/>
        <v>Halo+,+Visual+AI+5S+mendeteksi+Violation%3A+METALDET1-LINE+13</v>
      </c>
      <c r="AE1511" t="str">
        <f t="shared" si="234"/>
        <v>https://web.whatsapp.com/send/?phone=628999007703&amp;text=Halo+,+Visual+AI+5S+mendeteksi+Violation%3A+METALDET1-LINE+13&amp;type=phone_number&amp;app_absent=0</v>
      </c>
      <c r="AF1511" t="b">
        <f>IF(ISNA(VLOOKUP(D1511&amp;"-"&amp;AB1511, Ref_Kontak!$A:$E, 4, FALSE)), FALSE, TRUE)</f>
        <v>0</v>
      </c>
      <c r="AG1511" t="str">
        <f>_xlfn.IFNA(VLOOKUP(Z1511,Ref_Kontak!H:H,1,FALSE),"FALSE")</f>
        <v>628999007703</v>
      </c>
      <c r="AH1511" t="str">
        <f t="shared" si="235"/>
        <v>METALDET1-LINE 13</v>
      </c>
      <c r="AI1511">
        <f>IF(I1511="violation",COUNTIF($AH$1:AH1511,AH1511),0)</f>
        <v>570</v>
      </c>
      <c r="AJ1511" t="str">
        <f t="shared" si="236"/>
        <v>violation-METALDET1</v>
      </c>
      <c r="AK1511">
        <f>IF(I1511="violation",COUNTIF($AJ$1:AJ1511,AJ1511),FALSE)</f>
        <v>1276</v>
      </c>
      <c r="AL1511">
        <f t="shared" si="237"/>
        <v>0</v>
      </c>
      <c r="AM1511">
        <f t="shared" si="238"/>
        <v>3</v>
      </c>
      <c r="AN1511" t="str">
        <f t="shared" si="239"/>
        <v>ALERT! 3 Violation founded @METALDET1</v>
      </c>
    </row>
    <row r="1512" spans="1:40">
      <c r="A1512" t="s">
        <v>120</v>
      </c>
      <c r="B1512" t="s">
        <v>121</v>
      </c>
      <c r="C1512" t="s">
        <v>1042</v>
      </c>
      <c r="D1512" t="s">
        <v>129</v>
      </c>
      <c r="E1512">
        <v>1</v>
      </c>
      <c r="G1512" t="s">
        <v>130</v>
      </c>
      <c r="I1512" t="s">
        <v>125</v>
      </c>
      <c r="Z1512" t="str">
        <f>IFERROR(MID(AA1512,FIND("-",H1512,1)+1,20),_xlfn.IFNA(VLOOKUP(F1512&amp;"-"&amp;AA1512,Ref_Kontak!$A:$E,4,FALSE),Ref_Kontak!$H$2))</f>
        <v>628999007703</v>
      </c>
      <c r="AA1512" t="str">
        <f t="shared" si="230"/>
        <v/>
      </c>
      <c r="AB1512" t="str">
        <f t="shared" si="231"/>
        <v/>
      </c>
      <c r="AC1512" t="str">
        <f t="shared" si="232"/>
        <v>628999007703</v>
      </c>
      <c r="AD1512" t="str">
        <f t="shared" si="233"/>
        <v>Halo+,+Visual+AI+5S+mendeteksi+Violation%3A+METALDET1-LINE+8</v>
      </c>
      <c r="AE1512" t="str">
        <f t="shared" si="234"/>
        <v>https://web.whatsapp.com/send/?phone=628999007703&amp;text=Halo+,+Visual+AI+5S+mendeteksi+Violation%3A+METALDET1-LINE+8&amp;type=phone_number&amp;app_absent=0</v>
      </c>
      <c r="AF1512" t="b">
        <f>IF(ISNA(VLOOKUP(D1512&amp;"-"&amp;AB1512, Ref_Kontak!$A:$E, 4, FALSE)), FALSE, TRUE)</f>
        <v>0</v>
      </c>
      <c r="AG1512" t="str">
        <f>_xlfn.IFNA(VLOOKUP(Z1512,Ref_Kontak!H:H,1,FALSE),"FALSE")</f>
        <v>628999007703</v>
      </c>
      <c r="AH1512" t="str">
        <f t="shared" si="235"/>
        <v>METALDET1-LINE 8</v>
      </c>
      <c r="AI1512">
        <f>IF(I1512="violation",COUNTIF($AH$1:AH1512,AH1512),0)</f>
        <v>708</v>
      </c>
      <c r="AJ1512" t="str">
        <f t="shared" si="236"/>
        <v>violation-METALDET1</v>
      </c>
      <c r="AK1512">
        <f>IF(I1512="violation",COUNTIF($AJ$1:AJ1512,AJ1512),FALSE)</f>
        <v>1277</v>
      </c>
      <c r="AL1512">
        <f t="shared" si="237"/>
        <v>0</v>
      </c>
      <c r="AM1512">
        <f t="shared" si="238"/>
        <v>3</v>
      </c>
      <c r="AN1512" t="str">
        <f t="shared" si="239"/>
        <v>ALERT! 3 Violation founded @METALDET1</v>
      </c>
    </row>
    <row r="1513" spans="1:40">
      <c r="A1513" t="s">
        <v>120</v>
      </c>
      <c r="B1513" t="s">
        <v>121</v>
      </c>
      <c r="C1513" t="s">
        <v>1042</v>
      </c>
      <c r="D1513" t="s">
        <v>589</v>
      </c>
      <c r="E1513">
        <v>1</v>
      </c>
      <c r="G1513" t="s">
        <v>130</v>
      </c>
      <c r="I1513" t="s">
        <v>125</v>
      </c>
      <c r="Z1513" t="str">
        <f>IFERROR(MID(AA1513,FIND("-",H1513,1)+1,20),_xlfn.IFNA(VLOOKUP(F1513&amp;"-"&amp;AA1513,Ref_Kontak!$A:$E,4,FALSE),Ref_Kontak!$H$2))</f>
        <v>628999007703</v>
      </c>
      <c r="AA1513" t="str">
        <f t="shared" si="230"/>
        <v/>
      </c>
      <c r="AB1513" t="str">
        <f t="shared" si="231"/>
        <v/>
      </c>
      <c r="AC1513" t="str">
        <f t="shared" si="232"/>
        <v>628999007703</v>
      </c>
      <c r="AD1513" t="str">
        <f t="shared" si="233"/>
        <v>Halo+,+Visual+AI+5S+mendeteksi+Violation%3A+METALDET1-LINE+13</v>
      </c>
      <c r="AE1513" t="str">
        <f t="shared" si="234"/>
        <v>https://web.whatsapp.com/send/?phone=628999007703&amp;text=Halo+,+Visual+AI+5S+mendeteksi+Violation%3A+METALDET1-LINE+13&amp;type=phone_number&amp;app_absent=0</v>
      </c>
      <c r="AF1513" t="b">
        <f>IF(ISNA(VLOOKUP(D1513&amp;"-"&amp;AB1513, Ref_Kontak!$A:$E, 4, FALSE)), FALSE, TRUE)</f>
        <v>0</v>
      </c>
      <c r="AG1513" t="str">
        <f>_xlfn.IFNA(VLOOKUP(Z1513,Ref_Kontak!H:H,1,FALSE),"FALSE")</f>
        <v>628999007703</v>
      </c>
      <c r="AH1513" t="str">
        <f t="shared" si="235"/>
        <v>METALDET1-LINE 13</v>
      </c>
      <c r="AI1513">
        <f>IF(I1513="violation",COUNTIF($AH$1:AH1513,AH1513),0)</f>
        <v>571</v>
      </c>
      <c r="AJ1513" t="str">
        <f t="shared" si="236"/>
        <v>violation-METALDET1</v>
      </c>
      <c r="AK1513">
        <f>IF(I1513="violation",COUNTIF($AJ$1:AJ1513,AJ1513),FALSE)</f>
        <v>1278</v>
      </c>
      <c r="AL1513">
        <f t="shared" si="237"/>
        <v>0</v>
      </c>
      <c r="AM1513">
        <f t="shared" si="238"/>
        <v>3</v>
      </c>
      <c r="AN1513" t="str">
        <f t="shared" si="239"/>
        <v>ALERT! 3 Violation founded @METALDET1</v>
      </c>
    </row>
    <row r="1514" spans="1:40">
      <c r="A1514" t="s">
        <v>120</v>
      </c>
      <c r="B1514" t="s">
        <v>121</v>
      </c>
      <c r="C1514" t="s">
        <v>1043</v>
      </c>
      <c r="D1514" t="s">
        <v>589</v>
      </c>
      <c r="E1514">
        <v>1</v>
      </c>
      <c r="G1514" t="s">
        <v>130</v>
      </c>
      <c r="I1514" t="s">
        <v>125</v>
      </c>
      <c r="Z1514" t="str">
        <f>IFERROR(MID(AA1514,FIND("-",H1514,1)+1,20),_xlfn.IFNA(VLOOKUP(F1514&amp;"-"&amp;AA1514,Ref_Kontak!$A:$E,4,FALSE),Ref_Kontak!$H$2))</f>
        <v>628999007703</v>
      </c>
      <c r="AA1514" t="str">
        <f t="shared" si="230"/>
        <v/>
      </c>
      <c r="AB1514" t="str">
        <f t="shared" si="231"/>
        <v/>
      </c>
      <c r="AC1514" t="str">
        <f t="shared" si="232"/>
        <v>628999007703</v>
      </c>
      <c r="AD1514" t="str">
        <f t="shared" si="233"/>
        <v>Halo+,+Visual+AI+5S+mendeteksi+Violation%3A+METALDET1-LINE+13</v>
      </c>
      <c r="AE1514" t="str">
        <f t="shared" si="234"/>
        <v>https://web.whatsapp.com/send/?phone=628999007703&amp;text=Halo+,+Visual+AI+5S+mendeteksi+Violation%3A+METALDET1-LINE+13&amp;type=phone_number&amp;app_absent=0</v>
      </c>
      <c r="AF1514" t="b">
        <f>IF(ISNA(VLOOKUP(D1514&amp;"-"&amp;AB1514, Ref_Kontak!$A:$E, 4, FALSE)), FALSE, TRUE)</f>
        <v>0</v>
      </c>
      <c r="AG1514" t="str">
        <f>_xlfn.IFNA(VLOOKUP(Z1514,Ref_Kontak!H:H,1,FALSE),"FALSE")</f>
        <v>628999007703</v>
      </c>
      <c r="AH1514" t="str">
        <f t="shared" si="235"/>
        <v>METALDET1-LINE 13</v>
      </c>
      <c r="AI1514">
        <f>IF(I1514="violation",COUNTIF($AH$1:AH1514,AH1514),0)</f>
        <v>572</v>
      </c>
      <c r="AJ1514" t="str">
        <f t="shared" si="236"/>
        <v>violation-METALDET1</v>
      </c>
      <c r="AK1514">
        <f>IF(I1514="violation",COUNTIF($AJ$1:AJ1514,AJ1514),FALSE)</f>
        <v>1279</v>
      </c>
      <c r="AL1514">
        <f t="shared" si="237"/>
        <v>0</v>
      </c>
      <c r="AM1514">
        <f t="shared" si="238"/>
        <v>3</v>
      </c>
      <c r="AN1514" t="str">
        <f t="shared" si="239"/>
        <v>ALERT! 3 Violation founded @METALDET1</v>
      </c>
    </row>
    <row r="1515" spans="1:40">
      <c r="A1515" t="s">
        <v>120</v>
      </c>
      <c r="B1515" t="s">
        <v>121</v>
      </c>
      <c r="C1515" t="s">
        <v>1043</v>
      </c>
      <c r="D1515" t="s">
        <v>129</v>
      </c>
      <c r="E1515">
        <v>1</v>
      </c>
      <c r="G1515" t="s">
        <v>130</v>
      </c>
      <c r="I1515" t="s">
        <v>125</v>
      </c>
      <c r="Z1515" t="str">
        <f>IFERROR(MID(AA1515,FIND("-",H1515,1)+1,20),_xlfn.IFNA(VLOOKUP(F1515&amp;"-"&amp;AA1515,Ref_Kontak!$A:$E,4,FALSE),Ref_Kontak!$H$2))</f>
        <v>628999007703</v>
      </c>
      <c r="AA1515" t="str">
        <f t="shared" si="230"/>
        <v/>
      </c>
      <c r="AB1515" t="str">
        <f t="shared" si="231"/>
        <v/>
      </c>
      <c r="AC1515" t="str">
        <f t="shared" si="232"/>
        <v>628999007703</v>
      </c>
      <c r="AD1515" t="str">
        <f t="shared" si="233"/>
        <v>Halo+,+Visual+AI+5S+mendeteksi+Violation%3A+METALDET1-LINE+8</v>
      </c>
      <c r="AE1515" t="str">
        <f t="shared" si="234"/>
        <v>https://web.whatsapp.com/send/?phone=628999007703&amp;text=Halo+,+Visual+AI+5S+mendeteksi+Violation%3A+METALDET1-LINE+8&amp;type=phone_number&amp;app_absent=0</v>
      </c>
      <c r="AF1515" t="b">
        <f>IF(ISNA(VLOOKUP(D1515&amp;"-"&amp;AB1515, Ref_Kontak!$A:$E, 4, FALSE)), FALSE, TRUE)</f>
        <v>0</v>
      </c>
      <c r="AG1515" t="str">
        <f>_xlfn.IFNA(VLOOKUP(Z1515,Ref_Kontak!H:H,1,FALSE),"FALSE")</f>
        <v>628999007703</v>
      </c>
      <c r="AH1515" t="str">
        <f t="shared" si="235"/>
        <v>METALDET1-LINE 8</v>
      </c>
      <c r="AI1515">
        <f>IF(I1515="violation",COUNTIF($AH$1:AH1515,AH1515),0)</f>
        <v>709</v>
      </c>
      <c r="AJ1515" t="str">
        <f t="shared" si="236"/>
        <v>violation-METALDET1</v>
      </c>
      <c r="AK1515">
        <f>IF(I1515="violation",COUNTIF($AJ$1:AJ1515,AJ1515),FALSE)</f>
        <v>1280</v>
      </c>
      <c r="AL1515">
        <f t="shared" si="237"/>
        <v>0</v>
      </c>
      <c r="AM1515">
        <f t="shared" si="238"/>
        <v>3</v>
      </c>
      <c r="AN1515" t="str">
        <f t="shared" si="239"/>
        <v>ALERT! 3 Violation founded @METALDET1</v>
      </c>
    </row>
    <row r="1516" spans="1:40">
      <c r="A1516" t="s">
        <v>120</v>
      </c>
      <c r="B1516" t="s">
        <v>121</v>
      </c>
      <c r="C1516" t="s">
        <v>1044</v>
      </c>
      <c r="D1516" t="s">
        <v>129</v>
      </c>
      <c r="E1516">
        <v>1</v>
      </c>
      <c r="G1516" t="s">
        <v>130</v>
      </c>
      <c r="I1516" t="s">
        <v>125</v>
      </c>
      <c r="Z1516" t="str">
        <f>IFERROR(MID(AA1516,FIND("-",H1516,1)+1,20),_xlfn.IFNA(VLOOKUP(F1516&amp;"-"&amp;AA1516,Ref_Kontak!$A:$E,4,FALSE),Ref_Kontak!$H$2))</f>
        <v>628999007703</v>
      </c>
      <c r="AA1516" t="str">
        <f t="shared" si="230"/>
        <v/>
      </c>
      <c r="AB1516" t="str">
        <f t="shared" si="231"/>
        <v/>
      </c>
      <c r="AC1516" t="str">
        <f t="shared" si="232"/>
        <v>628999007703</v>
      </c>
      <c r="AD1516" t="str">
        <f t="shared" si="233"/>
        <v>Halo+,+Visual+AI+5S+mendeteksi+Violation%3A+METALDET1-LINE+8</v>
      </c>
      <c r="AE1516" t="str">
        <f t="shared" si="234"/>
        <v>https://web.whatsapp.com/send/?phone=628999007703&amp;text=Halo+,+Visual+AI+5S+mendeteksi+Violation%3A+METALDET1-LINE+8&amp;type=phone_number&amp;app_absent=0</v>
      </c>
      <c r="AF1516" t="b">
        <f>IF(ISNA(VLOOKUP(D1516&amp;"-"&amp;AB1516, Ref_Kontak!$A:$E, 4, FALSE)), FALSE, TRUE)</f>
        <v>0</v>
      </c>
      <c r="AG1516" t="str">
        <f>_xlfn.IFNA(VLOOKUP(Z1516,Ref_Kontak!H:H,1,FALSE),"FALSE")</f>
        <v>628999007703</v>
      </c>
      <c r="AH1516" t="str">
        <f t="shared" si="235"/>
        <v>METALDET1-LINE 8</v>
      </c>
      <c r="AI1516">
        <f>IF(I1516="violation",COUNTIF($AH$1:AH1516,AH1516),0)</f>
        <v>710</v>
      </c>
      <c r="AJ1516" t="str">
        <f t="shared" si="236"/>
        <v>violation-METALDET1</v>
      </c>
      <c r="AK1516">
        <f>IF(I1516="violation",COUNTIF($AJ$1:AJ1516,AJ1516),FALSE)</f>
        <v>1281</v>
      </c>
      <c r="AL1516">
        <f t="shared" si="237"/>
        <v>0</v>
      </c>
      <c r="AM1516">
        <f t="shared" si="238"/>
        <v>3</v>
      </c>
      <c r="AN1516" t="str">
        <f t="shared" si="239"/>
        <v>ALERT! 3 Violation founded @METALDET1</v>
      </c>
    </row>
    <row r="1517" spans="1:40">
      <c r="A1517" t="s">
        <v>120</v>
      </c>
      <c r="B1517" t="s">
        <v>121</v>
      </c>
      <c r="C1517" t="s">
        <v>1044</v>
      </c>
      <c r="D1517" t="s">
        <v>589</v>
      </c>
      <c r="E1517">
        <v>1</v>
      </c>
      <c r="G1517" t="s">
        <v>130</v>
      </c>
      <c r="I1517" t="s">
        <v>125</v>
      </c>
      <c r="Z1517" t="str">
        <f>IFERROR(MID(AA1517,FIND("-",H1517,1)+1,20),_xlfn.IFNA(VLOOKUP(F1517&amp;"-"&amp;AA1517,Ref_Kontak!$A:$E,4,FALSE),Ref_Kontak!$H$2))</f>
        <v>628999007703</v>
      </c>
      <c r="AA1517" t="str">
        <f t="shared" si="230"/>
        <v/>
      </c>
      <c r="AB1517" t="str">
        <f t="shared" si="231"/>
        <v/>
      </c>
      <c r="AC1517" t="str">
        <f t="shared" si="232"/>
        <v>628999007703</v>
      </c>
      <c r="AD1517" t="str">
        <f t="shared" si="233"/>
        <v>Halo+,+Visual+AI+5S+mendeteksi+Violation%3A+METALDET1-LINE+13</v>
      </c>
      <c r="AE1517" t="str">
        <f t="shared" si="234"/>
        <v>https://web.whatsapp.com/send/?phone=628999007703&amp;text=Halo+,+Visual+AI+5S+mendeteksi+Violation%3A+METALDET1-LINE+13&amp;type=phone_number&amp;app_absent=0</v>
      </c>
      <c r="AF1517" t="b">
        <f>IF(ISNA(VLOOKUP(D1517&amp;"-"&amp;AB1517, Ref_Kontak!$A:$E, 4, FALSE)), FALSE, TRUE)</f>
        <v>0</v>
      </c>
      <c r="AG1517" t="str">
        <f>_xlfn.IFNA(VLOOKUP(Z1517,Ref_Kontak!H:H,1,FALSE),"FALSE")</f>
        <v>628999007703</v>
      </c>
      <c r="AH1517" t="str">
        <f t="shared" si="235"/>
        <v>METALDET1-LINE 13</v>
      </c>
      <c r="AI1517">
        <f>IF(I1517="violation",COUNTIF($AH$1:AH1517,AH1517),0)</f>
        <v>573</v>
      </c>
      <c r="AJ1517" t="str">
        <f t="shared" si="236"/>
        <v>violation-METALDET1</v>
      </c>
      <c r="AK1517">
        <f>IF(I1517="violation",COUNTIF($AJ$1:AJ1517,AJ1517),FALSE)</f>
        <v>1282</v>
      </c>
      <c r="AL1517">
        <f t="shared" si="237"/>
        <v>0</v>
      </c>
      <c r="AM1517">
        <f t="shared" si="238"/>
        <v>3</v>
      </c>
      <c r="AN1517" t="str">
        <f t="shared" si="239"/>
        <v>ALERT! 3 Violation founded @METALDET1</v>
      </c>
    </row>
    <row r="1518" spans="1:40">
      <c r="A1518" t="s">
        <v>120</v>
      </c>
      <c r="B1518" t="s">
        <v>121</v>
      </c>
      <c r="C1518" t="s">
        <v>1045</v>
      </c>
      <c r="D1518" t="s">
        <v>129</v>
      </c>
      <c r="E1518">
        <v>1</v>
      </c>
      <c r="G1518" t="s">
        <v>130</v>
      </c>
      <c r="I1518" t="s">
        <v>125</v>
      </c>
      <c r="Z1518" t="str">
        <f>IFERROR(MID(AA1518,FIND("-",H1518,1)+1,20),_xlfn.IFNA(VLOOKUP(F1518&amp;"-"&amp;AA1518,Ref_Kontak!$A:$E,4,FALSE),Ref_Kontak!$H$2))</f>
        <v>628999007703</v>
      </c>
      <c r="AA1518" t="str">
        <f t="shared" si="230"/>
        <v/>
      </c>
      <c r="AB1518" t="str">
        <f t="shared" si="231"/>
        <v/>
      </c>
      <c r="AC1518" t="str">
        <f t="shared" si="232"/>
        <v>628999007703</v>
      </c>
      <c r="AD1518" t="str">
        <f t="shared" si="233"/>
        <v>Halo+,+Visual+AI+5S+mendeteksi+Violation%3A+METALDET1-LINE+8</v>
      </c>
      <c r="AE1518" t="str">
        <f t="shared" si="234"/>
        <v>https://web.whatsapp.com/send/?phone=628999007703&amp;text=Halo+,+Visual+AI+5S+mendeteksi+Violation%3A+METALDET1-LINE+8&amp;type=phone_number&amp;app_absent=0</v>
      </c>
      <c r="AF1518" t="b">
        <f>IF(ISNA(VLOOKUP(D1518&amp;"-"&amp;AB1518, Ref_Kontak!$A:$E, 4, FALSE)), FALSE, TRUE)</f>
        <v>0</v>
      </c>
      <c r="AG1518" t="str">
        <f>_xlfn.IFNA(VLOOKUP(Z1518,Ref_Kontak!H:H,1,FALSE),"FALSE")</f>
        <v>628999007703</v>
      </c>
      <c r="AH1518" t="str">
        <f t="shared" si="235"/>
        <v>METALDET1-LINE 8</v>
      </c>
      <c r="AI1518">
        <f>IF(I1518="violation",COUNTIF($AH$1:AH1518,AH1518),0)</f>
        <v>711</v>
      </c>
      <c r="AJ1518" t="str">
        <f t="shared" si="236"/>
        <v>violation-METALDET1</v>
      </c>
      <c r="AK1518">
        <f>IF(I1518="violation",COUNTIF($AJ$1:AJ1518,AJ1518),FALSE)</f>
        <v>1283</v>
      </c>
      <c r="AL1518">
        <f t="shared" si="237"/>
        <v>0</v>
      </c>
      <c r="AM1518">
        <f t="shared" si="238"/>
        <v>3</v>
      </c>
      <c r="AN1518" t="str">
        <f t="shared" si="239"/>
        <v>ALERT! 3 Violation founded @METALDET1</v>
      </c>
    </row>
    <row r="1519" spans="1:40">
      <c r="A1519" t="s">
        <v>120</v>
      </c>
      <c r="B1519" t="s">
        <v>121</v>
      </c>
      <c r="C1519" t="s">
        <v>1046</v>
      </c>
      <c r="D1519" t="s">
        <v>589</v>
      </c>
      <c r="E1519">
        <v>1</v>
      </c>
      <c r="G1519" t="s">
        <v>130</v>
      </c>
      <c r="I1519" t="s">
        <v>125</v>
      </c>
      <c r="Z1519" t="str">
        <f>IFERROR(MID(AA1519,FIND("-",H1519,1)+1,20),_xlfn.IFNA(VLOOKUP(F1519&amp;"-"&amp;AA1519,Ref_Kontak!$A:$E,4,FALSE),Ref_Kontak!$H$2))</f>
        <v>628999007703</v>
      </c>
      <c r="AA1519" t="str">
        <f t="shared" si="230"/>
        <v/>
      </c>
      <c r="AB1519" t="str">
        <f t="shared" si="231"/>
        <v/>
      </c>
      <c r="AC1519" t="str">
        <f t="shared" si="232"/>
        <v>628999007703</v>
      </c>
      <c r="AD1519" t="str">
        <f t="shared" si="233"/>
        <v>Halo+,+Visual+AI+5S+mendeteksi+Violation%3A+METALDET1-LINE+13</v>
      </c>
      <c r="AE1519" t="str">
        <f t="shared" si="234"/>
        <v>https://web.whatsapp.com/send/?phone=628999007703&amp;text=Halo+,+Visual+AI+5S+mendeteksi+Violation%3A+METALDET1-LINE+13&amp;type=phone_number&amp;app_absent=0</v>
      </c>
      <c r="AF1519" t="b">
        <f>IF(ISNA(VLOOKUP(D1519&amp;"-"&amp;AB1519, Ref_Kontak!$A:$E, 4, FALSE)), FALSE, TRUE)</f>
        <v>0</v>
      </c>
      <c r="AG1519" t="str">
        <f>_xlfn.IFNA(VLOOKUP(Z1519,Ref_Kontak!H:H,1,FALSE),"FALSE")</f>
        <v>628999007703</v>
      </c>
      <c r="AH1519" t="str">
        <f t="shared" si="235"/>
        <v>METALDET1-LINE 13</v>
      </c>
      <c r="AI1519">
        <f>IF(I1519="violation",COUNTIF($AH$1:AH1519,AH1519),0)</f>
        <v>574</v>
      </c>
      <c r="AJ1519" t="str">
        <f t="shared" si="236"/>
        <v>violation-METALDET1</v>
      </c>
      <c r="AK1519">
        <f>IF(I1519="violation",COUNTIF($AJ$1:AJ1519,AJ1519),FALSE)</f>
        <v>1284</v>
      </c>
      <c r="AL1519">
        <f t="shared" si="237"/>
        <v>0</v>
      </c>
      <c r="AM1519">
        <f t="shared" si="238"/>
        <v>3</v>
      </c>
      <c r="AN1519" t="str">
        <f t="shared" si="239"/>
        <v>ALERT! 3 Violation founded @METALDET1</v>
      </c>
    </row>
    <row r="1520" spans="1:40">
      <c r="A1520" t="s">
        <v>120</v>
      </c>
      <c r="B1520" t="s">
        <v>121</v>
      </c>
      <c r="C1520" t="s">
        <v>1046</v>
      </c>
      <c r="D1520" t="s">
        <v>129</v>
      </c>
      <c r="E1520">
        <v>1</v>
      </c>
      <c r="G1520" t="s">
        <v>130</v>
      </c>
      <c r="I1520" t="s">
        <v>125</v>
      </c>
      <c r="Z1520" t="str">
        <f>IFERROR(MID(AA1520,FIND("-",H1520,1)+1,20),_xlfn.IFNA(VLOOKUP(F1520&amp;"-"&amp;AA1520,Ref_Kontak!$A:$E,4,FALSE),Ref_Kontak!$H$2))</f>
        <v>628999007703</v>
      </c>
      <c r="AA1520" t="str">
        <f t="shared" si="230"/>
        <v/>
      </c>
      <c r="AB1520" t="str">
        <f t="shared" si="231"/>
        <v/>
      </c>
      <c r="AC1520" t="str">
        <f t="shared" si="232"/>
        <v>628999007703</v>
      </c>
      <c r="AD1520" t="str">
        <f t="shared" si="233"/>
        <v>Halo+,+Visual+AI+5S+mendeteksi+Violation%3A+METALDET1-LINE+8</v>
      </c>
      <c r="AE1520" t="str">
        <f t="shared" si="234"/>
        <v>https://web.whatsapp.com/send/?phone=628999007703&amp;text=Halo+,+Visual+AI+5S+mendeteksi+Violation%3A+METALDET1-LINE+8&amp;type=phone_number&amp;app_absent=0</v>
      </c>
      <c r="AF1520" t="b">
        <f>IF(ISNA(VLOOKUP(D1520&amp;"-"&amp;AB1520, Ref_Kontak!$A:$E, 4, FALSE)), FALSE, TRUE)</f>
        <v>0</v>
      </c>
      <c r="AG1520" t="str">
        <f>_xlfn.IFNA(VLOOKUP(Z1520,Ref_Kontak!H:H,1,FALSE),"FALSE")</f>
        <v>628999007703</v>
      </c>
      <c r="AH1520" t="str">
        <f t="shared" si="235"/>
        <v>METALDET1-LINE 8</v>
      </c>
      <c r="AI1520">
        <f>IF(I1520="violation",COUNTIF($AH$1:AH1520,AH1520),0)</f>
        <v>712</v>
      </c>
      <c r="AJ1520" t="str">
        <f t="shared" si="236"/>
        <v>violation-METALDET1</v>
      </c>
      <c r="AK1520">
        <f>IF(I1520="violation",COUNTIF($AJ$1:AJ1520,AJ1520),FALSE)</f>
        <v>1285</v>
      </c>
      <c r="AL1520">
        <f t="shared" si="237"/>
        <v>0</v>
      </c>
      <c r="AM1520">
        <f t="shared" si="238"/>
        <v>3</v>
      </c>
      <c r="AN1520" t="str">
        <f t="shared" si="239"/>
        <v>ALERT! 3 Violation founded @METALDET1</v>
      </c>
    </row>
    <row r="1521" spans="1:40">
      <c r="A1521" t="s">
        <v>120</v>
      </c>
      <c r="B1521" t="s">
        <v>121</v>
      </c>
      <c r="C1521" t="s">
        <v>1046</v>
      </c>
      <c r="D1521" t="s">
        <v>589</v>
      </c>
      <c r="E1521">
        <v>1</v>
      </c>
      <c r="G1521" t="s">
        <v>130</v>
      </c>
      <c r="I1521" t="s">
        <v>125</v>
      </c>
      <c r="Z1521" t="str">
        <f>IFERROR(MID(AA1521,FIND("-",H1521,1)+1,20),_xlfn.IFNA(VLOOKUP(F1521&amp;"-"&amp;AA1521,Ref_Kontak!$A:$E,4,FALSE),Ref_Kontak!$H$2))</f>
        <v>628999007703</v>
      </c>
      <c r="AA1521" t="str">
        <f t="shared" si="230"/>
        <v/>
      </c>
      <c r="AB1521" t="str">
        <f t="shared" si="231"/>
        <v/>
      </c>
      <c r="AC1521" t="str">
        <f t="shared" si="232"/>
        <v>628999007703</v>
      </c>
      <c r="AD1521" t="str">
        <f t="shared" si="233"/>
        <v>Halo+,+Visual+AI+5S+mendeteksi+Violation%3A+METALDET1-LINE+13</v>
      </c>
      <c r="AE1521" t="str">
        <f t="shared" si="234"/>
        <v>https://web.whatsapp.com/send/?phone=628999007703&amp;text=Halo+,+Visual+AI+5S+mendeteksi+Violation%3A+METALDET1-LINE+13&amp;type=phone_number&amp;app_absent=0</v>
      </c>
      <c r="AF1521" t="b">
        <f>IF(ISNA(VLOOKUP(D1521&amp;"-"&amp;AB1521, Ref_Kontak!$A:$E, 4, FALSE)), FALSE, TRUE)</f>
        <v>0</v>
      </c>
      <c r="AG1521" t="str">
        <f>_xlfn.IFNA(VLOOKUP(Z1521,Ref_Kontak!H:H,1,FALSE),"FALSE")</f>
        <v>628999007703</v>
      </c>
      <c r="AH1521" t="str">
        <f t="shared" si="235"/>
        <v>METALDET1-LINE 13</v>
      </c>
      <c r="AI1521">
        <f>IF(I1521="violation",COUNTIF($AH$1:AH1521,AH1521),0)</f>
        <v>575</v>
      </c>
      <c r="AJ1521" t="str">
        <f t="shared" si="236"/>
        <v>violation-METALDET1</v>
      </c>
      <c r="AK1521">
        <f>IF(I1521="violation",COUNTIF($AJ$1:AJ1521,AJ1521),FALSE)</f>
        <v>1286</v>
      </c>
      <c r="AL1521">
        <f t="shared" si="237"/>
        <v>0</v>
      </c>
      <c r="AM1521">
        <f t="shared" si="238"/>
        <v>3</v>
      </c>
      <c r="AN1521" t="str">
        <f t="shared" si="239"/>
        <v>ALERT! 3 Violation founded @METALDET1</v>
      </c>
    </row>
    <row r="1522" spans="1:40">
      <c r="A1522" t="s">
        <v>120</v>
      </c>
      <c r="B1522" t="s">
        <v>121</v>
      </c>
      <c r="C1522" t="s">
        <v>1047</v>
      </c>
      <c r="D1522" t="s">
        <v>129</v>
      </c>
      <c r="E1522">
        <v>1</v>
      </c>
      <c r="G1522" t="s">
        <v>130</v>
      </c>
      <c r="I1522" t="s">
        <v>125</v>
      </c>
      <c r="Z1522" t="str">
        <f>IFERROR(MID(AA1522,FIND("-",H1522,1)+1,20),_xlfn.IFNA(VLOOKUP(F1522&amp;"-"&amp;AA1522,Ref_Kontak!$A:$E,4,FALSE),Ref_Kontak!$H$2))</f>
        <v>628999007703</v>
      </c>
      <c r="AA1522" t="str">
        <f t="shared" si="230"/>
        <v/>
      </c>
      <c r="AB1522" t="str">
        <f t="shared" si="231"/>
        <v/>
      </c>
      <c r="AC1522" t="str">
        <f t="shared" si="232"/>
        <v>628999007703</v>
      </c>
      <c r="AD1522" t="str">
        <f t="shared" si="233"/>
        <v>Halo+,+Visual+AI+5S+mendeteksi+Violation%3A+METALDET1-LINE+8</v>
      </c>
      <c r="AE1522" t="str">
        <f t="shared" si="234"/>
        <v>https://web.whatsapp.com/send/?phone=628999007703&amp;text=Halo+,+Visual+AI+5S+mendeteksi+Violation%3A+METALDET1-LINE+8&amp;type=phone_number&amp;app_absent=0</v>
      </c>
      <c r="AF1522" t="b">
        <f>IF(ISNA(VLOOKUP(D1522&amp;"-"&amp;AB1522, Ref_Kontak!$A:$E, 4, FALSE)), FALSE, TRUE)</f>
        <v>0</v>
      </c>
      <c r="AG1522" t="str">
        <f>_xlfn.IFNA(VLOOKUP(Z1522,Ref_Kontak!H:H,1,FALSE),"FALSE")</f>
        <v>628999007703</v>
      </c>
      <c r="AH1522" t="str">
        <f t="shared" si="235"/>
        <v>METALDET1-LINE 8</v>
      </c>
      <c r="AI1522">
        <f>IF(I1522="violation",COUNTIF($AH$1:AH1522,AH1522),0)</f>
        <v>713</v>
      </c>
      <c r="AJ1522" t="str">
        <f t="shared" si="236"/>
        <v>violation-METALDET1</v>
      </c>
      <c r="AK1522">
        <f>IF(I1522="violation",COUNTIF($AJ$1:AJ1522,AJ1522),FALSE)</f>
        <v>1287</v>
      </c>
      <c r="AL1522">
        <f t="shared" si="237"/>
        <v>0</v>
      </c>
      <c r="AM1522">
        <f t="shared" si="238"/>
        <v>3</v>
      </c>
      <c r="AN1522" t="str">
        <f t="shared" si="239"/>
        <v>ALERT! 3 Violation founded @METALDET1</v>
      </c>
    </row>
    <row r="1523" spans="1:40">
      <c r="A1523" t="s">
        <v>120</v>
      </c>
      <c r="B1523" t="s">
        <v>121</v>
      </c>
      <c r="C1523" t="s">
        <v>1047</v>
      </c>
      <c r="D1523" t="s">
        <v>589</v>
      </c>
      <c r="E1523">
        <v>1</v>
      </c>
      <c r="G1523" t="s">
        <v>130</v>
      </c>
      <c r="I1523" t="s">
        <v>125</v>
      </c>
      <c r="Z1523" t="str">
        <f>IFERROR(MID(AA1523,FIND("-",H1523,1)+1,20),_xlfn.IFNA(VLOOKUP(F1523&amp;"-"&amp;AA1523,Ref_Kontak!$A:$E,4,FALSE),Ref_Kontak!$H$2))</f>
        <v>628999007703</v>
      </c>
      <c r="AA1523" t="str">
        <f t="shared" si="230"/>
        <v/>
      </c>
      <c r="AB1523" t="str">
        <f t="shared" si="231"/>
        <v/>
      </c>
      <c r="AC1523" t="str">
        <f t="shared" si="232"/>
        <v>628999007703</v>
      </c>
      <c r="AD1523" t="str">
        <f t="shared" si="233"/>
        <v>Halo+,+Visual+AI+5S+mendeteksi+Violation%3A+METALDET1-LINE+13</v>
      </c>
      <c r="AE1523" t="str">
        <f t="shared" si="234"/>
        <v>https://web.whatsapp.com/send/?phone=628999007703&amp;text=Halo+,+Visual+AI+5S+mendeteksi+Violation%3A+METALDET1-LINE+13&amp;type=phone_number&amp;app_absent=0</v>
      </c>
      <c r="AF1523" t="b">
        <f>IF(ISNA(VLOOKUP(D1523&amp;"-"&amp;AB1523, Ref_Kontak!$A:$E, 4, FALSE)), FALSE, TRUE)</f>
        <v>0</v>
      </c>
      <c r="AG1523" t="str">
        <f>_xlfn.IFNA(VLOOKUP(Z1523,Ref_Kontak!H:H,1,FALSE),"FALSE")</f>
        <v>628999007703</v>
      </c>
      <c r="AH1523" t="str">
        <f t="shared" si="235"/>
        <v>METALDET1-LINE 13</v>
      </c>
      <c r="AI1523">
        <f>IF(I1523="violation",COUNTIF($AH$1:AH1523,AH1523),0)</f>
        <v>576</v>
      </c>
      <c r="AJ1523" t="str">
        <f t="shared" si="236"/>
        <v>violation-METALDET1</v>
      </c>
      <c r="AK1523">
        <f>IF(I1523="violation",COUNTIF($AJ$1:AJ1523,AJ1523),FALSE)</f>
        <v>1288</v>
      </c>
      <c r="AL1523">
        <f t="shared" si="237"/>
        <v>0</v>
      </c>
      <c r="AM1523">
        <f t="shared" si="238"/>
        <v>3</v>
      </c>
      <c r="AN1523" t="str">
        <f t="shared" si="239"/>
        <v>ALERT! 3 Violation founded @METALDET1</v>
      </c>
    </row>
    <row r="1524" spans="1:40">
      <c r="A1524" t="s">
        <v>120</v>
      </c>
      <c r="B1524" t="s">
        <v>121</v>
      </c>
      <c r="C1524" t="s">
        <v>1048</v>
      </c>
      <c r="D1524" t="s">
        <v>129</v>
      </c>
      <c r="E1524">
        <v>1</v>
      </c>
      <c r="G1524" t="s">
        <v>130</v>
      </c>
      <c r="I1524" t="s">
        <v>125</v>
      </c>
      <c r="Z1524" t="str">
        <f>IFERROR(MID(AA1524,FIND("-",H1524,1)+1,20),_xlfn.IFNA(VLOOKUP(F1524&amp;"-"&amp;AA1524,Ref_Kontak!$A:$E,4,FALSE),Ref_Kontak!$H$2))</f>
        <v>628999007703</v>
      </c>
      <c r="AA1524" t="str">
        <f t="shared" si="230"/>
        <v/>
      </c>
      <c r="AB1524" t="str">
        <f t="shared" si="231"/>
        <v/>
      </c>
      <c r="AC1524" t="str">
        <f t="shared" si="232"/>
        <v>628999007703</v>
      </c>
      <c r="AD1524" t="str">
        <f t="shared" si="233"/>
        <v>Halo+,+Visual+AI+5S+mendeteksi+Violation%3A+METALDET1-LINE+8</v>
      </c>
      <c r="AE1524" t="str">
        <f t="shared" si="234"/>
        <v>https://web.whatsapp.com/send/?phone=628999007703&amp;text=Halo+,+Visual+AI+5S+mendeteksi+Violation%3A+METALDET1-LINE+8&amp;type=phone_number&amp;app_absent=0</v>
      </c>
      <c r="AF1524" t="b">
        <f>IF(ISNA(VLOOKUP(D1524&amp;"-"&amp;AB1524, Ref_Kontak!$A:$E, 4, FALSE)), FALSE, TRUE)</f>
        <v>0</v>
      </c>
      <c r="AG1524" t="str">
        <f>_xlfn.IFNA(VLOOKUP(Z1524,Ref_Kontak!H:H,1,FALSE),"FALSE")</f>
        <v>628999007703</v>
      </c>
      <c r="AH1524" t="str">
        <f t="shared" si="235"/>
        <v>METALDET1-LINE 8</v>
      </c>
      <c r="AI1524">
        <f>IF(I1524="violation",COUNTIF($AH$1:AH1524,AH1524),0)</f>
        <v>714</v>
      </c>
      <c r="AJ1524" t="str">
        <f t="shared" si="236"/>
        <v>violation-METALDET1</v>
      </c>
      <c r="AK1524">
        <f>IF(I1524="violation",COUNTIF($AJ$1:AJ1524,AJ1524),FALSE)</f>
        <v>1289</v>
      </c>
      <c r="AL1524">
        <f t="shared" si="237"/>
        <v>0</v>
      </c>
      <c r="AM1524">
        <f t="shared" si="238"/>
        <v>3</v>
      </c>
      <c r="AN1524" t="str">
        <f t="shared" si="239"/>
        <v>ALERT! 3 Violation founded @METALDET1</v>
      </c>
    </row>
    <row r="1525" spans="1:40">
      <c r="A1525" t="s">
        <v>120</v>
      </c>
      <c r="B1525" t="s">
        <v>121</v>
      </c>
      <c r="C1525" t="s">
        <v>1049</v>
      </c>
      <c r="D1525" t="s">
        <v>589</v>
      </c>
      <c r="E1525">
        <v>1</v>
      </c>
      <c r="G1525" t="s">
        <v>130</v>
      </c>
      <c r="I1525" t="s">
        <v>125</v>
      </c>
      <c r="Z1525" t="str">
        <f>IFERROR(MID(AA1525,FIND("-",H1525,1)+1,20),_xlfn.IFNA(VLOOKUP(F1525&amp;"-"&amp;AA1525,Ref_Kontak!$A:$E,4,FALSE),Ref_Kontak!$H$2))</f>
        <v>628999007703</v>
      </c>
      <c r="AA1525" t="str">
        <f t="shared" si="230"/>
        <v/>
      </c>
      <c r="AB1525" t="str">
        <f t="shared" si="231"/>
        <v/>
      </c>
      <c r="AC1525" t="str">
        <f t="shared" si="232"/>
        <v>628999007703</v>
      </c>
      <c r="AD1525" t="str">
        <f t="shared" si="233"/>
        <v>Halo+,+Visual+AI+5S+mendeteksi+Violation%3A+METALDET1-LINE+13</v>
      </c>
      <c r="AE1525" t="str">
        <f t="shared" si="234"/>
        <v>https://web.whatsapp.com/send/?phone=628999007703&amp;text=Halo+,+Visual+AI+5S+mendeteksi+Violation%3A+METALDET1-LINE+13&amp;type=phone_number&amp;app_absent=0</v>
      </c>
      <c r="AF1525" t="b">
        <f>IF(ISNA(VLOOKUP(D1525&amp;"-"&amp;AB1525, Ref_Kontak!$A:$E, 4, FALSE)), FALSE, TRUE)</f>
        <v>0</v>
      </c>
      <c r="AG1525" t="str">
        <f>_xlfn.IFNA(VLOOKUP(Z1525,Ref_Kontak!H:H,1,FALSE),"FALSE")</f>
        <v>628999007703</v>
      </c>
      <c r="AH1525" t="str">
        <f t="shared" si="235"/>
        <v>METALDET1-LINE 13</v>
      </c>
      <c r="AI1525">
        <f>IF(I1525="violation",COUNTIF($AH$1:AH1525,AH1525),0)</f>
        <v>577</v>
      </c>
      <c r="AJ1525" t="str">
        <f t="shared" si="236"/>
        <v>violation-METALDET1</v>
      </c>
      <c r="AK1525">
        <f>IF(I1525="violation",COUNTIF($AJ$1:AJ1525,AJ1525),FALSE)</f>
        <v>1290</v>
      </c>
      <c r="AL1525">
        <f t="shared" si="237"/>
        <v>0</v>
      </c>
      <c r="AM1525">
        <f t="shared" si="238"/>
        <v>3</v>
      </c>
      <c r="AN1525" t="str">
        <f t="shared" si="239"/>
        <v>ALERT! 3 Violation founded @METALDET1</v>
      </c>
    </row>
    <row r="1526" spans="1:40">
      <c r="A1526" t="s">
        <v>120</v>
      </c>
      <c r="B1526" t="s">
        <v>121</v>
      </c>
      <c r="C1526" t="s">
        <v>1049</v>
      </c>
      <c r="D1526" t="s">
        <v>129</v>
      </c>
      <c r="E1526">
        <v>1</v>
      </c>
      <c r="G1526" t="s">
        <v>130</v>
      </c>
      <c r="I1526" t="s">
        <v>125</v>
      </c>
      <c r="Z1526" t="str">
        <f>IFERROR(MID(AA1526,FIND("-",H1526,1)+1,20),_xlfn.IFNA(VLOOKUP(F1526&amp;"-"&amp;AA1526,Ref_Kontak!$A:$E,4,FALSE),Ref_Kontak!$H$2))</f>
        <v>628999007703</v>
      </c>
      <c r="AA1526" t="str">
        <f t="shared" si="230"/>
        <v/>
      </c>
      <c r="AB1526" t="str">
        <f t="shared" si="231"/>
        <v/>
      </c>
      <c r="AC1526" t="str">
        <f t="shared" si="232"/>
        <v>628999007703</v>
      </c>
      <c r="AD1526" t="str">
        <f t="shared" si="233"/>
        <v>Halo+,+Visual+AI+5S+mendeteksi+Violation%3A+METALDET1-LINE+8</v>
      </c>
      <c r="AE1526" t="str">
        <f t="shared" si="234"/>
        <v>https://web.whatsapp.com/send/?phone=628999007703&amp;text=Halo+,+Visual+AI+5S+mendeteksi+Violation%3A+METALDET1-LINE+8&amp;type=phone_number&amp;app_absent=0</v>
      </c>
      <c r="AF1526" t="b">
        <f>IF(ISNA(VLOOKUP(D1526&amp;"-"&amp;AB1526, Ref_Kontak!$A:$E, 4, FALSE)), FALSE, TRUE)</f>
        <v>0</v>
      </c>
      <c r="AG1526" t="str">
        <f>_xlfn.IFNA(VLOOKUP(Z1526,Ref_Kontak!H:H,1,FALSE),"FALSE")</f>
        <v>628999007703</v>
      </c>
      <c r="AH1526" t="str">
        <f t="shared" si="235"/>
        <v>METALDET1-LINE 8</v>
      </c>
      <c r="AI1526">
        <f>IF(I1526="violation",COUNTIF($AH$1:AH1526,AH1526),0)</f>
        <v>715</v>
      </c>
      <c r="AJ1526" t="str">
        <f t="shared" si="236"/>
        <v>violation-METALDET1</v>
      </c>
      <c r="AK1526">
        <f>IF(I1526="violation",COUNTIF($AJ$1:AJ1526,AJ1526),FALSE)</f>
        <v>1291</v>
      </c>
      <c r="AL1526">
        <f t="shared" si="237"/>
        <v>0</v>
      </c>
      <c r="AM1526">
        <f t="shared" si="238"/>
        <v>3</v>
      </c>
      <c r="AN1526" t="str">
        <f t="shared" si="239"/>
        <v>ALERT! 3 Violation founded @METALDET1</v>
      </c>
    </row>
    <row r="1527" spans="1:40">
      <c r="A1527" t="s">
        <v>120</v>
      </c>
      <c r="B1527" t="s">
        <v>121</v>
      </c>
      <c r="C1527" t="s">
        <v>1049</v>
      </c>
      <c r="D1527" t="s">
        <v>589</v>
      </c>
      <c r="E1527">
        <v>1</v>
      </c>
      <c r="G1527" t="s">
        <v>130</v>
      </c>
      <c r="I1527" t="s">
        <v>125</v>
      </c>
      <c r="Z1527" t="str">
        <f>IFERROR(MID(AA1527,FIND("-",H1527,1)+1,20),_xlfn.IFNA(VLOOKUP(F1527&amp;"-"&amp;AA1527,Ref_Kontak!$A:$E,4,FALSE),Ref_Kontak!$H$2))</f>
        <v>628999007703</v>
      </c>
      <c r="AA1527" t="str">
        <f t="shared" si="230"/>
        <v/>
      </c>
      <c r="AB1527" t="str">
        <f t="shared" si="231"/>
        <v/>
      </c>
      <c r="AC1527" t="str">
        <f t="shared" si="232"/>
        <v>628999007703</v>
      </c>
      <c r="AD1527" t="str">
        <f t="shared" si="233"/>
        <v>Halo+,+Visual+AI+5S+mendeteksi+Violation%3A+METALDET1-LINE+13</v>
      </c>
      <c r="AE1527" t="str">
        <f t="shared" si="234"/>
        <v>https://web.whatsapp.com/send/?phone=628999007703&amp;text=Halo+,+Visual+AI+5S+mendeteksi+Violation%3A+METALDET1-LINE+13&amp;type=phone_number&amp;app_absent=0</v>
      </c>
      <c r="AF1527" t="b">
        <f>IF(ISNA(VLOOKUP(D1527&amp;"-"&amp;AB1527, Ref_Kontak!$A:$E, 4, FALSE)), FALSE, TRUE)</f>
        <v>0</v>
      </c>
      <c r="AG1527" t="str">
        <f>_xlfn.IFNA(VLOOKUP(Z1527,Ref_Kontak!H:H,1,FALSE),"FALSE")</f>
        <v>628999007703</v>
      </c>
      <c r="AH1527" t="str">
        <f t="shared" si="235"/>
        <v>METALDET1-LINE 13</v>
      </c>
      <c r="AI1527">
        <f>IF(I1527="violation",COUNTIF($AH$1:AH1527,AH1527),0)</f>
        <v>578</v>
      </c>
      <c r="AJ1527" t="str">
        <f t="shared" si="236"/>
        <v>violation-METALDET1</v>
      </c>
      <c r="AK1527">
        <f>IF(I1527="violation",COUNTIF($AJ$1:AJ1527,AJ1527),FALSE)</f>
        <v>1292</v>
      </c>
      <c r="AL1527">
        <f t="shared" si="237"/>
        <v>0</v>
      </c>
      <c r="AM1527">
        <f t="shared" si="238"/>
        <v>3</v>
      </c>
      <c r="AN1527" t="str">
        <f t="shared" si="239"/>
        <v>ALERT! 3 Violation founded @METALDET1</v>
      </c>
    </row>
    <row r="1528" spans="1:40">
      <c r="A1528" t="s">
        <v>120</v>
      </c>
      <c r="B1528" t="s">
        <v>121</v>
      </c>
      <c r="C1528" t="s">
        <v>1050</v>
      </c>
      <c r="D1528" t="s">
        <v>129</v>
      </c>
      <c r="E1528">
        <v>1</v>
      </c>
      <c r="G1528" t="s">
        <v>130</v>
      </c>
      <c r="I1528" t="s">
        <v>125</v>
      </c>
      <c r="Z1528" t="str">
        <f>IFERROR(MID(AA1528,FIND("-",H1528,1)+1,20),_xlfn.IFNA(VLOOKUP(F1528&amp;"-"&amp;AA1528,Ref_Kontak!$A:$E,4,FALSE),Ref_Kontak!$H$2))</f>
        <v>628999007703</v>
      </c>
      <c r="AA1528" t="str">
        <f t="shared" si="230"/>
        <v/>
      </c>
      <c r="AB1528" t="str">
        <f t="shared" si="231"/>
        <v/>
      </c>
      <c r="AC1528" t="str">
        <f t="shared" si="232"/>
        <v>628999007703</v>
      </c>
      <c r="AD1528" t="str">
        <f t="shared" si="233"/>
        <v>Halo+,+Visual+AI+5S+mendeteksi+Violation%3A+METALDET1-LINE+8</v>
      </c>
      <c r="AE1528" t="str">
        <f t="shared" si="234"/>
        <v>https://web.whatsapp.com/send/?phone=628999007703&amp;text=Halo+,+Visual+AI+5S+mendeteksi+Violation%3A+METALDET1-LINE+8&amp;type=phone_number&amp;app_absent=0</v>
      </c>
      <c r="AF1528" t="b">
        <f>IF(ISNA(VLOOKUP(D1528&amp;"-"&amp;AB1528, Ref_Kontak!$A:$E, 4, FALSE)), FALSE, TRUE)</f>
        <v>0</v>
      </c>
      <c r="AG1528" t="str">
        <f>_xlfn.IFNA(VLOOKUP(Z1528,Ref_Kontak!H:H,1,FALSE),"FALSE")</f>
        <v>628999007703</v>
      </c>
      <c r="AH1528" t="str">
        <f t="shared" si="235"/>
        <v>METALDET1-LINE 8</v>
      </c>
      <c r="AI1528">
        <f>IF(I1528="violation",COUNTIF($AH$1:AH1528,AH1528),0)</f>
        <v>716</v>
      </c>
      <c r="AJ1528" t="str">
        <f t="shared" si="236"/>
        <v>violation-METALDET1</v>
      </c>
      <c r="AK1528">
        <f>IF(I1528="violation",COUNTIF($AJ$1:AJ1528,AJ1528),FALSE)</f>
        <v>1293</v>
      </c>
      <c r="AL1528">
        <f t="shared" si="237"/>
        <v>0</v>
      </c>
      <c r="AM1528">
        <f t="shared" si="238"/>
        <v>3</v>
      </c>
      <c r="AN1528" t="str">
        <f t="shared" si="239"/>
        <v>ALERT! 3 Violation founded @METALDET1</v>
      </c>
    </row>
    <row r="1529" spans="1:40">
      <c r="A1529" t="s">
        <v>120</v>
      </c>
      <c r="B1529" t="s">
        <v>121</v>
      </c>
      <c r="C1529" t="s">
        <v>1050</v>
      </c>
      <c r="D1529" t="s">
        <v>589</v>
      </c>
      <c r="E1529">
        <v>1</v>
      </c>
      <c r="G1529" t="s">
        <v>130</v>
      </c>
      <c r="I1529" t="s">
        <v>125</v>
      </c>
      <c r="Z1529" t="str">
        <f>IFERROR(MID(AA1529,FIND("-",H1529,1)+1,20),_xlfn.IFNA(VLOOKUP(F1529&amp;"-"&amp;AA1529,Ref_Kontak!$A:$E,4,FALSE),Ref_Kontak!$H$2))</f>
        <v>628999007703</v>
      </c>
      <c r="AA1529" t="str">
        <f t="shared" si="230"/>
        <v/>
      </c>
      <c r="AB1529" t="str">
        <f t="shared" si="231"/>
        <v/>
      </c>
      <c r="AC1529" t="str">
        <f t="shared" si="232"/>
        <v>628999007703</v>
      </c>
      <c r="AD1529" t="str">
        <f t="shared" si="233"/>
        <v>Halo+,+Visual+AI+5S+mendeteksi+Violation%3A+METALDET1-LINE+13</v>
      </c>
      <c r="AE1529" t="str">
        <f t="shared" si="234"/>
        <v>https://web.whatsapp.com/send/?phone=628999007703&amp;text=Halo+,+Visual+AI+5S+mendeteksi+Violation%3A+METALDET1-LINE+13&amp;type=phone_number&amp;app_absent=0</v>
      </c>
      <c r="AF1529" t="b">
        <f>IF(ISNA(VLOOKUP(D1529&amp;"-"&amp;AB1529, Ref_Kontak!$A:$E, 4, FALSE)), FALSE, TRUE)</f>
        <v>0</v>
      </c>
      <c r="AG1529" t="str">
        <f>_xlfn.IFNA(VLOOKUP(Z1529,Ref_Kontak!H:H,1,FALSE),"FALSE")</f>
        <v>628999007703</v>
      </c>
      <c r="AH1529" t="str">
        <f t="shared" si="235"/>
        <v>METALDET1-LINE 13</v>
      </c>
      <c r="AI1529">
        <f>IF(I1529="violation",COUNTIF($AH$1:AH1529,AH1529),0)</f>
        <v>579</v>
      </c>
      <c r="AJ1529" t="str">
        <f t="shared" si="236"/>
        <v>violation-METALDET1</v>
      </c>
      <c r="AK1529">
        <f>IF(I1529="violation",COUNTIF($AJ$1:AJ1529,AJ1529),FALSE)</f>
        <v>1294</v>
      </c>
      <c r="AL1529">
        <f t="shared" si="237"/>
        <v>0</v>
      </c>
      <c r="AM1529">
        <f t="shared" si="238"/>
        <v>3</v>
      </c>
      <c r="AN1529" t="str">
        <f t="shared" si="239"/>
        <v>ALERT! 3 Violation founded @METALDET1</v>
      </c>
    </row>
    <row r="1530" spans="1:40">
      <c r="A1530" t="s">
        <v>120</v>
      </c>
      <c r="B1530" t="s">
        <v>121</v>
      </c>
      <c r="C1530" t="s">
        <v>1051</v>
      </c>
      <c r="D1530" t="s">
        <v>129</v>
      </c>
      <c r="E1530">
        <v>1</v>
      </c>
      <c r="G1530" t="s">
        <v>130</v>
      </c>
      <c r="I1530" t="s">
        <v>125</v>
      </c>
      <c r="Z1530" t="str">
        <f>IFERROR(MID(AA1530,FIND("-",H1530,1)+1,20),_xlfn.IFNA(VLOOKUP(F1530&amp;"-"&amp;AA1530,Ref_Kontak!$A:$E,4,FALSE),Ref_Kontak!$H$2))</f>
        <v>628999007703</v>
      </c>
      <c r="AA1530" t="str">
        <f t="shared" si="230"/>
        <v/>
      </c>
      <c r="AB1530" t="str">
        <f t="shared" si="231"/>
        <v/>
      </c>
      <c r="AC1530" t="str">
        <f t="shared" si="232"/>
        <v>628999007703</v>
      </c>
      <c r="AD1530" t="str">
        <f t="shared" si="233"/>
        <v>Halo+,+Visual+AI+5S+mendeteksi+Violation%3A+METALDET1-LINE+8</v>
      </c>
      <c r="AE1530" t="str">
        <f t="shared" si="234"/>
        <v>https://web.whatsapp.com/send/?phone=628999007703&amp;text=Halo+,+Visual+AI+5S+mendeteksi+Violation%3A+METALDET1-LINE+8&amp;type=phone_number&amp;app_absent=0</v>
      </c>
      <c r="AF1530" t="b">
        <f>IF(ISNA(VLOOKUP(D1530&amp;"-"&amp;AB1530, Ref_Kontak!$A:$E, 4, FALSE)), FALSE, TRUE)</f>
        <v>0</v>
      </c>
      <c r="AG1530" t="str">
        <f>_xlfn.IFNA(VLOOKUP(Z1530,Ref_Kontak!H:H,1,FALSE),"FALSE")</f>
        <v>628999007703</v>
      </c>
      <c r="AH1530" t="str">
        <f t="shared" si="235"/>
        <v>METALDET1-LINE 8</v>
      </c>
      <c r="AI1530">
        <f>IF(I1530="violation",COUNTIF($AH$1:AH1530,AH1530),0)</f>
        <v>717</v>
      </c>
      <c r="AJ1530" t="str">
        <f t="shared" si="236"/>
        <v>violation-METALDET1</v>
      </c>
      <c r="AK1530">
        <f>IF(I1530="violation",COUNTIF($AJ$1:AJ1530,AJ1530),FALSE)</f>
        <v>1295</v>
      </c>
      <c r="AL1530">
        <f t="shared" si="237"/>
        <v>0</v>
      </c>
      <c r="AM1530">
        <f t="shared" si="238"/>
        <v>3</v>
      </c>
      <c r="AN1530" t="str">
        <f t="shared" si="239"/>
        <v>ALERT! 3 Violation founded @METALDET1</v>
      </c>
    </row>
    <row r="1531" spans="1:40">
      <c r="A1531" t="s">
        <v>120</v>
      </c>
      <c r="B1531" t="s">
        <v>121</v>
      </c>
      <c r="C1531" t="s">
        <v>1051</v>
      </c>
      <c r="D1531" t="s">
        <v>589</v>
      </c>
      <c r="E1531">
        <v>1</v>
      </c>
      <c r="G1531" t="s">
        <v>130</v>
      </c>
      <c r="I1531" t="s">
        <v>125</v>
      </c>
      <c r="Z1531" t="str">
        <f>IFERROR(MID(AA1531,FIND("-",H1531,1)+1,20),_xlfn.IFNA(VLOOKUP(F1531&amp;"-"&amp;AA1531,Ref_Kontak!$A:$E,4,FALSE),Ref_Kontak!$H$2))</f>
        <v>628999007703</v>
      </c>
      <c r="AA1531" t="str">
        <f t="shared" si="230"/>
        <v/>
      </c>
      <c r="AB1531" t="str">
        <f t="shared" si="231"/>
        <v/>
      </c>
      <c r="AC1531" t="str">
        <f t="shared" si="232"/>
        <v>628999007703</v>
      </c>
      <c r="AD1531" t="str">
        <f t="shared" si="233"/>
        <v>Halo+,+Visual+AI+5S+mendeteksi+Violation%3A+METALDET1-LINE+13</v>
      </c>
      <c r="AE1531" t="str">
        <f t="shared" si="234"/>
        <v>https://web.whatsapp.com/send/?phone=628999007703&amp;text=Halo+,+Visual+AI+5S+mendeteksi+Violation%3A+METALDET1-LINE+13&amp;type=phone_number&amp;app_absent=0</v>
      </c>
      <c r="AF1531" t="b">
        <f>IF(ISNA(VLOOKUP(D1531&amp;"-"&amp;AB1531, Ref_Kontak!$A:$E, 4, FALSE)), FALSE, TRUE)</f>
        <v>0</v>
      </c>
      <c r="AG1531" t="str">
        <f>_xlfn.IFNA(VLOOKUP(Z1531,Ref_Kontak!H:H,1,FALSE),"FALSE")</f>
        <v>628999007703</v>
      </c>
      <c r="AH1531" t="str">
        <f t="shared" si="235"/>
        <v>METALDET1-LINE 13</v>
      </c>
      <c r="AI1531">
        <f>IF(I1531="violation",COUNTIF($AH$1:AH1531,AH1531),0)</f>
        <v>580</v>
      </c>
      <c r="AJ1531" t="str">
        <f t="shared" si="236"/>
        <v>violation-METALDET1</v>
      </c>
      <c r="AK1531">
        <f>IF(I1531="violation",COUNTIF($AJ$1:AJ1531,AJ1531),FALSE)</f>
        <v>1296</v>
      </c>
      <c r="AL1531">
        <f t="shared" si="237"/>
        <v>0</v>
      </c>
      <c r="AM1531">
        <f t="shared" si="238"/>
        <v>3</v>
      </c>
      <c r="AN1531" t="str">
        <f t="shared" si="239"/>
        <v>ALERT! 3 Violation founded @METALDET1</v>
      </c>
    </row>
    <row r="1532" spans="1:40">
      <c r="A1532" t="s">
        <v>120</v>
      </c>
      <c r="B1532" t="s">
        <v>121</v>
      </c>
      <c r="C1532" t="s">
        <v>1052</v>
      </c>
      <c r="D1532" t="s">
        <v>129</v>
      </c>
      <c r="E1532">
        <v>1</v>
      </c>
      <c r="G1532" t="s">
        <v>130</v>
      </c>
      <c r="I1532" t="s">
        <v>125</v>
      </c>
      <c r="Z1532" t="str">
        <f>IFERROR(MID(AA1532,FIND("-",H1532,1)+1,20),_xlfn.IFNA(VLOOKUP(F1532&amp;"-"&amp;AA1532,Ref_Kontak!$A:$E,4,FALSE),Ref_Kontak!$H$2))</f>
        <v>628999007703</v>
      </c>
      <c r="AA1532" t="str">
        <f t="shared" si="230"/>
        <v/>
      </c>
      <c r="AB1532" t="str">
        <f t="shared" si="231"/>
        <v/>
      </c>
      <c r="AC1532" t="str">
        <f t="shared" si="232"/>
        <v>628999007703</v>
      </c>
      <c r="AD1532" t="str">
        <f t="shared" si="233"/>
        <v>Halo+,+Visual+AI+5S+mendeteksi+Violation%3A+METALDET1-LINE+8</v>
      </c>
      <c r="AE1532" t="str">
        <f t="shared" si="234"/>
        <v>https://web.whatsapp.com/send/?phone=628999007703&amp;text=Halo+,+Visual+AI+5S+mendeteksi+Violation%3A+METALDET1-LINE+8&amp;type=phone_number&amp;app_absent=0</v>
      </c>
      <c r="AF1532" t="b">
        <f>IF(ISNA(VLOOKUP(D1532&amp;"-"&amp;AB1532, Ref_Kontak!$A:$E, 4, FALSE)), FALSE, TRUE)</f>
        <v>0</v>
      </c>
      <c r="AG1532" t="str">
        <f>_xlfn.IFNA(VLOOKUP(Z1532,Ref_Kontak!H:H,1,FALSE),"FALSE")</f>
        <v>628999007703</v>
      </c>
      <c r="AH1532" t="str">
        <f t="shared" si="235"/>
        <v>METALDET1-LINE 8</v>
      </c>
      <c r="AI1532">
        <f>IF(I1532="violation",COUNTIF($AH$1:AH1532,AH1532),0)</f>
        <v>718</v>
      </c>
      <c r="AJ1532" t="str">
        <f t="shared" si="236"/>
        <v>violation-METALDET1</v>
      </c>
      <c r="AK1532">
        <f>IF(I1532="violation",COUNTIF($AJ$1:AJ1532,AJ1532),FALSE)</f>
        <v>1297</v>
      </c>
      <c r="AL1532">
        <f t="shared" si="237"/>
        <v>0</v>
      </c>
      <c r="AM1532">
        <f t="shared" si="238"/>
        <v>3</v>
      </c>
      <c r="AN1532" t="str">
        <f t="shared" si="239"/>
        <v>ALERT! 3 Violation founded @METALDET1</v>
      </c>
    </row>
    <row r="1533" spans="1:40">
      <c r="A1533" t="s">
        <v>120</v>
      </c>
      <c r="B1533" t="s">
        <v>121</v>
      </c>
      <c r="C1533" t="s">
        <v>1053</v>
      </c>
      <c r="D1533" t="s">
        <v>589</v>
      </c>
      <c r="E1533">
        <v>1</v>
      </c>
      <c r="G1533" t="s">
        <v>130</v>
      </c>
      <c r="I1533" t="s">
        <v>125</v>
      </c>
      <c r="Z1533" t="str">
        <f>IFERROR(MID(AA1533,FIND("-",H1533,1)+1,20),_xlfn.IFNA(VLOOKUP(F1533&amp;"-"&amp;AA1533,Ref_Kontak!$A:$E,4,FALSE),Ref_Kontak!$H$2))</f>
        <v>628999007703</v>
      </c>
      <c r="AA1533" t="str">
        <f t="shared" si="230"/>
        <v/>
      </c>
      <c r="AB1533" t="str">
        <f t="shared" si="231"/>
        <v/>
      </c>
      <c r="AC1533" t="str">
        <f t="shared" si="232"/>
        <v>628999007703</v>
      </c>
      <c r="AD1533" t="str">
        <f t="shared" si="233"/>
        <v>Halo+,+Visual+AI+5S+mendeteksi+Violation%3A+METALDET1-LINE+13</v>
      </c>
      <c r="AE1533" t="str">
        <f t="shared" si="234"/>
        <v>https://web.whatsapp.com/send/?phone=628999007703&amp;text=Halo+,+Visual+AI+5S+mendeteksi+Violation%3A+METALDET1-LINE+13&amp;type=phone_number&amp;app_absent=0</v>
      </c>
      <c r="AF1533" t="b">
        <f>IF(ISNA(VLOOKUP(D1533&amp;"-"&amp;AB1533, Ref_Kontak!$A:$E, 4, FALSE)), FALSE, TRUE)</f>
        <v>0</v>
      </c>
      <c r="AG1533" t="str">
        <f>_xlfn.IFNA(VLOOKUP(Z1533,Ref_Kontak!H:H,1,FALSE),"FALSE")</f>
        <v>628999007703</v>
      </c>
      <c r="AH1533" t="str">
        <f t="shared" si="235"/>
        <v>METALDET1-LINE 13</v>
      </c>
      <c r="AI1533">
        <f>IF(I1533="violation",COUNTIF($AH$1:AH1533,AH1533),0)</f>
        <v>581</v>
      </c>
      <c r="AJ1533" t="str">
        <f t="shared" si="236"/>
        <v>violation-METALDET1</v>
      </c>
      <c r="AK1533">
        <f>IF(I1533="violation",COUNTIF($AJ$1:AJ1533,AJ1533),FALSE)</f>
        <v>1298</v>
      </c>
      <c r="AL1533">
        <f t="shared" si="237"/>
        <v>0</v>
      </c>
      <c r="AM1533">
        <f t="shared" si="238"/>
        <v>3</v>
      </c>
      <c r="AN1533" t="str">
        <f t="shared" si="239"/>
        <v>ALERT! 3 Violation founded @METALDET1</v>
      </c>
    </row>
    <row r="1534" spans="1:40">
      <c r="A1534" t="s">
        <v>120</v>
      </c>
      <c r="B1534" t="s">
        <v>121</v>
      </c>
      <c r="C1534" t="s">
        <v>1053</v>
      </c>
      <c r="D1534" t="s">
        <v>129</v>
      </c>
      <c r="E1534">
        <v>1</v>
      </c>
      <c r="G1534" t="s">
        <v>130</v>
      </c>
      <c r="I1534" t="s">
        <v>125</v>
      </c>
      <c r="Z1534" t="str">
        <f>IFERROR(MID(AA1534,FIND("-",H1534,1)+1,20),_xlfn.IFNA(VLOOKUP(F1534&amp;"-"&amp;AA1534,Ref_Kontak!$A:$E,4,FALSE),Ref_Kontak!$H$2))</f>
        <v>628999007703</v>
      </c>
      <c r="AA1534" t="str">
        <f t="shared" si="230"/>
        <v/>
      </c>
      <c r="AB1534" t="str">
        <f t="shared" si="231"/>
        <v/>
      </c>
      <c r="AC1534" t="str">
        <f t="shared" si="232"/>
        <v>628999007703</v>
      </c>
      <c r="AD1534" t="str">
        <f t="shared" si="233"/>
        <v>Halo+,+Visual+AI+5S+mendeteksi+Violation%3A+METALDET1-LINE+8</v>
      </c>
      <c r="AE1534" t="str">
        <f t="shared" si="234"/>
        <v>https://web.whatsapp.com/send/?phone=628999007703&amp;text=Halo+,+Visual+AI+5S+mendeteksi+Violation%3A+METALDET1-LINE+8&amp;type=phone_number&amp;app_absent=0</v>
      </c>
      <c r="AF1534" t="b">
        <f>IF(ISNA(VLOOKUP(D1534&amp;"-"&amp;AB1534, Ref_Kontak!$A:$E, 4, FALSE)), FALSE, TRUE)</f>
        <v>0</v>
      </c>
      <c r="AG1534" t="str">
        <f>_xlfn.IFNA(VLOOKUP(Z1534,Ref_Kontak!H:H,1,FALSE),"FALSE")</f>
        <v>628999007703</v>
      </c>
      <c r="AH1534" t="str">
        <f t="shared" si="235"/>
        <v>METALDET1-LINE 8</v>
      </c>
      <c r="AI1534">
        <f>IF(I1534="violation",COUNTIF($AH$1:AH1534,AH1534),0)</f>
        <v>719</v>
      </c>
      <c r="AJ1534" t="str">
        <f t="shared" si="236"/>
        <v>violation-METALDET1</v>
      </c>
      <c r="AK1534">
        <f>IF(I1534="violation",COUNTIF($AJ$1:AJ1534,AJ1534),FALSE)</f>
        <v>1299</v>
      </c>
      <c r="AL1534">
        <f t="shared" si="237"/>
        <v>0</v>
      </c>
      <c r="AM1534">
        <f t="shared" si="238"/>
        <v>3</v>
      </c>
      <c r="AN1534" t="str">
        <f t="shared" si="239"/>
        <v>ALERT! 3 Violation founded @METALDET1</v>
      </c>
    </row>
    <row r="1535" spans="1:40">
      <c r="A1535" t="s">
        <v>120</v>
      </c>
      <c r="B1535" t="s">
        <v>121</v>
      </c>
      <c r="C1535" t="s">
        <v>1053</v>
      </c>
      <c r="D1535" t="s">
        <v>589</v>
      </c>
      <c r="E1535">
        <v>1</v>
      </c>
      <c r="G1535" t="s">
        <v>130</v>
      </c>
      <c r="I1535" t="s">
        <v>125</v>
      </c>
      <c r="Z1535" t="str">
        <f>IFERROR(MID(AA1535,FIND("-",H1535,1)+1,20),_xlfn.IFNA(VLOOKUP(F1535&amp;"-"&amp;AA1535,Ref_Kontak!$A:$E,4,FALSE),Ref_Kontak!$H$2))</f>
        <v>628999007703</v>
      </c>
      <c r="AA1535" t="str">
        <f t="shared" si="230"/>
        <v/>
      </c>
      <c r="AB1535" t="str">
        <f t="shared" si="231"/>
        <v/>
      </c>
      <c r="AC1535" t="str">
        <f t="shared" si="232"/>
        <v>628999007703</v>
      </c>
      <c r="AD1535" t="str">
        <f t="shared" si="233"/>
        <v>Halo+,+Visual+AI+5S+mendeteksi+Violation%3A+METALDET1-LINE+13</v>
      </c>
      <c r="AE1535" t="str">
        <f t="shared" si="234"/>
        <v>https://web.whatsapp.com/send/?phone=628999007703&amp;text=Halo+,+Visual+AI+5S+mendeteksi+Violation%3A+METALDET1-LINE+13&amp;type=phone_number&amp;app_absent=0</v>
      </c>
      <c r="AF1535" t="b">
        <f>IF(ISNA(VLOOKUP(D1535&amp;"-"&amp;AB1535, Ref_Kontak!$A:$E, 4, FALSE)), FALSE, TRUE)</f>
        <v>0</v>
      </c>
      <c r="AG1535" t="str">
        <f>_xlfn.IFNA(VLOOKUP(Z1535,Ref_Kontak!H:H,1,FALSE),"FALSE")</f>
        <v>628999007703</v>
      </c>
      <c r="AH1535" t="str">
        <f t="shared" si="235"/>
        <v>METALDET1-LINE 13</v>
      </c>
      <c r="AI1535">
        <f>IF(I1535="violation",COUNTIF($AH$1:AH1535,AH1535),0)</f>
        <v>582</v>
      </c>
      <c r="AJ1535" t="str">
        <f t="shared" si="236"/>
        <v>violation-METALDET1</v>
      </c>
      <c r="AK1535">
        <f>IF(I1535="violation",COUNTIF($AJ$1:AJ1535,AJ1535),FALSE)</f>
        <v>1300</v>
      </c>
      <c r="AL1535">
        <f t="shared" si="237"/>
        <v>0</v>
      </c>
      <c r="AM1535">
        <f t="shared" si="238"/>
        <v>3</v>
      </c>
      <c r="AN1535" t="str">
        <f t="shared" si="239"/>
        <v>ALERT! 3 Violation founded @METALDET1</v>
      </c>
    </row>
    <row r="1536" spans="1:40">
      <c r="A1536" t="s">
        <v>120</v>
      </c>
      <c r="B1536" t="s">
        <v>121</v>
      </c>
      <c r="C1536" t="s">
        <v>1054</v>
      </c>
      <c r="D1536" t="s">
        <v>129</v>
      </c>
      <c r="E1536">
        <v>1</v>
      </c>
      <c r="G1536" t="s">
        <v>130</v>
      </c>
      <c r="I1536" t="s">
        <v>125</v>
      </c>
      <c r="Z1536" t="str">
        <f>IFERROR(MID(AA1536,FIND("-",H1536,1)+1,20),_xlfn.IFNA(VLOOKUP(F1536&amp;"-"&amp;AA1536,Ref_Kontak!$A:$E,4,FALSE),Ref_Kontak!$H$2))</f>
        <v>628999007703</v>
      </c>
      <c r="AA1536" t="str">
        <f t="shared" si="230"/>
        <v/>
      </c>
      <c r="AB1536" t="str">
        <f t="shared" si="231"/>
        <v/>
      </c>
      <c r="AC1536" t="str">
        <f t="shared" si="232"/>
        <v>628999007703</v>
      </c>
      <c r="AD1536" t="str">
        <f t="shared" si="233"/>
        <v>Halo+,+Visual+AI+5S+mendeteksi+Violation%3A+METALDET1-LINE+8</v>
      </c>
      <c r="AE1536" t="str">
        <f t="shared" si="234"/>
        <v>https://web.whatsapp.com/send/?phone=628999007703&amp;text=Halo+,+Visual+AI+5S+mendeteksi+Violation%3A+METALDET1-LINE+8&amp;type=phone_number&amp;app_absent=0</v>
      </c>
      <c r="AF1536" t="b">
        <f>IF(ISNA(VLOOKUP(D1536&amp;"-"&amp;AB1536, Ref_Kontak!$A:$E, 4, FALSE)), FALSE, TRUE)</f>
        <v>0</v>
      </c>
      <c r="AG1536" t="str">
        <f>_xlfn.IFNA(VLOOKUP(Z1536,Ref_Kontak!H:H,1,FALSE),"FALSE")</f>
        <v>628999007703</v>
      </c>
      <c r="AH1536" t="str">
        <f t="shared" si="235"/>
        <v>METALDET1-LINE 8</v>
      </c>
      <c r="AI1536">
        <f>IF(I1536="violation",COUNTIF($AH$1:AH1536,AH1536),0)</f>
        <v>720</v>
      </c>
      <c r="AJ1536" t="str">
        <f t="shared" si="236"/>
        <v>violation-METALDET1</v>
      </c>
      <c r="AK1536">
        <f>IF(I1536="violation",COUNTIF($AJ$1:AJ1536,AJ1536),FALSE)</f>
        <v>1301</v>
      </c>
      <c r="AL1536">
        <f t="shared" si="237"/>
        <v>0</v>
      </c>
      <c r="AM1536">
        <f t="shared" si="238"/>
        <v>3</v>
      </c>
      <c r="AN1536" t="str">
        <f t="shared" si="239"/>
        <v>ALERT! 3 Violation founded @METALDET1</v>
      </c>
    </row>
    <row r="1537" spans="1:40">
      <c r="A1537" t="s">
        <v>120</v>
      </c>
      <c r="B1537" t="s">
        <v>121</v>
      </c>
      <c r="C1537" t="s">
        <v>1055</v>
      </c>
      <c r="D1537" t="s">
        <v>589</v>
      </c>
      <c r="E1537">
        <v>1</v>
      </c>
      <c r="G1537" t="s">
        <v>130</v>
      </c>
      <c r="I1537" t="s">
        <v>125</v>
      </c>
      <c r="Z1537" t="str">
        <f>IFERROR(MID(AA1537,FIND("-",H1537,1)+1,20),_xlfn.IFNA(VLOOKUP(F1537&amp;"-"&amp;AA1537,Ref_Kontak!$A:$E,4,FALSE),Ref_Kontak!$H$2))</f>
        <v>628999007703</v>
      </c>
      <c r="AA1537" t="str">
        <f t="shared" si="230"/>
        <v/>
      </c>
      <c r="AB1537" t="str">
        <f t="shared" si="231"/>
        <v/>
      </c>
      <c r="AC1537" t="str">
        <f t="shared" si="232"/>
        <v>628999007703</v>
      </c>
      <c r="AD1537" t="str">
        <f t="shared" si="233"/>
        <v>Halo+,+Visual+AI+5S+mendeteksi+Violation%3A+METALDET1-LINE+13</v>
      </c>
      <c r="AE1537" t="str">
        <f t="shared" si="234"/>
        <v>https://web.whatsapp.com/send/?phone=628999007703&amp;text=Halo+,+Visual+AI+5S+mendeteksi+Violation%3A+METALDET1-LINE+13&amp;type=phone_number&amp;app_absent=0</v>
      </c>
      <c r="AF1537" t="b">
        <f>IF(ISNA(VLOOKUP(D1537&amp;"-"&amp;AB1537, Ref_Kontak!$A:$E, 4, FALSE)), FALSE, TRUE)</f>
        <v>0</v>
      </c>
      <c r="AG1537" t="str">
        <f>_xlfn.IFNA(VLOOKUP(Z1537,Ref_Kontak!H:H,1,FALSE),"FALSE")</f>
        <v>628999007703</v>
      </c>
      <c r="AH1537" t="str">
        <f t="shared" si="235"/>
        <v>METALDET1-LINE 13</v>
      </c>
      <c r="AI1537">
        <f>IF(I1537="violation",COUNTIF($AH$1:AH1537,AH1537),0)</f>
        <v>583</v>
      </c>
      <c r="AJ1537" t="str">
        <f t="shared" si="236"/>
        <v>violation-METALDET1</v>
      </c>
      <c r="AK1537">
        <f>IF(I1537="violation",COUNTIF($AJ$1:AJ1537,AJ1537),FALSE)</f>
        <v>1302</v>
      </c>
      <c r="AL1537">
        <f t="shared" si="237"/>
        <v>0</v>
      </c>
      <c r="AM1537">
        <f t="shared" si="238"/>
        <v>3</v>
      </c>
      <c r="AN1537" t="str">
        <f t="shared" si="239"/>
        <v>ALERT! 3 Violation founded @METALDET1</v>
      </c>
    </row>
    <row r="1538" spans="1:40">
      <c r="A1538" t="s">
        <v>120</v>
      </c>
      <c r="B1538" t="s">
        <v>121</v>
      </c>
      <c r="C1538" t="s">
        <v>1055</v>
      </c>
      <c r="D1538" t="s">
        <v>129</v>
      </c>
      <c r="E1538">
        <v>1</v>
      </c>
      <c r="G1538" t="s">
        <v>130</v>
      </c>
      <c r="I1538" t="s">
        <v>125</v>
      </c>
      <c r="Z1538" t="str">
        <f>IFERROR(MID(AA1538,FIND("-",H1538,1)+1,20),_xlfn.IFNA(VLOOKUP(F1538&amp;"-"&amp;AA1538,Ref_Kontak!$A:$E,4,FALSE),Ref_Kontak!$H$2))</f>
        <v>628999007703</v>
      </c>
      <c r="AA1538" t="str">
        <f t="shared" ref="AA1538:AA1601" si="240">CLEAN(SUBSTITUTE(H1538," ",""))</f>
        <v/>
      </c>
      <c r="AB1538" t="str">
        <f t="shared" ref="AB1538:AB1601" si="241">IFERROR(LEFT(AA1538,FIND("-",H1538,1)-1),CLEAN(SUBSTITUTE(SUBSTITUTE(H1538," ",""),"-","")))</f>
        <v/>
      </c>
      <c r="AC1538" t="str">
        <f t="shared" ref="AC1538:AC1601" si="242">IF(LEFT(Z1538,1)="0","62"&amp; MID(Z1538,2,999),Z1538)</f>
        <v>628999007703</v>
      </c>
      <c r="AD1538" t="str">
        <f t="shared" ref="AD1538:AD1601" si="243">"Halo+"&amp;AB1538&amp;","&amp;"+Visual+AI+5S+mendeteksi+Violation%3A+"&amp;SUBSTITUTE(AH1538," ","+")</f>
        <v>Halo+,+Visual+AI+5S+mendeteksi+Violation%3A+METALDET1-LINE+8</v>
      </c>
      <c r="AE1538" t="str">
        <f t="shared" ref="AE1538:AE1601" si="244">"https://web.whatsapp.com/send/?phone="&amp;AC1538&amp;"&amp;text="&amp;AD1538&amp;"&amp;type=phone_number&amp;app_absent=0"</f>
        <v>https://web.whatsapp.com/send/?phone=628999007703&amp;text=Halo+,+Visual+AI+5S+mendeteksi+Violation%3A+METALDET1-LINE+8&amp;type=phone_number&amp;app_absent=0</v>
      </c>
      <c r="AF1538" t="b">
        <f>IF(ISNA(VLOOKUP(D1538&amp;"-"&amp;AB1538, Ref_Kontak!$A:$E, 4, FALSE)), FALSE, TRUE)</f>
        <v>0</v>
      </c>
      <c r="AG1538" t="str">
        <f>_xlfn.IFNA(VLOOKUP(Z1538,Ref_Kontak!H:H,1,FALSE),"FALSE")</f>
        <v>628999007703</v>
      </c>
      <c r="AH1538" t="str">
        <f t="shared" ref="AH1538:AH1601" si="245">G1538&amp;"-"&amp;D1538</f>
        <v>METALDET1-LINE 8</v>
      </c>
      <c r="AI1538">
        <f>IF(I1538="violation",COUNTIF($AH$1:AH1538,AH1538),0)</f>
        <v>721</v>
      </c>
      <c r="AJ1538" t="str">
        <f t="shared" si="236"/>
        <v>violation-METALDET1</v>
      </c>
      <c r="AK1538">
        <f>IF(I1538="violation",COUNTIF($AJ$1:AJ1538,AJ1538),FALSE)</f>
        <v>1303</v>
      </c>
      <c r="AL1538">
        <f t="shared" si="237"/>
        <v>0</v>
      </c>
      <c r="AM1538">
        <f t="shared" si="238"/>
        <v>3</v>
      </c>
      <c r="AN1538" t="str">
        <f t="shared" si="239"/>
        <v>ALERT! 3 Violation founded @METALDET1</v>
      </c>
    </row>
    <row r="1539" spans="1:40">
      <c r="A1539" t="s">
        <v>120</v>
      </c>
      <c r="B1539" t="s">
        <v>121</v>
      </c>
      <c r="C1539" t="s">
        <v>1055</v>
      </c>
      <c r="D1539" t="s">
        <v>589</v>
      </c>
      <c r="E1539">
        <v>1</v>
      </c>
      <c r="G1539" t="s">
        <v>130</v>
      </c>
      <c r="I1539" t="s">
        <v>125</v>
      </c>
      <c r="Z1539" t="str">
        <f>IFERROR(MID(AA1539,FIND("-",H1539,1)+1,20),_xlfn.IFNA(VLOOKUP(F1539&amp;"-"&amp;AA1539,Ref_Kontak!$A:$E,4,FALSE),Ref_Kontak!$H$2))</f>
        <v>628999007703</v>
      </c>
      <c r="AA1539" t="str">
        <f t="shared" si="240"/>
        <v/>
      </c>
      <c r="AB1539" t="str">
        <f t="shared" si="241"/>
        <v/>
      </c>
      <c r="AC1539" t="str">
        <f t="shared" si="242"/>
        <v>628999007703</v>
      </c>
      <c r="AD1539" t="str">
        <f t="shared" si="243"/>
        <v>Halo+,+Visual+AI+5S+mendeteksi+Violation%3A+METALDET1-LINE+13</v>
      </c>
      <c r="AE1539" t="str">
        <f t="shared" si="244"/>
        <v>https://web.whatsapp.com/send/?phone=628999007703&amp;text=Halo+,+Visual+AI+5S+mendeteksi+Violation%3A+METALDET1-LINE+13&amp;type=phone_number&amp;app_absent=0</v>
      </c>
      <c r="AF1539" t="b">
        <f>IF(ISNA(VLOOKUP(D1539&amp;"-"&amp;AB1539, Ref_Kontak!$A:$E, 4, FALSE)), FALSE, TRUE)</f>
        <v>0</v>
      </c>
      <c r="AG1539" t="str">
        <f>_xlfn.IFNA(VLOOKUP(Z1539,Ref_Kontak!H:H,1,FALSE),"FALSE")</f>
        <v>628999007703</v>
      </c>
      <c r="AH1539" t="str">
        <f t="shared" si="245"/>
        <v>METALDET1-LINE 13</v>
      </c>
      <c r="AI1539">
        <f>IF(I1539="violation",COUNTIF($AH$1:AH1539,AH1539),0)</f>
        <v>584</v>
      </c>
      <c r="AJ1539" t="str">
        <f t="shared" ref="AJ1539:AJ1602" si="246">I1539&amp;"-"&amp;G1539</f>
        <v>violation-METALDET1</v>
      </c>
      <c r="AK1539">
        <f>IF(I1539="violation",COUNTIF($AJ$1:AJ1539,AJ1539),FALSE)</f>
        <v>1304</v>
      </c>
      <c r="AL1539">
        <f t="shared" ref="AL1539:AL1602" si="247">IF(AI1539=1,1,0)</f>
        <v>0</v>
      </c>
      <c r="AM1539">
        <f t="shared" ref="AM1539:AM1602" si="248">SUMIF($AJ$2:$AJ$5516,AJ1539,$AL$2:$AL$5516)</f>
        <v>3</v>
      </c>
      <c r="AN1539" t="str">
        <f t="shared" ref="AN1539:AN1602" si="249">"ALERT! " &amp;AM1539&amp; " Violation founded @"&amp;G1539</f>
        <v>ALERT! 3 Violation founded @METALDET1</v>
      </c>
    </row>
    <row r="1540" spans="1:40">
      <c r="A1540" t="s">
        <v>120</v>
      </c>
      <c r="B1540" t="s">
        <v>121</v>
      </c>
      <c r="C1540" t="s">
        <v>1056</v>
      </c>
      <c r="D1540" t="s">
        <v>129</v>
      </c>
      <c r="E1540">
        <v>1</v>
      </c>
      <c r="G1540" t="s">
        <v>130</v>
      </c>
      <c r="I1540" t="s">
        <v>125</v>
      </c>
      <c r="Z1540" t="str">
        <f>IFERROR(MID(AA1540,FIND("-",H1540,1)+1,20),_xlfn.IFNA(VLOOKUP(F1540&amp;"-"&amp;AA1540,Ref_Kontak!$A:$E,4,FALSE),Ref_Kontak!$H$2))</f>
        <v>628999007703</v>
      </c>
      <c r="AA1540" t="str">
        <f t="shared" si="240"/>
        <v/>
      </c>
      <c r="AB1540" t="str">
        <f t="shared" si="241"/>
        <v/>
      </c>
      <c r="AC1540" t="str">
        <f t="shared" si="242"/>
        <v>628999007703</v>
      </c>
      <c r="AD1540" t="str">
        <f t="shared" si="243"/>
        <v>Halo+,+Visual+AI+5S+mendeteksi+Violation%3A+METALDET1-LINE+8</v>
      </c>
      <c r="AE1540" t="str">
        <f t="shared" si="244"/>
        <v>https://web.whatsapp.com/send/?phone=628999007703&amp;text=Halo+,+Visual+AI+5S+mendeteksi+Violation%3A+METALDET1-LINE+8&amp;type=phone_number&amp;app_absent=0</v>
      </c>
      <c r="AF1540" t="b">
        <f>IF(ISNA(VLOOKUP(D1540&amp;"-"&amp;AB1540, Ref_Kontak!$A:$E, 4, FALSE)), FALSE, TRUE)</f>
        <v>0</v>
      </c>
      <c r="AG1540" t="str">
        <f>_xlfn.IFNA(VLOOKUP(Z1540,Ref_Kontak!H:H,1,FALSE),"FALSE")</f>
        <v>628999007703</v>
      </c>
      <c r="AH1540" t="str">
        <f t="shared" si="245"/>
        <v>METALDET1-LINE 8</v>
      </c>
      <c r="AI1540">
        <f>IF(I1540="violation",COUNTIF($AH$1:AH1540,AH1540),0)</f>
        <v>722</v>
      </c>
      <c r="AJ1540" t="str">
        <f t="shared" si="246"/>
        <v>violation-METALDET1</v>
      </c>
      <c r="AK1540">
        <f>IF(I1540="violation",COUNTIF($AJ$1:AJ1540,AJ1540),FALSE)</f>
        <v>1305</v>
      </c>
      <c r="AL1540">
        <f t="shared" si="247"/>
        <v>0</v>
      </c>
      <c r="AM1540">
        <f t="shared" si="248"/>
        <v>3</v>
      </c>
      <c r="AN1540" t="str">
        <f t="shared" si="249"/>
        <v>ALERT! 3 Violation founded @METALDET1</v>
      </c>
    </row>
    <row r="1541" spans="1:40">
      <c r="A1541" t="s">
        <v>120</v>
      </c>
      <c r="B1541" t="s">
        <v>121</v>
      </c>
      <c r="C1541" t="s">
        <v>1056</v>
      </c>
      <c r="D1541" t="s">
        <v>589</v>
      </c>
      <c r="E1541">
        <v>1</v>
      </c>
      <c r="G1541" t="s">
        <v>130</v>
      </c>
      <c r="I1541" t="s">
        <v>125</v>
      </c>
      <c r="Z1541" t="str">
        <f>IFERROR(MID(AA1541,FIND("-",H1541,1)+1,20),_xlfn.IFNA(VLOOKUP(F1541&amp;"-"&amp;AA1541,Ref_Kontak!$A:$E,4,FALSE),Ref_Kontak!$H$2))</f>
        <v>628999007703</v>
      </c>
      <c r="AA1541" t="str">
        <f t="shared" si="240"/>
        <v/>
      </c>
      <c r="AB1541" t="str">
        <f t="shared" si="241"/>
        <v/>
      </c>
      <c r="AC1541" t="str">
        <f t="shared" si="242"/>
        <v>628999007703</v>
      </c>
      <c r="AD1541" t="str">
        <f t="shared" si="243"/>
        <v>Halo+,+Visual+AI+5S+mendeteksi+Violation%3A+METALDET1-LINE+13</v>
      </c>
      <c r="AE1541" t="str">
        <f t="shared" si="244"/>
        <v>https://web.whatsapp.com/send/?phone=628999007703&amp;text=Halo+,+Visual+AI+5S+mendeteksi+Violation%3A+METALDET1-LINE+13&amp;type=phone_number&amp;app_absent=0</v>
      </c>
      <c r="AF1541" t="b">
        <f>IF(ISNA(VLOOKUP(D1541&amp;"-"&amp;AB1541, Ref_Kontak!$A:$E, 4, FALSE)), FALSE, TRUE)</f>
        <v>0</v>
      </c>
      <c r="AG1541" t="str">
        <f>_xlfn.IFNA(VLOOKUP(Z1541,Ref_Kontak!H:H,1,FALSE),"FALSE")</f>
        <v>628999007703</v>
      </c>
      <c r="AH1541" t="str">
        <f t="shared" si="245"/>
        <v>METALDET1-LINE 13</v>
      </c>
      <c r="AI1541">
        <f>IF(I1541="violation",COUNTIF($AH$1:AH1541,AH1541),0)</f>
        <v>585</v>
      </c>
      <c r="AJ1541" t="str">
        <f t="shared" si="246"/>
        <v>violation-METALDET1</v>
      </c>
      <c r="AK1541">
        <f>IF(I1541="violation",COUNTIF($AJ$1:AJ1541,AJ1541),FALSE)</f>
        <v>1306</v>
      </c>
      <c r="AL1541">
        <f t="shared" si="247"/>
        <v>0</v>
      </c>
      <c r="AM1541">
        <f t="shared" si="248"/>
        <v>3</v>
      </c>
      <c r="AN1541" t="str">
        <f t="shared" si="249"/>
        <v>ALERT! 3 Violation founded @METALDET1</v>
      </c>
    </row>
    <row r="1542" spans="1:40">
      <c r="A1542" t="s">
        <v>120</v>
      </c>
      <c r="B1542" t="s">
        <v>121</v>
      </c>
      <c r="C1542" t="s">
        <v>1057</v>
      </c>
      <c r="D1542" t="s">
        <v>589</v>
      </c>
      <c r="E1542">
        <v>1</v>
      </c>
      <c r="G1542" t="s">
        <v>130</v>
      </c>
      <c r="I1542" t="s">
        <v>125</v>
      </c>
      <c r="Z1542" t="str">
        <f>IFERROR(MID(AA1542,FIND("-",H1542,1)+1,20),_xlfn.IFNA(VLOOKUP(F1542&amp;"-"&amp;AA1542,Ref_Kontak!$A:$E,4,FALSE),Ref_Kontak!$H$2))</f>
        <v>628999007703</v>
      </c>
      <c r="AA1542" t="str">
        <f t="shared" si="240"/>
        <v/>
      </c>
      <c r="AB1542" t="str">
        <f t="shared" si="241"/>
        <v/>
      </c>
      <c r="AC1542" t="str">
        <f t="shared" si="242"/>
        <v>628999007703</v>
      </c>
      <c r="AD1542" t="str">
        <f t="shared" si="243"/>
        <v>Halo+,+Visual+AI+5S+mendeteksi+Violation%3A+METALDET1-LINE+13</v>
      </c>
      <c r="AE1542" t="str">
        <f t="shared" si="244"/>
        <v>https://web.whatsapp.com/send/?phone=628999007703&amp;text=Halo+,+Visual+AI+5S+mendeteksi+Violation%3A+METALDET1-LINE+13&amp;type=phone_number&amp;app_absent=0</v>
      </c>
      <c r="AF1542" t="b">
        <f>IF(ISNA(VLOOKUP(D1542&amp;"-"&amp;AB1542, Ref_Kontak!$A:$E, 4, FALSE)), FALSE, TRUE)</f>
        <v>0</v>
      </c>
      <c r="AG1542" t="str">
        <f>_xlfn.IFNA(VLOOKUP(Z1542,Ref_Kontak!H:H,1,FALSE),"FALSE")</f>
        <v>628999007703</v>
      </c>
      <c r="AH1542" t="str">
        <f t="shared" si="245"/>
        <v>METALDET1-LINE 13</v>
      </c>
      <c r="AI1542">
        <f>IF(I1542="violation",COUNTIF($AH$1:AH1542,AH1542),0)</f>
        <v>586</v>
      </c>
      <c r="AJ1542" t="str">
        <f t="shared" si="246"/>
        <v>violation-METALDET1</v>
      </c>
      <c r="AK1542">
        <f>IF(I1542="violation",COUNTIF($AJ$1:AJ1542,AJ1542),FALSE)</f>
        <v>1307</v>
      </c>
      <c r="AL1542">
        <f t="shared" si="247"/>
        <v>0</v>
      </c>
      <c r="AM1542">
        <f t="shared" si="248"/>
        <v>3</v>
      </c>
      <c r="AN1542" t="str">
        <f t="shared" si="249"/>
        <v>ALERT! 3 Violation founded @METALDET1</v>
      </c>
    </row>
    <row r="1543" spans="1:40">
      <c r="A1543" t="s">
        <v>120</v>
      </c>
      <c r="B1543" t="s">
        <v>121</v>
      </c>
      <c r="C1543" t="s">
        <v>1057</v>
      </c>
      <c r="D1543" t="s">
        <v>129</v>
      </c>
      <c r="E1543">
        <v>1</v>
      </c>
      <c r="G1543" t="s">
        <v>130</v>
      </c>
      <c r="I1543" t="s">
        <v>125</v>
      </c>
      <c r="Z1543" t="str">
        <f>IFERROR(MID(AA1543,FIND("-",H1543,1)+1,20),_xlfn.IFNA(VLOOKUP(F1543&amp;"-"&amp;AA1543,Ref_Kontak!$A:$E,4,FALSE),Ref_Kontak!$H$2))</f>
        <v>628999007703</v>
      </c>
      <c r="AA1543" t="str">
        <f t="shared" si="240"/>
        <v/>
      </c>
      <c r="AB1543" t="str">
        <f t="shared" si="241"/>
        <v/>
      </c>
      <c r="AC1543" t="str">
        <f t="shared" si="242"/>
        <v>628999007703</v>
      </c>
      <c r="AD1543" t="str">
        <f t="shared" si="243"/>
        <v>Halo+,+Visual+AI+5S+mendeteksi+Violation%3A+METALDET1-LINE+8</v>
      </c>
      <c r="AE1543" t="str">
        <f t="shared" si="244"/>
        <v>https://web.whatsapp.com/send/?phone=628999007703&amp;text=Halo+,+Visual+AI+5S+mendeteksi+Violation%3A+METALDET1-LINE+8&amp;type=phone_number&amp;app_absent=0</v>
      </c>
      <c r="AF1543" t="b">
        <f>IF(ISNA(VLOOKUP(D1543&amp;"-"&amp;AB1543, Ref_Kontak!$A:$E, 4, FALSE)), FALSE, TRUE)</f>
        <v>0</v>
      </c>
      <c r="AG1543" t="str">
        <f>_xlfn.IFNA(VLOOKUP(Z1543,Ref_Kontak!H:H,1,FALSE),"FALSE")</f>
        <v>628999007703</v>
      </c>
      <c r="AH1543" t="str">
        <f t="shared" si="245"/>
        <v>METALDET1-LINE 8</v>
      </c>
      <c r="AI1543">
        <f>IF(I1543="violation",COUNTIF($AH$1:AH1543,AH1543),0)</f>
        <v>723</v>
      </c>
      <c r="AJ1543" t="str">
        <f t="shared" si="246"/>
        <v>violation-METALDET1</v>
      </c>
      <c r="AK1543">
        <f>IF(I1543="violation",COUNTIF($AJ$1:AJ1543,AJ1543),FALSE)</f>
        <v>1308</v>
      </c>
      <c r="AL1543">
        <f t="shared" si="247"/>
        <v>0</v>
      </c>
      <c r="AM1543">
        <f t="shared" si="248"/>
        <v>3</v>
      </c>
      <c r="AN1543" t="str">
        <f t="shared" si="249"/>
        <v>ALERT! 3 Violation founded @METALDET1</v>
      </c>
    </row>
    <row r="1544" spans="1:40">
      <c r="A1544" t="s">
        <v>120</v>
      </c>
      <c r="B1544" t="s">
        <v>121</v>
      </c>
      <c r="C1544" t="s">
        <v>1058</v>
      </c>
      <c r="D1544" t="s">
        <v>129</v>
      </c>
      <c r="E1544">
        <v>1</v>
      </c>
      <c r="G1544" t="s">
        <v>130</v>
      </c>
      <c r="I1544" t="s">
        <v>125</v>
      </c>
      <c r="Z1544" t="str">
        <f>IFERROR(MID(AA1544,FIND("-",H1544,1)+1,20),_xlfn.IFNA(VLOOKUP(F1544&amp;"-"&amp;AA1544,Ref_Kontak!$A:$E,4,FALSE),Ref_Kontak!$H$2))</f>
        <v>628999007703</v>
      </c>
      <c r="AA1544" t="str">
        <f t="shared" si="240"/>
        <v/>
      </c>
      <c r="AB1544" t="str">
        <f t="shared" si="241"/>
        <v/>
      </c>
      <c r="AC1544" t="str">
        <f t="shared" si="242"/>
        <v>628999007703</v>
      </c>
      <c r="AD1544" t="str">
        <f t="shared" si="243"/>
        <v>Halo+,+Visual+AI+5S+mendeteksi+Violation%3A+METALDET1-LINE+8</v>
      </c>
      <c r="AE1544" t="str">
        <f t="shared" si="244"/>
        <v>https://web.whatsapp.com/send/?phone=628999007703&amp;text=Halo+,+Visual+AI+5S+mendeteksi+Violation%3A+METALDET1-LINE+8&amp;type=phone_number&amp;app_absent=0</v>
      </c>
      <c r="AF1544" t="b">
        <f>IF(ISNA(VLOOKUP(D1544&amp;"-"&amp;AB1544, Ref_Kontak!$A:$E, 4, FALSE)), FALSE, TRUE)</f>
        <v>0</v>
      </c>
      <c r="AG1544" t="str">
        <f>_xlfn.IFNA(VLOOKUP(Z1544,Ref_Kontak!H:H,1,FALSE),"FALSE")</f>
        <v>628999007703</v>
      </c>
      <c r="AH1544" t="str">
        <f t="shared" si="245"/>
        <v>METALDET1-LINE 8</v>
      </c>
      <c r="AI1544">
        <f>IF(I1544="violation",COUNTIF($AH$1:AH1544,AH1544),0)</f>
        <v>724</v>
      </c>
      <c r="AJ1544" t="str">
        <f t="shared" si="246"/>
        <v>violation-METALDET1</v>
      </c>
      <c r="AK1544">
        <f>IF(I1544="violation",COUNTIF($AJ$1:AJ1544,AJ1544),FALSE)</f>
        <v>1309</v>
      </c>
      <c r="AL1544">
        <f t="shared" si="247"/>
        <v>0</v>
      </c>
      <c r="AM1544">
        <f t="shared" si="248"/>
        <v>3</v>
      </c>
      <c r="AN1544" t="str">
        <f t="shared" si="249"/>
        <v>ALERT! 3 Violation founded @METALDET1</v>
      </c>
    </row>
    <row r="1545" spans="1:40">
      <c r="A1545" t="s">
        <v>120</v>
      </c>
      <c r="B1545" t="s">
        <v>121</v>
      </c>
      <c r="C1545" t="s">
        <v>1058</v>
      </c>
      <c r="D1545" t="s">
        <v>589</v>
      </c>
      <c r="E1545">
        <v>1</v>
      </c>
      <c r="G1545" t="s">
        <v>130</v>
      </c>
      <c r="I1545" t="s">
        <v>125</v>
      </c>
      <c r="Z1545" t="str">
        <f>IFERROR(MID(AA1545,FIND("-",H1545,1)+1,20),_xlfn.IFNA(VLOOKUP(F1545&amp;"-"&amp;AA1545,Ref_Kontak!$A:$E,4,FALSE),Ref_Kontak!$H$2))</f>
        <v>628999007703</v>
      </c>
      <c r="AA1545" t="str">
        <f t="shared" si="240"/>
        <v/>
      </c>
      <c r="AB1545" t="str">
        <f t="shared" si="241"/>
        <v/>
      </c>
      <c r="AC1545" t="str">
        <f t="shared" si="242"/>
        <v>628999007703</v>
      </c>
      <c r="AD1545" t="str">
        <f t="shared" si="243"/>
        <v>Halo+,+Visual+AI+5S+mendeteksi+Violation%3A+METALDET1-LINE+13</v>
      </c>
      <c r="AE1545" t="str">
        <f t="shared" si="244"/>
        <v>https://web.whatsapp.com/send/?phone=628999007703&amp;text=Halo+,+Visual+AI+5S+mendeteksi+Violation%3A+METALDET1-LINE+13&amp;type=phone_number&amp;app_absent=0</v>
      </c>
      <c r="AF1545" t="b">
        <f>IF(ISNA(VLOOKUP(D1545&amp;"-"&amp;AB1545, Ref_Kontak!$A:$E, 4, FALSE)), FALSE, TRUE)</f>
        <v>0</v>
      </c>
      <c r="AG1545" t="str">
        <f>_xlfn.IFNA(VLOOKUP(Z1545,Ref_Kontak!H:H,1,FALSE),"FALSE")</f>
        <v>628999007703</v>
      </c>
      <c r="AH1545" t="str">
        <f t="shared" si="245"/>
        <v>METALDET1-LINE 13</v>
      </c>
      <c r="AI1545">
        <f>IF(I1545="violation",COUNTIF($AH$1:AH1545,AH1545),0)</f>
        <v>587</v>
      </c>
      <c r="AJ1545" t="str">
        <f t="shared" si="246"/>
        <v>violation-METALDET1</v>
      </c>
      <c r="AK1545">
        <f>IF(I1545="violation",COUNTIF($AJ$1:AJ1545,AJ1545),FALSE)</f>
        <v>1310</v>
      </c>
      <c r="AL1545">
        <f t="shared" si="247"/>
        <v>0</v>
      </c>
      <c r="AM1545">
        <f t="shared" si="248"/>
        <v>3</v>
      </c>
      <c r="AN1545" t="str">
        <f t="shared" si="249"/>
        <v>ALERT! 3 Violation founded @METALDET1</v>
      </c>
    </row>
    <row r="1546" spans="1:40">
      <c r="A1546" t="s">
        <v>120</v>
      </c>
      <c r="B1546" t="s">
        <v>121</v>
      </c>
      <c r="C1546" t="s">
        <v>1059</v>
      </c>
      <c r="D1546" t="s">
        <v>129</v>
      </c>
      <c r="E1546">
        <v>1</v>
      </c>
      <c r="G1546" t="s">
        <v>130</v>
      </c>
      <c r="I1546" t="s">
        <v>125</v>
      </c>
      <c r="Z1546" t="str">
        <f>IFERROR(MID(AA1546,FIND("-",H1546,1)+1,20),_xlfn.IFNA(VLOOKUP(F1546&amp;"-"&amp;AA1546,Ref_Kontak!$A:$E,4,FALSE),Ref_Kontak!$H$2))</f>
        <v>628999007703</v>
      </c>
      <c r="AA1546" t="str">
        <f t="shared" si="240"/>
        <v/>
      </c>
      <c r="AB1546" t="str">
        <f t="shared" si="241"/>
        <v/>
      </c>
      <c r="AC1546" t="str">
        <f t="shared" si="242"/>
        <v>628999007703</v>
      </c>
      <c r="AD1546" t="str">
        <f t="shared" si="243"/>
        <v>Halo+,+Visual+AI+5S+mendeteksi+Violation%3A+METALDET1-LINE+8</v>
      </c>
      <c r="AE1546" t="str">
        <f t="shared" si="244"/>
        <v>https://web.whatsapp.com/send/?phone=628999007703&amp;text=Halo+,+Visual+AI+5S+mendeteksi+Violation%3A+METALDET1-LINE+8&amp;type=phone_number&amp;app_absent=0</v>
      </c>
      <c r="AF1546" t="b">
        <f>IF(ISNA(VLOOKUP(D1546&amp;"-"&amp;AB1546, Ref_Kontak!$A:$E, 4, FALSE)), FALSE, TRUE)</f>
        <v>0</v>
      </c>
      <c r="AG1546" t="str">
        <f>_xlfn.IFNA(VLOOKUP(Z1546,Ref_Kontak!H:H,1,FALSE),"FALSE")</f>
        <v>628999007703</v>
      </c>
      <c r="AH1546" t="str">
        <f t="shared" si="245"/>
        <v>METALDET1-LINE 8</v>
      </c>
      <c r="AI1546">
        <f>IF(I1546="violation",COUNTIF($AH$1:AH1546,AH1546),0)</f>
        <v>725</v>
      </c>
      <c r="AJ1546" t="str">
        <f t="shared" si="246"/>
        <v>violation-METALDET1</v>
      </c>
      <c r="AK1546">
        <f>IF(I1546="violation",COUNTIF($AJ$1:AJ1546,AJ1546),FALSE)</f>
        <v>1311</v>
      </c>
      <c r="AL1546">
        <f t="shared" si="247"/>
        <v>0</v>
      </c>
      <c r="AM1546">
        <f t="shared" si="248"/>
        <v>3</v>
      </c>
      <c r="AN1546" t="str">
        <f t="shared" si="249"/>
        <v>ALERT! 3 Violation founded @METALDET1</v>
      </c>
    </row>
    <row r="1547" spans="1:40">
      <c r="A1547" t="s">
        <v>120</v>
      </c>
      <c r="B1547" t="s">
        <v>121</v>
      </c>
      <c r="C1547" t="s">
        <v>1060</v>
      </c>
      <c r="D1547" t="s">
        <v>589</v>
      </c>
      <c r="E1547">
        <v>1</v>
      </c>
      <c r="G1547" t="s">
        <v>130</v>
      </c>
      <c r="I1547" t="s">
        <v>125</v>
      </c>
      <c r="Z1547" t="str">
        <f>IFERROR(MID(AA1547,FIND("-",H1547,1)+1,20),_xlfn.IFNA(VLOOKUP(F1547&amp;"-"&amp;AA1547,Ref_Kontak!$A:$E,4,FALSE),Ref_Kontak!$H$2))</f>
        <v>628999007703</v>
      </c>
      <c r="AA1547" t="str">
        <f t="shared" si="240"/>
        <v/>
      </c>
      <c r="AB1547" t="str">
        <f t="shared" si="241"/>
        <v/>
      </c>
      <c r="AC1547" t="str">
        <f t="shared" si="242"/>
        <v>628999007703</v>
      </c>
      <c r="AD1547" t="str">
        <f t="shared" si="243"/>
        <v>Halo+,+Visual+AI+5S+mendeteksi+Violation%3A+METALDET1-LINE+13</v>
      </c>
      <c r="AE1547" t="str">
        <f t="shared" si="244"/>
        <v>https://web.whatsapp.com/send/?phone=628999007703&amp;text=Halo+,+Visual+AI+5S+mendeteksi+Violation%3A+METALDET1-LINE+13&amp;type=phone_number&amp;app_absent=0</v>
      </c>
      <c r="AF1547" t="b">
        <f>IF(ISNA(VLOOKUP(D1547&amp;"-"&amp;AB1547, Ref_Kontak!$A:$E, 4, FALSE)), FALSE, TRUE)</f>
        <v>0</v>
      </c>
      <c r="AG1547" t="str">
        <f>_xlfn.IFNA(VLOOKUP(Z1547,Ref_Kontak!H:H,1,FALSE),"FALSE")</f>
        <v>628999007703</v>
      </c>
      <c r="AH1547" t="str">
        <f t="shared" si="245"/>
        <v>METALDET1-LINE 13</v>
      </c>
      <c r="AI1547">
        <f>IF(I1547="violation",COUNTIF($AH$1:AH1547,AH1547),0)</f>
        <v>588</v>
      </c>
      <c r="AJ1547" t="str">
        <f t="shared" si="246"/>
        <v>violation-METALDET1</v>
      </c>
      <c r="AK1547">
        <f>IF(I1547="violation",COUNTIF($AJ$1:AJ1547,AJ1547),FALSE)</f>
        <v>1312</v>
      </c>
      <c r="AL1547">
        <f t="shared" si="247"/>
        <v>0</v>
      </c>
      <c r="AM1547">
        <f t="shared" si="248"/>
        <v>3</v>
      </c>
      <c r="AN1547" t="str">
        <f t="shared" si="249"/>
        <v>ALERT! 3 Violation founded @METALDET1</v>
      </c>
    </row>
    <row r="1548" spans="1:40">
      <c r="A1548" t="s">
        <v>120</v>
      </c>
      <c r="B1548" t="s">
        <v>121</v>
      </c>
      <c r="C1548" t="s">
        <v>1060</v>
      </c>
      <c r="D1548" t="s">
        <v>129</v>
      </c>
      <c r="E1548">
        <v>1</v>
      </c>
      <c r="G1548" t="s">
        <v>130</v>
      </c>
      <c r="I1548" t="s">
        <v>125</v>
      </c>
      <c r="Z1548" t="str">
        <f>IFERROR(MID(AA1548,FIND("-",H1548,1)+1,20),_xlfn.IFNA(VLOOKUP(F1548&amp;"-"&amp;AA1548,Ref_Kontak!$A:$E,4,FALSE),Ref_Kontak!$H$2))</f>
        <v>628999007703</v>
      </c>
      <c r="AA1548" t="str">
        <f t="shared" si="240"/>
        <v/>
      </c>
      <c r="AB1548" t="str">
        <f t="shared" si="241"/>
        <v/>
      </c>
      <c r="AC1548" t="str">
        <f t="shared" si="242"/>
        <v>628999007703</v>
      </c>
      <c r="AD1548" t="str">
        <f t="shared" si="243"/>
        <v>Halo+,+Visual+AI+5S+mendeteksi+Violation%3A+METALDET1-LINE+8</v>
      </c>
      <c r="AE1548" t="str">
        <f t="shared" si="244"/>
        <v>https://web.whatsapp.com/send/?phone=628999007703&amp;text=Halo+,+Visual+AI+5S+mendeteksi+Violation%3A+METALDET1-LINE+8&amp;type=phone_number&amp;app_absent=0</v>
      </c>
      <c r="AF1548" t="b">
        <f>IF(ISNA(VLOOKUP(D1548&amp;"-"&amp;AB1548, Ref_Kontak!$A:$E, 4, FALSE)), FALSE, TRUE)</f>
        <v>0</v>
      </c>
      <c r="AG1548" t="str">
        <f>_xlfn.IFNA(VLOOKUP(Z1548,Ref_Kontak!H:H,1,FALSE),"FALSE")</f>
        <v>628999007703</v>
      </c>
      <c r="AH1548" t="str">
        <f t="shared" si="245"/>
        <v>METALDET1-LINE 8</v>
      </c>
      <c r="AI1548">
        <f>IF(I1548="violation",COUNTIF($AH$1:AH1548,AH1548),0)</f>
        <v>726</v>
      </c>
      <c r="AJ1548" t="str">
        <f t="shared" si="246"/>
        <v>violation-METALDET1</v>
      </c>
      <c r="AK1548">
        <f>IF(I1548="violation",COUNTIF($AJ$1:AJ1548,AJ1548),FALSE)</f>
        <v>1313</v>
      </c>
      <c r="AL1548">
        <f t="shared" si="247"/>
        <v>0</v>
      </c>
      <c r="AM1548">
        <f t="shared" si="248"/>
        <v>3</v>
      </c>
      <c r="AN1548" t="str">
        <f t="shared" si="249"/>
        <v>ALERT! 3 Violation founded @METALDET1</v>
      </c>
    </row>
    <row r="1549" spans="1:40">
      <c r="A1549" t="s">
        <v>120</v>
      </c>
      <c r="B1549" t="s">
        <v>121</v>
      </c>
      <c r="C1549" t="s">
        <v>1060</v>
      </c>
      <c r="D1549" t="s">
        <v>589</v>
      </c>
      <c r="E1549">
        <v>1</v>
      </c>
      <c r="G1549" t="s">
        <v>130</v>
      </c>
      <c r="I1549" t="s">
        <v>125</v>
      </c>
      <c r="Z1549" t="str">
        <f>IFERROR(MID(AA1549,FIND("-",H1549,1)+1,20),_xlfn.IFNA(VLOOKUP(F1549&amp;"-"&amp;AA1549,Ref_Kontak!$A:$E,4,FALSE),Ref_Kontak!$H$2))</f>
        <v>628999007703</v>
      </c>
      <c r="AA1549" t="str">
        <f t="shared" si="240"/>
        <v/>
      </c>
      <c r="AB1549" t="str">
        <f t="shared" si="241"/>
        <v/>
      </c>
      <c r="AC1549" t="str">
        <f t="shared" si="242"/>
        <v>628999007703</v>
      </c>
      <c r="AD1549" t="str">
        <f t="shared" si="243"/>
        <v>Halo+,+Visual+AI+5S+mendeteksi+Violation%3A+METALDET1-LINE+13</v>
      </c>
      <c r="AE1549" t="str">
        <f t="shared" si="244"/>
        <v>https://web.whatsapp.com/send/?phone=628999007703&amp;text=Halo+,+Visual+AI+5S+mendeteksi+Violation%3A+METALDET1-LINE+13&amp;type=phone_number&amp;app_absent=0</v>
      </c>
      <c r="AF1549" t="b">
        <f>IF(ISNA(VLOOKUP(D1549&amp;"-"&amp;AB1549, Ref_Kontak!$A:$E, 4, FALSE)), FALSE, TRUE)</f>
        <v>0</v>
      </c>
      <c r="AG1549" t="str">
        <f>_xlfn.IFNA(VLOOKUP(Z1549,Ref_Kontak!H:H,1,FALSE),"FALSE")</f>
        <v>628999007703</v>
      </c>
      <c r="AH1549" t="str">
        <f t="shared" si="245"/>
        <v>METALDET1-LINE 13</v>
      </c>
      <c r="AI1549">
        <f>IF(I1549="violation",COUNTIF($AH$1:AH1549,AH1549),0)</f>
        <v>589</v>
      </c>
      <c r="AJ1549" t="str">
        <f t="shared" si="246"/>
        <v>violation-METALDET1</v>
      </c>
      <c r="AK1549">
        <f>IF(I1549="violation",COUNTIF($AJ$1:AJ1549,AJ1549),FALSE)</f>
        <v>1314</v>
      </c>
      <c r="AL1549">
        <f t="shared" si="247"/>
        <v>0</v>
      </c>
      <c r="AM1549">
        <f t="shared" si="248"/>
        <v>3</v>
      </c>
      <c r="AN1549" t="str">
        <f t="shared" si="249"/>
        <v>ALERT! 3 Violation founded @METALDET1</v>
      </c>
    </row>
    <row r="1550" spans="1:40">
      <c r="A1550" t="s">
        <v>120</v>
      </c>
      <c r="B1550" t="s">
        <v>121</v>
      </c>
      <c r="C1550" t="s">
        <v>1061</v>
      </c>
      <c r="D1550" t="s">
        <v>129</v>
      </c>
      <c r="E1550">
        <v>1</v>
      </c>
      <c r="G1550" t="s">
        <v>130</v>
      </c>
      <c r="I1550" t="s">
        <v>125</v>
      </c>
      <c r="Z1550" t="str">
        <f>IFERROR(MID(AA1550,FIND("-",H1550,1)+1,20),_xlfn.IFNA(VLOOKUP(F1550&amp;"-"&amp;AA1550,Ref_Kontak!$A:$E,4,FALSE),Ref_Kontak!$H$2))</f>
        <v>628999007703</v>
      </c>
      <c r="AA1550" t="str">
        <f t="shared" si="240"/>
        <v/>
      </c>
      <c r="AB1550" t="str">
        <f t="shared" si="241"/>
        <v/>
      </c>
      <c r="AC1550" t="str">
        <f t="shared" si="242"/>
        <v>628999007703</v>
      </c>
      <c r="AD1550" t="str">
        <f t="shared" si="243"/>
        <v>Halo+,+Visual+AI+5S+mendeteksi+Violation%3A+METALDET1-LINE+8</v>
      </c>
      <c r="AE1550" t="str">
        <f t="shared" si="244"/>
        <v>https://web.whatsapp.com/send/?phone=628999007703&amp;text=Halo+,+Visual+AI+5S+mendeteksi+Violation%3A+METALDET1-LINE+8&amp;type=phone_number&amp;app_absent=0</v>
      </c>
      <c r="AF1550" t="b">
        <f>IF(ISNA(VLOOKUP(D1550&amp;"-"&amp;AB1550, Ref_Kontak!$A:$E, 4, FALSE)), FALSE, TRUE)</f>
        <v>0</v>
      </c>
      <c r="AG1550" t="str">
        <f>_xlfn.IFNA(VLOOKUP(Z1550,Ref_Kontak!H:H,1,FALSE),"FALSE")</f>
        <v>628999007703</v>
      </c>
      <c r="AH1550" t="str">
        <f t="shared" si="245"/>
        <v>METALDET1-LINE 8</v>
      </c>
      <c r="AI1550">
        <f>IF(I1550="violation",COUNTIF($AH$1:AH1550,AH1550),0)</f>
        <v>727</v>
      </c>
      <c r="AJ1550" t="str">
        <f t="shared" si="246"/>
        <v>violation-METALDET1</v>
      </c>
      <c r="AK1550">
        <f>IF(I1550="violation",COUNTIF($AJ$1:AJ1550,AJ1550),FALSE)</f>
        <v>1315</v>
      </c>
      <c r="AL1550">
        <f t="shared" si="247"/>
        <v>0</v>
      </c>
      <c r="AM1550">
        <f t="shared" si="248"/>
        <v>3</v>
      </c>
      <c r="AN1550" t="str">
        <f t="shared" si="249"/>
        <v>ALERT! 3 Violation founded @METALDET1</v>
      </c>
    </row>
    <row r="1551" spans="1:40">
      <c r="A1551" t="s">
        <v>120</v>
      </c>
      <c r="B1551" t="s">
        <v>121</v>
      </c>
      <c r="C1551" t="s">
        <v>1061</v>
      </c>
      <c r="D1551" t="s">
        <v>589</v>
      </c>
      <c r="E1551">
        <v>1</v>
      </c>
      <c r="G1551" t="s">
        <v>130</v>
      </c>
      <c r="I1551" t="s">
        <v>125</v>
      </c>
      <c r="Z1551" t="str">
        <f>IFERROR(MID(AA1551,FIND("-",H1551,1)+1,20),_xlfn.IFNA(VLOOKUP(F1551&amp;"-"&amp;AA1551,Ref_Kontak!$A:$E,4,FALSE),Ref_Kontak!$H$2))</f>
        <v>628999007703</v>
      </c>
      <c r="AA1551" t="str">
        <f t="shared" si="240"/>
        <v/>
      </c>
      <c r="AB1551" t="str">
        <f t="shared" si="241"/>
        <v/>
      </c>
      <c r="AC1551" t="str">
        <f t="shared" si="242"/>
        <v>628999007703</v>
      </c>
      <c r="AD1551" t="str">
        <f t="shared" si="243"/>
        <v>Halo+,+Visual+AI+5S+mendeteksi+Violation%3A+METALDET1-LINE+13</v>
      </c>
      <c r="AE1551" t="str">
        <f t="shared" si="244"/>
        <v>https://web.whatsapp.com/send/?phone=628999007703&amp;text=Halo+,+Visual+AI+5S+mendeteksi+Violation%3A+METALDET1-LINE+13&amp;type=phone_number&amp;app_absent=0</v>
      </c>
      <c r="AF1551" t="b">
        <f>IF(ISNA(VLOOKUP(D1551&amp;"-"&amp;AB1551, Ref_Kontak!$A:$E, 4, FALSE)), FALSE, TRUE)</f>
        <v>0</v>
      </c>
      <c r="AG1551" t="str">
        <f>_xlfn.IFNA(VLOOKUP(Z1551,Ref_Kontak!H:H,1,FALSE),"FALSE")</f>
        <v>628999007703</v>
      </c>
      <c r="AH1551" t="str">
        <f t="shared" si="245"/>
        <v>METALDET1-LINE 13</v>
      </c>
      <c r="AI1551">
        <f>IF(I1551="violation",COUNTIF($AH$1:AH1551,AH1551),0)</f>
        <v>590</v>
      </c>
      <c r="AJ1551" t="str">
        <f t="shared" si="246"/>
        <v>violation-METALDET1</v>
      </c>
      <c r="AK1551">
        <f>IF(I1551="violation",COUNTIF($AJ$1:AJ1551,AJ1551),FALSE)</f>
        <v>1316</v>
      </c>
      <c r="AL1551">
        <f t="shared" si="247"/>
        <v>0</v>
      </c>
      <c r="AM1551">
        <f t="shared" si="248"/>
        <v>3</v>
      </c>
      <c r="AN1551" t="str">
        <f t="shared" si="249"/>
        <v>ALERT! 3 Violation founded @METALDET1</v>
      </c>
    </row>
    <row r="1552" spans="1:40">
      <c r="A1552" t="s">
        <v>120</v>
      </c>
      <c r="B1552" t="s">
        <v>121</v>
      </c>
      <c r="C1552" t="s">
        <v>1062</v>
      </c>
      <c r="D1552" t="s">
        <v>589</v>
      </c>
      <c r="E1552">
        <v>1</v>
      </c>
      <c r="G1552" t="s">
        <v>130</v>
      </c>
      <c r="I1552" t="s">
        <v>125</v>
      </c>
      <c r="Z1552" t="str">
        <f>IFERROR(MID(AA1552,FIND("-",H1552,1)+1,20),_xlfn.IFNA(VLOOKUP(F1552&amp;"-"&amp;AA1552,Ref_Kontak!$A:$E,4,FALSE),Ref_Kontak!$H$2))</f>
        <v>628999007703</v>
      </c>
      <c r="AA1552" t="str">
        <f t="shared" si="240"/>
        <v/>
      </c>
      <c r="AB1552" t="str">
        <f t="shared" si="241"/>
        <v/>
      </c>
      <c r="AC1552" t="str">
        <f t="shared" si="242"/>
        <v>628999007703</v>
      </c>
      <c r="AD1552" t="str">
        <f t="shared" si="243"/>
        <v>Halo+,+Visual+AI+5S+mendeteksi+Violation%3A+METALDET1-LINE+13</v>
      </c>
      <c r="AE1552" t="str">
        <f t="shared" si="244"/>
        <v>https://web.whatsapp.com/send/?phone=628999007703&amp;text=Halo+,+Visual+AI+5S+mendeteksi+Violation%3A+METALDET1-LINE+13&amp;type=phone_number&amp;app_absent=0</v>
      </c>
      <c r="AF1552" t="b">
        <f>IF(ISNA(VLOOKUP(D1552&amp;"-"&amp;AB1552, Ref_Kontak!$A:$E, 4, FALSE)), FALSE, TRUE)</f>
        <v>0</v>
      </c>
      <c r="AG1552" t="str">
        <f>_xlfn.IFNA(VLOOKUP(Z1552,Ref_Kontak!H:H,1,FALSE),"FALSE")</f>
        <v>628999007703</v>
      </c>
      <c r="AH1552" t="str">
        <f t="shared" si="245"/>
        <v>METALDET1-LINE 13</v>
      </c>
      <c r="AI1552">
        <f>IF(I1552="violation",COUNTIF($AH$1:AH1552,AH1552),0)</f>
        <v>591</v>
      </c>
      <c r="AJ1552" t="str">
        <f t="shared" si="246"/>
        <v>violation-METALDET1</v>
      </c>
      <c r="AK1552">
        <f>IF(I1552="violation",COUNTIF($AJ$1:AJ1552,AJ1552),FALSE)</f>
        <v>1317</v>
      </c>
      <c r="AL1552">
        <f t="shared" si="247"/>
        <v>0</v>
      </c>
      <c r="AM1552">
        <f t="shared" si="248"/>
        <v>3</v>
      </c>
      <c r="AN1552" t="str">
        <f t="shared" si="249"/>
        <v>ALERT! 3 Violation founded @METALDET1</v>
      </c>
    </row>
    <row r="1553" spans="1:40">
      <c r="A1553" t="s">
        <v>120</v>
      </c>
      <c r="B1553" t="s">
        <v>121</v>
      </c>
      <c r="C1553" t="s">
        <v>1062</v>
      </c>
      <c r="D1553" t="s">
        <v>129</v>
      </c>
      <c r="E1553">
        <v>1</v>
      </c>
      <c r="G1553" t="s">
        <v>130</v>
      </c>
      <c r="I1553" t="s">
        <v>125</v>
      </c>
      <c r="Z1553" t="str">
        <f>IFERROR(MID(AA1553,FIND("-",H1553,1)+1,20),_xlfn.IFNA(VLOOKUP(F1553&amp;"-"&amp;AA1553,Ref_Kontak!$A:$E,4,FALSE),Ref_Kontak!$H$2))</f>
        <v>628999007703</v>
      </c>
      <c r="AA1553" t="str">
        <f t="shared" si="240"/>
        <v/>
      </c>
      <c r="AB1553" t="str">
        <f t="shared" si="241"/>
        <v/>
      </c>
      <c r="AC1553" t="str">
        <f t="shared" si="242"/>
        <v>628999007703</v>
      </c>
      <c r="AD1553" t="str">
        <f t="shared" si="243"/>
        <v>Halo+,+Visual+AI+5S+mendeteksi+Violation%3A+METALDET1-LINE+8</v>
      </c>
      <c r="AE1553" t="str">
        <f t="shared" si="244"/>
        <v>https://web.whatsapp.com/send/?phone=628999007703&amp;text=Halo+,+Visual+AI+5S+mendeteksi+Violation%3A+METALDET1-LINE+8&amp;type=phone_number&amp;app_absent=0</v>
      </c>
      <c r="AF1553" t="b">
        <f>IF(ISNA(VLOOKUP(D1553&amp;"-"&amp;AB1553, Ref_Kontak!$A:$E, 4, FALSE)), FALSE, TRUE)</f>
        <v>0</v>
      </c>
      <c r="AG1553" t="str">
        <f>_xlfn.IFNA(VLOOKUP(Z1553,Ref_Kontak!H:H,1,FALSE),"FALSE")</f>
        <v>628999007703</v>
      </c>
      <c r="AH1553" t="str">
        <f t="shared" si="245"/>
        <v>METALDET1-LINE 8</v>
      </c>
      <c r="AI1553">
        <f>IF(I1553="violation",COUNTIF($AH$1:AH1553,AH1553),0)</f>
        <v>728</v>
      </c>
      <c r="AJ1553" t="str">
        <f t="shared" si="246"/>
        <v>violation-METALDET1</v>
      </c>
      <c r="AK1553">
        <f>IF(I1553="violation",COUNTIF($AJ$1:AJ1553,AJ1553),FALSE)</f>
        <v>1318</v>
      </c>
      <c r="AL1553">
        <f t="shared" si="247"/>
        <v>0</v>
      </c>
      <c r="AM1553">
        <f t="shared" si="248"/>
        <v>3</v>
      </c>
      <c r="AN1553" t="str">
        <f t="shared" si="249"/>
        <v>ALERT! 3 Violation founded @METALDET1</v>
      </c>
    </row>
    <row r="1554" spans="1:40">
      <c r="A1554" t="s">
        <v>120</v>
      </c>
      <c r="B1554" t="s">
        <v>121</v>
      </c>
      <c r="C1554" t="s">
        <v>1063</v>
      </c>
      <c r="D1554" t="s">
        <v>129</v>
      </c>
      <c r="E1554">
        <v>1</v>
      </c>
      <c r="G1554" t="s">
        <v>130</v>
      </c>
      <c r="I1554" t="s">
        <v>125</v>
      </c>
      <c r="Z1554" t="str">
        <f>IFERROR(MID(AA1554,FIND("-",H1554,1)+1,20),_xlfn.IFNA(VLOOKUP(F1554&amp;"-"&amp;AA1554,Ref_Kontak!$A:$E,4,FALSE),Ref_Kontak!$H$2))</f>
        <v>628999007703</v>
      </c>
      <c r="AA1554" t="str">
        <f t="shared" si="240"/>
        <v/>
      </c>
      <c r="AB1554" t="str">
        <f t="shared" si="241"/>
        <v/>
      </c>
      <c r="AC1554" t="str">
        <f t="shared" si="242"/>
        <v>628999007703</v>
      </c>
      <c r="AD1554" t="str">
        <f t="shared" si="243"/>
        <v>Halo+,+Visual+AI+5S+mendeteksi+Violation%3A+METALDET1-LINE+8</v>
      </c>
      <c r="AE1554" t="str">
        <f t="shared" si="244"/>
        <v>https://web.whatsapp.com/send/?phone=628999007703&amp;text=Halo+,+Visual+AI+5S+mendeteksi+Violation%3A+METALDET1-LINE+8&amp;type=phone_number&amp;app_absent=0</v>
      </c>
      <c r="AF1554" t="b">
        <f>IF(ISNA(VLOOKUP(D1554&amp;"-"&amp;AB1554, Ref_Kontak!$A:$E, 4, FALSE)), FALSE, TRUE)</f>
        <v>0</v>
      </c>
      <c r="AG1554" t="str">
        <f>_xlfn.IFNA(VLOOKUP(Z1554,Ref_Kontak!H:H,1,FALSE),"FALSE")</f>
        <v>628999007703</v>
      </c>
      <c r="AH1554" t="str">
        <f t="shared" si="245"/>
        <v>METALDET1-LINE 8</v>
      </c>
      <c r="AI1554">
        <f>IF(I1554="violation",COUNTIF($AH$1:AH1554,AH1554),0)</f>
        <v>729</v>
      </c>
      <c r="AJ1554" t="str">
        <f t="shared" si="246"/>
        <v>violation-METALDET1</v>
      </c>
      <c r="AK1554">
        <f>IF(I1554="violation",COUNTIF($AJ$1:AJ1554,AJ1554),FALSE)</f>
        <v>1319</v>
      </c>
      <c r="AL1554">
        <f t="shared" si="247"/>
        <v>0</v>
      </c>
      <c r="AM1554">
        <f t="shared" si="248"/>
        <v>3</v>
      </c>
      <c r="AN1554" t="str">
        <f t="shared" si="249"/>
        <v>ALERT! 3 Violation founded @METALDET1</v>
      </c>
    </row>
    <row r="1555" spans="1:40">
      <c r="A1555" t="s">
        <v>120</v>
      </c>
      <c r="B1555" t="s">
        <v>121</v>
      </c>
      <c r="C1555" t="s">
        <v>1063</v>
      </c>
      <c r="D1555" t="s">
        <v>589</v>
      </c>
      <c r="E1555">
        <v>1</v>
      </c>
      <c r="G1555" t="s">
        <v>130</v>
      </c>
      <c r="I1555" t="s">
        <v>125</v>
      </c>
      <c r="Z1555" t="str">
        <f>IFERROR(MID(AA1555,FIND("-",H1555,1)+1,20),_xlfn.IFNA(VLOOKUP(F1555&amp;"-"&amp;AA1555,Ref_Kontak!$A:$E,4,FALSE),Ref_Kontak!$H$2))</f>
        <v>628999007703</v>
      </c>
      <c r="AA1555" t="str">
        <f t="shared" si="240"/>
        <v/>
      </c>
      <c r="AB1555" t="str">
        <f t="shared" si="241"/>
        <v/>
      </c>
      <c r="AC1555" t="str">
        <f t="shared" si="242"/>
        <v>628999007703</v>
      </c>
      <c r="AD1555" t="str">
        <f t="shared" si="243"/>
        <v>Halo+,+Visual+AI+5S+mendeteksi+Violation%3A+METALDET1-LINE+13</v>
      </c>
      <c r="AE1555" t="str">
        <f t="shared" si="244"/>
        <v>https://web.whatsapp.com/send/?phone=628999007703&amp;text=Halo+,+Visual+AI+5S+mendeteksi+Violation%3A+METALDET1-LINE+13&amp;type=phone_number&amp;app_absent=0</v>
      </c>
      <c r="AF1555" t="b">
        <f>IF(ISNA(VLOOKUP(D1555&amp;"-"&amp;AB1555, Ref_Kontak!$A:$E, 4, FALSE)), FALSE, TRUE)</f>
        <v>0</v>
      </c>
      <c r="AG1555" t="str">
        <f>_xlfn.IFNA(VLOOKUP(Z1555,Ref_Kontak!H:H,1,FALSE),"FALSE")</f>
        <v>628999007703</v>
      </c>
      <c r="AH1555" t="str">
        <f t="shared" si="245"/>
        <v>METALDET1-LINE 13</v>
      </c>
      <c r="AI1555">
        <f>IF(I1555="violation",COUNTIF($AH$1:AH1555,AH1555),0)</f>
        <v>592</v>
      </c>
      <c r="AJ1555" t="str">
        <f t="shared" si="246"/>
        <v>violation-METALDET1</v>
      </c>
      <c r="AK1555">
        <f>IF(I1555="violation",COUNTIF($AJ$1:AJ1555,AJ1555),FALSE)</f>
        <v>1320</v>
      </c>
      <c r="AL1555">
        <f t="shared" si="247"/>
        <v>0</v>
      </c>
      <c r="AM1555">
        <f t="shared" si="248"/>
        <v>3</v>
      </c>
      <c r="AN1555" t="str">
        <f t="shared" si="249"/>
        <v>ALERT! 3 Violation founded @METALDET1</v>
      </c>
    </row>
    <row r="1556" spans="1:40">
      <c r="A1556" t="s">
        <v>120</v>
      </c>
      <c r="B1556" t="s">
        <v>121</v>
      </c>
      <c r="C1556" t="s">
        <v>1064</v>
      </c>
      <c r="D1556" t="s">
        <v>129</v>
      </c>
      <c r="E1556">
        <v>1</v>
      </c>
      <c r="G1556" t="s">
        <v>130</v>
      </c>
      <c r="I1556" t="s">
        <v>125</v>
      </c>
      <c r="Z1556" t="str">
        <f>IFERROR(MID(AA1556,FIND("-",H1556,1)+1,20),_xlfn.IFNA(VLOOKUP(F1556&amp;"-"&amp;AA1556,Ref_Kontak!$A:$E,4,FALSE),Ref_Kontak!$H$2))</f>
        <v>628999007703</v>
      </c>
      <c r="AA1556" t="str">
        <f t="shared" si="240"/>
        <v/>
      </c>
      <c r="AB1556" t="str">
        <f t="shared" si="241"/>
        <v/>
      </c>
      <c r="AC1556" t="str">
        <f t="shared" si="242"/>
        <v>628999007703</v>
      </c>
      <c r="AD1556" t="str">
        <f t="shared" si="243"/>
        <v>Halo+,+Visual+AI+5S+mendeteksi+Violation%3A+METALDET1-LINE+8</v>
      </c>
      <c r="AE1556" t="str">
        <f t="shared" si="244"/>
        <v>https://web.whatsapp.com/send/?phone=628999007703&amp;text=Halo+,+Visual+AI+5S+mendeteksi+Violation%3A+METALDET1-LINE+8&amp;type=phone_number&amp;app_absent=0</v>
      </c>
      <c r="AF1556" t="b">
        <f>IF(ISNA(VLOOKUP(D1556&amp;"-"&amp;AB1556, Ref_Kontak!$A:$E, 4, FALSE)), FALSE, TRUE)</f>
        <v>0</v>
      </c>
      <c r="AG1556" t="str">
        <f>_xlfn.IFNA(VLOOKUP(Z1556,Ref_Kontak!H:H,1,FALSE),"FALSE")</f>
        <v>628999007703</v>
      </c>
      <c r="AH1556" t="str">
        <f t="shared" si="245"/>
        <v>METALDET1-LINE 8</v>
      </c>
      <c r="AI1556">
        <f>IF(I1556="violation",COUNTIF($AH$1:AH1556,AH1556),0)</f>
        <v>730</v>
      </c>
      <c r="AJ1556" t="str">
        <f t="shared" si="246"/>
        <v>violation-METALDET1</v>
      </c>
      <c r="AK1556">
        <f>IF(I1556="violation",COUNTIF($AJ$1:AJ1556,AJ1556),FALSE)</f>
        <v>1321</v>
      </c>
      <c r="AL1556">
        <f t="shared" si="247"/>
        <v>0</v>
      </c>
      <c r="AM1556">
        <f t="shared" si="248"/>
        <v>3</v>
      </c>
      <c r="AN1556" t="str">
        <f t="shared" si="249"/>
        <v>ALERT! 3 Violation founded @METALDET1</v>
      </c>
    </row>
    <row r="1557" spans="1:40">
      <c r="A1557" t="s">
        <v>120</v>
      </c>
      <c r="B1557" t="s">
        <v>121</v>
      </c>
      <c r="C1557" t="s">
        <v>1065</v>
      </c>
      <c r="D1557" t="s">
        <v>589</v>
      </c>
      <c r="E1557">
        <v>1</v>
      </c>
      <c r="G1557" t="s">
        <v>130</v>
      </c>
      <c r="I1557" t="s">
        <v>125</v>
      </c>
      <c r="Z1557" t="str">
        <f>IFERROR(MID(AA1557,FIND("-",H1557,1)+1,20),_xlfn.IFNA(VLOOKUP(F1557&amp;"-"&amp;AA1557,Ref_Kontak!$A:$E,4,FALSE),Ref_Kontak!$H$2))</f>
        <v>628999007703</v>
      </c>
      <c r="AA1557" t="str">
        <f t="shared" si="240"/>
        <v/>
      </c>
      <c r="AB1557" t="str">
        <f t="shared" si="241"/>
        <v/>
      </c>
      <c r="AC1557" t="str">
        <f t="shared" si="242"/>
        <v>628999007703</v>
      </c>
      <c r="AD1557" t="str">
        <f t="shared" si="243"/>
        <v>Halo+,+Visual+AI+5S+mendeteksi+Violation%3A+METALDET1-LINE+13</v>
      </c>
      <c r="AE1557" t="str">
        <f t="shared" si="244"/>
        <v>https://web.whatsapp.com/send/?phone=628999007703&amp;text=Halo+,+Visual+AI+5S+mendeteksi+Violation%3A+METALDET1-LINE+13&amp;type=phone_number&amp;app_absent=0</v>
      </c>
      <c r="AF1557" t="b">
        <f>IF(ISNA(VLOOKUP(D1557&amp;"-"&amp;AB1557, Ref_Kontak!$A:$E, 4, FALSE)), FALSE, TRUE)</f>
        <v>0</v>
      </c>
      <c r="AG1557" t="str">
        <f>_xlfn.IFNA(VLOOKUP(Z1557,Ref_Kontak!H:H,1,FALSE),"FALSE")</f>
        <v>628999007703</v>
      </c>
      <c r="AH1557" t="str">
        <f t="shared" si="245"/>
        <v>METALDET1-LINE 13</v>
      </c>
      <c r="AI1557">
        <f>IF(I1557="violation",COUNTIF($AH$1:AH1557,AH1557),0)</f>
        <v>593</v>
      </c>
      <c r="AJ1557" t="str">
        <f t="shared" si="246"/>
        <v>violation-METALDET1</v>
      </c>
      <c r="AK1557">
        <f>IF(I1557="violation",COUNTIF($AJ$1:AJ1557,AJ1557),FALSE)</f>
        <v>1322</v>
      </c>
      <c r="AL1557">
        <f t="shared" si="247"/>
        <v>0</v>
      </c>
      <c r="AM1557">
        <f t="shared" si="248"/>
        <v>3</v>
      </c>
      <c r="AN1557" t="str">
        <f t="shared" si="249"/>
        <v>ALERT! 3 Violation founded @METALDET1</v>
      </c>
    </row>
    <row r="1558" spans="1:40">
      <c r="A1558" t="s">
        <v>120</v>
      </c>
      <c r="B1558" t="s">
        <v>121</v>
      </c>
      <c r="C1558" t="s">
        <v>1065</v>
      </c>
      <c r="D1558" t="s">
        <v>129</v>
      </c>
      <c r="E1558">
        <v>1</v>
      </c>
      <c r="G1558" t="s">
        <v>130</v>
      </c>
      <c r="I1558" t="s">
        <v>125</v>
      </c>
      <c r="Z1558" t="str">
        <f>IFERROR(MID(AA1558,FIND("-",H1558,1)+1,20),_xlfn.IFNA(VLOOKUP(F1558&amp;"-"&amp;AA1558,Ref_Kontak!$A:$E,4,FALSE),Ref_Kontak!$H$2))</f>
        <v>628999007703</v>
      </c>
      <c r="AA1558" t="str">
        <f t="shared" si="240"/>
        <v/>
      </c>
      <c r="AB1558" t="str">
        <f t="shared" si="241"/>
        <v/>
      </c>
      <c r="AC1558" t="str">
        <f t="shared" si="242"/>
        <v>628999007703</v>
      </c>
      <c r="AD1558" t="str">
        <f t="shared" si="243"/>
        <v>Halo+,+Visual+AI+5S+mendeteksi+Violation%3A+METALDET1-LINE+8</v>
      </c>
      <c r="AE1558" t="str">
        <f t="shared" si="244"/>
        <v>https://web.whatsapp.com/send/?phone=628999007703&amp;text=Halo+,+Visual+AI+5S+mendeteksi+Violation%3A+METALDET1-LINE+8&amp;type=phone_number&amp;app_absent=0</v>
      </c>
      <c r="AF1558" t="b">
        <f>IF(ISNA(VLOOKUP(D1558&amp;"-"&amp;AB1558, Ref_Kontak!$A:$E, 4, FALSE)), FALSE, TRUE)</f>
        <v>0</v>
      </c>
      <c r="AG1558" t="str">
        <f>_xlfn.IFNA(VLOOKUP(Z1558,Ref_Kontak!H:H,1,FALSE),"FALSE")</f>
        <v>628999007703</v>
      </c>
      <c r="AH1558" t="str">
        <f t="shared" si="245"/>
        <v>METALDET1-LINE 8</v>
      </c>
      <c r="AI1558">
        <f>IF(I1558="violation",COUNTIF($AH$1:AH1558,AH1558),0)</f>
        <v>731</v>
      </c>
      <c r="AJ1558" t="str">
        <f t="shared" si="246"/>
        <v>violation-METALDET1</v>
      </c>
      <c r="AK1558">
        <f>IF(I1558="violation",COUNTIF($AJ$1:AJ1558,AJ1558),FALSE)</f>
        <v>1323</v>
      </c>
      <c r="AL1558">
        <f t="shared" si="247"/>
        <v>0</v>
      </c>
      <c r="AM1558">
        <f t="shared" si="248"/>
        <v>3</v>
      </c>
      <c r="AN1558" t="str">
        <f t="shared" si="249"/>
        <v>ALERT! 3 Violation founded @METALDET1</v>
      </c>
    </row>
    <row r="1559" spans="1:40">
      <c r="A1559" t="s">
        <v>120</v>
      </c>
      <c r="B1559" t="s">
        <v>121</v>
      </c>
      <c r="C1559" t="s">
        <v>1065</v>
      </c>
      <c r="D1559" t="s">
        <v>589</v>
      </c>
      <c r="E1559">
        <v>1</v>
      </c>
      <c r="G1559" t="s">
        <v>130</v>
      </c>
      <c r="I1559" t="s">
        <v>125</v>
      </c>
      <c r="Z1559" t="str">
        <f>IFERROR(MID(AA1559,FIND("-",H1559,1)+1,20),_xlfn.IFNA(VLOOKUP(F1559&amp;"-"&amp;AA1559,Ref_Kontak!$A:$E,4,FALSE),Ref_Kontak!$H$2))</f>
        <v>628999007703</v>
      </c>
      <c r="AA1559" t="str">
        <f t="shared" si="240"/>
        <v/>
      </c>
      <c r="AB1559" t="str">
        <f t="shared" si="241"/>
        <v/>
      </c>
      <c r="AC1559" t="str">
        <f t="shared" si="242"/>
        <v>628999007703</v>
      </c>
      <c r="AD1559" t="str">
        <f t="shared" si="243"/>
        <v>Halo+,+Visual+AI+5S+mendeteksi+Violation%3A+METALDET1-LINE+13</v>
      </c>
      <c r="AE1559" t="str">
        <f t="shared" si="244"/>
        <v>https://web.whatsapp.com/send/?phone=628999007703&amp;text=Halo+,+Visual+AI+5S+mendeteksi+Violation%3A+METALDET1-LINE+13&amp;type=phone_number&amp;app_absent=0</v>
      </c>
      <c r="AF1559" t="b">
        <f>IF(ISNA(VLOOKUP(D1559&amp;"-"&amp;AB1559, Ref_Kontak!$A:$E, 4, FALSE)), FALSE, TRUE)</f>
        <v>0</v>
      </c>
      <c r="AG1559" t="str">
        <f>_xlfn.IFNA(VLOOKUP(Z1559,Ref_Kontak!H:H,1,FALSE),"FALSE")</f>
        <v>628999007703</v>
      </c>
      <c r="AH1559" t="str">
        <f t="shared" si="245"/>
        <v>METALDET1-LINE 13</v>
      </c>
      <c r="AI1559">
        <f>IF(I1559="violation",COUNTIF($AH$1:AH1559,AH1559),0)</f>
        <v>594</v>
      </c>
      <c r="AJ1559" t="str">
        <f t="shared" si="246"/>
        <v>violation-METALDET1</v>
      </c>
      <c r="AK1559">
        <f>IF(I1559="violation",COUNTIF($AJ$1:AJ1559,AJ1559),FALSE)</f>
        <v>1324</v>
      </c>
      <c r="AL1559">
        <f t="shared" si="247"/>
        <v>0</v>
      </c>
      <c r="AM1559">
        <f t="shared" si="248"/>
        <v>3</v>
      </c>
      <c r="AN1559" t="str">
        <f t="shared" si="249"/>
        <v>ALERT! 3 Violation founded @METALDET1</v>
      </c>
    </row>
    <row r="1560" spans="1:40">
      <c r="A1560" t="s">
        <v>120</v>
      </c>
      <c r="B1560" t="s">
        <v>121</v>
      </c>
      <c r="C1560" t="s">
        <v>1066</v>
      </c>
      <c r="D1560" t="s">
        <v>129</v>
      </c>
      <c r="E1560">
        <v>1</v>
      </c>
      <c r="G1560" t="s">
        <v>130</v>
      </c>
      <c r="I1560" t="s">
        <v>125</v>
      </c>
      <c r="Z1560" t="str">
        <f>IFERROR(MID(AA1560,FIND("-",H1560,1)+1,20),_xlfn.IFNA(VLOOKUP(F1560&amp;"-"&amp;AA1560,Ref_Kontak!$A:$E,4,FALSE),Ref_Kontak!$H$2))</f>
        <v>628999007703</v>
      </c>
      <c r="AA1560" t="str">
        <f t="shared" si="240"/>
        <v/>
      </c>
      <c r="AB1560" t="str">
        <f t="shared" si="241"/>
        <v/>
      </c>
      <c r="AC1560" t="str">
        <f t="shared" si="242"/>
        <v>628999007703</v>
      </c>
      <c r="AD1560" t="str">
        <f t="shared" si="243"/>
        <v>Halo+,+Visual+AI+5S+mendeteksi+Violation%3A+METALDET1-LINE+8</v>
      </c>
      <c r="AE1560" t="str">
        <f t="shared" si="244"/>
        <v>https://web.whatsapp.com/send/?phone=628999007703&amp;text=Halo+,+Visual+AI+5S+mendeteksi+Violation%3A+METALDET1-LINE+8&amp;type=phone_number&amp;app_absent=0</v>
      </c>
      <c r="AF1560" t="b">
        <f>IF(ISNA(VLOOKUP(D1560&amp;"-"&amp;AB1560, Ref_Kontak!$A:$E, 4, FALSE)), FALSE, TRUE)</f>
        <v>0</v>
      </c>
      <c r="AG1560" t="str">
        <f>_xlfn.IFNA(VLOOKUP(Z1560,Ref_Kontak!H:H,1,FALSE),"FALSE")</f>
        <v>628999007703</v>
      </c>
      <c r="AH1560" t="str">
        <f t="shared" si="245"/>
        <v>METALDET1-LINE 8</v>
      </c>
      <c r="AI1560">
        <f>IF(I1560="violation",COUNTIF($AH$1:AH1560,AH1560),0)</f>
        <v>732</v>
      </c>
      <c r="AJ1560" t="str">
        <f t="shared" si="246"/>
        <v>violation-METALDET1</v>
      </c>
      <c r="AK1560">
        <f>IF(I1560="violation",COUNTIF($AJ$1:AJ1560,AJ1560),FALSE)</f>
        <v>1325</v>
      </c>
      <c r="AL1560">
        <f t="shared" si="247"/>
        <v>0</v>
      </c>
      <c r="AM1560">
        <f t="shared" si="248"/>
        <v>3</v>
      </c>
      <c r="AN1560" t="str">
        <f t="shared" si="249"/>
        <v>ALERT! 3 Violation founded @METALDET1</v>
      </c>
    </row>
    <row r="1561" spans="1:40">
      <c r="A1561" t="s">
        <v>120</v>
      </c>
      <c r="B1561" t="s">
        <v>121</v>
      </c>
      <c r="C1561" t="s">
        <v>1066</v>
      </c>
      <c r="D1561" t="s">
        <v>589</v>
      </c>
      <c r="E1561">
        <v>1</v>
      </c>
      <c r="G1561" t="s">
        <v>130</v>
      </c>
      <c r="I1561" t="s">
        <v>125</v>
      </c>
      <c r="Z1561" t="str">
        <f>IFERROR(MID(AA1561,FIND("-",H1561,1)+1,20),_xlfn.IFNA(VLOOKUP(F1561&amp;"-"&amp;AA1561,Ref_Kontak!$A:$E,4,FALSE),Ref_Kontak!$H$2))</f>
        <v>628999007703</v>
      </c>
      <c r="AA1561" t="str">
        <f t="shared" si="240"/>
        <v/>
      </c>
      <c r="AB1561" t="str">
        <f t="shared" si="241"/>
        <v/>
      </c>
      <c r="AC1561" t="str">
        <f t="shared" si="242"/>
        <v>628999007703</v>
      </c>
      <c r="AD1561" t="str">
        <f t="shared" si="243"/>
        <v>Halo+,+Visual+AI+5S+mendeteksi+Violation%3A+METALDET1-LINE+13</v>
      </c>
      <c r="AE1561" t="str">
        <f t="shared" si="244"/>
        <v>https://web.whatsapp.com/send/?phone=628999007703&amp;text=Halo+,+Visual+AI+5S+mendeteksi+Violation%3A+METALDET1-LINE+13&amp;type=phone_number&amp;app_absent=0</v>
      </c>
      <c r="AF1561" t="b">
        <f>IF(ISNA(VLOOKUP(D1561&amp;"-"&amp;AB1561, Ref_Kontak!$A:$E, 4, FALSE)), FALSE, TRUE)</f>
        <v>0</v>
      </c>
      <c r="AG1561" t="str">
        <f>_xlfn.IFNA(VLOOKUP(Z1561,Ref_Kontak!H:H,1,FALSE),"FALSE")</f>
        <v>628999007703</v>
      </c>
      <c r="AH1561" t="str">
        <f t="shared" si="245"/>
        <v>METALDET1-LINE 13</v>
      </c>
      <c r="AI1561">
        <f>IF(I1561="violation",COUNTIF($AH$1:AH1561,AH1561),0)</f>
        <v>595</v>
      </c>
      <c r="AJ1561" t="str">
        <f t="shared" si="246"/>
        <v>violation-METALDET1</v>
      </c>
      <c r="AK1561">
        <f>IF(I1561="violation",COUNTIF($AJ$1:AJ1561,AJ1561),FALSE)</f>
        <v>1326</v>
      </c>
      <c r="AL1561">
        <f t="shared" si="247"/>
        <v>0</v>
      </c>
      <c r="AM1561">
        <f t="shared" si="248"/>
        <v>3</v>
      </c>
      <c r="AN1561" t="str">
        <f t="shared" si="249"/>
        <v>ALERT! 3 Violation founded @METALDET1</v>
      </c>
    </row>
    <row r="1562" spans="1:40">
      <c r="A1562" t="s">
        <v>120</v>
      </c>
      <c r="B1562" t="s">
        <v>121</v>
      </c>
      <c r="C1562" t="s">
        <v>1067</v>
      </c>
      <c r="D1562" t="s">
        <v>589</v>
      </c>
      <c r="E1562">
        <v>1</v>
      </c>
      <c r="G1562" t="s">
        <v>130</v>
      </c>
      <c r="I1562" t="s">
        <v>125</v>
      </c>
      <c r="Z1562" t="str">
        <f>IFERROR(MID(AA1562,FIND("-",H1562,1)+1,20),_xlfn.IFNA(VLOOKUP(F1562&amp;"-"&amp;AA1562,Ref_Kontak!$A:$E,4,FALSE),Ref_Kontak!$H$2))</f>
        <v>628999007703</v>
      </c>
      <c r="AA1562" t="str">
        <f t="shared" si="240"/>
        <v/>
      </c>
      <c r="AB1562" t="str">
        <f t="shared" si="241"/>
        <v/>
      </c>
      <c r="AC1562" t="str">
        <f t="shared" si="242"/>
        <v>628999007703</v>
      </c>
      <c r="AD1562" t="str">
        <f t="shared" si="243"/>
        <v>Halo+,+Visual+AI+5S+mendeteksi+Violation%3A+METALDET1-LINE+13</v>
      </c>
      <c r="AE1562" t="str">
        <f t="shared" si="244"/>
        <v>https://web.whatsapp.com/send/?phone=628999007703&amp;text=Halo+,+Visual+AI+5S+mendeteksi+Violation%3A+METALDET1-LINE+13&amp;type=phone_number&amp;app_absent=0</v>
      </c>
      <c r="AF1562" t="b">
        <f>IF(ISNA(VLOOKUP(D1562&amp;"-"&amp;AB1562, Ref_Kontak!$A:$E, 4, FALSE)), FALSE, TRUE)</f>
        <v>0</v>
      </c>
      <c r="AG1562" t="str">
        <f>_xlfn.IFNA(VLOOKUP(Z1562,Ref_Kontak!H:H,1,FALSE),"FALSE")</f>
        <v>628999007703</v>
      </c>
      <c r="AH1562" t="str">
        <f t="shared" si="245"/>
        <v>METALDET1-LINE 13</v>
      </c>
      <c r="AI1562">
        <f>IF(I1562="violation",COUNTIF($AH$1:AH1562,AH1562),0)</f>
        <v>596</v>
      </c>
      <c r="AJ1562" t="str">
        <f t="shared" si="246"/>
        <v>violation-METALDET1</v>
      </c>
      <c r="AK1562">
        <f>IF(I1562="violation",COUNTIF($AJ$1:AJ1562,AJ1562),FALSE)</f>
        <v>1327</v>
      </c>
      <c r="AL1562">
        <f t="shared" si="247"/>
        <v>0</v>
      </c>
      <c r="AM1562">
        <f t="shared" si="248"/>
        <v>3</v>
      </c>
      <c r="AN1562" t="str">
        <f t="shared" si="249"/>
        <v>ALERT! 3 Violation founded @METALDET1</v>
      </c>
    </row>
    <row r="1563" spans="1:40">
      <c r="A1563" t="s">
        <v>120</v>
      </c>
      <c r="B1563" t="s">
        <v>121</v>
      </c>
      <c r="C1563" t="s">
        <v>1067</v>
      </c>
      <c r="D1563" t="s">
        <v>129</v>
      </c>
      <c r="E1563">
        <v>1</v>
      </c>
      <c r="G1563" t="s">
        <v>130</v>
      </c>
      <c r="I1563" t="s">
        <v>125</v>
      </c>
      <c r="Z1563" t="str">
        <f>IFERROR(MID(AA1563,FIND("-",H1563,1)+1,20),_xlfn.IFNA(VLOOKUP(F1563&amp;"-"&amp;AA1563,Ref_Kontak!$A:$E,4,FALSE),Ref_Kontak!$H$2))</f>
        <v>628999007703</v>
      </c>
      <c r="AA1563" t="str">
        <f t="shared" si="240"/>
        <v/>
      </c>
      <c r="AB1563" t="str">
        <f t="shared" si="241"/>
        <v/>
      </c>
      <c r="AC1563" t="str">
        <f t="shared" si="242"/>
        <v>628999007703</v>
      </c>
      <c r="AD1563" t="str">
        <f t="shared" si="243"/>
        <v>Halo+,+Visual+AI+5S+mendeteksi+Violation%3A+METALDET1-LINE+8</v>
      </c>
      <c r="AE1563" t="str">
        <f t="shared" si="244"/>
        <v>https://web.whatsapp.com/send/?phone=628999007703&amp;text=Halo+,+Visual+AI+5S+mendeteksi+Violation%3A+METALDET1-LINE+8&amp;type=phone_number&amp;app_absent=0</v>
      </c>
      <c r="AF1563" t="b">
        <f>IF(ISNA(VLOOKUP(D1563&amp;"-"&amp;AB1563, Ref_Kontak!$A:$E, 4, FALSE)), FALSE, TRUE)</f>
        <v>0</v>
      </c>
      <c r="AG1563" t="str">
        <f>_xlfn.IFNA(VLOOKUP(Z1563,Ref_Kontak!H:H,1,FALSE),"FALSE")</f>
        <v>628999007703</v>
      </c>
      <c r="AH1563" t="str">
        <f t="shared" si="245"/>
        <v>METALDET1-LINE 8</v>
      </c>
      <c r="AI1563">
        <f>IF(I1563="violation",COUNTIF($AH$1:AH1563,AH1563),0)</f>
        <v>733</v>
      </c>
      <c r="AJ1563" t="str">
        <f t="shared" si="246"/>
        <v>violation-METALDET1</v>
      </c>
      <c r="AK1563">
        <f>IF(I1563="violation",COUNTIF($AJ$1:AJ1563,AJ1563),FALSE)</f>
        <v>1328</v>
      </c>
      <c r="AL1563">
        <f t="shared" si="247"/>
        <v>0</v>
      </c>
      <c r="AM1563">
        <f t="shared" si="248"/>
        <v>3</v>
      </c>
      <c r="AN1563" t="str">
        <f t="shared" si="249"/>
        <v>ALERT! 3 Violation founded @METALDET1</v>
      </c>
    </row>
    <row r="1564" spans="1:40">
      <c r="A1564" t="s">
        <v>120</v>
      </c>
      <c r="B1564" t="s">
        <v>121</v>
      </c>
      <c r="C1564" t="s">
        <v>1068</v>
      </c>
      <c r="D1564" t="s">
        <v>129</v>
      </c>
      <c r="E1564">
        <v>1</v>
      </c>
      <c r="G1564" t="s">
        <v>130</v>
      </c>
      <c r="I1564" t="s">
        <v>125</v>
      </c>
      <c r="Z1564" t="str">
        <f>IFERROR(MID(AA1564,FIND("-",H1564,1)+1,20),_xlfn.IFNA(VLOOKUP(F1564&amp;"-"&amp;AA1564,Ref_Kontak!$A:$E,4,FALSE),Ref_Kontak!$H$2))</f>
        <v>628999007703</v>
      </c>
      <c r="AA1564" t="str">
        <f t="shared" si="240"/>
        <v/>
      </c>
      <c r="AB1564" t="str">
        <f t="shared" si="241"/>
        <v/>
      </c>
      <c r="AC1564" t="str">
        <f t="shared" si="242"/>
        <v>628999007703</v>
      </c>
      <c r="AD1564" t="str">
        <f t="shared" si="243"/>
        <v>Halo+,+Visual+AI+5S+mendeteksi+Violation%3A+METALDET1-LINE+8</v>
      </c>
      <c r="AE1564" t="str">
        <f t="shared" si="244"/>
        <v>https://web.whatsapp.com/send/?phone=628999007703&amp;text=Halo+,+Visual+AI+5S+mendeteksi+Violation%3A+METALDET1-LINE+8&amp;type=phone_number&amp;app_absent=0</v>
      </c>
      <c r="AF1564" t="b">
        <f>IF(ISNA(VLOOKUP(D1564&amp;"-"&amp;AB1564, Ref_Kontak!$A:$E, 4, FALSE)), FALSE, TRUE)</f>
        <v>0</v>
      </c>
      <c r="AG1564" t="str">
        <f>_xlfn.IFNA(VLOOKUP(Z1564,Ref_Kontak!H:H,1,FALSE),"FALSE")</f>
        <v>628999007703</v>
      </c>
      <c r="AH1564" t="str">
        <f t="shared" si="245"/>
        <v>METALDET1-LINE 8</v>
      </c>
      <c r="AI1564">
        <f>IF(I1564="violation",COUNTIF($AH$1:AH1564,AH1564),0)</f>
        <v>734</v>
      </c>
      <c r="AJ1564" t="str">
        <f t="shared" si="246"/>
        <v>violation-METALDET1</v>
      </c>
      <c r="AK1564">
        <f>IF(I1564="violation",COUNTIF($AJ$1:AJ1564,AJ1564),FALSE)</f>
        <v>1329</v>
      </c>
      <c r="AL1564">
        <f t="shared" si="247"/>
        <v>0</v>
      </c>
      <c r="AM1564">
        <f t="shared" si="248"/>
        <v>3</v>
      </c>
      <c r="AN1564" t="str">
        <f t="shared" si="249"/>
        <v>ALERT! 3 Violation founded @METALDET1</v>
      </c>
    </row>
    <row r="1565" spans="1:40">
      <c r="A1565" t="s">
        <v>120</v>
      </c>
      <c r="B1565" t="s">
        <v>121</v>
      </c>
      <c r="C1565" t="s">
        <v>1068</v>
      </c>
      <c r="D1565" t="s">
        <v>589</v>
      </c>
      <c r="E1565">
        <v>1</v>
      </c>
      <c r="G1565" t="s">
        <v>130</v>
      </c>
      <c r="I1565" t="s">
        <v>125</v>
      </c>
      <c r="Z1565" t="str">
        <f>IFERROR(MID(AA1565,FIND("-",H1565,1)+1,20),_xlfn.IFNA(VLOOKUP(F1565&amp;"-"&amp;AA1565,Ref_Kontak!$A:$E,4,FALSE),Ref_Kontak!$H$2))</f>
        <v>628999007703</v>
      </c>
      <c r="AA1565" t="str">
        <f t="shared" si="240"/>
        <v/>
      </c>
      <c r="AB1565" t="str">
        <f t="shared" si="241"/>
        <v/>
      </c>
      <c r="AC1565" t="str">
        <f t="shared" si="242"/>
        <v>628999007703</v>
      </c>
      <c r="AD1565" t="str">
        <f t="shared" si="243"/>
        <v>Halo+,+Visual+AI+5S+mendeteksi+Violation%3A+METALDET1-LINE+13</v>
      </c>
      <c r="AE1565" t="str">
        <f t="shared" si="244"/>
        <v>https://web.whatsapp.com/send/?phone=628999007703&amp;text=Halo+,+Visual+AI+5S+mendeteksi+Violation%3A+METALDET1-LINE+13&amp;type=phone_number&amp;app_absent=0</v>
      </c>
      <c r="AF1565" t="b">
        <f>IF(ISNA(VLOOKUP(D1565&amp;"-"&amp;AB1565, Ref_Kontak!$A:$E, 4, FALSE)), FALSE, TRUE)</f>
        <v>0</v>
      </c>
      <c r="AG1565" t="str">
        <f>_xlfn.IFNA(VLOOKUP(Z1565,Ref_Kontak!H:H,1,FALSE),"FALSE")</f>
        <v>628999007703</v>
      </c>
      <c r="AH1565" t="str">
        <f t="shared" si="245"/>
        <v>METALDET1-LINE 13</v>
      </c>
      <c r="AI1565">
        <f>IF(I1565="violation",COUNTIF($AH$1:AH1565,AH1565),0)</f>
        <v>597</v>
      </c>
      <c r="AJ1565" t="str">
        <f t="shared" si="246"/>
        <v>violation-METALDET1</v>
      </c>
      <c r="AK1565">
        <f>IF(I1565="violation",COUNTIF($AJ$1:AJ1565,AJ1565),FALSE)</f>
        <v>1330</v>
      </c>
      <c r="AL1565">
        <f t="shared" si="247"/>
        <v>0</v>
      </c>
      <c r="AM1565">
        <f t="shared" si="248"/>
        <v>3</v>
      </c>
      <c r="AN1565" t="str">
        <f t="shared" si="249"/>
        <v>ALERT! 3 Violation founded @METALDET1</v>
      </c>
    </row>
    <row r="1566" spans="1:40">
      <c r="A1566" t="s">
        <v>120</v>
      </c>
      <c r="B1566" t="s">
        <v>121</v>
      </c>
      <c r="C1566" t="s">
        <v>1069</v>
      </c>
      <c r="D1566" t="s">
        <v>129</v>
      </c>
      <c r="E1566">
        <v>1</v>
      </c>
      <c r="G1566" t="s">
        <v>130</v>
      </c>
      <c r="I1566" t="s">
        <v>125</v>
      </c>
      <c r="Z1566" t="str">
        <f>IFERROR(MID(AA1566,FIND("-",H1566,1)+1,20),_xlfn.IFNA(VLOOKUP(F1566&amp;"-"&amp;AA1566,Ref_Kontak!$A:$E,4,FALSE),Ref_Kontak!$H$2))</f>
        <v>628999007703</v>
      </c>
      <c r="AA1566" t="str">
        <f t="shared" si="240"/>
        <v/>
      </c>
      <c r="AB1566" t="str">
        <f t="shared" si="241"/>
        <v/>
      </c>
      <c r="AC1566" t="str">
        <f t="shared" si="242"/>
        <v>628999007703</v>
      </c>
      <c r="AD1566" t="str">
        <f t="shared" si="243"/>
        <v>Halo+,+Visual+AI+5S+mendeteksi+Violation%3A+METALDET1-LINE+8</v>
      </c>
      <c r="AE1566" t="str">
        <f t="shared" si="244"/>
        <v>https://web.whatsapp.com/send/?phone=628999007703&amp;text=Halo+,+Visual+AI+5S+mendeteksi+Violation%3A+METALDET1-LINE+8&amp;type=phone_number&amp;app_absent=0</v>
      </c>
      <c r="AF1566" t="b">
        <f>IF(ISNA(VLOOKUP(D1566&amp;"-"&amp;AB1566, Ref_Kontak!$A:$E, 4, FALSE)), FALSE, TRUE)</f>
        <v>0</v>
      </c>
      <c r="AG1566" t="str">
        <f>_xlfn.IFNA(VLOOKUP(Z1566,Ref_Kontak!H:H,1,FALSE),"FALSE")</f>
        <v>628999007703</v>
      </c>
      <c r="AH1566" t="str">
        <f t="shared" si="245"/>
        <v>METALDET1-LINE 8</v>
      </c>
      <c r="AI1566">
        <f>IF(I1566="violation",COUNTIF($AH$1:AH1566,AH1566),0)</f>
        <v>735</v>
      </c>
      <c r="AJ1566" t="str">
        <f t="shared" si="246"/>
        <v>violation-METALDET1</v>
      </c>
      <c r="AK1566">
        <f>IF(I1566="violation",COUNTIF($AJ$1:AJ1566,AJ1566),FALSE)</f>
        <v>1331</v>
      </c>
      <c r="AL1566">
        <f t="shared" si="247"/>
        <v>0</v>
      </c>
      <c r="AM1566">
        <f t="shared" si="248"/>
        <v>3</v>
      </c>
      <c r="AN1566" t="str">
        <f t="shared" si="249"/>
        <v>ALERT! 3 Violation founded @METALDET1</v>
      </c>
    </row>
    <row r="1567" spans="1:40">
      <c r="A1567" t="s">
        <v>120</v>
      </c>
      <c r="B1567" t="s">
        <v>121</v>
      </c>
      <c r="C1567" t="s">
        <v>1070</v>
      </c>
      <c r="D1567" t="s">
        <v>589</v>
      </c>
      <c r="E1567">
        <v>1</v>
      </c>
      <c r="G1567" t="s">
        <v>130</v>
      </c>
      <c r="I1567" t="s">
        <v>125</v>
      </c>
      <c r="Z1567" t="str">
        <f>IFERROR(MID(AA1567,FIND("-",H1567,1)+1,20),_xlfn.IFNA(VLOOKUP(F1567&amp;"-"&amp;AA1567,Ref_Kontak!$A:$E,4,FALSE),Ref_Kontak!$H$2))</f>
        <v>628999007703</v>
      </c>
      <c r="AA1567" t="str">
        <f t="shared" si="240"/>
        <v/>
      </c>
      <c r="AB1567" t="str">
        <f t="shared" si="241"/>
        <v/>
      </c>
      <c r="AC1567" t="str">
        <f t="shared" si="242"/>
        <v>628999007703</v>
      </c>
      <c r="AD1567" t="str">
        <f t="shared" si="243"/>
        <v>Halo+,+Visual+AI+5S+mendeteksi+Violation%3A+METALDET1-LINE+13</v>
      </c>
      <c r="AE1567" t="str">
        <f t="shared" si="244"/>
        <v>https://web.whatsapp.com/send/?phone=628999007703&amp;text=Halo+,+Visual+AI+5S+mendeteksi+Violation%3A+METALDET1-LINE+13&amp;type=phone_number&amp;app_absent=0</v>
      </c>
      <c r="AF1567" t="b">
        <f>IF(ISNA(VLOOKUP(D1567&amp;"-"&amp;AB1567, Ref_Kontak!$A:$E, 4, FALSE)), FALSE, TRUE)</f>
        <v>0</v>
      </c>
      <c r="AG1567" t="str">
        <f>_xlfn.IFNA(VLOOKUP(Z1567,Ref_Kontak!H:H,1,FALSE),"FALSE")</f>
        <v>628999007703</v>
      </c>
      <c r="AH1567" t="str">
        <f t="shared" si="245"/>
        <v>METALDET1-LINE 13</v>
      </c>
      <c r="AI1567">
        <f>IF(I1567="violation",COUNTIF($AH$1:AH1567,AH1567),0)</f>
        <v>598</v>
      </c>
      <c r="AJ1567" t="str">
        <f t="shared" si="246"/>
        <v>violation-METALDET1</v>
      </c>
      <c r="AK1567">
        <f>IF(I1567="violation",COUNTIF($AJ$1:AJ1567,AJ1567),FALSE)</f>
        <v>1332</v>
      </c>
      <c r="AL1567">
        <f t="shared" si="247"/>
        <v>0</v>
      </c>
      <c r="AM1567">
        <f t="shared" si="248"/>
        <v>3</v>
      </c>
      <c r="AN1567" t="str">
        <f t="shared" si="249"/>
        <v>ALERT! 3 Violation founded @METALDET1</v>
      </c>
    </row>
    <row r="1568" spans="1:40">
      <c r="A1568" t="s">
        <v>120</v>
      </c>
      <c r="B1568" t="s">
        <v>121</v>
      </c>
      <c r="C1568" t="s">
        <v>1070</v>
      </c>
      <c r="D1568" t="s">
        <v>129</v>
      </c>
      <c r="E1568">
        <v>1</v>
      </c>
      <c r="G1568" t="s">
        <v>130</v>
      </c>
      <c r="I1568" t="s">
        <v>125</v>
      </c>
      <c r="Z1568" t="str">
        <f>IFERROR(MID(AA1568,FIND("-",H1568,1)+1,20),_xlfn.IFNA(VLOOKUP(F1568&amp;"-"&amp;AA1568,Ref_Kontak!$A:$E,4,FALSE),Ref_Kontak!$H$2))</f>
        <v>628999007703</v>
      </c>
      <c r="AA1568" t="str">
        <f t="shared" si="240"/>
        <v/>
      </c>
      <c r="AB1568" t="str">
        <f t="shared" si="241"/>
        <v/>
      </c>
      <c r="AC1568" t="str">
        <f t="shared" si="242"/>
        <v>628999007703</v>
      </c>
      <c r="AD1568" t="str">
        <f t="shared" si="243"/>
        <v>Halo+,+Visual+AI+5S+mendeteksi+Violation%3A+METALDET1-LINE+8</v>
      </c>
      <c r="AE1568" t="str">
        <f t="shared" si="244"/>
        <v>https://web.whatsapp.com/send/?phone=628999007703&amp;text=Halo+,+Visual+AI+5S+mendeteksi+Violation%3A+METALDET1-LINE+8&amp;type=phone_number&amp;app_absent=0</v>
      </c>
      <c r="AF1568" t="b">
        <f>IF(ISNA(VLOOKUP(D1568&amp;"-"&amp;AB1568, Ref_Kontak!$A:$E, 4, FALSE)), FALSE, TRUE)</f>
        <v>0</v>
      </c>
      <c r="AG1568" t="str">
        <f>_xlfn.IFNA(VLOOKUP(Z1568,Ref_Kontak!H:H,1,FALSE),"FALSE")</f>
        <v>628999007703</v>
      </c>
      <c r="AH1568" t="str">
        <f t="shared" si="245"/>
        <v>METALDET1-LINE 8</v>
      </c>
      <c r="AI1568">
        <f>IF(I1568="violation",COUNTIF($AH$1:AH1568,AH1568),0)</f>
        <v>736</v>
      </c>
      <c r="AJ1568" t="str">
        <f t="shared" si="246"/>
        <v>violation-METALDET1</v>
      </c>
      <c r="AK1568">
        <f>IF(I1568="violation",COUNTIF($AJ$1:AJ1568,AJ1568),FALSE)</f>
        <v>1333</v>
      </c>
      <c r="AL1568">
        <f t="shared" si="247"/>
        <v>0</v>
      </c>
      <c r="AM1568">
        <f t="shared" si="248"/>
        <v>3</v>
      </c>
      <c r="AN1568" t="str">
        <f t="shared" si="249"/>
        <v>ALERT! 3 Violation founded @METALDET1</v>
      </c>
    </row>
    <row r="1569" spans="1:40">
      <c r="A1569" t="s">
        <v>120</v>
      </c>
      <c r="B1569" t="s">
        <v>121</v>
      </c>
      <c r="C1569" t="s">
        <v>1070</v>
      </c>
      <c r="D1569" t="s">
        <v>589</v>
      </c>
      <c r="E1569">
        <v>1</v>
      </c>
      <c r="G1569" t="s">
        <v>130</v>
      </c>
      <c r="I1569" t="s">
        <v>125</v>
      </c>
      <c r="Z1569" t="str">
        <f>IFERROR(MID(AA1569,FIND("-",H1569,1)+1,20),_xlfn.IFNA(VLOOKUP(F1569&amp;"-"&amp;AA1569,Ref_Kontak!$A:$E,4,FALSE),Ref_Kontak!$H$2))</f>
        <v>628999007703</v>
      </c>
      <c r="AA1569" t="str">
        <f t="shared" si="240"/>
        <v/>
      </c>
      <c r="AB1569" t="str">
        <f t="shared" si="241"/>
        <v/>
      </c>
      <c r="AC1569" t="str">
        <f t="shared" si="242"/>
        <v>628999007703</v>
      </c>
      <c r="AD1569" t="str">
        <f t="shared" si="243"/>
        <v>Halo+,+Visual+AI+5S+mendeteksi+Violation%3A+METALDET1-LINE+13</v>
      </c>
      <c r="AE1569" t="str">
        <f t="shared" si="244"/>
        <v>https://web.whatsapp.com/send/?phone=628999007703&amp;text=Halo+,+Visual+AI+5S+mendeteksi+Violation%3A+METALDET1-LINE+13&amp;type=phone_number&amp;app_absent=0</v>
      </c>
      <c r="AF1569" t="b">
        <f>IF(ISNA(VLOOKUP(D1569&amp;"-"&amp;AB1569, Ref_Kontak!$A:$E, 4, FALSE)), FALSE, TRUE)</f>
        <v>0</v>
      </c>
      <c r="AG1569" t="str">
        <f>_xlfn.IFNA(VLOOKUP(Z1569,Ref_Kontak!H:H,1,FALSE),"FALSE")</f>
        <v>628999007703</v>
      </c>
      <c r="AH1569" t="str">
        <f t="shared" si="245"/>
        <v>METALDET1-LINE 13</v>
      </c>
      <c r="AI1569">
        <f>IF(I1569="violation",COUNTIF($AH$1:AH1569,AH1569),0)</f>
        <v>599</v>
      </c>
      <c r="AJ1569" t="str">
        <f t="shared" si="246"/>
        <v>violation-METALDET1</v>
      </c>
      <c r="AK1569">
        <f>IF(I1569="violation",COUNTIF($AJ$1:AJ1569,AJ1569),FALSE)</f>
        <v>1334</v>
      </c>
      <c r="AL1569">
        <f t="shared" si="247"/>
        <v>0</v>
      </c>
      <c r="AM1569">
        <f t="shared" si="248"/>
        <v>3</v>
      </c>
      <c r="AN1569" t="str">
        <f t="shared" si="249"/>
        <v>ALERT! 3 Violation founded @METALDET1</v>
      </c>
    </row>
    <row r="1570" spans="1:40">
      <c r="A1570" t="s">
        <v>120</v>
      </c>
      <c r="B1570" t="s">
        <v>121</v>
      </c>
      <c r="C1570" t="s">
        <v>1071</v>
      </c>
      <c r="D1570" t="s">
        <v>129</v>
      </c>
      <c r="E1570">
        <v>1</v>
      </c>
      <c r="G1570" t="s">
        <v>130</v>
      </c>
      <c r="I1570" t="s">
        <v>125</v>
      </c>
      <c r="Z1570" t="str">
        <f>IFERROR(MID(AA1570,FIND("-",H1570,1)+1,20),_xlfn.IFNA(VLOOKUP(F1570&amp;"-"&amp;AA1570,Ref_Kontak!$A:$E,4,FALSE),Ref_Kontak!$H$2))</f>
        <v>628999007703</v>
      </c>
      <c r="AA1570" t="str">
        <f t="shared" si="240"/>
        <v/>
      </c>
      <c r="AB1570" t="str">
        <f t="shared" si="241"/>
        <v/>
      </c>
      <c r="AC1570" t="str">
        <f t="shared" si="242"/>
        <v>628999007703</v>
      </c>
      <c r="AD1570" t="str">
        <f t="shared" si="243"/>
        <v>Halo+,+Visual+AI+5S+mendeteksi+Violation%3A+METALDET1-LINE+8</v>
      </c>
      <c r="AE1570" t="str">
        <f t="shared" si="244"/>
        <v>https://web.whatsapp.com/send/?phone=628999007703&amp;text=Halo+,+Visual+AI+5S+mendeteksi+Violation%3A+METALDET1-LINE+8&amp;type=phone_number&amp;app_absent=0</v>
      </c>
      <c r="AF1570" t="b">
        <f>IF(ISNA(VLOOKUP(D1570&amp;"-"&amp;AB1570, Ref_Kontak!$A:$E, 4, FALSE)), FALSE, TRUE)</f>
        <v>0</v>
      </c>
      <c r="AG1570" t="str">
        <f>_xlfn.IFNA(VLOOKUP(Z1570,Ref_Kontak!H:H,1,FALSE),"FALSE")</f>
        <v>628999007703</v>
      </c>
      <c r="AH1570" t="str">
        <f t="shared" si="245"/>
        <v>METALDET1-LINE 8</v>
      </c>
      <c r="AI1570">
        <f>IF(I1570="violation",COUNTIF($AH$1:AH1570,AH1570),0)</f>
        <v>737</v>
      </c>
      <c r="AJ1570" t="str">
        <f t="shared" si="246"/>
        <v>violation-METALDET1</v>
      </c>
      <c r="AK1570">
        <f>IF(I1570="violation",COUNTIF($AJ$1:AJ1570,AJ1570),FALSE)</f>
        <v>1335</v>
      </c>
      <c r="AL1570">
        <f t="shared" si="247"/>
        <v>0</v>
      </c>
      <c r="AM1570">
        <f t="shared" si="248"/>
        <v>3</v>
      </c>
      <c r="AN1570" t="str">
        <f t="shared" si="249"/>
        <v>ALERT! 3 Violation founded @METALDET1</v>
      </c>
    </row>
    <row r="1571" spans="1:40">
      <c r="A1571" t="s">
        <v>120</v>
      </c>
      <c r="B1571" t="s">
        <v>121</v>
      </c>
      <c r="C1571" t="s">
        <v>1071</v>
      </c>
      <c r="D1571" t="s">
        <v>589</v>
      </c>
      <c r="E1571">
        <v>1</v>
      </c>
      <c r="G1571" t="s">
        <v>130</v>
      </c>
      <c r="I1571" t="s">
        <v>125</v>
      </c>
      <c r="Z1571" t="str">
        <f>IFERROR(MID(AA1571,FIND("-",H1571,1)+1,20),_xlfn.IFNA(VLOOKUP(F1571&amp;"-"&amp;AA1571,Ref_Kontak!$A:$E,4,FALSE),Ref_Kontak!$H$2))</f>
        <v>628999007703</v>
      </c>
      <c r="AA1571" t="str">
        <f t="shared" si="240"/>
        <v/>
      </c>
      <c r="AB1571" t="str">
        <f t="shared" si="241"/>
        <v/>
      </c>
      <c r="AC1571" t="str">
        <f t="shared" si="242"/>
        <v>628999007703</v>
      </c>
      <c r="AD1571" t="str">
        <f t="shared" si="243"/>
        <v>Halo+,+Visual+AI+5S+mendeteksi+Violation%3A+METALDET1-LINE+13</v>
      </c>
      <c r="AE1571" t="str">
        <f t="shared" si="244"/>
        <v>https://web.whatsapp.com/send/?phone=628999007703&amp;text=Halo+,+Visual+AI+5S+mendeteksi+Violation%3A+METALDET1-LINE+13&amp;type=phone_number&amp;app_absent=0</v>
      </c>
      <c r="AF1571" t="b">
        <f>IF(ISNA(VLOOKUP(D1571&amp;"-"&amp;AB1571, Ref_Kontak!$A:$E, 4, FALSE)), FALSE, TRUE)</f>
        <v>0</v>
      </c>
      <c r="AG1571" t="str">
        <f>_xlfn.IFNA(VLOOKUP(Z1571,Ref_Kontak!H:H,1,FALSE),"FALSE")</f>
        <v>628999007703</v>
      </c>
      <c r="AH1571" t="str">
        <f t="shared" si="245"/>
        <v>METALDET1-LINE 13</v>
      </c>
      <c r="AI1571">
        <f>IF(I1571="violation",COUNTIF($AH$1:AH1571,AH1571),0)</f>
        <v>600</v>
      </c>
      <c r="AJ1571" t="str">
        <f t="shared" si="246"/>
        <v>violation-METALDET1</v>
      </c>
      <c r="AK1571">
        <f>IF(I1571="violation",COUNTIF($AJ$1:AJ1571,AJ1571),FALSE)</f>
        <v>1336</v>
      </c>
      <c r="AL1571">
        <f t="shared" si="247"/>
        <v>0</v>
      </c>
      <c r="AM1571">
        <f t="shared" si="248"/>
        <v>3</v>
      </c>
      <c r="AN1571" t="str">
        <f t="shared" si="249"/>
        <v>ALERT! 3 Violation founded @METALDET1</v>
      </c>
    </row>
    <row r="1572" spans="1:40">
      <c r="A1572" t="s">
        <v>120</v>
      </c>
      <c r="B1572" t="s">
        <v>121</v>
      </c>
      <c r="C1572" t="s">
        <v>1072</v>
      </c>
      <c r="D1572" t="s">
        <v>589</v>
      </c>
      <c r="E1572">
        <v>1</v>
      </c>
      <c r="G1572" t="s">
        <v>130</v>
      </c>
      <c r="I1572" t="s">
        <v>125</v>
      </c>
      <c r="Z1572" t="str">
        <f>IFERROR(MID(AA1572,FIND("-",H1572,1)+1,20),_xlfn.IFNA(VLOOKUP(F1572&amp;"-"&amp;AA1572,Ref_Kontak!$A:$E,4,FALSE),Ref_Kontak!$H$2))</f>
        <v>628999007703</v>
      </c>
      <c r="AA1572" t="str">
        <f t="shared" si="240"/>
        <v/>
      </c>
      <c r="AB1572" t="str">
        <f t="shared" si="241"/>
        <v/>
      </c>
      <c r="AC1572" t="str">
        <f t="shared" si="242"/>
        <v>628999007703</v>
      </c>
      <c r="AD1572" t="str">
        <f t="shared" si="243"/>
        <v>Halo+,+Visual+AI+5S+mendeteksi+Violation%3A+METALDET1-LINE+13</v>
      </c>
      <c r="AE1572" t="str">
        <f t="shared" si="244"/>
        <v>https://web.whatsapp.com/send/?phone=628999007703&amp;text=Halo+,+Visual+AI+5S+mendeteksi+Violation%3A+METALDET1-LINE+13&amp;type=phone_number&amp;app_absent=0</v>
      </c>
      <c r="AF1572" t="b">
        <f>IF(ISNA(VLOOKUP(D1572&amp;"-"&amp;AB1572, Ref_Kontak!$A:$E, 4, FALSE)), FALSE, TRUE)</f>
        <v>0</v>
      </c>
      <c r="AG1572" t="str">
        <f>_xlfn.IFNA(VLOOKUP(Z1572,Ref_Kontak!H:H,1,FALSE),"FALSE")</f>
        <v>628999007703</v>
      </c>
      <c r="AH1572" t="str">
        <f t="shared" si="245"/>
        <v>METALDET1-LINE 13</v>
      </c>
      <c r="AI1572">
        <f>IF(I1572="violation",COUNTIF($AH$1:AH1572,AH1572),0)</f>
        <v>601</v>
      </c>
      <c r="AJ1572" t="str">
        <f t="shared" si="246"/>
        <v>violation-METALDET1</v>
      </c>
      <c r="AK1572">
        <f>IF(I1572="violation",COUNTIF($AJ$1:AJ1572,AJ1572),FALSE)</f>
        <v>1337</v>
      </c>
      <c r="AL1572">
        <f t="shared" si="247"/>
        <v>0</v>
      </c>
      <c r="AM1572">
        <f t="shared" si="248"/>
        <v>3</v>
      </c>
      <c r="AN1572" t="str">
        <f t="shared" si="249"/>
        <v>ALERT! 3 Violation founded @METALDET1</v>
      </c>
    </row>
    <row r="1573" spans="1:40">
      <c r="A1573" t="s">
        <v>120</v>
      </c>
      <c r="B1573" t="s">
        <v>121</v>
      </c>
      <c r="C1573" t="s">
        <v>1072</v>
      </c>
      <c r="D1573" t="s">
        <v>129</v>
      </c>
      <c r="E1573">
        <v>1</v>
      </c>
      <c r="G1573" t="s">
        <v>130</v>
      </c>
      <c r="I1573" t="s">
        <v>125</v>
      </c>
      <c r="Z1573" t="str">
        <f>IFERROR(MID(AA1573,FIND("-",H1573,1)+1,20),_xlfn.IFNA(VLOOKUP(F1573&amp;"-"&amp;AA1573,Ref_Kontak!$A:$E,4,FALSE),Ref_Kontak!$H$2))</f>
        <v>628999007703</v>
      </c>
      <c r="AA1573" t="str">
        <f t="shared" si="240"/>
        <v/>
      </c>
      <c r="AB1573" t="str">
        <f t="shared" si="241"/>
        <v/>
      </c>
      <c r="AC1573" t="str">
        <f t="shared" si="242"/>
        <v>628999007703</v>
      </c>
      <c r="AD1573" t="str">
        <f t="shared" si="243"/>
        <v>Halo+,+Visual+AI+5S+mendeteksi+Violation%3A+METALDET1-LINE+8</v>
      </c>
      <c r="AE1573" t="str">
        <f t="shared" si="244"/>
        <v>https://web.whatsapp.com/send/?phone=628999007703&amp;text=Halo+,+Visual+AI+5S+mendeteksi+Violation%3A+METALDET1-LINE+8&amp;type=phone_number&amp;app_absent=0</v>
      </c>
      <c r="AF1573" t="b">
        <f>IF(ISNA(VLOOKUP(D1573&amp;"-"&amp;AB1573, Ref_Kontak!$A:$E, 4, FALSE)), FALSE, TRUE)</f>
        <v>0</v>
      </c>
      <c r="AG1573" t="str">
        <f>_xlfn.IFNA(VLOOKUP(Z1573,Ref_Kontak!H:H,1,FALSE),"FALSE")</f>
        <v>628999007703</v>
      </c>
      <c r="AH1573" t="str">
        <f t="shared" si="245"/>
        <v>METALDET1-LINE 8</v>
      </c>
      <c r="AI1573">
        <f>IF(I1573="violation",COUNTIF($AH$1:AH1573,AH1573),0)</f>
        <v>738</v>
      </c>
      <c r="AJ1573" t="str">
        <f t="shared" si="246"/>
        <v>violation-METALDET1</v>
      </c>
      <c r="AK1573">
        <f>IF(I1573="violation",COUNTIF($AJ$1:AJ1573,AJ1573),FALSE)</f>
        <v>1338</v>
      </c>
      <c r="AL1573">
        <f t="shared" si="247"/>
        <v>0</v>
      </c>
      <c r="AM1573">
        <f t="shared" si="248"/>
        <v>3</v>
      </c>
      <c r="AN1573" t="str">
        <f t="shared" si="249"/>
        <v>ALERT! 3 Violation founded @METALDET1</v>
      </c>
    </row>
    <row r="1574" spans="1:40">
      <c r="A1574" t="s">
        <v>120</v>
      </c>
      <c r="B1574" t="s">
        <v>121</v>
      </c>
      <c r="C1574" t="s">
        <v>1073</v>
      </c>
      <c r="D1574" t="s">
        <v>129</v>
      </c>
      <c r="E1574">
        <v>1</v>
      </c>
      <c r="G1574" t="s">
        <v>130</v>
      </c>
      <c r="I1574" t="s">
        <v>125</v>
      </c>
      <c r="Z1574" t="str">
        <f>IFERROR(MID(AA1574,FIND("-",H1574,1)+1,20),_xlfn.IFNA(VLOOKUP(F1574&amp;"-"&amp;AA1574,Ref_Kontak!$A:$E,4,FALSE),Ref_Kontak!$H$2))</f>
        <v>628999007703</v>
      </c>
      <c r="AA1574" t="str">
        <f t="shared" si="240"/>
        <v/>
      </c>
      <c r="AB1574" t="str">
        <f t="shared" si="241"/>
        <v/>
      </c>
      <c r="AC1574" t="str">
        <f t="shared" si="242"/>
        <v>628999007703</v>
      </c>
      <c r="AD1574" t="str">
        <f t="shared" si="243"/>
        <v>Halo+,+Visual+AI+5S+mendeteksi+Violation%3A+METALDET1-LINE+8</v>
      </c>
      <c r="AE1574" t="str">
        <f t="shared" si="244"/>
        <v>https://web.whatsapp.com/send/?phone=628999007703&amp;text=Halo+,+Visual+AI+5S+mendeteksi+Violation%3A+METALDET1-LINE+8&amp;type=phone_number&amp;app_absent=0</v>
      </c>
      <c r="AF1574" t="b">
        <f>IF(ISNA(VLOOKUP(D1574&amp;"-"&amp;AB1574, Ref_Kontak!$A:$E, 4, FALSE)), FALSE, TRUE)</f>
        <v>0</v>
      </c>
      <c r="AG1574" t="str">
        <f>_xlfn.IFNA(VLOOKUP(Z1574,Ref_Kontak!H:H,1,FALSE),"FALSE")</f>
        <v>628999007703</v>
      </c>
      <c r="AH1574" t="str">
        <f t="shared" si="245"/>
        <v>METALDET1-LINE 8</v>
      </c>
      <c r="AI1574">
        <f>IF(I1574="violation",COUNTIF($AH$1:AH1574,AH1574),0)</f>
        <v>739</v>
      </c>
      <c r="AJ1574" t="str">
        <f t="shared" si="246"/>
        <v>violation-METALDET1</v>
      </c>
      <c r="AK1574">
        <f>IF(I1574="violation",COUNTIF($AJ$1:AJ1574,AJ1574),FALSE)</f>
        <v>1339</v>
      </c>
      <c r="AL1574">
        <f t="shared" si="247"/>
        <v>0</v>
      </c>
      <c r="AM1574">
        <f t="shared" si="248"/>
        <v>3</v>
      </c>
      <c r="AN1574" t="str">
        <f t="shared" si="249"/>
        <v>ALERT! 3 Violation founded @METALDET1</v>
      </c>
    </row>
    <row r="1575" spans="1:40">
      <c r="A1575" t="s">
        <v>120</v>
      </c>
      <c r="B1575" t="s">
        <v>121</v>
      </c>
      <c r="C1575" t="s">
        <v>1073</v>
      </c>
      <c r="D1575" t="s">
        <v>589</v>
      </c>
      <c r="E1575">
        <v>1</v>
      </c>
      <c r="G1575" t="s">
        <v>130</v>
      </c>
      <c r="I1575" t="s">
        <v>125</v>
      </c>
      <c r="Z1575" t="str">
        <f>IFERROR(MID(AA1575,FIND("-",H1575,1)+1,20),_xlfn.IFNA(VLOOKUP(F1575&amp;"-"&amp;AA1575,Ref_Kontak!$A:$E,4,FALSE),Ref_Kontak!$H$2))</f>
        <v>628999007703</v>
      </c>
      <c r="AA1575" t="str">
        <f t="shared" si="240"/>
        <v/>
      </c>
      <c r="AB1575" t="str">
        <f t="shared" si="241"/>
        <v/>
      </c>
      <c r="AC1575" t="str">
        <f t="shared" si="242"/>
        <v>628999007703</v>
      </c>
      <c r="AD1575" t="str">
        <f t="shared" si="243"/>
        <v>Halo+,+Visual+AI+5S+mendeteksi+Violation%3A+METALDET1-LINE+13</v>
      </c>
      <c r="AE1575" t="str">
        <f t="shared" si="244"/>
        <v>https://web.whatsapp.com/send/?phone=628999007703&amp;text=Halo+,+Visual+AI+5S+mendeteksi+Violation%3A+METALDET1-LINE+13&amp;type=phone_number&amp;app_absent=0</v>
      </c>
      <c r="AF1575" t="b">
        <f>IF(ISNA(VLOOKUP(D1575&amp;"-"&amp;AB1575, Ref_Kontak!$A:$E, 4, FALSE)), FALSE, TRUE)</f>
        <v>0</v>
      </c>
      <c r="AG1575" t="str">
        <f>_xlfn.IFNA(VLOOKUP(Z1575,Ref_Kontak!H:H,1,FALSE),"FALSE")</f>
        <v>628999007703</v>
      </c>
      <c r="AH1575" t="str">
        <f t="shared" si="245"/>
        <v>METALDET1-LINE 13</v>
      </c>
      <c r="AI1575">
        <f>IF(I1575="violation",COUNTIF($AH$1:AH1575,AH1575),0)</f>
        <v>602</v>
      </c>
      <c r="AJ1575" t="str">
        <f t="shared" si="246"/>
        <v>violation-METALDET1</v>
      </c>
      <c r="AK1575">
        <f>IF(I1575="violation",COUNTIF($AJ$1:AJ1575,AJ1575),FALSE)</f>
        <v>1340</v>
      </c>
      <c r="AL1575">
        <f t="shared" si="247"/>
        <v>0</v>
      </c>
      <c r="AM1575">
        <f t="shared" si="248"/>
        <v>3</v>
      </c>
      <c r="AN1575" t="str">
        <f t="shared" si="249"/>
        <v>ALERT! 3 Violation founded @METALDET1</v>
      </c>
    </row>
    <row r="1576" spans="1:40">
      <c r="A1576" t="s">
        <v>120</v>
      </c>
      <c r="B1576" t="s">
        <v>121</v>
      </c>
      <c r="C1576" t="s">
        <v>1074</v>
      </c>
      <c r="D1576" t="s">
        <v>129</v>
      </c>
      <c r="E1576">
        <v>1</v>
      </c>
      <c r="G1576" t="s">
        <v>130</v>
      </c>
      <c r="I1576" t="s">
        <v>125</v>
      </c>
      <c r="Z1576" t="str">
        <f>IFERROR(MID(AA1576,FIND("-",H1576,1)+1,20),_xlfn.IFNA(VLOOKUP(F1576&amp;"-"&amp;AA1576,Ref_Kontak!$A:$E,4,FALSE),Ref_Kontak!$H$2))</f>
        <v>628999007703</v>
      </c>
      <c r="AA1576" t="str">
        <f t="shared" si="240"/>
        <v/>
      </c>
      <c r="AB1576" t="str">
        <f t="shared" si="241"/>
        <v/>
      </c>
      <c r="AC1576" t="str">
        <f t="shared" si="242"/>
        <v>628999007703</v>
      </c>
      <c r="AD1576" t="str">
        <f t="shared" si="243"/>
        <v>Halo+,+Visual+AI+5S+mendeteksi+Violation%3A+METALDET1-LINE+8</v>
      </c>
      <c r="AE1576" t="str">
        <f t="shared" si="244"/>
        <v>https://web.whatsapp.com/send/?phone=628999007703&amp;text=Halo+,+Visual+AI+5S+mendeteksi+Violation%3A+METALDET1-LINE+8&amp;type=phone_number&amp;app_absent=0</v>
      </c>
      <c r="AF1576" t="b">
        <f>IF(ISNA(VLOOKUP(D1576&amp;"-"&amp;AB1576, Ref_Kontak!$A:$E, 4, FALSE)), FALSE, TRUE)</f>
        <v>0</v>
      </c>
      <c r="AG1576" t="str">
        <f>_xlfn.IFNA(VLOOKUP(Z1576,Ref_Kontak!H:H,1,FALSE),"FALSE")</f>
        <v>628999007703</v>
      </c>
      <c r="AH1576" t="str">
        <f t="shared" si="245"/>
        <v>METALDET1-LINE 8</v>
      </c>
      <c r="AI1576">
        <f>IF(I1576="violation",COUNTIF($AH$1:AH1576,AH1576),0)</f>
        <v>740</v>
      </c>
      <c r="AJ1576" t="str">
        <f t="shared" si="246"/>
        <v>violation-METALDET1</v>
      </c>
      <c r="AK1576">
        <f>IF(I1576="violation",COUNTIF($AJ$1:AJ1576,AJ1576),FALSE)</f>
        <v>1341</v>
      </c>
      <c r="AL1576">
        <f t="shared" si="247"/>
        <v>0</v>
      </c>
      <c r="AM1576">
        <f t="shared" si="248"/>
        <v>3</v>
      </c>
      <c r="AN1576" t="str">
        <f t="shared" si="249"/>
        <v>ALERT! 3 Violation founded @METALDET1</v>
      </c>
    </row>
    <row r="1577" spans="1:40">
      <c r="A1577" t="s">
        <v>120</v>
      </c>
      <c r="B1577" t="s">
        <v>121</v>
      </c>
      <c r="C1577" t="s">
        <v>1075</v>
      </c>
      <c r="D1577" t="s">
        <v>589</v>
      </c>
      <c r="E1577">
        <v>1</v>
      </c>
      <c r="G1577" t="s">
        <v>130</v>
      </c>
      <c r="I1577" t="s">
        <v>125</v>
      </c>
      <c r="Z1577" t="str">
        <f>IFERROR(MID(AA1577,FIND("-",H1577,1)+1,20),_xlfn.IFNA(VLOOKUP(F1577&amp;"-"&amp;AA1577,Ref_Kontak!$A:$E,4,FALSE),Ref_Kontak!$H$2))</f>
        <v>628999007703</v>
      </c>
      <c r="AA1577" t="str">
        <f t="shared" si="240"/>
        <v/>
      </c>
      <c r="AB1577" t="str">
        <f t="shared" si="241"/>
        <v/>
      </c>
      <c r="AC1577" t="str">
        <f t="shared" si="242"/>
        <v>628999007703</v>
      </c>
      <c r="AD1577" t="str">
        <f t="shared" si="243"/>
        <v>Halo+,+Visual+AI+5S+mendeteksi+Violation%3A+METALDET1-LINE+13</v>
      </c>
      <c r="AE1577" t="str">
        <f t="shared" si="244"/>
        <v>https://web.whatsapp.com/send/?phone=628999007703&amp;text=Halo+,+Visual+AI+5S+mendeteksi+Violation%3A+METALDET1-LINE+13&amp;type=phone_number&amp;app_absent=0</v>
      </c>
      <c r="AF1577" t="b">
        <f>IF(ISNA(VLOOKUP(D1577&amp;"-"&amp;AB1577, Ref_Kontak!$A:$E, 4, FALSE)), FALSE, TRUE)</f>
        <v>0</v>
      </c>
      <c r="AG1577" t="str">
        <f>_xlfn.IFNA(VLOOKUP(Z1577,Ref_Kontak!H:H,1,FALSE),"FALSE")</f>
        <v>628999007703</v>
      </c>
      <c r="AH1577" t="str">
        <f t="shared" si="245"/>
        <v>METALDET1-LINE 13</v>
      </c>
      <c r="AI1577">
        <f>IF(I1577="violation",COUNTIF($AH$1:AH1577,AH1577),0)</f>
        <v>603</v>
      </c>
      <c r="AJ1577" t="str">
        <f t="shared" si="246"/>
        <v>violation-METALDET1</v>
      </c>
      <c r="AK1577">
        <f>IF(I1577="violation",COUNTIF($AJ$1:AJ1577,AJ1577),FALSE)</f>
        <v>1342</v>
      </c>
      <c r="AL1577">
        <f t="shared" si="247"/>
        <v>0</v>
      </c>
      <c r="AM1577">
        <f t="shared" si="248"/>
        <v>3</v>
      </c>
      <c r="AN1577" t="str">
        <f t="shared" si="249"/>
        <v>ALERT! 3 Violation founded @METALDET1</v>
      </c>
    </row>
    <row r="1578" spans="1:40">
      <c r="A1578" t="s">
        <v>120</v>
      </c>
      <c r="B1578" t="s">
        <v>121</v>
      </c>
      <c r="C1578" t="s">
        <v>1075</v>
      </c>
      <c r="D1578" t="s">
        <v>129</v>
      </c>
      <c r="E1578">
        <v>1</v>
      </c>
      <c r="G1578" t="s">
        <v>130</v>
      </c>
      <c r="I1578" t="s">
        <v>125</v>
      </c>
      <c r="Z1578" t="str">
        <f>IFERROR(MID(AA1578,FIND("-",H1578,1)+1,20),_xlfn.IFNA(VLOOKUP(F1578&amp;"-"&amp;AA1578,Ref_Kontak!$A:$E,4,FALSE),Ref_Kontak!$H$2))</f>
        <v>628999007703</v>
      </c>
      <c r="AA1578" t="str">
        <f t="shared" si="240"/>
        <v/>
      </c>
      <c r="AB1578" t="str">
        <f t="shared" si="241"/>
        <v/>
      </c>
      <c r="AC1578" t="str">
        <f t="shared" si="242"/>
        <v>628999007703</v>
      </c>
      <c r="AD1578" t="str">
        <f t="shared" si="243"/>
        <v>Halo+,+Visual+AI+5S+mendeteksi+Violation%3A+METALDET1-LINE+8</v>
      </c>
      <c r="AE1578" t="str">
        <f t="shared" si="244"/>
        <v>https://web.whatsapp.com/send/?phone=628999007703&amp;text=Halo+,+Visual+AI+5S+mendeteksi+Violation%3A+METALDET1-LINE+8&amp;type=phone_number&amp;app_absent=0</v>
      </c>
      <c r="AF1578" t="b">
        <f>IF(ISNA(VLOOKUP(D1578&amp;"-"&amp;AB1578, Ref_Kontak!$A:$E, 4, FALSE)), FALSE, TRUE)</f>
        <v>0</v>
      </c>
      <c r="AG1578" t="str">
        <f>_xlfn.IFNA(VLOOKUP(Z1578,Ref_Kontak!H:H,1,FALSE),"FALSE")</f>
        <v>628999007703</v>
      </c>
      <c r="AH1578" t="str">
        <f t="shared" si="245"/>
        <v>METALDET1-LINE 8</v>
      </c>
      <c r="AI1578">
        <f>IF(I1578="violation",COUNTIF($AH$1:AH1578,AH1578),0)</f>
        <v>741</v>
      </c>
      <c r="AJ1578" t="str">
        <f t="shared" si="246"/>
        <v>violation-METALDET1</v>
      </c>
      <c r="AK1578">
        <f>IF(I1578="violation",COUNTIF($AJ$1:AJ1578,AJ1578),FALSE)</f>
        <v>1343</v>
      </c>
      <c r="AL1578">
        <f t="shared" si="247"/>
        <v>0</v>
      </c>
      <c r="AM1578">
        <f t="shared" si="248"/>
        <v>3</v>
      </c>
      <c r="AN1578" t="str">
        <f t="shared" si="249"/>
        <v>ALERT! 3 Violation founded @METALDET1</v>
      </c>
    </row>
    <row r="1579" spans="1:40">
      <c r="A1579" t="s">
        <v>120</v>
      </c>
      <c r="B1579" t="s">
        <v>121</v>
      </c>
      <c r="C1579" t="s">
        <v>1075</v>
      </c>
      <c r="D1579" t="s">
        <v>589</v>
      </c>
      <c r="E1579">
        <v>1</v>
      </c>
      <c r="G1579" t="s">
        <v>130</v>
      </c>
      <c r="I1579" t="s">
        <v>125</v>
      </c>
      <c r="Z1579" t="str">
        <f>IFERROR(MID(AA1579,FIND("-",H1579,1)+1,20),_xlfn.IFNA(VLOOKUP(F1579&amp;"-"&amp;AA1579,Ref_Kontak!$A:$E,4,FALSE),Ref_Kontak!$H$2))</f>
        <v>628999007703</v>
      </c>
      <c r="AA1579" t="str">
        <f t="shared" si="240"/>
        <v/>
      </c>
      <c r="AB1579" t="str">
        <f t="shared" si="241"/>
        <v/>
      </c>
      <c r="AC1579" t="str">
        <f t="shared" si="242"/>
        <v>628999007703</v>
      </c>
      <c r="AD1579" t="str">
        <f t="shared" si="243"/>
        <v>Halo+,+Visual+AI+5S+mendeteksi+Violation%3A+METALDET1-LINE+13</v>
      </c>
      <c r="AE1579" t="str">
        <f t="shared" si="244"/>
        <v>https://web.whatsapp.com/send/?phone=628999007703&amp;text=Halo+,+Visual+AI+5S+mendeteksi+Violation%3A+METALDET1-LINE+13&amp;type=phone_number&amp;app_absent=0</v>
      </c>
      <c r="AF1579" t="b">
        <f>IF(ISNA(VLOOKUP(D1579&amp;"-"&amp;AB1579, Ref_Kontak!$A:$E, 4, FALSE)), FALSE, TRUE)</f>
        <v>0</v>
      </c>
      <c r="AG1579" t="str">
        <f>_xlfn.IFNA(VLOOKUP(Z1579,Ref_Kontak!H:H,1,FALSE),"FALSE")</f>
        <v>628999007703</v>
      </c>
      <c r="AH1579" t="str">
        <f t="shared" si="245"/>
        <v>METALDET1-LINE 13</v>
      </c>
      <c r="AI1579">
        <f>IF(I1579="violation",COUNTIF($AH$1:AH1579,AH1579),0)</f>
        <v>604</v>
      </c>
      <c r="AJ1579" t="str">
        <f t="shared" si="246"/>
        <v>violation-METALDET1</v>
      </c>
      <c r="AK1579">
        <f>IF(I1579="violation",COUNTIF($AJ$1:AJ1579,AJ1579),FALSE)</f>
        <v>1344</v>
      </c>
      <c r="AL1579">
        <f t="shared" si="247"/>
        <v>0</v>
      </c>
      <c r="AM1579">
        <f t="shared" si="248"/>
        <v>3</v>
      </c>
      <c r="AN1579" t="str">
        <f t="shared" si="249"/>
        <v>ALERT! 3 Violation founded @METALDET1</v>
      </c>
    </row>
    <row r="1580" spans="1:40">
      <c r="A1580" t="s">
        <v>120</v>
      </c>
      <c r="B1580" t="s">
        <v>121</v>
      </c>
      <c r="C1580" t="s">
        <v>1076</v>
      </c>
      <c r="D1580" t="s">
        <v>129</v>
      </c>
      <c r="E1580">
        <v>1</v>
      </c>
      <c r="G1580" t="s">
        <v>130</v>
      </c>
      <c r="I1580" t="s">
        <v>125</v>
      </c>
      <c r="Z1580" t="str">
        <f>IFERROR(MID(AA1580,FIND("-",H1580,1)+1,20),_xlfn.IFNA(VLOOKUP(F1580&amp;"-"&amp;AA1580,Ref_Kontak!$A:$E,4,FALSE),Ref_Kontak!$H$2))</f>
        <v>628999007703</v>
      </c>
      <c r="AA1580" t="str">
        <f t="shared" si="240"/>
        <v/>
      </c>
      <c r="AB1580" t="str">
        <f t="shared" si="241"/>
        <v/>
      </c>
      <c r="AC1580" t="str">
        <f t="shared" si="242"/>
        <v>628999007703</v>
      </c>
      <c r="AD1580" t="str">
        <f t="shared" si="243"/>
        <v>Halo+,+Visual+AI+5S+mendeteksi+Violation%3A+METALDET1-LINE+8</v>
      </c>
      <c r="AE1580" t="str">
        <f t="shared" si="244"/>
        <v>https://web.whatsapp.com/send/?phone=628999007703&amp;text=Halo+,+Visual+AI+5S+mendeteksi+Violation%3A+METALDET1-LINE+8&amp;type=phone_number&amp;app_absent=0</v>
      </c>
      <c r="AF1580" t="b">
        <f>IF(ISNA(VLOOKUP(D1580&amp;"-"&amp;AB1580, Ref_Kontak!$A:$E, 4, FALSE)), FALSE, TRUE)</f>
        <v>0</v>
      </c>
      <c r="AG1580" t="str">
        <f>_xlfn.IFNA(VLOOKUP(Z1580,Ref_Kontak!H:H,1,FALSE),"FALSE")</f>
        <v>628999007703</v>
      </c>
      <c r="AH1580" t="str">
        <f t="shared" si="245"/>
        <v>METALDET1-LINE 8</v>
      </c>
      <c r="AI1580">
        <f>IF(I1580="violation",COUNTIF($AH$1:AH1580,AH1580),0)</f>
        <v>742</v>
      </c>
      <c r="AJ1580" t="str">
        <f t="shared" si="246"/>
        <v>violation-METALDET1</v>
      </c>
      <c r="AK1580">
        <f>IF(I1580="violation",COUNTIF($AJ$1:AJ1580,AJ1580),FALSE)</f>
        <v>1345</v>
      </c>
      <c r="AL1580">
        <f t="shared" si="247"/>
        <v>0</v>
      </c>
      <c r="AM1580">
        <f t="shared" si="248"/>
        <v>3</v>
      </c>
      <c r="AN1580" t="str">
        <f t="shared" si="249"/>
        <v>ALERT! 3 Violation founded @METALDET1</v>
      </c>
    </row>
    <row r="1581" spans="1:40">
      <c r="A1581" t="s">
        <v>120</v>
      </c>
      <c r="B1581" t="s">
        <v>121</v>
      </c>
      <c r="C1581" t="s">
        <v>1076</v>
      </c>
      <c r="D1581" t="s">
        <v>589</v>
      </c>
      <c r="E1581">
        <v>1</v>
      </c>
      <c r="G1581" t="s">
        <v>130</v>
      </c>
      <c r="I1581" t="s">
        <v>125</v>
      </c>
      <c r="Z1581" t="str">
        <f>IFERROR(MID(AA1581,FIND("-",H1581,1)+1,20),_xlfn.IFNA(VLOOKUP(F1581&amp;"-"&amp;AA1581,Ref_Kontak!$A:$E,4,FALSE),Ref_Kontak!$H$2))</f>
        <v>628999007703</v>
      </c>
      <c r="AA1581" t="str">
        <f t="shared" si="240"/>
        <v/>
      </c>
      <c r="AB1581" t="str">
        <f t="shared" si="241"/>
        <v/>
      </c>
      <c r="AC1581" t="str">
        <f t="shared" si="242"/>
        <v>628999007703</v>
      </c>
      <c r="AD1581" t="str">
        <f t="shared" si="243"/>
        <v>Halo+,+Visual+AI+5S+mendeteksi+Violation%3A+METALDET1-LINE+13</v>
      </c>
      <c r="AE1581" t="str">
        <f t="shared" si="244"/>
        <v>https://web.whatsapp.com/send/?phone=628999007703&amp;text=Halo+,+Visual+AI+5S+mendeteksi+Violation%3A+METALDET1-LINE+13&amp;type=phone_number&amp;app_absent=0</v>
      </c>
      <c r="AF1581" t="b">
        <f>IF(ISNA(VLOOKUP(D1581&amp;"-"&amp;AB1581, Ref_Kontak!$A:$E, 4, FALSE)), FALSE, TRUE)</f>
        <v>0</v>
      </c>
      <c r="AG1581" t="str">
        <f>_xlfn.IFNA(VLOOKUP(Z1581,Ref_Kontak!H:H,1,FALSE),"FALSE")</f>
        <v>628999007703</v>
      </c>
      <c r="AH1581" t="str">
        <f t="shared" si="245"/>
        <v>METALDET1-LINE 13</v>
      </c>
      <c r="AI1581">
        <f>IF(I1581="violation",COUNTIF($AH$1:AH1581,AH1581),0)</f>
        <v>605</v>
      </c>
      <c r="AJ1581" t="str">
        <f t="shared" si="246"/>
        <v>violation-METALDET1</v>
      </c>
      <c r="AK1581">
        <f>IF(I1581="violation",COUNTIF($AJ$1:AJ1581,AJ1581),FALSE)</f>
        <v>1346</v>
      </c>
      <c r="AL1581">
        <f t="shared" si="247"/>
        <v>0</v>
      </c>
      <c r="AM1581">
        <f t="shared" si="248"/>
        <v>3</v>
      </c>
      <c r="AN1581" t="str">
        <f t="shared" si="249"/>
        <v>ALERT! 3 Violation founded @METALDET1</v>
      </c>
    </row>
    <row r="1582" spans="1:40">
      <c r="A1582" t="s">
        <v>120</v>
      </c>
      <c r="B1582" t="s">
        <v>121</v>
      </c>
      <c r="C1582" t="s">
        <v>1077</v>
      </c>
      <c r="D1582" t="s">
        <v>589</v>
      </c>
      <c r="E1582">
        <v>1</v>
      </c>
      <c r="G1582" t="s">
        <v>130</v>
      </c>
      <c r="I1582" t="s">
        <v>125</v>
      </c>
      <c r="Z1582" t="str">
        <f>IFERROR(MID(AA1582,FIND("-",H1582,1)+1,20),_xlfn.IFNA(VLOOKUP(F1582&amp;"-"&amp;AA1582,Ref_Kontak!$A:$E,4,FALSE),Ref_Kontak!$H$2))</f>
        <v>628999007703</v>
      </c>
      <c r="AA1582" t="str">
        <f t="shared" si="240"/>
        <v/>
      </c>
      <c r="AB1582" t="str">
        <f t="shared" si="241"/>
        <v/>
      </c>
      <c r="AC1582" t="str">
        <f t="shared" si="242"/>
        <v>628999007703</v>
      </c>
      <c r="AD1582" t="str">
        <f t="shared" si="243"/>
        <v>Halo+,+Visual+AI+5S+mendeteksi+Violation%3A+METALDET1-LINE+13</v>
      </c>
      <c r="AE1582" t="str">
        <f t="shared" si="244"/>
        <v>https://web.whatsapp.com/send/?phone=628999007703&amp;text=Halo+,+Visual+AI+5S+mendeteksi+Violation%3A+METALDET1-LINE+13&amp;type=phone_number&amp;app_absent=0</v>
      </c>
      <c r="AF1582" t="b">
        <f>IF(ISNA(VLOOKUP(D1582&amp;"-"&amp;AB1582, Ref_Kontak!$A:$E, 4, FALSE)), FALSE, TRUE)</f>
        <v>0</v>
      </c>
      <c r="AG1582" t="str">
        <f>_xlfn.IFNA(VLOOKUP(Z1582,Ref_Kontak!H:H,1,FALSE),"FALSE")</f>
        <v>628999007703</v>
      </c>
      <c r="AH1582" t="str">
        <f t="shared" si="245"/>
        <v>METALDET1-LINE 13</v>
      </c>
      <c r="AI1582">
        <f>IF(I1582="violation",COUNTIF($AH$1:AH1582,AH1582),0)</f>
        <v>606</v>
      </c>
      <c r="AJ1582" t="str">
        <f t="shared" si="246"/>
        <v>violation-METALDET1</v>
      </c>
      <c r="AK1582">
        <f>IF(I1582="violation",COUNTIF($AJ$1:AJ1582,AJ1582),FALSE)</f>
        <v>1347</v>
      </c>
      <c r="AL1582">
        <f t="shared" si="247"/>
        <v>0</v>
      </c>
      <c r="AM1582">
        <f t="shared" si="248"/>
        <v>3</v>
      </c>
      <c r="AN1582" t="str">
        <f t="shared" si="249"/>
        <v>ALERT! 3 Violation founded @METALDET1</v>
      </c>
    </row>
    <row r="1583" spans="1:40">
      <c r="A1583" t="s">
        <v>120</v>
      </c>
      <c r="B1583" t="s">
        <v>121</v>
      </c>
      <c r="C1583" t="s">
        <v>1077</v>
      </c>
      <c r="D1583" t="s">
        <v>129</v>
      </c>
      <c r="E1583">
        <v>1</v>
      </c>
      <c r="G1583" t="s">
        <v>130</v>
      </c>
      <c r="I1583" t="s">
        <v>125</v>
      </c>
      <c r="Z1583" t="str">
        <f>IFERROR(MID(AA1583,FIND("-",H1583,1)+1,20),_xlfn.IFNA(VLOOKUP(F1583&amp;"-"&amp;AA1583,Ref_Kontak!$A:$E,4,FALSE),Ref_Kontak!$H$2))</f>
        <v>628999007703</v>
      </c>
      <c r="AA1583" t="str">
        <f t="shared" si="240"/>
        <v/>
      </c>
      <c r="AB1583" t="str">
        <f t="shared" si="241"/>
        <v/>
      </c>
      <c r="AC1583" t="str">
        <f t="shared" si="242"/>
        <v>628999007703</v>
      </c>
      <c r="AD1583" t="str">
        <f t="shared" si="243"/>
        <v>Halo+,+Visual+AI+5S+mendeteksi+Violation%3A+METALDET1-LINE+8</v>
      </c>
      <c r="AE1583" t="str">
        <f t="shared" si="244"/>
        <v>https://web.whatsapp.com/send/?phone=628999007703&amp;text=Halo+,+Visual+AI+5S+mendeteksi+Violation%3A+METALDET1-LINE+8&amp;type=phone_number&amp;app_absent=0</v>
      </c>
      <c r="AF1583" t="b">
        <f>IF(ISNA(VLOOKUP(D1583&amp;"-"&amp;AB1583, Ref_Kontak!$A:$E, 4, FALSE)), FALSE, TRUE)</f>
        <v>0</v>
      </c>
      <c r="AG1583" t="str">
        <f>_xlfn.IFNA(VLOOKUP(Z1583,Ref_Kontak!H:H,1,FALSE),"FALSE")</f>
        <v>628999007703</v>
      </c>
      <c r="AH1583" t="str">
        <f t="shared" si="245"/>
        <v>METALDET1-LINE 8</v>
      </c>
      <c r="AI1583">
        <f>IF(I1583="violation",COUNTIF($AH$1:AH1583,AH1583),0)</f>
        <v>743</v>
      </c>
      <c r="AJ1583" t="str">
        <f t="shared" si="246"/>
        <v>violation-METALDET1</v>
      </c>
      <c r="AK1583">
        <f>IF(I1583="violation",COUNTIF($AJ$1:AJ1583,AJ1583),FALSE)</f>
        <v>1348</v>
      </c>
      <c r="AL1583">
        <f t="shared" si="247"/>
        <v>0</v>
      </c>
      <c r="AM1583">
        <f t="shared" si="248"/>
        <v>3</v>
      </c>
      <c r="AN1583" t="str">
        <f t="shared" si="249"/>
        <v>ALERT! 3 Violation founded @METALDET1</v>
      </c>
    </row>
    <row r="1584" spans="1:40">
      <c r="A1584" t="s">
        <v>120</v>
      </c>
      <c r="B1584" t="s">
        <v>121</v>
      </c>
      <c r="C1584" t="s">
        <v>1078</v>
      </c>
      <c r="D1584" t="s">
        <v>129</v>
      </c>
      <c r="E1584">
        <v>1</v>
      </c>
      <c r="G1584" t="s">
        <v>130</v>
      </c>
      <c r="I1584" t="s">
        <v>125</v>
      </c>
      <c r="Z1584" t="str">
        <f>IFERROR(MID(AA1584,FIND("-",H1584,1)+1,20),_xlfn.IFNA(VLOOKUP(F1584&amp;"-"&amp;AA1584,Ref_Kontak!$A:$E,4,FALSE),Ref_Kontak!$H$2))</f>
        <v>628999007703</v>
      </c>
      <c r="AA1584" t="str">
        <f t="shared" si="240"/>
        <v/>
      </c>
      <c r="AB1584" t="str">
        <f t="shared" si="241"/>
        <v/>
      </c>
      <c r="AC1584" t="str">
        <f t="shared" si="242"/>
        <v>628999007703</v>
      </c>
      <c r="AD1584" t="str">
        <f t="shared" si="243"/>
        <v>Halo+,+Visual+AI+5S+mendeteksi+Violation%3A+METALDET1-LINE+8</v>
      </c>
      <c r="AE1584" t="str">
        <f t="shared" si="244"/>
        <v>https://web.whatsapp.com/send/?phone=628999007703&amp;text=Halo+,+Visual+AI+5S+mendeteksi+Violation%3A+METALDET1-LINE+8&amp;type=phone_number&amp;app_absent=0</v>
      </c>
      <c r="AF1584" t="b">
        <f>IF(ISNA(VLOOKUP(D1584&amp;"-"&amp;AB1584, Ref_Kontak!$A:$E, 4, FALSE)), FALSE, TRUE)</f>
        <v>0</v>
      </c>
      <c r="AG1584" t="str">
        <f>_xlfn.IFNA(VLOOKUP(Z1584,Ref_Kontak!H:H,1,FALSE),"FALSE")</f>
        <v>628999007703</v>
      </c>
      <c r="AH1584" t="str">
        <f t="shared" si="245"/>
        <v>METALDET1-LINE 8</v>
      </c>
      <c r="AI1584">
        <f>IF(I1584="violation",COUNTIF($AH$1:AH1584,AH1584),0)</f>
        <v>744</v>
      </c>
      <c r="AJ1584" t="str">
        <f t="shared" si="246"/>
        <v>violation-METALDET1</v>
      </c>
      <c r="AK1584">
        <f>IF(I1584="violation",COUNTIF($AJ$1:AJ1584,AJ1584),FALSE)</f>
        <v>1349</v>
      </c>
      <c r="AL1584">
        <f t="shared" si="247"/>
        <v>0</v>
      </c>
      <c r="AM1584">
        <f t="shared" si="248"/>
        <v>3</v>
      </c>
      <c r="AN1584" t="str">
        <f t="shared" si="249"/>
        <v>ALERT! 3 Violation founded @METALDET1</v>
      </c>
    </row>
    <row r="1585" spans="1:40">
      <c r="A1585" t="s">
        <v>120</v>
      </c>
      <c r="B1585" t="s">
        <v>121</v>
      </c>
      <c r="C1585" t="s">
        <v>1078</v>
      </c>
      <c r="D1585" t="s">
        <v>589</v>
      </c>
      <c r="E1585">
        <v>1</v>
      </c>
      <c r="G1585" t="s">
        <v>130</v>
      </c>
      <c r="I1585" t="s">
        <v>125</v>
      </c>
      <c r="Z1585" t="str">
        <f>IFERROR(MID(AA1585,FIND("-",H1585,1)+1,20),_xlfn.IFNA(VLOOKUP(F1585&amp;"-"&amp;AA1585,Ref_Kontak!$A:$E,4,FALSE),Ref_Kontak!$H$2))</f>
        <v>628999007703</v>
      </c>
      <c r="AA1585" t="str">
        <f t="shared" si="240"/>
        <v/>
      </c>
      <c r="AB1585" t="str">
        <f t="shared" si="241"/>
        <v/>
      </c>
      <c r="AC1585" t="str">
        <f t="shared" si="242"/>
        <v>628999007703</v>
      </c>
      <c r="AD1585" t="str">
        <f t="shared" si="243"/>
        <v>Halo+,+Visual+AI+5S+mendeteksi+Violation%3A+METALDET1-LINE+13</v>
      </c>
      <c r="AE1585" t="str">
        <f t="shared" si="244"/>
        <v>https://web.whatsapp.com/send/?phone=628999007703&amp;text=Halo+,+Visual+AI+5S+mendeteksi+Violation%3A+METALDET1-LINE+13&amp;type=phone_number&amp;app_absent=0</v>
      </c>
      <c r="AF1585" t="b">
        <f>IF(ISNA(VLOOKUP(D1585&amp;"-"&amp;AB1585, Ref_Kontak!$A:$E, 4, FALSE)), FALSE, TRUE)</f>
        <v>0</v>
      </c>
      <c r="AG1585" t="str">
        <f>_xlfn.IFNA(VLOOKUP(Z1585,Ref_Kontak!H:H,1,FALSE),"FALSE")</f>
        <v>628999007703</v>
      </c>
      <c r="AH1585" t="str">
        <f t="shared" si="245"/>
        <v>METALDET1-LINE 13</v>
      </c>
      <c r="AI1585">
        <f>IF(I1585="violation",COUNTIF($AH$1:AH1585,AH1585),0)</f>
        <v>607</v>
      </c>
      <c r="AJ1585" t="str">
        <f t="shared" si="246"/>
        <v>violation-METALDET1</v>
      </c>
      <c r="AK1585">
        <f>IF(I1585="violation",COUNTIF($AJ$1:AJ1585,AJ1585),FALSE)</f>
        <v>1350</v>
      </c>
      <c r="AL1585">
        <f t="shared" si="247"/>
        <v>0</v>
      </c>
      <c r="AM1585">
        <f t="shared" si="248"/>
        <v>3</v>
      </c>
      <c r="AN1585" t="str">
        <f t="shared" si="249"/>
        <v>ALERT! 3 Violation founded @METALDET1</v>
      </c>
    </row>
    <row r="1586" spans="1:40">
      <c r="A1586" t="s">
        <v>120</v>
      </c>
      <c r="B1586" t="s">
        <v>121</v>
      </c>
      <c r="C1586" t="s">
        <v>1079</v>
      </c>
      <c r="D1586" t="s">
        <v>129</v>
      </c>
      <c r="E1586">
        <v>1</v>
      </c>
      <c r="G1586" t="s">
        <v>130</v>
      </c>
      <c r="I1586" t="s">
        <v>125</v>
      </c>
      <c r="Z1586" t="str">
        <f>IFERROR(MID(AA1586,FIND("-",H1586,1)+1,20),_xlfn.IFNA(VLOOKUP(F1586&amp;"-"&amp;AA1586,Ref_Kontak!$A:$E,4,FALSE),Ref_Kontak!$H$2))</f>
        <v>628999007703</v>
      </c>
      <c r="AA1586" t="str">
        <f t="shared" si="240"/>
        <v/>
      </c>
      <c r="AB1586" t="str">
        <f t="shared" si="241"/>
        <v/>
      </c>
      <c r="AC1586" t="str">
        <f t="shared" si="242"/>
        <v>628999007703</v>
      </c>
      <c r="AD1586" t="str">
        <f t="shared" si="243"/>
        <v>Halo+,+Visual+AI+5S+mendeteksi+Violation%3A+METALDET1-LINE+8</v>
      </c>
      <c r="AE1586" t="str">
        <f t="shared" si="244"/>
        <v>https://web.whatsapp.com/send/?phone=628999007703&amp;text=Halo+,+Visual+AI+5S+mendeteksi+Violation%3A+METALDET1-LINE+8&amp;type=phone_number&amp;app_absent=0</v>
      </c>
      <c r="AF1586" t="b">
        <f>IF(ISNA(VLOOKUP(D1586&amp;"-"&amp;AB1586, Ref_Kontak!$A:$E, 4, FALSE)), FALSE, TRUE)</f>
        <v>0</v>
      </c>
      <c r="AG1586" t="str">
        <f>_xlfn.IFNA(VLOOKUP(Z1586,Ref_Kontak!H:H,1,FALSE),"FALSE")</f>
        <v>628999007703</v>
      </c>
      <c r="AH1586" t="str">
        <f t="shared" si="245"/>
        <v>METALDET1-LINE 8</v>
      </c>
      <c r="AI1586">
        <f>IF(I1586="violation",COUNTIF($AH$1:AH1586,AH1586),0)</f>
        <v>745</v>
      </c>
      <c r="AJ1586" t="str">
        <f t="shared" si="246"/>
        <v>violation-METALDET1</v>
      </c>
      <c r="AK1586">
        <f>IF(I1586="violation",COUNTIF($AJ$1:AJ1586,AJ1586),FALSE)</f>
        <v>1351</v>
      </c>
      <c r="AL1586">
        <f t="shared" si="247"/>
        <v>0</v>
      </c>
      <c r="AM1586">
        <f t="shared" si="248"/>
        <v>3</v>
      </c>
      <c r="AN1586" t="str">
        <f t="shared" si="249"/>
        <v>ALERT! 3 Violation founded @METALDET1</v>
      </c>
    </row>
    <row r="1587" spans="1:40">
      <c r="A1587" t="s">
        <v>120</v>
      </c>
      <c r="B1587" t="s">
        <v>121</v>
      </c>
      <c r="C1587" t="s">
        <v>1080</v>
      </c>
      <c r="D1587" t="s">
        <v>589</v>
      </c>
      <c r="E1587">
        <v>1</v>
      </c>
      <c r="G1587" t="s">
        <v>130</v>
      </c>
      <c r="I1587" t="s">
        <v>125</v>
      </c>
      <c r="Z1587" t="str">
        <f>IFERROR(MID(AA1587,FIND("-",H1587,1)+1,20),_xlfn.IFNA(VLOOKUP(F1587&amp;"-"&amp;AA1587,Ref_Kontak!$A:$E,4,FALSE),Ref_Kontak!$H$2))</f>
        <v>628999007703</v>
      </c>
      <c r="AA1587" t="str">
        <f t="shared" si="240"/>
        <v/>
      </c>
      <c r="AB1587" t="str">
        <f t="shared" si="241"/>
        <v/>
      </c>
      <c r="AC1587" t="str">
        <f t="shared" si="242"/>
        <v>628999007703</v>
      </c>
      <c r="AD1587" t="str">
        <f t="shared" si="243"/>
        <v>Halo+,+Visual+AI+5S+mendeteksi+Violation%3A+METALDET1-LINE+13</v>
      </c>
      <c r="AE1587" t="str">
        <f t="shared" si="244"/>
        <v>https://web.whatsapp.com/send/?phone=628999007703&amp;text=Halo+,+Visual+AI+5S+mendeteksi+Violation%3A+METALDET1-LINE+13&amp;type=phone_number&amp;app_absent=0</v>
      </c>
      <c r="AF1587" t="b">
        <f>IF(ISNA(VLOOKUP(D1587&amp;"-"&amp;AB1587, Ref_Kontak!$A:$E, 4, FALSE)), FALSE, TRUE)</f>
        <v>0</v>
      </c>
      <c r="AG1587" t="str">
        <f>_xlfn.IFNA(VLOOKUP(Z1587,Ref_Kontak!H:H,1,FALSE),"FALSE")</f>
        <v>628999007703</v>
      </c>
      <c r="AH1587" t="str">
        <f t="shared" si="245"/>
        <v>METALDET1-LINE 13</v>
      </c>
      <c r="AI1587">
        <f>IF(I1587="violation",COUNTIF($AH$1:AH1587,AH1587),0)</f>
        <v>608</v>
      </c>
      <c r="AJ1587" t="str">
        <f t="shared" si="246"/>
        <v>violation-METALDET1</v>
      </c>
      <c r="AK1587">
        <f>IF(I1587="violation",COUNTIF($AJ$1:AJ1587,AJ1587),FALSE)</f>
        <v>1352</v>
      </c>
      <c r="AL1587">
        <f t="shared" si="247"/>
        <v>0</v>
      </c>
      <c r="AM1587">
        <f t="shared" si="248"/>
        <v>3</v>
      </c>
      <c r="AN1587" t="str">
        <f t="shared" si="249"/>
        <v>ALERT! 3 Violation founded @METALDET1</v>
      </c>
    </row>
    <row r="1588" spans="1:40">
      <c r="A1588" t="s">
        <v>120</v>
      </c>
      <c r="B1588" t="s">
        <v>121</v>
      </c>
      <c r="C1588" t="s">
        <v>1080</v>
      </c>
      <c r="D1588" t="s">
        <v>129</v>
      </c>
      <c r="E1588">
        <v>1</v>
      </c>
      <c r="G1588" t="s">
        <v>130</v>
      </c>
      <c r="I1588" t="s">
        <v>125</v>
      </c>
      <c r="Z1588" t="str">
        <f>IFERROR(MID(AA1588,FIND("-",H1588,1)+1,20),_xlfn.IFNA(VLOOKUP(F1588&amp;"-"&amp;AA1588,Ref_Kontak!$A:$E,4,FALSE),Ref_Kontak!$H$2))</f>
        <v>628999007703</v>
      </c>
      <c r="AA1588" t="str">
        <f t="shared" si="240"/>
        <v/>
      </c>
      <c r="AB1588" t="str">
        <f t="shared" si="241"/>
        <v/>
      </c>
      <c r="AC1588" t="str">
        <f t="shared" si="242"/>
        <v>628999007703</v>
      </c>
      <c r="AD1588" t="str">
        <f t="shared" si="243"/>
        <v>Halo+,+Visual+AI+5S+mendeteksi+Violation%3A+METALDET1-LINE+8</v>
      </c>
      <c r="AE1588" t="str">
        <f t="shared" si="244"/>
        <v>https://web.whatsapp.com/send/?phone=628999007703&amp;text=Halo+,+Visual+AI+5S+mendeteksi+Violation%3A+METALDET1-LINE+8&amp;type=phone_number&amp;app_absent=0</v>
      </c>
      <c r="AF1588" t="b">
        <f>IF(ISNA(VLOOKUP(D1588&amp;"-"&amp;AB1588, Ref_Kontak!$A:$E, 4, FALSE)), FALSE, TRUE)</f>
        <v>0</v>
      </c>
      <c r="AG1588" t="str">
        <f>_xlfn.IFNA(VLOOKUP(Z1588,Ref_Kontak!H:H,1,FALSE),"FALSE")</f>
        <v>628999007703</v>
      </c>
      <c r="AH1588" t="str">
        <f t="shared" si="245"/>
        <v>METALDET1-LINE 8</v>
      </c>
      <c r="AI1588">
        <f>IF(I1588="violation",COUNTIF($AH$1:AH1588,AH1588),0)</f>
        <v>746</v>
      </c>
      <c r="AJ1588" t="str">
        <f t="shared" si="246"/>
        <v>violation-METALDET1</v>
      </c>
      <c r="AK1588">
        <f>IF(I1588="violation",COUNTIF($AJ$1:AJ1588,AJ1588),FALSE)</f>
        <v>1353</v>
      </c>
      <c r="AL1588">
        <f t="shared" si="247"/>
        <v>0</v>
      </c>
      <c r="AM1588">
        <f t="shared" si="248"/>
        <v>3</v>
      </c>
      <c r="AN1588" t="str">
        <f t="shared" si="249"/>
        <v>ALERT! 3 Violation founded @METALDET1</v>
      </c>
    </row>
    <row r="1589" spans="1:40">
      <c r="A1589" t="s">
        <v>120</v>
      </c>
      <c r="B1589" t="s">
        <v>121</v>
      </c>
      <c r="C1589" t="s">
        <v>1080</v>
      </c>
      <c r="D1589" t="s">
        <v>589</v>
      </c>
      <c r="E1589">
        <v>1</v>
      </c>
      <c r="G1589" t="s">
        <v>130</v>
      </c>
      <c r="I1589" t="s">
        <v>125</v>
      </c>
      <c r="Z1589" t="str">
        <f>IFERROR(MID(AA1589,FIND("-",H1589,1)+1,20),_xlfn.IFNA(VLOOKUP(F1589&amp;"-"&amp;AA1589,Ref_Kontak!$A:$E,4,FALSE),Ref_Kontak!$H$2))</f>
        <v>628999007703</v>
      </c>
      <c r="AA1589" t="str">
        <f t="shared" si="240"/>
        <v/>
      </c>
      <c r="AB1589" t="str">
        <f t="shared" si="241"/>
        <v/>
      </c>
      <c r="AC1589" t="str">
        <f t="shared" si="242"/>
        <v>628999007703</v>
      </c>
      <c r="AD1589" t="str">
        <f t="shared" si="243"/>
        <v>Halo+,+Visual+AI+5S+mendeteksi+Violation%3A+METALDET1-LINE+13</v>
      </c>
      <c r="AE1589" t="str">
        <f t="shared" si="244"/>
        <v>https://web.whatsapp.com/send/?phone=628999007703&amp;text=Halo+,+Visual+AI+5S+mendeteksi+Violation%3A+METALDET1-LINE+13&amp;type=phone_number&amp;app_absent=0</v>
      </c>
      <c r="AF1589" t="b">
        <f>IF(ISNA(VLOOKUP(D1589&amp;"-"&amp;AB1589, Ref_Kontak!$A:$E, 4, FALSE)), FALSE, TRUE)</f>
        <v>0</v>
      </c>
      <c r="AG1589" t="str">
        <f>_xlfn.IFNA(VLOOKUP(Z1589,Ref_Kontak!H:H,1,FALSE),"FALSE")</f>
        <v>628999007703</v>
      </c>
      <c r="AH1589" t="str">
        <f t="shared" si="245"/>
        <v>METALDET1-LINE 13</v>
      </c>
      <c r="AI1589">
        <f>IF(I1589="violation",COUNTIF($AH$1:AH1589,AH1589),0)</f>
        <v>609</v>
      </c>
      <c r="AJ1589" t="str">
        <f t="shared" si="246"/>
        <v>violation-METALDET1</v>
      </c>
      <c r="AK1589">
        <f>IF(I1589="violation",COUNTIF($AJ$1:AJ1589,AJ1589),FALSE)</f>
        <v>1354</v>
      </c>
      <c r="AL1589">
        <f t="shared" si="247"/>
        <v>0</v>
      </c>
      <c r="AM1589">
        <f t="shared" si="248"/>
        <v>3</v>
      </c>
      <c r="AN1589" t="str">
        <f t="shared" si="249"/>
        <v>ALERT! 3 Violation founded @METALDET1</v>
      </c>
    </row>
    <row r="1590" spans="1:40">
      <c r="A1590" t="s">
        <v>120</v>
      </c>
      <c r="B1590" t="s">
        <v>121</v>
      </c>
      <c r="C1590" t="s">
        <v>1081</v>
      </c>
      <c r="D1590" t="s">
        <v>129</v>
      </c>
      <c r="E1590">
        <v>1</v>
      </c>
      <c r="G1590" t="s">
        <v>130</v>
      </c>
      <c r="I1590" t="s">
        <v>125</v>
      </c>
      <c r="Z1590" t="str">
        <f>IFERROR(MID(AA1590,FIND("-",H1590,1)+1,20),_xlfn.IFNA(VLOOKUP(F1590&amp;"-"&amp;AA1590,Ref_Kontak!$A:$E,4,FALSE),Ref_Kontak!$H$2))</f>
        <v>628999007703</v>
      </c>
      <c r="AA1590" t="str">
        <f t="shared" si="240"/>
        <v/>
      </c>
      <c r="AB1590" t="str">
        <f t="shared" si="241"/>
        <v/>
      </c>
      <c r="AC1590" t="str">
        <f t="shared" si="242"/>
        <v>628999007703</v>
      </c>
      <c r="AD1590" t="str">
        <f t="shared" si="243"/>
        <v>Halo+,+Visual+AI+5S+mendeteksi+Violation%3A+METALDET1-LINE+8</v>
      </c>
      <c r="AE1590" t="str">
        <f t="shared" si="244"/>
        <v>https://web.whatsapp.com/send/?phone=628999007703&amp;text=Halo+,+Visual+AI+5S+mendeteksi+Violation%3A+METALDET1-LINE+8&amp;type=phone_number&amp;app_absent=0</v>
      </c>
      <c r="AF1590" t="b">
        <f>IF(ISNA(VLOOKUP(D1590&amp;"-"&amp;AB1590, Ref_Kontak!$A:$E, 4, FALSE)), FALSE, TRUE)</f>
        <v>0</v>
      </c>
      <c r="AG1590" t="str">
        <f>_xlfn.IFNA(VLOOKUP(Z1590,Ref_Kontak!H:H,1,FALSE),"FALSE")</f>
        <v>628999007703</v>
      </c>
      <c r="AH1590" t="str">
        <f t="shared" si="245"/>
        <v>METALDET1-LINE 8</v>
      </c>
      <c r="AI1590">
        <f>IF(I1590="violation",COUNTIF($AH$1:AH1590,AH1590),0)</f>
        <v>747</v>
      </c>
      <c r="AJ1590" t="str">
        <f t="shared" si="246"/>
        <v>violation-METALDET1</v>
      </c>
      <c r="AK1590">
        <f>IF(I1590="violation",COUNTIF($AJ$1:AJ1590,AJ1590),FALSE)</f>
        <v>1355</v>
      </c>
      <c r="AL1590">
        <f t="shared" si="247"/>
        <v>0</v>
      </c>
      <c r="AM1590">
        <f t="shared" si="248"/>
        <v>3</v>
      </c>
      <c r="AN1590" t="str">
        <f t="shared" si="249"/>
        <v>ALERT! 3 Violation founded @METALDET1</v>
      </c>
    </row>
    <row r="1591" spans="1:40">
      <c r="A1591" t="s">
        <v>120</v>
      </c>
      <c r="B1591" t="s">
        <v>121</v>
      </c>
      <c r="C1591" t="s">
        <v>1081</v>
      </c>
      <c r="D1591" t="s">
        <v>589</v>
      </c>
      <c r="E1591">
        <v>1</v>
      </c>
      <c r="G1591" t="s">
        <v>130</v>
      </c>
      <c r="I1591" t="s">
        <v>125</v>
      </c>
      <c r="Z1591" t="str">
        <f>IFERROR(MID(AA1591,FIND("-",H1591,1)+1,20),_xlfn.IFNA(VLOOKUP(F1591&amp;"-"&amp;AA1591,Ref_Kontak!$A:$E,4,FALSE),Ref_Kontak!$H$2))</f>
        <v>628999007703</v>
      </c>
      <c r="AA1591" t="str">
        <f t="shared" si="240"/>
        <v/>
      </c>
      <c r="AB1591" t="str">
        <f t="shared" si="241"/>
        <v/>
      </c>
      <c r="AC1591" t="str">
        <f t="shared" si="242"/>
        <v>628999007703</v>
      </c>
      <c r="AD1591" t="str">
        <f t="shared" si="243"/>
        <v>Halo+,+Visual+AI+5S+mendeteksi+Violation%3A+METALDET1-LINE+13</v>
      </c>
      <c r="AE1591" t="str">
        <f t="shared" si="244"/>
        <v>https://web.whatsapp.com/send/?phone=628999007703&amp;text=Halo+,+Visual+AI+5S+mendeteksi+Violation%3A+METALDET1-LINE+13&amp;type=phone_number&amp;app_absent=0</v>
      </c>
      <c r="AF1591" t="b">
        <f>IF(ISNA(VLOOKUP(D1591&amp;"-"&amp;AB1591, Ref_Kontak!$A:$E, 4, FALSE)), FALSE, TRUE)</f>
        <v>0</v>
      </c>
      <c r="AG1591" t="str">
        <f>_xlfn.IFNA(VLOOKUP(Z1591,Ref_Kontak!H:H,1,FALSE),"FALSE")</f>
        <v>628999007703</v>
      </c>
      <c r="AH1591" t="str">
        <f t="shared" si="245"/>
        <v>METALDET1-LINE 13</v>
      </c>
      <c r="AI1591">
        <f>IF(I1591="violation",COUNTIF($AH$1:AH1591,AH1591),0)</f>
        <v>610</v>
      </c>
      <c r="AJ1591" t="str">
        <f t="shared" si="246"/>
        <v>violation-METALDET1</v>
      </c>
      <c r="AK1591">
        <f>IF(I1591="violation",COUNTIF($AJ$1:AJ1591,AJ1591),FALSE)</f>
        <v>1356</v>
      </c>
      <c r="AL1591">
        <f t="shared" si="247"/>
        <v>0</v>
      </c>
      <c r="AM1591">
        <f t="shared" si="248"/>
        <v>3</v>
      </c>
      <c r="AN1591" t="str">
        <f t="shared" si="249"/>
        <v>ALERT! 3 Violation founded @METALDET1</v>
      </c>
    </row>
    <row r="1592" spans="1:40">
      <c r="A1592" t="s">
        <v>120</v>
      </c>
      <c r="B1592" t="s">
        <v>121</v>
      </c>
      <c r="C1592" t="s">
        <v>1082</v>
      </c>
      <c r="D1592" t="s">
        <v>129</v>
      </c>
      <c r="E1592">
        <v>1</v>
      </c>
      <c r="G1592" t="s">
        <v>130</v>
      </c>
      <c r="I1592" t="s">
        <v>125</v>
      </c>
      <c r="Z1592" t="str">
        <f>IFERROR(MID(AA1592,FIND("-",H1592,1)+1,20),_xlfn.IFNA(VLOOKUP(F1592&amp;"-"&amp;AA1592,Ref_Kontak!$A:$E,4,FALSE),Ref_Kontak!$H$2))</f>
        <v>628999007703</v>
      </c>
      <c r="AA1592" t="str">
        <f t="shared" si="240"/>
        <v/>
      </c>
      <c r="AB1592" t="str">
        <f t="shared" si="241"/>
        <v/>
      </c>
      <c r="AC1592" t="str">
        <f t="shared" si="242"/>
        <v>628999007703</v>
      </c>
      <c r="AD1592" t="str">
        <f t="shared" si="243"/>
        <v>Halo+,+Visual+AI+5S+mendeteksi+Violation%3A+METALDET1-LINE+8</v>
      </c>
      <c r="AE1592" t="str">
        <f t="shared" si="244"/>
        <v>https://web.whatsapp.com/send/?phone=628999007703&amp;text=Halo+,+Visual+AI+5S+mendeteksi+Violation%3A+METALDET1-LINE+8&amp;type=phone_number&amp;app_absent=0</v>
      </c>
      <c r="AF1592" t="b">
        <f>IF(ISNA(VLOOKUP(D1592&amp;"-"&amp;AB1592, Ref_Kontak!$A:$E, 4, FALSE)), FALSE, TRUE)</f>
        <v>0</v>
      </c>
      <c r="AG1592" t="str">
        <f>_xlfn.IFNA(VLOOKUP(Z1592,Ref_Kontak!H:H,1,FALSE),"FALSE")</f>
        <v>628999007703</v>
      </c>
      <c r="AH1592" t="str">
        <f t="shared" si="245"/>
        <v>METALDET1-LINE 8</v>
      </c>
      <c r="AI1592">
        <f>IF(I1592="violation",COUNTIF($AH$1:AH1592,AH1592),0)</f>
        <v>748</v>
      </c>
      <c r="AJ1592" t="str">
        <f t="shared" si="246"/>
        <v>violation-METALDET1</v>
      </c>
      <c r="AK1592">
        <f>IF(I1592="violation",COUNTIF($AJ$1:AJ1592,AJ1592),FALSE)</f>
        <v>1357</v>
      </c>
      <c r="AL1592">
        <f t="shared" si="247"/>
        <v>0</v>
      </c>
      <c r="AM1592">
        <f t="shared" si="248"/>
        <v>3</v>
      </c>
      <c r="AN1592" t="str">
        <f t="shared" si="249"/>
        <v>ALERT! 3 Violation founded @METALDET1</v>
      </c>
    </row>
    <row r="1593" spans="1:40">
      <c r="A1593" t="s">
        <v>120</v>
      </c>
      <c r="B1593" t="s">
        <v>121</v>
      </c>
      <c r="C1593" t="s">
        <v>1082</v>
      </c>
      <c r="D1593" t="s">
        <v>589</v>
      </c>
      <c r="E1593">
        <v>1</v>
      </c>
      <c r="G1593" t="s">
        <v>130</v>
      </c>
      <c r="I1593" t="s">
        <v>125</v>
      </c>
      <c r="Z1593" t="str">
        <f>IFERROR(MID(AA1593,FIND("-",H1593,1)+1,20),_xlfn.IFNA(VLOOKUP(F1593&amp;"-"&amp;AA1593,Ref_Kontak!$A:$E,4,FALSE),Ref_Kontak!$H$2))</f>
        <v>628999007703</v>
      </c>
      <c r="AA1593" t="str">
        <f t="shared" si="240"/>
        <v/>
      </c>
      <c r="AB1593" t="str">
        <f t="shared" si="241"/>
        <v/>
      </c>
      <c r="AC1593" t="str">
        <f t="shared" si="242"/>
        <v>628999007703</v>
      </c>
      <c r="AD1593" t="str">
        <f t="shared" si="243"/>
        <v>Halo+,+Visual+AI+5S+mendeteksi+Violation%3A+METALDET1-LINE+13</v>
      </c>
      <c r="AE1593" t="str">
        <f t="shared" si="244"/>
        <v>https://web.whatsapp.com/send/?phone=628999007703&amp;text=Halo+,+Visual+AI+5S+mendeteksi+Violation%3A+METALDET1-LINE+13&amp;type=phone_number&amp;app_absent=0</v>
      </c>
      <c r="AF1593" t="b">
        <f>IF(ISNA(VLOOKUP(D1593&amp;"-"&amp;AB1593, Ref_Kontak!$A:$E, 4, FALSE)), FALSE, TRUE)</f>
        <v>0</v>
      </c>
      <c r="AG1593" t="str">
        <f>_xlfn.IFNA(VLOOKUP(Z1593,Ref_Kontak!H:H,1,FALSE),"FALSE")</f>
        <v>628999007703</v>
      </c>
      <c r="AH1593" t="str">
        <f t="shared" si="245"/>
        <v>METALDET1-LINE 13</v>
      </c>
      <c r="AI1593">
        <f>IF(I1593="violation",COUNTIF($AH$1:AH1593,AH1593),0)</f>
        <v>611</v>
      </c>
      <c r="AJ1593" t="str">
        <f t="shared" si="246"/>
        <v>violation-METALDET1</v>
      </c>
      <c r="AK1593">
        <f>IF(I1593="violation",COUNTIF($AJ$1:AJ1593,AJ1593),FALSE)</f>
        <v>1358</v>
      </c>
      <c r="AL1593">
        <f t="shared" si="247"/>
        <v>0</v>
      </c>
      <c r="AM1593">
        <f t="shared" si="248"/>
        <v>3</v>
      </c>
      <c r="AN1593" t="str">
        <f t="shared" si="249"/>
        <v>ALERT! 3 Violation founded @METALDET1</v>
      </c>
    </row>
    <row r="1594" spans="1:40">
      <c r="A1594" t="s">
        <v>120</v>
      </c>
      <c r="B1594" t="s">
        <v>121</v>
      </c>
      <c r="C1594" t="s">
        <v>1083</v>
      </c>
      <c r="D1594" t="s">
        <v>129</v>
      </c>
      <c r="E1594">
        <v>1</v>
      </c>
      <c r="G1594" t="s">
        <v>130</v>
      </c>
      <c r="I1594" t="s">
        <v>125</v>
      </c>
      <c r="Z1594" t="str">
        <f>IFERROR(MID(AA1594,FIND("-",H1594,1)+1,20),_xlfn.IFNA(VLOOKUP(F1594&amp;"-"&amp;AA1594,Ref_Kontak!$A:$E,4,FALSE),Ref_Kontak!$H$2))</f>
        <v>628999007703</v>
      </c>
      <c r="AA1594" t="str">
        <f t="shared" si="240"/>
        <v/>
      </c>
      <c r="AB1594" t="str">
        <f t="shared" si="241"/>
        <v/>
      </c>
      <c r="AC1594" t="str">
        <f t="shared" si="242"/>
        <v>628999007703</v>
      </c>
      <c r="AD1594" t="str">
        <f t="shared" si="243"/>
        <v>Halo+,+Visual+AI+5S+mendeteksi+Violation%3A+METALDET1-LINE+8</v>
      </c>
      <c r="AE1594" t="str">
        <f t="shared" si="244"/>
        <v>https://web.whatsapp.com/send/?phone=628999007703&amp;text=Halo+,+Visual+AI+5S+mendeteksi+Violation%3A+METALDET1-LINE+8&amp;type=phone_number&amp;app_absent=0</v>
      </c>
      <c r="AF1594" t="b">
        <f>IF(ISNA(VLOOKUP(D1594&amp;"-"&amp;AB1594, Ref_Kontak!$A:$E, 4, FALSE)), FALSE, TRUE)</f>
        <v>0</v>
      </c>
      <c r="AG1594" t="str">
        <f>_xlfn.IFNA(VLOOKUP(Z1594,Ref_Kontak!H:H,1,FALSE),"FALSE")</f>
        <v>628999007703</v>
      </c>
      <c r="AH1594" t="str">
        <f t="shared" si="245"/>
        <v>METALDET1-LINE 8</v>
      </c>
      <c r="AI1594">
        <f>IF(I1594="violation",COUNTIF($AH$1:AH1594,AH1594),0)</f>
        <v>749</v>
      </c>
      <c r="AJ1594" t="str">
        <f t="shared" si="246"/>
        <v>violation-METALDET1</v>
      </c>
      <c r="AK1594">
        <f>IF(I1594="violation",COUNTIF($AJ$1:AJ1594,AJ1594),FALSE)</f>
        <v>1359</v>
      </c>
      <c r="AL1594">
        <f t="shared" si="247"/>
        <v>0</v>
      </c>
      <c r="AM1594">
        <f t="shared" si="248"/>
        <v>3</v>
      </c>
      <c r="AN1594" t="str">
        <f t="shared" si="249"/>
        <v>ALERT! 3 Violation founded @METALDET1</v>
      </c>
    </row>
    <row r="1595" spans="1:40">
      <c r="A1595" t="s">
        <v>120</v>
      </c>
      <c r="B1595" t="s">
        <v>121</v>
      </c>
      <c r="C1595" t="s">
        <v>1083</v>
      </c>
      <c r="D1595" t="s">
        <v>589</v>
      </c>
      <c r="E1595">
        <v>1</v>
      </c>
      <c r="G1595" t="s">
        <v>130</v>
      </c>
      <c r="I1595" t="s">
        <v>125</v>
      </c>
      <c r="Z1595" t="str">
        <f>IFERROR(MID(AA1595,FIND("-",H1595,1)+1,20),_xlfn.IFNA(VLOOKUP(F1595&amp;"-"&amp;AA1595,Ref_Kontak!$A:$E,4,FALSE),Ref_Kontak!$H$2))</f>
        <v>628999007703</v>
      </c>
      <c r="AA1595" t="str">
        <f t="shared" si="240"/>
        <v/>
      </c>
      <c r="AB1595" t="str">
        <f t="shared" si="241"/>
        <v/>
      </c>
      <c r="AC1595" t="str">
        <f t="shared" si="242"/>
        <v>628999007703</v>
      </c>
      <c r="AD1595" t="str">
        <f t="shared" si="243"/>
        <v>Halo+,+Visual+AI+5S+mendeteksi+Violation%3A+METALDET1-LINE+13</v>
      </c>
      <c r="AE1595" t="str">
        <f t="shared" si="244"/>
        <v>https://web.whatsapp.com/send/?phone=628999007703&amp;text=Halo+,+Visual+AI+5S+mendeteksi+Violation%3A+METALDET1-LINE+13&amp;type=phone_number&amp;app_absent=0</v>
      </c>
      <c r="AF1595" t="b">
        <f>IF(ISNA(VLOOKUP(D1595&amp;"-"&amp;AB1595, Ref_Kontak!$A:$E, 4, FALSE)), FALSE, TRUE)</f>
        <v>0</v>
      </c>
      <c r="AG1595" t="str">
        <f>_xlfn.IFNA(VLOOKUP(Z1595,Ref_Kontak!H:H,1,FALSE),"FALSE")</f>
        <v>628999007703</v>
      </c>
      <c r="AH1595" t="str">
        <f t="shared" si="245"/>
        <v>METALDET1-LINE 13</v>
      </c>
      <c r="AI1595">
        <f>IF(I1595="violation",COUNTIF($AH$1:AH1595,AH1595),0)</f>
        <v>612</v>
      </c>
      <c r="AJ1595" t="str">
        <f t="shared" si="246"/>
        <v>violation-METALDET1</v>
      </c>
      <c r="AK1595">
        <f>IF(I1595="violation",COUNTIF($AJ$1:AJ1595,AJ1595),FALSE)</f>
        <v>1360</v>
      </c>
      <c r="AL1595">
        <f t="shared" si="247"/>
        <v>0</v>
      </c>
      <c r="AM1595">
        <f t="shared" si="248"/>
        <v>3</v>
      </c>
      <c r="AN1595" t="str">
        <f t="shared" si="249"/>
        <v>ALERT! 3 Violation founded @METALDET1</v>
      </c>
    </row>
    <row r="1596" spans="1:40">
      <c r="A1596" t="s">
        <v>120</v>
      </c>
      <c r="B1596" t="s">
        <v>121</v>
      </c>
      <c r="C1596" t="s">
        <v>1084</v>
      </c>
      <c r="D1596" t="s">
        <v>129</v>
      </c>
      <c r="E1596">
        <v>1</v>
      </c>
      <c r="G1596" t="s">
        <v>130</v>
      </c>
      <c r="I1596" t="s">
        <v>125</v>
      </c>
      <c r="Z1596" t="str">
        <f>IFERROR(MID(AA1596,FIND("-",H1596,1)+1,20),_xlfn.IFNA(VLOOKUP(F1596&amp;"-"&amp;AA1596,Ref_Kontak!$A:$E,4,FALSE),Ref_Kontak!$H$2))</f>
        <v>628999007703</v>
      </c>
      <c r="AA1596" t="str">
        <f t="shared" si="240"/>
        <v/>
      </c>
      <c r="AB1596" t="str">
        <f t="shared" si="241"/>
        <v/>
      </c>
      <c r="AC1596" t="str">
        <f t="shared" si="242"/>
        <v>628999007703</v>
      </c>
      <c r="AD1596" t="str">
        <f t="shared" si="243"/>
        <v>Halo+,+Visual+AI+5S+mendeteksi+Violation%3A+METALDET1-LINE+8</v>
      </c>
      <c r="AE1596" t="str">
        <f t="shared" si="244"/>
        <v>https://web.whatsapp.com/send/?phone=628999007703&amp;text=Halo+,+Visual+AI+5S+mendeteksi+Violation%3A+METALDET1-LINE+8&amp;type=phone_number&amp;app_absent=0</v>
      </c>
      <c r="AF1596" t="b">
        <f>IF(ISNA(VLOOKUP(D1596&amp;"-"&amp;AB1596, Ref_Kontak!$A:$E, 4, FALSE)), FALSE, TRUE)</f>
        <v>0</v>
      </c>
      <c r="AG1596" t="str">
        <f>_xlfn.IFNA(VLOOKUP(Z1596,Ref_Kontak!H:H,1,FALSE),"FALSE")</f>
        <v>628999007703</v>
      </c>
      <c r="AH1596" t="str">
        <f t="shared" si="245"/>
        <v>METALDET1-LINE 8</v>
      </c>
      <c r="AI1596">
        <f>IF(I1596="violation",COUNTIF($AH$1:AH1596,AH1596),0)</f>
        <v>750</v>
      </c>
      <c r="AJ1596" t="str">
        <f t="shared" si="246"/>
        <v>violation-METALDET1</v>
      </c>
      <c r="AK1596">
        <f>IF(I1596="violation",COUNTIF($AJ$1:AJ1596,AJ1596),FALSE)</f>
        <v>1361</v>
      </c>
      <c r="AL1596">
        <f t="shared" si="247"/>
        <v>0</v>
      </c>
      <c r="AM1596">
        <f t="shared" si="248"/>
        <v>3</v>
      </c>
      <c r="AN1596" t="str">
        <f t="shared" si="249"/>
        <v>ALERT! 3 Violation founded @METALDET1</v>
      </c>
    </row>
    <row r="1597" spans="1:40">
      <c r="A1597" t="s">
        <v>120</v>
      </c>
      <c r="B1597" t="s">
        <v>121</v>
      </c>
      <c r="C1597" t="s">
        <v>1085</v>
      </c>
      <c r="D1597" t="s">
        <v>589</v>
      </c>
      <c r="E1597">
        <v>1</v>
      </c>
      <c r="G1597" t="s">
        <v>130</v>
      </c>
      <c r="I1597" t="s">
        <v>125</v>
      </c>
      <c r="Z1597" t="str">
        <f>IFERROR(MID(AA1597,FIND("-",H1597,1)+1,20),_xlfn.IFNA(VLOOKUP(F1597&amp;"-"&amp;AA1597,Ref_Kontak!$A:$E,4,FALSE),Ref_Kontak!$H$2))</f>
        <v>628999007703</v>
      </c>
      <c r="AA1597" t="str">
        <f t="shared" si="240"/>
        <v/>
      </c>
      <c r="AB1597" t="str">
        <f t="shared" si="241"/>
        <v/>
      </c>
      <c r="AC1597" t="str">
        <f t="shared" si="242"/>
        <v>628999007703</v>
      </c>
      <c r="AD1597" t="str">
        <f t="shared" si="243"/>
        <v>Halo+,+Visual+AI+5S+mendeteksi+Violation%3A+METALDET1-LINE+13</v>
      </c>
      <c r="AE1597" t="str">
        <f t="shared" si="244"/>
        <v>https://web.whatsapp.com/send/?phone=628999007703&amp;text=Halo+,+Visual+AI+5S+mendeteksi+Violation%3A+METALDET1-LINE+13&amp;type=phone_number&amp;app_absent=0</v>
      </c>
      <c r="AF1597" t="b">
        <f>IF(ISNA(VLOOKUP(D1597&amp;"-"&amp;AB1597, Ref_Kontak!$A:$E, 4, FALSE)), FALSE, TRUE)</f>
        <v>0</v>
      </c>
      <c r="AG1597" t="str">
        <f>_xlfn.IFNA(VLOOKUP(Z1597,Ref_Kontak!H:H,1,FALSE),"FALSE")</f>
        <v>628999007703</v>
      </c>
      <c r="AH1597" t="str">
        <f t="shared" si="245"/>
        <v>METALDET1-LINE 13</v>
      </c>
      <c r="AI1597">
        <f>IF(I1597="violation",COUNTIF($AH$1:AH1597,AH1597),0)</f>
        <v>613</v>
      </c>
      <c r="AJ1597" t="str">
        <f t="shared" si="246"/>
        <v>violation-METALDET1</v>
      </c>
      <c r="AK1597">
        <f>IF(I1597="violation",COUNTIF($AJ$1:AJ1597,AJ1597),FALSE)</f>
        <v>1362</v>
      </c>
      <c r="AL1597">
        <f t="shared" si="247"/>
        <v>0</v>
      </c>
      <c r="AM1597">
        <f t="shared" si="248"/>
        <v>3</v>
      </c>
      <c r="AN1597" t="str">
        <f t="shared" si="249"/>
        <v>ALERT! 3 Violation founded @METALDET1</v>
      </c>
    </row>
    <row r="1598" spans="1:40">
      <c r="A1598" t="s">
        <v>120</v>
      </c>
      <c r="B1598" t="s">
        <v>121</v>
      </c>
      <c r="C1598" t="s">
        <v>1085</v>
      </c>
      <c r="D1598" t="s">
        <v>129</v>
      </c>
      <c r="E1598">
        <v>1</v>
      </c>
      <c r="G1598" t="s">
        <v>130</v>
      </c>
      <c r="I1598" t="s">
        <v>125</v>
      </c>
      <c r="Z1598" t="str">
        <f>IFERROR(MID(AA1598,FIND("-",H1598,1)+1,20),_xlfn.IFNA(VLOOKUP(F1598&amp;"-"&amp;AA1598,Ref_Kontak!$A:$E,4,FALSE),Ref_Kontak!$H$2))</f>
        <v>628999007703</v>
      </c>
      <c r="AA1598" t="str">
        <f t="shared" si="240"/>
        <v/>
      </c>
      <c r="AB1598" t="str">
        <f t="shared" si="241"/>
        <v/>
      </c>
      <c r="AC1598" t="str">
        <f t="shared" si="242"/>
        <v>628999007703</v>
      </c>
      <c r="AD1598" t="str">
        <f t="shared" si="243"/>
        <v>Halo+,+Visual+AI+5S+mendeteksi+Violation%3A+METALDET1-LINE+8</v>
      </c>
      <c r="AE1598" t="str">
        <f t="shared" si="244"/>
        <v>https://web.whatsapp.com/send/?phone=628999007703&amp;text=Halo+,+Visual+AI+5S+mendeteksi+Violation%3A+METALDET1-LINE+8&amp;type=phone_number&amp;app_absent=0</v>
      </c>
      <c r="AF1598" t="b">
        <f>IF(ISNA(VLOOKUP(D1598&amp;"-"&amp;AB1598, Ref_Kontak!$A:$E, 4, FALSE)), FALSE, TRUE)</f>
        <v>0</v>
      </c>
      <c r="AG1598" t="str">
        <f>_xlfn.IFNA(VLOOKUP(Z1598,Ref_Kontak!H:H,1,FALSE),"FALSE")</f>
        <v>628999007703</v>
      </c>
      <c r="AH1598" t="str">
        <f t="shared" si="245"/>
        <v>METALDET1-LINE 8</v>
      </c>
      <c r="AI1598">
        <f>IF(I1598="violation",COUNTIF($AH$1:AH1598,AH1598),0)</f>
        <v>751</v>
      </c>
      <c r="AJ1598" t="str">
        <f t="shared" si="246"/>
        <v>violation-METALDET1</v>
      </c>
      <c r="AK1598">
        <f>IF(I1598="violation",COUNTIF($AJ$1:AJ1598,AJ1598),FALSE)</f>
        <v>1363</v>
      </c>
      <c r="AL1598">
        <f t="shared" si="247"/>
        <v>0</v>
      </c>
      <c r="AM1598">
        <f t="shared" si="248"/>
        <v>3</v>
      </c>
      <c r="AN1598" t="str">
        <f t="shared" si="249"/>
        <v>ALERT! 3 Violation founded @METALDET1</v>
      </c>
    </row>
    <row r="1599" spans="1:40">
      <c r="A1599" t="s">
        <v>120</v>
      </c>
      <c r="B1599" t="s">
        <v>121</v>
      </c>
      <c r="C1599" t="s">
        <v>1085</v>
      </c>
      <c r="D1599" t="s">
        <v>589</v>
      </c>
      <c r="E1599">
        <v>1</v>
      </c>
      <c r="G1599" t="s">
        <v>130</v>
      </c>
      <c r="I1599" t="s">
        <v>125</v>
      </c>
      <c r="Z1599" t="str">
        <f>IFERROR(MID(AA1599,FIND("-",H1599,1)+1,20),_xlfn.IFNA(VLOOKUP(F1599&amp;"-"&amp;AA1599,Ref_Kontak!$A:$E,4,FALSE),Ref_Kontak!$H$2))</f>
        <v>628999007703</v>
      </c>
      <c r="AA1599" t="str">
        <f t="shared" si="240"/>
        <v/>
      </c>
      <c r="AB1599" t="str">
        <f t="shared" si="241"/>
        <v/>
      </c>
      <c r="AC1599" t="str">
        <f t="shared" si="242"/>
        <v>628999007703</v>
      </c>
      <c r="AD1599" t="str">
        <f t="shared" si="243"/>
        <v>Halo+,+Visual+AI+5S+mendeteksi+Violation%3A+METALDET1-LINE+13</v>
      </c>
      <c r="AE1599" t="str">
        <f t="shared" si="244"/>
        <v>https://web.whatsapp.com/send/?phone=628999007703&amp;text=Halo+,+Visual+AI+5S+mendeteksi+Violation%3A+METALDET1-LINE+13&amp;type=phone_number&amp;app_absent=0</v>
      </c>
      <c r="AF1599" t="b">
        <f>IF(ISNA(VLOOKUP(D1599&amp;"-"&amp;AB1599, Ref_Kontak!$A:$E, 4, FALSE)), FALSE, TRUE)</f>
        <v>0</v>
      </c>
      <c r="AG1599" t="str">
        <f>_xlfn.IFNA(VLOOKUP(Z1599,Ref_Kontak!H:H,1,FALSE),"FALSE")</f>
        <v>628999007703</v>
      </c>
      <c r="AH1599" t="str">
        <f t="shared" si="245"/>
        <v>METALDET1-LINE 13</v>
      </c>
      <c r="AI1599">
        <f>IF(I1599="violation",COUNTIF($AH$1:AH1599,AH1599),0)</f>
        <v>614</v>
      </c>
      <c r="AJ1599" t="str">
        <f t="shared" si="246"/>
        <v>violation-METALDET1</v>
      </c>
      <c r="AK1599">
        <f>IF(I1599="violation",COUNTIF($AJ$1:AJ1599,AJ1599),FALSE)</f>
        <v>1364</v>
      </c>
      <c r="AL1599">
        <f t="shared" si="247"/>
        <v>0</v>
      </c>
      <c r="AM1599">
        <f t="shared" si="248"/>
        <v>3</v>
      </c>
      <c r="AN1599" t="str">
        <f t="shared" si="249"/>
        <v>ALERT! 3 Violation founded @METALDET1</v>
      </c>
    </row>
    <row r="1600" spans="1:40">
      <c r="A1600" t="s">
        <v>120</v>
      </c>
      <c r="B1600" t="s">
        <v>121</v>
      </c>
      <c r="C1600" t="s">
        <v>1086</v>
      </c>
      <c r="D1600" t="s">
        <v>129</v>
      </c>
      <c r="E1600">
        <v>1</v>
      </c>
      <c r="G1600" t="s">
        <v>130</v>
      </c>
      <c r="I1600" t="s">
        <v>125</v>
      </c>
      <c r="Z1600" t="str">
        <f>IFERROR(MID(AA1600,FIND("-",H1600,1)+1,20),_xlfn.IFNA(VLOOKUP(F1600&amp;"-"&amp;AA1600,Ref_Kontak!$A:$E,4,FALSE),Ref_Kontak!$H$2))</f>
        <v>628999007703</v>
      </c>
      <c r="AA1600" t="str">
        <f t="shared" si="240"/>
        <v/>
      </c>
      <c r="AB1600" t="str">
        <f t="shared" si="241"/>
        <v/>
      </c>
      <c r="AC1600" t="str">
        <f t="shared" si="242"/>
        <v>628999007703</v>
      </c>
      <c r="AD1600" t="str">
        <f t="shared" si="243"/>
        <v>Halo+,+Visual+AI+5S+mendeteksi+Violation%3A+METALDET1-LINE+8</v>
      </c>
      <c r="AE1600" t="str">
        <f t="shared" si="244"/>
        <v>https://web.whatsapp.com/send/?phone=628999007703&amp;text=Halo+,+Visual+AI+5S+mendeteksi+Violation%3A+METALDET1-LINE+8&amp;type=phone_number&amp;app_absent=0</v>
      </c>
      <c r="AF1600" t="b">
        <f>IF(ISNA(VLOOKUP(D1600&amp;"-"&amp;AB1600, Ref_Kontak!$A:$E, 4, FALSE)), FALSE, TRUE)</f>
        <v>0</v>
      </c>
      <c r="AG1600" t="str">
        <f>_xlfn.IFNA(VLOOKUP(Z1600,Ref_Kontak!H:H,1,FALSE),"FALSE")</f>
        <v>628999007703</v>
      </c>
      <c r="AH1600" t="str">
        <f t="shared" si="245"/>
        <v>METALDET1-LINE 8</v>
      </c>
      <c r="AI1600">
        <f>IF(I1600="violation",COUNTIF($AH$1:AH1600,AH1600),0)</f>
        <v>752</v>
      </c>
      <c r="AJ1600" t="str">
        <f t="shared" si="246"/>
        <v>violation-METALDET1</v>
      </c>
      <c r="AK1600">
        <f>IF(I1600="violation",COUNTIF($AJ$1:AJ1600,AJ1600),FALSE)</f>
        <v>1365</v>
      </c>
      <c r="AL1600">
        <f t="shared" si="247"/>
        <v>0</v>
      </c>
      <c r="AM1600">
        <f t="shared" si="248"/>
        <v>3</v>
      </c>
      <c r="AN1600" t="str">
        <f t="shared" si="249"/>
        <v>ALERT! 3 Violation founded @METALDET1</v>
      </c>
    </row>
    <row r="1601" spans="1:40">
      <c r="A1601" t="s">
        <v>120</v>
      </c>
      <c r="B1601" t="s">
        <v>121</v>
      </c>
      <c r="C1601" t="s">
        <v>1086</v>
      </c>
      <c r="D1601" t="s">
        <v>589</v>
      </c>
      <c r="E1601">
        <v>1</v>
      </c>
      <c r="G1601" t="s">
        <v>130</v>
      </c>
      <c r="I1601" t="s">
        <v>125</v>
      </c>
      <c r="Z1601" t="str">
        <f>IFERROR(MID(AA1601,FIND("-",H1601,1)+1,20),_xlfn.IFNA(VLOOKUP(F1601&amp;"-"&amp;AA1601,Ref_Kontak!$A:$E,4,FALSE),Ref_Kontak!$H$2))</f>
        <v>628999007703</v>
      </c>
      <c r="AA1601" t="str">
        <f t="shared" si="240"/>
        <v/>
      </c>
      <c r="AB1601" t="str">
        <f t="shared" si="241"/>
        <v/>
      </c>
      <c r="AC1601" t="str">
        <f t="shared" si="242"/>
        <v>628999007703</v>
      </c>
      <c r="AD1601" t="str">
        <f t="shared" si="243"/>
        <v>Halo+,+Visual+AI+5S+mendeteksi+Violation%3A+METALDET1-LINE+13</v>
      </c>
      <c r="AE1601" t="str">
        <f t="shared" si="244"/>
        <v>https://web.whatsapp.com/send/?phone=628999007703&amp;text=Halo+,+Visual+AI+5S+mendeteksi+Violation%3A+METALDET1-LINE+13&amp;type=phone_number&amp;app_absent=0</v>
      </c>
      <c r="AF1601" t="b">
        <f>IF(ISNA(VLOOKUP(D1601&amp;"-"&amp;AB1601, Ref_Kontak!$A:$E, 4, FALSE)), FALSE, TRUE)</f>
        <v>0</v>
      </c>
      <c r="AG1601" t="str">
        <f>_xlfn.IFNA(VLOOKUP(Z1601,Ref_Kontak!H:H,1,FALSE),"FALSE")</f>
        <v>628999007703</v>
      </c>
      <c r="AH1601" t="str">
        <f t="shared" si="245"/>
        <v>METALDET1-LINE 13</v>
      </c>
      <c r="AI1601">
        <f>IF(I1601="violation",COUNTIF($AH$1:AH1601,AH1601),0)</f>
        <v>615</v>
      </c>
      <c r="AJ1601" t="str">
        <f t="shared" si="246"/>
        <v>violation-METALDET1</v>
      </c>
      <c r="AK1601">
        <f>IF(I1601="violation",COUNTIF($AJ$1:AJ1601,AJ1601),FALSE)</f>
        <v>1366</v>
      </c>
      <c r="AL1601">
        <f t="shared" si="247"/>
        <v>0</v>
      </c>
      <c r="AM1601">
        <f t="shared" si="248"/>
        <v>3</v>
      </c>
      <c r="AN1601" t="str">
        <f t="shared" si="249"/>
        <v>ALERT! 3 Violation founded @METALDET1</v>
      </c>
    </row>
    <row r="1602" spans="1:40">
      <c r="A1602" t="s">
        <v>120</v>
      </c>
      <c r="B1602" t="s">
        <v>121</v>
      </c>
      <c r="C1602" t="s">
        <v>1087</v>
      </c>
      <c r="D1602" t="s">
        <v>589</v>
      </c>
      <c r="E1602">
        <v>1</v>
      </c>
      <c r="G1602" t="s">
        <v>130</v>
      </c>
      <c r="I1602" t="s">
        <v>125</v>
      </c>
      <c r="Z1602" t="str">
        <f>IFERROR(MID(AA1602,FIND("-",H1602,1)+1,20),_xlfn.IFNA(VLOOKUP(F1602&amp;"-"&amp;AA1602,Ref_Kontak!$A:$E,4,FALSE),Ref_Kontak!$H$2))</f>
        <v>628999007703</v>
      </c>
      <c r="AA1602" t="str">
        <f t="shared" ref="AA1602:AA1665" si="250">CLEAN(SUBSTITUTE(H1602," ",""))</f>
        <v/>
      </c>
      <c r="AB1602" t="str">
        <f t="shared" ref="AB1602:AB1665" si="251">IFERROR(LEFT(AA1602,FIND("-",H1602,1)-1),CLEAN(SUBSTITUTE(SUBSTITUTE(H1602," ",""),"-","")))</f>
        <v/>
      </c>
      <c r="AC1602" t="str">
        <f t="shared" ref="AC1602:AC1665" si="252">IF(LEFT(Z1602,1)="0","62"&amp; MID(Z1602,2,999),Z1602)</f>
        <v>628999007703</v>
      </c>
      <c r="AD1602" t="str">
        <f t="shared" ref="AD1602:AD1665" si="253">"Halo+"&amp;AB1602&amp;","&amp;"+Visual+AI+5S+mendeteksi+Violation%3A+"&amp;SUBSTITUTE(AH1602," ","+")</f>
        <v>Halo+,+Visual+AI+5S+mendeteksi+Violation%3A+METALDET1-LINE+13</v>
      </c>
      <c r="AE1602" t="str">
        <f t="shared" ref="AE1602:AE1665" si="254">"https://web.whatsapp.com/send/?phone="&amp;AC1602&amp;"&amp;text="&amp;AD1602&amp;"&amp;type=phone_number&amp;app_absent=0"</f>
        <v>https://web.whatsapp.com/send/?phone=628999007703&amp;text=Halo+,+Visual+AI+5S+mendeteksi+Violation%3A+METALDET1-LINE+13&amp;type=phone_number&amp;app_absent=0</v>
      </c>
      <c r="AF1602" t="b">
        <f>IF(ISNA(VLOOKUP(D1602&amp;"-"&amp;AB1602, Ref_Kontak!$A:$E, 4, FALSE)), FALSE, TRUE)</f>
        <v>0</v>
      </c>
      <c r="AG1602" t="str">
        <f>_xlfn.IFNA(VLOOKUP(Z1602,Ref_Kontak!H:H,1,FALSE),"FALSE")</f>
        <v>628999007703</v>
      </c>
      <c r="AH1602" t="str">
        <f t="shared" ref="AH1602:AH1665" si="255">G1602&amp;"-"&amp;D1602</f>
        <v>METALDET1-LINE 13</v>
      </c>
      <c r="AI1602">
        <f>IF(I1602="violation",COUNTIF($AH$1:AH1602,AH1602),0)</f>
        <v>616</v>
      </c>
      <c r="AJ1602" t="str">
        <f t="shared" si="246"/>
        <v>violation-METALDET1</v>
      </c>
      <c r="AK1602">
        <f>IF(I1602="violation",COUNTIF($AJ$1:AJ1602,AJ1602),FALSE)</f>
        <v>1367</v>
      </c>
      <c r="AL1602">
        <f t="shared" si="247"/>
        <v>0</v>
      </c>
      <c r="AM1602">
        <f t="shared" si="248"/>
        <v>3</v>
      </c>
      <c r="AN1602" t="str">
        <f t="shared" si="249"/>
        <v>ALERT! 3 Violation founded @METALDET1</v>
      </c>
    </row>
    <row r="1603" spans="1:40">
      <c r="A1603" t="s">
        <v>120</v>
      </c>
      <c r="B1603" t="s">
        <v>121</v>
      </c>
      <c r="C1603" t="s">
        <v>1087</v>
      </c>
      <c r="D1603" t="s">
        <v>129</v>
      </c>
      <c r="E1603">
        <v>1</v>
      </c>
      <c r="G1603" t="s">
        <v>130</v>
      </c>
      <c r="I1603" t="s">
        <v>125</v>
      </c>
      <c r="Z1603" t="str">
        <f>IFERROR(MID(AA1603,FIND("-",H1603,1)+1,20),_xlfn.IFNA(VLOOKUP(F1603&amp;"-"&amp;AA1603,Ref_Kontak!$A:$E,4,FALSE),Ref_Kontak!$H$2))</f>
        <v>628999007703</v>
      </c>
      <c r="AA1603" t="str">
        <f t="shared" si="250"/>
        <v/>
      </c>
      <c r="AB1603" t="str">
        <f t="shared" si="251"/>
        <v/>
      </c>
      <c r="AC1603" t="str">
        <f t="shared" si="252"/>
        <v>628999007703</v>
      </c>
      <c r="AD1603" t="str">
        <f t="shared" si="253"/>
        <v>Halo+,+Visual+AI+5S+mendeteksi+Violation%3A+METALDET1-LINE+8</v>
      </c>
      <c r="AE1603" t="str">
        <f t="shared" si="254"/>
        <v>https://web.whatsapp.com/send/?phone=628999007703&amp;text=Halo+,+Visual+AI+5S+mendeteksi+Violation%3A+METALDET1-LINE+8&amp;type=phone_number&amp;app_absent=0</v>
      </c>
      <c r="AF1603" t="b">
        <f>IF(ISNA(VLOOKUP(D1603&amp;"-"&amp;AB1603, Ref_Kontak!$A:$E, 4, FALSE)), FALSE, TRUE)</f>
        <v>0</v>
      </c>
      <c r="AG1603" t="str">
        <f>_xlfn.IFNA(VLOOKUP(Z1603,Ref_Kontak!H:H,1,FALSE),"FALSE")</f>
        <v>628999007703</v>
      </c>
      <c r="AH1603" t="str">
        <f t="shared" si="255"/>
        <v>METALDET1-LINE 8</v>
      </c>
      <c r="AI1603">
        <f>IF(I1603="violation",COUNTIF($AH$1:AH1603,AH1603),0)</f>
        <v>753</v>
      </c>
      <c r="AJ1603" t="str">
        <f t="shared" ref="AJ1603:AJ1666" si="256">I1603&amp;"-"&amp;G1603</f>
        <v>violation-METALDET1</v>
      </c>
      <c r="AK1603">
        <f>IF(I1603="violation",COUNTIF($AJ$1:AJ1603,AJ1603),FALSE)</f>
        <v>1368</v>
      </c>
      <c r="AL1603">
        <f t="shared" ref="AL1603:AL1666" si="257">IF(AI1603=1,1,0)</f>
        <v>0</v>
      </c>
      <c r="AM1603">
        <f t="shared" ref="AM1603:AM1666" si="258">SUMIF($AJ$2:$AJ$5516,AJ1603,$AL$2:$AL$5516)</f>
        <v>3</v>
      </c>
      <c r="AN1603" t="str">
        <f t="shared" ref="AN1603:AN1666" si="259">"ALERT! " &amp;AM1603&amp; " Violation founded @"&amp;G1603</f>
        <v>ALERT! 3 Violation founded @METALDET1</v>
      </c>
    </row>
    <row r="1604" spans="1:40">
      <c r="A1604" t="s">
        <v>120</v>
      </c>
      <c r="B1604" t="s">
        <v>121</v>
      </c>
      <c r="C1604" t="s">
        <v>1088</v>
      </c>
      <c r="D1604" t="s">
        <v>129</v>
      </c>
      <c r="E1604">
        <v>1</v>
      </c>
      <c r="G1604" t="s">
        <v>130</v>
      </c>
      <c r="I1604" t="s">
        <v>125</v>
      </c>
      <c r="Z1604" t="str">
        <f>IFERROR(MID(AA1604,FIND("-",H1604,1)+1,20),_xlfn.IFNA(VLOOKUP(F1604&amp;"-"&amp;AA1604,Ref_Kontak!$A:$E,4,FALSE),Ref_Kontak!$H$2))</f>
        <v>628999007703</v>
      </c>
      <c r="AA1604" t="str">
        <f t="shared" si="250"/>
        <v/>
      </c>
      <c r="AB1604" t="str">
        <f t="shared" si="251"/>
        <v/>
      </c>
      <c r="AC1604" t="str">
        <f t="shared" si="252"/>
        <v>628999007703</v>
      </c>
      <c r="AD1604" t="str">
        <f t="shared" si="253"/>
        <v>Halo+,+Visual+AI+5S+mendeteksi+Violation%3A+METALDET1-LINE+8</v>
      </c>
      <c r="AE1604" t="str">
        <f t="shared" si="254"/>
        <v>https://web.whatsapp.com/send/?phone=628999007703&amp;text=Halo+,+Visual+AI+5S+mendeteksi+Violation%3A+METALDET1-LINE+8&amp;type=phone_number&amp;app_absent=0</v>
      </c>
      <c r="AF1604" t="b">
        <f>IF(ISNA(VLOOKUP(D1604&amp;"-"&amp;AB1604, Ref_Kontak!$A:$E, 4, FALSE)), FALSE, TRUE)</f>
        <v>0</v>
      </c>
      <c r="AG1604" t="str">
        <f>_xlfn.IFNA(VLOOKUP(Z1604,Ref_Kontak!H:H,1,FALSE),"FALSE")</f>
        <v>628999007703</v>
      </c>
      <c r="AH1604" t="str">
        <f t="shared" si="255"/>
        <v>METALDET1-LINE 8</v>
      </c>
      <c r="AI1604">
        <f>IF(I1604="violation",COUNTIF($AH$1:AH1604,AH1604),0)</f>
        <v>754</v>
      </c>
      <c r="AJ1604" t="str">
        <f t="shared" si="256"/>
        <v>violation-METALDET1</v>
      </c>
      <c r="AK1604">
        <f>IF(I1604="violation",COUNTIF($AJ$1:AJ1604,AJ1604),FALSE)</f>
        <v>1369</v>
      </c>
      <c r="AL1604">
        <f t="shared" si="257"/>
        <v>0</v>
      </c>
      <c r="AM1604">
        <f t="shared" si="258"/>
        <v>3</v>
      </c>
      <c r="AN1604" t="str">
        <f t="shared" si="259"/>
        <v>ALERT! 3 Violation founded @METALDET1</v>
      </c>
    </row>
    <row r="1605" spans="1:40">
      <c r="A1605" t="s">
        <v>120</v>
      </c>
      <c r="B1605" t="s">
        <v>121</v>
      </c>
      <c r="C1605" t="s">
        <v>1088</v>
      </c>
      <c r="D1605" t="s">
        <v>589</v>
      </c>
      <c r="E1605">
        <v>1</v>
      </c>
      <c r="G1605" t="s">
        <v>130</v>
      </c>
      <c r="I1605" t="s">
        <v>125</v>
      </c>
      <c r="Z1605" t="str">
        <f>IFERROR(MID(AA1605,FIND("-",H1605,1)+1,20),_xlfn.IFNA(VLOOKUP(F1605&amp;"-"&amp;AA1605,Ref_Kontak!$A:$E,4,FALSE),Ref_Kontak!$H$2))</f>
        <v>628999007703</v>
      </c>
      <c r="AA1605" t="str">
        <f t="shared" si="250"/>
        <v/>
      </c>
      <c r="AB1605" t="str">
        <f t="shared" si="251"/>
        <v/>
      </c>
      <c r="AC1605" t="str">
        <f t="shared" si="252"/>
        <v>628999007703</v>
      </c>
      <c r="AD1605" t="str">
        <f t="shared" si="253"/>
        <v>Halo+,+Visual+AI+5S+mendeteksi+Violation%3A+METALDET1-LINE+13</v>
      </c>
      <c r="AE1605" t="str">
        <f t="shared" si="254"/>
        <v>https://web.whatsapp.com/send/?phone=628999007703&amp;text=Halo+,+Visual+AI+5S+mendeteksi+Violation%3A+METALDET1-LINE+13&amp;type=phone_number&amp;app_absent=0</v>
      </c>
      <c r="AF1605" t="b">
        <f>IF(ISNA(VLOOKUP(D1605&amp;"-"&amp;AB1605, Ref_Kontak!$A:$E, 4, FALSE)), FALSE, TRUE)</f>
        <v>0</v>
      </c>
      <c r="AG1605" t="str">
        <f>_xlfn.IFNA(VLOOKUP(Z1605,Ref_Kontak!H:H,1,FALSE),"FALSE")</f>
        <v>628999007703</v>
      </c>
      <c r="AH1605" t="str">
        <f t="shared" si="255"/>
        <v>METALDET1-LINE 13</v>
      </c>
      <c r="AI1605">
        <f>IF(I1605="violation",COUNTIF($AH$1:AH1605,AH1605),0)</f>
        <v>617</v>
      </c>
      <c r="AJ1605" t="str">
        <f t="shared" si="256"/>
        <v>violation-METALDET1</v>
      </c>
      <c r="AK1605">
        <f>IF(I1605="violation",COUNTIF($AJ$1:AJ1605,AJ1605),FALSE)</f>
        <v>1370</v>
      </c>
      <c r="AL1605">
        <f t="shared" si="257"/>
        <v>0</v>
      </c>
      <c r="AM1605">
        <f t="shared" si="258"/>
        <v>3</v>
      </c>
      <c r="AN1605" t="str">
        <f t="shared" si="259"/>
        <v>ALERT! 3 Violation founded @METALDET1</v>
      </c>
    </row>
    <row r="1606" spans="1:40">
      <c r="A1606" t="s">
        <v>120</v>
      </c>
      <c r="B1606" t="s">
        <v>121</v>
      </c>
      <c r="C1606" t="s">
        <v>1089</v>
      </c>
      <c r="D1606" t="s">
        <v>129</v>
      </c>
      <c r="E1606">
        <v>1</v>
      </c>
      <c r="G1606" t="s">
        <v>130</v>
      </c>
      <c r="I1606" t="s">
        <v>125</v>
      </c>
      <c r="Z1606" t="str">
        <f>IFERROR(MID(AA1606,FIND("-",H1606,1)+1,20),_xlfn.IFNA(VLOOKUP(F1606&amp;"-"&amp;AA1606,Ref_Kontak!$A:$E,4,FALSE),Ref_Kontak!$H$2))</f>
        <v>628999007703</v>
      </c>
      <c r="AA1606" t="str">
        <f t="shared" si="250"/>
        <v/>
      </c>
      <c r="AB1606" t="str">
        <f t="shared" si="251"/>
        <v/>
      </c>
      <c r="AC1606" t="str">
        <f t="shared" si="252"/>
        <v>628999007703</v>
      </c>
      <c r="AD1606" t="str">
        <f t="shared" si="253"/>
        <v>Halo+,+Visual+AI+5S+mendeteksi+Violation%3A+METALDET1-LINE+8</v>
      </c>
      <c r="AE1606" t="str">
        <f t="shared" si="254"/>
        <v>https://web.whatsapp.com/send/?phone=628999007703&amp;text=Halo+,+Visual+AI+5S+mendeteksi+Violation%3A+METALDET1-LINE+8&amp;type=phone_number&amp;app_absent=0</v>
      </c>
      <c r="AF1606" t="b">
        <f>IF(ISNA(VLOOKUP(D1606&amp;"-"&amp;AB1606, Ref_Kontak!$A:$E, 4, FALSE)), FALSE, TRUE)</f>
        <v>0</v>
      </c>
      <c r="AG1606" t="str">
        <f>_xlfn.IFNA(VLOOKUP(Z1606,Ref_Kontak!H:H,1,FALSE),"FALSE")</f>
        <v>628999007703</v>
      </c>
      <c r="AH1606" t="str">
        <f t="shared" si="255"/>
        <v>METALDET1-LINE 8</v>
      </c>
      <c r="AI1606">
        <f>IF(I1606="violation",COUNTIF($AH$1:AH1606,AH1606),0)</f>
        <v>755</v>
      </c>
      <c r="AJ1606" t="str">
        <f t="shared" si="256"/>
        <v>violation-METALDET1</v>
      </c>
      <c r="AK1606">
        <f>IF(I1606="violation",COUNTIF($AJ$1:AJ1606,AJ1606),FALSE)</f>
        <v>1371</v>
      </c>
      <c r="AL1606">
        <f t="shared" si="257"/>
        <v>0</v>
      </c>
      <c r="AM1606">
        <f t="shared" si="258"/>
        <v>3</v>
      </c>
      <c r="AN1606" t="str">
        <f t="shared" si="259"/>
        <v>ALERT! 3 Violation founded @METALDET1</v>
      </c>
    </row>
    <row r="1607" spans="1:40">
      <c r="A1607" t="s">
        <v>120</v>
      </c>
      <c r="B1607" t="s">
        <v>121</v>
      </c>
      <c r="C1607" t="s">
        <v>1090</v>
      </c>
      <c r="D1607" t="s">
        <v>589</v>
      </c>
      <c r="E1607">
        <v>1</v>
      </c>
      <c r="G1607" t="s">
        <v>130</v>
      </c>
      <c r="I1607" t="s">
        <v>125</v>
      </c>
      <c r="Z1607" t="str">
        <f>IFERROR(MID(AA1607,FIND("-",H1607,1)+1,20),_xlfn.IFNA(VLOOKUP(F1607&amp;"-"&amp;AA1607,Ref_Kontak!$A:$E,4,FALSE),Ref_Kontak!$H$2))</f>
        <v>628999007703</v>
      </c>
      <c r="AA1607" t="str">
        <f t="shared" si="250"/>
        <v/>
      </c>
      <c r="AB1607" t="str">
        <f t="shared" si="251"/>
        <v/>
      </c>
      <c r="AC1607" t="str">
        <f t="shared" si="252"/>
        <v>628999007703</v>
      </c>
      <c r="AD1607" t="str">
        <f t="shared" si="253"/>
        <v>Halo+,+Visual+AI+5S+mendeteksi+Violation%3A+METALDET1-LINE+13</v>
      </c>
      <c r="AE1607" t="str">
        <f t="shared" si="254"/>
        <v>https://web.whatsapp.com/send/?phone=628999007703&amp;text=Halo+,+Visual+AI+5S+mendeteksi+Violation%3A+METALDET1-LINE+13&amp;type=phone_number&amp;app_absent=0</v>
      </c>
      <c r="AF1607" t="b">
        <f>IF(ISNA(VLOOKUP(D1607&amp;"-"&amp;AB1607, Ref_Kontak!$A:$E, 4, FALSE)), FALSE, TRUE)</f>
        <v>0</v>
      </c>
      <c r="AG1607" t="str">
        <f>_xlfn.IFNA(VLOOKUP(Z1607,Ref_Kontak!H:H,1,FALSE),"FALSE")</f>
        <v>628999007703</v>
      </c>
      <c r="AH1607" t="str">
        <f t="shared" si="255"/>
        <v>METALDET1-LINE 13</v>
      </c>
      <c r="AI1607">
        <f>IF(I1607="violation",COUNTIF($AH$1:AH1607,AH1607),0)</f>
        <v>618</v>
      </c>
      <c r="AJ1607" t="str">
        <f t="shared" si="256"/>
        <v>violation-METALDET1</v>
      </c>
      <c r="AK1607">
        <f>IF(I1607="violation",COUNTIF($AJ$1:AJ1607,AJ1607),FALSE)</f>
        <v>1372</v>
      </c>
      <c r="AL1607">
        <f t="shared" si="257"/>
        <v>0</v>
      </c>
      <c r="AM1607">
        <f t="shared" si="258"/>
        <v>3</v>
      </c>
      <c r="AN1607" t="str">
        <f t="shared" si="259"/>
        <v>ALERT! 3 Violation founded @METALDET1</v>
      </c>
    </row>
    <row r="1608" spans="1:40">
      <c r="A1608" t="s">
        <v>120</v>
      </c>
      <c r="B1608" t="s">
        <v>121</v>
      </c>
      <c r="C1608" t="s">
        <v>1090</v>
      </c>
      <c r="D1608" t="s">
        <v>129</v>
      </c>
      <c r="E1608">
        <v>1</v>
      </c>
      <c r="G1608" t="s">
        <v>130</v>
      </c>
      <c r="I1608" t="s">
        <v>125</v>
      </c>
      <c r="Z1608" t="str">
        <f>IFERROR(MID(AA1608,FIND("-",H1608,1)+1,20),_xlfn.IFNA(VLOOKUP(F1608&amp;"-"&amp;AA1608,Ref_Kontak!$A:$E,4,FALSE),Ref_Kontak!$H$2))</f>
        <v>628999007703</v>
      </c>
      <c r="AA1608" t="str">
        <f t="shared" si="250"/>
        <v/>
      </c>
      <c r="AB1608" t="str">
        <f t="shared" si="251"/>
        <v/>
      </c>
      <c r="AC1608" t="str">
        <f t="shared" si="252"/>
        <v>628999007703</v>
      </c>
      <c r="AD1608" t="str">
        <f t="shared" si="253"/>
        <v>Halo+,+Visual+AI+5S+mendeteksi+Violation%3A+METALDET1-LINE+8</v>
      </c>
      <c r="AE1608" t="str">
        <f t="shared" si="254"/>
        <v>https://web.whatsapp.com/send/?phone=628999007703&amp;text=Halo+,+Visual+AI+5S+mendeteksi+Violation%3A+METALDET1-LINE+8&amp;type=phone_number&amp;app_absent=0</v>
      </c>
      <c r="AF1608" t="b">
        <f>IF(ISNA(VLOOKUP(D1608&amp;"-"&amp;AB1608, Ref_Kontak!$A:$E, 4, FALSE)), FALSE, TRUE)</f>
        <v>0</v>
      </c>
      <c r="AG1608" t="str">
        <f>_xlfn.IFNA(VLOOKUP(Z1608,Ref_Kontak!H:H,1,FALSE),"FALSE")</f>
        <v>628999007703</v>
      </c>
      <c r="AH1608" t="str">
        <f t="shared" si="255"/>
        <v>METALDET1-LINE 8</v>
      </c>
      <c r="AI1608">
        <f>IF(I1608="violation",COUNTIF($AH$1:AH1608,AH1608),0)</f>
        <v>756</v>
      </c>
      <c r="AJ1608" t="str">
        <f t="shared" si="256"/>
        <v>violation-METALDET1</v>
      </c>
      <c r="AK1608">
        <f>IF(I1608="violation",COUNTIF($AJ$1:AJ1608,AJ1608),FALSE)</f>
        <v>1373</v>
      </c>
      <c r="AL1608">
        <f t="shared" si="257"/>
        <v>0</v>
      </c>
      <c r="AM1608">
        <f t="shared" si="258"/>
        <v>3</v>
      </c>
      <c r="AN1608" t="str">
        <f t="shared" si="259"/>
        <v>ALERT! 3 Violation founded @METALDET1</v>
      </c>
    </row>
    <row r="1609" spans="1:40">
      <c r="A1609" t="s">
        <v>120</v>
      </c>
      <c r="B1609" t="s">
        <v>121</v>
      </c>
      <c r="C1609" t="s">
        <v>1090</v>
      </c>
      <c r="D1609" t="s">
        <v>589</v>
      </c>
      <c r="E1609">
        <v>1</v>
      </c>
      <c r="G1609" t="s">
        <v>130</v>
      </c>
      <c r="I1609" t="s">
        <v>125</v>
      </c>
      <c r="Z1609" t="str">
        <f>IFERROR(MID(AA1609,FIND("-",H1609,1)+1,20),_xlfn.IFNA(VLOOKUP(F1609&amp;"-"&amp;AA1609,Ref_Kontak!$A:$E,4,FALSE),Ref_Kontak!$H$2))</f>
        <v>628999007703</v>
      </c>
      <c r="AA1609" t="str">
        <f t="shared" si="250"/>
        <v/>
      </c>
      <c r="AB1609" t="str">
        <f t="shared" si="251"/>
        <v/>
      </c>
      <c r="AC1609" t="str">
        <f t="shared" si="252"/>
        <v>628999007703</v>
      </c>
      <c r="AD1609" t="str">
        <f t="shared" si="253"/>
        <v>Halo+,+Visual+AI+5S+mendeteksi+Violation%3A+METALDET1-LINE+13</v>
      </c>
      <c r="AE1609" t="str">
        <f t="shared" si="254"/>
        <v>https://web.whatsapp.com/send/?phone=628999007703&amp;text=Halo+,+Visual+AI+5S+mendeteksi+Violation%3A+METALDET1-LINE+13&amp;type=phone_number&amp;app_absent=0</v>
      </c>
      <c r="AF1609" t="b">
        <f>IF(ISNA(VLOOKUP(D1609&amp;"-"&amp;AB1609, Ref_Kontak!$A:$E, 4, FALSE)), FALSE, TRUE)</f>
        <v>0</v>
      </c>
      <c r="AG1609" t="str">
        <f>_xlfn.IFNA(VLOOKUP(Z1609,Ref_Kontak!H:H,1,FALSE),"FALSE")</f>
        <v>628999007703</v>
      </c>
      <c r="AH1609" t="str">
        <f t="shared" si="255"/>
        <v>METALDET1-LINE 13</v>
      </c>
      <c r="AI1609">
        <f>IF(I1609="violation",COUNTIF($AH$1:AH1609,AH1609),0)</f>
        <v>619</v>
      </c>
      <c r="AJ1609" t="str">
        <f t="shared" si="256"/>
        <v>violation-METALDET1</v>
      </c>
      <c r="AK1609">
        <f>IF(I1609="violation",COUNTIF($AJ$1:AJ1609,AJ1609),FALSE)</f>
        <v>1374</v>
      </c>
      <c r="AL1609">
        <f t="shared" si="257"/>
        <v>0</v>
      </c>
      <c r="AM1609">
        <f t="shared" si="258"/>
        <v>3</v>
      </c>
      <c r="AN1609" t="str">
        <f t="shared" si="259"/>
        <v>ALERT! 3 Violation founded @METALDET1</v>
      </c>
    </row>
    <row r="1610" spans="1:40">
      <c r="A1610" t="s">
        <v>120</v>
      </c>
      <c r="B1610" t="s">
        <v>121</v>
      </c>
      <c r="C1610" t="s">
        <v>1091</v>
      </c>
      <c r="D1610" t="s">
        <v>129</v>
      </c>
      <c r="E1610">
        <v>1</v>
      </c>
      <c r="G1610" t="s">
        <v>130</v>
      </c>
      <c r="I1610" t="s">
        <v>125</v>
      </c>
      <c r="Z1610" t="str">
        <f>IFERROR(MID(AA1610,FIND("-",H1610,1)+1,20),_xlfn.IFNA(VLOOKUP(F1610&amp;"-"&amp;AA1610,Ref_Kontak!$A:$E,4,FALSE),Ref_Kontak!$H$2))</f>
        <v>628999007703</v>
      </c>
      <c r="AA1610" t="str">
        <f t="shared" si="250"/>
        <v/>
      </c>
      <c r="AB1610" t="str">
        <f t="shared" si="251"/>
        <v/>
      </c>
      <c r="AC1610" t="str">
        <f t="shared" si="252"/>
        <v>628999007703</v>
      </c>
      <c r="AD1610" t="str">
        <f t="shared" si="253"/>
        <v>Halo+,+Visual+AI+5S+mendeteksi+Violation%3A+METALDET1-LINE+8</v>
      </c>
      <c r="AE1610" t="str">
        <f t="shared" si="254"/>
        <v>https://web.whatsapp.com/send/?phone=628999007703&amp;text=Halo+,+Visual+AI+5S+mendeteksi+Violation%3A+METALDET1-LINE+8&amp;type=phone_number&amp;app_absent=0</v>
      </c>
      <c r="AF1610" t="b">
        <f>IF(ISNA(VLOOKUP(D1610&amp;"-"&amp;AB1610, Ref_Kontak!$A:$E, 4, FALSE)), FALSE, TRUE)</f>
        <v>0</v>
      </c>
      <c r="AG1610" t="str">
        <f>_xlfn.IFNA(VLOOKUP(Z1610,Ref_Kontak!H:H,1,FALSE),"FALSE")</f>
        <v>628999007703</v>
      </c>
      <c r="AH1610" t="str">
        <f t="shared" si="255"/>
        <v>METALDET1-LINE 8</v>
      </c>
      <c r="AI1610">
        <f>IF(I1610="violation",COUNTIF($AH$1:AH1610,AH1610),0)</f>
        <v>757</v>
      </c>
      <c r="AJ1610" t="str">
        <f t="shared" si="256"/>
        <v>violation-METALDET1</v>
      </c>
      <c r="AK1610">
        <f>IF(I1610="violation",COUNTIF($AJ$1:AJ1610,AJ1610),FALSE)</f>
        <v>1375</v>
      </c>
      <c r="AL1610">
        <f t="shared" si="257"/>
        <v>0</v>
      </c>
      <c r="AM1610">
        <f t="shared" si="258"/>
        <v>3</v>
      </c>
      <c r="AN1610" t="str">
        <f t="shared" si="259"/>
        <v>ALERT! 3 Violation founded @METALDET1</v>
      </c>
    </row>
    <row r="1611" spans="1:40">
      <c r="A1611" t="s">
        <v>120</v>
      </c>
      <c r="B1611" t="s">
        <v>121</v>
      </c>
      <c r="C1611" t="s">
        <v>1091</v>
      </c>
      <c r="D1611" t="s">
        <v>589</v>
      </c>
      <c r="E1611">
        <v>1</v>
      </c>
      <c r="G1611" t="s">
        <v>130</v>
      </c>
      <c r="I1611" t="s">
        <v>125</v>
      </c>
      <c r="Z1611" t="str">
        <f>IFERROR(MID(AA1611,FIND("-",H1611,1)+1,20),_xlfn.IFNA(VLOOKUP(F1611&amp;"-"&amp;AA1611,Ref_Kontak!$A:$E,4,FALSE),Ref_Kontak!$H$2))</f>
        <v>628999007703</v>
      </c>
      <c r="AA1611" t="str">
        <f t="shared" si="250"/>
        <v/>
      </c>
      <c r="AB1611" t="str">
        <f t="shared" si="251"/>
        <v/>
      </c>
      <c r="AC1611" t="str">
        <f t="shared" si="252"/>
        <v>628999007703</v>
      </c>
      <c r="AD1611" t="str">
        <f t="shared" si="253"/>
        <v>Halo+,+Visual+AI+5S+mendeteksi+Violation%3A+METALDET1-LINE+13</v>
      </c>
      <c r="AE1611" t="str">
        <f t="shared" si="254"/>
        <v>https://web.whatsapp.com/send/?phone=628999007703&amp;text=Halo+,+Visual+AI+5S+mendeteksi+Violation%3A+METALDET1-LINE+13&amp;type=phone_number&amp;app_absent=0</v>
      </c>
      <c r="AF1611" t="b">
        <f>IF(ISNA(VLOOKUP(D1611&amp;"-"&amp;AB1611, Ref_Kontak!$A:$E, 4, FALSE)), FALSE, TRUE)</f>
        <v>0</v>
      </c>
      <c r="AG1611" t="str">
        <f>_xlfn.IFNA(VLOOKUP(Z1611,Ref_Kontak!H:H,1,FALSE),"FALSE")</f>
        <v>628999007703</v>
      </c>
      <c r="AH1611" t="str">
        <f t="shared" si="255"/>
        <v>METALDET1-LINE 13</v>
      </c>
      <c r="AI1611">
        <f>IF(I1611="violation",COUNTIF($AH$1:AH1611,AH1611),0)</f>
        <v>620</v>
      </c>
      <c r="AJ1611" t="str">
        <f t="shared" si="256"/>
        <v>violation-METALDET1</v>
      </c>
      <c r="AK1611">
        <f>IF(I1611="violation",COUNTIF($AJ$1:AJ1611,AJ1611),FALSE)</f>
        <v>1376</v>
      </c>
      <c r="AL1611">
        <f t="shared" si="257"/>
        <v>0</v>
      </c>
      <c r="AM1611">
        <f t="shared" si="258"/>
        <v>3</v>
      </c>
      <c r="AN1611" t="str">
        <f t="shared" si="259"/>
        <v>ALERT! 3 Violation founded @METALDET1</v>
      </c>
    </row>
    <row r="1612" spans="1:40">
      <c r="A1612" t="s">
        <v>120</v>
      </c>
      <c r="B1612" t="s">
        <v>121</v>
      </c>
      <c r="C1612" t="s">
        <v>1092</v>
      </c>
      <c r="D1612" t="s">
        <v>589</v>
      </c>
      <c r="E1612">
        <v>1</v>
      </c>
      <c r="G1612" t="s">
        <v>130</v>
      </c>
      <c r="I1612" t="s">
        <v>125</v>
      </c>
      <c r="Z1612" t="str">
        <f>IFERROR(MID(AA1612,FIND("-",H1612,1)+1,20),_xlfn.IFNA(VLOOKUP(F1612&amp;"-"&amp;AA1612,Ref_Kontak!$A:$E,4,FALSE),Ref_Kontak!$H$2))</f>
        <v>628999007703</v>
      </c>
      <c r="AA1612" t="str">
        <f t="shared" si="250"/>
        <v/>
      </c>
      <c r="AB1612" t="str">
        <f t="shared" si="251"/>
        <v/>
      </c>
      <c r="AC1612" t="str">
        <f t="shared" si="252"/>
        <v>628999007703</v>
      </c>
      <c r="AD1612" t="str">
        <f t="shared" si="253"/>
        <v>Halo+,+Visual+AI+5S+mendeteksi+Violation%3A+METALDET1-LINE+13</v>
      </c>
      <c r="AE1612" t="str">
        <f t="shared" si="254"/>
        <v>https://web.whatsapp.com/send/?phone=628999007703&amp;text=Halo+,+Visual+AI+5S+mendeteksi+Violation%3A+METALDET1-LINE+13&amp;type=phone_number&amp;app_absent=0</v>
      </c>
      <c r="AF1612" t="b">
        <f>IF(ISNA(VLOOKUP(D1612&amp;"-"&amp;AB1612, Ref_Kontak!$A:$E, 4, FALSE)), FALSE, TRUE)</f>
        <v>0</v>
      </c>
      <c r="AG1612" t="str">
        <f>_xlfn.IFNA(VLOOKUP(Z1612,Ref_Kontak!H:H,1,FALSE),"FALSE")</f>
        <v>628999007703</v>
      </c>
      <c r="AH1612" t="str">
        <f t="shared" si="255"/>
        <v>METALDET1-LINE 13</v>
      </c>
      <c r="AI1612">
        <f>IF(I1612="violation",COUNTIF($AH$1:AH1612,AH1612),0)</f>
        <v>621</v>
      </c>
      <c r="AJ1612" t="str">
        <f t="shared" si="256"/>
        <v>violation-METALDET1</v>
      </c>
      <c r="AK1612">
        <f>IF(I1612="violation",COUNTIF($AJ$1:AJ1612,AJ1612),FALSE)</f>
        <v>1377</v>
      </c>
      <c r="AL1612">
        <f t="shared" si="257"/>
        <v>0</v>
      </c>
      <c r="AM1612">
        <f t="shared" si="258"/>
        <v>3</v>
      </c>
      <c r="AN1612" t="str">
        <f t="shared" si="259"/>
        <v>ALERT! 3 Violation founded @METALDET1</v>
      </c>
    </row>
    <row r="1613" spans="1:40">
      <c r="A1613" t="s">
        <v>120</v>
      </c>
      <c r="B1613" t="s">
        <v>121</v>
      </c>
      <c r="C1613" t="s">
        <v>1092</v>
      </c>
      <c r="D1613" t="s">
        <v>129</v>
      </c>
      <c r="E1613">
        <v>1</v>
      </c>
      <c r="G1613" t="s">
        <v>130</v>
      </c>
      <c r="I1613" t="s">
        <v>125</v>
      </c>
      <c r="Z1613" t="str">
        <f>IFERROR(MID(AA1613,FIND("-",H1613,1)+1,20),_xlfn.IFNA(VLOOKUP(F1613&amp;"-"&amp;AA1613,Ref_Kontak!$A:$E,4,FALSE),Ref_Kontak!$H$2))</f>
        <v>628999007703</v>
      </c>
      <c r="AA1613" t="str">
        <f t="shared" si="250"/>
        <v/>
      </c>
      <c r="AB1613" t="str">
        <f t="shared" si="251"/>
        <v/>
      </c>
      <c r="AC1613" t="str">
        <f t="shared" si="252"/>
        <v>628999007703</v>
      </c>
      <c r="AD1613" t="str">
        <f t="shared" si="253"/>
        <v>Halo+,+Visual+AI+5S+mendeteksi+Violation%3A+METALDET1-LINE+8</v>
      </c>
      <c r="AE1613" t="str">
        <f t="shared" si="254"/>
        <v>https://web.whatsapp.com/send/?phone=628999007703&amp;text=Halo+,+Visual+AI+5S+mendeteksi+Violation%3A+METALDET1-LINE+8&amp;type=phone_number&amp;app_absent=0</v>
      </c>
      <c r="AF1613" t="b">
        <f>IF(ISNA(VLOOKUP(D1613&amp;"-"&amp;AB1613, Ref_Kontak!$A:$E, 4, FALSE)), FALSE, TRUE)</f>
        <v>0</v>
      </c>
      <c r="AG1613" t="str">
        <f>_xlfn.IFNA(VLOOKUP(Z1613,Ref_Kontak!H:H,1,FALSE),"FALSE")</f>
        <v>628999007703</v>
      </c>
      <c r="AH1613" t="str">
        <f t="shared" si="255"/>
        <v>METALDET1-LINE 8</v>
      </c>
      <c r="AI1613">
        <f>IF(I1613="violation",COUNTIF($AH$1:AH1613,AH1613),0)</f>
        <v>758</v>
      </c>
      <c r="AJ1613" t="str">
        <f t="shared" si="256"/>
        <v>violation-METALDET1</v>
      </c>
      <c r="AK1613">
        <f>IF(I1613="violation",COUNTIF($AJ$1:AJ1613,AJ1613),FALSE)</f>
        <v>1378</v>
      </c>
      <c r="AL1613">
        <f t="shared" si="257"/>
        <v>0</v>
      </c>
      <c r="AM1613">
        <f t="shared" si="258"/>
        <v>3</v>
      </c>
      <c r="AN1613" t="str">
        <f t="shared" si="259"/>
        <v>ALERT! 3 Violation founded @METALDET1</v>
      </c>
    </row>
    <row r="1614" spans="1:40">
      <c r="A1614" t="s">
        <v>120</v>
      </c>
      <c r="B1614" t="s">
        <v>121</v>
      </c>
      <c r="C1614" t="s">
        <v>1093</v>
      </c>
      <c r="D1614" t="s">
        <v>129</v>
      </c>
      <c r="E1614">
        <v>1</v>
      </c>
      <c r="G1614" t="s">
        <v>130</v>
      </c>
      <c r="I1614" t="s">
        <v>125</v>
      </c>
      <c r="Z1614" t="str">
        <f>IFERROR(MID(AA1614,FIND("-",H1614,1)+1,20),_xlfn.IFNA(VLOOKUP(F1614&amp;"-"&amp;AA1614,Ref_Kontak!$A:$E,4,FALSE),Ref_Kontak!$H$2))</f>
        <v>628999007703</v>
      </c>
      <c r="AA1614" t="str">
        <f t="shared" si="250"/>
        <v/>
      </c>
      <c r="AB1614" t="str">
        <f t="shared" si="251"/>
        <v/>
      </c>
      <c r="AC1614" t="str">
        <f t="shared" si="252"/>
        <v>628999007703</v>
      </c>
      <c r="AD1614" t="str">
        <f t="shared" si="253"/>
        <v>Halo+,+Visual+AI+5S+mendeteksi+Violation%3A+METALDET1-LINE+8</v>
      </c>
      <c r="AE1614" t="str">
        <f t="shared" si="254"/>
        <v>https://web.whatsapp.com/send/?phone=628999007703&amp;text=Halo+,+Visual+AI+5S+mendeteksi+Violation%3A+METALDET1-LINE+8&amp;type=phone_number&amp;app_absent=0</v>
      </c>
      <c r="AF1614" t="b">
        <f>IF(ISNA(VLOOKUP(D1614&amp;"-"&amp;AB1614, Ref_Kontak!$A:$E, 4, FALSE)), FALSE, TRUE)</f>
        <v>0</v>
      </c>
      <c r="AG1614" t="str">
        <f>_xlfn.IFNA(VLOOKUP(Z1614,Ref_Kontak!H:H,1,FALSE),"FALSE")</f>
        <v>628999007703</v>
      </c>
      <c r="AH1614" t="str">
        <f t="shared" si="255"/>
        <v>METALDET1-LINE 8</v>
      </c>
      <c r="AI1614">
        <f>IF(I1614="violation",COUNTIF($AH$1:AH1614,AH1614),0)</f>
        <v>759</v>
      </c>
      <c r="AJ1614" t="str">
        <f t="shared" si="256"/>
        <v>violation-METALDET1</v>
      </c>
      <c r="AK1614">
        <f>IF(I1614="violation",COUNTIF($AJ$1:AJ1614,AJ1614),FALSE)</f>
        <v>1379</v>
      </c>
      <c r="AL1614">
        <f t="shared" si="257"/>
        <v>0</v>
      </c>
      <c r="AM1614">
        <f t="shared" si="258"/>
        <v>3</v>
      </c>
      <c r="AN1614" t="str">
        <f t="shared" si="259"/>
        <v>ALERT! 3 Violation founded @METALDET1</v>
      </c>
    </row>
    <row r="1615" spans="1:40">
      <c r="A1615" t="s">
        <v>120</v>
      </c>
      <c r="B1615" t="s">
        <v>121</v>
      </c>
      <c r="C1615" t="s">
        <v>1093</v>
      </c>
      <c r="D1615" t="s">
        <v>589</v>
      </c>
      <c r="E1615">
        <v>1</v>
      </c>
      <c r="G1615" t="s">
        <v>130</v>
      </c>
      <c r="I1615" t="s">
        <v>125</v>
      </c>
      <c r="Z1615" t="str">
        <f>IFERROR(MID(AA1615,FIND("-",H1615,1)+1,20),_xlfn.IFNA(VLOOKUP(F1615&amp;"-"&amp;AA1615,Ref_Kontak!$A:$E,4,FALSE),Ref_Kontak!$H$2))</f>
        <v>628999007703</v>
      </c>
      <c r="AA1615" t="str">
        <f t="shared" si="250"/>
        <v/>
      </c>
      <c r="AB1615" t="str">
        <f t="shared" si="251"/>
        <v/>
      </c>
      <c r="AC1615" t="str">
        <f t="shared" si="252"/>
        <v>628999007703</v>
      </c>
      <c r="AD1615" t="str">
        <f t="shared" si="253"/>
        <v>Halo+,+Visual+AI+5S+mendeteksi+Violation%3A+METALDET1-LINE+13</v>
      </c>
      <c r="AE1615" t="str">
        <f t="shared" si="254"/>
        <v>https://web.whatsapp.com/send/?phone=628999007703&amp;text=Halo+,+Visual+AI+5S+mendeteksi+Violation%3A+METALDET1-LINE+13&amp;type=phone_number&amp;app_absent=0</v>
      </c>
      <c r="AF1615" t="b">
        <f>IF(ISNA(VLOOKUP(D1615&amp;"-"&amp;AB1615, Ref_Kontak!$A:$E, 4, FALSE)), FALSE, TRUE)</f>
        <v>0</v>
      </c>
      <c r="AG1615" t="str">
        <f>_xlfn.IFNA(VLOOKUP(Z1615,Ref_Kontak!H:H,1,FALSE),"FALSE")</f>
        <v>628999007703</v>
      </c>
      <c r="AH1615" t="str">
        <f t="shared" si="255"/>
        <v>METALDET1-LINE 13</v>
      </c>
      <c r="AI1615">
        <f>IF(I1615="violation",COUNTIF($AH$1:AH1615,AH1615),0)</f>
        <v>622</v>
      </c>
      <c r="AJ1615" t="str">
        <f t="shared" si="256"/>
        <v>violation-METALDET1</v>
      </c>
      <c r="AK1615">
        <f>IF(I1615="violation",COUNTIF($AJ$1:AJ1615,AJ1615),FALSE)</f>
        <v>1380</v>
      </c>
      <c r="AL1615">
        <f t="shared" si="257"/>
        <v>0</v>
      </c>
      <c r="AM1615">
        <f t="shared" si="258"/>
        <v>3</v>
      </c>
      <c r="AN1615" t="str">
        <f t="shared" si="259"/>
        <v>ALERT! 3 Violation founded @METALDET1</v>
      </c>
    </row>
    <row r="1616" spans="1:40">
      <c r="A1616" t="s">
        <v>120</v>
      </c>
      <c r="B1616" t="s">
        <v>121</v>
      </c>
      <c r="C1616" t="s">
        <v>1094</v>
      </c>
      <c r="D1616" t="s">
        <v>129</v>
      </c>
      <c r="E1616">
        <v>1</v>
      </c>
      <c r="G1616" t="s">
        <v>130</v>
      </c>
      <c r="I1616" t="s">
        <v>125</v>
      </c>
      <c r="Z1616" t="str">
        <f>IFERROR(MID(AA1616,FIND("-",H1616,1)+1,20),_xlfn.IFNA(VLOOKUP(F1616&amp;"-"&amp;AA1616,Ref_Kontak!$A:$E,4,FALSE),Ref_Kontak!$H$2))</f>
        <v>628999007703</v>
      </c>
      <c r="AA1616" t="str">
        <f t="shared" si="250"/>
        <v/>
      </c>
      <c r="AB1616" t="str">
        <f t="shared" si="251"/>
        <v/>
      </c>
      <c r="AC1616" t="str">
        <f t="shared" si="252"/>
        <v>628999007703</v>
      </c>
      <c r="AD1616" t="str">
        <f t="shared" si="253"/>
        <v>Halo+,+Visual+AI+5S+mendeteksi+Violation%3A+METALDET1-LINE+8</v>
      </c>
      <c r="AE1616" t="str">
        <f t="shared" si="254"/>
        <v>https://web.whatsapp.com/send/?phone=628999007703&amp;text=Halo+,+Visual+AI+5S+mendeteksi+Violation%3A+METALDET1-LINE+8&amp;type=phone_number&amp;app_absent=0</v>
      </c>
      <c r="AF1616" t="b">
        <f>IF(ISNA(VLOOKUP(D1616&amp;"-"&amp;AB1616, Ref_Kontak!$A:$E, 4, FALSE)), FALSE, TRUE)</f>
        <v>0</v>
      </c>
      <c r="AG1616" t="str">
        <f>_xlfn.IFNA(VLOOKUP(Z1616,Ref_Kontak!H:H,1,FALSE),"FALSE")</f>
        <v>628999007703</v>
      </c>
      <c r="AH1616" t="str">
        <f t="shared" si="255"/>
        <v>METALDET1-LINE 8</v>
      </c>
      <c r="AI1616">
        <f>IF(I1616="violation",COUNTIF($AH$1:AH1616,AH1616),0)</f>
        <v>760</v>
      </c>
      <c r="AJ1616" t="str">
        <f t="shared" si="256"/>
        <v>violation-METALDET1</v>
      </c>
      <c r="AK1616">
        <f>IF(I1616="violation",COUNTIF($AJ$1:AJ1616,AJ1616),FALSE)</f>
        <v>1381</v>
      </c>
      <c r="AL1616">
        <f t="shared" si="257"/>
        <v>0</v>
      </c>
      <c r="AM1616">
        <f t="shared" si="258"/>
        <v>3</v>
      </c>
      <c r="AN1616" t="str">
        <f t="shared" si="259"/>
        <v>ALERT! 3 Violation founded @METALDET1</v>
      </c>
    </row>
    <row r="1617" spans="1:40">
      <c r="A1617" t="s">
        <v>120</v>
      </c>
      <c r="B1617" t="s">
        <v>121</v>
      </c>
      <c r="C1617" t="s">
        <v>1095</v>
      </c>
      <c r="D1617" t="s">
        <v>589</v>
      </c>
      <c r="E1617">
        <v>1</v>
      </c>
      <c r="G1617" t="s">
        <v>130</v>
      </c>
      <c r="I1617" t="s">
        <v>125</v>
      </c>
      <c r="Z1617" t="str">
        <f>IFERROR(MID(AA1617,FIND("-",H1617,1)+1,20),_xlfn.IFNA(VLOOKUP(F1617&amp;"-"&amp;AA1617,Ref_Kontak!$A:$E,4,FALSE),Ref_Kontak!$H$2))</f>
        <v>628999007703</v>
      </c>
      <c r="AA1617" t="str">
        <f t="shared" si="250"/>
        <v/>
      </c>
      <c r="AB1617" t="str">
        <f t="shared" si="251"/>
        <v/>
      </c>
      <c r="AC1617" t="str">
        <f t="shared" si="252"/>
        <v>628999007703</v>
      </c>
      <c r="AD1617" t="str">
        <f t="shared" si="253"/>
        <v>Halo+,+Visual+AI+5S+mendeteksi+Violation%3A+METALDET1-LINE+13</v>
      </c>
      <c r="AE1617" t="str">
        <f t="shared" si="254"/>
        <v>https://web.whatsapp.com/send/?phone=628999007703&amp;text=Halo+,+Visual+AI+5S+mendeteksi+Violation%3A+METALDET1-LINE+13&amp;type=phone_number&amp;app_absent=0</v>
      </c>
      <c r="AF1617" t="b">
        <f>IF(ISNA(VLOOKUP(D1617&amp;"-"&amp;AB1617, Ref_Kontak!$A:$E, 4, FALSE)), FALSE, TRUE)</f>
        <v>0</v>
      </c>
      <c r="AG1617" t="str">
        <f>_xlfn.IFNA(VLOOKUP(Z1617,Ref_Kontak!H:H,1,FALSE),"FALSE")</f>
        <v>628999007703</v>
      </c>
      <c r="AH1617" t="str">
        <f t="shared" si="255"/>
        <v>METALDET1-LINE 13</v>
      </c>
      <c r="AI1617">
        <f>IF(I1617="violation",COUNTIF($AH$1:AH1617,AH1617),0)</f>
        <v>623</v>
      </c>
      <c r="AJ1617" t="str">
        <f t="shared" si="256"/>
        <v>violation-METALDET1</v>
      </c>
      <c r="AK1617">
        <f>IF(I1617="violation",COUNTIF($AJ$1:AJ1617,AJ1617),FALSE)</f>
        <v>1382</v>
      </c>
      <c r="AL1617">
        <f t="shared" si="257"/>
        <v>0</v>
      </c>
      <c r="AM1617">
        <f t="shared" si="258"/>
        <v>3</v>
      </c>
      <c r="AN1617" t="str">
        <f t="shared" si="259"/>
        <v>ALERT! 3 Violation founded @METALDET1</v>
      </c>
    </row>
    <row r="1618" spans="1:40">
      <c r="A1618" t="s">
        <v>120</v>
      </c>
      <c r="B1618" t="s">
        <v>121</v>
      </c>
      <c r="C1618" t="s">
        <v>1095</v>
      </c>
      <c r="D1618" t="s">
        <v>129</v>
      </c>
      <c r="E1618">
        <v>1</v>
      </c>
      <c r="G1618" t="s">
        <v>130</v>
      </c>
      <c r="I1618" t="s">
        <v>125</v>
      </c>
      <c r="Z1618" t="str">
        <f>IFERROR(MID(AA1618,FIND("-",H1618,1)+1,20),_xlfn.IFNA(VLOOKUP(F1618&amp;"-"&amp;AA1618,Ref_Kontak!$A:$E,4,FALSE),Ref_Kontak!$H$2))</f>
        <v>628999007703</v>
      </c>
      <c r="AA1618" t="str">
        <f t="shared" si="250"/>
        <v/>
      </c>
      <c r="AB1618" t="str">
        <f t="shared" si="251"/>
        <v/>
      </c>
      <c r="AC1618" t="str">
        <f t="shared" si="252"/>
        <v>628999007703</v>
      </c>
      <c r="AD1618" t="str">
        <f t="shared" si="253"/>
        <v>Halo+,+Visual+AI+5S+mendeteksi+Violation%3A+METALDET1-LINE+8</v>
      </c>
      <c r="AE1618" t="str">
        <f t="shared" si="254"/>
        <v>https://web.whatsapp.com/send/?phone=628999007703&amp;text=Halo+,+Visual+AI+5S+mendeteksi+Violation%3A+METALDET1-LINE+8&amp;type=phone_number&amp;app_absent=0</v>
      </c>
      <c r="AF1618" t="b">
        <f>IF(ISNA(VLOOKUP(D1618&amp;"-"&amp;AB1618, Ref_Kontak!$A:$E, 4, FALSE)), FALSE, TRUE)</f>
        <v>0</v>
      </c>
      <c r="AG1618" t="str">
        <f>_xlfn.IFNA(VLOOKUP(Z1618,Ref_Kontak!H:H,1,FALSE),"FALSE")</f>
        <v>628999007703</v>
      </c>
      <c r="AH1618" t="str">
        <f t="shared" si="255"/>
        <v>METALDET1-LINE 8</v>
      </c>
      <c r="AI1618">
        <f>IF(I1618="violation",COUNTIF($AH$1:AH1618,AH1618),0)</f>
        <v>761</v>
      </c>
      <c r="AJ1618" t="str">
        <f t="shared" si="256"/>
        <v>violation-METALDET1</v>
      </c>
      <c r="AK1618">
        <f>IF(I1618="violation",COUNTIF($AJ$1:AJ1618,AJ1618),FALSE)</f>
        <v>1383</v>
      </c>
      <c r="AL1618">
        <f t="shared" si="257"/>
        <v>0</v>
      </c>
      <c r="AM1618">
        <f t="shared" si="258"/>
        <v>3</v>
      </c>
      <c r="AN1618" t="str">
        <f t="shared" si="259"/>
        <v>ALERT! 3 Violation founded @METALDET1</v>
      </c>
    </row>
    <row r="1619" spans="1:40">
      <c r="A1619" t="s">
        <v>120</v>
      </c>
      <c r="B1619" t="s">
        <v>121</v>
      </c>
      <c r="C1619" t="s">
        <v>1095</v>
      </c>
      <c r="D1619" t="s">
        <v>589</v>
      </c>
      <c r="E1619">
        <v>1</v>
      </c>
      <c r="G1619" t="s">
        <v>130</v>
      </c>
      <c r="I1619" t="s">
        <v>125</v>
      </c>
      <c r="Z1619" t="str">
        <f>IFERROR(MID(AA1619,FIND("-",H1619,1)+1,20),_xlfn.IFNA(VLOOKUP(F1619&amp;"-"&amp;AA1619,Ref_Kontak!$A:$E,4,FALSE),Ref_Kontak!$H$2))</f>
        <v>628999007703</v>
      </c>
      <c r="AA1619" t="str">
        <f t="shared" si="250"/>
        <v/>
      </c>
      <c r="AB1619" t="str">
        <f t="shared" si="251"/>
        <v/>
      </c>
      <c r="AC1619" t="str">
        <f t="shared" si="252"/>
        <v>628999007703</v>
      </c>
      <c r="AD1619" t="str">
        <f t="shared" si="253"/>
        <v>Halo+,+Visual+AI+5S+mendeteksi+Violation%3A+METALDET1-LINE+13</v>
      </c>
      <c r="AE1619" t="str">
        <f t="shared" si="254"/>
        <v>https://web.whatsapp.com/send/?phone=628999007703&amp;text=Halo+,+Visual+AI+5S+mendeteksi+Violation%3A+METALDET1-LINE+13&amp;type=phone_number&amp;app_absent=0</v>
      </c>
      <c r="AF1619" t="b">
        <f>IF(ISNA(VLOOKUP(D1619&amp;"-"&amp;AB1619, Ref_Kontak!$A:$E, 4, FALSE)), FALSE, TRUE)</f>
        <v>0</v>
      </c>
      <c r="AG1619" t="str">
        <f>_xlfn.IFNA(VLOOKUP(Z1619,Ref_Kontak!H:H,1,FALSE),"FALSE")</f>
        <v>628999007703</v>
      </c>
      <c r="AH1619" t="str">
        <f t="shared" si="255"/>
        <v>METALDET1-LINE 13</v>
      </c>
      <c r="AI1619">
        <f>IF(I1619="violation",COUNTIF($AH$1:AH1619,AH1619),0)</f>
        <v>624</v>
      </c>
      <c r="AJ1619" t="str">
        <f t="shared" si="256"/>
        <v>violation-METALDET1</v>
      </c>
      <c r="AK1619">
        <f>IF(I1619="violation",COUNTIF($AJ$1:AJ1619,AJ1619),FALSE)</f>
        <v>1384</v>
      </c>
      <c r="AL1619">
        <f t="shared" si="257"/>
        <v>0</v>
      </c>
      <c r="AM1619">
        <f t="shared" si="258"/>
        <v>3</v>
      </c>
      <c r="AN1619" t="str">
        <f t="shared" si="259"/>
        <v>ALERT! 3 Violation founded @METALDET1</v>
      </c>
    </row>
    <row r="1620" spans="1:40">
      <c r="A1620" t="s">
        <v>120</v>
      </c>
      <c r="B1620" t="s">
        <v>121</v>
      </c>
      <c r="C1620" t="s">
        <v>1096</v>
      </c>
      <c r="D1620" t="s">
        <v>129</v>
      </c>
      <c r="E1620">
        <v>1</v>
      </c>
      <c r="G1620" t="s">
        <v>130</v>
      </c>
      <c r="I1620" t="s">
        <v>125</v>
      </c>
      <c r="Z1620" t="str">
        <f>IFERROR(MID(AA1620,FIND("-",H1620,1)+1,20),_xlfn.IFNA(VLOOKUP(F1620&amp;"-"&amp;AA1620,Ref_Kontak!$A:$E,4,FALSE),Ref_Kontak!$H$2))</f>
        <v>628999007703</v>
      </c>
      <c r="AA1620" t="str">
        <f t="shared" si="250"/>
        <v/>
      </c>
      <c r="AB1620" t="str">
        <f t="shared" si="251"/>
        <v/>
      </c>
      <c r="AC1620" t="str">
        <f t="shared" si="252"/>
        <v>628999007703</v>
      </c>
      <c r="AD1620" t="str">
        <f t="shared" si="253"/>
        <v>Halo+,+Visual+AI+5S+mendeteksi+Violation%3A+METALDET1-LINE+8</v>
      </c>
      <c r="AE1620" t="str">
        <f t="shared" si="254"/>
        <v>https://web.whatsapp.com/send/?phone=628999007703&amp;text=Halo+,+Visual+AI+5S+mendeteksi+Violation%3A+METALDET1-LINE+8&amp;type=phone_number&amp;app_absent=0</v>
      </c>
      <c r="AF1620" t="b">
        <f>IF(ISNA(VLOOKUP(D1620&amp;"-"&amp;AB1620, Ref_Kontak!$A:$E, 4, FALSE)), FALSE, TRUE)</f>
        <v>0</v>
      </c>
      <c r="AG1620" t="str">
        <f>_xlfn.IFNA(VLOOKUP(Z1620,Ref_Kontak!H:H,1,FALSE),"FALSE")</f>
        <v>628999007703</v>
      </c>
      <c r="AH1620" t="str">
        <f t="shared" si="255"/>
        <v>METALDET1-LINE 8</v>
      </c>
      <c r="AI1620">
        <f>IF(I1620="violation",COUNTIF($AH$1:AH1620,AH1620),0)</f>
        <v>762</v>
      </c>
      <c r="AJ1620" t="str">
        <f t="shared" si="256"/>
        <v>violation-METALDET1</v>
      </c>
      <c r="AK1620">
        <f>IF(I1620="violation",COUNTIF($AJ$1:AJ1620,AJ1620),FALSE)</f>
        <v>1385</v>
      </c>
      <c r="AL1620">
        <f t="shared" si="257"/>
        <v>0</v>
      </c>
      <c r="AM1620">
        <f t="shared" si="258"/>
        <v>3</v>
      </c>
      <c r="AN1620" t="str">
        <f t="shared" si="259"/>
        <v>ALERT! 3 Violation founded @METALDET1</v>
      </c>
    </row>
    <row r="1621" spans="1:40">
      <c r="A1621" t="s">
        <v>120</v>
      </c>
      <c r="B1621" t="s">
        <v>121</v>
      </c>
      <c r="C1621" t="s">
        <v>1096</v>
      </c>
      <c r="D1621" t="s">
        <v>589</v>
      </c>
      <c r="E1621">
        <v>1</v>
      </c>
      <c r="G1621" t="s">
        <v>130</v>
      </c>
      <c r="I1621" t="s">
        <v>125</v>
      </c>
      <c r="Z1621" t="str">
        <f>IFERROR(MID(AA1621,FIND("-",H1621,1)+1,20),_xlfn.IFNA(VLOOKUP(F1621&amp;"-"&amp;AA1621,Ref_Kontak!$A:$E,4,FALSE),Ref_Kontak!$H$2))</f>
        <v>628999007703</v>
      </c>
      <c r="AA1621" t="str">
        <f t="shared" si="250"/>
        <v/>
      </c>
      <c r="AB1621" t="str">
        <f t="shared" si="251"/>
        <v/>
      </c>
      <c r="AC1621" t="str">
        <f t="shared" si="252"/>
        <v>628999007703</v>
      </c>
      <c r="AD1621" t="str">
        <f t="shared" si="253"/>
        <v>Halo+,+Visual+AI+5S+mendeteksi+Violation%3A+METALDET1-LINE+13</v>
      </c>
      <c r="AE1621" t="str">
        <f t="shared" si="254"/>
        <v>https://web.whatsapp.com/send/?phone=628999007703&amp;text=Halo+,+Visual+AI+5S+mendeteksi+Violation%3A+METALDET1-LINE+13&amp;type=phone_number&amp;app_absent=0</v>
      </c>
      <c r="AF1621" t="b">
        <f>IF(ISNA(VLOOKUP(D1621&amp;"-"&amp;AB1621, Ref_Kontak!$A:$E, 4, FALSE)), FALSE, TRUE)</f>
        <v>0</v>
      </c>
      <c r="AG1621" t="str">
        <f>_xlfn.IFNA(VLOOKUP(Z1621,Ref_Kontak!H:H,1,FALSE),"FALSE")</f>
        <v>628999007703</v>
      </c>
      <c r="AH1621" t="str">
        <f t="shared" si="255"/>
        <v>METALDET1-LINE 13</v>
      </c>
      <c r="AI1621">
        <f>IF(I1621="violation",COUNTIF($AH$1:AH1621,AH1621),0)</f>
        <v>625</v>
      </c>
      <c r="AJ1621" t="str">
        <f t="shared" si="256"/>
        <v>violation-METALDET1</v>
      </c>
      <c r="AK1621">
        <f>IF(I1621="violation",COUNTIF($AJ$1:AJ1621,AJ1621),FALSE)</f>
        <v>1386</v>
      </c>
      <c r="AL1621">
        <f t="shared" si="257"/>
        <v>0</v>
      </c>
      <c r="AM1621">
        <f t="shared" si="258"/>
        <v>3</v>
      </c>
      <c r="AN1621" t="str">
        <f t="shared" si="259"/>
        <v>ALERT! 3 Violation founded @METALDET1</v>
      </c>
    </row>
    <row r="1622" spans="1:40">
      <c r="A1622" t="s">
        <v>120</v>
      </c>
      <c r="B1622" t="s">
        <v>121</v>
      </c>
      <c r="C1622" t="s">
        <v>1097</v>
      </c>
      <c r="D1622" t="s">
        <v>589</v>
      </c>
      <c r="E1622">
        <v>1</v>
      </c>
      <c r="G1622" t="s">
        <v>130</v>
      </c>
      <c r="I1622" t="s">
        <v>125</v>
      </c>
      <c r="Z1622" t="str">
        <f>IFERROR(MID(AA1622,FIND("-",H1622,1)+1,20),_xlfn.IFNA(VLOOKUP(F1622&amp;"-"&amp;AA1622,Ref_Kontak!$A:$E,4,FALSE),Ref_Kontak!$H$2))</f>
        <v>628999007703</v>
      </c>
      <c r="AA1622" t="str">
        <f t="shared" si="250"/>
        <v/>
      </c>
      <c r="AB1622" t="str">
        <f t="shared" si="251"/>
        <v/>
      </c>
      <c r="AC1622" t="str">
        <f t="shared" si="252"/>
        <v>628999007703</v>
      </c>
      <c r="AD1622" t="str">
        <f t="shared" si="253"/>
        <v>Halo+,+Visual+AI+5S+mendeteksi+Violation%3A+METALDET1-LINE+13</v>
      </c>
      <c r="AE1622" t="str">
        <f t="shared" si="254"/>
        <v>https://web.whatsapp.com/send/?phone=628999007703&amp;text=Halo+,+Visual+AI+5S+mendeteksi+Violation%3A+METALDET1-LINE+13&amp;type=phone_number&amp;app_absent=0</v>
      </c>
      <c r="AF1622" t="b">
        <f>IF(ISNA(VLOOKUP(D1622&amp;"-"&amp;AB1622, Ref_Kontak!$A:$E, 4, FALSE)), FALSE, TRUE)</f>
        <v>0</v>
      </c>
      <c r="AG1622" t="str">
        <f>_xlfn.IFNA(VLOOKUP(Z1622,Ref_Kontak!H:H,1,FALSE),"FALSE")</f>
        <v>628999007703</v>
      </c>
      <c r="AH1622" t="str">
        <f t="shared" si="255"/>
        <v>METALDET1-LINE 13</v>
      </c>
      <c r="AI1622">
        <f>IF(I1622="violation",COUNTIF($AH$1:AH1622,AH1622),0)</f>
        <v>626</v>
      </c>
      <c r="AJ1622" t="str">
        <f t="shared" si="256"/>
        <v>violation-METALDET1</v>
      </c>
      <c r="AK1622">
        <f>IF(I1622="violation",COUNTIF($AJ$1:AJ1622,AJ1622),FALSE)</f>
        <v>1387</v>
      </c>
      <c r="AL1622">
        <f t="shared" si="257"/>
        <v>0</v>
      </c>
      <c r="AM1622">
        <f t="shared" si="258"/>
        <v>3</v>
      </c>
      <c r="AN1622" t="str">
        <f t="shared" si="259"/>
        <v>ALERT! 3 Violation founded @METALDET1</v>
      </c>
    </row>
    <row r="1623" spans="1:40">
      <c r="A1623" t="s">
        <v>120</v>
      </c>
      <c r="B1623" t="s">
        <v>121</v>
      </c>
      <c r="C1623" t="s">
        <v>1097</v>
      </c>
      <c r="D1623" t="s">
        <v>129</v>
      </c>
      <c r="E1623">
        <v>1</v>
      </c>
      <c r="G1623" t="s">
        <v>130</v>
      </c>
      <c r="I1623" t="s">
        <v>125</v>
      </c>
      <c r="Z1623" t="str">
        <f>IFERROR(MID(AA1623,FIND("-",H1623,1)+1,20),_xlfn.IFNA(VLOOKUP(F1623&amp;"-"&amp;AA1623,Ref_Kontak!$A:$E,4,FALSE),Ref_Kontak!$H$2))</f>
        <v>628999007703</v>
      </c>
      <c r="AA1623" t="str">
        <f t="shared" si="250"/>
        <v/>
      </c>
      <c r="AB1623" t="str">
        <f t="shared" si="251"/>
        <v/>
      </c>
      <c r="AC1623" t="str">
        <f t="shared" si="252"/>
        <v>628999007703</v>
      </c>
      <c r="AD1623" t="str">
        <f t="shared" si="253"/>
        <v>Halo+,+Visual+AI+5S+mendeteksi+Violation%3A+METALDET1-LINE+8</v>
      </c>
      <c r="AE1623" t="str">
        <f t="shared" si="254"/>
        <v>https://web.whatsapp.com/send/?phone=628999007703&amp;text=Halo+,+Visual+AI+5S+mendeteksi+Violation%3A+METALDET1-LINE+8&amp;type=phone_number&amp;app_absent=0</v>
      </c>
      <c r="AF1623" t="b">
        <f>IF(ISNA(VLOOKUP(D1623&amp;"-"&amp;AB1623, Ref_Kontak!$A:$E, 4, FALSE)), FALSE, TRUE)</f>
        <v>0</v>
      </c>
      <c r="AG1623" t="str">
        <f>_xlfn.IFNA(VLOOKUP(Z1623,Ref_Kontak!H:H,1,FALSE),"FALSE")</f>
        <v>628999007703</v>
      </c>
      <c r="AH1623" t="str">
        <f t="shared" si="255"/>
        <v>METALDET1-LINE 8</v>
      </c>
      <c r="AI1623">
        <f>IF(I1623="violation",COUNTIF($AH$1:AH1623,AH1623),0)</f>
        <v>763</v>
      </c>
      <c r="AJ1623" t="str">
        <f t="shared" si="256"/>
        <v>violation-METALDET1</v>
      </c>
      <c r="AK1623">
        <f>IF(I1623="violation",COUNTIF($AJ$1:AJ1623,AJ1623),FALSE)</f>
        <v>1388</v>
      </c>
      <c r="AL1623">
        <f t="shared" si="257"/>
        <v>0</v>
      </c>
      <c r="AM1623">
        <f t="shared" si="258"/>
        <v>3</v>
      </c>
      <c r="AN1623" t="str">
        <f t="shared" si="259"/>
        <v>ALERT! 3 Violation founded @METALDET1</v>
      </c>
    </row>
    <row r="1624" spans="1:40">
      <c r="A1624" t="s">
        <v>120</v>
      </c>
      <c r="B1624" t="s">
        <v>121</v>
      </c>
      <c r="C1624" t="s">
        <v>1098</v>
      </c>
      <c r="D1624" t="s">
        <v>129</v>
      </c>
      <c r="E1624">
        <v>1</v>
      </c>
      <c r="G1624" t="s">
        <v>130</v>
      </c>
      <c r="I1624" t="s">
        <v>125</v>
      </c>
      <c r="Z1624" t="str">
        <f>IFERROR(MID(AA1624,FIND("-",H1624,1)+1,20),_xlfn.IFNA(VLOOKUP(F1624&amp;"-"&amp;AA1624,Ref_Kontak!$A:$E,4,FALSE),Ref_Kontak!$H$2))</f>
        <v>628999007703</v>
      </c>
      <c r="AA1624" t="str">
        <f t="shared" si="250"/>
        <v/>
      </c>
      <c r="AB1624" t="str">
        <f t="shared" si="251"/>
        <v/>
      </c>
      <c r="AC1624" t="str">
        <f t="shared" si="252"/>
        <v>628999007703</v>
      </c>
      <c r="AD1624" t="str">
        <f t="shared" si="253"/>
        <v>Halo+,+Visual+AI+5S+mendeteksi+Violation%3A+METALDET1-LINE+8</v>
      </c>
      <c r="AE1624" t="str">
        <f t="shared" si="254"/>
        <v>https://web.whatsapp.com/send/?phone=628999007703&amp;text=Halo+,+Visual+AI+5S+mendeteksi+Violation%3A+METALDET1-LINE+8&amp;type=phone_number&amp;app_absent=0</v>
      </c>
      <c r="AF1624" t="b">
        <f>IF(ISNA(VLOOKUP(D1624&amp;"-"&amp;AB1624, Ref_Kontak!$A:$E, 4, FALSE)), FALSE, TRUE)</f>
        <v>0</v>
      </c>
      <c r="AG1624" t="str">
        <f>_xlfn.IFNA(VLOOKUP(Z1624,Ref_Kontak!H:H,1,FALSE),"FALSE")</f>
        <v>628999007703</v>
      </c>
      <c r="AH1624" t="str">
        <f t="shared" si="255"/>
        <v>METALDET1-LINE 8</v>
      </c>
      <c r="AI1624">
        <f>IF(I1624="violation",COUNTIF($AH$1:AH1624,AH1624),0)</f>
        <v>764</v>
      </c>
      <c r="AJ1624" t="str">
        <f t="shared" si="256"/>
        <v>violation-METALDET1</v>
      </c>
      <c r="AK1624">
        <f>IF(I1624="violation",COUNTIF($AJ$1:AJ1624,AJ1624),FALSE)</f>
        <v>1389</v>
      </c>
      <c r="AL1624">
        <f t="shared" si="257"/>
        <v>0</v>
      </c>
      <c r="AM1624">
        <f t="shared" si="258"/>
        <v>3</v>
      </c>
      <c r="AN1624" t="str">
        <f t="shared" si="259"/>
        <v>ALERT! 3 Violation founded @METALDET1</v>
      </c>
    </row>
    <row r="1625" spans="1:40">
      <c r="A1625" t="s">
        <v>120</v>
      </c>
      <c r="B1625" t="s">
        <v>121</v>
      </c>
      <c r="C1625" t="s">
        <v>1098</v>
      </c>
      <c r="D1625" t="s">
        <v>589</v>
      </c>
      <c r="E1625">
        <v>1</v>
      </c>
      <c r="G1625" t="s">
        <v>130</v>
      </c>
      <c r="I1625" t="s">
        <v>125</v>
      </c>
      <c r="Z1625" t="str">
        <f>IFERROR(MID(AA1625,FIND("-",H1625,1)+1,20),_xlfn.IFNA(VLOOKUP(F1625&amp;"-"&amp;AA1625,Ref_Kontak!$A:$E,4,FALSE),Ref_Kontak!$H$2))</f>
        <v>628999007703</v>
      </c>
      <c r="AA1625" t="str">
        <f t="shared" si="250"/>
        <v/>
      </c>
      <c r="AB1625" t="str">
        <f t="shared" si="251"/>
        <v/>
      </c>
      <c r="AC1625" t="str">
        <f t="shared" si="252"/>
        <v>628999007703</v>
      </c>
      <c r="AD1625" t="str">
        <f t="shared" si="253"/>
        <v>Halo+,+Visual+AI+5S+mendeteksi+Violation%3A+METALDET1-LINE+13</v>
      </c>
      <c r="AE1625" t="str">
        <f t="shared" si="254"/>
        <v>https://web.whatsapp.com/send/?phone=628999007703&amp;text=Halo+,+Visual+AI+5S+mendeteksi+Violation%3A+METALDET1-LINE+13&amp;type=phone_number&amp;app_absent=0</v>
      </c>
      <c r="AF1625" t="b">
        <f>IF(ISNA(VLOOKUP(D1625&amp;"-"&amp;AB1625, Ref_Kontak!$A:$E, 4, FALSE)), FALSE, TRUE)</f>
        <v>0</v>
      </c>
      <c r="AG1625" t="str">
        <f>_xlfn.IFNA(VLOOKUP(Z1625,Ref_Kontak!H:H,1,FALSE),"FALSE")</f>
        <v>628999007703</v>
      </c>
      <c r="AH1625" t="str">
        <f t="shared" si="255"/>
        <v>METALDET1-LINE 13</v>
      </c>
      <c r="AI1625">
        <f>IF(I1625="violation",COUNTIF($AH$1:AH1625,AH1625),0)</f>
        <v>627</v>
      </c>
      <c r="AJ1625" t="str">
        <f t="shared" si="256"/>
        <v>violation-METALDET1</v>
      </c>
      <c r="AK1625">
        <f>IF(I1625="violation",COUNTIF($AJ$1:AJ1625,AJ1625),FALSE)</f>
        <v>1390</v>
      </c>
      <c r="AL1625">
        <f t="shared" si="257"/>
        <v>0</v>
      </c>
      <c r="AM1625">
        <f t="shared" si="258"/>
        <v>3</v>
      </c>
      <c r="AN1625" t="str">
        <f t="shared" si="259"/>
        <v>ALERT! 3 Violation founded @METALDET1</v>
      </c>
    </row>
    <row r="1626" spans="1:40">
      <c r="A1626" t="s">
        <v>120</v>
      </c>
      <c r="B1626" t="s">
        <v>121</v>
      </c>
      <c r="C1626" t="s">
        <v>1099</v>
      </c>
      <c r="D1626" t="s">
        <v>129</v>
      </c>
      <c r="E1626">
        <v>1</v>
      </c>
      <c r="G1626" t="s">
        <v>130</v>
      </c>
      <c r="I1626" t="s">
        <v>125</v>
      </c>
      <c r="Z1626" t="str">
        <f>IFERROR(MID(AA1626,FIND("-",H1626,1)+1,20),_xlfn.IFNA(VLOOKUP(F1626&amp;"-"&amp;AA1626,Ref_Kontak!$A:$E,4,FALSE),Ref_Kontak!$H$2))</f>
        <v>628999007703</v>
      </c>
      <c r="AA1626" t="str">
        <f t="shared" si="250"/>
        <v/>
      </c>
      <c r="AB1626" t="str">
        <f t="shared" si="251"/>
        <v/>
      </c>
      <c r="AC1626" t="str">
        <f t="shared" si="252"/>
        <v>628999007703</v>
      </c>
      <c r="AD1626" t="str">
        <f t="shared" si="253"/>
        <v>Halo+,+Visual+AI+5S+mendeteksi+Violation%3A+METALDET1-LINE+8</v>
      </c>
      <c r="AE1626" t="str">
        <f t="shared" si="254"/>
        <v>https://web.whatsapp.com/send/?phone=628999007703&amp;text=Halo+,+Visual+AI+5S+mendeteksi+Violation%3A+METALDET1-LINE+8&amp;type=phone_number&amp;app_absent=0</v>
      </c>
      <c r="AF1626" t="b">
        <f>IF(ISNA(VLOOKUP(D1626&amp;"-"&amp;AB1626, Ref_Kontak!$A:$E, 4, FALSE)), FALSE, TRUE)</f>
        <v>0</v>
      </c>
      <c r="AG1626" t="str">
        <f>_xlfn.IFNA(VLOOKUP(Z1626,Ref_Kontak!H:H,1,FALSE),"FALSE")</f>
        <v>628999007703</v>
      </c>
      <c r="AH1626" t="str">
        <f t="shared" si="255"/>
        <v>METALDET1-LINE 8</v>
      </c>
      <c r="AI1626">
        <f>IF(I1626="violation",COUNTIF($AH$1:AH1626,AH1626),0)</f>
        <v>765</v>
      </c>
      <c r="AJ1626" t="str">
        <f t="shared" si="256"/>
        <v>violation-METALDET1</v>
      </c>
      <c r="AK1626">
        <f>IF(I1626="violation",COUNTIF($AJ$1:AJ1626,AJ1626),FALSE)</f>
        <v>1391</v>
      </c>
      <c r="AL1626">
        <f t="shared" si="257"/>
        <v>0</v>
      </c>
      <c r="AM1626">
        <f t="shared" si="258"/>
        <v>3</v>
      </c>
      <c r="AN1626" t="str">
        <f t="shared" si="259"/>
        <v>ALERT! 3 Violation founded @METALDET1</v>
      </c>
    </row>
    <row r="1627" spans="1:40">
      <c r="A1627" t="s">
        <v>120</v>
      </c>
      <c r="B1627" t="s">
        <v>121</v>
      </c>
      <c r="C1627" t="s">
        <v>1100</v>
      </c>
      <c r="D1627" t="s">
        <v>589</v>
      </c>
      <c r="E1627">
        <v>1</v>
      </c>
      <c r="G1627" t="s">
        <v>130</v>
      </c>
      <c r="I1627" t="s">
        <v>125</v>
      </c>
      <c r="Z1627" t="str">
        <f>IFERROR(MID(AA1627,FIND("-",H1627,1)+1,20),_xlfn.IFNA(VLOOKUP(F1627&amp;"-"&amp;AA1627,Ref_Kontak!$A:$E,4,FALSE),Ref_Kontak!$H$2))</f>
        <v>628999007703</v>
      </c>
      <c r="AA1627" t="str">
        <f t="shared" si="250"/>
        <v/>
      </c>
      <c r="AB1627" t="str">
        <f t="shared" si="251"/>
        <v/>
      </c>
      <c r="AC1627" t="str">
        <f t="shared" si="252"/>
        <v>628999007703</v>
      </c>
      <c r="AD1627" t="str">
        <f t="shared" si="253"/>
        <v>Halo+,+Visual+AI+5S+mendeteksi+Violation%3A+METALDET1-LINE+13</v>
      </c>
      <c r="AE1627" t="str">
        <f t="shared" si="254"/>
        <v>https://web.whatsapp.com/send/?phone=628999007703&amp;text=Halo+,+Visual+AI+5S+mendeteksi+Violation%3A+METALDET1-LINE+13&amp;type=phone_number&amp;app_absent=0</v>
      </c>
      <c r="AF1627" t="b">
        <f>IF(ISNA(VLOOKUP(D1627&amp;"-"&amp;AB1627, Ref_Kontak!$A:$E, 4, FALSE)), FALSE, TRUE)</f>
        <v>0</v>
      </c>
      <c r="AG1627" t="str">
        <f>_xlfn.IFNA(VLOOKUP(Z1627,Ref_Kontak!H:H,1,FALSE),"FALSE")</f>
        <v>628999007703</v>
      </c>
      <c r="AH1627" t="str">
        <f t="shared" si="255"/>
        <v>METALDET1-LINE 13</v>
      </c>
      <c r="AI1627">
        <f>IF(I1627="violation",COUNTIF($AH$1:AH1627,AH1627),0)</f>
        <v>628</v>
      </c>
      <c r="AJ1627" t="str">
        <f t="shared" si="256"/>
        <v>violation-METALDET1</v>
      </c>
      <c r="AK1627">
        <f>IF(I1627="violation",COUNTIF($AJ$1:AJ1627,AJ1627),FALSE)</f>
        <v>1392</v>
      </c>
      <c r="AL1627">
        <f t="shared" si="257"/>
        <v>0</v>
      </c>
      <c r="AM1627">
        <f t="shared" si="258"/>
        <v>3</v>
      </c>
      <c r="AN1627" t="str">
        <f t="shared" si="259"/>
        <v>ALERT! 3 Violation founded @METALDET1</v>
      </c>
    </row>
    <row r="1628" spans="1:40">
      <c r="A1628" t="s">
        <v>120</v>
      </c>
      <c r="B1628" t="s">
        <v>121</v>
      </c>
      <c r="C1628" t="s">
        <v>1100</v>
      </c>
      <c r="D1628" t="s">
        <v>129</v>
      </c>
      <c r="E1628">
        <v>1</v>
      </c>
      <c r="G1628" t="s">
        <v>130</v>
      </c>
      <c r="I1628" t="s">
        <v>125</v>
      </c>
      <c r="Z1628" t="str">
        <f>IFERROR(MID(AA1628,FIND("-",H1628,1)+1,20),_xlfn.IFNA(VLOOKUP(F1628&amp;"-"&amp;AA1628,Ref_Kontak!$A:$E,4,FALSE),Ref_Kontak!$H$2))</f>
        <v>628999007703</v>
      </c>
      <c r="AA1628" t="str">
        <f t="shared" si="250"/>
        <v/>
      </c>
      <c r="AB1628" t="str">
        <f t="shared" si="251"/>
        <v/>
      </c>
      <c r="AC1628" t="str">
        <f t="shared" si="252"/>
        <v>628999007703</v>
      </c>
      <c r="AD1628" t="str">
        <f t="shared" si="253"/>
        <v>Halo+,+Visual+AI+5S+mendeteksi+Violation%3A+METALDET1-LINE+8</v>
      </c>
      <c r="AE1628" t="str">
        <f t="shared" si="254"/>
        <v>https://web.whatsapp.com/send/?phone=628999007703&amp;text=Halo+,+Visual+AI+5S+mendeteksi+Violation%3A+METALDET1-LINE+8&amp;type=phone_number&amp;app_absent=0</v>
      </c>
      <c r="AF1628" t="b">
        <f>IF(ISNA(VLOOKUP(D1628&amp;"-"&amp;AB1628, Ref_Kontak!$A:$E, 4, FALSE)), FALSE, TRUE)</f>
        <v>0</v>
      </c>
      <c r="AG1628" t="str">
        <f>_xlfn.IFNA(VLOOKUP(Z1628,Ref_Kontak!H:H,1,FALSE),"FALSE")</f>
        <v>628999007703</v>
      </c>
      <c r="AH1628" t="str">
        <f t="shared" si="255"/>
        <v>METALDET1-LINE 8</v>
      </c>
      <c r="AI1628">
        <f>IF(I1628="violation",COUNTIF($AH$1:AH1628,AH1628),0)</f>
        <v>766</v>
      </c>
      <c r="AJ1628" t="str">
        <f t="shared" si="256"/>
        <v>violation-METALDET1</v>
      </c>
      <c r="AK1628">
        <f>IF(I1628="violation",COUNTIF($AJ$1:AJ1628,AJ1628),FALSE)</f>
        <v>1393</v>
      </c>
      <c r="AL1628">
        <f t="shared" si="257"/>
        <v>0</v>
      </c>
      <c r="AM1628">
        <f t="shared" si="258"/>
        <v>3</v>
      </c>
      <c r="AN1628" t="str">
        <f t="shared" si="259"/>
        <v>ALERT! 3 Violation founded @METALDET1</v>
      </c>
    </row>
    <row r="1629" spans="1:40">
      <c r="A1629" t="s">
        <v>120</v>
      </c>
      <c r="B1629" t="s">
        <v>121</v>
      </c>
      <c r="C1629" t="s">
        <v>1100</v>
      </c>
      <c r="D1629" t="s">
        <v>589</v>
      </c>
      <c r="E1629">
        <v>1</v>
      </c>
      <c r="G1629" t="s">
        <v>130</v>
      </c>
      <c r="I1629" t="s">
        <v>125</v>
      </c>
      <c r="Z1629" t="str">
        <f>IFERROR(MID(AA1629,FIND("-",H1629,1)+1,20),_xlfn.IFNA(VLOOKUP(F1629&amp;"-"&amp;AA1629,Ref_Kontak!$A:$E,4,FALSE),Ref_Kontak!$H$2))</f>
        <v>628999007703</v>
      </c>
      <c r="AA1629" t="str">
        <f t="shared" si="250"/>
        <v/>
      </c>
      <c r="AB1629" t="str">
        <f t="shared" si="251"/>
        <v/>
      </c>
      <c r="AC1629" t="str">
        <f t="shared" si="252"/>
        <v>628999007703</v>
      </c>
      <c r="AD1629" t="str">
        <f t="shared" si="253"/>
        <v>Halo+,+Visual+AI+5S+mendeteksi+Violation%3A+METALDET1-LINE+13</v>
      </c>
      <c r="AE1629" t="str">
        <f t="shared" si="254"/>
        <v>https://web.whatsapp.com/send/?phone=628999007703&amp;text=Halo+,+Visual+AI+5S+mendeteksi+Violation%3A+METALDET1-LINE+13&amp;type=phone_number&amp;app_absent=0</v>
      </c>
      <c r="AF1629" t="b">
        <f>IF(ISNA(VLOOKUP(D1629&amp;"-"&amp;AB1629, Ref_Kontak!$A:$E, 4, FALSE)), FALSE, TRUE)</f>
        <v>0</v>
      </c>
      <c r="AG1629" t="str">
        <f>_xlfn.IFNA(VLOOKUP(Z1629,Ref_Kontak!H:H,1,FALSE),"FALSE")</f>
        <v>628999007703</v>
      </c>
      <c r="AH1629" t="str">
        <f t="shared" si="255"/>
        <v>METALDET1-LINE 13</v>
      </c>
      <c r="AI1629">
        <f>IF(I1629="violation",COUNTIF($AH$1:AH1629,AH1629),0)</f>
        <v>629</v>
      </c>
      <c r="AJ1629" t="str">
        <f t="shared" si="256"/>
        <v>violation-METALDET1</v>
      </c>
      <c r="AK1629">
        <f>IF(I1629="violation",COUNTIF($AJ$1:AJ1629,AJ1629),FALSE)</f>
        <v>1394</v>
      </c>
      <c r="AL1629">
        <f t="shared" si="257"/>
        <v>0</v>
      </c>
      <c r="AM1629">
        <f t="shared" si="258"/>
        <v>3</v>
      </c>
      <c r="AN1629" t="str">
        <f t="shared" si="259"/>
        <v>ALERT! 3 Violation founded @METALDET1</v>
      </c>
    </row>
    <row r="1630" spans="1:40">
      <c r="A1630" t="s">
        <v>120</v>
      </c>
      <c r="B1630" t="s">
        <v>121</v>
      </c>
      <c r="C1630" t="s">
        <v>1101</v>
      </c>
      <c r="D1630" t="s">
        <v>129</v>
      </c>
      <c r="E1630">
        <v>1</v>
      </c>
      <c r="G1630" t="s">
        <v>130</v>
      </c>
      <c r="I1630" t="s">
        <v>125</v>
      </c>
      <c r="Z1630" t="str">
        <f>IFERROR(MID(AA1630,FIND("-",H1630,1)+1,20),_xlfn.IFNA(VLOOKUP(F1630&amp;"-"&amp;AA1630,Ref_Kontak!$A:$E,4,FALSE),Ref_Kontak!$H$2))</f>
        <v>628999007703</v>
      </c>
      <c r="AA1630" t="str">
        <f t="shared" si="250"/>
        <v/>
      </c>
      <c r="AB1630" t="str">
        <f t="shared" si="251"/>
        <v/>
      </c>
      <c r="AC1630" t="str">
        <f t="shared" si="252"/>
        <v>628999007703</v>
      </c>
      <c r="AD1630" t="str">
        <f t="shared" si="253"/>
        <v>Halo+,+Visual+AI+5S+mendeteksi+Violation%3A+METALDET1-LINE+8</v>
      </c>
      <c r="AE1630" t="str">
        <f t="shared" si="254"/>
        <v>https://web.whatsapp.com/send/?phone=628999007703&amp;text=Halo+,+Visual+AI+5S+mendeteksi+Violation%3A+METALDET1-LINE+8&amp;type=phone_number&amp;app_absent=0</v>
      </c>
      <c r="AF1630" t="b">
        <f>IF(ISNA(VLOOKUP(D1630&amp;"-"&amp;AB1630, Ref_Kontak!$A:$E, 4, FALSE)), FALSE, TRUE)</f>
        <v>0</v>
      </c>
      <c r="AG1630" t="str">
        <f>_xlfn.IFNA(VLOOKUP(Z1630,Ref_Kontak!H:H,1,FALSE),"FALSE")</f>
        <v>628999007703</v>
      </c>
      <c r="AH1630" t="str">
        <f t="shared" si="255"/>
        <v>METALDET1-LINE 8</v>
      </c>
      <c r="AI1630">
        <f>IF(I1630="violation",COUNTIF($AH$1:AH1630,AH1630),0)</f>
        <v>767</v>
      </c>
      <c r="AJ1630" t="str">
        <f t="shared" si="256"/>
        <v>violation-METALDET1</v>
      </c>
      <c r="AK1630">
        <f>IF(I1630="violation",COUNTIF($AJ$1:AJ1630,AJ1630),FALSE)</f>
        <v>1395</v>
      </c>
      <c r="AL1630">
        <f t="shared" si="257"/>
        <v>0</v>
      </c>
      <c r="AM1630">
        <f t="shared" si="258"/>
        <v>3</v>
      </c>
      <c r="AN1630" t="str">
        <f t="shared" si="259"/>
        <v>ALERT! 3 Violation founded @METALDET1</v>
      </c>
    </row>
    <row r="1631" spans="1:40">
      <c r="A1631" t="s">
        <v>120</v>
      </c>
      <c r="B1631" t="s">
        <v>121</v>
      </c>
      <c r="C1631" t="s">
        <v>1101</v>
      </c>
      <c r="D1631" t="s">
        <v>589</v>
      </c>
      <c r="E1631">
        <v>1</v>
      </c>
      <c r="G1631" t="s">
        <v>130</v>
      </c>
      <c r="I1631" t="s">
        <v>125</v>
      </c>
      <c r="Z1631" t="str">
        <f>IFERROR(MID(AA1631,FIND("-",H1631,1)+1,20),_xlfn.IFNA(VLOOKUP(F1631&amp;"-"&amp;AA1631,Ref_Kontak!$A:$E,4,FALSE),Ref_Kontak!$H$2))</f>
        <v>628999007703</v>
      </c>
      <c r="AA1631" t="str">
        <f t="shared" si="250"/>
        <v/>
      </c>
      <c r="AB1631" t="str">
        <f t="shared" si="251"/>
        <v/>
      </c>
      <c r="AC1631" t="str">
        <f t="shared" si="252"/>
        <v>628999007703</v>
      </c>
      <c r="AD1631" t="str">
        <f t="shared" si="253"/>
        <v>Halo+,+Visual+AI+5S+mendeteksi+Violation%3A+METALDET1-LINE+13</v>
      </c>
      <c r="AE1631" t="str">
        <f t="shared" si="254"/>
        <v>https://web.whatsapp.com/send/?phone=628999007703&amp;text=Halo+,+Visual+AI+5S+mendeteksi+Violation%3A+METALDET1-LINE+13&amp;type=phone_number&amp;app_absent=0</v>
      </c>
      <c r="AF1631" t="b">
        <f>IF(ISNA(VLOOKUP(D1631&amp;"-"&amp;AB1631, Ref_Kontak!$A:$E, 4, FALSE)), FALSE, TRUE)</f>
        <v>0</v>
      </c>
      <c r="AG1631" t="str">
        <f>_xlfn.IFNA(VLOOKUP(Z1631,Ref_Kontak!H:H,1,FALSE),"FALSE")</f>
        <v>628999007703</v>
      </c>
      <c r="AH1631" t="str">
        <f t="shared" si="255"/>
        <v>METALDET1-LINE 13</v>
      </c>
      <c r="AI1631">
        <f>IF(I1631="violation",COUNTIF($AH$1:AH1631,AH1631),0)</f>
        <v>630</v>
      </c>
      <c r="AJ1631" t="str">
        <f t="shared" si="256"/>
        <v>violation-METALDET1</v>
      </c>
      <c r="AK1631">
        <f>IF(I1631="violation",COUNTIF($AJ$1:AJ1631,AJ1631),FALSE)</f>
        <v>1396</v>
      </c>
      <c r="AL1631">
        <f t="shared" si="257"/>
        <v>0</v>
      </c>
      <c r="AM1631">
        <f t="shared" si="258"/>
        <v>3</v>
      </c>
      <c r="AN1631" t="str">
        <f t="shared" si="259"/>
        <v>ALERT! 3 Violation founded @METALDET1</v>
      </c>
    </row>
    <row r="1632" spans="1:40">
      <c r="A1632" t="s">
        <v>120</v>
      </c>
      <c r="B1632" t="s">
        <v>121</v>
      </c>
      <c r="C1632" t="s">
        <v>1102</v>
      </c>
      <c r="D1632" t="s">
        <v>589</v>
      </c>
      <c r="E1632">
        <v>1</v>
      </c>
      <c r="G1632" t="s">
        <v>130</v>
      </c>
      <c r="I1632" t="s">
        <v>125</v>
      </c>
      <c r="Z1632" t="str">
        <f>IFERROR(MID(AA1632,FIND("-",H1632,1)+1,20),_xlfn.IFNA(VLOOKUP(F1632&amp;"-"&amp;AA1632,Ref_Kontak!$A:$E,4,FALSE),Ref_Kontak!$H$2))</f>
        <v>628999007703</v>
      </c>
      <c r="AA1632" t="str">
        <f t="shared" si="250"/>
        <v/>
      </c>
      <c r="AB1632" t="str">
        <f t="shared" si="251"/>
        <v/>
      </c>
      <c r="AC1632" t="str">
        <f t="shared" si="252"/>
        <v>628999007703</v>
      </c>
      <c r="AD1632" t="str">
        <f t="shared" si="253"/>
        <v>Halo+,+Visual+AI+5S+mendeteksi+Violation%3A+METALDET1-LINE+13</v>
      </c>
      <c r="AE1632" t="str">
        <f t="shared" si="254"/>
        <v>https://web.whatsapp.com/send/?phone=628999007703&amp;text=Halo+,+Visual+AI+5S+mendeteksi+Violation%3A+METALDET1-LINE+13&amp;type=phone_number&amp;app_absent=0</v>
      </c>
      <c r="AF1632" t="b">
        <f>IF(ISNA(VLOOKUP(D1632&amp;"-"&amp;AB1632, Ref_Kontak!$A:$E, 4, FALSE)), FALSE, TRUE)</f>
        <v>0</v>
      </c>
      <c r="AG1632" t="str">
        <f>_xlfn.IFNA(VLOOKUP(Z1632,Ref_Kontak!H:H,1,FALSE),"FALSE")</f>
        <v>628999007703</v>
      </c>
      <c r="AH1632" t="str">
        <f t="shared" si="255"/>
        <v>METALDET1-LINE 13</v>
      </c>
      <c r="AI1632">
        <f>IF(I1632="violation",COUNTIF($AH$1:AH1632,AH1632),0)</f>
        <v>631</v>
      </c>
      <c r="AJ1632" t="str">
        <f t="shared" si="256"/>
        <v>violation-METALDET1</v>
      </c>
      <c r="AK1632">
        <f>IF(I1632="violation",COUNTIF($AJ$1:AJ1632,AJ1632),FALSE)</f>
        <v>1397</v>
      </c>
      <c r="AL1632">
        <f t="shared" si="257"/>
        <v>0</v>
      </c>
      <c r="AM1632">
        <f t="shared" si="258"/>
        <v>3</v>
      </c>
      <c r="AN1632" t="str">
        <f t="shared" si="259"/>
        <v>ALERT! 3 Violation founded @METALDET1</v>
      </c>
    </row>
    <row r="1633" spans="1:40">
      <c r="A1633" t="s">
        <v>120</v>
      </c>
      <c r="B1633" t="s">
        <v>121</v>
      </c>
      <c r="C1633" t="s">
        <v>1102</v>
      </c>
      <c r="D1633" t="s">
        <v>129</v>
      </c>
      <c r="E1633">
        <v>1</v>
      </c>
      <c r="G1633" t="s">
        <v>130</v>
      </c>
      <c r="I1633" t="s">
        <v>125</v>
      </c>
      <c r="Z1633" t="str">
        <f>IFERROR(MID(AA1633,FIND("-",H1633,1)+1,20),_xlfn.IFNA(VLOOKUP(F1633&amp;"-"&amp;AA1633,Ref_Kontak!$A:$E,4,FALSE),Ref_Kontak!$H$2))</f>
        <v>628999007703</v>
      </c>
      <c r="AA1633" t="str">
        <f t="shared" si="250"/>
        <v/>
      </c>
      <c r="AB1633" t="str">
        <f t="shared" si="251"/>
        <v/>
      </c>
      <c r="AC1633" t="str">
        <f t="shared" si="252"/>
        <v>628999007703</v>
      </c>
      <c r="AD1633" t="str">
        <f t="shared" si="253"/>
        <v>Halo+,+Visual+AI+5S+mendeteksi+Violation%3A+METALDET1-LINE+8</v>
      </c>
      <c r="AE1633" t="str">
        <f t="shared" si="254"/>
        <v>https://web.whatsapp.com/send/?phone=628999007703&amp;text=Halo+,+Visual+AI+5S+mendeteksi+Violation%3A+METALDET1-LINE+8&amp;type=phone_number&amp;app_absent=0</v>
      </c>
      <c r="AF1633" t="b">
        <f>IF(ISNA(VLOOKUP(D1633&amp;"-"&amp;AB1633, Ref_Kontak!$A:$E, 4, FALSE)), FALSE, TRUE)</f>
        <v>0</v>
      </c>
      <c r="AG1633" t="str">
        <f>_xlfn.IFNA(VLOOKUP(Z1633,Ref_Kontak!H:H,1,FALSE),"FALSE")</f>
        <v>628999007703</v>
      </c>
      <c r="AH1633" t="str">
        <f t="shared" si="255"/>
        <v>METALDET1-LINE 8</v>
      </c>
      <c r="AI1633">
        <f>IF(I1633="violation",COUNTIF($AH$1:AH1633,AH1633),0)</f>
        <v>768</v>
      </c>
      <c r="AJ1633" t="str">
        <f t="shared" si="256"/>
        <v>violation-METALDET1</v>
      </c>
      <c r="AK1633">
        <f>IF(I1633="violation",COUNTIF($AJ$1:AJ1633,AJ1633),FALSE)</f>
        <v>1398</v>
      </c>
      <c r="AL1633">
        <f t="shared" si="257"/>
        <v>0</v>
      </c>
      <c r="AM1633">
        <f t="shared" si="258"/>
        <v>3</v>
      </c>
      <c r="AN1633" t="str">
        <f t="shared" si="259"/>
        <v>ALERT! 3 Violation founded @METALDET1</v>
      </c>
    </row>
    <row r="1634" spans="1:40">
      <c r="A1634" t="s">
        <v>120</v>
      </c>
      <c r="B1634" t="s">
        <v>121</v>
      </c>
      <c r="C1634" t="s">
        <v>1103</v>
      </c>
      <c r="D1634" t="s">
        <v>129</v>
      </c>
      <c r="E1634">
        <v>1</v>
      </c>
      <c r="G1634" t="s">
        <v>130</v>
      </c>
      <c r="I1634" t="s">
        <v>125</v>
      </c>
      <c r="Z1634" t="str">
        <f>IFERROR(MID(AA1634,FIND("-",H1634,1)+1,20),_xlfn.IFNA(VLOOKUP(F1634&amp;"-"&amp;AA1634,Ref_Kontak!$A:$E,4,FALSE),Ref_Kontak!$H$2))</f>
        <v>628999007703</v>
      </c>
      <c r="AA1634" t="str">
        <f t="shared" si="250"/>
        <v/>
      </c>
      <c r="AB1634" t="str">
        <f t="shared" si="251"/>
        <v/>
      </c>
      <c r="AC1634" t="str">
        <f t="shared" si="252"/>
        <v>628999007703</v>
      </c>
      <c r="AD1634" t="str">
        <f t="shared" si="253"/>
        <v>Halo+,+Visual+AI+5S+mendeteksi+Violation%3A+METALDET1-LINE+8</v>
      </c>
      <c r="AE1634" t="str">
        <f t="shared" si="254"/>
        <v>https://web.whatsapp.com/send/?phone=628999007703&amp;text=Halo+,+Visual+AI+5S+mendeteksi+Violation%3A+METALDET1-LINE+8&amp;type=phone_number&amp;app_absent=0</v>
      </c>
      <c r="AF1634" t="b">
        <f>IF(ISNA(VLOOKUP(D1634&amp;"-"&amp;AB1634, Ref_Kontak!$A:$E, 4, FALSE)), FALSE, TRUE)</f>
        <v>0</v>
      </c>
      <c r="AG1634" t="str">
        <f>_xlfn.IFNA(VLOOKUP(Z1634,Ref_Kontak!H:H,1,FALSE),"FALSE")</f>
        <v>628999007703</v>
      </c>
      <c r="AH1634" t="str">
        <f t="shared" si="255"/>
        <v>METALDET1-LINE 8</v>
      </c>
      <c r="AI1634">
        <f>IF(I1634="violation",COUNTIF($AH$1:AH1634,AH1634),0)</f>
        <v>769</v>
      </c>
      <c r="AJ1634" t="str">
        <f t="shared" si="256"/>
        <v>violation-METALDET1</v>
      </c>
      <c r="AK1634">
        <f>IF(I1634="violation",COUNTIF($AJ$1:AJ1634,AJ1634),FALSE)</f>
        <v>1399</v>
      </c>
      <c r="AL1634">
        <f t="shared" si="257"/>
        <v>0</v>
      </c>
      <c r="AM1634">
        <f t="shared" si="258"/>
        <v>3</v>
      </c>
      <c r="AN1634" t="str">
        <f t="shared" si="259"/>
        <v>ALERT! 3 Violation founded @METALDET1</v>
      </c>
    </row>
    <row r="1635" spans="1:40">
      <c r="A1635" t="s">
        <v>120</v>
      </c>
      <c r="B1635" t="s">
        <v>121</v>
      </c>
      <c r="C1635" t="s">
        <v>1103</v>
      </c>
      <c r="D1635" t="s">
        <v>589</v>
      </c>
      <c r="E1635">
        <v>1</v>
      </c>
      <c r="G1635" t="s">
        <v>130</v>
      </c>
      <c r="I1635" t="s">
        <v>125</v>
      </c>
      <c r="Z1635" t="str">
        <f>IFERROR(MID(AA1635,FIND("-",H1635,1)+1,20),_xlfn.IFNA(VLOOKUP(F1635&amp;"-"&amp;AA1635,Ref_Kontak!$A:$E,4,FALSE),Ref_Kontak!$H$2))</f>
        <v>628999007703</v>
      </c>
      <c r="AA1635" t="str">
        <f t="shared" si="250"/>
        <v/>
      </c>
      <c r="AB1635" t="str">
        <f t="shared" si="251"/>
        <v/>
      </c>
      <c r="AC1635" t="str">
        <f t="shared" si="252"/>
        <v>628999007703</v>
      </c>
      <c r="AD1635" t="str">
        <f t="shared" si="253"/>
        <v>Halo+,+Visual+AI+5S+mendeteksi+Violation%3A+METALDET1-LINE+13</v>
      </c>
      <c r="AE1635" t="str">
        <f t="shared" si="254"/>
        <v>https://web.whatsapp.com/send/?phone=628999007703&amp;text=Halo+,+Visual+AI+5S+mendeteksi+Violation%3A+METALDET1-LINE+13&amp;type=phone_number&amp;app_absent=0</v>
      </c>
      <c r="AF1635" t="b">
        <f>IF(ISNA(VLOOKUP(D1635&amp;"-"&amp;AB1635, Ref_Kontak!$A:$E, 4, FALSE)), FALSE, TRUE)</f>
        <v>0</v>
      </c>
      <c r="AG1635" t="str">
        <f>_xlfn.IFNA(VLOOKUP(Z1635,Ref_Kontak!H:H,1,FALSE),"FALSE")</f>
        <v>628999007703</v>
      </c>
      <c r="AH1635" t="str">
        <f t="shared" si="255"/>
        <v>METALDET1-LINE 13</v>
      </c>
      <c r="AI1635">
        <f>IF(I1635="violation",COUNTIF($AH$1:AH1635,AH1635),0)</f>
        <v>632</v>
      </c>
      <c r="AJ1635" t="str">
        <f t="shared" si="256"/>
        <v>violation-METALDET1</v>
      </c>
      <c r="AK1635">
        <f>IF(I1635="violation",COUNTIF($AJ$1:AJ1635,AJ1635),FALSE)</f>
        <v>1400</v>
      </c>
      <c r="AL1635">
        <f t="shared" si="257"/>
        <v>0</v>
      </c>
      <c r="AM1635">
        <f t="shared" si="258"/>
        <v>3</v>
      </c>
      <c r="AN1635" t="str">
        <f t="shared" si="259"/>
        <v>ALERT! 3 Violation founded @METALDET1</v>
      </c>
    </row>
    <row r="1636" spans="1:40">
      <c r="A1636" t="s">
        <v>120</v>
      </c>
      <c r="B1636" t="s">
        <v>121</v>
      </c>
      <c r="C1636" t="s">
        <v>1104</v>
      </c>
      <c r="D1636" t="s">
        <v>129</v>
      </c>
      <c r="E1636">
        <v>1</v>
      </c>
      <c r="G1636" t="s">
        <v>130</v>
      </c>
      <c r="I1636" t="s">
        <v>125</v>
      </c>
      <c r="Z1636" t="str">
        <f>IFERROR(MID(AA1636,FIND("-",H1636,1)+1,20),_xlfn.IFNA(VLOOKUP(F1636&amp;"-"&amp;AA1636,Ref_Kontak!$A:$E,4,FALSE),Ref_Kontak!$H$2))</f>
        <v>628999007703</v>
      </c>
      <c r="AA1636" t="str">
        <f t="shared" si="250"/>
        <v/>
      </c>
      <c r="AB1636" t="str">
        <f t="shared" si="251"/>
        <v/>
      </c>
      <c r="AC1636" t="str">
        <f t="shared" si="252"/>
        <v>628999007703</v>
      </c>
      <c r="AD1636" t="str">
        <f t="shared" si="253"/>
        <v>Halo+,+Visual+AI+5S+mendeteksi+Violation%3A+METALDET1-LINE+8</v>
      </c>
      <c r="AE1636" t="str">
        <f t="shared" si="254"/>
        <v>https://web.whatsapp.com/send/?phone=628999007703&amp;text=Halo+,+Visual+AI+5S+mendeteksi+Violation%3A+METALDET1-LINE+8&amp;type=phone_number&amp;app_absent=0</v>
      </c>
      <c r="AF1636" t="b">
        <f>IF(ISNA(VLOOKUP(D1636&amp;"-"&amp;AB1636, Ref_Kontak!$A:$E, 4, FALSE)), FALSE, TRUE)</f>
        <v>0</v>
      </c>
      <c r="AG1636" t="str">
        <f>_xlfn.IFNA(VLOOKUP(Z1636,Ref_Kontak!H:H,1,FALSE),"FALSE")</f>
        <v>628999007703</v>
      </c>
      <c r="AH1636" t="str">
        <f t="shared" si="255"/>
        <v>METALDET1-LINE 8</v>
      </c>
      <c r="AI1636">
        <f>IF(I1636="violation",COUNTIF($AH$1:AH1636,AH1636),0)</f>
        <v>770</v>
      </c>
      <c r="AJ1636" t="str">
        <f t="shared" si="256"/>
        <v>violation-METALDET1</v>
      </c>
      <c r="AK1636">
        <f>IF(I1636="violation",COUNTIF($AJ$1:AJ1636,AJ1636),FALSE)</f>
        <v>1401</v>
      </c>
      <c r="AL1636">
        <f t="shared" si="257"/>
        <v>0</v>
      </c>
      <c r="AM1636">
        <f t="shared" si="258"/>
        <v>3</v>
      </c>
      <c r="AN1636" t="str">
        <f t="shared" si="259"/>
        <v>ALERT! 3 Violation founded @METALDET1</v>
      </c>
    </row>
    <row r="1637" spans="1:40">
      <c r="A1637" t="s">
        <v>120</v>
      </c>
      <c r="B1637" t="s">
        <v>121</v>
      </c>
      <c r="C1637" t="s">
        <v>1105</v>
      </c>
      <c r="D1637" t="s">
        <v>589</v>
      </c>
      <c r="E1637">
        <v>1</v>
      </c>
      <c r="G1637" t="s">
        <v>130</v>
      </c>
      <c r="I1637" t="s">
        <v>125</v>
      </c>
      <c r="Z1637" t="str">
        <f>IFERROR(MID(AA1637,FIND("-",H1637,1)+1,20),_xlfn.IFNA(VLOOKUP(F1637&amp;"-"&amp;AA1637,Ref_Kontak!$A:$E,4,FALSE),Ref_Kontak!$H$2))</f>
        <v>628999007703</v>
      </c>
      <c r="AA1637" t="str">
        <f t="shared" si="250"/>
        <v/>
      </c>
      <c r="AB1637" t="str">
        <f t="shared" si="251"/>
        <v/>
      </c>
      <c r="AC1637" t="str">
        <f t="shared" si="252"/>
        <v>628999007703</v>
      </c>
      <c r="AD1637" t="str">
        <f t="shared" si="253"/>
        <v>Halo+,+Visual+AI+5S+mendeteksi+Violation%3A+METALDET1-LINE+13</v>
      </c>
      <c r="AE1637" t="str">
        <f t="shared" si="254"/>
        <v>https://web.whatsapp.com/send/?phone=628999007703&amp;text=Halo+,+Visual+AI+5S+mendeteksi+Violation%3A+METALDET1-LINE+13&amp;type=phone_number&amp;app_absent=0</v>
      </c>
      <c r="AF1637" t="b">
        <f>IF(ISNA(VLOOKUP(D1637&amp;"-"&amp;AB1637, Ref_Kontak!$A:$E, 4, FALSE)), FALSE, TRUE)</f>
        <v>0</v>
      </c>
      <c r="AG1637" t="str">
        <f>_xlfn.IFNA(VLOOKUP(Z1637,Ref_Kontak!H:H,1,FALSE),"FALSE")</f>
        <v>628999007703</v>
      </c>
      <c r="AH1637" t="str">
        <f t="shared" si="255"/>
        <v>METALDET1-LINE 13</v>
      </c>
      <c r="AI1637">
        <f>IF(I1637="violation",COUNTIF($AH$1:AH1637,AH1637),0)</f>
        <v>633</v>
      </c>
      <c r="AJ1637" t="str">
        <f t="shared" si="256"/>
        <v>violation-METALDET1</v>
      </c>
      <c r="AK1637">
        <f>IF(I1637="violation",COUNTIF($AJ$1:AJ1637,AJ1637),FALSE)</f>
        <v>1402</v>
      </c>
      <c r="AL1637">
        <f t="shared" si="257"/>
        <v>0</v>
      </c>
      <c r="AM1637">
        <f t="shared" si="258"/>
        <v>3</v>
      </c>
      <c r="AN1637" t="str">
        <f t="shared" si="259"/>
        <v>ALERT! 3 Violation founded @METALDET1</v>
      </c>
    </row>
    <row r="1638" spans="1:40">
      <c r="A1638" t="s">
        <v>120</v>
      </c>
      <c r="B1638" t="s">
        <v>121</v>
      </c>
      <c r="C1638" t="s">
        <v>1105</v>
      </c>
      <c r="D1638" t="s">
        <v>129</v>
      </c>
      <c r="E1638">
        <v>1</v>
      </c>
      <c r="G1638" t="s">
        <v>130</v>
      </c>
      <c r="I1638" t="s">
        <v>125</v>
      </c>
      <c r="Z1638" t="str">
        <f>IFERROR(MID(AA1638,FIND("-",H1638,1)+1,20),_xlfn.IFNA(VLOOKUP(F1638&amp;"-"&amp;AA1638,Ref_Kontak!$A:$E,4,FALSE),Ref_Kontak!$H$2))</f>
        <v>628999007703</v>
      </c>
      <c r="AA1638" t="str">
        <f t="shared" si="250"/>
        <v/>
      </c>
      <c r="AB1638" t="str">
        <f t="shared" si="251"/>
        <v/>
      </c>
      <c r="AC1638" t="str">
        <f t="shared" si="252"/>
        <v>628999007703</v>
      </c>
      <c r="AD1638" t="str">
        <f t="shared" si="253"/>
        <v>Halo+,+Visual+AI+5S+mendeteksi+Violation%3A+METALDET1-LINE+8</v>
      </c>
      <c r="AE1638" t="str">
        <f t="shared" si="254"/>
        <v>https://web.whatsapp.com/send/?phone=628999007703&amp;text=Halo+,+Visual+AI+5S+mendeteksi+Violation%3A+METALDET1-LINE+8&amp;type=phone_number&amp;app_absent=0</v>
      </c>
      <c r="AF1638" t="b">
        <f>IF(ISNA(VLOOKUP(D1638&amp;"-"&amp;AB1638, Ref_Kontak!$A:$E, 4, FALSE)), FALSE, TRUE)</f>
        <v>0</v>
      </c>
      <c r="AG1638" t="str">
        <f>_xlfn.IFNA(VLOOKUP(Z1638,Ref_Kontak!H:H,1,FALSE),"FALSE")</f>
        <v>628999007703</v>
      </c>
      <c r="AH1638" t="str">
        <f t="shared" si="255"/>
        <v>METALDET1-LINE 8</v>
      </c>
      <c r="AI1638">
        <f>IF(I1638="violation",COUNTIF($AH$1:AH1638,AH1638),0)</f>
        <v>771</v>
      </c>
      <c r="AJ1638" t="str">
        <f t="shared" si="256"/>
        <v>violation-METALDET1</v>
      </c>
      <c r="AK1638">
        <f>IF(I1638="violation",COUNTIF($AJ$1:AJ1638,AJ1638),FALSE)</f>
        <v>1403</v>
      </c>
      <c r="AL1638">
        <f t="shared" si="257"/>
        <v>0</v>
      </c>
      <c r="AM1638">
        <f t="shared" si="258"/>
        <v>3</v>
      </c>
      <c r="AN1638" t="str">
        <f t="shared" si="259"/>
        <v>ALERT! 3 Violation founded @METALDET1</v>
      </c>
    </row>
    <row r="1639" spans="1:40">
      <c r="A1639" t="s">
        <v>120</v>
      </c>
      <c r="B1639" t="s">
        <v>121</v>
      </c>
      <c r="C1639" t="s">
        <v>1105</v>
      </c>
      <c r="D1639" t="s">
        <v>589</v>
      </c>
      <c r="E1639">
        <v>1</v>
      </c>
      <c r="G1639" t="s">
        <v>130</v>
      </c>
      <c r="I1639" t="s">
        <v>125</v>
      </c>
      <c r="Z1639" t="str">
        <f>IFERROR(MID(AA1639,FIND("-",H1639,1)+1,20),_xlfn.IFNA(VLOOKUP(F1639&amp;"-"&amp;AA1639,Ref_Kontak!$A:$E,4,FALSE),Ref_Kontak!$H$2))</f>
        <v>628999007703</v>
      </c>
      <c r="AA1639" t="str">
        <f t="shared" si="250"/>
        <v/>
      </c>
      <c r="AB1639" t="str">
        <f t="shared" si="251"/>
        <v/>
      </c>
      <c r="AC1639" t="str">
        <f t="shared" si="252"/>
        <v>628999007703</v>
      </c>
      <c r="AD1639" t="str">
        <f t="shared" si="253"/>
        <v>Halo+,+Visual+AI+5S+mendeteksi+Violation%3A+METALDET1-LINE+13</v>
      </c>
      <c r="AE1639" t="str">
        <f t="shared" si="254"/>
        <v>https://web.whatsapp.com/send/?phone=628999007703&amp;text=Halo+,+Visual+AI+5S+mendeteksi+Violation%3A+METALDET1-LINE+13&amp;type=phone_number&amp;app_absent=0</v>
      </c>
      <c r="AF1639" t="b">
        <f>IF(ISNA(VLOOKUP(D1639&amp;"-"&amp;AB1639, Ref_Kontak!$A:$E, 4, FALSE)), FALSE, TRUE)</f>
        <v>0</v>
      </c>
      <c r="AG1639" t="str">
        <f>_xlfn.IFNA(VLOOKUP(Z1639,Ref_Kontak!H:H,1,FALSE),"FALSE")</f>
        <v>628999007703</v>
      </c>
      <c r="AH1639" t="str">
        <f t="shared" si="255"/>
        <v>METALDET1-LINE 13</v>
      </c>
      <c r="AI1639">
        <f>IF(I1639="violation",COUNTIF($AH$1:AH1639,AH1639),0)</f>
        <v>634</v>
      </c>
      <c r="AJ1639" t="str">
        <f t="shared" si="256"/>
        <v>violation-METALDET1</v>
      </c>
      <c r="AK1639">
        <f>IF(I1639="violation",COUNTIF($AJ$1:AJ1639,AJ1639),FALSE)</f>
        <v>1404</v>
      </c>
      <c r="AL1639">
        <f t="shared" si="257"/>
        <v>0</v>
      </c>
      <c r="AM1639">
        <f t="shared" si="258"/>
        <v>3</v>
      </c>
      <c r="AN1639" t="str">
        <f t="shared" si="259"/>
        <v>ALERT! 3 Violation founded @METALDET1</v>
      </c>
    </row>
    <row r="1640" spans="1:40">
      <c r="A1640" t="s">
        <v>120</v>
      </c>
      <c r="B1640" t="s">
        <v>121</v>
      </c>
      <c r="C1640" t="s">
        <v>1106</v>
      </c>
      <c r="D1640" t="s">
        <v>129</v>
      </c>
      <c r="E1640">
        <v>1</v>
      </c>
      <c r="G1640" t="s">
        <v>130</v>
      </c>
      <c r="I1640" t="s">
        <v>125</v>
      </c>
      <c r="Z1640" t="str">
        <f>IFERROR(MID(AA1640,FIND("-",H1640,1)+1,20),_xlfn.IFNA(VLOOKUP(F1640&amp;"-"&amp;AA1640,Ref_Kontak!$A:$E,4,FALSE),Ref_Kontak!$H$2))</f>
        <v>628999007703</v>
      </c>
      <c r="AA1640" t="str">
        <f t="shared" si="250"/>
        <v/>
      </c>
      <c r="AB1640" t="str">
        <f t="shared" si="251"/>
        <v/>
      </c>
      <c r="AC1640" t="str">
        <f t="shared" si="252"/>
        <v>628999007703</v>
      </c>
      <c r="AD1640" t="str">
        <f t="shared" si="253"/>
        <v>Halo+,+Visual+AI+5S+mendeteksi+Violation%3A+METALDET1-LINE+8</v>
      </c>
      <c r="AE1640" t="str">
        <f t="shared" si="254"/>
        <v>https://web.whatsapp.com/send/?phone=628999007703&amp;text=Halo+,+Visual+AI+5S+mendeteksi+Violation%3A+METALDET1-LINE+8&amp;type=phone_number&amp;app_absent=0</v>
      </c>
      <c r="AF1640" t="b">
        <f>IF(ISNA(VLOOKUP(D1640&amp;"-"&amp;AB1640, Ref_Kontak!$A:$E, 4, FALSE)), FALSE, TRUE)</f>
        <v>0</v>
      </c>
      <c r="AG1640" t="str">
        <f>_xlfn.IFNA(VLOOKUP(Z1640,Ref_Kontak!H:H,1,FALSE),"FALSE")</f>
        <v>628999007703</v>
      </c>
      <c r="AH1640" t="str">
        <f t="shared" si="255"/>
        <v>METALDET1-LINE 8</v>
      </c>
      <c r="AI1640">
        <f>IF(I1640="violation",COUNTIF($AH$1:AH1640,AH1640),0)</f>
        <v>772</v>
      </c>
      <c r="AJ1640" t="str">
        <f t="shared" si="256"/>
        <v>violation-METALDET1</v>
      </c>
      <c r="AK1640">
        <f>IF(I1640="violation",COUNTIF($AJ$1:AJ1640,AJ1640),FALSE)</f>
        <v>1405</v>
      </c>
      <c r="AL1640">
        <f t="shared" si="257"/>
        <v>0</v>
      </c>
      <c r="AM1640">
        <f t="shared" si="258"/>
        <v>3</v>
      </c>
      <c r="AN1640" t="str">
        <f t="shared" si="259"/>
        <v>ALERT! 3 Violation founded @METALDET1</v>
      </c>
    </row>
    <row r="1641" spans="1:40">
      <c r="A1641" t="s">
        <v>120</v>
      </c>
      <c r="B1641" t="s">
        <v>121</v>
      </c>
      <c r="C1641" t="s">
        <v>1106</v>
      </c>
      <c r="D1641" t="s">
        <v>589</v>
      </c>
      <c r="E1641">
        <v>1</v>
      </c>
      <c r="G1641" t="s">
        <v>130</v>
      </c>
      <c r="I1641" t="s">
        <v>125</v>
      </c>
      <c r="Z1641" t="str">
        <f>IFERROR(MID(AA1641,FIND("-",H1641,1)+1,20),_xlfn.IFNA(VLOOKUP(F1641&amp;"-"&amp;AA1641,Ref_Kontak!$A:$E,4,FALSE),Ref_Kontak!$H$2))</f>
        <v>628999007703</v>
      </c>
      <c r="AA1641" t="str">
        <f t="shared" si="250"/>
        <v/>
      </c>
      <c r="AB1641" t="str">
        <f t="shared" si="251"/>
        <v/>
      </c>
      <c r="AC1641" t="str">
        <f t="shared" si="252"/>
        <v>628999007703</v>
      </c>
      <c r="AD1641" t="str">
        <f t="shared" si="253"/>
        <v>Halo+,+Visual+AI+5S+mendeteksi+Violation%3A+METALDET1-LINE+13</v>
      </c>
      <c r="AE1641" t="str">
        <f t="shared" si="254"/>
        <v>https://web.whatsapp.com/send/?phone=628999007703&amp;text=Halo+,+Visual+AI+5S+mendeteksi+Violation%3A+METALDET1-LINE+13&amp;type=phone_number&amp;app_absent=0</v>
      </c>
      <c r="AF1641" t="b">
        <f>IF(ISNA(VLOOKUP(D1641&amp;"-"&amp;AB1641, Ref_Kontak!$A:$E, 4, FALSE)), FALSE, TRUE)</f>
        <v>0</v>
      </c>
      <c r="AG1641" t="str">
        <f>_xlfn.IFNA(VLOOKUP(Z1641,Ref_Kontak!H:H,1,FALSE),"FALSE")</f>
        <v>628999007703</v>
      </c>
      <c r="AH1641" t="str">
        <f t="shared" si="255"/>
        <v>METALDET1-LINE 13</v>
      </c>
      <c r="AI1641">
        <f>IF(I1641="violation",COUNTIF($AH$1:AH1641,AH1641),0)</f>
        <v>635</v>
      </c>
      <c r="AJ1641" t="str">
        <f t="shared" si="256"/>
        <v>violation-METALDET1</v>
      </c>
      <c r="AK1641">
        <f>IF(I1641="violation",COUNTIF($AJ$1:AJ1641,AJ1641),FALSE)</f>
        <v>1406</v>
      </c>
      <c r="AL1641">
        <f t="shared" si="257"/>
        <v>0</v>
      </c>
      <c r="AM1641">
        <f t="shared" si="258"/>
        <v>3</v>
      </c>
      <c r="AN1641" t="str">
        <f t="shared" si="259"/>
        <v>ALERT! 3 Violation founded @METALDET1</v>
      </c>
    </row>
    <row r="1642" spans="1:40">
      <c r="A1642" t="s">
        <v>120</v>
      </c>
      <c r="B1642" t="s">
        <v>121</v>
      </c>
      <c r="C1642" t="s">
        <v>1107</v>
      </c>
      <c r="D1642" t="s">
        <v>589</v>
      </c>
      <c r="E1642">
        <v>1</v>
      </c>
      <c r="G1642" t="s">
        <v>130</v>
      </c>
      <c r="I1642" t="s">
        <v>125</v>
      </c>
      <c r="Z1642" t="str">
        <f>IFERROR(MID(AA1642,FIND("-",H1642,1)+1,20),_xlfn.IFNA(VLOOKUP(F1642&amp;"-"&amp;AA1642,Ref_Kontak!$A:$E,4,FALSE),Ref_Kontak!$H$2))</f>
        <v>628999007703</v>
      </c>
      <c r="AA1642" t="str">
        <f t="shared" si="250"/>
        <v/>
      </c>
      <c r="AB1642" t="str">
        <f t="shared" si="251"/>
        <v/>
      </c>
      <c r="AC1642" t="str">
        <f t="shared" si="252"/>
        <v>628999007703</v>
      </c>
      <c r="AD1642" t="str">
        <f t="shared" si="253"/>
        <v>Halo+,+Visual+AI+5S+mendeteksi+Violation%3A+METALDET1-LINE+13</v>
      </c>
      <c r="AE1642" t="str">
        <f t="shared" si="254"/>
        <v>https://web.whatsapp.com/send/?phone=628999007703&amp;text=Halo+,+Visual+AI+5S+mendeteksi+Violation%3A+METALDET1-LINE+13&amp;type=phone_number&amp;app_absent=0</v>
      </c>
      <c r="AF1642" t="b">
        <f>IF(ISNA(VLOOKUP(D1642&amp;"-"&amp;AB1642, Ref_Kontak!$A:$E, 4, FALSE)), FALSE, TRUE)</f>
        <v>0</v>
      </c>
      <c r="AG1642" t="str">
        <f>_xlfn.IFNA(VLOOKUP(Z1642,Ref_Kontak!H:H,1,FALSE),"FALSE")</f>
        <v>628999007703</v>
      </c>
      <c r="AH1642" t="str">
        <f t="shared" si="255"/>
        <v>METALDET1-LINE 13</v>
      </c>
      <c r="AI1642">
        <f>IF(I1642="violation",COUNTIF($AH$1:AH1642,AH1642),0)</f>
        <v>636</v>
      </c>
      <c r="AJ1642" t="str">
        <f t="shared" si="256"/>
        <v>violation-METALDET1</v>
      </c>
      <c r="AK1642">
        <f>IF(I1642="violation",COUNTIF($AJ$1:AJ1642,AJ1642),FALSE)</f>
        <v>1407</v>
      </c>
      <c r="AL1642">
        <f t="shared" si="257"/>
        <v>0</v>
      </c>
      <c r="AM1642">
        <f t="shared" si="258"/>
        <v>3</v>
      </c>
      <c r="AN1642" t="str">
        <f t="shared" si="259"/>
        <v>ALERT! 3 Violation founded @METALDET1</v>
      </c>
    </row>
    <row r="1643" spans="1:40">
      <c r="A1643" t="s">
        <v>120</v>
      </c>
      <c r="B1643" t="s">
        <v>121</v>
      </c>
      <c r="C1643" t="s">
        <v>1107</v>
      </c>
      <c r="D1643" t="s">
        <v>129</v>
      </c>
      <c r="E1643">
        <v>1</v>
      </c>
      <c r="G1643" t="s">
        <v>130</v>
      </c>
      <c r="I1643" t="s">
        <v>125</v>
      </c>
      <c r="Z1643" t="str">
        <f>IFERROR(MID(AA1643,FIND("-",H1643,1)+1,20),_xlfn.IFNA(VLOOKUP(F1643&amp;"-"&amp;AA1643,Ref_Kontak!$A:$E,4,FALSE),Ref_Kontak!$H$2))</f>
        <v>628999007703</v>
      </c>
      <c r="AA1643" t="str">
        <f t="shared" si="250"/>
        <v/>
      </c>
      <c r="AB1643" t="str">
        <f t="shared" si="251"/>
        <v/>
      </c>
      <c r="AC1643" t="str">
        <f t="shared" si="252"/>
        <v>628999007703</v>
      </c>
      <c r="AD1643" t="str">
        <f t="shared" si="253"/>
        <v>Halo+,+Visual+AI+5S+mendeteksi+Violation%3A+METALDET1-LINE+8</v>
      </c>
      <c r="AE1643" t="str">
        <f t="shared" si="254"/>
        <v>https://web.whatsapp.com/send/?phone=628999007703&amp;text=Halo+,+Visual+AI+5S+mendeteksi+Violation%3A+METALDET1-LINE+8&amp;type=phone_number&amp;app_absent=0</v>
      </c>
      <c r="AF1643" t="b">
        <f>IF(ISNA(VLOOKUP(D1643&amp;"-"&amp;AB1643, Ref_Kontak!$A:$E, 4, FALSE)), FALSE, TRUE)</f>
        <v>0</v>
      </c>
      <c r="AG1643" t="str">
        <f>_xlfn.IFNA(VLOOKUP(Z1643,Ref_Kontak!H:H,1,FALSE),"FALSE")</f>
        <v>628999007703</v>
      </c>
      <c r="AH1643" t="str">
        <f t="shared" si="255"/>
        <v>METALDET1-LINE 8</v>
      </c>
      <c r="AI1643">
        <f>IF(I1643="violation",COUNTIF($AH$1:AH1643,AH1643),0)</f>
        <v>773</v>
      </c>
      <c r="AJ1643" t="str">
        <f t="shared" si="256"/>
        <v>violation-METALDET1</v>
      </c>
      <c r="AK1643">
        <f>IF(I1643="violation",COUNTIF($AJ$1:AJ1643,AJ1643),FALSE)</f>
        <v>1408</v>
      </c>
      <c r="AL1643">
        <f t="shared" si="257"/>
        <v>0</v>
      </c>
      <c r="AM1643">
        <f t="shared" si="258"/>
        <v>3</v>
      </c>
      <c r="AN1643" t="str">
        <f t="shared" si="259"/>
        <v>ALERT! 3 Violation founded @METALDET1</v>
      </c>
    </row>
    <row r="1644" spans="1:40">
      <c r="A1644" t="s">
        <v>120</v>
      </c>
      <c r="B1644" t="s">
        <v>121</v>
      </c>
      <c r="C1644" t="s">
        <v>1108</v>
      </c>
      <c r="D1644" t="s">
        <v>129</v>
      </c>
      <c r="E1644">
        <v>1</v>
      </c>
      <c r="G1644" t="s">
        <v>130</v>
      </c>
      <c r="I1644" t="s">
        <v>125</v>
      </c>
      <c r="Z1644" t="str">
        <f>IFERROR(MID(AA1644,FIND("-",H1644,1)+1,20),_xlfn.IFNA(VLOOKUP(F1644&amp;"-"&amp;AA1644,Ref_Kontak!$A:$E,4,FALSE),Ref_Kontak!$H$2))</f>
        <v>628999007703</v>
      </c>
      <c r="AA1644" t="str">
        <f t="shared" si="250"/>
        <v/>
      </c>
      <c r="AB1644" t="str">
        <f t="shared" si="251"/>
        <v/>
      </c>
      <c r="AC1644" t="str">
        <f t="shared" si="252"/>
        <v>628999007703</v>
      </c>
      <c r="AD1644" t="str">
        <f t="shared" si="253"/>
        <v>Halo+,+Visual+AI+5S+mendeteksi+Violation%3A+METALDET1-LINE+8</v>
      </c>
      <c r="AE1644" t="str">
        <f t="shared" si="254"/>
        <v>https://web.whatsapp.com/send/?phone=628999007703&amp;text=Halo+,+Visual+AI+5S+mendeteksi+Violation%3A+METALDET1-LINE+8&amp;type=phone_number&amp;app_absent=0</v>
      </c>
      <c r="AF1644" t="b">
        <f>IF(ISNA(VLOOKUP(D1644&amp;"-"&amp;AB1644, Ref_Kontak!$A:$E, 4, FALSE)), FALSE, TRUE)</f>
        <v>0</v>
      </c>
      <c r="AG1644" t="str">
        <f>_xlfn.IFNA(VLOOKUP(Z1644,Ref_Kontak!H:H,1,FALSE),"FALSE")</f>
        <v>628999007703</v>
      </c>
      <c r="AH1644" t="str">
        <f t="shared" si="255"/>
        <v>METALDET1-LINE 8</v>
      </c>
      <c r="AI1644">
        <f>IF(I1644="violation",COUNTIF($AH$1:AH1644,AH1644),0)</f>
        <v>774</v>
      </c>
      <c r="AJ1644" t="str">
        <f t="shared" si="256"/>
        <v>violation-METALDET1</v>
      </c>
      <c r="AK1644">
        <f>IF(I1644="violation",COUNTIF($AJ$1:AJ1644,AJ1644),FALSE)</f>
        <v>1409</v>
      </c>
      <c r="AL1644">
        <f t="shared" si="257"/>
        <v>0</v>
      </c>
      <c r="AM1644">
        <f t="shared" si="258"/>
        <v>3</v>
      </c>
      <c r="AN1644" t="str">
        <f t="shared" si="259"/>
        <v>ALERT! 3 Violation founded @METALDET1</v>
      </c>
    </row>
    <row r="1645" spans="1:40">
      <c r="A1645" t="s">
        <v>120</v>
      </c>
      <c r="B1645" t="s">
        <v>121</v>
      </c>
      <c r="C1645" t="s">
        <v>1108</v>
      </c>
      <c r="D1645" t="s">
        <v>589</v>
      </c>
      <c r="E1645">
        <v>1</v>
      </c>
      <c r="G1645" t="s">
        <v>130</v>
      </c>
      <c r="I1645" t="s">
        <v>125</v>
      </c>
      <c r="Z1645" t="str">
        <f>IFERROR(MID(AA1645,FIND("-",H1645,1)+1,20),_xlfn.IFNA(VLOOKUP(F1645&amp;"-"&amp;AA1645,Ref_Kontak!$A:$E,4,FALSE),Ref_Kontak!$H$2))</f>
        <v>628999007703</v>
      </c>
      <c r="AA1645" t="str">
        <f t="shared" si="250"/>
        <v/>
      </c>
      <c r="AB1645" t="str">
        <f t="shared" si="251"/>
        <v/>
      </c>
      <c r="AC1645" t="str">
        <f t="shared" si="252"/>
        <v>628999007703</v>
      </c>
      <c r="AD1645" t="str">
        <f t="shared" si="253"/>
        <v>Halo+,+Visual+AI+5S+mendeteksi+Violation%3A+METALDET1-LINE+13</v>
      </c>
      <c r="AE1645" t="str">
        <f t="shared" si="254"/>
        <v>https://web.whatsapp.com/send/?phone=628999007703&amp;text=Halo+,+Visual+AI+5S+mendeteksi+Violation%3A+METALDET1-LINE+13&amp;type=phone_number&amp;app_absent=0</v>
      </c>
      <c r="AF1645" t="b">
        <f>IF(ISNA(VLOOKUP(D1645&amp;"-"&amp;AB1645, Ref_Kontak!$A:$E, 4, FALSE)), FALSE, TRUE)</f>
        <v>0</v>
      </c>
      <c r="AG1645" t="str">
        <f>_xlfn.IFNA(VLOOKUP(Z1645,Ref_Kontak!H:H,1,FALSE),"FALSE")</f>
        <v>628999007703</v>
      </c>
      <c r="AH1645" t="str">
        <f t="shared" si="255"/>
        <v>METALDET1-LINE 13</v>
      </c>
      <c r="AI1645">
        <f>IF(I1645="violation",COUNTIF($AH$1:AH1645,AH1645),0)</f>
        <v>637</v>
      </c>
      <c r="AJ1645" t="str">
        <f t="shared" si="256"/>
        <v>violation-METALDET1</v>
      </c>
      <c r="AK1645">
        <f>IF(I1645="violation",COUNTIF($AJ$1:AJ1645,AJ1645),FALSE)</f>
        <v>1410</v>
      </c>
      <c r="AL1645">
        <f t="shared" si="257"/>
        <v>0</v>
      </c>
      <c r="AM1645">
        <f t="shared" si="258"/>
        <v>3</v>
      </c>
      <c r="AN1645" t="str">
        <f t="shared" si="259"/>
        <v>ALERT! 3 Violation founded @METALDET1</v>
      </c>
    </row>
    <row r="1646" spans="1:40">
      <c r="A1646" t="s">
        <v>120</v>
      </c>
      <c r="B1646" t="s">
        <v>121</v>
      </c>
      <c r="C1646" t="s">
        <v>1109</v>
      </c>
      <c r="D1646" t="s">
        <v>129</v>
      </c>
      <c r="E1646">
        <v>1</v>
      </c>
      <c r="G1646" t="s">
        <v>130</v>
      </c>
      <c r="I1646" t="s">
        <v>125</v>
      </c>
      <c r="Z1646" t="str">
        <f>IFERROR(MID(AA1646,FIND("-",H1646,1)+1,20),_xlfn.IFNA(VLOOKUP(F1646&amp;"-"&amp;AA1646,Ref_Kontak!$A:$E,4,FALSE),Ref_Kontak!$H$2))</f>
        <v>628999007703</v>
      </c>
      <c r="AA1646" t="str">
        <f t="shared" si="250"/>
        <v/>
      </c>
      <c r="AB1646" t="str">
        <f t="shared" si="251"/>
        <v/>
      </c>
      <c r="AC1646" t="str">
        <f t="shared" si="252"/>
        <v>628999007703</v>
      </c>
      <c r="AD1646" t="str">
        <f t="shared" si="253"/>
        <v>Halo+,+Visual+AI+5S+mendeteksi+Violation%3A+METALDET1-LINE+8</v>
      </c>
      <c r="AE1646" t="str">
        <f t="shared" si="254"/>
        <v>https://web.whatsapp.com/send/?phone=628999007703&amp;text=Halo+,+Visual+AI+5S+mendeteksi+Violation%3A+METALDET1-LINE+8&amp;type=phone_number&amp;app_absent=0</v>
      </c>
      <c r="AF1646" t="b">
        <f>IF(ISNA(VLOOKUP(D1646&amp;"-"&amp;AB1646, Ref_Kontak!$A:$E, 4, FALSE)), FALSE, TRUE)</f>
        <v>0</v>
      </c>
      <c r="AG1646" t="str">
        <f>_xlfn.IFNA(VLOOKUP(Z1646,Ref_Kontak!H:H,1,FALSE),"FALSE")</f>
        <v>628999007703</v>
      </c>
      <c r="AH1646" t="str">
        <f t="shared" si="255"/>
        <v>METALDET1-LINE 8</v>
      </c>
      <c r="AI1646">
        <f>IF(I1646="violation",COUNTIF($AH$1:AH1646,AH1646),0)</f>
        <v>775</v>
      </c>
      <c r="AJ1646" t="str">
        <f t="shared" si="256"/>
        <v>violation-METALDET1</v>
      </c>
      <c r="AK1646">
        <f>IF(I1646="violation",COUNTIF($AJ$1:AJ1646,AJ1646),FALSE)</f>
        <v>1411</v>
      </c>
      <c r="AL1646">
        <f t="shared" si="257"/>
        <v>0</v>
      </c>
      <c r="AM1646">
        <f t="shared" si="258"/>
        <v>3</v>
      </c>
      <c r="AN1646" t="str">
        <f t="shared" si="259"/>
        <v>ALERT! 3 Violation founded @METALDET1</v>
      </c>
    </row>
    <row r="1647" spans="1:40">
      <c r="A1647" t="s">
        <v>120</v>
      </c>
      <c r="B1647" t="s">
        <v>121</v>
      </c>
      <c r="C1647" t="s">
        <v>1110</v>
      </c>
      <c r="D1647" t="s">
        <v>589</v>
      </c>
      <c r="E1647">
        <v>1</v>
      </c>
      <c r="G1647" t="s">
        <v>130</v>
      </c>
      <c r="I1647" t="s">
        <v>125</v>
      </c>
      <c r="Z1647" t="str">
        <f>IFERROR(MID(AA1647,FIND("-",H1647,1)+1,20),_xlfn.IFNA(VLOOKUP(F1647&amp;"-"&amp;AA1647,Ref_Kontak!$A:$E,4,FALSE),Ref_Kontak!$H$2))</f>
        <v>628999007703</v>
      </c>
      <c r="AA1647" t="str">
        <f t="shared" si="250"/>
        <v/>
      </c>
      <c r="AB1647" t="str">
        <f t="shared" si="251"/>
        <v/>
      </c>
      <c r="AC1647" t="str">
        <f t="shared" si="252"/>
        <v>628999007703</v>
      </c>
      <c r="AD1647" t="str">
        <f t="shared" si="253"/>
        <v>Halo+,+Visual+AI+5S+mendeteksi+Violation%3A+METALDET1-LINE+13</v>
      </c>
      <c r="AE1647" t="str">
        <f t="shared" si="254"/>
        <v>https://web.whatsapp.com/send/?phone=628999007703&amp;text=Halo+,+Visual+AI+5S+mendeteksi+Violation%3A+METALDET1-LINE+13&amp;type=phone_number&amp;app_absent=0</v>
      </c>
      <c r="AF1647" t="b">
        <f>IF(ISNA(VLOOKUP(D1647&amp;"-"&amp;AB1647, Ref_Kontak!$A:$E, 4, FALSE)), FALSE, TRUE)</f>
        <v>0</v>
      </c>
      <c r="AG1647" t="str">
        <f>_xlfn.IFNA(VLOOKUP(Z1647,Ref_Kontak!H:H,1,FALSE),"FALSE")</f>
        <v>628999007703</v>
      </c>
      <c r="AH1647" t="str">
        <f t="shared" si="255"/>
        <v>METALDET1-LINE 13</v>
      </c>
      <c r="AI1647">
        <f>IF(I1647="violation",COUNTIF($AH$1:AH1647,AH1647),0)</f>
        <v>638</v>
      </c>
      <c r="AJ1647" t="str">
        <f t="shared" si="256"/>
        <v>violation-METALDET1</v>
      </c>
      <c r="AK1647">
        <f>IF(I1647="violation",COUNTIF($AJ$1:AJ1647,AJ1647),FALSE)</f>
        <v>1412</v>
      </c>
      <c r="AL1647">
        <f t="shared" si="257"/>
        <v>0</v>
      </c>
      <c r="AM1647">
        <f t="shared" si="258"/>
        <v>3</v>
      </c>
      <c r="AN1647" t="str">
        <f t="shared" si="259"/>
        <v>ALERT! 3 Violation founded @METALDET1</v>
      </c>
    </row>
    <row r="1648" spans="1:40">
      <c r="A1648" t="s">
        <v>120</v>
      </c>
      <c r="B1648" t="s">
        <v>121</v>
      </c>
      <c r="C1648" t="s">
        <v>1110</v>
      </c>
      <c r="D1648" t="s">
        <v>129</v>
      </c>
      <c r="E1648">
        <v>1</v>
      </c>
      <c r="G1648" t="s">
        <v>130</v>
      </c>
      <c r="I1648" t="s">
        <v>125</v>
      </c>
      <c r="Z1648" t="str">
        <f>IFERROR(MID(AA1648,FIND("-",H1648,1)+1,20),_xlfn.IFNA(VLOOKUP(F1648&amp;"-"&amp;AA1648,Ref_Kontak!$A:$E,4,FALSE),Ref_Kontak!$H$2))</f>
        <v>628999007703</v>
      </c>
      <c r="AA1648" t="str">
        <f t="shared" si="250"/>
        <v/>
      </c>
      <c r="AB1648" t="str">
        <f t="shared" si="251"/>
        <v/>
      </c>
      <c r="AC1648" t="str">
        <f t="shared" si="252"/>
        <v>628999007703</v>
      </c>
      <c r="AD1648" t="str">
        <f t="shared" si="253"/>
        <v>Halo+,+Visual+AI+5S+mendeteksi+Violation%3A+METALDET1-LINE+8</v>
      </c>
      <c r="AE1648" t="str">
        <f t="shared" si="254"/>
        <v>https://web.whatsapp.com/send/?phone=628999007703&amp;text=Halo+,+Visual+AI+5S+mendeteksi+Violation%3A+METALDET1-LINE+8&amp;type=phone_number&amp;app_absent=0</v>
      </c>
      <c r="AF1648" t="b">
        <f>IF(ISNA(VLOOKUP(D1648&amp;"-"&amp;AB1648, Ref_Kontak!$A:$E, 4, FALSE)), FALSE, TRUE)</f>
        <v>0</v>
      </c>
      <c r="AG1648" t="str">
        <f>_xlfn.IFNA(VLOOKUP(Z1648,Ref_Kontak!H:H,1,FALSE),"FALSE")</f>
        <v>628999007703</v>
      </c>
      <c r="AH1648" t="str">
        <f t="shared" si="255"/>
        <v>METALDET1-LINE 8</v>
      </c>
      <c r="AI1648">
        <f>IF(I1648="violation",COUNTIF($AH$1:AH1648,AH1648),0)</f>
        <v>776</v>
      </c>
      <c r="AJ1648" t="str">
        <f t="shared" si="256"/>
        <v>violation-METALDET1</v>
      </c>
      <c r="AK1648">
        <f>IF(I1648="violation",COUNTIF($AJ$1:AJ1648,AJ1648),FALSE)</f>
        <v>1413</v>
      </c>
      <c r="AL1648">
        <f t="shared" si="257"/>
        <v>0</v>
      </c>
      <c r="AM1648">
        <f t="shared" si="258"/>
        <v>3</v>
      </c>
      <c r="AN1648" t="str">
        <f t="shared" si="259"/>
        <v>ALERT! 3 Violation founded @METALDET1</v>
      </c>
    </row>
    <row r="1649" spans="1:40">
      <c r="A1649" t="s">
        <v>120</v>
      </c>
      <c r="B1649" t="s">
        <v>121</v>
      </c>
      <c r="C1649" t="s">
        <v>1110</v>
      </c>
      <c r="D1649" t="s">
        <v>589</v>
      </c>
      <c r="E1649">
        <v>1</v>
      </c>
      <c r="G1649" t="s">
        <v>130</v>
      </c>
      <c r="I1649" t="s">
        <v>125</v>
      </c>
      <c r="Z1649" t="str">
        <f>IFERROR(MID(AA1649,FIND("-",H1649,1)+1,20),_xlfn.IFNA(VLOOKUP(F1649&amp;"-"&amp;AA1649,Ref_Kontak!$A:$E,4,FALSE),Ref_Kontak!$H$2))</f>
        <v>628999007703</v>
      </c>
      <c r="AA1649" t="str">
        <f t="shared" si="250"/>
        <v/>
      </c>
      <c r="AB1649" t="str">
        <f t="shared" si="251"/>
        <v/>
      </c>
      <c r="AC1649" t="str">
        <f t="shared" si="252"/>
        <v>628999007703</v>
      </c>
      <c r="AD1649" t="str">
        <f t="shared" si="253"/>
        <v>Halo+,+Visual+AI+5S+mendeteksi+Violation%3A+METALDET1-LINE+13</v>
      </c>
      <c r="AE1649" t="str">
        <f t="shared" si="254"/>
        <v>https://web.whatsapp.com/send/?phone=628999007703&amp;text=Halo+,+Visual+AI+5S+mendeteksi+Violation%3A+METALDET1-LINE+13&amp;type=phone_number&amp;app_absent=0</v>
      </c>
      <c r="AF1649" t="b">
        <f>IF(ISNA(VLOOKUP(D1649&amp;"-"&amp;AB1649, Ref_Kontak!$A:$E, 4, FALSE)), FALSE, TRUE)</f>
        <v>0</v>
      </c>
      <c r="AG1649" t="str">
        <f>_xlfn.IFNA(VLOOKUP(Z1649,Ref_Kontak!H:H,1,FALSE),"FALSE")</f>
        <v>628999007703</v>
      </c>
      <c r="AH1649" t="str">
        <f t="shared" si="255"/>
        <v>METALDET1-LINE 13</v>
      </c>
      <c r="AI1649">
        <f>IF(I1649="violation",COUNTIF($AH$1:AH1649,AH1649),0)</f>
        <v>639</v>
      </c>
      <c r="AJ1649" t="str">
        <f t="shared" si="256"/>
        <v>violation-METALDET1</v>
      </c>
      <c r="AK1649">
        <f>IF(I1649="violation",COUNTIF($AJ$1:AJ1649,AJ1649),FALSE)</f>
        <v>1414</v>
      </c>
      <c r="AL1649">
        <f t="shared" si="257"/>
        <v>0</v>
      </c>
      <c r="AM1649">
        <f t="shared" si="258"/>
        <v>3</v>
      </c>
      <c r="AN1649" t="str">
        <f t="shared" si="259"/>
        <v>ALERT! 3 Violation founded @METALDET1</v>
      </c>
    </row>
    <row r="1650" spans="1:40">
      <c r="A1650" t="s">
        <v>120</v>
      </c>
      <c r="B1650" t="s">
        <v>121</v>
      </c>
      <c r="C1650" t="s">
        <v>1111</v>
      </c>
      <c r="D1650" t="s">
        <v>129</v>
      </c>
      <c r="E1650">
        <v>1</v>
      </c>
      <c r="G1650" t="s">
        <v>130</v>
      </c>
      <c r="I1650" t="s">
        <v>125</v>
      </c>
      <c r="Z1650" t="str">
        <f>IFERROR(MID(AA1650,FIND("-",H1650,1)+1,20),_xlfn.IFNA(VLOOKUP(F1650&amp;"-"&amp;AA1650,Ref_Kontak!$A:$E,4,FALSE),Ref_Kontak!$H$2))</f>
        <v>628999007703</v>
      </c>
      <c r="AA1650" t="str">
        <f t="shared" si="250"/>
        <v/>
      </c>
      <c r="AB1650" t="str">
        <f t="shared" si="251"/>
        <v/>
      </c>
      <c r="AC1650" t="str">
        <f t="shared" si="252"/>
        <v>628999007703</v>
      </c>
      <c r="AD1650" t="str">
        <f t="shared" si="253"/>
        <v>Halo+,+Visual+AI+5S+mendeteksi+Violation%3A+METALDET1-LINE+8</v>
      </c>
      <c r="AE1650" t="str">
        <f t="shared" si="254"/>
        <v>https://web.whatsapp.com/send/?phone=628999007703&amp;text=Halo+,+Visual+AI+5S+mendeteksi+Violation%3A+METALDET1-LINE+8&amp;type=phone_number&amp;app_absent=0</v>
      </c>
      <c r="AF1650" t="b">
        <f>IF(ISNA(VLOOKUP(D1650&amp;"-"&amp;AB1650, Ref_Kontak!$A:$E, 4, FALSE)), FALSE, TRUE)</f>
        <v>0</v>
      </c>
      <c r="AG1650" t="str">
        <f>_xlfn.IFNA(VLOOKUP(Z1650,Ref_Kontak!H:H,1,FALSE),"FALSE")</f>
        <v>628999007703</v>
      </c>
      <c r="AH1650" t="str">
        <f t="shared" si="255"/>
        <v>METALDET1-LINE 8</v>
      </c>
      <c r="AI1650">
        <f>IF(I1650="violation",COUNTIF($AH$1:AH1650,AH1650),0)</f>
        <v>777</v>
      </c>
      <c r="AJ1650" t="str">
        <f t="shared" si="256"/>
        <v>violation-METALDET1</v>
      </c>
      <c r="AK1650">
        <f>IF(I1650="violation",COUNTIF($AJ$1:AJ1650,AJ1650),FALSE)</f>
        <v>1415</v>
      </c>
      <c r="AL1650">
        <f t="shared" si="257"/>
        <v>0</v>
      </c>
      <c r="AM1650">
        <f t="shared" si="258"/>
        <v>3</v>
      </c>
      <c r="AN1650" t="str">
        <f t="shared" si="259"/>
        <v>ALERT! 3 Violation founded @METALDET1</v>
      </c>
    </row>
    <row r="1651" spans="1:40">
      <c r="A1651" t="s">
        <v>120</v>
      </c>
      <c r="B1651" t="s">
        <v>121</v>
      </c>
      <c r="C1651" t="s">
        <v>1111</v>
      </c>
      <c r="D1651" t="s">
        <v>589</v>
      </c>
      <c r="E1651">
        <v>1</v>
      </c>
      <c r="G1651" t="s">
        <v>130</v>
      </c>
      <c r="I1651" t="s">
        <v>125</v>
      </c>
      <c r="Z1651" t="str">
        <f>IFERROR(MID(AA1651,FIND("-",H1651,1)+1,20),_xlfn.IFNA(VLOOKUP(F1651&amp;"-"&amp;AA1651,Ref_Kontak!$A:$E,4,FALSE),Ref_Kontak!$H$2))</f>
        <v>628999007703</v>
      </c>
      <c r="AA1651" t="str">
        <f t="shared" si="250"/>
        <v/>
      </c>
      <c r="AB1651" t="str">
        <f t="shared" si="251"/>
        <v/>
      </c>
      <c r="AC1651" t="str">
        <f t="shared" si="252"/>
        <v>628999007703</v>
      </c>
      <c r="AD1651" t="str">
        <f t="shared" si="253"/>
        <v>Halo+,+Visual+AI+5S+mendeteksi+Violation%3A+METALDET1-LINE+13</v>
      </c>
      <c r="AE1651" t="str">
        <f t="shared" si="254"/>
        <v>https://web.whatsapp.com/send/?phone=628999007703&amp;text=Halo+,+Visual+AI+5S+mendeteksi+Violation%3A+METALDET1-LINE+13&amp;type=phone_number&amp;app_absent=0</v>
      </c>
      <c r="AF1651" t="b">
        <f>IF(ISNA(VLOOKUP(D1651&amp;"-"&amp;AB1651, Ref_Kontak!$A:$E, 4, FALSE)), FALSE, TRUE)</f>
        <v>0</v>
      </c>
      <c r="AG1651" t="str">
        <f>_xlfn.IFNA(VLOOKUP(Z1651,Ref_Kontak!H:H,1,FALSE),"FALSE")</f>
        <v>628999007703</v>
      </c>
      <c r="AH1651" t="str">
        <f t="shared" si="255"/>
        <v>METALDET1-LINE 13</v>
      </c>
      <c r="AI1651">
        <f>IF(I1651="violation",COUNTIF($AH$1:AH1651,AH1651),0)</f>
        <v>640</v>
      </c>
      <c r="AJ1651" t="str">
        <f t="shared" si="256"/>
        <v>violation-METALDET1</v>
      </c>
      <c r="AK1651">
        <f>IF(I1651="violation",COUNTIF($AJ$1:AJ1651,AJ1651),FALSE)</f>
        <v>1416</v>
      </c>
      <c r="AL1651">
        <f t="shared" si="257"/>
        <v>0</v>
      </c>
      <c r="AM1651">
        <f t="shared" si="258"/>
        <v>3</v>
      </c>
      <c r="AN1651" t="str">
        <f t="shared" si="259"/>
        <v>ALERT! 3 Violation founded @METALDET1</v>
      </c>
    </row>
    <row r="1652" spans="1:40">
      <c r="A1652" t="s">
        <v>120</v>
      </c>
      <c r="B1652" t="s">
        <v>121</v>
      </c>
      <c r="C1652" t="s">
        <v>1112</v>
      </c>
      <c r="D1652" t="s">
        <v>589</v>
      </c>
      <c r="E1652">
        <v>1</v>
      </c>
      <c r="G1652" t="s">
        <v>130</v>
      </c>
      <c r="I1652" t="s">
        <v>125</v>
      </c>
      <c r="Z1652" t="str">
        <f>IFERROR(MID(AA1652,FIND("-",H1652,1)+1,20),_xlfn.IFNA(VLOOKUP(F1652&amp;"-"&amp;AA1652,Ref_Kontak!$A:$E,4,FALSE),Ref_Kontak!$H$2))</f>
        <v>628999007703</v>
      </c>
      <c r="AA1652" t="str">
        <f t="shared" si="250"/>
        <v/>
      </c>
      <c r="AB1652" t="str">
        <f t="shared" si="251"/>
        <v/>
      </c>
      <c r="AC1652" t="str">
        <f t="shared" si="252"/>
        <v>628999007703</v>
      </c>
      <c r="AD1652" t="str">
        <f t="shared" si="253"/>
        <v>Halo+,+Visual+AI+5S+mendeteksi+Violation%3A+METALDET1-LINE+13</v>
      </c>
      <c r="AE1652" t="str">
        <f t="shared" si="254"/>
        <v>https://web.whatsapp.com/send/?phone=628999007703&amp;text=Halo+,+Visual+AI+5S+mendeteksi+Violation%3A+METALDET1-LINE+13&amp;type=phone_number&amp;app_absent=0</v>
      </c>
      <c r="AF1652" t="b">
        <f>IF(ISNA(VLOOKUP(D1652&amp;"-"&amp;AB1652, Ref_Kontak!$A:$E, 4, FALSE)), FALSE, TRUE)</f>
        <v>0</v>
      </c>
      <c r="AG1652" t="str">
        <f>_xlfn.IFNA(VLOOKUP(Z1652,Ref_Kontak!H:H,1,FALSE),"FALSE")</f>
        <v>628999007703</v>
      </c>
      <c r="AH1652" t="str">
        <f t="shared" si="255"/>
        <v>METALDET1-LINE 13</v>
      </c>
      <c r="AI1652">
        <f>IF(I1652="violation",COUNTIF($AH$1:AH1652,AH1652),0)</f>
        <v>641</v>
      </c>
      <c r="AJ1652" t="str">
        <f t="shared" si="256"/>
        <v>violation-METALDET1</v>
      </c>
      <c r="AK1652">
        <f>IF(I1652="violation",COUNTIF($AJ$1:AJ1652,AJ1652),FALSE)</f>
        <v>1417</v>
      </c>
      <c r="AL1652">
        <f t="shared" si="257"/>
        <v>0</v>
      </c>
      <c r="AM1652">
        <f t="shared" si="258"/>
        <v>3</v>
      </c>
      <c r="AN1652" t="str">
        <f t="shared" si="259"/>
        <v>ALERT! 3 Violation founded @METALDET1</v>
      </c>
    </row>
    <row r="1653" spans="1:40">
      <c r="A1653" t="s">
        <v>120</v>
      </c>
      <c r="B1653" t="s">
        <v>121</v>
      </c>
      <c r="C1653" t="s">
        <v>1112</v>
      </c>
      <c r="D1653" t="s">
        <v>129</v>
      </c>
      <c r="E1653">
        <v>1</v>
      </c>
      <c r="G1653" t="s">
        <v>130</v>
      </c>
      <c r="I1653" t="s">
        <v>125</v>
      </c>
      <c r="Z1653" t="str">
        <f>IFERROR(MID(AA1653,FIND("-",H1653,1)+1,20),_xlfn.IFNA(VLOOKUP(F1653&amp;"-"&amp;AA1653,Ref_Kontak!$A:$E,4,FALSE),Ref_Kontak!$H$2))</f>
        <v>628999007703</v>
      </c>
      <c r="AA1653" t="str">
        <f t="shared" si="250"/>
        <v/>
      </c>
      <c r="AB1653" t="str">
        <f t="shared" si="251"/>
        <v/>
      </c>
      <c r="AC1653" t="str">
        <f t="shared" si="252"/>
        <v>628999007703</v>
      </c>
      <c r="AD1653" t="str">
        <f t="shared" si="253"/>
        <v>Halo+,+Visual+AI+5S+mendeteksi+Violation%3A+METALDET1-LINE+8</v>
      </c>
      <c r="AE1653" t="str">
        <f t="shared" si="254"/>
        <v>https://web.whatsapp.com/send/?phone=628999007703&amp;text=Halo+,+Visual+AI+5S+mendeteksi+Violation%3A+METALDET1-LINE+8&amp;type=phone_number&amp;app_absent=0</v>
      </c>
      <c r="AF1653" t="b">
        <f>IF(ISNA(VLOOKUP(D1653&amp;"-"&amp;AB1653, Ref_Kontak!$A:$E, 4, FALSE)), FALSE, TRUE)</f>
        <v>0</v>
      </c>
      <c r="AG1653" t="str">
        <f>_xlfn.IFNA(VLOOKUP(Z1653,Ref_Kontak!H:H,1,FALSE),"FALSE")</f>
        <v>628999007703</v>
      </c>
      <c r="AH1653" t="str">
        <f t="shared" si="255"/>
        <v>METALDET1-LINE 8</v>
      </c>
      <c r="AI1653">
        <f>IF(I1653="violation",COUNTIF($AH$1:AH1653,AH1653),0)</f>
        <v>778</v>
      </c>
      <c r="AJ1653" t="str">
        <f t="shared" si="256"/>
        <v>violation-METALDET1</v>
      </c>
      <c r="AK1653">
        <f>IF(I1653="violation",COUNTIF($AJ$1:AJ1653,AJ1653),FALSE)</f>
        <v>1418</v>
      </c>
      <c r="AL1653">
        <f t="shared" si="257"/>
        <v>0</v>
      </c>
      <c r="AM1653">
        <f t="shared" si="258"/>
        <v>3</v>
      </c>
      <c r="AN1653" t="str">
        <f t="shared" si="259"/>
        <v>ALERT! 3 Violation founded @METALDET1</v>
      </c>
    </row>
    <row r="1654" spans="1:40">
      <c r="A1654" t="s">
        <v>120</v>
      </c>
      <c r="B1654" t="s">
        <v>121</v>
      </c>
      <c r="C1654" t="s">
        <v>1113</v>
      </c>
      <c r="D1654" t="s">
        <v>129</v>
      </c>
      <c r="E1654">
        <v>1</v>
      </c>
      <c r="G1654" t="s">
        <v>130</v>
      </c>
      <c r="I1654" t="s">
        <v>125</v>
      </c>
      <c r="Z1654" t="str">
        <f>IFERROR(MID(AA1654,FIND("-",H1654,1)+1,20),_xlfn.IFNA(VLOOKUP(F1654&amp;"-"&amp;AA1654,Ref_Kontak!$A:$E,4,FALSE),Ref_Kontak!$H$2))</f>
        <v>628999007703</v>
      </c>
      <c r="AA1654" t="str">
        <f t="shared" si="250"/>
        <v/>
      </c>
      <c r="AB1654" t="str">
        <f t="shared" si="251"/>
        <v/>
      </c>
      <c r="AC1654" t="str">
        <f t="shared" si="252"/>
        <v>628999007703</v>
      </c>
      <c r="AD1654" t="str">
        <f t="shared" si="253"/>
        <v>Halo+,+Visual+AI+5S+mendeteksi+Violation%3A+METALDET1-LINE+8</v>
      </c>
      <c r="AE1654" t="str">
        <f t="shared" si="254"/>
        <v>https://web.whatsapp.com/send/?phone=628999007703&amp;text=Halo+,+Visual+AI+5S+mendeteksi+Violation%3A+METALDET1-LINE+8&amp;type=phone_number&amp;app_absent=0</v>
      </c>
      <c r="AF1654" t="b">
        <f>IF(ISNA(VLOOKUP(D1654&amp;"-"&amp;AB1654, Ref_Kontak!$A:$E, 4, FALSE)), FALSE, TRUE)</f>
        <v>0</v>
      </c>
      <c r="AG1654" t="str">
        <f>_xlfn.IFNA(VLOOKUP(Z1654,Ref_Kontak!H:H,1,FALSE),"FALSE")</f>
        <v>628999007703</v>
      </c>
      <c r="AH1654" t="str">
        <f t="shared" si="255"/>
        <v>METALDET1-LINE 8</v>
      </c>
      <c r="AI1654">
        <f>IF(I1654="violation",COUNTIF($AH$1:AH1654,AH1654),0)</f>
        <v>779</v>
      </c>
      <c r="AJ1654" t="str">
        <f t="shared" si="256"/>
        <v>violation-METALDET1</v>
      </c>
      <c r="AK1654">
        <f>IF(I1654="violation",COUNTIF($AJ$1:AJ1654,AJ1654),FALSE)</f>
        <v>1419</v>
      </c>
      <c r="AL1654">
        <f t="shared" si="257"/>
        <v>0</v>
      </c>
      <c r="AM1654">
        <f t="shared" si="258"/>
        <v>3</v>
      </c>
      <c r="AN1654" t="str">
        <f t="shared" si="259"/>
        <v>ALERT! 3 Violation founded @METALDET1</v>
      </c>
    </row>
    <row r="1655" spans="1:40">
      <c r="A1655" t="s">
        <v>120</v>
      </c>
      <c r="B1655" t="s">
        <v>121</v>
      </c>
      <c r="C1655" t="s">
        <v>1113</v>
      </c>
      <c r="D1655" t="s">
        <v>589</v>
      </c>
      <c r="E1655">
        <v>1</v>
      </c>
      <c r="G1655" t="s">
        <v>130</v>
      </c>
      <c r="I1655" t="s">
        <v>125</v>
      </c>
      <c r="Z1655" t="str">
        <f>IFERROR(MID(AA1655,FIND("-",H1655,1)+1,20),_xlfn.IFNA(VLOOKUP(F1655&amp;"-"&amp;AA1655,Ref_Kontak!$A:$E,4,FALSE),Ref_Kontak!$H$2))</f>
        <v>628999007703</v>
      </c>
      <c r="AA1655" t="str">
        <f t="shared" si="250"/>
        <v/>
      </c>
      <c r="AB1655" t="str">
        <f t="shared" si="251"/>
        <v/>
      </c>
      <c r="AC1655" t="str">
        <f t="shared" si="252"/>
        <v>628999007703</v>
      </c>
      <c r="AD1655" t="str">
        <f t="shared" si="253"/>
        <v>Halo+,+Visual+AI+5S+mendeteksi+Violation%3A+METALDET1-LINE+13</v>
      </c>
      <c r="AE1655" t="str">
        <f t="shared" si="254"/>
        <v>https://web.whatsapp.com/send/?phone=628999007703&amp;text=Halo+,+Visual+AI+5S+mendeteksi+Violation%3A+METALDET1-LINE+13&amp;type=phone_number&amp;app_absent=0</v>
      </c>
      <c r="AF1655" t="b">
        <f>IF(ISNA(VLOOKUP(D1655&amp;"-"&amp;AB1655, Ref_Kontak!$A:$E, 4, FALSE)), FALSE, TRUE)</f>
        <v>0</v>
      </c>
      <c r="AG1655" t="str">
        <f>_xlfn.IFNA(VLOOKUP(Z1655,Ref_Kontak!H:H,1,FALSE),"FALSE")</f>
        <v>628999007703</v>
      </c>
      <c r="AH1655" t="str">
        <f t="shared" si="255"/>
        <v>METALDET1-LINE 13</v>
      </c>
      <c r="AI1655">
        <f>IF(I1655="violation",COUNTIF($AH$1:AH1655,AH1655),0)</f>
        <v>642</v>
      </c>
      <c r="AJ1655" t="str">
        <f t="shared" si="256"/>
        <v>violation-METALDET1</v>
      </c>
      <c r="AK1655">
        <f>IF(I1655="violation",COUNTIF($AJ$1:AJ1655,AJ1655),FALSE)</f>
        <v>1420</v>
      </c>
      <c r="AL1655">
        <f t="shared" si="257"/>
        <v>0</v>
      </c>
      <c r="AM1655">
        <f t="shared" si="258"/>
        <v>3</v>
      </c>
      <c r="AN1655" t="str">
        <f t="shared" si="259"/>
        <v>ALERT! 3 Violation founded @METALDET1</v>
      </c>
    </row>
    <row r="1656" spans="1:40">
      <c r="A1656" t="s">
        <v>120</v>
      </c>
      <c r="B1656" t="s">
        <v>121</v>
      </c>
      <c r="C1656" t="s">
        <v>1114</v>
      </c>
      <c r="D1656" t="s">
        <v>129</v>
      </c>
      <c r="E1656">
        <v>1</v>
      </c>
      <c r="G1656" t="s">
        <v>130</v>
      </c>
      <c r="I1656" t="s">
        <v>125</v>
      </c>
      <c r="Z1656" t="str">
        <f>IFERROR(MID(AA1656,FIND("-",H1656,1)+1,20),_xlfn.IFNA(VLOOKUP(F1656&amp;"-"&amp;AA1656,Ref_Kontak!$A:$E,4,FALSE),Ref_Kontak!$H$2))</f>
        <v>628999007703</v>
      </c>
      <c r="AA1656" t="str">
        <f t="shared" si="250"/>
        <v/>
      </c>
      <c r="AB1656" t="str">
        <f t="shared" si="251"/>
        <v/>
      </c>
      <c r="AC1656" t="str">
        <f t="shared" si="252"/>
        <v>628999007703</v>
      </c>
      <c r="AD1656" t="str">
        <f t="shared" si="253"/>
        <v>Halo+,+Visual+AI+5S+mendeteksi+Violation%3A+METALDET1-LINE+8</v>
      </c>
      <c r="AE1656" t="str">
        <f t="shared" si="254"/>
        <v>https://web.whatsapp.com/send/?phone=628999007703&amp;text=Halo+,+Visual+AI+5S+mendeteksi+Violation%3A+METALDET1-LINE+8&amp;type=phone_number&amp;app_absent=0</v>
      </c>
      <c r="AF1656" t="b">
        <f>IF(ISNA(VLOOKUP(D1656&amp;"-"&amp;AB1656, Ref_Kontak!$A:$E, 4, FALSE)), FALSE, TRUE)</f>
        <v>0</v>
      </c>
      <c r="AG1656" t="str">
        <f>_xlfn.IFNA(VLOOKUP(Z1656,Ref_Kontak!H:H,1,FALSE),"FALSE")</f>
        <v>628999007703</v>
      </c>
      <c r="AH1656" t="str">
        <f t="shared" si="255"/>
        <v>METALDET1-LINE 8</v>
      </c>
      <c r="AI1656">
        <f>IF(I1656="violation",COUNTIF($AH$1:AH1656,AH1656),0)</f>
        <v>780</v>
      </c>
      <c r="AJ1656" t="str">
        <f t="shared" si="256"/>
        <v>violation-METALDET1</v>
      </c>
      <c r="AK1656">
        <f>IF(I1656="violation",COUNTIF($AJ$1:AJ1656,AJ1656),FALSE)</f>
        <v>1421</v>
      </c>
      <c r="AL1656">
        <f t="shared" si="257"/>
        <v>0</v>
      </c>
      <c r="AM1656">
        <f t="shared" si="258"/>
        <v>3</v>
      </c>
      <c r="AN1656" t="str">
        <f t="shared" si="259"/>
        <v>ALERT! 3 Violation founded @METALDET1</v>
      </c>
    </row>
    <row r="1657" spans="1:40">
      <c r="A1657" t="s">
        <v>120</v>
      </c>
      <c r="B1657" t="s">
        <v>121</v>
      </c>
      <c r="C1657" t="s">
        <v>1115</v>
      </c>
      <c r="D1657" t="s">
        <v>589</v>
      </c>
      <c r="E1657">
        <v>1</v>
      </c>
      <c r="G1657" t="s">
        <v>130</v>
      </c>
      <c r="I1657" t="s">
        <v>125</v>
      </c>
      <c r="Z1657" t="str">
        <f>IFERROR(MID(AA1657,FIND("-",H1657,1)+1,20),_xlfn.IFNA(VLOOKUP(F1657&amp;"-"&amp;AA1657,Ref_Kontak!$A:$E,4,FALSE),Ref_Kontak!$H$2))</f>
        <v>628999007703</v>
      </c>
      <c r="AA1657" t="str">
        <f t="shared" si="250"/>
        <v/>
      </c>
      <c r="AB1657" t="str">
        <f t="shared" si="251"/>
        <v/>
      </c>
      <c r="AC1657" t="str">
        <f t="shared" si="252"/>
        <v>628999007703</v>
      </c>
      <c r="AD1657" t="str">
        <f t="shared" si="253"/>
        <v>Halo+,+Visual+AI+5S+mendeteksi+Violation%3A+METALDET1-LINE+13</v>
      </c>
      <c r="AE1657" t="str">
        <f t="shared" si="254"/>
        <v>https://web.whatsapp.com/send/?phone=628999007703&amp;text=Halo+,+Visual+AI+5S+mendeteksi+Violation%3A+METALDET1-LINE+13&amp;type=phone_number&amp;app_absent=0</v>
      </c>
      <c r="AF1657" t="b">
        <f>IF(ISNA(VLOOKUP(D1657&amp;"-"&amp;AB1657, Ref_Kontak!$A:$E, 4, FALSE)), FALSE, TRUE)</f>
        <v>0</v>
      </c>
      <c r="AG1657" t="str">
        <f>_xlfn.IFNA(VLOOKUP(Z1657,Ref_Kontak!H:H,1,FALSE),"FALSE")</f>
        <v>628999007703</v>
      </c>
      <c r="AH1657" t="str">
        <f t="shared" si="255"/>
        <v>METALDET1-LINE 13</v>
      </c>
      <c r="AI1657">
        <f>IF(I1657="violation",COUNTIF($AH$1:AH1657,AH1657),0)</f>
        <v>643</v>
      </c>
      <c r="AJ1657" t="str">
        <f t="shared" si="256"/>
        <v>violation-METALDET1</v>
      </c>
      <c r="AK1657">
        <f>IF(I1657="violation",COUNTIF($AJ$1:AJ1657,AJ1657),FALSE)</f>
        <v>1422</v>
      </c>
      <c r="AL1657">
        <f t="shared" si="257"/>
        <v>0</v>
      </c>
      <c r="AM1657">
        <f t="shared" si="258"/>
        <v>3</v>
      </c>
      <c r="AN1657" t="str">
        <f t="shared" si="259"/>
        <v>ALERT! 3 Violation founded @METALDET1</v>
      </c>
    </row>
    <row r="1658" spans="1:40">
      <c r="A1658" t="s">
        <v>120</v>
      </c>
      <c r="B1658" t="s">
        <v>121</v>
      </c>
      <c r="C1658" t="s">
        <v>1115</v>
      </c>
      <c r="D1658" t="s">
        <v>129</v>
      </c>
      <c r="E1658">
        <v>1</v>
      </c>
      <c r="G1658" t="s">
        <v>130</v>
      </c>
      <c r="I1658" t="s">
        <v>125</v>
      </c>
      <c r="Z1658" t="str">
        <f>IFERROR(MID(AA1658,FIND("-",H1658,1)+1,20),_xlfn.IFNA(VLOOKUP(F1658&amp;"-"&amp;AA1658,Ref_Kontak!$A:$E,4,FALSE),Ref_Kontak!$H$2))</f>
        <v>628999007703</v>
      </c>
      <c r="AA1658" t="str">
        <f t="shared" si="250"/>
        <v/>
      </c>
      <c r="AB1658" t="str">
        <f t="shared" si="251"/>
        <v/>
      </c>
      <c r="AC1658" t="str">
        <f t="shared" si="252"/>
        <v>628999007703</v>
      </c>
      <c r="AD1658" t="str">
        <f t="shared" si="253"/>
        <v>Halo+,+Visual+AI+5S+mendeteksi+Violation%3A+METALDET1-LINE+8</v>
      </c>
      <c r="AE1658" t="str">
        <f t="shared" si="254"/>
        <v>https://web.whatsapp.com/send/?phone=628999007703&amp;text=Halo+,+Visual+AI+5S+mendeteksi+Violation%3A+METALDET1-LINE+8&amp;type=phone_number&amp;app_absent=0</v>
      </c>
      <c r="AF1658" t="b">
        <f>IF(ISNA(VLOOKUP(D1658&amp;"-"&amp;AB1658, Ref_Kontak!$A:$E, 4, FALSE)), FALSE, TRUE)</f>
        <v>0</v>
      </c>
      <c r="AG1658" t="str">
        <f>_xlfn.IFNA(VLOOKUP(Z1658,Ref_Kontak!H:H,1,FALSE),"FALSE")</f>
        <v>628999007703</v>
      </c>
      <c r="AH1658" t="str">
        <f t="shared" si="255"/>
        <v>METALDET1-LINE 8</v>
      </c>
      <c r="AI1658">
        <f>IF(I1658="violation",COUNTIF($AH$1:AH1658,AH1658),0)</f>
        <v>781</v>
      </c>
      <c r="AJ1658" t="str">
        <f t="shared" si="256"/>
        <v>violation-METALDET1</v>
      </c>
      <c r="AK1658">
        <f>IF(I1658="violation",COUNTIF($AJ$1:AJ1658,AJ1658),FALSE)</f>
        <v>1423</v>
      </c>
      <c r="AL1658">
        <f t="shared" si="257"/>
        <v>0</v>
      </c>
      <c r="AM1658">
        <f t="shared" si="258"/>
        <v>3</v>
      </c>
      <c r="AN1658" t="str">
        <f t="shared" si="259"/>
        <v>ALERT! 3 Violation founded @METALDET1</v>
      </c>
    </row>
    <row r="1659" spans="1:40">
      <c r="A1659" t="s">
        <v>120</v>
      </c>
      <c r="B1659" t="s">
        <v>121</v>
      </c>
      <c r="C1659" t="s">
        <v>1115</v>
      </c>
      <c r="D1659" t="s">
        <v>589</v>
      </c>
      <c r="E1659">
        <v>1</v>
      </c>
      <c r="G1659" t="s">
        <v>130</v>
      </c>
      <c r="I1659" t="s">
        <v>125</v>
      </c>
      <c r="Z1659" t="str">
        <f>IFERROR(MID(AA1659,FIND("-",H1659,1)+1,20),_xlfn.IFNA(VLOOKUP(F1659&amp;"-"&amp;AA1659,Ref_Kontak!$A:$E,4,FALSE),Ref_Kontak!$H$2))</f>
        <v>628999007703</v>
      </c>
      <c r="AA1659" t="str">
        <f t="shared" si="250"/>
        <v/>
      </c>
      <c r="AB1659" t="str">
        <f t="shared" si="251"/>
        <v/>
      </c>
      <c r="AC1659" t="str">
        <f t="shared" si="252"/>
        <v>628999007703</v>
      </c>
      <c r="AD1659" t="str">
        <f t="shared" si="253"/>
        <v>Halo+,+Visual+AI+5S+mendeteksi+Violation%3A+METALDET1-LINE+13</v>
      </c>
      <c r="AE1659" t="str">
        <f t="shared" si="254"/>
        <v>https://web.whatsapp.com/send/?phone=628999007703&amp;text=Halo+,+Visual+AI+5S+mendeteksi+Violation%3A+METALDET1-LINE+13&amp;type=phone_number&amp;app_absent=0</v>
      </c>
      <c r="AF1659" t="b">
        <f>IF(ISNA(VLOOKUP(D1659&amp;"-"&amp;AB1659, Ref_Kontak!$A:$E, 4, FALSE)), FALSE, TRUE)</f>
        <v>0</v>
      </c>
      <c r="AG1659" t="str">
        <f>_xlfn.IFNA(VLOOKUP(Z1659,Ref_Kontak!H:H,1,FALSE),"FALSE")</f>
        <v>628999007703</v>
      </c>
      <c r="AH1659" t="str">
        <f t="shared" si="255"/>
        <v>METALDET1-LINE 13</v>
      </c>
      <c r="AI1659">
        <f>IF(I1659="violation",COUNTIF($AH$1:AH1659,AH1659),0)</f>
        <v>644</v>
      </c>
      <c r="AJ1659" t="str">
        <f t="shared" si="256"/>
        <v>violation-METALDET1</v>
      </c>
      <c r="AK1659">
        <f>IF(I1659="violation",COUNTIF($AJ$1:AJ1659,AJ1659),FALSE)</f>
        <v>1424</v>
      </c>
      <c r="AL1659">
        <f t="shared" si="257"/>
        <v>0</v>
      </c>
      <c r="AM1659">
        <f t="shared" si="258"/>
        <v>3</v>
      </c>
      <c r="AN1659" t="str">
        <f t="shared" si="259"/>
        <v>ALERT! 3 Violation founded @METALDET1</v>
      </c>
    </row>
    <row r="1660" spans="1:40">
      <c r="A1660" t="s">
        <v>120</v>
      </c>
      <c r="B1660" t="s">
        <v>121</v>
      </c>
      <c r="C1660" t="s">
        <v>1116</v>
      </c>
      <c r="D1660" t="s">
        <v>129</v>
      </c>
      <c r="E1660">
        <v>1</v>
      </c>
      <c r="G1660" t="s">
        <v>130</v>
      </c>
      <c r="I1660" t="s">
        <v>125</v>
      </c>
      <c r="Z1660" t="str">
        <f>IFERROR(MID(AA1660,FIND("-",H1660,1)+1,20),_xlfn.IFNA(VLOOKUP(F1660&amp;"-"&amp;AA1660,Ref_Kontak!$A:$E,4,FALSE),Ref_Kontak!$H$2))</f>
        <v>628999007703</v>
      </c>
      <c r="AA1660" t="str">
        <f t="shared" si="250"/>
        <v/>
      </c>
      <c r="AB1660" t="str">
        <f t="shared" si="251"/>
        <v/>
      </c>
      <c r="AC1660" t="str">
        <f t="shared" si="252"/>
        <v>628999007703</v>
      </c>
      <c r="AD1660" t="str">
        <f t="shared" si="253"/>
        <v>Halo+,+Visual+AI+5S+mendeteksi+Violation%3A+METALDET1-LINE+8</v>
      </c>
      <c r="AE1660" t="str">
        <f t="shared" si="254"/>
        <v>https://web.whatsapp.com/send/?phone=628999007703&amp;text=Halo+,+Visual+AI+5S+mendeteksi+Violation%3A+METALDET1-LINE+8&amp;type=phone_number&amp;app_absent=0</v>
      </c>
      <c r="AF1660" t="b">
        <f>IF(ISNA(VLOOKUP(D1660&amp;"-"&amp;AB1660, Ref_Kontak!$A:$E, 4, FALSE)), FALSE, TRUE)</f>
        <v>0</v>
      </c>
      <c r="AG1660" t="str">
        <f>_xlfn.IFNA(VLOOKUP(Z1660,Ref_Kontak!H:H,1,FALSE),"FALSE")</f>
        <v>628999007703</v>
      </c>
      <c r="AH1660" t="str">
        <f t="shared" si="255"/>
        <v>METALDET1-LINE 8</v>
      </c>
      <c r="AI1660">
        <f>IF(I1660="violation",COUNTIF($AH$1:AH1660,AH1660),0)</f>
        <v>782</v>
      </c>
      <c r="AJ1660" t="str">
        <f t="shared" si="256"/>
        <v>violation-METALDET1</v>
      </c>
      <c r="AK1660">
        <f>IF(I1660="violation",COUNTIF($AJ$1:AJ1660,AJ1660),FALSE)</f>
        <v>1425</v>
      </c>
      <c r="AL1660">
        <f t="shared" si="257"/>
        <v>0</v>
      </c>
      <c r="AM1660">
        <f t="shared" si="258"/>
        <v>3</v>
      </c>
      <c r="AN1660" t="str">
        <f t="shared" si="259"/>
        <v>ALERT! 3 Violation founded @METALDET1</v>
      </c>
    </row>
    <row r="1661" spans="1:40">
      <c r="A1661" t="s">
        <v>120</v>
      </c>
      <c r="B1661" t="s">
        <v>121</v>
      </c>
      <c r="C1661" t="s">
        <v>1116</v>
      </c>
      <c r="D1661" t="s">
        <v>589</v>
      </c>
      <c r="E1661">
        <v>1</v>
      </c>
      <c r="G1661" t="s">
        <v>130</v>
      </c>
      <c r="I1661" t="s">
        <v>125</v>
      </c>
      <c r="Z1661" t="str">
        <f>IFERROR(MID(AA1661,FIND("-",H1661,1)+1,20),_xlfn.IFNA(VLOOKUP(F1661&amp;"-"&amp;AA1661,Ref_Kontak!$A:$E,4,FALSE),Ref_Kontak!$H$2))</f>
        <v>628999007703</v>
      </c>
      <c r="AA1661" t="str">
        <f t="shared" si="250"/>
        <v/>
      </c>
      <c r="AB1661" t="str">
        <f t="shared" si="251"/>
        <v/>
      </c>
      <c r="AC1661" t="str">
        <f t="shared" si="252"/>
        <v>628999007703</v>
      </c>
      <c r="AD1661" t="str">
        <f t="shared" si="253"/>
        <v>Halo+,+Visual+AI+5S+mendeteksi+Violation%3A+METALDET1-LINE+13</v>
      </c>
      <c r="AE1661" t="str">
        <f t="shared" si="254"/>
        <v>https://web.whatsapp.com/send/?phone=628999007703&amp;text=Halo+,+Visual+AI+5S+mendeteksi+Violation%3A+METALDET1-LINE+13&amp;type=phone_number&amp;app_absent=0</v>
      </c>
      <c r="AF1661" t="b">
        <f>IF(ISNA(VLOOKUP(D1661&amp;"-"&amp;AB1661, Ref_Kontak!$A:$E, 4, FALSE)), FALSE, TRUE)</f>
        <v>0</v>
      </c>
      <c r="AG1661" t="str">
        <f>_xlfn.IFNA(VLOOKUP(Z1661,Ref_Kontak!H:H,1,FALSE),"FALSE")</f>
        <v>628999007703</v>
      </c>
      <c r="AH1661" t="str">
        <f t="shared" si="255"/>
        <v>METALDET1-LINE 13</v>
      </c>
      <c r="AI1661">
        <f>IF(I1661="violation",COUNTIF($AH$1:AH1661,AH1661),0)</f>
        <v>645</v>
      </c>
      <c r="AJ1661" t="str">
        <f t="shared" si="256"/>
        <v>violation-METALDET1</v>
      </c>
      <c r="AK1661">
        <f>IF(I1661="violation",COUNTIF($AJ$1:AJ1661,AJ1661),FALSE)</f>
        <v>1426</v>
      </c>
      <c r="AL1661">
        <f t="shared" si="257"/>
        <v>0</v>
      </c>
      <c r="AM1661">
        <f t="shared" si="258"/>
        <v>3</v>
      </c>
      <c r="AN1661" t="str">
        <f t="shared" si="259"/>
        <v>ALERT! 3 Violation founded @METALDET1</v>
      </c>
    </row>
    <row r="1662" spans="1:40">
      <c r="A1662" t="s">
        <v>120</v>
      </c>
      <c r="B1662" t="s">
        <v>121</v>
      </c>
      <c r="C1662" t="s">
        <v>1117</v>
      </c>
      <c r="D1662" t="s">
        <v>589</v>
      </c>
      <c r="E1662">
        <v>1</v>
      </c>
      <c r="G1662" t="s">
        <v>130</v>
      </c>
      <c r="I1662" t="s">
        <v>125</v>
      </c>
      <c r="Z1662" t="str">
        <f>IFERROR(MID(AA1662,FIND("-",H1662,1)+1,20),_xlfn.IFNA(VLOOKUP(F1662&amp;"-"&amp;AA1662,Ref_Kontak!$A:$E,4,FALSE),Ref_Kontak!$H$2))</f>
        <v>628999007703</v>
      </c>
      <c r="AA1662" t="str">
        <f t="shared" si="250"/>
        <v/>
      </c>
      <c r="AB1662" t="str">
        <f t="shared" si="251"/>
        <v/>
      </c>
      <c r="AC1662" t="str">
        <f t="shared" si="252"/>
        <v>628999007703</v>
      </c>
      <c r="AD1662" t="str">
        <f t="shared" si="253"/>
        <v>Halo+,+Visual+AI+5S+mendeteksi+Violation%3A+METALDET1-LINE+13</v>
      </c>
      <c r="AE1662" t="str">
        <f t="shared" si="254"/>
        <v>https://web.whatsapp.com/send/?phone=628999007703&amp;text=Halo+,+Visual+AI+5S+mendeteksi+Violation%3A+METALDET1-LINE+13&amp;type=phone_number&amp;app_absent=0</v>
      </c>
      <c r="AF1662" t="b">
        <f>IF(ISNA(VLOOKUP(D1662&amp;"-"&amp;AB1662, Ref_Kontak!$A:$E, 4, FALSE)), FALSE, TRUE)</f>
        <v>0</v>
      </c>
      <c r="AG1662" t="str">
        <f>_xlfn.IFNA(VLOOKUP(Z1662,Ref_Kontak!H:H,1,FALSE),"FALSE")</f>
        <v>628999007703</v>
      </c>
      <c r="AH1662" t="str">
        <f t="shared" si="255"/>
        <v>METALDET1-LINE 13</v>
      </c>
      <c r="AI1662">
        <f>IF(I1662="violation",COUNTIF($AH$1:AH1662,AH1662),0)</f>
        <v>646</v>
      </c>
      <c r="AJ1662" t="str">
        <f t="shared" si="256"/>
        <v>violation-METALDET1</v>
      </c>
      <c r="AK1662">
        <f>IF(I1662="violation",COUNTIF($AJ$1:AJ1662,AJ1662),FALSE)</f>
        <v>1427</v>
      </c>
      <c r="AL1662">
        <f t="shared" si="257"/>
        <v>0</v>
      </c>
      <c r="AM1662">
        <f t="shared" si="258"/>
        <v>3</v>
      </c>
      <c r="AN1662" t="str">
        <f t="shared" si="259"/>
        <v>ALERT! 3 Violation founded @METALDET1</v>
      </c>
    </row>
    <row r="1663" spans="1:40">
      <c r="A1663" t="s">
        <v>120</v>
      </c>
      <c r="B1663" t="s">
        <v>121</v>
      </c>
      <c r="C1663" t="s">
        <v>1117</v>
      </c>
      <c r="D1663" t="s">
        <v>129</v>
      </c>
      <c r="E1663">
        <v>1</v>
      </c>
      <c r="G1663" t="s">
        <v>130</v>
      </c>
      <c r="I1663" t="s">
        <v>125</v>
      </c>
      <c r="Z1663" t="str">
        <f>IFERROR(MID(AA1663,FIND("-",H1663,1)+1,20),_xlfn.IFNA(VLOOKUP(F1663&amp;"-"&amp;AA1663,Ref_Kontak!$A:$E,4,FALSE),Ref_Kontak!$H$2))</f>
        <v>628999007703</v>
      </c>
      <c r="AA1663" t="str">
        <f t="shared" si="250"/>
        <v/>
      </c>
      <c r="AB1663" t="str">
        <f t="shared" si="251"/>
        <v/>
      </c>
      <c r="AC1663" t="str">
        <f t="shared" si="252"/>
        <v>628999007703</v>
      </c>
      <c r="AD1663" t="str">
        <f t="shared" si="253"/>
        <v>Halo+,+Visual+AI+5S+mendeteksi+Violation%3A+METALDET1-LINE+8</v>
      </c>
      <c r="AE1663" t="str">
        <f t="shared" si="254"/>
        <v>https://web.whatsapp.com/send/?phone=628999007703&amp;text=Halo+,+Visual+AI+5S+mendeteksi+Violation%3A+METALDET1-LINE+8&amp;type=phone_number&amp;app_absent=0</v>
      </c>
      <c r="AF1663" t="b">
        <f>IF(ISNA(VLOOKUP(D1663&amp;"-"&amp;AB1663, Ref_Kontak!$A:$E, 4, FALSE)), FALSE, TRUE)</f>
        <v>0</v>
      </c>
      <c r="AG1663" t="str">
        <f>_xlfn.IFNA(VLOOKUP(Z1663,Ref_Kontak!H:H,1,FALSE),"FALSE")</f>
        <v>628999007703</v>
      </c>
      <c r="AH1663" t="str">
        <f t="shared" si="255"/>
        <v>METALDET1-LINE 8</v>
      </c>
      <c r="AI1663">
        <f>IF(I1663="violation",COUNTIF($AH$1:AH1663,AH1663),0)</f>
        <v>783</v>
      </c>
      <c r="AJ1663" t="str">
        <f t="shared" si="256"/>
        <v>violation-METALDET1</v>
      </c>
      <c r="AK1663">
        <f>IF(I1663="violation",COUNTIF($AJ$1:AJ1663,AJ1663),FALSE)</f>
        <v>1428</v>
      </c>
      <c r="AL1663">
        <f t="shared" si="257"/>
        <v>0</v>
      </c>
      <c r="AM1663">
        <f t="shared" si="258"/>
        <v>3</v>
      </c>
      <c r="AN1663" t="str">
        <f t="shared" si="259"/>
        <v>ALERT! 3 Violation founded @METALDET1</v>
      </c>
    </row>
    <row r="1664" spans="1:40">
      <c r="A1664" t="s">
        <v>120</v>
      </c>
      <c r="B1664" t="s">
        <v>121</v>
      </c>
      <c r="C1664" t="s">
        <v>1118</v>
      </c>
      <c r="D1664" t="s">
        <v>129</v>
      </c>
      <c r="E1664">
        <v>1</v>
      </c>
      <c r="G1664" t="s">
        <v>130</v>
      </c>
      <c r="I1664" t="s">
        <v>125</v>
      </c>
      <c r="Z1664" t="str">
        <f>IFERROR(MID(AA1664,FIND("-",H1664,1)+1,20),_xlfn.IFNA(VLOOKUP(F1664&amp;"-"&amp;AA1664,Ref_Kontak!$A:$E,4,FALSE),Ref_Kontak!$H$2))</f>
        <v>628999007703</v>
      </c>
      <c r="AA1664" t="str">
        <f t="shared" si="250"/>
        <v/>
      </c>
      <c r="AB1664" t="str">
        <f t="shared" si="251"/>
        <v/>
      </c>
      <c r="AC1664" t="str">
        <f t="shared" si="252"/>
        <v>628999007703</v>
      </c>
      <c r="AD1664" t="str">
        <f t="shared" si="253"/>
        <v>Halo+,+Visual+AI+5S+mendeteksi+Violation%3A+METALDET1-LINE+8</v>
      </c>
      <c r="AE1664" t="str">
        <f t="shared" si="254"/>
        <v>https://web.whatsapp.com/send/?phone=628999007703&amp;text=Halo+,+Visual+AI+5S+mendeteksi+Violation%3A+METALDET1-LINE+8&amp;type=phone_number&amp;app_absent=0</v>
      </c>
      <c r="AF1664" t="b">
        <f>IF(ISNA(VLOOKUP(D1664&amp;"-"&amp;AB1664, Ref_Kontak!$A:$E, 4, FALSE)), FALSE, TRUE)</f>
        <v>0</v>
      </c>
      <c r="AG1664" t="str">
        <f>_xlfn.IFNA(VLOOKUP(Z1664,Ref_Kontak!H:H,1,FALSE),"FALSE")</f>
        <v>628999007703</v>
      </c>
      <c r="AH1664" t="str">
        <f t="shared" si="255"/>
        <v>METALDET1-LINE 8</v>
      </c>
      <c r="AI1664">
        <f>IF(I1664="violation",COUNTIF($AH$1:AH1664,AH1664),0)</f>
        <v>784</v>
      </c>
      <c r="AJ1664" t="str">
        <f t="shared" si="256"/>
        <v>violation-METALDET1</v>
      </c>
      <c r="AK1664">
        <f>IF(I1664="violation",COUNTIF($AJ$1:AJ1664,AJ1664),FALSE)</f>
        <v>1429</v>
      </c>
      <c r="AL1664">
        <f t="shared" si="257"/>
        <v>0</v>
      </c>
      <c r="AM1664">
        <f t="shared" si="258"/>
        <v>3</v>
      </c>
      <c r="AN1664" t="str">
        <f t="shared" si="259"/>
        <v>ALERT! 3 Violation founded @METALDET1</v>
      </c>
    </row>
    <row r="1665" spans="1:40">
      <c r="A1665" t="s">
        <v>120</v>
      </c>
      <c r="B1665" t="s">
        <v>121</v>
      </c>
      <c r="C1665" t="s">
        <v>1118</v>
      </c>
      <c r="D1665" t="s">
        <v>589</v>
      </c>
      <c r="E1665">
        <v>1</v>
      </c>
      <c r="G1665" t="s">
        <v>130</v>
      </c>
      <c r="I1665" t="s">
        <v>125</v>
      </c>
      <c r="Z1665" t="str">
        <f>IFERROR(MID(AA1665,FIND("-",H1665,1)+1,20),_xlfn.IFNA(VLOOKUP(F1665&amp;"-"&amp;AA1665,Ref_Kontak!$A:$E,4,FALSE),Ref_Kontak!$H$2))</f>
        <v>628999007703</v>
      </c>
      <c r="AA1665" t="str">
        <f t="shared" si="250"/>
        <v/>
      </c>
      <c r="AB1665" t="str">
        <f t="shared" si="251"/>
        <v/>
      </c>
      <c r="AC1665" t="str">
        <f t="shared" si="252"/>
        <v>628999007703</v>
      </c>
      <c r="AD1665" t="str">
        <f t="shared" si="253"/>
        <v>Halo+,+Visual+AI+5S+mendeteksi+Violation%3A+METALDET1-LINE+13</v>
      </c>
      <c r="AE1665" t="str">
        <f t="shared" si="254"/>
        <v>https://web.whatsapp.com/send/?phone=628999007703&amp;text=Halo+,+Visual+AI+5S+mendeteksi+Violation%3A+METALDET1-LINE+13&amp;type=phone_number&amp;app_absent=0</v>
      </c>
      <c r="AF1665" t="b">
        <f>IF(ISNA(VLOOKUP(D1665&amp;"-"&amp;AB1665, Ref_Kontak!$A:$E, 4, FALSE)), FALSE, TRUE)</f>
        <v>0</v>
      </c>
      <c r="AG1665" t="str">
        <f>_xlfn.IFNA(VLOOKUP(Z1665,Ref_Kontak!H:H,1,FALSE),"FALSE")</f>
        <v>628999007703</v>
      </c>
      <c r="AH1665" t="str">
        <f t="shared" si="255"/>
        <v>METALDET1-LINE 13</v>
      </c>
      <c r="AI1665">
        <f>IF(I1665="violation",COUNTIF($AH$1:AH1665,AH1665),0)</f>
        <v>647</v>
      </c>
      <c r="AJ1665" t="str">
        <f t="shared" si="256"/>
        <v>violation-METALDET1</v>
      </c>
      <c r="AK1665">
        <f>IF(I1665="violation",COUNTIF($AJ$1:AJ1665,AJ1665),FALSE)</f>
        <v>1430</v>
      </c>
      <c r="AL1665">
        <f t="shared" si="257"/>
        <v>0</v>
      </c>
      <c r="AM1665">
        <f t="shared" si="258"/>
        <v>3</v>
      </c>
      <c r="AN1665" t="str">
        <f t="shared" si="259"/>
        <v>ALERT! 3 Violation founded @METALDET1</v>
      </c>
    </row>
    <row r="1666" spans="1:40">
      <c r="A1666" t="s">
        <v>120</v>
      </c>
      <c r="B1666" t="s">
        <v>121</v>
      </c>
      <c r="C1666" t="s">
        <v>1119</v>
      </c>
      <c r="D1666" t="s">
        <v>129</v>
      </c>
      <c r="E1666">
        <v>1</v>
      </c>
      <c r="G1666" t="s">
        <v>130</v>
      </c>
      <c r="I1666" t="s">
        <v>125</v>
      </c>
      <c r="Z1666" t="str">
        <f>IFERROR(MID(AA1666,FIND("-",H1666,1)+1,20),_xlfn.IFNA(VLOOKUP(F1666&amp;"-"&amp;AA1666,Ref_Kontak!$A:$E,4,FALSE),Ref_Kontak!$H$2))</f>
        <v>628999007703</v>
      </c>
      <c r="AA1666" t="str">
        <f t="shared" ref="AA1666:AA1729" si="260">CLEAN(SUBSTITUTE(H1666," ",""))</f>
        <v/>
      </c>
      <c r="AB1666" t="str">
        <f t="shared" ref="AB1666:AB1729" si="261">IFERROR(LEFT(AA1666,FIND("-",H1666,1)-1),CLEAN(SUBSTITUTE(SUBSTITUTE(H1666," ",""),"-","")))</f>
        <v/>
      </c>
      <c r="AC1666" t="str">
        <f t="shared" ref="AC1666:AC1729" si="262">IF(LEFT(Z1666,1)="0","62"&amp; MID(Z1666,2,999),Z1666)</f>
        <v>628999007703</v>
      </c>
      <c r="AD1666" t="str">
        <f t="shared" ref="AD1666:AD1729" si="263">"Halo+"&amp;AB1666&amp;","&amp;"+Visual+AI+5S+mendeteksi+Violation%3A+"&amp;SUBSTITUTE(AH1666," ","+")</f>
        <v>Halo+,+Visual+AI+5S+mendeteksi+Violation%3A+METALDET1-LINE+8</v>
      </c>
      <c r="AE1666" t="str">
        <f t="shared" ref="AE1666:AE1729" si="264">"https://web.whatsapp.com/send/?phone="&amp;AC1666&amp;"&amp;text="&amp;AD1666&amp;"&amp;type=phone_number&amp;app_absent=0"</f>
        <v>https://web.whatsapp.com/send/?phone=628999007703&amp;text=Halo+,+Visual+AI+5S+mendeteksi+Violation%3A+METALDET1-LINE+8&amp;type=phone_number&amp;app_absent=0</v>
      </c>
      <c r="AF1666" t="b">
        <f>IF(ISNA(VLOOKUP(D1666&amp;"-"&amp;AB1666, Ref_Kontak!$A:$E, 4, FALSE)), FALSE, TRUE)</f>
        <v>0</v>
      </c>
      <c r="AG1666" t="str">
        <f>_xlfn.IFNA(VLOOKUP(Z1666,Ref_Kontak!H:H,1,FALSE),"FALSE")</f>
        <v>628999007703</v>
      </c>
      <c r="AH1666" t="str">
        <f t="shared" ref="AH1666:AH1729" si="265">G1666&amp;"-"&amp;D1666</f>
        <v>METALDET1-LINE 8</v>
      </c>
      <c r="AI1666">
        <f>IF(I1666="violation",COUNTIF($AH$1:AH1666,AH1666),0)</f>
        <v>785</v>
      </c>
      <c r="AJ1666" t="str">
        <f t="shared" si="256"/>
        <v>violation-METALDET1</v>
      </c>
      <c r="AK1666">
        <f>IF(I1666="violation",COUNTIF($AJ$1:AJ1666,AJ1666),FALSE)</f>
        <v>1431</v>
      </c>
      <c r="AL1666">
        <f t="shared" si="257"/>
        <v>0</v>
      </c>
      <c r="AM1666">
        <f t="shared" si="258"/>
        <v>3</v>
      </c>
      <c r="AN1666" t="str">
        <f t="shared" si="259"/>
        <v>ALERT! 3 Violation founded @METALDET1</v>
      </c>
    </row>
    <row r="1667" spans="1:40">
      <c r="A1667" t="s">
        <v>120</v>
      </c>
      <c r="B1667" t="s">
        <v>121</v>
      </c>
      <c r="C1667" t="s">
        <v>1120</v>
      </c>
      <c r="D1667" t="s">
        <v>589</v>
      </c>
      <c r="E1667">
        <v>1</v>
      </c>
      <c r="G1667" t="s">
        <v>130</v>
      </c>
      <c r="I1667" t="s">
        <v>125</v>
      </c>
      <c r="Z1667" t="str">
        <f>IFERROR(MID(AA1667,FIND("-",H1667,1)+1,20),_xlfn.IFNA(VLOOKUP(F1667&amp;"-"&amp;AA1667,Ref_Kontak!$A:$E,4,FALSE),Ref_Kontak!$H$2))</f>
        <v>628999007703</v>
      </c>
      <c r="AA1667" t="str">
        <f t="shared" si="260"/>
        <v/>
      </c>
      <c r="AB1667" t="str">
        <f t="shared" si="261"/>
        <v/>
      </c>
      <c r="AC1667" t="str">
        <f t="shared" si="262"/>
        <v>628999007703</v>
      </c>
      <c r="AD1667" t="str">
        <f t="shared" si="263"/>
        <v>Halo+,+Visual+AI+5S+mendeteksi+Violation%3A+METALDET1-LINE+13</v>
      </c>
      <c r="AE1667" t="str">
        <f t="shared" si="264"/>
        <v>https://web.whatsapp.com/send/?phone=628999007703&amp;text=Halo+,+Visual+AI+5S+mendeteksi+Violation%3A+METALDET1-LINE+13&amp;type=phone_number&amp;app_absent=0</v>
      </c>
      <c r="AF1667" t="b">
        <f>IF(ISNA(VLOOKUP(D1667&amp;"-"&amp;AB1667, Ref_Kontak!$A:$E, 4, FALSE)), FALSE, TRUE)</f>
        <v>0</v>
      </c>
      <c r="AG1667" t="str">
        <f>_xlfn.IFNA(VLOOKUP(Z1667,Ref_Kontak!H:H,1,FALSE),"FALSE")</f>
        <v>628999007703</v>
      </c>
      <c r="AH1667" t="str">
        <f t="shared" si="265"/>
        <v>METALDET1-LINE 13</v>
      </c>
      <c r="AI1667">
        <f>IF(I1667="violation",COUNTIF($AH$1:AH1667,AH1667),0)</f>
        <v>648</v>
      </c>
      <c r="AJ1667" t="str">
        <f t="shared" ref="AJ1667:AJ1730" si="266">I1667&amp;"-"&amp;G1667</f>
        <v>violation-METALDET1</v>
      </c>
      <c r="AK1667">
        <f>IF(I1667="violation",COUNTIF($AJ$1:AJ1667,AJ1667),FALSE)</f>
        <v>1432</v>
      </c>
      <c r="AL1667">
        <f t="shared" ref="AL1667:AL1730" si="267">IF(AI1667=1,1,0)</f>
        <v>0</v>
      </c>
      <c r="AM1667">
        <f t="shared" ref="AM1667:AM1730" si="268">SUMIF($AJ$2:$AJ$5516,AJ1667,$AL$2:$AL$5516)</f>
        <v>3</v>
      </c>
      <c r="AN1667" t="str">
        <f t="shared" ref="AN1667:AN1730" si="269">"ALERT! " &amp;AM1667&amp; " Violation founded @"&amp;G1667</f>
        <v>ALERT! 3 Violation founded @METALDET1</v>
      </c>
    </row>
    <row r="1668" spans="1:40">
      <c r="A1668" t="s">
        <v>120</v>
      </c>
      <c r="B1668" t="s">
        <v>121</v>
      </c>
      <c r="C1668" t="s">
        <v>1120</v>
      </c>
      <c r="D1668" t="s">
        <v>129</v>
      </c>
      <c r="E1668">
        <v>1</v>
      </c>
      <c r="G1668" t="s">
        <v>130</v>
      </c>
      <c r="I1668" t="s">
        <v>125</v>
      </c>
      <c r="Z1668" t="str">
        <f>IFERROR(MID(AA1668,FIND("-",H1668,1)+1,20),_xlfn.IFNA(VLOOKUP(F1668&amp;"-"&amp;AA1668,Ref_Kontak!$A:$E,4,FALSE),Ref_Kontak!$H$2))</f>
        <v>628999007703</v>
      </c>
      <c r="AA1668" t="str">
        <f t="shared" si="260"/>
        <v/>
      </c>
      <c r="AB1668" t="str">
        <f t="shared" si="261"/>
        <v/>
      </c>
      <c r="AC1668" t="str">
        <f t="shared" si="262"/>
        <v>628999007703</v>
      </c>
      <c r="AD1668" t="str">
        <f t="shared" si="263"/>
        <v>Halo+,+Visual+AI+5S+mendeteksi+Violation%3A+METALDET1-LINE+8</v>
      </c>
      <c r="AE1668" t="str">
        <f t="shared" si="264"/>
        <v>https://web.whatsapp.com/send/?phone=628999007703&amp;text=Halo+,+Visual+AI+5S+mendeteksi+Violation%3A+METALDET1-LINE+8&amp;type=phone_number&amp;app_absent=0</v>
      </c>
      <c r="AF1668" t="b">
        <f>IF(ISNA(VLOOKUP(D1668&amp;"-"&amp;AB1668, Ref_Kontak!$A:$E, 4, FALSE)), FALSE, TRUE)</f>
        <v>0</v>
      </c>
      <c r="AG1668" t="str">
        <f>_xlfn.IFNA(VLOOKUP(Z1668,Ref_Kontak!H:H,1,FALSE),"FALSE")</f>
        <v>628999007703</v>
      </c>
      <c r="AH1668" t="str">
        <f t="shared" si="265"/>
        <v>METALDET1-LINE 8</v>
      </c>
      <c r="AI1668">
        <f>IF(I1668="violation",COUNTIF($AH$1:AH1668,AH1668),0)</f>
        <v>786</v>
      </c>
      <c r="AJ1668" t="str">
        <f t="shared" si="266"/>
        <v>violation-METALDET1</v>
      </c>
      <c r="AK1668">
        <f>IF(I1668="violation",COUNTIF($AJ$1:AJ1668,AJ1668),FALSE)</f>
        <v>1433</v>
      </c>
      <c r="AL1668">
        <f t="shared" si="267"/>
        <v>0</v>
      </c>
      <c r="AM1668">
        <f t="shared" si="268"/>
        <v>3</v>
      </c>
      <c r="AN1668" t="str">
        <f t="shared" si="269"/>
        <v>ALERT! 3 Violation founded @METALDET1</v>
      </c>
    </row>
    <row r="1669" spans="1:40">
      <c r="A1669" t="s">
        <v>120</v>
      </c>
      <c r="B1669" t="s">
        <v>121</v>
      </c>
      <c r="C1669" t="s">
        <v>1120</v>
      </c>
      <c r="D1669" t="s">
        <v>589</v>
      </c>
      <c r="E1669">
        <v>1</v>
      </c>
      <c r="G1669" t="s">
        <v>130</v>
      </c>
      <c r="I1669" t="s">
        <v>125</v>
      </c>
      <c r="Z1669" t="str">
        <f>IFERROR(MID(AA1669,FIND("-",H1669,1)+1,20),_xlfn.IFNA(VLOOKUP(F1669&amp;"-"&amp;AA1669,Ref_Kontak!$A:$E,4,FALSE),Ref_Kontak!$H$2))</f>
        <v>628999007703</v>
      </c>
      <c r="AA1669" t="str">
        <f t="shared" si="260"/>
        <v/>
      </c>
      <c r="AB1669" t="str">
        <f t="shared" si="261"/>
        <v/>
      </c>
      <c r="AC1669" t="str">
        <f t="shared" si="262"/>
        <v>628999007703</v>
      </c>
      <c r="AD1669" t="str">
        <f t="shared" si="263"/>
        <v>Halo+,+Visual+AI+5S+mendeteksi+Violation%3A+METALDET1-LINE+13</v>
      </c>
      <c r="AE1669" t="str">
        <f t="shared" si="264"/>
        <v>https://web.whatsapp.com/send/?phone=628999007703&amp;text=Halo+,+Visual+AI+5S+mendeteksi+Violation%3A+METALDET1-LINE+13&amp;type=phone_number&amp;app_absent=0</v>
      </c>
      <c r="AF1669" t="b">
        <f>IF(ISNA(VLOOKUP(D1669&amp;"-"&amp;AB1669, Ref_Kontak!$A:$E, 4, FALSE)), FALSE, TRUE)</f>
        <v>0</v>
      </c>
      <c r="AG1669" t="str">
        <f>_xlfn.IFNA(VLOOKUP(Z1669,Ref_Kontak!H:H,1,FALSE),"FALSE")</f>
        <v>628999007703</v>
      </c>
      <c r="AH1669" t="str">
        <f t="shared" si="265"/>
        <v>METALDET1-LINE 13</v>
      </c>
      <c r="AI1669">
        <f>IF(I1669="violation",COUNTIF($AH$1:AH1669,AH1669),0)</f>
        <v>649</v>
      </c>
      <c r="AJ1669" t="str">
        <f t="shared" si="266"/>
        <v>violation-METALDET1</v>
      </c>
      <c r="AK1669">
        <f>IF(I1669="violation",COUNTIF($AJ$1:AJ1669,AJ1669),FALSE)</f>
        <v>1434</v>
      </c>
      <c r="AL1669">
        <f t="shared" si="267"/>
        <v>0</v>
      </c>
      <c r="AM1669">
        <f t="shared" si="268"/>
        <v>3</v>
      </c>
      <c r="AN1669" t="str">
        <f t="shared" si="269"/>
        <v>ALERT! 3 Violation founded @METALDET1</v>
      </c>
    </row>
    <row r="1670" spans="1:40">
      <c r="A1670" t="s">
        <v>120</v>
      </c>
      <c r="B1670" t="s">
        <v>121</v>
      </c>
      <c r="C1670" t="s">
        <v>1121</v>
      </c>
      <c r="D1670" t="s">
        <v>129</v>
      </c>
      <c r="E1670">
        <v>1</v>
      </c>
      <c r="G1670" t="s">
        <v>130</v>
      </c>
      <c r="I1670" t="s">
        <v>125</v>
      </c>
      <c r="Z1670" t="str">
        <f>IFERROR(MID(AA1670,FIND("-",H1670,1)+1,20),_xlfn.IFNA(VLOOKUP(F1670&amp;"-"&amp;AA1670,Ref_Kontak!$A:$E,4,FALSE),Ref_Kontak!$H$2))</f>
        <v>628999007703</v>
      </c>
      <c r="AA1670" t="str">
        <f t="shared" si="260"/>
        <v/>
      </c>
      <c r="AB1670" t="str">
        <f t="shared" si="261"/>
        <v/>
      </c>
      <c r="AC1670" t="str">
        <f t="shared" si="262"/>
        <v>628999007703</v>
      </c>
      <c r="AD1670" t="str">
        <f t="shared" si="263"/>
        <v>Halo+,+Visual+AI+5S+mendeteksi+Violation%3A+METALDET1-LINE+8</v>
      </c>
      <c r="AE1670" t="str">
        <f t="shared" si="264"/>
        <v>https://web.whatsapp.com/send/?phone=628999007703&amp;text=Halo+,+Visual+AI+5S+mendeteksi+Violation%3A+METALDET1-LINE+8&amp;type=phone_number&amp;app_absent=0</v>
      </c>
      <c r="AF1670" t="b">
        <f>IF(ISNA(VLOOKUP(D1670&amp;"-"&amp;AB1670, Ref_Kontak!$A:$E, 4, FALSE)), FALSE, TRUE)</f>
        <v>0</v>
      </c>
      <c r="AG1670" t="str">
        <f>_xlfn.IFNA(VLOOKUP(Z1670,Ref_Kontak!H:H,1,FALSE),"FALSE")</f>
        <v>628999007703</v>
      </c>
      <c r="AH1670" t="str">
        <f t="shared" si="265"/>
        <v>METALDET1-LINE 8</v>
      </c>
      <c r="AI1670">
        <f>IF(I1670="violation",COUNTIF($AH$1:AH1670,AH1670),0)</f>
        <v>787</v>
      </c>
      <c r="AJ1670" t="str">
        <f t="shared" si="266"/>
        <v>violation-METALDET1</v>
      </c>
      <c r="AK1670">
        <f>IF(I1670="violation",COUNTIF($AJ$1:AJ1670,AJ1670),FALSE)</f>
        <v>1435</v>
      </c>
      <c r="AL1670">
        <f t="shared" si="267"/>
        <v>0</v>
      </c>
      <c r="AM1670">
        <f t="shared" si="268"/>
        <v>3</v>
      </c>
      <c r="AN1670" t="str">
        <f t="shared" si="269"/>
        <v>ALERT! 3 Violation founded @METALDET1</v>
      </c>
    </row>
    <row r="1671" spans="1:40">
      <c r="A1671" t="s">
        <v>120</v>
      </c>
      <c r="B1671" t="s">
        <v>121</v>
      </c>
      <c r="C1671" t="s">
        <v>1121</v>
      </c>
      <c r="D1671" t="s">
        <v>589</v>
      </c>
      <c r="E1671">
        <v>1</v>
      </c>
      <c r="G1671" t="s">
        <v>130</v>
      </c>
      <c r="I1671" t="s">
        <v>125</v>
      </c>
      <c r="Z1671" t="str">
        <f>IFERROR(MID(AA1671,FIND("-",H1671,1)+1,20),_xlfn.IFNA(VLOOKUP(F1671&amp;"-"&amp;AA1671,Ref_Kontak!$A:$E,4,FALSE),Ref_Kontak!$H$2))</f>
        <v>628999007703</v>
      </c>
      <c r="AA1671" t="str">
        <f t="shared" si="260"/>
        <v/>
      </c>
      <c r="AB1671" t="str">
        <f t="shared" si="261"/>
        <v/>
      </c>
      <c r="AC1671" t="str">
        <f t="shared" si="262"/>
        <v>628999007703</v>
      </c>
      <c r="AD1671" t="str">
        <f t="shared" si="263"/>
        <v>Halo+,+Visual+AI+5S+mendeteksi+Violation%3A+METALDET1-LINE+13</v>
      </c>
      <c r="AE1671" t="str">
        <f t="shared" si="264"/>
        <v>https://web.whatsapp.com/send/?phone=628999007703&amp;text=Halo+,+Visual+AI+5S+mendeteksi+Violation%3A+METALDET1-LINE+13&amp;type=phone_number&amp;app_absent=0</v>
      </c>
      <c r="AF1671" t="b">
        <f>IF(ISNA(VLOOKUP(D1671&amp;"-"&amp;AB1671, Ref_Kontak!$A:$E, 4, FALSE)), FALSE, TRUE)</f>
        <v>0</v>
      </c>
      <c r="AG1671" t="str">
        <f>_xlfn.IFNA(VLOOKUP(Z1671,Ref_Kontak!H:H,1,FALSE),"FALSE")</f>
        <v>628999007703</v>
      </c>
      <c r="AH1671" t="str">
        <f t="shared" si="265"/>
        <v>METALDET1-LINE 13</v>
      </c>
      <c r="AI1671">
        <f>IF(I1671="violation",COUNTIF($AH$1:AH1671,AH1671),0)</f>
        <v>650</v>
      </c>
      <c r="AJ1671" t="str">
        <f t="shared" si="266"/>
        <v>violation-METALDET1</v>
      </c>
      <c r="AK1671">
        <f>IF(I1671="violation",COUNTIF($AJ$1:AJ1671,AJ1671),FALSE)</f>
        <v>1436</v>
      </c>
      <c r="AL1671">
        <f t="shared" si="267"/>
        <v>0</v>
      </c>
      <c r="AM1671">
        <f t="shared" si="268"/>
        <v>3</v>
      </c>
      <c r="AN1671" t="str">
        <f t="shared" si="269"/>
        <v>ALERT! 3 Violation founded @METALDET1</v>
      </c>
    </row>
    <row r="1672" spans="1:40">
      <c r="A1672" t="s">
        <v>120</v>
      </c>
      <c r="B1672" t="s">
        <v>121</v>
      </c>
      <c r="C1672" t="s">
        <v>1122</v>
      </c>
      <c r="D1672" t="s">
        <v>589</v>
      </c>
      <c r="E1672">
        <v>1</v>
      </c>
      <c r="G1672" t="s">
        <v>130</v>
      </c>
      <c r="I1672" t="s">
        <v>125</v>
      </c>
      <c r="Z1672" t="str">
        <f>IFERROR(MID(AA1672,FIND("-",H1672,1)+1,20),_xlfn.IFNA(VLOOKUP(F1672&amp;"-"&amp;AA1672,Ref_Kontak!$A:$E,4,FALSE),Ref_Kontak!$H$2))</f>
        <v>628999007703</v>
      </c>
      <c r="AA1672" t="str">
        <f t="shared" si="260"/>
        <v/>
      </c>
      <c r="AB1672" t="str">
        <f t="shared" si="261"/>
        <v/>
      </c>
      <c r="AC1672" t="str">
        <f t="shared" si="262"/>
        <v>628999007703</v>
      </c>
      <c r="AD1672" t="str">
        <f t="shared" si="263"/>
        <v>Halo+,+Visual+AI+5S+mendeteksi+Violation%3A+METALDET1-LINE+13</v>
      </c>
      <c r="AE1672" t="str">
        <f t="shared" si="264"/>
        <v>https://web.whatsapp.com/send/?phone=628999007703&amp;text=Halo+,+Visual+AI+5S+mendeteksi+Violation%3A+METALDET1-LINE+13&amp;type=phone_number&amp;app_absent=0</v>
      </c>
      <c r="AF1672" t="b">
        <f>IF(ISNA(VLOOKUP(D1672&amp;"-"&amp;AB1672, Ref_Kontak!$A:$E, 4, FALSE)), FALSE, TRUE)</f>
        <v>0</v>
      </c>
      <c r="AG1672" t="str">
        <f>_xlfn.IFNA(VLOOKUP(Z1672,Ref_Kontak!H:H,1,FALSE),"FALSE")</f>
        <v>628999007703</v>
      </c>
      <c r="AH1672" t="str">
        <f t="shared" si="265"/>
        <v>METALDET1-LINE 13</v>
      </c>
      <c r="AI1672">
        <f>IF(I1672="violation",COUNTIF($AH$1:AH1672,AH1672),0)</f>
        <v>651</v>
      </c>
      <c r="AJ1672" t="str">
        <f t="shared" si="266"/>
        <v>violation-METALDET1</v>
      </c>
      <c r="AK1672">
        <f>IF(I1672="violation",COUNTIF($AJ$1:AJ1672,AJ1672),FALSE)</f>
        <v>1437</v>
      </c>
      <c r="AL1672">
        <f t="shared" si="267"/>
        <v>0</v>
      </c>
      <c r="AM1672">
        <f t="shared" si="268"/>
        <v>3</v>
      </c>
      <c r="AN1672" t="str">
        <f t="shared" si="269"/>
        <v>ALERT! 3 Violation founded @METALDET1</v>
      </c>
    </row>
    <row r="1673" spans="1:40">
      <c r="A1673" t="s">
        <v>120</v>
      </c>
      <c r="B1673" t="s">
        <v>121</v>
      </c>
      <c r="C1673" t="s">
        <v>1122</v>
      </c>
      <c r="D1673" t="s">
        <v>129</v>
      </c>
      <c r="E1673">
        <v>1</v>
      </c>
      <c r="G1673" t="s">
        <v>130</v>
      </c>
      <c r="I1673" t="s">
        <v>125</v>
      </c>
      <c r="Z1673" t="str">
        <f>IFERROR(MID(AA1673,FIND("-",H1673,1)+1,20),_xlfn.IFNA(VLOOKUP(F1673&amp;"-"&amp;AA1673,Ref_Kontak!$A:$E,4,FALSE),Ref_Kontak!$H$2))</f>
        <v>628999007703</v>
      </c>
      <c r="AA1673" t="str">
        <f t="shared" si="260"/>
        <v/>
      </c>
      <c r="AB1673" t="str">
        <f t="shared" si="261"/>
        <v/>
      </c>
      <c r="AC1673" t="str">
        <f t="shared" si="262"/>
        <v>628999007703</v>
      </c>
      <c r="AD1673" t="str">
        <f t="shared" si="263"/>
        <v>Halo+,+Visual+AI+5S+mendeteksi+Violation%3A+METALDET1-LINE+8</v>
      </c>
      <c r="AE1673" t="str">
        <f t="shared" si="264"/>
        <v>https://web.whatsapp.com/send/?phone=628999007703&amp;text=Halo+,+Visual+AI+5S+mendeteksi+Violation%3A+METALDET1-LINE+8&amp;type=phone_number&amp;app_absent=0</v>
      </c>
      <c r="AF1673" t="b">
        <f>IF(ISNA(VLOOKUP(D1673&amp;"-"&amp;AB1673, Ref_Kontak!$A:$E, 4, FALSE)), FALSE, TRUE)</f>
        <v>0</v>
      </c>
      <c r="AG1673" t="str">
        <f>_xlfn.IFNA(VLOOKUP(Z1673,Ref_Kontak!H:H,1,FALSE),"FALSE")</f>
        <v>628999007703</v>
      </c>
      <c r="AH1673" t="str">
        <f t="shared" si="265"/>
        <v>METALDET1-LINE 8</v>
      </c>
      <c r="AI1673">
        <f>IF(I1673="violation",COUNTIF($AH$1:AH1673,AH1673),0)</f>
        <v>788</v>
      </c>
      <c r="AJ1673" t="str">
        <f t="shared" si="266"/>
        <v>violation-METALDET1</v>
      </c>
      <c r="AK1673">
        <f>IF(I1673="violation",COUNTIF($AJ$1:AJ1673,AJ1673),FALSE)</f>
        <v>1438</v>
      </c>
      <c r="AL1673">
        <f t="shared" si="267"/>
        <v>0</v>
      </c>
      <c r="AM1673">
        <f t="shared" si="268"/>
        <v>3</v>
      </c>
      <c r="AN1673" t="str">
        <f t="shared" si="269"/>
        <v>ALERT! 3 Violation founded @METALDET1</v>
      </c>
    </row>
    <row r="1674" spans="1:40">
      <c r="A1674" t="s">
        <v>120</v>
      </c>
      <c r="B1674" t="s">
        <v>121</v>
      </c>
      <c r="C1674" t="s">
        <v>1123</v>
      </c>
      <c r="D1674" t="s">
        <v>129</v>
      </c>
      <c r="E1674">
        <v>1</v>
      </c>
      <c r="G1674" t="s">
        <v>130</v>
      </c>
      <c r="I1674" t="s">
        <v>125</v>
      </c>
      <c r="Z1674" t="str">
        <f>IFERROR(MID(AA1674,FIND("-",H1674,1)+1,20),_xlfn.IFNA(VLOOKUP(F1674&amp;"-"&amp;AA1674,Ref_Kontak!$A:$E,4,FALSE),Ref_Kontak!$H$2))</f>
        <v>628999007703</v>
      </c>
      <c r="AA1674" t="str">
        <f t="shared" si="260"/>
        <v/>
      </c>
      <c r="AB1674" t="str">
        <f t="shared" si="261"/>
        <v/>
      </c>
      <c r="AC1674" t="str">
        <f t="shared" si="262"/>
        <v>628999007703</v>
      </c>
      <c r="AD1674" t="str">
        <f t="shared" si="263"/>
        <v>Halo+,+Visual+AI+5S+mendeteksi+Violation%3A+METALDET1-LINE+8</v>
      </c>
      <c r="AE1674" t="str">
        <f t="shared" si="264"/>
        <v>https://web.whatsapp.com/send/?phone=628999007703&amp;text=Halo+,+Visual+AI+5S+mendeteksi+Violation%3A+METALDET1-LINE+8&amp;type=phone_number&amp;app_absent=0</v>
      </c>
      <c r="AF1674" t="b">
        <f>IF(ISNA(VLOOKUP(D1674&amp;"-"&amp;AB1674, Ref_Kontak!$A:$E, 4, FALSE)), FALSE, TRUE)</f>
        <v>0</v>
      </c>
      <c r="AG1674" t="str">
        <f>_xlfn.IFNA(VLOOKUP(Z1674,Ref_Kontak!H:H,1,FALSE),"FALSE")</f>
        <v>628999007703</v>
      </c>
      <c r="AH1674" t="str">
        <f t="shared" si="265"/>
        <v>METALDET1-LINE 8</v>
      </c>
      <c r="AI1674">
        <f>IF(I1674="violation",COUNTIF($AH$1:AH1674,AH1674),0)</f>
        <v>789</v>
      </c>
      <c r="AJ1674" t="str">
        <f t="shared" si="266"/>
        <v>violation-METALDET1</v>
      </c>
      <c r="AK1674">
        <f>IF(I1674="violation",COUNTIF($AJ$1:AJ1674,AJ1674),FALSE)</f>
        <v>1439</v>
      </c>
      <c r="AL1674">
        <f t="shared" si="267"/>
        <v>0</v>
      </c>
      <c r="AM1674">
        <f t="shared" si="268"/>
        <v>3</v>
      </c>
      <c r="AN1674" t="str">
        <f t="shared" si="269"/>
        <v>ALERT! 3 Violation founded @METALDET1</v>
      </c>
    </row>
    <row r="1675" spans="1:40">
      <c r="A1675" t="s">
        <v>120</v>
      </c>
      <c r="B1675" t="s">
        <v>121</v>
      </c>
      <c r="C1675" t="s">
        <v>1123</v>
      </c>
      <c r="D1675" t="s">
        <v>589</v>
      </c>
      <c r="E1675">
        <v>1</v>
      </c>
      <c r="G1675" t="s">
        <v>130</v>
      </c>
      <c r="I1675" t="s">
        <v>125</v>
      </c>
      <c r="Z1675" t="str">
        <f>IFERROR(MID(AA1675,FIND("-",H1675,1)+1,20),_xlfn.IFNA(VLOOKUP(F1675&amp;"-"&amp;AA1675,Ref_Kontak!$A:$E,4,FALSE),Ref_Kontak!$H$2))</f>
        <v>628999007703</v>
      </c>
      <c r="AA1675" t="str">
        <f t="shared" si="260"/>
        <v/>
      </c>
      <c r="AB1675" t="str">
        <f t="shared" si="261"/>
        <v/>
      </c>
      <c r="AC1675" t="str">
        <f t="shared" si="262"/>
        <v>628999007703</v>
      </c>
      <c r="AD1675" t="str">
        <f t="shared" si="263"/>
        <v>Halo+,+Visual+AI+5S+mendeteksi+Violation%3A+METALDET1-LINE+13</v>
      </c>
      <c r="AE1675" t="str">
        <f t="shared" si="264"/>
        <v>https://web.whatsapp.com/send/?phone=628999007703&amp;text=Halo+,+Visual+AI+5S+mendeteksi+Violation%3A+METALDET1-LINE+13&amp;type=phone_number&amp;app_absent=0</v>
      </c>
      <c r="AF1675" t="b">
        <f>IF(ISNA(VLOOKUP(D1675&amp;"-"&amp;AB1675, Ref_Kontak!$A:$E, 4, FALSE)), FALSE, TRUE)</f>
        <v>0</v>
      </c>
      <c r="AG1675" t="str">
        <f>_xlfn.IFNA(VLOOKUP(Z1675,Ref_Kontak!H:H,1,FALSE),"FALSE")</f>
        <v>628999007703</v>
      </c>
      <c r="AH1675" t="str">
        <f t="shared" si="265"/>
        <v>METALDET1-LINE 13</v>
      </c>
      <c r="AI1675">
        <f>IF(I1675="violation",COUNTIF($AH$1:AH1675,AH1675),0)</f>
        <v>652</v>
      </c>
      <c r="AJ1675" t="str">
        <f t="shared" si="266"/>
        <v>violation-METALDET1</v>
      </c>
      <c r="AK1675">
        <f>IF(I1675="violation",COUNTIF($AJ$1:AJ1675,AJ1675),FALSE)</f>
        <v>1440</v>
      </c>
      <c r="AL1675">
        <f t="shared" si="267"/>
        <v>0</v>
      </c>
      <c r="AM1675">
        <f t="shared" si="268"/>
        <v>3</v>
      </c>
      <c r="AN1675" t="str">
        <f t="shared" si="269"/>
        <v>ALERT! 3 Violation founded @METALDET1</v>
      </c>
    </row>
    <row r="1676" spans="1:40">
      <c r="A1676" t="s">
        <v>120</v>
      </c>
      <c r="B1676" t="s">
        <v>121</v>
      </c>
      <c r="C1676" t="s">
        <v>1124</v>
      </c>
      <c r="D1676" t="s">
        <v>129</v>
      </c>
      <c r="E1676">
        <v>1</v>
      </c>
      <c r="G1676" t="s">
        <v>130</v>
      </c>
      <c r="I1676" t="s">
        <v>125</v>
      </c>
      <c r="Z1676" t="str">
        <f>IFERROR(MID(AA1676,FIND("-",H1676,1)+1,20),_xlfn.IFNA(VLOOKUP(F1676&amp;"-"&amp;AA1676,Ref_Kontak!$A:$E,4,FALSE),Ref_Kontak!$H$2))</f>
        <v>628999007703</v>
      </c>
      <c r="AA1676" t="str">
        <f t="shared" si="260"/>
        <v/>
      </c>
      <c r="AB1676" t="str">
        <f t="shared" si="261"/>
        <v/>
      </c>
      <c r="AC1676" t="str">
        <f t="shared" si="262"/>
        <v>628999007703</v>
      </c>
      <c r="AD1676" t="str">
        <f t="shared" si="263"/>
        <v>Halo+,+Visual+AI+5S+mendeteksi+Violation%3A+METALDET1-LINE+8</v>
      </c>
      <c r="AE1676" t="str">
        <f t="shared" si="264"/>
        <v>https://web.whatsapp.com/send/?phone=628999007703&amp;text=Halo+,+Visual+AI+5S+mendeteksi+Violation%3A+METALDET1-LINE+8&amp;type=phone_number&amp;app_absent=0</v>
      </c>
      <c r="AF1676" t="b">
        <f>IF(ISNA(VLOOKUP(D1676&amp;"-"&amp;AB1676, Ref_Kontak!$A:$E, 4, FALSE)), FALSE, TRUE)</f>
        <v>0</v>
      </c>
      <c r="AG1676" t="str">
        <f>_xlfn.IFNA(VLOOKUP(Z1676,Ref_Kontak!H:H,1,FALSE),"FALSE")</f>
        <v>628999007703</v>
      </c>
      <c r="AH1676" t="str">
        <f t="shared" si="265"/>
        <v>METALDET1-LINE 8</v>
      </c>
      <c r="AI1676">
        <f>IF(I1676="violation",COUNTIF($AH$1:AH1676,AH1676),0)</f>
        <v>790</v>
      </c>
      <c r="AJ1676" t="str">
        <f t="shared" si="266"/>
        <v>violation-METALDET1</v>
      </c>
      <c r="AK1676">
        <f>IF(I1676="violation",COUNTIF($AJ$1:AJ1676,AJ1676),FALSE)</f>
        <v>1441</v>
      </c>
      <c r="AL1676">
        <f t="shared" si="267"/>
        <v>0</v>
      </c>
      <c r="AM1676">
        <f t="shared" si="268"/>
        <v>3</v>
      </c>
      <c r="AN1676" t="str">
        <f t="shared" si="269"/>
        <v>ALERT! 3 Violation founded @METALDET1</v>
      </c>
    </row>
    <row r="1677" spans="1:40">
      <c r="A1677" t="s">
        <v>120</v>
      </c>
      <c r="B1677" t="s">
        <v>121</v>
      </c>
      <c r="C1677" t="s">
        <v>1125</v>
      </c>
      <c r="D1677" t="s">
        <v>589</v>
      </c>
      <c r="E1677">
        <v>1</v>
      </c>
      <c r="G1677" t="s">
        <v>130</v>
      </c>
      <c r="I1677" t="s">
        <v>125</v>
      </c>
      <c r="Z1677" t="str">
        <f>IFERROR(MID(AA1677,FIND("-",H1677,1)+1,20),_xlfn.IFNA(VLOOKUP(F1677&amp;"-"&amp;AA1677,Ref_Kontak!$A:$E,4,FALSE),Ref_Kontak!$H$2))</f>
        <v>628999007703</v>
      </c>
      <c r="AA1677" t="str">
        <f t="shared" si="260"/>
        <v/>
      </c>
      <c r="AB1677" t="str">
        <f t="shared" si="261"/>
        <v/>
      </c>
      <c r="AC1677" t="str">
        <f t="shared" si="262"/>
        <v>628999007703</v>
      </c>
      <c r="AD1677" t="str">
        <f t="shared" si="263"/>
        <v>Halo+,+Visual+AI+5S+mendeteksi+Violation%3A+METALDET1-LINE+13</v>
      </c>
      <c r="AE1677" t="str">
        <f t="shared" si="264"/>
        <v>https://web.whatsapp.com/send/?phone=628999007703&amp;text=Halo+,+Visual+AI+5S+mendeteksi+Violation%3A+METALDET1-LINE+13&amp;type=phone_number&amp;app_absent=0</v>
      </c>
      <c r="AF1677" t="b">
        <f>IF(ISNA(VLOOKUP(D1677&amp;"-"&amp;AB1677, Ref_Kontak!$A:$E, 4, FALSE)), FALSE, TRUE)</f>
        <v>0</v>
      </c>
      <c r="AG1677" t="str">
        <f>_xlfn.IFNA(VLOOKUP(Z1677,Ref_Kontak!H:H,1,FALSE),"FALSE")</f>
        <v>628999007703</v>
      </c>
      <c r="AH1677" t="str">
        <f t="shared" si="265"/>
        <v>METALDET1-LINE 13</v>
      </c>
      <c r="AI1677">
        <f>IF(I1677="violation",COUNTIF($AH$1:AH1677,AH1677),0)</f>
        <v>653</v>
      </c>
      <c r="AJ1677" t="str">
        <f t="shared" si="266"/>
        <v>violation-METALDET1</v>
      </c>
      <c r="AK1677">
        <f>IF(I1677="violation",COUNTIF($AJ$1:AJ1677,AJ1677),FALSE)</f>
        <v>1442</v>
      </c>
      <c r="AL1677">
        <f t="shared" si="267"/>
        <v>0</v>
      </c>
      <c r="AM1677">
        <f t="shared" si="268"/>
        <v>3</v>
      </c>
      <c r="AN1677" t="str">
        <f t="shared" si="269"/>
        <v>ALERT! 3 Violation founded @METALDET1</v>
      </c>
    </row>
    <row r="1678" spans="1:40">
      <c r="A1678" t="s">
        <v>120</v>
      </c>
      <c r="B1678" t="s">
        <v>121</v>
      </c>
      <c r="C1678" t="s">
        <v>1125</v>
      </c>
      <c r="D1678" t="s">
        <v>129</v>
      </c>
      <c r="E1678">
        <v>1</v>
      </c>
      <c r="G1678" t="s">
        <v>130</v>
      </c>
      <c r="I1678" t="s">
        <v>125</v>
      </c>
      <c r="Z1678" t="str">
        <f>IFERROR(MID(AA1678,FIND("-",H1678,1)+1,20),_xlfn.IFNA(VLOOKUP(F1678&amp;"-"&amp;AA1678,Ref_Kontak!$A:$E,4,FALSE),Ref_Kontak!$H$2))</f>
        <v>628999007703</v>
      </c>
      <c r="AA1678" t="str">
        <f t="shared" si="260"/>
        <v/>
      </c>
      <c r="AB1678" t="str">
        <f t="shared" si="261"/>
        <v/>
      </c>
      <c r="AC1678" t="str">
        <f t="shared" si="262"/>
        <v>628999007703</v>
      </c>
      <c r="AD1678" t="str">
        <f t="shared" si="263"/>
        <v>Halo+,+Visual+AI+5S+mendeteksi+Violation%3A+METALDET1-LINE+8</v>
      </c>
      <c r="AE1678" t="str">
        <f t="shared" si="264"/>
        <v>https://web.whatsapp.com/send/?phone=628999007703&amp;text=Halo+,+Visual+AI+5S+mendeteksi+Violation%3A+METALDET1-LINE+8&amp;type=phone_number&amp;app_absent=0</v>
      </c>
      <c r="AF1678" t="b">
        <f>IF(ISNA(VLOOKUP(D1678&amp;"-"&amp;AB1678, Ref_Kontak!$A:$E, 4, FALSE)), FALSE, TRUE)</f>
        <v>0</v>
      </c>
      <c r="AG1678" t="str">
        <f>_xlfn.IFNA(VLOOKUP(Z1678,Ref_Kontak!H:H,1,FALSE),"FALSE")</f>
        <v>628999007703</v>
      </c>
      <c r="AH1678" t="str">
        <f t="shared" si="265"/>
        <v>METALDET1-LINE 8</v>
      </c>
      <c r="AI1678">
        <f>IF(I1678="violation",COUNTIF($AH$1:AH1678,AH1678),0)</f>
        <v>791</v>
      </c>
      <c r="AJ1678" t="str">
        <f t="shared" si="266"/>
        <v>violation-METALDET1</v>
      </c>
      <c r="AK1678">
        <f>IF(I1678="violation",COUNTIF($AJ$1:AJ1678,AJ1678),FALSE)</f>
        <v>1443</v>
      </c>
      <c r="AL1678">
        <f t="shared" si="267"/>
        <v>0</v>
      </c>
      <c r="AM1678">
        <f t="shared" si="268"/>
        <v>3</v>
      </c>
      <c r="AN1678" t="str">
        <f t="shared" si="269"/>
        <v>ALERT! 3 Violation founded @METALDET1</v>
      </c>
    </row>
    <row r="1679" spans="1:40">
      <c r="A1679" t="s">
        <v>120</v>
      </c>
      <c r="B1679" t="s">
        <v>121</v>
      </c>
      <c r="C1679" t="s">
        <v>1125</v>
      </c>
      <c r="D1679" t="s">
        <v>589</v>
      </c>
      <c r="E1679">
        <v>1</v>
      </c>
      <c r="G1679" t="s">
        <v>130</v>
      </c>
      <c r="I1679" t="s">
        <v>125</v>
      </c>
      <c r="Z1679" t="str">
        <f>IFERROR(MID(AA1679,FIND("-",H1679,1)+1,20),_xlfn.IFNA(VLOOKUP(F1679&amp;"-"&amp;AA1679,Ref_Kontak!$A:$E,4,FALSE),Ref_Kontak!$H$2))</f>
        <v>628999007703</v>
      </c>
      <c r="AA1679" t="str">
        <f t="shared" si="260"/>
        <v/>
      </c>
      <c r="AB1679" t="str">
        <f t="shared" si="261"/>
        <v/>
      </c>
      <c r="AC1679" t="str">
        <f t="shared" si="262"/>
        <v>628999007703</v>
      </c>
      <c r="AD1679" t="str">
        <f t="shared" si="263"/>
        <v>Halo+,+Visual+AI+5S+mendeteksi+Violation%3A+METALDET1-LINE+13</v>
      </c>
      <c r="AE1679" t="str">
        <f t="shared" si="264"/>
        <v>https://web.whatsapp.com/send/?phone=628999007703&amp;text=Halo+,+Visual+AI+5S+mendeteksi+Violation%3A+METALDET1-LINE+13&amp;type=phone_number&amp;app_absent=0</v>
      </c>
      <c r="AF1679" t="b">
        <f>IF(ISNA(VLOOKUP(D1679&amp;"-"&amp;AB1679, Ref_Kontak!$A:$E, 4, FALSE)), FALSE, TRUE)</f>
        <v>0</v>
      </c>
      <c r="AG1679" t="str">
        <f>_xlfn.IFNA(VLOOKUP(Z1679,Ref_Kontak!H:H,1,FALSE),"FALSE")</f>
        <v>628999007703</v>
      </c>
      <c r="AH1679" t="str">
        <f t="shared" si="265"/>
        <v>METALDET1-LINE 13</v>
      </c>
      <c r="AI1679">
        <f>IF(I1679="violation",COUNTIF($AH$1:AH1679,AH1679),0)</f>
        <v>654</v>
      </c>
      <c r="AJ1679" t="str">
        <f t="shared" si="266"/>
        <v>violation-METALDET1</v>
      </c>
      <c r="AK1679">
        <f>IF(I1679="violation",COUNTIF($AJ$1:AJ1679,AJ1679),FALSE)</f>
        <v>1444</v>
      </c>
      <c r="AL1679">
        <f t="shared" si="267"/>
        <v>0</v>
      </c>
      <c r="AM1679">
        <f t="shared" si="268"/>
        <v>3</v>
      </c>
      <c r="AN1679" t="str">
        <f t="shared" si="269"/>
        <v>ALERT! 3 Violation founded @METALDET1</v>
      </c>
    </row>
    <row r="1680" spans="1:40">
      <c r="A1680" t="s">
        <v>120</v>
      </c>
      <c r="B1680" t="s">
        <v>121</v>
      </c>
      <c r="C1680" t="s">
        <v>1126</v>
      </c>
      <c r="D1680" t="s">
        <v>129</v>
      </c>
      <c r="E1680">
        <v>1</v>
      </c>
      <c r="G1680" t="s">
        <v>130</v>
      </c>
      <c r="I1680" t="s">
        <v>125</v>
      </c>
      <c r="Z1680" t="str">
        <f>IFERROR(MID(AA1680,FIND("-",H1680,1)+1,20),_xlfn.IFNA(VLOOKUP(F1680&amp;"-"&amp;AA1680,Ref_Kontak!$A:$E,4,FALSE),Ref_Kontak!$H$2))</f>
        <v>628999007703</v>
      </c>
      <c r="AA1680" t="str">
        <f t="shared" si="260"/>
        <v/>
      </c>
      <c r="AB1680" t="str">
        <f t="shared" si="261"/>
        <v/>
      </c>
      <c r="AC1680" t="str">
        <f t="shared" si="262"/>
        <v>628999007703</v>
      </c>
      <c r="AD1680" t="str">
        <f t="shared" si="263"/>
        <v>Halo+,+Visual+AI+5S+mendeteksi+Violation%3A+METALDET1-LINE+8</v>
      </c>
      <c r="AE1680" t="str">
        <f t="shared" si="264"/>
        <v>https://web.whatsapp.com/send/?phone=628999007703&amp;text=Halo+,+Visual+AI+5S+mendeteksi+Violation%3A+METALDET1-LINE+8&amp;type=phone_number&amp;app_absent=0</v>
      </c>
      <c r="AF1680" t="b">
        <f>IF(ISNA(VLOOKUP(D1680&amp;"-"&amp;AB1680, Ref_Kontak!$A:$E, 4, FALSE)), FALSE, TRUE)</f>
        <v>0</v>
      </c>
      <c r="AG1680" t="str">
        <f>_xlfn.IFNA(VLOOKUP(Z1680,Ref_Kontak!H:H,1,FALSE),"FALSE")</f>
        <v>628999007703</v>
      </c>
      <c r="AH1680" t="str">
        <f t="shared" si="265"/>
        <v>METALDET1-LINE 8</v>
      </c>
      <c r="AI1680">
        <f>IF(I1680="violation",COUNTIF($AH$1:AH1680,AH1680),0)</f>
        <v>792</v>
      </c>
      <c r="AJ1680" t="str">
        <f t="shared" si="266"/>
        <v>violation-METALDET1</v>
      </c>
      <c r="AK1680">
        <f>IF(I1680="violation",COUNTIF($AJ$1:AJ1680,AJ1680),FALSE)</f>
        <v>1445</v>
      </c>
      <c r="AL1680">
        <f t="shared" si="267"/>
        <v>0</v>
      </c>
      <c r="AM1680">
        <f t="shared" si="268"/>
        <v>3</v>
      </c>
      <c r="AN1680" t="str">
        <f t="shared" si="269"/>
        <v>ALERT! 3 Violation founded @METALDET1</v>
      </c>
    </row>
    <row r="1681" spans="1:40">
      <c r="A1681" t="s">
        <v>120</v>
      </c>
      <c r="B1681" t="s">
        <v>121</v>
      </c>
      <c r="C1681" t="s">
        <v>1126</v>
      </c>
      <c r="D1681" t="s">
        <v>589</v>
      </c>
      <c r="E1681">
        <v>1</v>
      </c>
      <c r="G1681" t="s">
        <v>130</v>
      </c>
      <c r="I1681" t="s">
        <v>125</v>
      </c>
      <c r="Z1681" t="str">
        <f>IFERROR(MID(AA1681,FIND("-",H1681,1)+1,20),_xlfn.IFNA(VLOOKUP(F1681&amp;"-"&amp;AA1681,Ref_Kontak!$A:$E,4,FALSE),Ref_Kontak!$H$2))</f>
        <v>628999007703</v>
      </c>
      <c r="AA1681" t="str">
        <f t="shared" si="260"/>
        <v/>
      </c>
      <c r="AB1681" t="str">
        <f t="shared" si="261"/>
        <v/>
      </c>
      <c r="AC1681" t="str">
        <f t="shared" si="262"/>
        <v>628999007703</v>
      </c>
      <c r="AD1681" t="str">
        <f t="shared" si="263"/>
        <v>Halo+,+Visual+AI+5S+mendeteksi+Violation%3A+METALDET1-LINE+13</v>
      </c>
      <c r="AE1681" t="str">
        <f t="shared" si="264"/>
        <v>https://web.whatsapp.com/send/?phone=628999007703&amp;text=Halo+,+Visual+AI+5S+mendeteksi+Violation%3A+METALDET1-LINE+13&amp;type=phone_number&amp;app_absent=0</v>
      </c>
      <c r="AF1681" t="b">
        <f>IF(ISNA(VLOOKUP(D1681&amp;"-"&amp;AB1681, Ref_Kontak!$A:$E, 4, FALSE)), FALSE, TRUE)</f>
        <v>0</v>
      </c>
      <c r="AG1681" t="str">
        <f>_xlfn.IFNA(VLOOKUP(Z1681,Ref_Kontak!H:H,1,FALSE),"FALSE")</f>
        <v>628999007703</v>
      </c>
      <c r="AH1681" t="str">
        <f t="shared" si="265"/>
        <v>METALDET1-LINE 13</v>
      </c>
      <c r="AI1681">
        <f>IF(I1681="violation",COUNTIF($AH$1:AH1681,AH1681),0)</f>
        <v>655</v>
      </c>
      <c r="AJ1681" t="str">
        <f t="shared" si="266"/>
        <v>violation-METALDET1</v>
      </c>
      <c r="AK1681">
        <f>IF(I1681="violation",COUNTIF($AJ$1:AJ1681,AJ1681),FALSE)</f>
        <v>1446</v>
      </c>
      <c r="AL1681">
        <f t="shared" si="267"/>
        <v>0</v>
      </c>
      <c r="AM1681">
        <f t="shared" si="268"/>
        <v>3</v>
      </c>
      <c r="AN1681" t="str">
        <f t="shared" si="269"/>
        <v>ALERT! 3 Violation founded @METALDET1</v>
      </c>
    </row>
    <row r="1682" spans="1:40">
      <c r="A1682" t="s">
        <v>120</v>
      </c>
      <c r="B1682" t="s">
        <v>121</v>
      </c>
      <c r="C1682" t="s">
        <v>1127</v>
      </c>
      <c r="D1682" t="s">
        <v>589</v>
      </c>
      <c r="E1682">
        <v>1</v>
      </c>
      <c r="G1682" t="s">
        <v>130</v>
      </c>
      <c r="I1682" t="s">
        <v>125</v>
      </c>
      <c r="Z1682" t="str">
        <f>IFERROR(MID(AA1682,FIND("-",H1682,1)+1,20),_xlfn.IFNA(VLOOKUP(F1682&amp;"-"&amp;AA1682,Ref_Kontak!$A:$E,4,FALSE),Ref_Kontak!$H$2))</f>
        <v>628999007703</v>
      </c>
      <c r="AA1682" t="str">
        <f t="shared" si="260"/>
        <v/>
      </c>
      <c r="AB1682" t="str">
        <f t="shared" si="261"/>
        <v/>
      </c>
      <c r="AC1682" t="str">
        <f t="shared" si="262"/>
        <v>628999007703</v>
      </c>
      <c r="AD1682" t="str">
        <f t="shared" si="263"/>
        <v>Halo+,+Visual+AI+5S+mendeteksi+Violation%3A+METALDET1-LINE+13</v>
      </c>
      <c r="AE1682" t="str">
        <f t="shared" si="264"/>
        <v>https://web.whatsapp.com/send/?phone=628999007703&amp;text=Halo+,+Visual+AI+5S+mendeteksi+Violation%3A+METALDET1-LINE+13&amp;type=phone_number&amp;app_absent=0</v>
      </c>
      <c r="AF1682" t="b">
        <f>IF(ISNA(VLOOKUP(D1682&amp;"-"&amp;AB1682, Ref_Kontak!$A:$E, 4, FALSE)), FALSE, TRUE)</f>
        <v>0</v>
      </c>
      <c r="AG1682" t="str">
        <f>_xlfn.IFNA(VLOOKUP(Z1682,Ref_Kontak!H:H,1,FALSE),"FALSE")</f>
        <v>628999007703</v>
      </c>
      <c r="AH1682" t="str">
        <f t="shared" si="265"/>
        <v>METALDET1-LINE 13</v>
      </c>
      <c r="AI1682">
        <f>IF(I1682="violation",COUNTIF($AH$1:AH1682,AH1682),0)</f>
        <v>656</v>
      </c>
      <c r="AJ1682" t="str">
        <f t="shared" si="266"/>
        <v>violation-METALDET1</v>
      </c>
      <c r="AK1682">
        <f>IF(I1682="violation",COUNTIF($AJ$1:AJ1682,AJ1682),FALSE)</f>
        <v>1447</v>
      </c>
      <c r="AL1682">
        <f t="shared" si="267"/>
        <v>0</v>
      </c>
      <c r="AM1682">
        <f t="shared" si="268"/>
        <v>3</v>
      </c>
      <c r="AN1682" t="str">
        <f t="shared" si="269"/>
        <v>ALERT! 3 Violation founded @METALDET1</v>
      </c>
    </row>
    <row r="1683" spans="1:40">
      <c r="A1683" t="s">
        <v>120</v>
      </c>
      <c r="B1683" t="s">
        <v>121</v>
      </c>
      <c r="C1683" t="s">
        <v>1127</v>
      </c>
      <c r="D1683" t="s">
        <v>129</v>
      </c>
      <c r="E1683">
        <v>1</v>
      </c>
      <c r="G1683" t="s">
        <v>130</v>
      </c>
      <c r="I1683" t="s">
        <v>125</v>
      </c>
      <c r="Z1683" t="str">
        <f>IFERROR(MID(AA1683,FIND("-",H1683,1)+1,20),_xlfn.IFNA(VLOOKUP(F1683&amp;"-"&amp;AA1683,Ref_Kontak!$A:$E,4,FALSE),Ref_Kontak!$H$2))</f>
        <v>628999007703</v>
      </c>
      <c r="AA1683" t="str">
        <f t="shared" si="260"/>
        <v/>
      </c>
      <c r="AB1683" t="str">
        <f t="shared" si="261"/>
        <v/>
      </c>
      <c r="AC1683" t="str">
        <f t="shared" si="262"/>
        <v>628999007703</v>
      </c>
      <c r="AD1683" t="str">
        <f t="shared" si="263"/>
        <v>Halo+,+Visual+AI+5S+mendeteksi+Violation%3A+METALDET1-LINE+8</v>
      </c>
      <c r="AE1683" t="str">
        <f t="shared" si="264"/>
        <v>https://web.whatsapp.com/send/?phone=628999007703&amp;text=Halo+,+Visual+AI+5S+mendeteksi+Violation%3A+METALDET1-LINE+8&amp;type=phone_number&amp;app_absent=0</v>
      </c>
      <c r="AF1683" t="b">
        <f>IF(ISNA(VLOOKUP(D1683&amp;"-"&amp;AB1683, Ref_Kontak!$A:$E, 4, FALSE)), FALSE, TRUE)</f>
        <v>0</v>
      </c>
      <c r="AG1683" t="str">
        <f>_xlfn.IFNA(VLOOKUP(Z1683,Ref_Kontak!H:H,1,FALSE),"FALSE")</f>
        <v>628999007703</v>
      </c>
      <c r="AH1683" t="str">
        <f t="shared" si="265"/>
        <v>METALDET1-LINE 8</v>
      </c>
      <c r="AI1683">
        <f>IF(I1683="violation",COUNTIF($AH$1:AH1683,AH1683),0)</f>
        <v>793</v>
      </c>
      <c r="AJ1683" t="str">
        <f t="shared" si="266"/>
        <v>violation-METALDET1</v>
      </c>
      <c r="AK1683">
        <f>IF(I1683="violation",COUNTIF($AJ$1:AJ1683,AJ1683),FALSE)</f>
        <v>1448</v>
      </c>
      <c r="AL1683">
        <f t="shared" si="267"/>
        <v>0</v>
      </c>
      <c r="AM1683">
        <f t="shared" si="268"/>
        <v>3</v>
      </c>
      <c r="AN1683" t="str">
        <f t="shared" si="269"/>
        <v>ALERT! 3 Violation founded @METALDET1</v>
      </c>
    </row>
    <row r="1684" spans="1:40">
      <c r="A1684" t="s">
        <v>120</v>
      </c>
      <c r="B1684" t="s">
        <v>121</v>
      </c>
      <c r="C1684" t="s">
        <v>1128</v>
      </c>
      <c r="D1684" t="s">
        <v>129</v>
      </c>
      <c r="E1684">
        <v>1</v>
      </c>
      <c r="G1684" t="s">
        <v>130</v>
      </c>
      <c r="I1684" t="s">
        <v>125</v>
      </c>
      <c r="Z1684" t="str">
        <f>IFERROR(MID(AA1684,FIND("-",H1684,1)+1,20),_xlfn.IFNA(VLOOKUP(F1684&amp;"-"&amp;AA1684,Ref_Kontak!$A:$E,4,FALSE),Ref_Kontak!$H$2))</f>
        <v>628999007703</v>
      </c>
      <c r="AA1684" t="str">
        <f t="shared" si="260"/>
        <v/>
      </c>
      <c r="AB1684" t="str">
        <f t="shared" si="261"/>
        <v/>
      </c>
      <c r="AC1684" t="str">
        <f t="shared" si="262"/>
        <v>628999007703</v>
      </c>
      <c r="AD1684" t="str">
        <f t="shared" si="263"/>
        <v>Halo+,+Visual+AI+5S+mendeteksi+Violation%3A+METALDET1-LINE+8</v>
      </c>
      <c r="AE1684" t="str">
        <f t="shared" si="264"/>
        <v>https://web.whatsapp.com/send/?phone=628999007703&amp;text=Halo+,+Visual+AI+5S+mendeteksi+Violation%3A+METALDET1-LINE+8&amp;type=phone_number&amp;app_absent=0</v>
      </c>
      <c r="AF1684" t="b">
        <f>IF(ISNA(VLOOKUP(D1684&amp;"-"&amp;AB1684, Ref_Kontak!$A:$E, 4, FALSE)), FALSE, TRUE)</f>
        <v>0</v>
      </c>
      <c r="AG1684" t="str">
        <f>_xlfn.IFNA(VLOOKUP(Z1684,Ref_Kontak!H:H,1,FALSE),"FALSE")</f>
        <v>628999007703</v>
      </c>
      <c r="AH1684" t="str">
        <f t="shared" si="265"/>
        <v>METALDET1-LINE 8</v>
      </c>
      <c r="AI1684">
        <f>IF(I1684="violation",COUNTIF($AH$1:AH1684,AH1684),0)</f>
        <v>794</v>
      </c>
      <c r="AJ1684" t="str">
        <f t="shared" si="266"/>
        <v>violation-METALDET1</v>
      </c>
      <c r="AK1684">
        <f>IF(I1684="violation",COUNTIF($AJ$1:AJ1684,AJ1684),FALSE)</f>
        <v>1449</v>
      </c>
      <c r="AL1684">
        <f t="shared" si="267"/>
        <v>0</v>
      </c>
      <c r="AM1684">
        <f t="shared" si="268"/>
        <v>3</v>
      </c>
      <c r="AN1684" t="str">
        <f t="shared" si="269"/>
        <v>ALERT! 3 Violation founded @METALDET1</v>
      </c>
    </row>
    <row r="1685" spans="1:40">
      <c r="A1685" t="s">
        <v>120</v>
      </c>
      <c r="B1685" t="s">
        <v>121</v>
      </c>
      <c r="C1685" t="s">
        <v>1128</v>
      </c>
      <c r="D1685" t="s">
        <v>589</v>
      </c>
      <c r="E1685">
        <v>1</v>
      </c>
      <c r="G1685" t="s">
        <v>130</v>
      </c>
      <c r="I1685" t="s">
        <v>125</v>
      </c>
      <c r="Z1685" t="str">
        <f>IFERROR(MID(AA1685,FIND("-",H1685,1)+1,20),_xlfn.IFNA(VLOOKUP(F1685&amp;"-"&amp;AA1685,Ref_Kontak!$A:$E,4,FALSE),Ref_Kontak!$H$2))</f>
        <v>628999007703</v>
      </c>
      <c r="AA1685" t="str">
        <f t="shared" si="260"/>
        <v/>
      </c>
      <c r="AB1685" t="str">
        <f t="shared" si="261"/>
        <v/>
      </c>
      <c r="AC1685" t="str">
        <f t="shared" si="262"/>
        <v>628999007703</v>
      </c>
      <c r="AD1685" t="str">
        <f t="shared" si="263"/>
        <v>Halo+,+Visual+AI+5S+mendeteksi+Violation%3A+METALDET1-LINE+13</v>
      </c>
      <c r="AE1685" t="str">
        <f t="shared" si="264"/>
        <v>https://web.whatsapp.com/send/?phone=628999007703&amp;text=Halo+,+Visual+AI+5S+mendeteksi+Violation%3A+METALDET1-LINE+13&amp;type=phone_number&amp;app_absent=0</v>
      </c>
      <c r="AF1685" t="b">
        <f>IF(ISNA(VLOOKUP(D1685&amp;"-"&amp;AB1685, Ref_Kontak!$A:$E, 4, FALSE)), FALSE, TRUE)</f>
        <v>0</v>
      </c>
      <c r="AG1685" t="str">
        <f>_xlfn.IFNA(VLOOKUP(Z1685,Ref_Kontak!H:H,1,FALSE),"FALSE")</f>
        <v>628999007703</v>
      </c>
      <c r="AH1685" t="str">
        <f t="shared" si="265"/>
        <v>METALDET1-LINE 13</v>
      </c>
      <c r="AI1685">
        <f>IF(I1685="violation",COUNTIF($AH$1:AH1685,AH1685),0)</f>
        <v>657</v>
      </c>
      <c r="AJ1685" t="str">
        <f t="shared" si="266"/>
        <v>violation-METALDET1</v>
      </c>
      <c r="AK1685">
        <f>IF(I1685="violation",COUNTIF($AJ$1:AJ1685,AJ1685),FALSE)</f>
        <v>1450</v>
      </c>
      <c r="AL1685">
        <f t="shared" si="267"/>
        <v>0</v>
      </c>
      <c r="AM1685">
        <f t="shared" si="268"/>
        <v>3</v>
      </c>
      <c r="AN1685" t="str">
        <f t="shared" si="269"/>
        <v>ALERT! 3 Violation founded @METALDET1</v>
      </c>
    </row>
    <row r="1686" spans="1:40">
      <c r="A1686" t="s">
        <v>120</v>
      </c>
      <c r="B1686" t="s">
        <v>121</v>
      </c>
      <c r="C1686" t="s">
        <v>1129</v>
      </c>
      <c r="D1686" t="s">
        <v>129</v>
      </c>
      <c r="E1686">
        <v>1</v>
      </c>
      <c r="G1686" t="s">
        <v>130</v>
      </c>
      <c r="I1686" t="s">
        <v>125</v>
      </c>
      <c r="Z1686" t="str">
        <f>IFERROR(MID(AA1686,FIND("-",H1686,1)+1,20),_xlfn.IFNA(VLOOKUP(F1686&amp;"-"&amp;AA1686,Ref_Kontak!$A:$E,4,FALSE),Ref_Kontak!$H$2))</f>
        <v>628999007703</v>
      </c>
      <c r="AA1686" t="str">
        <f t="shared" si="260"/>
        <v/>
      </c>
      <c r="AB1686" t="str">
        <f t="shared" si="261"/>
        <v/>
      </c>
      <c r="AC1686" t="str">
        <f t="shared" si="262"/>
        <v>628999007703</v>
      </c>
      <c r="AD1686" t="str">
        <f t="shared" si="263"/>
        <v>Halo+,+Visual+AI+5S+mendeteksi+Violation%3A+METALDET1-LINE+8</v>
      </c>
      <c r="AE1686" t="str">
        <f t="shared" si="264"/>
        <v>https://web.whatsapp.com/send/?phone=628999007703&amp;text=Halo+,+Visual+AI+5S+mendeteksi+Violation%3A+METALDET1-LINE+8&amp;type=phone_number&amp;app_absent=0</v>
      </c>
      <c r="AF1686" t="b">
        <f>IF(ISNA(VLOOKUP(D1686&amp;"-"&amp;AB1686, Ref_Kontak!$A:$E, 4, FALSE)), FALSE, TRUE)</f>
        <v>0</v>
      </c>
      <c r="AG1686" t="str">
        <f>_xlfn.IFNA(VLOOKUP(Z1686,Ref_Kontak!H:H,1,FALSE),"FALSE")</f>
        <v>628999007703</v>
      </c>
      <c r="AH1686" t="str">
        <f t="shared" si="265"/>
        <v>METALDET1-LINE 8</v>
      </c>
      <c r="AI1686">
        <f>IF(I1686="violation",COUNTIF($AH$1:AH1686,AH1686),0)</f>
        <v>795</v>
      </c>
      <c r="AJ1686" t="str">
        <f t="shared" si="266"/>
        <v>violation-METALDET1</v>
      </c>
      <c r="AK1686">
        <f>IF(I1686="violation",COUNTIF($AJ$1:AJ1686,AJ1686),FALSE)</f>
        <v>1451</v>
      </c>
      <c r="AL1686">
        <f t="shared" si="267"/>
        <v>0</v>
      </c>
      <c r="AM1686">
        <f t="shared" si="268"/>
        <v>3</v>
      </c>
      <c r="AN1686" t="str">
        <f t="shared" si="269"/>
        <v>ALERT! 3 Violation founded @METALDET1</v>
      </c>
    </row>
    <row r="1687" spans="1:40">
      <c r="A1687" t="s">
        <v>120</v>
      </c>
      <c r="B1687" t="s">
        <v>121</v>
      </c>
      <c r="C1687" t="s">
        <v>1130</v>
      </c>
      <c r="D1687" t="s">
        <v>589</v>
      </c>
      <c r="E1687">
        <v>1</v>
      </c>
      <c r="G1687" t="s">
        <v>130</v>
      </c>
      <c r="I1687" t="s">
        <v>125</v>
      </c>
      <c r="Z1687" t="str">
        <f>IFERROR(MID(AA1687,FIND("-",H1687,1)+1,20),_xlfn.IFNA(VLOOKUP(F1687&amp;"-"&amp;AA1687,Ref_Kontak!$A:$E,4,FALSE),Ref_Kontak!$H$2))</f>
        <v>628999007703</v>
      </c>
      <c r="AA1687" t="str">
        <f t="shared" si="260"/>
        <v/>
      </c>
      <c r="AB1687" t="str">
        <f t="shared" si="261"/>
        <v/>
      </c>
      <c r="AC1687" t="str">
        <f t="shared" si="262"/>
        <v>628999007703</v>
      </c>
      <c r="AD1687" t="str">
        <f t="shared" si="263"/>
        <v>Halo+,+Visual+AI+5S+mendeteksi+Violation%3A+METALDET1-LINE+13</v>
      </c>
      <c r="AE1687" t="str">
        <f t="shared" si="264"/>
        <v>https://web.whatsapp.com/send/?phone=628999007703&amp;text=Halo+,+Visual+AI+5S+mendeteksi+Violation%3A+METALDET1-LINE+13&amp;type=phone_number&amp;app_absent=0</v>
      </c>
      <c r="AF1687" t="b">
        <f>IF(ISNA(VLOOKUP(D1687&amp;"-"&amp;AB1687, Ref_Kontak!$A:$E, 4, FALSE)), FALSE, TRUE)</f>
        <v>0</v>
      </c>
      <c r="AG1687" t="str">
        <f>_xlfn.IFNA(VLOOKUP(Z1687,Ref_Kontak!H:H,1,FALSE),"FALSE")</f>
        <v>628999007703</v>
      </c>
      <c r="AH1687" t="str">
        <f t="shared" si="265"/>
        <v>METALDET1-LINE 13</v>
      </c>
      <c r="AI1687">
        <f>IF(I1687="violation",COUNTIF($AH$1:AH1687,AH1687),0)</f>
        <v>658</v>
      </c>
      <c r="AJ1687" t="str">
        <f t="shared" si="266"/>
        <v>violation-METALDET1</v>
      </c>
      <c r="AK1687">
        <f>IF(I1687="violation",COUNTIF($AJ$1:AJ1687,AJ1687),FALSE)</f>
        <v>1452</v>
      </c>
      <c r="AL1687">
        <f t="shared" si="267"/>
        <v>0</v>
      </c>
      <c r="AM1687">
        <f t="shared" si="268"/>
        <v>3</v>
      </c>
      <c r="AN1687" t="str">
        <f t="shared" si="269"/>
        <v>ALERT! 3 Violation founded @METALDET1</v>
      </c>
    </row>
    <row r="1688" spans="1:40">
      <c r="A1688" t="s">
        <v>120</v>
      </c>
      <c r="B1688" t="s">
        <v>121</v>
      </c>
      <c r="C1688" t="s">
        <v>1130</v>
      </c>
      <c r="D1688" t="s">
        <v>129</v>
      </c>
      <c r="E1688">
        <v>1</v>
      </c>
      <c r="G1688" t="s">
        <v>130</v>
      </c>
      <c r="I1688" t="s">
        <v>125</v>
      </c>
      <c r="Z1688" t="str">
        <f>IFERROR(MID(AA1688,FIND("-",H1688,1)+1,20),_xlfn.IFNA(VLOOKUP(F1688&amp;"-"&amp;AA1688,Ref_Kontak!$A:$E,4,FALSE),Ref_Kontak!$H$2))</f>
        <v>628999007703</v>
      </c>
      <c r="AA1688" t="str">
        <f t="shared" si="260"/>
        <v/>
      </c>
      <c r="AB1688" t="str">
        <f t="shared" si="261"/>
        <v/>
      </c>
      <c r="AC1688" t="str">
        <f t="shared" si="262"/>
        <v>628999007703</v>
      </c>
      <c r="AD1688" t="str">
        <f t="shared" si="263"/>
        <v>Halo+,+Visual+AI+5S+mendeteksi+Violation%3A+METALDET1-LINE+8</v>
      </c>
      <c r="AE1688" t="str">
        <f t="shared" si="264"/>
        <v>https://web.whatsapp.com/send/?phone=628999007703&amp;text=Halo+,+Visual+AI+5S+mendeteksi+Violation%3A+METALDET1-LINE+8&amp;type=phone_number&amp;app_absent=0</v>
      </c>
      <c r="AF1688" t="b">
        <f>IF(ISNA(VLOOKUP(D1688&amp;"-"&amp;AB1688, Ref_Kontak!$A:$E, 4, FALSE)), FALSE, TRUE)</f>
        <v>0</v>
      </c>
      <c r="AG1688" t="str">
        <f>_xlfn.IFNA(VLOOKUP(Z1688,Ref_Kontak!H:H,1,FALSE),"FALSE")</f>
        <v>628999007703</v>
      </c>
      <c r="AH1688" t="str">
        <f t="shared" si="265"/>
        <v>METALDET1-LINE 8</v>
      </c>
      <c r="AI1688">
        <f>IF(I1688="violation",COUNTIF($AH$1:AH1688,AH1688),0)</f>
        <v>796</v>
      </c>
      <c r="AJ1688" t="str">
        <f t="shared" si="266"/>
        <v>violation-METALDET1</v>
      </c>
      <c r="AK1688">
        <f>IF(I1688="violation",COUNTIF($AJ$1:AJ1688,AJ1688),FALSE)</f>
        <v>1453</v>
      </c>
      <c r="AL1688">
        <f t="shared" si="267"/>
        <v>0</v>
      </c>
      <c r="AM1688">
        <f t="shared" si="268"/>
        <v>3</v>
      </c>
      <c r="AN1688" t="str">
        <f t="shared" si="269"/>
        <v>ALERT! 3 Violation founded @METALDET1</v>
      </c>
    </row>
    <row r="1689" spans="1:40">
      <c r="A1689" t="s">
        <v>120</v>
      </c>
      <c r="B1689" t="s">
        <v>121</v>
      </c>
      <c r="C1689" t="s">
        <v>1130</v>
      </c>
      <c r="D1689" t="s">
        <v>589</v>
      </c>
      <c r="E1689">
        <v>1</v>
      </c>
      <c r="G1689" t="s">
        <v>130</v>
      </c>
      <c r="I1689" t="s">
        <v>125</v>
      </c>
      <c r="Z1689" t="str">
        <f>IFERROR(MID(AA1689,FIND("-",H1689,1)+1,20),_xlfn.IFNA(VLOOKUP(F1689&amp;"-"&amp;AA1689,Ref_Kontak!$A:$E,4,FALSE),Ref_Kontak!$H$2))</f>
        <v>628999007703</v>
      </c>
      <c r="AA1689" t="str">
        <f t="shared" si="260"/>
        <v/>
      </c>
      <c r="AB1689" t="str">
        <f t="shared" si="261"/>
        <v/>
      </c>
      <c r="AC1689" t="str">
        <f t="shared" si="262"/>
        <v>628999007703</v>
      </c>
      <c r="AD1689" t="str">
        <f t="shared" si="263"/>
        <v>Halo+,+Visual+AI+5S+mendeteksi+Violation%3A+METALDET1-LINE+13</v>
      </c>
      <c r="AE1689" t="str">
        <f t="shared" si="264"/>
        <v>https://web.whatsapp.com/send/?phone=628999007703&amp;text=Halo+,+Visual+AI+5S+mendeteksi+Violation%3A+METALDET1-LINE+13&amp;type=phone_number&amp;app_absent=0</v>
      </c>
      <c r="AF1689" t="b">
        <f>IF(ISNA(VLOOKUP(D1689&amp;"-"&amp;AB1689, Ref_Kontak!$A:$E, 4, FALSE)), FALSE, TRUE)</f>
        <v>0</v>
      </c>
      <c r="AG1689" t="str">
        <f>_xlfn.IFNA(VLOOKUP(Z1689,Ref_Kontak!H:H,1,FALSE),"FALSE")</f>
        <v>628999007703</v>
      </c>
      <c r="AH1689" t="str">
        <f t="shared" si="265"/>
        <v>METALDET1-LINE 13</v>
      </c>
      <c r="AI1689">
        <f>IF(I1689="violation",COUNTIF($AH$1:AH1689,AH1689),0)</f>
        <v>659</v>
      </c>
      <c r="AJ1689" t="str">
        <f t="shared" si="266"/>
        <v>violation-METALDET1</v>
      </c>
      <c r="AK1689">
        <f>IF(I1689="violation",COUNTIF($AJ$1:AJ1689,AJ1689),FALSE)</f>
        <v>1454</v>
      </c>
      <c r="AL1689">
        <f t="shared" si="267"/>
        <v>0</v>
      </c>
      <c r="AM1689">
        <f t="shared" si="268"/>
        <v>3</v>
      </c>
      <c r="AN1689" t="str">
        <f t="shared" si="269"/>
        <v>ALERT! 3 Violation founded @METALDET1</v>
      </c>
    </row>
    <row r="1690" spans="1:40">
      <c r="A1690" t="s">
        <v>120</v>
      </c>
      <c r="B1690" t="s">
        <v>121</v>
      </c>
      <c r="C1690" t="s">
        <v>1131</v>
      </c>
      <c r="D1690" t="s">
        <v>129</v>
      </c>
      <c r="E1690">
        <v>1</v>
      </c>
      <c r="G1690" t="s">
        <v>130</v>
      </c>
      <c r="I1690" t="s">
        <v>125</v>
      </c>
      <c r="Z1690" t="str">
        <f>IFERROR(MID(AA1690,FIND("-",H1690,1)+1,20),_xlfn.IFNA(VLOOKUP(F1690&amp;"-"&amp;AA1690,Ref_Kontak!$A:$E,4,FALSE),Ref_Kontak!$H$2))</f>
        <v>628999007703</v>
      </c>
      <c r="AA1690" t="str">
        <f t="shared" si="260"/>
        <v/>
      </c>
      <c r="AB1690" t="str">
        <f t="shared" si="261"/>
        <v/>
      </c>
      <c r="AC1690" t="str">
        <f t="shared" si="262"/>
        <v>628999007703</v>
      </c>
      <c r="AD1690" t="str">
        <f t="shared" si="263"/>
        <v>Halo+,+Visual+AI+5S+mendeteksi+Violation%3A+METALDET1-LINE+8</v>
      </c>
      <c r="AE1690" t="str">
        <f t="shared" si="264"/>
        <v>https://web.whatsapp.com/send/?phone=628999007703&amp;text=Halo+,+Visual+AI+5S+mendeteksi+Violation%3A+METALDET1-LINE+8&amp;type=phone_number&amp;app_absent=0</v>
      </c>
      <c r="AF1690" t="b">
        <f>IF(ISNA(VLOOKUP(D1690&amp;"-"&amp;AB1690, Ref_Kontak!$A:$E, 4, FALSE)), FALSE, TRUE)</f>
        <v>0</v>
      </c>
      <c r="AG1690" t="str">
        <f>_xlfn.IFNA(VLOOKUP(Z1690,Ref_Kontak!H:H,1,FALSE),"FALSE")</f>
        <v>628999007703</v>
      </c>
      <c r="AH1690" t="str">
        <f t="shared" si="265"/>
        <v>METALDET1-LINE 8</v>
      </c>
      <c r="AI1690">
        <f>IF(I1690="violation",COUNTIF($AH$1:AH1690,AH1690),0)</f>
        <v>797</v>
      </c>
      <c r="AJ1690" t="str">
        <f t="shared" si="266"/>
        <v>violation-METALDET1</v>
      </c>
      <c r="AK1690">
        <f>IF(I1690="violation",COUNTIF($AJ$1:AJ1690,AJ1690),FALSE)</f>
        <v>1455</v>
      </c>
      <c r="AL1690">
        <f t="shared" si="267"/>
        <v>0</v>
      </c>
      <c r="AM1690">
        <f t="shared" si="268"/>
        <v>3</v>
      </c>
      <c r="AN1690" t="str">
        <f t="shared" si="269"/>
        <v>ALERT! 3 Violation founded @METALDET1</v>
      </c>
    </row>
    <row r="1691" spans="1:40">
      <c r="A1691" t="s">
        <v>120</v>
      </c>
      <c r="B1691" t="s">
        <v>121</v>
      </c>
      <c r="C1691" t="s">
        <v>1131</v>
      </c>
      <c r="D1691" t="s">
        <v>589</v>
      </c>
      <c r="E1691">
        <v>1</v>
      </c>
      <c r="G1691" t="s">
        <v>130</v>
      </c>
      <c r="I1691" t="s">
        <v>125</v>
      </c>
      <c r="Z1691" t="str">
        <f>IFERROR(MID(AA1691,FIND("-",H1691,1)+1,20),_xlfn.IFNA(VLOOKUP(F1691&amp;"-"&amp;AA1691,Ref_Kontak!$A:$E,4,FALSE),Ref_Kontak!$H$2))</f>
        <v>628999007703</v>
      </c>
      <c r="AA1691" t="str">
        <f t="shared" si="260"/>
        <v/>
      </c>
      <c r="AB1691" t="str">
        <f t="shared" si="261"/>
        <v/>
      </c>
      <c r="AC1691" t="str">
        <f t="shared" si="262"/>
        <v>628999007703</v>
      </c>
      <c r="AD1691" t="str">
        <f t="shared" si="263"/>
        <v>Halo+,+Visual+AI+5S+mendeteksi+Violation%3A+METALDET1-LINE+13</v>
      </c>
      <c r="AE1691" t="str">
        <f t="shared" si="264"/>
        <v>https://web.whatsapp.com/send/?phone=628999007703&amp;text=Halo+,+Visual+AI+5S+mendeteksi+Violation%3A+METALDET1-LINE+13&amp;type=phone_number&amp;app_absent=0</v>
      </c>
      <c r="AF1691" t="b">
        <f>IF(ISNA(VLOOKUP(D1691&amp;"-"&amp;AB1691, Ref_Kontak!$A:$E, 4, FALSE)), FALSE, TRUE)</f>
        <v>0</v>
      </c>
      <c r="AG1691" t="str">
        <f>_xlfn.IFNA(VLOOKUP(Z1691,Ref_Kontak!H:H,1,FALSE),"FALSE")</f>
        <v>628999007703</v>
      </c>
      <c r="AH1691" t="str">
        <f t="shared" si="265"/>
        <v>METALDET1-LINE 13</v>
      </c>
      <c r="AI1691">
        <f>IF(I1691="violation",COUNTIF($AH$1:AH1691,AH1691),0)</f>
        <v>660</v>
      </c>
      <c r="AJ1691" t="str">
        <f t="shared" si="266"/>
        <v>violation-METALDET1</v>
      </c>
      <c r="AK1691">
        <f>IF(I1691="violation",COUNTIF($AJ$1:AJ1691,AJ1691),FALSE)</f>
        <v>1456</v>
      </c>
      <c r="AL1691">
        <f t="shared" si="267"/>
        <v>0</v>
      </c>
      <c r="AM1691">
        <f t="shared" si="268"/>
        <v>3</v>
      </c>
      <c r="AN1691" t="str">
        <f t="shared" si="269"/>
        <v>ALERT! 3 Violation founded @METALDET1</v>
      </c>
    </row>
    <row r="1692" spans="1:40">
      <c r="A1692" t="s">
        <v>120</v>
      </c>
      <c r="B1692" t="s">
        <v>121</v>
      </c>
      <c r="C1692" t="s">
        <v>1132</v>
      </c>
      <c r="D1692" t="s">
        <v>589</v>
      </c>
      <c r="E1692">
        <v>1</v>
      </c>
      <c r="G1692" t="s">
        <v>130</v>
      </c>
      <c r="I1692" t="s">
        <v>125</v>
      </c>
      <c r="Z1692" t="str">
        <f>IFERROR(MID(AA1692,FIND("-",H1692,1)+1,20),_xlfn.IFNA(VLOOKUP(F1692&amp;"-"&amp;AA1692,Ref_Kontak!$A:$E,4,FALSE),Ref_Kontak!$H$2))</f>
        <v>628999007703</v>
      </c>
      <c r="AA1692" t="str">
        <f t="shared" si="260"/>
        <v/>
      </c>
      <c r="AB1692" t="str">
        <f t="shared" si="261"/>
        <v/>
      </c>
      <c r="AC1692" t="str">
        <f t="shared" si="262"/>
        <v>628999007703</v>
      </c>
      <c r="AD1692" t="str">
        <f t="shared" si="263"/>
        <v>Halo+,+Visual+AI+5S+mendeteksi+Violation%3A+METALDET1-LINE+13</v>
      </c>
      <c r="AE1692" t="str">
        <f t="shared" si="264"/>
        <v>https://web.whatsapp.com/send/?phone=628999007703&amp;text=Halo+,+Visual+AI+5S+mendeteksi+Violation%3A+METALDET1-LINE+13&amp;type=phone_number&amp;app_absent=0</v>
      </c>
      <c r="AF1692" t="b">
        <f>IF(ISNA(VLOOKUP(D1692&amp;"-"&amp;AB1692, Ref_Kontak!$A:$E, 4, FALSE)), FALSE, TRUE)</f>
        <v>0</v>
      </c>
      <c r="AG1692" t="str">
        <f>_xlfn.IFNA(VLOOKUP(Z1692,Ref_Kontak!H:H,1,FALSE),"FALSE")</f>
        <v>628999007703</v>
      </c>
      <c r="AH1692" t="str">
        <f t="shared" si="265"/>
        <v>METALDET1-LINE 13</v>
      </c>
      <c r="AI1692">
        <f>IF(I1692="violation",COUNTIF($AH$1:AH1692,AH1692),0)</f>
        <v>661</v>
      </c>
      <c r="AJ1692" t="str">
        <f t="shared" si="266"/>
        <v>violation-METALDET1</v>
      </c>
      <c r="AK1692">
        <f>IF(I1692="violation",COUNTIF($AJ$1:AJ1692,AJ1692),FALSE)</f>
        <v>1457</v>
      </c>
      <c r="AL1692">
        <f t="shared" si="267"/>
        <v>0</v>
      </c>
      <c r="AM1692">
        <f t="shared" si="268"/>
        <v>3</v>
      </c>
      <c r="AN1692" t="str">
        <f t="shared" si="269"/>
        <v>ALERT! 3 Violation founded @METALDET1</v>
      </c>
    </row>
    <row r="1693" spans="1:40">
      <c r="A1693" t="s">
        <v>120</v>
      </c>
      <c r="B1693" t="s">
        <v>121</v>
      </c>
      <c r="C1693" t="s">
        <v>1132</v>
      </c>
      <c r="D1693" t="s">
        <v>129</v>
      </c>
      <c r="E1693">
        <v>1</v>
      </c>
      <c r="G1693" t="s">
        <v>130</v>
      </c>
      <c r="I1693" t="s">
        <v>125</v>
      </c>
      <c r="Z1693" t="str">
        <f>IFERROR(MID(AA1693,FIND("-",H1693,1)+1,20),_xlfn.IFNA(VLOOKUP(F1693&amp;"-"&amp;AA1693,Ref_Kontak!$A:$E,4,FALSE),Ref_Kontak!$H$2))</f>
        <v>628999007703</v>
      </c>
      <c r="AA1693" t="str">
        <f t="shared" si="260"/>
        <v/>
      </c>
      <c r="AB1693" t="str">
        <f t="shared" si="261"/>
        <v/>
      </c>
      <c r="AC1693" t="str">
        <f t="shared" si="262"/>
        <v>628999007703</v>
      </c>
      <c r="AD1693" t="str">
        <f t="shared" si="263"/>
        <v>Halo+,+Visual+AI+5S+mendeteksi+Violation%3A+METALDET1-LINE+8</v>
      </c>
      <c r="AE1693" t="str">
        <f t="shared" si="264"/>
        <v>https://web.whatsapp.com/send/?phone=628999007703&amp;text=Halo+,+Visual+AI+5S+mendeteksi+Violation%3A+METALDET1-LINE+8&amp;type=phone_number&amp;app_absent=0</v>
      </c>
      <c r="AF1693" t="b">
        <f>IF(ISNA(VLOOKUP(D1693&amp;"-"&amp;AB1693, Ref_Kontak!$A:$E, 4, FALSE)), FALSE, TRUE)</f>
        <v>0</v>
      </c>
      <c r="AG1693" t="str">
        <f>_xlfn.IFNA(VLOOKUP(Z1693,Ref_Kontak!H:H,1,FALSE),"FALSE")</f>
        <v>628999007703</v>
      </c>
      <c r="AH1693" t="str">
        <f t="shared" si="265"/>
        <v>METALDET1-LINE 8</v>
      </c>
      <c r="AI1693">
        <f>IF(I1693="violation",COUNTIF($AH$1:AH1693,AH1693),0)</f>
        <v>798</v>
      </c>
      <c r="AJ1693" t="str">
        <f t="shared" si="266"/>
        <v>violation-METALDET1</v>
      </c>
      <c r="AK1693">
        <f>IF(I1693="violation",COUNTIF($AJ$1:AJ1693,AJ1693),FALSE)</f>
        <v>1458</v>
      </c>
      <c r="AL1693">
        <f t="shared" si="267"/>
        <v>0</v>
      </c>
      <c r="AM1693">
        <f t="shared" si="268"/>
        <v>3</v>
      </c>
      <c r="AN1693" t="str">
        <f t="shared" si="269"/>
        <v>ALERT! 3 Violation founded @METALDET1</v>
      </c>
    </row>
    <row r="1694" spans="1:40">
      <c r="A1694" t="s">
        <v>120</v>
      </c>
      <c r="B1694" t="s">
        <v>121</v>
      </c>
      <c r="C1694" t="s">
        <v>1133</v>
      </c>
      <c r="D1694" t="s">
        <v>129</v>
      </c>
      <c r="E1694">
        <v>1</v>
      </c>
      <c r="G1694" t="s">
        <v>130</v>
      </c>
      <c r="I1694" t="s">
        <v>125</v>
      </c>
      <c r="Z1694" t="str">
        <f>IFERROR(MID(AA1694,FIND("-",H1694,1)+1,20),_xlfn.IFNA(VLOOKUP(F1694&amp;"-"&amp;AA1694,Ref_Kontak!$A:$E,4,FALSE),Ref_Kontak!$H$2))</f>
        <v>628999007703</v>
      </c>
      <c r="AA1694" t="str">
        <f t="shared" si="260"/>
        <v/>
      </c>
      <c r="AB1694" t="str">
        <f t="shared" si="261"/>
        <v/>
      </c>
      <c r="AC1694" t="str">
        <f t="shared" si="262"/>
        <v>628999007703</v>
      </c>
      <c r="AD1694" t="str">
        <f t="shared" si="263"/>
        <v>Halo+,+Visual+AI+5S+mendeteksi+Violation%3A+METALDET1-LINE+8</v>
      </c>
      <c r="AE1694" t="str">
        <f t="shared" si="264"/>
        <v>https://web.whatsapp.com/send/?phone=628999007703&amp;text=Halo+,+Visual+AI+5S+mendeteksi+Violation%3A+METALDET1-LINE+8&amp;type=phone_number&amp;app_absent=0</v>
      </c>
      <c r="AF1694" t="b">
        <f>IF(ISNA(VLOOKUP(D1694&amp;"-"&amp;AB1694, Ref_Kontak!$A:$E, 4, FALSE)), FALSE, TRUE)</f>
        <v>0</v>
      </c>
      <c r="AG1694" t="str">
        <f>_xlfn.IFNA(VLOOKUP(Z1694,Ref_Kontak!H:H,1,FALSE),"FALSE")</f>
        <v>628999007703</v>
      </c>
      <c r="AH1694" t="str">
        <f t="shared" si="265"/>
        <v>METALDET1-LINE 8</v>
      </c>
      <c r="AI1694">
        <f>IF(I1694="violation",COUNTIF($AH$1:AH1694,AH1694),0)</f>
        <v>799</v>
      </c>
      <c r="AJ1694" t="str">
        <f t="shared" si="266"/>
        <v>violation-METALDET1</v>
      </c>
      <c r="AK1694">
        <f>IF(I1694="violation",COUNTIF($AJ$1:AJ1694,AJ1694),FALSE)</f>
        <v>1459</v>
      </c>
      <c r="AL1694">
        <f t="shared" si="267"/>
        <v>0</v>
      </c>
      <c r="AM1694">
        <f t="shared" si="268"/>
        <v>3</v>
      </c>
      <c r="AN1694" t="str">
        <f t="shared" si="269"/>
        <v>ALERT! 3 Violation founded @METALDET1</v>
      </c>
    </row>
    <row r="1695" spans="1:40">
      <c r="A1695" t="s">
        <v>120</v>
      </c>
      <c r="B1695" t="s">
        <v>121</v>
      </c>
      <c r="C1695" t="s">
        <v>1133</v>
      </c>
      <c r="D1695" t="s">
        <v>589</v>
      </c>
      <c r="E1695">
        <v>1</v>
      </c>
      <c r="G1695" t="s">
        <v>130</v>
      </c>
      <c r="I1695" t="s">
        <v>125</v>
      </c>
      <c r="Z1695" t="str">
        <f>IFERROR(MID(AA1695,FIND("-",H1695,1)+1,20),_xlfn.IFNA(VLOOKUP(F1695&amp;"-"&amp;AA1695,Ref_Kontak!$A:$E,4,FALSE),Ref_Kontak!$H$2))</f>
        <v>628999007703</v>
      </c>
      <c r="AA1695" t="str">
        <f t="shared" si="260"/>
        <v/>
      </c>
      <c r="AB1695" t="str">
        <f t="shared" si="261"/>
        <v/>
      </c>
      <c r="AC1695" t="str">
        <f t="shared" si="262"/>
        <v>628999007703</v>
      </c>
      <c r="AD1695" t="str">
        <f t="shared" si="263"/>
        <v>Halo+,+Visual+AI+5S+mendeteksi+Violation%3A+METALDET1-LINE+13</v>
      </c>
      <c r="AE1695" t="str">
        <f t="shared" si="264"/>
        <v>https://web.whatsapp.com/send/?phone=628999007703&amp;text=Halo+,+Visual+AI+5S+mendeteksi+Violation%3A+METALDET1-LINE+13&amp;type=phone_number&amp;app_absent=0</v>
      </c>
      <c r="AF1695" t="b">
        <f>IF(ISNA(VLOOKUP(D1695&amp;"-"&amp;AB1695, Ref_Kontak!$A:$E, 4, FALSE)), FALSE, TRUE)</f>
        <v>0</v>
      </c>
      <c r="AG1695" t="str">
        <f>_xlfn.IFNA(VLOOKUP(Z1695,Ref_Kontak!H:H,1,FALSE),"FALSE")</f>
        <v>628999007703</v>
      </c>
      <c r="AH1695" t="str">
        <f t="shared" si="265"/>
        <v>METALDET1-LINE 13</v>
      </c>
      <c r="AI1695">
        <f>IF(I1695="violation",COUNTIF($AH$1:AH1695,AH1695),0)</f>
        <v>662</v>
      </c>
      <c r="AJ1695" t="str">
        <f t="shared" si="266"/>
        <v>violation-METALDET1</v>
      </c>
      <c r="AK1695">
        <f>IF(I1695="violation",COUNTIF($AJ$1:AJ1695,AJ1695),FALSE)</f>
        <v>1460</v>
      </c>
      <c r="AL1695">
        <f t="shared" si="267"/>
        <v>0</v>
      </c>
      <c r="AM1695">
        <f t="shared" si="268"/>
        <v>3</v>
      </c>
      <c r="AN1695" t="str">
        <f t="shared" si="269"/>
        <v>ALERT! 3 Violation founded @METALDET1</v>
      </c>
    </row>
    <row r="1696" spans="1:40">
      <c r="A1696" t="s">
        <v>120</v>
      </c>
      <c r="B1696" t="s">
        <v>121</v>
      </c>
      <c r="C1696" t="s">
        <v>1134</v>
      </c>
      <c r="D1696" t="s">
        <v>129</v>
      </c>
      <c r="E1696">
        <v>1</v>
      </c>
      <c r="G1696" t="s">
        <v>130</v>
      </c>
      <c r="I1696" t="s">
        <v>125</v>
      </c>
      <c r="Z1696" t="str">
        <f>IFERROR(MID(AA1696,FIND("-",H1696,1)+1,20),_xlfn.IFNA(VLOOKUP(F1696&amp;"-"&amp;AA1696,Ref_Kontak!$A:$E,4,FALSE),Ref_Kontak!$H$2))</f>
        <v>628999007703</v>
      </c>
      <c r="AA1696" t="str">
        <f t="shared" si="260"/>
        <v/>
      </c>
      <c r="AB1696" t="str">
        <f t="shared" si="261"/>
        <v/>
      </c>
      <c r="AC1696" t="str">
        <f t="shared" si="262"/>
        <v>628999007703</v>
      </c>
      <c r="AD1696" t="str">
        <f t="shared" si="263"/>
        <v>Halo+,+Visual+AI+5S+mendeteksi+Violation%3A+METALDET1-LINE+8</v>
      </c>
      <c r="AE1696" t="str">
        <f t="shared" si="264"/>
        <v>https://web.whatsapp.com/send/?phone=628999007703&amp;text=Halo+,+Visual+AI+5S+mendeteksi+Violation%3A+METALDET1-LINE+8&amp;type=phone_number&amp;app_absent=0</v>
      </c>
      <c r="AF1696" t="b">
        <f>IF(ISNA(VLOOKUP(D1696&amp;"-"&amp;AB1696, Ref_Kontak!$A:$E, 4, FALSE)), FALSE, TRUE)</f>
        <v>0</v>
      </c>
      <c r="AG1696" t="str">
        <f>_xlfn.IFNA(VLOOKUP(Z1696,Ref_Kontak!H:H,1,FALSE),"FALSE")</f>
        <v>628999007703</v>
      </c>
      <c r="AH1696" t="str">
        <f t="shared" si="265"/>
        <v>METALDET1-LINE 8</v>
      </c>
      <c r="AI1696">
        <f>IF(I1696="violation",COUNTIF($AH$1:AH1696,AH1696),0)</f>
        <v>800</v>
      </c>
      <c r="AJ1696" t="str">
        <f t="shared" si="266"/>
        <v>violation-METALDET1</v>
      </c>
      <c r="AK1696">
        <f>IF(I1696="violation",COUNTIF($AJ$1:AJ1696,AJ1696),FALSE)</f>
        <v>1461</v>
      </c>
      <c r="AL1696">
        <f t="shared" si="267"/>
        <v>0</v>
      </c>
      <c r="AM1696">
        <f t="shared" si="268"/>
        <v>3</v>
      </c>
      <c r="AN1696" t="str">
        <f t="shared" si="269"/>
        <v>ALERT! 3 Violation founded @METALDET1</v>
      </c>
    </row>
    <row r="1697" spans="1:40">
      <c r="A1697" t="s">
        <v>120</v>
      </c>
      <c r="B1697" t="s">
        <v>121</v>
      </c>
      <c r="C1697" t="s">
        <v>1135</v>
      </c>
      <c r="D1697" t="s">
        <v>589</v>
      </c>
      <c r="E1697">
        <v>1</v>
      </c>
      <c r="G1697" t="s">
        <v>130</v>
      </c>
      <c r="I1697" t="s">
        <v>125</v>
      </c>
      <c r="Z1697" t="str">
        <f>IFERROR(MID(AA1697,FIND("-",H1697,1)+1,20),_xlfn.IFNA(VLOOKUP(F1697&amp;"-"&amp;AA1697,Ref_Kontak!$A:$E,4,FALSE),Ref_Kontak!$H$2))</f>
        <v>628999007703</v>
      </c>
      <c r="AA1697" t="str">
        <f t="shared" si="260"/>
        <v/>
      </c>
      <c r="AB1697" t="str">
        <f t="shared" si="261"/>
        <v/>
      </c>
      <c r="AC1697" t="str">
        <f t="shared" si="262"/>
        <v>628999007703</v>
      </c>
      <c r="AD1697" t="str">
        <f t="shared" si="263"/>
        <v>Halo+,+Visual+AI+5S+mendeteksi+Violation%3A+METALDET1-LINE+13</v>
      </c>
      <c r="AE1697" t="str">
        <f t="shared" si="264"/>
        <v>https://web.whatsapp.com/send/?phone=628999007703&amp;text=Halo+,+Visual+AI+5S+mendeteksi+Violation%3A+METALDET1-LINE+13&amp;type=phone_number&amp;app_absent=0</v>
      </c>
      <c r="AF1697" t="b">
        <f>IF(ISNA(VLOOKUP(D1697&amp;"-"&amp;AB1697, Ref_Kontak!$A:$E, 4, FALSE)), FALSE, TRUE)</f>
        <v>0</v>
      </c>
      <c r="AG1697" t="str">
        <f>_xlfn.IFNA(VLOOKUP(Z1697,Ref_Kontak!H:H,1,FALSE),"FALSE")</f>
        <v>628999007703</v>
      </c>
      <c r="AH1697" t="str">
        <f t="shared" si="265"/>
        <v>METALDET1-LINE 13</v>
      </c>
      <c r="AI1697">
        <f>IF(I1697="violation",COUNTIF($AH$1:AH1697,AH1697),0)</f>
        <v>663</v>
      </c>
      <c r="AJ1697" t="str">
        <f t="shared" si="266"/>
        <v>violation-METALDET1</v>
      </c>
      <c r="AK1697">
        <f>IF(I1697="violation",COUNTIF($AJ$1:AJ1697,AJ1697),FALSE)</f>
        <v>1462</v>
      </c>
      <c r="AL1697">
        <f t="shared" si="267"/>
        <v>0</v>
      </c>
      <c r="AM1697">
        <f t="shared" si="268"/>
        <v>3</v>
      </c>
      <c r="AN1697" t="str">
        <f t="shared" si="269"/>
        <v>ALERT! 3 Violation founded @METALDET1</v>
      </c>
    </row>
    <row r="1698" spans="1:40">
      <c r="A1698" t="s">
        <v>120</v>
      </c>
      <c r="B1698" t="s">
        <v>121</v>
      </c>
      <c r="C1698" t="s">
        <v>1135</v>
      </c>
      <c r="D1698" t="s">
        <v>129</v>
      </c>
      <c r="E1698">
        <v>1</v>
      </c>
      <c r="G1698" t="s">
        <v>130</v>
      </c>
      <c r="I1698" t="s">
        <v>125</v>
      </c>
      <c r="Z1698" t="str">
        <f>IFERROR(MID(AA1698,FIND("-",H1698,1)+1,20),_xlfn.IFNA(VLOOKUP(F1698&amp;"-"&amp;AA1698,Ref_Kontak!$A:$E,4,FALSE),Ref_Kontak!$H$2))</f>
        <v>628999007703</v>
      </c>
      <c r="AA1698" t="str">
        <f t="shared" si="260"/>
        <v/>
      </c>
      <c r="AB1698" t="str">
        <f t="shared" si="261"/>
        <v/>
      </c>
      <c r="AC1698" t="str">
        <f t="shared" si="262"/>
        <v>628999007703</v>
      </c>
      <c r="AD1698" t="str">
        <f t="shared" si="263"/>
        <v>Halo+,+Visual+AI+5S+mendeteksi+Violation%3A+METALDET1-LINE+8</v>
      </c>
      <c r="AE1698" t="str">
        <f t="shared" si="264"/>
        <v>https://web.whatsapp.com/send/?phone=628999007703&amp;text=Halo+,+Visual+AI+5S+mendeteksi+Violation%3A+METALDET1-LINE+8&amp;type=phone_number&amp;app_absent=0</v>
      </c>
      <c r="AF1698" t="b">
        <f>IF(ISNA(VLOOKUP(D1698&amp;"-"&amp;AB1698, Ref_Kontak!$A:$E, 4, FALSE)), FALSE, TRUE)</f>
        <v>0</v>
      </c>
      <c r="AG1698" t="str">
        <f>_xlfn.IFNA(VLOOKUP(Z1698,Ref_Kontak!H:H,1,FALSE),"FALSE")</f>
        <v>628999007703</v>
      </c>
      <c r="AH1698" t="str">
        <f t="shared" si="265"/>
        <v>METALDET1-LINE 8</v>
      </c>
      <c r="AI1698">
        <f>IF(I1698="violation",COUNTIF($AH$1:AH1698,AH1698),0)</f>
        <v>801</v>
      </c>
      <c r="AJ1698" t="str">
        <f t="shared" si="266"/>
        <v>violation-METALDET1</v>
      </c>
      <c r="AK1698">
        <f>IF(I1698="violation",COUNTIF($AJ$1:AJ1698,AJ1698),FALSE)</f>
        <v>1463</v>
      </c>
      <c r="AL1698">
        <f t="shared" si="267"/>
        <v>0</v>
      </c>
      <c r="AM1698">
        <f t="shared" si="268"/>
        <v>3</v>
      </c>
      <c r="AN1698" t="str">
        <f t="shared" si="269"/>
        <v>ALERT! 3 Violation founded @METALDET1</v>
      </c>
    </row>
    <row r="1699" spans="1:40">
      <c r="A1699" t="s">
        <v>120</v>
      </c>
      <c r="B1699" t="s">
        <v>121</v>
      </c>
      <c r="C1699" t="s">
        <v>1135</v>
      </c>
      <c r="D1699" t="s">
        <v>589</v>
      </c>
      <c r="E1699">
        <v>1</v>
      </c>
      <c r="G1699" t="s">
        <v>130</v>
      </c>
      <c r="I1699" t="s">
        <v>125</v>
      </c>
      <c r="Z1699" t="str">
        <f>IFERROR(MID(AA1699,FIND("-",H1699,1)+1,20),_xlfn.IFNA(VLOOKUP(F1699&amp;"-"&amp;AA1699,Ref_Kontak!$A:$E,4,FALSE),Ref_Kontak!$H$2))</f>
        <v>628999007703</v>
      </c>
      <c r="AA1699" t="str">
        <f t="shared" si="260"/>
        <v/>
      </c>
      <c r="AB1699" t="str">
        <f t="shared" si="261"/>
        <v/>
      </c>
      <c r="AC1699" t="str">
        <f t="shared" si="262"/>
        <v>628999007703</v>
      </c>
      <c r="AD1699" t="str">
        <f t="shared" si="263"/>
        <v>Halo+,+Visual+AI+5S+mendeteksi+Violation%3A+METALDET1-LINE+13</v>
      </c>
      <c r="AE1699" t="str">
        <f t="shared" si="264"/>
        <v>https://web.whatsapp.com/send/?phone=628999007703&amp;text=Halo+,+Visual+AI+5S+mendeteksi+Violation%3A+METALDET1-LINE+13&amp;type=phone_number&amp;app_absent=0</v>
      </c>
      <c r="AF1699" t="b">
        <f>IF(ISNA(VLOOKUP(D1699&amp;"-"&amp;AB1699, Ref_Kontak!$A:$E, 4, FALSE)), FALSE, TRUE)</f>
        <v>0</v>
      </c>
      <c r="AG1699" t="str">
        <f>_xlfn.IFNA(VLOOKUP(Z1699,Ref_Kontak!H:H,1,FALSE),"FALSE")</f>
        <v>628999007703</v>
      </c>
      <c r="AH1699" t="str">
        <f t="shared" si="265"/>
        <v>METALDET1-LINE 13</v>
      </c>
      <c r="AI1699">
        <f>IF(I1699="violation",COUNTIF($AH$1:AH1699,AH1699),0)</f>
        <v>664</v>
      </c>
      <c r="AJ1699" t="str">
        <f t="shared" si="266"/>
        <v>violation-METALDET1</v>
      </c>
      <c r="AK1699">
        <f>IF(I1699="violation",COUNTIF($AJ$1:AJ1699,AJ1699),FALSE)</f>
        <v>1464</v>
      </c>
      <c r="AL1699">
        <f t="shared" si="267"/>
        <v>0</v>
      </c>
      <c r="AM1699">
        <f t="shared" si="268"/>
        <v>3</v>
      </c>
      <c r="AN1699" t="str">
        <f t="shared" si="269"/>
        <v>ALERT! 3 Violation founded @METALDET1</v>
      </c>
    </row>
    <row r="1700" spans="1:40">
      <c r="A1700" t="s">
        <v>120</v>
      </c>
      <c r="B1700" t="s">
        <v>121</v>
      </c>
      <c r="C1700" t="s">
        <v>1136</v>
      </c>
      <c r="D1700" t="s">
        <v>129</v>
      </c>
      <c r="E1700">
        <v>1</v>
      </c>
      <c r="G1700" t="s">
        <v>130</v>
      </c>
      <c r="I1700" t="s">
        <v>125</v>
      </c>
      <c r="Z1700" t="str">
        <f>IFERROR(MID(AA1700,FIND("-",H1700,1)+1,20),_xlfn.IFNA(VLOOKUP(F1700&amp;"-"&amp;AA1700,Ref_Kontak!$A:$E,4,FALSE),Ref_Kontak!$H$2))</f>
        <v>628999007703</v>
      </c>
      <c r="AA1700" t="str">
        <f t="shared" si="260"/>
        <v/>
      </c>
      <c r="AB1700" t="str">
        <f t="shared" si="261"/>
        <v/>
      </c>
      <c r="AC1700" t="str">
        <f t="shared" si="262"/>
        <v>628999007703</v>
      </c>
      <c r="AD1700" t="str">
        <f t="shared" si="263"/>
        <v>Halo+,+Visual+AI+5S+mendeteksi+Violation%3A+METALDET1-LINE+8</v>
      </c>
      <c r="AE1700" t="str">
        <f t="shared" si="264"/>
        <v>https://web.whatsapp.com/send/?phone=628999007703&amp;text=Halo+,+Visual+AI+5S+mendeteksi+Violation%3A+METALDET1-LINE+8&amp;type=phone_number&amp;app_absent=0</v>
      </c>
      <c r="AF1700" t="b">
        <f>IF(ISNA(VLOOKUP(D1700&amp;"-"&amp;AB1700, Ref_Kontak!$A:$E, 4, FALSE)), FALSE, TRUE)</f>
        <v>0</v>
      </c>
      <c r="AG1700" t="str">
        <f>_xlfn.IFNA(VLOOKUP(Z1700,Ref_Kontak!H:H,1,FALSE),"FALSE")</f>
        <v>628999007703</v>
      </c>
      <c r="AH1700" t="str">
        <f t="shared" si="265"/>
        <v>METALDET1-LINE 8</v>
      </c>
      <c r="AI1700">
        <f>IF(I1700="violation",COUNTIF($AH$1:AH1700,AH1700),0)</f>
        <v>802</v>
      </c>
      <c r="AJ1700" t="str">
        <f t="shared" si="266"/>
        <v>violation-METALDET1</v>
      </c>
      <c r="AK1700">
        <f>IF(I1700="violation",COUNTIF($AJ$1:AJ1700,AJ1700),FALSE)</f>
        <v>1465</v>
      </c>
      <c r="AL1700">
        <f t="shared" si="267"/>
        <v>0</v>
      </c>
      <c r="AM1700">
        <f t="shared" si="268"/>
        <v>3</v>
      </c>
      <c r="AN1700" t="str">
        <f t="shared" si="269"/>
        <v>ALERT! 3 Violation founded @METALDET1</v>
      </c>
    </row>
    <row r="1701" spans="1:40">
      <c r="A1701" t="s">
        <v>120</v>
      </c>
      <c r="B1701" t="s">
        <v>121</v>
      </c>
      <c r="C1701" t="s">
        <v>1136</v>
      </c>
      <c r="D1701" t="s">
        <v>589</v>
      </c>
      <c r="E1701">
        <v>1</v>
      </c>
      <c r="G1701" t="s">
        <v>130</v>
      </c>
      <c r="I1701" t="s">
        <v>125</v>
      </c>
      <c r="Z1701" t="str">
        <f>IFERROR(MID(AA1701,FIND("-",H1701,1)+1,20),_xlfn.IFNA(VLOOKUP(F1701&amp;"-"&amp;AA1701,Ref_Kontak!$A:$E,4,FALSE),Ref_Kontak!$H$2))</f>
        <v>628999007703</v>
      </c>
      <c r="AA1701" t="str">
        <f t="shared" si="260"/>
        <v/>
      </c>
      <c r="AB1701" t="str">
        <f t="shared" si="261"/>
        <v/>
      </c>
      <c r="AC1701" t="str">
        <f t="shared" si="262"/>
        <v>628999007703</v>
      </c>
      <c r="AD1701" t="str">
        <f t="shared" si="263"/>
        <v>Halo+,+Visual+AI+5S+mendeteksi+Violation%3A+METALDET1-LINE+13</v>
      </c>
      <c r="AE1701" t="str">
        <f t="shared" si="264"/>
        <v>https://web.whatsapp.com/send/?phone=628999007703&amp;text=Halo+,+Visual+AI+5S+mendeteksi+Violation%3A+METALDET1-LINE+13&amp;type=phone_number&amp;app_absent=0</v>
      </c>
      <c r="AF1701" t="b">
        <f>IF(ISNA(VLOOKUP(D1701&amp;"-"&amp;AB1701, Ref_Kontak!$A:$E, 4, FALSE)), FALSE, TRUE)</f>
        <v>0</v>
      </c>
      <c r="AG1701" t="str">
        <f>_xlfn.IFNA(VLOOKUP(Z1701,Ref_Kontak!H:H,1,FALSE),"FALSE")</f>
        <v>628999007703</v>
      </c>
      <c r="AH1701" t="str">
        <f t="shared" si="265"/>
        <v>METALDET1-LINE 13</v>
      </c>
      <c r="AI1701">
        <f>IF(I1701="violation",COUNTIF($AH$1:AH1701,AH1701),0)</f>
        <v>665</v>
      </c>
      <c r="AJ1701" t="str">
        <f t="shared" si="266"/>
        <v>violation-METALDET1</v>
      </c>
      <c r="AK1701">
        <f>IF(I1701="violation",COUNTIF($AJ$1:AJ1701,AJ1701),FALSE)</f>
        <v>1466</v>
      </c>
      <c r="AL1701">
        <f t="shared" si="267"/>
        <v>0</v>
      </c>
      <c r="AM1701">
        <f t="shared" si="268"/>
        <v>3</v>
      </c>
      <c r="AN1701" t="str">
        <f t="shared" si="269"/>
        <v>ALERT! 3 Violation founded @METALDET1</v>
      </c>
    </row>
    <row r="1702" spans="1:40">
      <c r="A1702" t="s">
        <v>120</v>
      </c>
      <c r="B1702" t="s">
        <v>121</v>
      </c>
      <c r="C1702" t="s">
        <v>1137</v>
      </c>
      <c r="D1702" t="s">
        <v>589</v>
      </c>
      <c r="E1702">
        <v>1</v>
      </c>
      <c r="G1702" t="s">
        <v>130</v>
      </c>
      <c r="I1702" t="s">
        <v>125</v>
      </c>
      <c r="Z1702" t="str">
        <f>IFERROR(MID(AA1702,FIND("-",H1702,1)+1,20),_xlfn.IFNA(VLOOKUP(F1702&amp;"-"&amp;AA1702,Ref_Kontak!$A:$E,4,FALSE),Ref_Kontak!$H$2))</f>
        <v>628999007703</v>
      </c>
      <c r="AA1702" t="str">
        <f t="shared" si="260"/>
        <v/>
      </c>
      <c r="AB1702" t="str">
        <f t="shared" si="261"/>
        <v/>
      </c>
      <c r="AC1702" t="str">
        <f t="shared" si="262"/>
        <v>628999007703</v>
      </c>
      <c r="AD1702" t="str">
        <f t="shared" si="263"/>
        <v>Halo+,+Visual+AI+5S+mendeteksi+Violation%3A+METALDET1-LINE+13</v>
      </c>
      <c r="AE1702" t="str">
        <f t="shared" si="264"/>
        <v>https://web.whatsapp.com/send/?phone=628999007703&amp;text=Halo+,+Visual+AI+5S+mendeteksi+Violation%3A+METALDET1-LINE+13&amp;type=phone_number&amp;app_absent=0</v>
      </c>
      <c r="AF1702" t="b">
        <f>IF(ISNA(VLOOKUP(D1702&amp;"-"&amp;AB1702, Ref_Kontak!$A:$E, 4, FALSE)), FALSE, TRUE)</f>
        <v>0</v>
      </c>
      <c r="AG1702" t="str">
        <f>_xlfn.IFNA(VLOOKUP(Z1702,Ref_Kontak!H:H,1,FALSE),"FALSE")</f>
        <v>628999007703</v>
      </c>
      <c r="AH1702" t="str">
        <f t="shared" si="265"/>
        <v>METALDET1-LINE 13</v>
      </c>
      <c r="AI1702">
        <f>IF(I1702="violation",COUNTIF($AH$1:AH1702,AH1702),0)</f>
        <v>666</v>
      </c>
      <c r="AJ1702" t="str">
        <f t="shared" si="266"/>
        <v>violation-METALDET1</v>
      </c>
      <c r="AK1702">
        <f>IF(I1702="violation",COUNTIF($AJ$1:AJ1702,AJ1702),FALSE)</f>
        <v>1467</v>
      </c>
      <c r="AL1702">
        <f t="shared" si="267"/>
        <v>0</v>
      </c>
      <c r="AM1702">
        <f t="shared" si="268"/>
        <v>3</v>
      </c>
      <c r="AN1702" t="str">
        <f t="shared" si="269"/>
        <v>ALERT! 3 Violation founded @METALDET1</v>
      </c>
    </row>
    <row r="1703" spans="1:40">
      <c r="A1703" t="s">
        <v>120</v>
      </c>
      <c r="B1703" t="s">
        <v>121</v>
      </c>
      <c r="C1703" t="s">
        <v>1137</v>
      </c>
      <c r="D1703" t="s">
        <v>129</v>
      </c>
      <c r="E1703">
        <v>1</v>
      </c>
      <c r="G1703" t="s">
        <v>130</v>
      </c>
      <c r="I1703" t="s">
        <v>125</v>
      </c>
      <c r="Z1703" t="str">
        <f>IFERROR(MID(AA1703,FIND("-",H1703,1)+1,20),_xlfn.IFNA(VLOOKUP(F1703&amp;"-"&amp;AA1703,Ref_Kontak!$A:$E,4,FALSE),Ref_Kontak!$H$2))</f>
        <v>628999007703</v>
      </c>
      <c r="AA1703" t="str">
        <f t="shared" si="260"/>
        <v/>
      </c>
      <c r="AB1703" t="str">
        <f t="shared" si="261"/>
        <v/>
      </c>
      <c r="AC1703" t="str">
        <f t="shared" si="262"/>
        <v>628999007703</v>
      </c>
      <c r="AD1703" t="str">
        <f t="shared" si="263"/>
        <v>Halo+,+Visual+AI+5S+mendeteksi+Violation%3A+METALDET1-LINE+8</v>
      </c>
      <c r="AE1703" t="str">
        <f t="shared" si="264"/>
        <v>https://web.whatsapp.com/send/?phone=628999007703&amp;text=Halo+,+Visual+AI+5S+mendeteksi+Violation%3A+METALDET1-LINE+8&amp;type=phone_number&amp;app_absent=0</v>
      </c>
      <c r="AF1703" t="b">
        <f>IF(ISNA(VLOOKUP(D1703&amp;"-"&amp;AB1703, Ref_Kontak!$A:$E, 4, FALSE)), FALSE, TRUE)</f>
        <v>0</v>
      </c>
      <c r="AG1703" t="str">
        <f>_xlfn.IFNA(VLOOKUP(Z1703,Ref_Kontak!H:H,1,FALSE),"FALSE")</f>
        <v>628999007703</v>
      </c>
      <c r="AH1703" t="str">
        <f t="shared" si="265"/>
        <v>METALDET1-LINE 8</v>
      </c>
      <c r="AI1703">
        <f>IF(I1703="violation",COUNTIF($AH$1:AH1703,AH1703),0)</f>
        <v>803</v>
      </c>
      <c r="AJ1703" t="str">
        <f t="shared" si="266"/>
        <v>violation-METALDET1</v>
      </c>
      <c r="AK1703">
        <f>IF(I1703="violation",COUNTIF($AJ$1:AJ1703,AJ1703),FALSE)</f>
        <v>1468</v>
      </c>
      <c r="AL1703">
        <f t="shared" si="267"/>
        <v>0</v>
      </c>
      <c r="AM1703">
        <f t="shared" si="268"/>
        <v>3</v>
      </c>
      <c r="AN1703" t="str">
        <f t="shared" si="269"/>
        <v>ALERT! 3 Violation founded @METALDET1</v>
      </c>
    </row>
    <row r="1704" spans="1:40">
      <c r="A1704" t="s">
        <v>120</v>
      </c>
      <c r="B1704" t="s">
        <v>121</v>
      </c>
      <c r="C1704" t="s">
        <v>1138</v>
      </c>
      <c r="D1704" t="s">
        <v>129</v>
      </c>
      <c r="E1704">
        <v>1</v>
      </c>
      <c r="G1704" t="s">
        <v>130</v>
      </c>
      <c r="I1704" t="s">
        <v>125</v>
      </c>
      <c r="Z1704" t="str">
        <f>IFERROR(MID(AA1704,FIND("-",H1704,1)+1,20),_xlfn.IFNA(VLOOKUP(F1704&amp;"-"&amp;AA1704,Ref_Kontak!$A:$E,4,FALSE),Ref_Kontak!$H$2))</f>
        <v>628999007703</v>
      </c>
      <c r="AA1704" t="str">
        <f t="shared" si="260"/>
        <v/>
      </c>
      <c r="AB1704" t="str">
        <f t="shared" si="261"/>
        <v/>
      </c>
      <c r="AC1704" t="str">
        <f t="shared" si="262"/>
        <v>628999007703</v>
      </c>
      <c r="AD1704" t="str">
        <f t="shared" si="263"/>
        <v>Halo+,+Visual+AI+5S+mendeteksi+Violation%3A+METALDET1-LINE+8</v>
      </c>
      <c r="AE1704" t="str">
        <f t="shared" si="264"/>
        <v>https://web.whatsapp.com/send/?phone=628999007703&amp;text=Halo+,+Visual+AI+5S+mendeteksi+Violation%3A+METALDET1-LINE+8&amp;type=phone_number&amp;app_absent=0</v>
      </c>
      <c r="AF1704" t="b">
        <f>IF(ISNA(VLOOKUP(D1704&amp;"-"&amp;AB1704, Ref_Kontak!$A:$E, 4, FALSE)), FALSE, TRUE)</f>
        <v>0</v>
      </c>
      <c r="AG1704" t="str">
        <f>_xlfn.IFNA(VLOOKUP(Z1704,Ref_Kontak!H:H,1,FALSE),"FALSE")</f>
        <v>628999007703</v>
      </c>
      <c r="AH1704" t="str">
        <f t="shared" si="265"/>
        <v>METALDET1-LINE 8</v>
      </c>
      <c r="AI1704">
        <f>IF(I1704="violation",COUNTIF($AH$1:AH1704,AH1704),0)</f>
        <v>804</v>
      </c>
      <c r="AJ1704" t="str">
        <f t="shared" si="266"/>
        <v>violation-METALDET1</v>
      </c>
      <c r="AK1704">
        <f>IF(I1704="violation",COUNTIF($AJ$1:AJ1704,AJ1704),FALSE)</f>
        <v>1469</v>
      </c>
      <c r="AL1704">
        <f t="shared" si="267"/>
        <v>0</v>
      </c>
      <c r="AM1704">
        <f t="shared" si="268"/>
        <v>3</v>
      </c>
      <c r="AN1704" t="str">
        <f t="shared" si="269"/>
        <v>ALERT! 3 Violation founded @METALDET1</v>
      </c>
    </row>
    <row r="1705" spans="1:40">
      <c r="A1705" t="s">
        <v>120</v>
      </c>
      <c r="B1705" t="s">
        <v>121</v>
      </c>
      <c r="C1705" t="s">
        <v>1138</v>
      </c>
      <c r="D1705" t="s">
        <v>589</v>
      </c>
      <c r="E1705">
        <v>1</v>
      </c>
      <c r="G1705" t="s">
        <v>130</v>
      </c>
      <c r="I1705" t="s">
        <v>125</v>
      </c>
      <c r="Z1705" t="str">
        <f>IFERROR(MID(AA1705,FIND("-",H1705,1)+1,20),_xlfn.IFNA(VLOOKUP(F1705&amp;"-"&amp;AA1705,Ref_Kontak!$A:$E,4,FALSE),Ref_Kontak!$H$2))</f>
        <v>628999007703</v>
      </c>
      <c r="AA1705" t="str">
        <f t="shared" si="260"/>
        <v/>
      </c>
      <c r="AB1705" t="str">
        <f t="shared" si="261"/>
        <v/>
      </c>
      <c r="AC1705" t="str">
        <f t="shared" si="262"/>
        <v>628999007703</v>
      </c>
      <c r="AD1705" t="str">
        <f t="shared" si="263"/>
        <v>Halo+,+Visual+AI+5S+mendeteksi+Violation%3A+METALDET1-LINE+13</v>
      </c>
      <c r="AE1705" t="str">
        <f t="shared" si="264"/>
        <v>https://web.whatsapp.com/send/?phone=628999007703&amp;text=Halo+,+Visual+AI+5S+mendeteksi+Violation%3A+METALDET1-LINE+13&amp;type=phone_number&amp;app_absent=0</v>
      </c>
      <c r="AF1705" t="b">
        <f>IF(ISNA(VLOOKUP(D1705&amp;"-"&amp;AB1705, Ref_Kontak!$A:$E, 4, FALSE)), FALSE, TRUE)</f>
        <v>0</v>
      </c>
      <c r="AG1705" t="str">
        <f>_xlfn.IFNA(VLOOKUP(Z1705,Ref_Kontak!H:H,1,FALSE),"FALSE")</f>
        <v>628999007703</v>
      </c>
      <c r="AH1705" t="str">
        <f t="shared" si="265"/>
        <v>METALDET1-LINE 13</v>
      </c>
      <c r="AI1705">
        <f>IF(I1705="violation",COUNTIF($AH$1:AH1705,AH1705),0)</f>
        <v>667</v>
      </c>
      <c r="AJ1705" t="str">
        <f t="shared" si="266"/>
        <v>violation-METALDET1</v>
      </c>
      <c r="AK1705">
        <f>IF(I1705="violation",COUNTIF($AJ$1:AJ1705,AJ1705),FALSE)</f>
        <v>1470</v>
      </c>
      <c r="AL1705">
        <f t="shared" si="267"/>
        <v>0</v>
      </c>
      <c r="AM1705">
        <f t="shared" si="268"/>
        <v>3</v>
      </c>
      <c r="AN1705" t="str">
        <f t="shared" si="269"/>
        <v>ALERT! 3 Violation founded @METALDET1</v>
      </c>
    </row>
    <row r="1706" spans="1:40">
      <c r="A1706" t="s">
        <v>120</v>
      </c>
      <c r="B1706" t="s">
        <v>121</v>
      </c>
      <c r="C1706" t="s">
        <v>1139</v>
      </c>
      <c r="D1706" t="s">
        <v>129</v>
      </c>
      <c r="E1706">
        <v>1</v>
      </c>
      <c r="G1706" t="s">
        <v>130</v>
      </c>
      <c r="I1706" t="s">
        <v>125</v>
      </c>
      <c r="Z1706" t="str">
        <f>IFERROR(MID(AA1706,FIND("-",H1706,1)+1,20),_xlfn.IFNA(VLOOKUP(F1706&amp;"-"&amp;AA1706,Ref_Kontak!$A:$E,4,FALSE),Ref_Kontak!$H$2))</f>
        <v>628999007703</v>
      </c>
      <c r="AA1706" t="str">
        <f t="shared" si="260"/>
        <v/>
      </c>
      <c r="AB1706" t="str">
        <f t="shared" si="261"/>
        <v/>
      </c>
      <c r="AC1706" t="str">
        <f t="shared" si="262"/>
        <v>628999007703</v>
      </c>
      <c r="AD1706" t="str">
        <f t="shared" si="263"/>
        <v>Halo+,+Visual+AI+5S+mendeteksi+Violation%3A+METALDET1-LINE+8</v>
      </c>
      <c r="AE1706" t="str">
        <f t="shared" si="264"/>
        <v>https://web.whatsapp.com/send/?phone=628999007703&amp;text=Halo+,+Visual+AI+5S+mendeteksi+Violation%3A+METALDET1-LINE+8&amp;type=phone_number&amp;app_absent=0</v>
      </c>
      <c r="AF1706" t="b">
        <f>IF(ISNA(VLOOKUP(D1706&amp;"-"&amp;AB1706, Ref_Kontak!$A:$E, 4, FALSE)), FALSE, TRUE)</f>
        <v>0</v>
      </c>
      <c r="AG1706" t="str">
        <f>_xlfn.IFNA(VLOOKUP(Z1706,Ref_Kontak!H:H,1,FALSE),"FALSE")</f>
        <v>628999007703</v>
      </c>
      <c r="AH1706" t="str">
        <f t="shared" si="265"/>
        <v>METALDET1-LINE 8</v>
      </c>
      <c r="AI1706">
        <f>IF(I1706="violation",COUNTIF($AH$1:AH1706,AH1706),0)</f>
        <v>805</v>
      </c>
      <c r="AJ1706" t="str">
        <f t="shared" si="266"/>
        <v>violation-METALDET1</v>
      </c>
      <c r="AK1706">
        <f>IF(I1706="violation",COUNTIF($AJ$1:AJ1706,AJ1706),FALSE)</f>
        <v>1471</v>
      </c>
      <c r="AL1706">
        <f t="shared" si="267"/>
        <v>0</v>
      </c>
      <c r="AM1706">
        <f t="shared" si="268"/>
        <v>3</v>
      </c>
      <c r="AN1706" t="str">
        <f t="shared" si="269"/>
        <v>ALERT! 3 Violation founded @METALDET1</v>
      </c>
    </row>
    <row r="1707" spans="1:40">
      <c r="A1707" t="s">
        <v>120</v>
      </c>
      <c r="B1707" t="s">
        <v>121</v>
      </c>
      <c r="C1707" t="s">
        <v>1140</v>
      </c>
      <c r="D1707" t="s">
        <v>589</v>
      </c>
      <c r="E1707">
        <v>1</v>
      </c>
      <c r="G1707" t="s">
        <v>130</v>
      </c>
      <c r="I1707" t="s">
        <v>125</v>
      </c>
      <c r="Z1707" t="str">
        <f>IFERROR(MID(AA1707,FIND("-",H1707,1)+1,20),_xlfn.IFNA(VLOOKUP(F1707&amp;"-"&amp;AA1707,Ref_Kontak!$A:$E,4,FALSE),Ref_Kontak!$H$2))</f>
        <v>628999007703</v>
      </c>
      <c r="AA1707" t="str">
        <f t="shared" si="260"/>
        <v/>
      </c>
      <c r="AB1707" t="str">
        <f t="shared" si="261"/>
        <v/>
      </c>
      <c r="AC1707" t="str">
        <f t="shared" si="262"/>
        <v>628999007703</v>
      </c>
      <c r="AD1707" t="str">
        <f t="shared" si="263"/>
        <v>Halo+,+Visual+AI+5S+mendeteksi+Violation%3A+METALDET1-LINE+13</v>
      </c>
      <c r="AE1707" t="str">
        <f t="shared" si="264"/>
        <v>https://web.whatsapp.com/send/?phone=628999007703&amp;text=Halo+,+Visual+AI+5S+mendeteksi+Violation%3A+METALDET1-LINE+13&amp;type=phone_number&amp;app_absent=0</v>
      </c>
      <c r="AF1707" t="b">
        <f>IF(ISNA(VLOOKUP(D1707&amp;"-"&amp;AB1707, Ref_Kontak!$A:$E, 4, FALSE)), FALSE, TRUE)</f>
        <v>0</v>
      </c>
      <c r="AG1707" t="str">
        <f>_xlfn.IFNA(VLOOKUP(Z1707,Ref_Kontak!H:H,1,FALSE),"FALSE")</f>
        <v>628999007703</v>
      </c>
      <c r="AH1707" t="str">
        <f t="shared" si="265"/>
        <v>METALDET1-LINE 13</v>
      </c>
      <c r="AI1707">
        <f>IF(I1707="violation",COUNTIF($AH$1:AH1707,AH1707),0)</f>
        <v>668</v>
      </c>
      <c r="AJ1707" t="str">
        <f t="shared" si="266"/>
        <v>violation-METALDET1</v>
      </c>
      <c r="AK1707">
        <f>IF(I1707="violation",COUNTIF($AJ$1:AJ1707,AJ1707),FALSE)</f>
        <v>1472</v>
      </c>
      <c r="AL1707">
        <f t="shared" si="267"/>
        <v>0</v>
      </c>
      <c r="AM1707">
        <f t="shared" si="268"/>
        <v>3</v>
      </c>
      <c r="AN1707" t="str">
        <f t="shared" si="269"/>
        <v>ALERT! 3 Violation founded @METALDET1</v>
      </c>
    </row>
    <row r="1708" spans="1:40">
      <c r="A1708" t="s">
        <v>120</v>
      </c>
      <c r="B1708" t="s">
        <v>121</v>
      </c>
      <c r="C1708" t="s">
        <v>1140</v>
      </c>
      <c r="D1708" t="s">
        <v>129</v>
      </c>
      <c r="E1708">
        <v>1</v>
      </c>
      <c r="G1708" t="s">
        <v>130</v>
      </c>
      <c r="I1708" t="s">
        <v>125</v>
      </c>
      <c r="Z1708" t="str">
        <f>IFERROR(MID(AA1708,FIND("-",H1708,1)+1,20),_xlfn.IFNA(VLOOKUP(F1708&amp;"-"&amp;AA1708,Ref_Kontak!$A:$E,4,FALSE),Ref_Kontak!$H$2))</f>
        <v>628999007703</v>
      </c>
      <c r="AA1708" t="str">
        <f t="shared" si="260"/>
        <v/>
      </c>
      <c r="AB1708" t="str">
        <f t="shared" si="261"/>
        <v/>
      </c>
      <c r="AC1708" t="str">
        <f t="shared" si="262"/>
        <v>628999007703</v>
      </c>
      <c r="AD1708" t="str">
        <f t="shared" si="263"/>
        <v>Halo+,+Visual+AI+5S+mendeteksi+Violation%3A+METALDET1-LINE+8</v>
      </c>
      <c r="AE1708" t="str">
        <f t="shared" si="264"/>
        <v>https://web.whatsapp.com/send/?phone=628999007703&amp;text=Halo+,+Visual+AI+5S+mendeteksi+Violation%3A+METALDET1-LINE+8&amp;type=phone_number&amp;app_absent=0</v>
      </c>
      <c r="AF1708" t="b">
        <f>IF(ISNA(VLOOKUP(D1708&amp;"-"&amp;AB1708, Ref_Kontak!$A:$E, 4, FALSE)), FALSE, TRUE)</f>
        <v>0</v>
      </c>
      <c r="AG1708" t="str">
        <f>_xlfn.IFNA(VLOOKUP(Z1708,Ref_Kontak!H:H,1,FALSE),"FALSE")</f>
        <v>628999007703</v>
      </c>
      <c r="AH1708" t="str">
        <f t="shared" si="265"/>
        <v>METALDET1-LINE 8</v>
      </c>
      <c r="AI1708">
        <f>IF(I1708="violation",COUNTIF($AH$1:AH1708,AH1708),0)</f>
        <v>806</v>
      </c>
      <c r="AJ1708" t="str">
        <f t="shared" si="266"/>
        <v>violation-METALDET1</v>
      </c>
      <c r="AK1708">
        <f>IF(I1708="violation",COUNTIF($AJ$1:AJ1708,AJ1708),FALSE)</f>
        <v>1473</v>
      </c>
      <c r="AL1708">
        <f t="shared" si="267"/>
        <v>0</v>
      </c>
      <c r="AM1708">
        <f t="shared" si="268"/>
        <v>3</v>
      </c>
      <c r="AN1708" t="str">
        <f t="shared" si="269"/>
        <v>ALERT! 3 Violation founded @METALDET1</v>
      </c>
    </row>
    <row r="1709" spans="1:40">
      <c r="A1709" t="s">
        <v>120</v>
      </c>
      <c r="B1709" t="s">
        <v>121</v>
      </c>
      <c r="C1709" t="s">
        <v>1140</v>
      </c>
      <c r="D1709" t="s">
        <v>589</v>
      </c>
      <c r="E1709">
        <v>1</v>
      </c>
      <c r="G1709" t="s">
        <v>130</v>
      </c>
      <c r="I1709" t="s">
        <v>125</v>
      </c>
      <c r="Z1709" t="str">
        <f>IFERROR(MID(AA1709,FIND("-",H1709,1)+1,20),_xlfn.IFNA(VLOOKUP(F1709&amp;"-"&amp;AA1709,Ref_Kontak!$A:$E,4,FALSE),Ref_Kontak!$H$2))</f>
        <v>628999007703</v>
      </c>
      <c r="AA1709" t="str">
        <f t="shared" si="260"/>
        <v/>
      </c>
      <c r="AB1709" t="str">
        <f t="shared" si="261"/>
        <v/>
      </c>
      <c r="AC1709" t="str">
        <f t="shared" si="262"/>
        <v>628999007703</v>
      </c>
      <c r="AD1709" t="str">
        <f t="shared" si="263"/>
        <v>Halo+,+Visual+AI+5S+mendeteksi+Violation%3A+METALDET1-LINE+13</v>
      </c>
      <c r="AE1709" t="str">
        <f t="shared" si="264"/>
        <v>https://web.whatsapp.com/send/?phone=628999007703&amp;text=Halo+,+Visual+AI+5S+mendeteksi+Violation%3A+METALDET1-LINE+13&amp;type=phone_number&amp;app_absent=0</v>
      </c>
      <c r="AF1709" t="b">
        <f>IF(ISNA(VLOOKUP(D1709&amp;"-"&amp;AB1709, Ref_Kontak!$A:$E, 4, FALSE)), FALSE, TRUE)</f>
        <v>0</v>
      </c>
      <c r="AG1709" t="str">
        <f>_xlfn.IFNA(VLOOKUP(Z1709,Ref_Kontak!H:H,1,FALSE),"FALSE")</f>
        <v>628999007703</v>
      </c>
      <c r="AH1709" t="str">
        <f t="shared" si="265"/>
        <v>METALDET1-LINE 13</v>
      </c>
      <c r="AI1709">
        <f>IF(I1709="violation",COUNTIF($AH$1:AH1709,AH1709),0)</f>
        <v>669</v>
      </c>
      <c r="AJ1709" t="str">
        <f t="shared" si="266"/>
        <v>violation-METALDET1</v>
      </c>
      <c r="AK1709">
        <f>IF(I1709="violation",COUNTIF($AJ$1:AJ1709,AJ1709),FALSE)</f>
        <v>1474</v>
      </c>
      <c r="AL1709">
        <f t="shared" si="267"/>
        <v>0</v>
      </c>
      <c r="AM1709">
        <f t="shared" si="268"/>
        <v>3</v>
      </c>
      <c r="AN1709" t="str">
        <f t="shared" si="269"/>
        <v>ALERT! 3 Violation founded @METALDET1</v>
      </c>
    </row>
    <row r="1710" spans="1:40">
      <c r="A1710" t="s">
        <v>120</v>
      </c>
      <c r="B1710" t="s">
        <v>121</v>
      </c>
      <c r="C1710" t="s">
        <v>1141</v>
      </c>
      <c r="D1710" t="s">
        <v>129</v>
      </c>
      <c r="E1710">
        <v>1</v>
      </c>
      <c r="G1710" t="s">
        <v>130</v>
      </c>
      <c r="I1710" t="s">
        <v>125</v>
      </c>
      <c r="Z1710" t="str">
        <f>IFERROR(MID(AA1710,FIND("-",H1710,1)+1,20),_xlfn.IFNA(VLOOKUP(F1710&amp;"-"&amp;AA1710,Ref_Kontak!$A:$E,4,FALSE),Ref_Kontak!$H$2))</f>
        <v>628999007703</v>
      </c>
      <c r="AA1710" t="str">
        <f t="shared" si="260"/>
        <v/>
      </c>
      <c r="AB1710" t="str">
        <f t="shared" si="261"/>
        <v/>
      </c>
      <c r="AC1710" t="str">
        <f t="shared" si="262"/>
        <v>628999007703</v>
      </c>
      <c r="AD1710" t="str">
        <f t="shared" si="263"/>
        <v>Halo+,+Visual+AI+5S+mendeteksi+Violation%3A+METALDET1-LINE+8</v>
      </c>
      <c r="AE1710" t="str">
        <f t="shared" si="264"/>
        <v>https://web.whatsapp.com/send/?phone=628999007703&amp;text=Halo+,+Visual+AI+5S+mendeteksi+Violation%3A+METALDET1-LINE+8&amp;type=phone_number&amp;app_absent=0</v>
      </c>
      <c r="AF1710" t="b">
        <f>IF(ISNA(VLOOKUP(D1710&amp;"-"&amp;AB1710, Ref_Kontak!$A:$E, 4, FALSE)), FALSE, TRUE)</f>
        <v>0</v>
      </c>
      <c r="AG1710" t="str">
        <f>_xlfn.IFNA(VLOOKUP(Z1710,Ref_Kontak!H:H,1,FALSE),"FALSE")</f>
        <v>628999007703</v>
      </c>
      <c r="AH1710" t="str">
        <f t="shared" si="265"/>
        <v>METALDET1-LINE 8</v>
      </c>
      <c r="AI1710">
        <f>IF(I1710="violation",COUNTIF($AH$1:AH1710,AH1710),0)</f>
        <v>807</v>
      </c>
      <c r="AJ1710" t="str">
        <f t="shared" si="266"/>
        <v>violation-METALDET1</v>
      </c>
      <c r="AK1710">
        <f>IF(I1710="violation",COUNTIF($AJ$1:AJ1710,AJ1710),FALSE)</f>
        <v>1475</v>
      </c>
      <c r="AL1710">
        <f t="shared" si="267"/>
        <v>0</v>
      </c>
      <c r="AM1710">
        <f t="shared" si="268"/>
        <v>3</v>
      </c>
      <c r="AN1710" t="str">
        <f t="shared" si="269"/>
        <v>ALERT! 3 Violation founded @METALDET1</v>
      </c>
    </row>
    <row r="1711" spans="1:40">
      <c r="A1711" t="s">
        <v>120</v>
      </c>
      <c r="B1711" t="s">
        <v>121</v>
      </c>
      <c r="C1711" t="s">
        <v>1141</v>
      </c>
      <c r="D1711" t="s">
        <v>589</v>
      </c>
      <c r="E1711">
        <v>1</v>
      </c>
      <c r="G1711" t="s">
        <v>130</v>
      </c>
      <c r="I1711" t="s">
        <v>125</v>
      </c>
      <c r="Z1711" t="str">
        <f>IFERROR(MID(AA1711,FIND("-",H1711,1)+1,20),_xlfn.IFNA(VLOOKUP(F1711&amp;"-"&amp;AA1711,Ref_Kontak!$A:$E,4,FALSE),Ref_Kontak!$H$2))</f>
        <v>628999007703</v>
      </c>
      <c r="AA1711" t="str">
        <f t="shared" si="260"/>
        <v/>
      </c>
      <c r="AB1711" t="str">
        <f t="shared" si="261"/>
        <v/>
      </c>
      <c r="AC1711" t="str">
        <f t="shared" si="262"/>
        <v>628999007703</v>
      </c>
      <c r="AD1711" t="str">
        <f t="shared" si="263"/>
        <v>Halo+,+Visual+AI+5S+mendeteksi+Violation%3A+METALDET1-LINE+13</v>
      </c>
      <c r="AE1711" t="str">
        <f t="shared" si="264"/>
        <v>https://web.whatsapp.com/send/?phone=628999007703&amp;text=Halo+,+Visual+AI+5S+mendeteksi+Violation%3A+METALDET1-LINE+13&amp;type=phone_number&amp;app_absent=0</v>
      </c>
      <c r="AF1711" t="b">
        <f>IF(ISNA(VLOOKUP(D1711&amp;"-"&amp;AB1711, Ref_Kontak!$A:$E, 4, FALSE)), FALSE, TRUE)</f>
        <v>0</v>
      </c>
      <c r="AG1711" t="str">
        <f>_xlfn.IFNA(VLOOKUP(Z1711,Ref_Kontak!H:H,1,FALSE),"FALSE")</f>
        <v>628999007703</v>
      </c>
      <c r="AH1711" t="str">
        <f t="shared" si="265"/>
        <v>METALDET1-LINE 13</v>
      </c>
      <c r="AI1711">
        <f>IF(I1711="violation",COUNTIF($AH$1:AH1711,AH1711),0)</f>
        <v>670</v>
      </c>
      <c r="AJ1711" t="str">
        <f t="shared" si="266"/>
        <v>violation-METALDET1</v>
      </c>
      <c r="AK1711">
        <f>IF(I1711="violation",COUNTIF($AJ$1:AJ1711,AJ1711),FALSE)</f>
        <v>1476</v>
      </c>
      <c r="AL1711">
        <f t="shared" si="267"/>
        <v>0</v>
      </c>
      <c r="AM1711">
        <f t="shared" si="268"/>
        <v>3</v>
      </c>
      <c r="AN1711" t="str">
        <f t="shared" si="269"/>
        <v>ALERT! 3 Violation founded @METALDET1</v>
      </c>
    </row>
    <row r="1712" spans="1:40">
      <c r="A1712" t="s">
        <v>120</v>
      </c>
      <c r="B1712" t="s">
        <v>121</v>
      </c>
      <c r="C1712" t="s">
        <v>1142</v>
      </c>
      <c r="D1712" t="s">
        <v>589</v>
      </c>
      <c r="E1712">
        <v>1</v>
      </c>
      <c r="G1712" t="s">
        <v>130</v>
      </c>
      <c r="I1712" t="s">
        <v>125</v>
      </c>
      <c r="Z1712" t="str">
        <f>IFERROR(MID(AA1712,FIND("-",H1712,1)+1,20),_xlfn.IFNA(VLOOKUP(F1712&amp;"-"&amp;AA1712,Ref_Kontak!$A:$E,4,FALSE),Ref_Kontak!$H$2))</f>
        <v>628999007703</v>
      </c>
      <c r="AA1712" t="str">
        <f t="shared" si="260"/>
        <v/>
      </c>
      <c r="AB1712" t="str">
        <f t="shared" si="261"/>
        <v/>
      </c>
      <c r="AC1712" t="str">
        <f t="shared" si="262"/>
        <v>628999007703</v>
      </c>
      <c r="AD1712" t="str">
        <f t="shared" si="263"/>
        <v>Halo+,+Visual+AI+5S+mendeteksi+Violation%3A+METALDET1-LINE+13</v>
      </c>
      <c r="AE1712" t="str">
        <f t="shared" si="264"/>
        <v>https://web.whatsapp.com/send/?phone=628999007703&amp;text=Halo+,+Visual+AI+5S+mendeteksi+Violation%3A+METALDET1-LINE+13&amp;type=phone_number&amp;app_absent=0</v>
      </c>
      <c r="AF1712" t="b">
        <f>IF(ISNA(VLOOKUP(D1712&amp;"-"&amp;AB1712, Ref_Kontak!$A:$E, 4, FALSE)), FALSE, TRUE)</f>
        <v>0</v>
      </c>
      <c r="AG1712" t="str">
        <f>_xlfn.IFNA(VLOOKUP(Z1712,Ref_Kontak!H:H,1,FALSE),"FALSE")</f>
        <v>628999007703</v>
      </c>
      <c r="AH1712" t="str">
        <f t="shared" si="265"/>
        <v>METALDET1-LINE 13</v>
      </c>
      <c r="AI1712">
        <f>IF(I1712="violation",COUNTIF($AH$1:AH1712,AH1712),0)</f>
        <v>671</v>
      </c>
      <c r="AJ1712" t="str">
        <f t="shared" si="266"/>
        <v>violation-METALDET1</v>
      </c>
      <c r="AK1712">
        <f>IF(I1712="violation",COUNTIF($AJ$1:AJ1712,AJ1712),FALSE)</f>
        <v>1477</v>
      </c>
      <c r="AL1712">
        <f t="shared" si="267"/>
        <v>0</v>
      </c>
      <c r="AM1712">
        <f t="shared" si="268"/>
        <v>3</v>
      </c>
      <c r="AN1712" t="str">
        <f t="shared" si="269"/>
        <v>ALERT! 3 Violation founded @METALDET1</v>
      </c>
    </row>
    <row r="1713" spans="1:40">
      <c r="A1713" t="s">
        <v>120</v>
      </c>
      <c r="B1713" t="s">
        <v>121</v>
      </c>
      <c r="C1713" t="s">
        <v>1142</v>
      </c>
      <c r="D1713" t="s">
        <v>129</v>
      </c>
      <c r="E1713">
        <v>1</v>
      </c>
      <c r="G1713" t="s">
        <v>130</v>
      </c>
      <c r="I1713" t="s">
        <v>125</v>
      </c>
      <c r="Z1713" t="str">
        <f>IFERROR(MID(AA1713,FIND("-",H1713,1)+1,20),_xlfn.IFNA(VLOOKUP(F1713&amp;"-"&amp;AA1713,Ref_Kontak!$A:$E,4,FALSE),Ref_Kontak!$H$2))</f>
        <v>628999007703</v>
      </c>
      <c r="AA1713" t="str">
        <f t="shared" si="260"/>
        <v/>
      </c>
      <c r="AB1713" t="str">
        <f t="shared" si="261"/>
        <v/>
      </c>
      <c r="AC1713" t="str">
        <f t="shared" si="262"/>
        <v>628999007703</v>
      </c>
      <c r="AD1713" t="str">
        <f t="shared" si="263"/>
        <v>Halo+,+Visual+AI+5S+mendeteksi+Violation%3A+METALDET1-LINE+8</v>
      </c>
      <c r="AE1713" t="str">
        <f t="shared" si="264"/>
        <v>https://web.whatsapp.com/send/?phone=628999007703&amp;text=Halo+,+Visual+AI+5S+mendeteksi+Violation%3A+METALDET1-LINE+8&amp;type=phone_number&amp;app_absent=0</v>
      </c>
      <c r="AF1713" t="b">
        <f>IF(ISNA(VLOOKUP(D1713&amp;"-"&amp;AB1713, Ref_Kontak!$A:$E, 4, FALSE)), FALSE, TRUE)</f>
        <v>0</v>
      </c>
      <c r="AG1713" t="str">
        <f>_xlfn.IFNA(VLOOKUP(Z1713,Ref_Kontak!H:H,1,FALSE),"FALSE")</f>
        <v>628999007703</v>
      </c>
      <c r="AH1713" t="str">
        <f t="shared" si="265"/>
        <v>METALDET1-LINE 8</v>
      </c>
      <c r="AI1713">
        <f>IF(I1713="violation",COUNTIF($AH$1:AH1713,AH1713),0)</f>
        <v>808</v>
      </c>
      <c r="AJ1713" t="str">
        <f t="shared" si="266"/>
        <v>violation-METALDET1</v>
      </c>
      <c r="AK1713">
        <f>IF(I1713="violation",COUNTIF($AJ$1:AJ1713,AJ1713),FALSE)</f>
        <v>1478</v>
      </c>
      <c r="AL1713">
        <f t="shared" si="267"/>
        <v>0</v>
      </c>
      <c r="AM1713">
        <f t="shared" si="268"/>
        <v>3</v>
      </c>
      <c r="AN1713" t="str">
        <f t="shared" si="269"/>
        <v>ALERT! 3 Violation founded @METALDET1</v>
      </c>
    </row>
    <row r="1714" spans="1:40">
      <c r="A1714" t="s">
        <v>120</v>
      </c>
      <c r="B1714" t="s">
        <v>121</v>
      </c>
      <c r="C1714" t="s">
        <v>1143</v>
      </c>
      <c r="D1714" t="s">
        <v>129</v>
      </c>
      <c r="E1714">
        <v>1</v>
      </c>
      <c r="G1714" t="s">
        <v>130</v>
      </c>
      <c r="I1714" t="s">
        <v>125</v>
      </c>
      <c r="Z1714" t="str">
        <f>IFERROR(MID(AA1714,FIND("-",H1714,1)+1,20),_xlfn.IFNA(VLOOKUP(F1714&amp;"-"&amp;AA1714,Ref_Kontak!$A:$E,4,FALSE),Ref_Kontak!$H$2))</f>
        <v>628999007703</v>
      </c>
      <c r="AA1714" t="str">
        <f t="shared" si="260"/>
        <v/>
      </c>
      <c r="AB1714" t="str">
        <f t="shared" si="261"/>
        <v/>
      </c>
      <c r="AC1714" t="str">
        <f t="shared" si="262"/>
        <v>628999007703</v>
      </c>
      <c r="AD1714" t="str">
        <f t="shared" si="263"/>
        <v>Halo+,+Visual+AI+5S+mendeteksi+Violation%3A+METALDET1-LINE+8</v>
      </c>
      <c r="AE1714" t="str">
        <f t="shared" si="264"/>
        <v>https://web.whatsapp.com/send/?phone=628999007703&amp;text=Halo+,+Visual+AI+5S+mendeteksi+Violation%3A+METALDET1-LINE+8&amp;type=phone_number&amp;app_absent=0</v>
      </c>
      <c r="AF1714" t="b">
        <f>IF(ISNA(VLOOKUP(D1714&amp;"-"&amp;AB1714, Ref_Kontak!$A:$E, 4, FALSE)), FALSE, TRUE)</f>
        <v>0</v>
      </c>
      <c r="AG1714" t="str">
        <f>_xlfn.IFNA(VLOOKUP(Z1714,Ref_Kontak!H:H,1,FALSE),"FALSE")</f>
        <v>628999007703</v>
      </c>
      <c r="AH1714" t="str">
        <f t="shared" si="265"/>
        <v>METALDET1-LINE 8</v>
      </c>
      <c r="AI1714">
        <f>IF(I1714="violation",COUNTIF($AH$1:AH1714,AH1714),0)</f>
        <v>809</v>
      </c>
      <c r="AJ1714" t="str">
        <f t="shared" si="266"/>
        <v>violation-METALDET1</v>
      </c>
      <c r="AK1714">
        <f>IF(I1714="violation",COUNTIF($AJ$1:AJ1714,AJ1714),FALSE)</f>
        <v>1479</v>
      </c>
      <c r="AL1714">
        <f t="shared" si="267"/>
        <v>0</v>
      </c>
      <c r="AM1714">
        <f t="shared" si="268"/>
        <v>3</v>
      </c>
      <c r="AN1714" t="str">
        <f t="shared" si="269"/>
        <v>ALERT! 3 Violation founded @METALDET1</v>
      </c>
    </row>
    <row r="1715" spans="1:40">
      <c r="A1715" t="s">
        <v>120</v>
      </c>
      <c r="B1715" t="s">
        <v>121</v>
      </c>
      <c r="C1715" t="s">
        <v>1143</v>
      </c>
      <c r="D1715" t="s">
        <v>589</v>
      </c>
      <c r="E1715">
        <v>1</v>
      </c>
      <c r="G1715" t="s">
        <v>130</v>
      </c>
      <c r="I1715" t="s">
        <v>125</v>
      </c>
      <c r="Z1715" t="str">
        <f>IFERROR(MID(AA1715,FIND("-",H1715,1)+1,20),_xlfn.IFNA(VLOOKUP(F1715&amp;"-"&amp;AA1715,Ref_Kontak!$A:$E,4,FALSE),Ref_Kontak!$H$2))</f>
        <v>628999007703</v>
      </c>
      <c r="AA1715" t="str">
        <f t="shared" si="260"/>
        <v/>
      </c>
      <c r="AB1715" t="str">
        <f t="shared" si="261"/>
        <v/>
      </c>
      <c r="AC1715" t="str">
        <f t="shared" si="262"/>
        <v>628999007703</v>
      </c>
      <c r="AD1715" t="str">
        <f t="shared" si="263"/>
        <v>Halo+,+Visual+AI+5S+mendeteksi+Violation%3A+METALDET1-LINE+13</v>
      </c>
      <c r="AE1715" t="str">
        <f t="shared" si="264"/>
        <v>https://web.whatsapp.com/send/?phone=628999007703&amp;text=Halo+,+Visual+AI+5S+mendeteksi+Violation%3A+METALDET1-LINE+13&amp;type=phone_number&amp;app_absent=0</v>
      </c>
      <c r="AF1715" t="b">
        <f>IF(ISNA(VLOOKUP(D1715&amp;"-"&amp;AB1715, Ref_Kontak!$A:$E, 4, FALSE)), FALSE, TRUE)</f>
        <v>0</v>
      </c>
      <c r="AG1715" t="str">
        <f>_xlfn.IFNA(VLOOKUP(Z1715,Ref_Kontak!H:H,1,FALSE),"FALSE")</f>
        <v>628999007703</v>
      </c>
      <c r="AH1715" t="str">
        <f t="shared" si="265"/>
        <v>METALDET1-LINE 13</v>
      </c>
      <c r="AI1715">
        <f>IF(I1715="violation",COUNTIF($AH$1:AH1715,AH1715),0)</f>
        <v>672</v>
      </c>
      <c r="AJ1715" t="str">
        <f t="shared" si="266"/>
        <v>violation-METALDET1</v>
      </c>
      <c r="AK1715">
        <f>IF(I1715="violation",COUNTIF($AJ$1:AJ1715,AJ1715),FALSE)</f>
        <v>1480</v>
      </c>
      <c r="AL1715">
        <f t="shared" si="267"/>
        <v>0</v>
      </c>
      <c r="AM1715">
        <f t="shared" si="268"/>
        <v>3</v>
      </c>
      <c r="AN1715" t="str">
        <f t="shared" si="269"/>
        <v>ALERT! 3 Violation founded @METALDET1</v>
      </c>
    </row>
    <row r="1716" spans="1:40">
      <c r="A1716" t="s">
        <v>120</v>
      </c>
      <c r="B1716" t="s">
        <v>121</v>
      </c>
      <c r="C1716" t="s">
        <v>1144</v>
      </c>
      <c r="D1716" t="s">
        <v>129</v>
      </c>
      <c r="E1716">
        <v>1</v>
      </c>
      <c r="G1716" t="s">
        <v>130</v>
      </c>
      <c r="I1716" t="s">
        <v>125</v>
      </c>
      <c r="Z1716" t="str">
        <f>IFERROR(MID(AA1716,FIND("-",H1716,1)+1,20),_xlfn.IFNA(VLOOKUP(F1716&amp;"-"&amp;AA1716,Ref_Kontak!$A:$E,4,FALSE),Ref_Kontak!$H$2))</f>
        <v>628999007703</v>
      </c>
      <c r="AA1716" t="str">
        <f t="shared" si="260"/>
        <v/>
      </c>
      <c r="AB1716" t="str">
        <f t="shared" si="261"/>
        <v/>
      </c>
      <c r="AC1716" t="str">
        <f t="shared" si="262"/>
        <v>628999007703</v>
      </c>
      <c r="AD1716" t="str">
        <f t="shared" si="263"/>
        <v>Halo+,+Visual+AI+5S+mendeteksi+Violation%3A+METALDET1-LINE+8</v>
      </c>
      <c r="AE1716" t="str">
        <f t="shared" si="264"/>
        <v>https://web.whatsapp.com/send/?phone=628999007703&amp;text=Halo+,+Visual+AI+5S+mendeteksi+Violation%3A+METALDET1-LINE+8&amp;type=phone_number&amp;app_absent=0</v>
      </c>
      <c r="AF1716" t="b">
        <f>IF(ISNA(VLOOKUP(D1716&amp;"-"&amp;AB1716, Ref_Kontak!$A:$E, 4, FALSE)), FALSE, TRUE)</f>
        <v>0</v>
      </c>
      <c r="AG1716" t="str">
        <f>_xlfn.IFNA(VLOOKUP(Z1716,Ref_Kontak!H:H,1,FALSE),"FALSE")</f>
        <v>628999007703</v>
      </c>
      <c r="AH1716" t="str">
        <f t="shared" si="265"/>
        <v>METALDET1-LINE 8</v>
      </c>
      <c r="AI1716">
        <f>IF(I1716="violation",COUNTIF($AH$1:AH1716,AH1716),0)</f>
        <v>810</v>
      </c>
      <c r="AJ1716" t="str">
        <f t="shared" si="266"/>
        <v>violation-METALDET1</v>
      </c>
      <c r="AK1716">
        <f>IF(I1716="violation",COUNTIF($AJ$1:AJ1716,AJ1716),FALSE)</f>
        <v>1481</v>
      </c>
      <c r="AL1716">
        <f t="shared" si="267"/>
        <v>0</v>
      </c>
      <c r="AM1716">
        <f t="shared" si="268"/>
        <v>3</v>
      </c>
      <c r="AN1716" t="str">
        <f t="shared" si="269"/>
        <v>ALERT! 3 Violation founded @METALDET1</v>
      </c>
    </row>
    <row r="1717" spans="1:40">
      <c r="A1717" t="s">
        <v>120</v>
      </c>
      <c r="B1717" t="s">
        <v>121</v>
      </c>
      <c r="C1717" t="s">
        <v>1145</v>
      </c>
      <c r="D1717" t="s">
        <v>589</v>
      </c>
      <c r="E1717">
        <v>1</v>
      </c>
      <c r="G1717" t="s">
        <v>130</v>
      </c>
      <c r="I1717" t="s">
        <v>125</v>
      </c>
      <c r="Z1717" t="str">
        <f>IFERROR(MID(AA1717,FIND("-",H1717,1)+1,20),_xlfn.IFNA(VLOOKUP(F1717&amp;"-"&amp;AA1717,Ref_Kontak!$A:$E,4,FALSE),Ref_Kontak!$H$2))</f>
        <v>628999007703</v>
      </c>
      <c r="AA1717" t="str">
        <f t="shared" si="260"/>
        <v/>
      </c>
      <c r="AB1717" t="str">
        <f t="shared" si="261"/>
        <v/>
      </c>
      <c r="AC1717" t="str">
        <f t="shared" si="262"/>
        <v>628999007703</v>
      </c>
      <c r="AD1717" t="str">
        <f t="shared" si="263"/>
        <v>Halo+,+Visual+AI+5S+mendeteksi+Violation%3A+METALDET1-LINE+13</v>
      </c>
      <c r="AE1717" t="str">
        <f t="shared" si="264"/>
        <v>https://web.whatsapp.com/send/?phone=628999007703&amp;text=Halo+,+Visual+AI+5S+mendeteksi+Violation%3A+METALDET1-LINE+13&amp;type=phone_number&amp;app_absent=0</v>
      </c>
      <c r="AF1717" t="b">
        <f>IF(ISNA(VLOOKUP(D1717&amp;"-"&amp;AB1717, Ref_Kontak!$A:$E, 4, FALSE)), FALSE, TRUE)</f>
        <v>0</v>
      </c>
      <c r="AG1717" t="str">
        <f>_xlfn.IFNA(VLOOKUP(Z1717,Ref_Kontak!H:H,1,FALSE),"FALSE")</f>
        <v>628999007703</v>
      </c>
      <c r="AH1717" t="str">
        <f t="shared" si="265"/>
        <v>METALDET1-LINE 13</v>
      </c>
      <c r="AI1717">
        <f>IF(I1717="violation",COUNTIF($AH$1:AH1717,AH1717),0)</f>
        <v>673</v>
      </c>
      <c r="AJ1717" t="str">
        <f t="shared" si="266"/>
        <v>violation-METALDET1</v>
      </c>
      <c r="AK1717">
        <f>IF(I1717="violation",COUNTIF($AJ$1:AJ1717,AJ1717),FALSE)</f>
        <v>1482</v>
      </c>
      <c r="AL1717">
        <f t="shared" si="267"/>
        <v>0</v>
      </c>
      <c r="AM1717">
        <f t="shared" si="268"/>
        <v>3</v>
      </c>
      <c r="AN1717" t="str">
        <f t="shared" si="269"/>
        <v>ALERT! 3 Violation founded @METALDET1</v>
      </c>
    </row>
    <row r="1718" spans="1:40">
      <c r="A1718" t="s">
        <v>120</v>
      </c>
      <c r="B1718" t="s">
        <v>121</v>
      </c>
      <c r="C1718" t="s">
        <v>1145</v>
      </c>
      <c r="D1718" t="s">
        <v>129</v>
      </c>
      <c r="E1718">
        <v>1</v>
      </c>
      <c r="G1718" t="s">
        <v>130</v>
      </c>
      <c r="I1718" t="s">
        <v>125</v>
      </c>
      <c r="Z1718" t="str">
        <f>IFERROR(MID(AA1718,FIND("-",H1718,1)+1,20),_xlfn.IFNA(VLOOKUP(F1718&amp;"-"&amp;AA1718,Ref_Kontak!$A:$E,4,FALSE),Ref_Kontak!$H$2))</f>
        <v>628999007703</v>
      </c>
      <c r="AA1718" t="str">
        <f t="shared" si="260"/>
        <v/>
      </c>
      <c r="AB1718" t="str">
        <f t="shared" si="261"/>
        <v/>
      </c>
      <c r="AC1718" t="str">
        <f t="shared" si="262"/>
        <v>628999007703</v>
      </c>
      <c r="AD1718" t="str">
        <f t="shared" si="263"/>
        <v>Halo+,+Visual+AI+5S+mendeteksi+Violation%3A+METALDET1-LINE+8</v>
      </c>
      <c r="AE1718" t="str">
        <f t="shared" si="264"/>
        <v>https://web.whatsapp.com/send/?phone=628999007703&amp;text=Halo+,+Visual+AI+5S+mendeteksi+Violation%3A+METALDET1-LINE+8&amp;type=phone_number&amp;app_absent=0</v>
      </c>
      <c r="AF1718" t="b">
        <f>IF(ISNA(VLOOKUP(D1718&amp;"-"&amp;AB1718, Ref_Kontak!$A:$E, 4, FALSE)), FALSE, TRUE)</f>
        <v>0</v>
      </c>
      <c r="AG1718" t="str">
        <f>_xlfn.IFNA(VLOOKUP(Z1718,Ref_Kontak!H:H,1,FALSE),"FALSE")</f>
        <v>628999007703</v>
      </c>
      <c r="AH1718" t="str">
        <f t="shared" si="265"/>
        <v>METALDET1-LINE 8</v>
      </c>
      <c r="AI1718">
        <f>IF(I1718="violation",COUNTIF($AH$1:AH1718,AH1718),0)</f>
        <v>811</v>
      </c>
      <c r="AJ1718" t="str">
        <f t="shared" si="266"/>
        <v>violation-METALDET1</v>
      </c>
      <c r="AK1718">
        <f>IF(I1718="violation",COUNTIF($AJ$1:AJ1718,AJ1718),FALSE)</f>
        <v>1483</v>
      </c>
      <c r="AL1718">
        <f t="shared" si="267"/>
        <v>0</v>
      </c>
      <c r="AM1718">
        <f t="shared" si="268"/>
        <v>3</v>
      </c>
      <c r="AN1718" t="str">
        <f t="shared" si="269"/>
        <v>ALERT! 3 Violation founded @METALDET1</v>
      </c>
    </row>
    <row r="1719" spans="1:40">
      <c r="A1719" t="s">
        <v>120</v>
      </c>
      <c r="B1719" t="s">
        <v>121</v>
      </c>
      <c r="C1719" t="s">
        <v>1145</v>
      </c>
      <c r="D1719" t="s">
        <v>589</v>
      </c>
      <c r="E1719">
        <v>1</v>
      </c>
      <c r="G1719" t="s">
        <v>130</v>
      </c>
      <c r="I1719" t="s">
        <v>125</v>
      </c>
      <c r="Z1719" t="str">
        <f>IFERROR(MID(AA1719,FIND("-",H1719,1)+1,20),_xlfn.IFNA(VLOOKUP(F1719&amp;"-"&amp;AA1719,Ref_Kontak!$A:$E,4,FALSE),Ref_Kontak!$H$2))</f>
        <v>628999007703</v>
      </c>
      <c r="AA1719" t="str">
        <f t="shared" si="260"/>
        <v/>
      </c>
      <c r="AB1719" t="str">
        <f t="shared" si="261"/>
        <v/>
      </c>
      <c r="AC1719" t="str">
        <f t="shared" si="262"/>
        <v>628999007703</v>
      </c>
      <c r="AD1719" t="str">
        <f t="shared" si="263"/>
        <v>Halo+,+Visual+AI+5S+mendeteksi+Violation%3A+METALDET1-LINE+13</v>
      </c>
      <c r="AE1719" t="str">
        <f t="shared" si="264"/>
        <v>https://web.whatsapp.com/send/?phone=628999007703&amp;text=Halo+,+Visual+AI+5S+mendeteksi+Violation%3A+METALDET1-LINE+13&amp;type=phone_number&amp;app_absent=0</v>
      </c>
      <c r="AF1719" t="b">
        <f>IF(ISNA(VLOOKUP(D1719&amp;"-"&amp;AB1719, Ref_Kontak!$A:$E, 4, FALSE)), FALSE, TRUE)</f>
        <v>0</v>
      </c>
      <c r="AG1719" t="str">
        <f>_xlfn.IFNA(VLOOKUP(Z1719,Ref_Kontak!H:H,1,FALSE),"FALSE")</f>
        <v>628999007703</v>
      </c>
      <c r="AH1719" t="str">
        <f t="shared" si="265"/>
        <v>METALDET1-LINE 13</v>
      </c>
      <c r="AI1719">
        <f>IF(I1719="violation",COUNTIF($AH$1:AH1719,AH1719),0)</f>
        <v>674</v>
      </c>
      <c r="AJ1719" t="str">
        <f t="shared" si="266"/>
        <v>violation-METALDET1</v>
      </c>
      <c r="AK1719">
        <f>IF(I1719="violation",COUNTIF($AJ$1:AJ1719,AJ1719),FALSE)</f>
        <v>1484</v>
      </c>
      <c r="AL1719">
        <f t="shared" si="267"/>
        <v>0</v>
      </c>
      <c r="AM1719">
        <f t="shared" si="268"/>
        <v>3</v>
      </c>
      <c r="AN1719" t="str">
        <f t="shared" si="269"/>
        <v>ALERT! 3 Violation founded @METALDET1</v>
      </c>
    </row>
    <row r="1720" spans="1:40">
      <c r="A1720" t="s">
        <v>120</v>
      </c>
      <c r="B1720" t="s">
        <v>121</v>
      </c>
      <c r="C1720" t="s">
        <v>1146</v>
      </c>
      <c r="D1720" t="s">
        <v>129</v>
      </c>
      <c r="E1720">
        <v>1</v>
      </c>
      <c r="G1720" t="s">
        <v>130</v>
      </c>
      <c r="I1720" t="s">
        <v>125</v>
      </c>
      <c r="Z1720" t="str">
        <f>IFERROR(MID(AA1720,FIND("-",H1720,1)+1,20),_xlfn.IFNA(VLOOKUP(F1720&amp;"-"&amp;AA1720,Ref_Kontak!$A:$E,4,FALSE),Ref_Kontak!$H$2))</f>
        <v>628999007703</v>
      </c>
      <c r="AA1720" t="str">
        <f t="shared" si="260"/>
        <v/>
      </c>
      <c r="AB1720" t="str">
        <f t="shared" si="261"/>
        <v/>
      </c>
      <c r="AC1720" t="str">
        <f t="shared" si="262"/>
        <v>628999007703</v>
      </c>
      <c r="AD1720" t="str">
        <f t="shared" si="263"/>
        <v>Halo+,+Visual+AI+5S+mendeteksi+Violation%3A+METALDET1-LINE+8</v>
      </c>
      <c r="AE1720" t="str">
        <f t="shared" si="264"/>
        <v>https://web.whatsapp.com/send/?phone=628999007703&amp;text=Halo+,+Visual+AI+5S+mendeteksi+Violation%3A+METALDET1-LINE+8&amp;type=phone_number&amp;app_absent=0</v>
      </c>
      <c r="AF1720" t="b">
        <f>IF(ISNA(VLOOKUP(D1720&amp;"-"&amp;AB1720, Ref_Kontak!$A:$E, 4, FALSE)), FALSE, TRUE)</f>
        <v>0</v>
      </c>
      <c r="AG1720" t="str">
        <f>_xlfn.IFNA(VLOOKUP(Z1720,Ref_Kontak!H:H,1,FALSE),"FALSE")</f>
        <v>628999007703</v>
      </c>
      <c r="AH1720" t="str">
        <f t="shared" si="265"/>
        <v>METALDET1-LINE 8</v>
      </c>
      <c r="AI1720">
        <f>IF(I1720="violation",COUNTIF($AH$1:AH1720,AH1720),0)</f>
        <v>812</v>
      </c>
      <c r="AJ1720" t="str">
        <f t="shared" si="266"/>
        <v>violation-METALDET1</v>
      </c>
      <c r="AK1720">
        <f>IF(I1720="violation",COUNTIF($AJ$1:AJ1720,AJ1720),FALSE)</f>
        <v>1485</v>
      </c>
      <c r="AL1720">
        <f t="shared" si="267"/>
        <v>0</v>
      </c>
      <c r="AM1720">
        <f t="shared" si="268"/>
        <v>3</v>
      </c>
      <c r="AN1720" t="str">
        <f t="shared" si="269"/>
        <v>ALERT! 3 Violation founded @METALDET1</v>
      </c>
    </row>
    <row r="1721" spans="1:40">
      <c r="A1721" t="s">
        <v>120</v>
      </c>
      <c r="B1721" t="s">
        <v>121</v>
      </c>
      <c r="C1721" t="s">
        <v>1146</v>
      </c>
      <c r="D1721" t="s">
        <v>589</v>
      </c>
      <c r="E1721">
        <v>1</v>
      </c>
      <c r="G1721" t="s">
        <v>130</v>
      </c>
      <c r="I1721" t="s">
        <v>125</v>
      </c>
      <c r="Z1721" t="str">
        <f>IFERROR(MID(AA1721,FIND("-",H1721,1)+1,20),_xlfn.IFNA(VLOOKUP(F1721&amp;"-"&amp;AA1721,Ref_Kontak!$A:$E,4,FALSE),Ref_Kontak!$H$2))</f>
        <v>628999007703</v>
      </c>
      <c r="AA1721" t="str">
        <f t="shared" si="260"/>
        <v/>
      </c>
      <c r="AB1721" t="str">
        <f t="shared" si="261"/>
        <v/>
      </c>
      <c r="AC1721" t="str">
        <f t="shared" si="262"/>
        <v>628999007703</v>
      </c>
      <c r="AD1721" t="str">
        <f t="shared" si="263"/>
        <v>Halo+,+Visual+AI+5S+mendeteksi+Violation%3A+METALDET1-LINE+13</v>
      </c>
      <c r="AE1721" t="str">
        <f t="shared" si="264"/>
        <v>https://web.whatsapp.com/send/?phone=628999007703&amp;text=Halo+,+Visual+AI+5S+mendeteksi+Violation%3A+METALDET1-LINE+13&amp;type=phone_number&amp;app_absent=0</v>
      </c>
      <c r="AF1721" t="b">
        <f>IF(ISNA(VLOOKUP(D1721&amp;"-"&amp;AB1721, Ref_Kontak!$A:$E, 4, FALSE)), FALSE, TRUE)</f>
        <v>0</v>
      </c>
      <c r="AG1721" t="str">
        <f>_xlfn.IFNA(VLOOKUP(Z1721,Ref_Kontak!H:H,1,FALSE),"FALSE")</f>
        <v>628999007703</v>
      </c>
      <c r="AH1721" t="str">
        <f t="shared" si="265"/>
        <v>METALDET1-LINE 13</v>
      </c>
      <c r="AI1721">
        <f>IF(I1721="violation",COUNTIF($AH$1:AH1721,AH1721),0)</f>
        <v>675</v>
      </c>
      <c r="AJ1721" t="str">
        <f t="shared" si="266"/>
        <v>violation-METALDET1</v>
      </c>
      <c r="AK1721">
        <f>IF(I1721="violation",COUNTIF($AJ$1:AJ1721,AJ1721),FALSE)</f>
        <v>1486</v>
      </c>
      <c r="AL1721">
        <f t="shared" si="267"/>
        <v>0</v>
      </c>
      <c r="AM1721">
        <f t="shared" si="268"/>
        <v>3</v>
      </c>
      <c r="AN1721" t="str">
        <f t="shared" si="269"/>
        <v>ALERT! 3 Violation founded @METALDET1</v>
      </c>
    </row>
    <row r="1722" spans="1:40">
      <c r="A1722" t="s">
        <v>120</v>
      </c>
      <c r="B1722" t="s">
        <v>121</v>
      </c>
      <c r="C1722" t="s">
        <v>1147</v>
      </c>
      <c r="D1722" t="s">
        <v>589</v>
      </c>
      <c r="E1722">
        <v>1</v>
      </c>
      <c r="G1722" t="s">
        <v>130</v>
      </c>
      <c r="I1722" t="s">
        <v>125</v>
      </c>
      <c r="Z1722" t="str">
        <f>IFERROR(MID(AA1722,FIND("-",H1722,1)+1,20),_xlfn.IFNA(VLOOKUP(F1722&amp;"-"&amp;AA1722,Ref_Kontak!$A:$E,4,FALSE),Ref_Kontak!$H$2))</f>
        <v>628999007703</v>
      </c>
      <c r="AA1722" t="str">
        <f t="shared" si="260"/>
        <v/>
      </c>
      <c r="AB1722" t="str">
        <f t="shared" si="261"/>
        <v/>
      </c>
      <c r="AC1722" t="str">
        <f t="shared" si="262"/>
        <v>628999007703</v>
      </c>
      <c r="AD1722" t="str">
        <f t="shared" si="263"/>
        <v>Halo+,+Visual+AI+5S+mendeteksi+Violation%3A+METALDET1-LINE+13</v>
      </c>
      <c r="AE1722" t="str">
        <f t="shared" si="264"/>
        <v>https://web.whatsapp.com/send/?phone=628999007703&amp;text=Halo+,+Visual+AI+5S+mendeteksi+Violation%3A+METALDET1-LINE+13&amp;type=phone_number&amp;app_absent=0</v>
      </c>
      <c r="AF1722" t="b">
        <f>IF(ISNA(VLOOKUP(D1722&amp;"-"&amp;AB1722, Ref_Kontak!$A:$E, 4, FALSE)), FALSE, TRUE)</f>
        <v>0</v>
      </c>
      <c r="AG1722" t="str">
        <f>_xlfn.IFNA(VLOOKUP(Z1722,Ref_Kontak!H:H,1,FALSE),"FALSE")</f>
        <v>628999007703</v>
      </c>
      <c r="AH1722" t="str">
        <f t="shared" si="265"/>
        <v>METALDET1-LINE 13</v>
      </c>
      <c r="AI1722">
        <f>IF(I1722="violation",COUNTIF($AH$1:AH1722,AH1722),0)</f>
        <v>676</v>
      </c>
      <c r="AJ1722" t="str">
        <f t="shared" si="266"/>
        <v>violation-METALDET1</v>
      </c>
      <c r="AK1722">
        <f>IF(I1722="violation",COUNTIF($AJ$1:AJ1722,AJ1722),FALSE)</f>
        <v>1487</v>
      </c>
      <c r="AL1722">
        <f t="shared" si="267"/>
        <v>0</v>
      </c>
      <c r="AM1722">
        <f t="shared" si="268"/>
        <v>3</v>
      </c>
      <c r="AN1722" t="str">
        <f t="shared" si="269"/>
        <v>ALERT! 3 Violation founded @METALDET1</v>
      </c>
    </row>
    <row r="1723" spans="1:40">
      <c r="A1723" t="s">
        <v>120</v>
      </c>
      <c r="B1723" t="s">
        <v>121</v>
      </c>
      <c r="C1723" t="s">
        <v>1147</v>
      </c>
      <c r="D1723" t="s">
        <v>129</v>
      </c>
      <c r="E1723">
        <v>1</v>
      </c>
      <c r="G1723" t="s">
        <v>130</v>
      </c>
      <c r="I1723" t="s">
        <v>125</v>
      </c>
      <c r="Z1723" t="str">
        <f>IFERROR(MID(AA1723,FIND("-",H1723,1)+1,20),_xlfn.IFNA(VLOOKUP(F1723&amp;"-"&amp;AA1723,Ref_Kontak!$A:$E,4,FALSE),Ref_Kontak!$H$2))</f>
        <v>628999007703</v>
      </c>
      <c r="AA1723" t="str">
        <f t="shared" si="260"/>
        <v/>
      </c>
      <c r="AB1723" t="str">
        <f t="shared" si="261"/>
        <v/>
      </c>
      <c r="AC1723" t="str">
        <f t="shared" si="262"/>
        <v>628999007703</v>
      </c>
      <c r="AD1723" t="str">
        <f t="shared" si="263"/>
        <v>Halo+,+Visual+AI+5S+mendeteksi+Violation%3A+METALDET1-LINE+8</v>
      </c>
      <c r="AE1723" t="str">
        <f t="shared" si="264"/>
        <v>https://web.whatsapp.com/send/?phone=628999007703&amp;text=Halo+,+Visual+AI+5S+mendeteksi+Violation%3A+METALDET1-LINE+8&amp;type=phone_number&amp;app_absent=0</v>
      </c>
      <c r="AF1723" t="b">
        <f>IF(ISNA(VLOOKUP(D1723&amp;"-"&amp;AB1723, Ref_Kontak!$A:$E, 4, FALSE)), FALSE, TRUE)</f>
        <v>0</v>
      </c>
      <c r="AG1723" t="str">
        <f>_xlfn.IFNA(VLOOKUP(Z1723,Ref_Kontak!H:H,1,FALSE),"FALSE")</f>
        <v>628999007703</v>
      </c>
      <c r="AH1723" t="str">
        <f t="shared" si="265"/>
        <v>METALDET1-LINE 8</v>
      </c>
      <c r="AI1723">
        <f>IF(I1723="violation",COUNTIF($AH$1:AH1723,AH1723),0)</f>
        <v>813</v>
      </c>
      <c r="AJ1723" t="str">
        <f t="shared" si="266"/>
        <v>violation-METALDET1</v>
      </c>
      <c r="AK1723">
        <f>IF(I1723="violation",COUNTIF($AJ$1:AJ1723,AJ1723),FALSE)</f>
        <v>1488</v>
      </c>
      <c r="AL1723">
        <f t="shared" si="267"/>
        <v>0</v>
      </c>
      <c r="AM1723">
        <f t="shared" si="268"/>
        <v>3</v>
      </c>
      <c r="AN1723" t="str">
        <f t="shared" si="269"/>
        <v>ALERT! 3 Violation founded @METALDET1</v>
      </c>
    </row>
    <row r="1724" spans="1:40">
      <c r="A1724" t="s">
        <v>120</v>
      </c>
      <c r="B1724" t="s">
        <v>121</v>
      </c>
      <c r="C1724" t="s">
        <v>1148</v>
      </c>
      <c r="D1724" t="s">
        <v>129</v>
      </c>
      <c r="E1724">
        <v>1</v>
      </c>
      <c r="G1724" t="s">
        <v>130</v>
      </c>
      <c r="I1724" t="s">
        <v>125</v>
      </c>
      <c r="Z1724" t="str">
        <f>IFERROR(MID(AA1724,FIND("-",H1724,1)+1,20),_xlfn.IFNA(VLOOKUP(F1724&amp;"-"&amp;AA1724,Ref_Kontak!$A:$E,4,FALSE),Ref_Kontak!$H$2))</f>
        <v>628999007703</v>
      </c>
      <c r="AA1724" t="str">
        <f t="shared" si="260"/>
        <v/>
      </c>
      <c r="AB1724" t="str">
        <f t="shared" si="261"/>
        <v/>
      </c>
      <c r="AC1724" t="str">
        <f t="shared" si="262"/>
        <v>628999007703</v>
      </c>
      <c r="AD1724" t="str">
        <f t="shared" si="263"/>
        <v>Halo+,+Visual+AI+5S+mendeteksi+Violation%3A+METALDET1-LINE+8</v>
      </c>
      <c r="AE1724" t="str">
        <f t="shared" si="264"/>
        <v>https://web.whatsapp.com/send/?phone=628999007703&amp;text=Halo+,+Visual+AI+5S+mendeteksi+Violation%3A+METALDET1-LINE+8&amp;type=phone_number&amp;app_absent=0</v>
      </c>
      <c r="AF1724" t="b">
        <f>IF(ISNA(VLOOKUP(D1724&amp;"-"&amp;AB1724, Ref_Kontak!$A:$E, 4, FALSE)), FALSE, TRUE)</f>
        <v>0</v>
      </c>
      <c r="AG1724" t="str">
        <f>_xlfn.IFNA(VLOOKUP(Z1724,Ref_Kontak!H:H,1,FALSE),"FALSE")</f>
        <v>628999007703</v>
      </c>
      <c r="AH1724" t="str">
        <f t="shared" si="265"/>
        <v>METALDET1-LINE 8</v>
      </c>
      <c r="AI1724">
        <f>IF(I1724="violation",COUNTIF($AH$1:AH1724,AH1724),0)</f>
        <v>814</v>
      </c>
      <c r="AJ1724" t="str">
        <f t="shared" si="266"/>
        <v>violation-METALDET1</v>
      </c>
      <c r="AK1724">
        <f>IF(I1724="violation",COUNTIF($AJ$1:AJ1724,AJ1724),FALSE)</f>
        <v>1489</v>
      </c>
      <c r="AL1724">
        <f t="shared" si="267"/>
        <v>0</v>
      </c>
      <c r="AM1724">
        <f t="shared" si="268"/>
        <v>3</v>
      </c>
      <c r="AN1724" t="str">
        <f t="shared" si="269"/>
        <v>ALERT! 3 Violation founded @METALDET1</v>
      </c>
    </row>
    <row r="1725" spans="1:40">
      <c r="A1725" t="s">
        <v>120</v>
      </c>
      <c r="B1725" t="s">
        <v>121</v>
      </c>
      <c r="C1725" t="s">
        <v>1148</v>
      </c>
      <c r="D1725" t="s">
        <v>589</v>
      </c>
      <c r="E1725">
        <v>1</v>
      </c>
      <c r="G1725" t="s">
        <v>130</v>
      </c>
      <c r="I1725" t="s">
        <v>125</v>
      </c>
      <c r="Z1725" t="str">
        <f>IFERROR(MID(AA1725,FIND("-",H1725,1)+1,20),_xlfn.IFNA(VLOOKUP(F1725&amp;"-"&amp;AA1725,Ref_Kontak!$A:$E,4,FALSE),Ref_Kontak!$H$2))</f>
        <v>628999007703</v>
      </c>
      <c r="AA1725" t="str">
        <f t="shared" si="260"/>
        <v/>
      </c>
      <c r="AB1725" t="str">
        <f t="shared" si="261"/>
        <v/>
      </c>
      <c r="AC1725" t="str">
        <f t="shared" si="262"/>
        <v>628999007703</v>
      </c>
      <c r="AD1725" t="str">
        <f t="shared" si="263"/>
        <v>Halo+,+Visual+AI+5S+mendeteksi+Violation%3A+METALDET1-LINE+13</v>
      </c>
      <c r="AE1725" t="str">
        <f t="shared" si="264"/>
        <v>https://web.whatsapp.com/send/?phone=628999007703&amp;text=Halo+,+Visual+AI+5S+mendeteksi+Violation%3A+METALDET1-LINE+13&amp;type=phone_number&amp;app_absent=0</v>
      </c>
      <c r="AF1725" t="b">
        <f>IF(ISNA(VLOOKUP(D1725&amp;"-"&amp;AB1725, Ref_Kontak!$A:$E, 4, FALSE)), FALSE, TRUE)</f>
        <v>0</v>
      </c>
      <c r="AG1725" t="str">
        <f>_xlfn.IFNA(VLOOKUP(Z1725,Ref_Kontak!H:H,1,FALSE),"FALSE")</f>
        <v>628999007703</v>
      </c>
      <c r="AH1725" t="str">
        <f t="shared" si="265"/>
        <v>METALDET1-LINE 13</v>
      </c>
      <c r="AI1725">
        <f>IF(I1725="violation",COUNTIF($AH$1:AH1725,AH1725),0)</f>
        <v>677</v>
      </c>
      <c r="AJ1725" t="str">
        <f t="shared" si="266"/>
        <v>violation-METALDET1</v>
      </c>
      <c r="AK1725">
        <f>IF(I1725="violation",COUNTIF($AJ$1:AJ1725,AJ1725),FALSE)</f>
        <v>1490</v>
      </c>
      <c r="AL1725">
        <f t="shared" si="267"/>
        <v>0</v>
      </c>
      <c r="AM1725">
        <f t="shared" si="268"/>
        <v>3</v>
      </c>
      <c r="AN1725" t="str">
        <f t="shared" si="269"/>
        <v>ALERT! 3 Violation founded @METALDET1</v>
      </c>
    </row>
    <row r="1726" spans="1:40">
      <c r="A1726" t="s">
        <v>120</v>
      </c>
      <c r="B1726" t="s">
        <v>121</v>
      </c>
      <c r="C1726" t="s">
        <v>1149</v>
      </c>
      <c r="D1726" t="s">
        <v>129</v>
      </c>
      <c r="E1726">
        <v>1</v>
      </c>
      <c r="G1726" t="s">
        <v>130</v>
      </c>
      <c r="I1726" t="s">
        <v>125</v>
      </c>
      <c r="Z1726" t="str">
        <f>IFERROR(MID(AA1726,FIND("-",H1726,1)+1,20),_xlfn.IFNA(VLOOKUP(F1726&amp;"-"&amp;AA1726,Ref_Kontak!$A:$E,4,FALSE),Ref_Kontak!$H$2))</f>
        <v>628999007703</v>
      </c>
      <c r="AA1726" t="str">
        <f t="shared" si="260"/>
        <v/>
      </c>
      <c r="AB1726" t="str">
        <f t="shared" si="261"/>
        <v/>
      </c>
      <c r="AC1726" t="str">
        <f t="shared" si="262"/>
        <v>628999007703</v>
      </c>
      <c r="AD1726" t="str">
        <f t="shared" si="263"/>
        <v>Halo+,+Visual+AI+5S+mendeteksi+Violation%3A+METALDET1-LINE+8</v>
      </c>
      <c r="AE1726" t="str">
        <f t="shared" si="264"/>
        <v>https://web.whatsapp.com/send/?phone=628999007703&amp;text=Halo+,+Visual+AI+5S+mendeteksi+Violation%3A+METALDET1-LINE+8&amp;type=phone_number&amp;app_absent=0</v>
      </c>
      <c r="AF1726" t="b">
        <f>IF(ISNA(VLOOKUP(D1726&amp;"-"&amp;AB1726, Ref_Kontak!$A:$E, 4, FALSE)), FALSE, TRUE)</f>
        <v>0</v>
      </c>
      <c r="AG1726" t="str">
        <f>_xlfn.IFNA(VLOOKUP(Z1726,Ref_Kontak!H:H,1,FALSE),"FALSE")</f>
        <v>628999007703</v>
      </c>
      <c r="AH1726" t="str">
        <f t="shared" si="265"/>
        <v>METALDET1-LINE 8</v>
      </c>
      <c r="AI1726">
        <f>IF(I1726="violation",COUNTIF($AH$1:AH1726,AH1726),0)</f>
        <v>815</v>
      </c>
      <c r="AJ1726" t="str">
        <f t="shared" si="266"/>
        <v>violation-METALDET1</v>
      </c>
      <c r="AK1726">
        <f>IF(I1726="violation",COUNTIF($AJ$1:AJ1726,AJ1726),FALSE)</f>
        <v>1491</v>
      </c>
      <c r="AL1726">
        <f t="shared" si="267"/>
        <v>0</v>
      </c>
      <c r="AM1726">
        <f t="shared" si="268"/>
        <v>3</v>
      </c>
      <c r="AN1726" t="str">
        <f t="shared" si="269"/>
        <v>ALERT! 3 Violation founded @METALDET1</v>
      </c>
    </row>
    <row r="1727" spans="1:40">
      <c r="A1727" t="s">
        <v>120</v>
      </c>
      <c r="B1727" t="s">
        <v>121</v>
      </c>
      <c r="C1727" t="s">
        <v>1150</v>
      </c>
      <c r="D1727" t="s">
        <v>589</v>
      </c>
      <c r="E1727">
        <v>1</v>
      </c>
      <c r="G1727" t="s">
        <v>130</v>
      </c>
      <c r="I1727" t="s">
        <v>125</v>
      </c>
      <c r="Z1727" t="str">
        <f>IFERROR(MID(AA1727,FIND("-",H1727,1)+1,20),_xlfn.IFNA(VLOOKUP(F1727&amp;"-"&amp;AA1727,Ref_Kontak!$A:$E,4,FALSE),Ref_Kontak!$H$2))</f>
        <v>628999007703</v>
      </c>
      <c r="AA1727" t="str">
        <f t="shared" si="260"/>
        <v/>
      </c>
      <c r="AB1727" t="str">
        <f t="shared" si="261"/>
        <v/>
      </c>
      <c r="AC1727" t="str">
        <f t="shared" si="262"/>
        <v>628999007703</v>
      </c>
      <c r="AD1727" t="str">
        <f t="shared" si="263"/>
        <v>Halo+,+Visual+AI+5S+mendeteksi+Violation%3A+METALDET1-LINE+13</v>
      </c>
      <c r="AE1727" t="str">
        <f t="shared" si="264"/>
        <v>https://web.whatsapp.com/send/?phone=628999007703&amp;text=Halo+,+Visual+AI+5S+mendeteksi+Violation%3A+METALDET1-LINE+13&amp;type=phone_number&amp;app_absent=0</v>
      </c>
      <c r="AF1727" t="b">
        <f>IF(ISNA(VLOOKUP(D1727&amp;"-"&amp;AB1727, Ref_Kontak!$A:$E, 4, FALSE)), FALSE, TRUE)</f>
        <v>0</v>
      </c>
      <c r="AG1727" t="str">
        <f>_xlfn.IFNA(VLOOKUP(Z1727,Ref_Kontak!H:H,1,FALSE),"FALSE")</f>
        <v>628999007703</v>
      </c>
      <c r="AH1727" t="str">
        <f t="shared" si="265"/>
        <v>METALDET1-LINE 13</v>
      </c>
      <c r="AI1727">
        <f>IF(I1727="violation",COUNTIF($AH$1:AH1727,AH1727),0)</f>
        <v>678</v>
      </c>
      <c r="AJ1727" t="str">
        <f t="shared" si="266"/>
        <v>violation-METALDET1</v>
      </c>
      <c r="AK1727">
        <f>IF(I1727="violation",COUNTIF($AJ$1:AJ1727,AJ1727),FALSE)</f>
        <v>1492</v>
      </c>
      <c r="AL1727">
        <f t="shared" si="267"/>
        <v>0</v>
      </c>
      <c r="AM1727">
        <f t="shared" si="268"/>
        <v>3</v>
      </c>
      <c r="AN1727" t="str">
        <f t="shared" si="269"/>
        <v>ALERT! 3 Violation founded @METALDET1</v>
      </c>
    </row>
    <row r="1728" spans="1:40">
      <c r="A1728" t="s">
        <v>120</v>
      </c>
      <c r="B1728" t="s">
        <v>121</v>
      </c>
      <c r="C1728" t="s">
        <v>1150</v>
      </c>
      <c r="D1728" t="s">
        <v>129</v>
      </c>
      <c r="E1728">
        <v>1</v>
      </c>
      <c r="G1728" t="s">
        <v>130</v>
      </c>
      <c r="I1728" t="s">
        <v>125</v>
      </c>
      <c r="Z1728" t="str">
        <f>IFERROR(MID(AA1728,FIND("-",H1728,1)+1,20),_xlfn.IFNA(VLOOKUP(F1728&amp;"-"&amp;AA1728,Ref_Kontak!$A:$E,4,FALSE),Ref_Kontak!$H$2))</f>
        <v>628999007703</v>
      </c>
      <c r="AA1728" t="str">
        <f t="shared" si="260"/>
        <v/>
      </c>
      <c r="AB1728" t="str">
        <f t="shared" si="261"/>
        <v/>
      </c>
      <c r="AC1728" t="str">
        <f t="shared" si="262"/>
        <v>628999007703</v>
      </c>
      <c r="AD1728" t="str">
        <f t="shared" si="263"/>
        <v>Halo+,+Visual+AI+5S+mendeteksi+Violation%3A+METALDET1-LINE+8</v>
      </c>
      <c r="AE1728" t="str">
        <f t="shared" si="264"/>
        <v>https://web.whatsapp.com/send/?phone=628999007703&amp;text=Halo+,+Visual+AI+5S+mendeteksi+Violation%3A+METALDET1-LINE+8&amp;type=phone_number&amp;app_absent=0</v>
      </c>
      <c r="AF1728" t="b">
        <f>IF(ISNA(VLOOKUP(D1728&amp;"-"&amp;AB1728, Ref_Kontak!$A:$E, 4, FALSE)), FALSE, TRUE)</f>
        <v>0</v>
      </c>
      <c r="AG1728" t="str">
        <f>_xlfn.IFNA(VLOOKUP(Z1728,Ref_Kontak!H:H,1,FALSE),"FALSE")</f>
        <v>628999007703</v>
      </c>
      <c r="AH1728" t="str">
        <f t="shared" si="265"/>
        <v>METALDET1-LINE 8</v>
      </c>
      <c r="AI1728">
        <f>IF(I1728="violation",COUNTIF($AH$1:AH1728,AH1728),0)</f>
        <v>816</v>
      </c>
      <c r="AJ1728" t="str">
        <f t="shared" si="266"/>
        <v>violation-METALDET1</v>
      </c>
      <c r="AK1728">
        <f>IF(I1728="violation",COUNTIF($AJ$1:AJ1728,AJ1728),FALSE)</f>
        <v>1493</v>
      </c>
      <c r="AL1728">
        <f t="shared" si="267"/>
        <v>0</v>
      </c>
      <c r="AM1728">
        <f t="shared" si="268"/>
        <v>3</v>
      </c>
      <c r="AN1728" t="str">
        <f t="shared" si="269"/>
        <v>ALERT! 3 Violation founded @METALDET1</v>
      </c>
    </row>
    <row r="1729" spans="1:40">
      <c r="A1729" t="s">
        <v>120</v>
      </c>
      <c r="B1729" t="s">
        <v>121</v>
      </c>
      <c r="C1729" t="s">
        <v>1150</v>
      </c>
      <c r="D1729" t="s">
        <v>589</v>
      </c>
      <c r="E1729">
        <v>1</v>
      </c>
      <c r="G1729" t="s">
        <v>130</v>
      </c>
      <c r="I1729" t="s">
        <v>125</v>
      </c>
      <c r="Z1729" t="str">
        <f>IFERROR(MID(AA1729,FIND("-",H1729,1)+1,20),_xlfn.IFNA(VLOOKUP(F1729&amp;"-"&amp;AA1729,Ref_Kontak!$A:$E,4,FALSE),Ref_Kontak!$H$2))</f>
        <v>628999007703</v>
      </c>
      <c r="AA1729" t="str">
        <f t="shared" si="260"/>
        <v/>
      </c>
      <c r="AB1729" t="str">
        <f t="shared" si="261"/>
        <v/>
      </c>
      <c r="AC1729" t="str">
        <f t="shared" si="262"/>
        <v>628999007703</v>
      </c>
      <c r="AD1729" t="str">
        <f t="shared" si="263"/>
        <v>Halo+,+Visual+AI+5S+mendeteksi+Violation%3A+METALDET1-LINE+13</v>
      </c>
      <c r="AE1729" t="str">
        <f t="shared" si="264"/>
        <v>https://web.whatsapp.com/send/?phone=628999007703&amp;text=Halo+,+Visual+AI+5S+mendeteksi+Violation%3A+METALDET1-LINE+13&amp;type=phone_number&amp;app_absent=0</v>
      </c>
      <c r="AF1729" t="b">
        <f>IF(ISNA(VLOOKUP(D1729&amp;"-"&amp;AB1729, Ref_Kontak!$A:$E, 4, FALSE)), FALSE, TRUE)</f>
        <v>0</v>
      </c>
      <c r="AG1729" t="str">
        <f>_xlfn.IFNA(VLOOKUP(Z1729,Ref_Kontak!H:H,1,FALSE),"FALSE")</f>
        <v>628999007703</v>
      </c>
      <c r="AH1729" t="str">
        <f t="shared" si="265"/>
        <v>METALDET1-LINE 13</v>
      </c>
      <c r="AI1729">
        <f>IF(I1729="violation",COUNTIF($AH$1:AH1729,AH1729),0)</f>
        <v>679</v>
      </c>
      <c r="AJ1729" t="str">
        <f t="shared" si="266"/>
        <v>violation-METALDET1</v>
      </c>
      <c r="AK1729">
        <f>IF(I1729="violation",COUNTIF($AJ$1:AJ1729,AJ1729),FALSE)</f>
        <v>1494</v>
      </c>
      <c r="AL1729">
        <f t="shared" si="267"/>
        <v>0</v>
      </c>
      <c r="AM1729">
        <f t="shared" si="268"/>
        <v>3</v>
      </c>
      <c r="AN1729" t="str">
        <f t="shared" si="269"/>
        <v>ALERT! 3 Violation founded @METALDET1</v>
      </c>
    </row>
    <row r="1730" spans="1:40">
      <c r="A1730" t="s">
        <v>120</v>
      </c>
      <c r="B1730" t="s">
        <v>121</v>
      </c>
      <c r="C1730" t="s">
        <v>1151</v>
      </c>
      <c r="D1730" t="s">
        <v>129</v>
      </c>
      <c r="E1730">
        <v>1</v>
      </c>
      <c r="G1730" t="s">
        <v>130</v>
      </c>
      <c r="I1730" t="s">
        <v>125</v>
      </c>
      <c r="Z1730" t="str">
        <f>IFERROR(MID(AA1730,FIND("-",H1730,1)+1,20),_xlfn.IFNA(VLOOKUP(F1730&amp;"-"&amp;AA1730,Ref_Kontak!$A:$E,4,FALSE),Ref_Kontak!$H$2))</f>
        <v>628999007703</v>
      </c>
      <c r="AA1730" t="str">
        <f t="shared" ref="AA1730:AA1793" si="270">CLEAN(SUBSTITUTE(H1730," ",""))</f>
        <v/>
      </c>
      <c r="AB1730" t="str">
        <f t="shared" ref="AB1730:AB1793" si="271">IFERROR(LEFT(AA1730,FIND("-",H1730,1)-1),CLEAN(SUBSTITUTE(SUBSTITUTE(H1730," ",""),"-","")))</f>
        <v/>
      </c>
      <c r="AC1730" t="str">
        <f t="shared" ref="AC1730:AC1793" si="272">IF(LEFT(Z1730,1)="0","62"&amp; MID(Z1730,2,999),Z1730)</f>
        <v>628999007703</v>
      </c>
      <c r="AD1730" t="str">
        <f t="shared" ref="AD1730:AD1793" si="273">"Halo+"&amp;AB1730&amp;","&amp;"+Visual+AI+5S+mendeteksi+Violation%3A+"&amp;SUBSTITUTE(AH1730," ","+")</f>
        <v>Halo+,+Visual+AI+5S+mendeteksi+Violation%3A+METALDET1-LINE+8</v>
      </c>
      <c r="AE1730" t="str">
        <f t="shared" ref="AE1730:AE1793" si="274">"https://web.whatsapp.com/send/?phone="&amp;AC1730&amp;"&amp;text="&amp;AD1730&amp;"&amp;type=phone_number&amp;app_absent=0"</f>
        <v>https://web.whatsapp.com/send/?phone=628999007703&amp;text=Halo+,+Visual+AI+5S+mendeteksi+Violation%3A+METALDET1-LINE+8&amp;type=phone_number&amp;app_absent=0</v>
      </c>
      <c r="AF1730" t="b">
        <f>IF(ISNA(VLOOKUP(D1730&amp;"-"&amp;AB1730, Ref_Kontak!$A:$E, 4, FALSE)), FALSE, TRUE)</f>
        <v>0</v>
      </c>
      <c r="AG1730" t="str">
        <f>_xlfn.IFNA(VLOOKUP(Z1730,Ref_Kontak!H:H,1,FALSE),"FALSE")</f>
        <v>628999007703</v>
      </c>
      <c r="AH1730" t="str">
        <f t="shared" ref="AH1730:AH1793" si="275">G1730&amp;"-"&amp;D1730</f>
        <v>METALDET1-LINE 8</v>
      </c>
      <c r="AI1730">
        <f>IF(I1730="violation",COUNTIF($AH$1:AH1730,AH1730),0)</f>
        <v>817</v>
      </c>
      <c r="AJ1730" t="str">
        <f t="shared" si="266"/>
        <v>violation-METALDET1</v>
      </c>
      <c r="AK1730">
        <f>IF(I1730="violation",COUNTIF($AJ$1:AJ1730,AJ1730),FALSE)</f>
        <v>1495</v>
      </c>
      <c r="AL1730">
        <f t="shared" si="267"/>
        <v>0</v>
      </c>
      <c r="AM1730">
        <f t="shared" si="268"/>
        <v>3</v>
      </c>
      <c r="AN1730" t="str">
        <f t="shared" si="269"/>
        <v>ALERT! 3 Violation founded @METALDET1</v>
      </c>
    </row>
    <row r="1731" spans="1:40">
      <c r="A1731" t="s">
        <v>120</v>
      </c>
      <c r="B1731" t="s">
        <v>121</v>
      </c>
      <c r="C1731" t="s">
        <v>1151</v>
      </c>
      <c r="D1731" t="s">
        <v>589</v>
      </c>
      <c r="E1731">
        <v>1</v>
      </c>
      <c r="G1731" t="s">
        <v>130</v>
      </c>
      <c r="I1731" t="s">
        <v>125</v>
      </c>
      <c r="Z1731" t="str">
        <f>IFERROR(MID(AA1731,FIND("-",H1731,1)+1,20),_xlfn.IFNA(VLOOKUP(F1731&amp;"-"&amp;AA1731,Ref_Kontak!$A:$E,4,FALSE),Ref_Kontak!$H$2))</f>
        <v>628999007703</v>
      </c>
      <c r="AA1731" t="str">
        <f t="shared" si="270"/>
        <v/>
      </c>
      <c r="AB1731" t="str">
        <f t="shared" si="271"/>
        <v/>
      </c>
      <c r="AC1731" t="str">
        <f t="shared" si="272"/>
        <v>628999007703</v>
      </c>
      <c r="AD1731" t="str">
        <f t="shared" si="273"/>
        <v>Halo+,+Visual+AI+5S+mendeteksi+Violation%3A+METALDET1-LINE+13</v>
      </c>
      <c r="AE1731" t="str">
        <f t="shared" si="274"/>
        <v>https://web.whatsapp.com/send/?phone=628999007703&amp;text=Halo+,+Visual+AI+5S+mendeteksi+Violation%3A+METALDET1-LINE+13&amp;type=phone_number&amp;app_absent=0</v>
      </c>
      <c r="AF1731" t="b">
        <f>IF(ISNA(VLOOKUP(D1731&amp;"-"&amp;AB1731, Ref_Kontak!$A:$E, 4, FALSE)), FALSE, TRUE)</f>
        <v>0</v>
      </c>
      <c r="AG1731" t="str">
        <f>_xlfn.IFNA(VLOOKUP(Z1731,Ref_Kontak!H:H,1,FALSE),"FALSE")</f>
        <v>628999007703</v>
      </c>
      <c r="AH1731" t="str">
        <f t="shared" si="275"/>
        <v>METALDET1-LINE 13</v>
      </c>
      <c r="AI1731">
        <f>IF(I1731="violation",COUNTIF($AH$1:AH1731,AH1731),0)</f>
        <v>680</v>
      </c>
      <c r="AJ1731" t="str">
        <f t="shared" ref="AJ1731:AJ1794" si="276">I1731&amp;"-"&amp;G1731</f>
        <v>violation-METALDET1</v>
      </c>
      <c r="AK1731">
        <f>IF(I1731="violation",COUNTIF($AJ$1:AJ1731,AJ1731),FALSE)</f>
        <v>1496</v>
      </c>
      <c r="AL1731">
        <f t="shared" ref="AL1731:AL1794" si="277">IF(AI1731=1,1,0)</f>
        <v>0</v>
      </c>
      <c r="AM1731">
        <f t="shared" ref="AM1731:AM1794" si="278">SUMIF($AJ$2:$AJ$5516,AJ1731,$AL$2:$AL$5516)</f>
        <v>3</v>
      </c>
      <c r="AN1731" t="str">
        <f t="shared" ref="AN1731:AN1794" si="279">"ALERT! " &amp;AM1731&amp; " Violation founded @"&amp;G1731</f>
        <v>ALERT! 3 Violation founded @METALDET1</v>
      </c>
    </row>
    <row r="1732" spans="1:40">
      <c r="A1732" t="s">
        <v>120</v>
      </c>
      <c r="B1732" t="s">
        <v>121</v>
      </c>
      <c r="C1732" t="s">
        <v>1152</v>
      </c>
      <c r="D1732" t="s">
        <v>589</v>
      </c>
      <c r="E1732">
        <v>1</v>
      </c>
      <c r="G1732" t="s">
        <v>130</v>
      </c>
      <c r="I1732" t="s">
        <v>125</v>
      </c>
      <c r="Z1732" t="str">
        <f>IFERROR(MID(AA1732,FIND("-",H1732,1)+1,20),_xlfn.IFNA(VLOOKUP(F1732&amp;"-"&amp;AA1732,Ref_Kontak!$A:$E,4,FALSE),Ref_Kontak!$H$2))</f>
        <v>628999007703</v>
      </c>
      <c r="AA1732" t="str">
        <f t="shared" si="270"/>
        <v/>
      </c>
      <c r="AB1732" t="str">
        <f t="shared" si="271"/>
        <v/>
      </c>
      <c r="AC1732" t="str">
        <f t="shared" si="272"/>
        <v>628999007703</v>
      </c>
      <c r="AD1732" t="str">
        <f t="shared" si="273"/>
        <v>Halo+,+Visual+AI+5S+mendeteksi+Violation%3A+METALDET1-LINE+13</v>
      </c>
      <c r="AE1732" t="str">
        <f t="shared" si="274"/>
        <v>https://web.whatsapp.com/send/?phone=628999007703&amp;text=Halo+,+Visual+AI+5S+mendeteksi+Violation%3A+METALDET1-LINE+13&amp;type=phone_number&amp;app_absent=0</v>
      </c>
      <c r="AF1732" t="b">
        <f>IF(ISNA(VLOOKUP(D1732&amp;"-"&amp;AB1732, Ref_Kontak!$A:$E, 4, FALSE)), FALSE, TRUE)</f>
        <v>0</v>
      </c>
      <c r="AG1732" t="str">
        <f>_xlfn.IFNA(VLOOKUP(Z1732,Ref_Kontak!H:H,1,FALSE),"FALSE")</f>
        <v>628999007703</v>
      </c>
      <c r="AH1732" t="str">
        <f t="shared" si="275"/>
        <v>METALDET1-LINE 13</v>
      </c>
      <c r="AI1732">
        <f>IF(I1732="violation",COUNTIF($AH$1:AH1732,AH1732),0)</f>
        <v>681</v>
      </c>
      <c r="AJ1732" t="str">
        <f t="shared" si="276"/>
        <v>violation-METALDET1</v>
      </c>
      <c r="AK1732">
        <f>IF(I1732="violation",COUNTIF($AJ$1:AJ1732,AJ1732),FALSE)</f>
        <v>1497</v>
      </c>
      <c r="AL1732">
        <f t="shared" si="277"/>
        <v>0</v>
      </c>
      <c r="AM1732">
        <f t="shared" si="278"/>
        <v>3</v>
      </c>
      <c r="AN1732" t="str">
        <f t="shared" si="279"/>
        <v>ALERT! 3 Violation founded @METALDET1</v>
      </c>
    </row>
    <row r="1733" spans="1:40">
      <c r="A1733" t="s">
        <v>120</v>
      </c>
      <c r="B1733" t="s">
        <v>121</v>
      </c>
      <c r="C1733" t="s">
        <v>1152</v>
      </c>
      <c r="D1733" t="s">
        <v>129</v>
      </c>
      <c r="E1733">
        <v>1</v>
      </c>
      <c r="G1733" t="s">
        <v>130</v>
      </c>
      <c r="I1733" t="s">
        <v>125</v>
      </c>
      <c r="Z1733" t="str">
        <f>IFERROR(MID(AA1733,FIND("-",H1733,1)+1,20),_xlfn.IFNA(VLOOKUP(F1733&amp;"-"&amp;AA1733,Ref_Kontak!$A:$E,4,FALSE),Ref_Kontak!$H$2))</f>
        <v>628999007703</v>
      </c>
      <c r="AA1733" t="str">
        <f t="shared" si="270"/>
        <v/>
      </c>
      <c r="AB1733" t="str">
        <f t="shared" si="271"/>
        <v/>
      </c>
      <c r="AC1733" t="str">
        <f t="shared" si="272"/>
        <v>628999007703</v>
      </c>
      <c r="AD1733" t="str">
        <f t="shared" si="273"/>
        <v>Halo+,+Visual+AI+5S+mendeteksi+Violation%3A+METALDET1-LINE+8</v>
      </c>
      <c r="AE1733" t="str">
        <f t="shared" si="274"/>
        <v>https://web.whatsapp.com/send/?phone=628999007703&amp;text=Halo+,+Visual+AI+5S+mendeteksi+Violation%3A+METALDET1-LINE+8&amp;type=phone_number&amp;app_absent=0</v>
      </c>
      <c r="AF1733" t="b">
        <f>IF(ISNA(VLOOKUP(D1733&amp;"-"&amp;AB1733, Ref_Kontak!$A:$E, 4, FALSE)), FALSE, TRUE)</f>
        <v>0</v>
      </c>
      <c r="AG1733" t="str">
        <f>_xlfn.IFNA(VLOOKUP(Z1733,Ref_Kontak!H:H,1,FALSE),"FALSE")</f>
        <v>628999007703</v>
      </c>
      <c r="AH1733" t="str">
        <f t="shared" si="275"/>
        <v>METALDET1-LINE 8</v>
      </c>
      <c r="AI1733">
        <f>IF(I1733="violation",COUNTIF($AH$1:AH1733,AH1733),0)</f>
        <v>818</v>
      </c>
      <c r="AJ1733" t="str">
        <f t="shared" si="276"/>
        <v>violation-METALDET1</v>
      </c>
      <c r="AK1733">
        <f>IF(I1733="violation",COUNTIF($AJ$1:AJ1733,AJ1733),FALSE)</f>
        <v>1498</v>
      </c>
      <c r="AL1733">
        <f t="shared" si="277"/>
        <v>0</v>
      </c>
      <c r="AM1733">
        <f t="shared" si="278"/>
        <v>3</v>
      </c>
      <c r="AN1733" t="str">
        <f t="shared" si="279"/>
        <v>ALERT! 3 Violation founded @METALDET1</v>
      </c>
    </row>
    <row r="1734" spans="1:40">
      <c r="A1734" t="s">
        <v>120</v>
      </c>
      <c r="B1734" t="s">
        <v>121</v>
      </c>
      <c r="C1734" t="s">
        <v>1153</v>
      </c>
      <c r="D1734" t="s">
        <v>129</v>
      </c>
      <c r="E1734">
        <v>1</v>
      </c>
      <c r="G1734" t="s">
        <v>130</v>
      </c>
      <c r="I1734" t="s">
        <v>125</v>
      </c>
      <c r="Z1734" t="str">
        <f>IFERROR(MID(AA1734,FIND("-",H1734,1)+1,20),_xlfn.IFNA(VLOOKUP(F1734&amp;"-"&amp;AA1734,Ref_Kontak!$A:$E,4,FALSE),Ref_Kontak!$H$2))</f>
        <v>628999007703</v>
      </c>
      <c r="AA1734" t="str">
        <f t="shared" si="270"/>
        <v/>
      </c>
      <c r="AB1734" t="str">
        <f t="shared" si="271"/>
        <v/>
      </c>
      <c r="AC1734" t="str">
        <f t="shared" si="272"/>
        <v>628999007703</v>
      </c>
      <c r="AD1734" t="str">
        <f t="shared" si="273"/>
        <v>Halo+,+Visual+AI+5S+mendeteksi+Violation%3A+METALDET1-LINE+8</v>
      </c>
      <c r="AE1734" t="str">
        <f t="shared" si="274"/>
        <v>https://web.whatsapp.com/send/?phone=628999007703&amp;text=Halo+,+Visual+AI+5S+mendeteksi+Violation%3A+METALDET1-LINE+8&amp;type=phone_number&amp;app_absent=0</v>
      </c>
      <c r="AF1734" t="b">
        <f>IF(ISNA(VLOOKUP(D1734&amp;"-"&amp;AB1734, Ref_Kontak!$A:$E, 4, FALSE)), FALSE, TRUE)</f>
        <v>0</v>
      </c>
      <c r="AG1734" t="str">
        <f>_xlfn.IFNA(VLOOKUP(Z1734,Ref_Kontak!H:H,1,FALSE),"FALSE")</f>
        <v>628999007703</v>
      </c>
      <c r="AH1734" t="str">
        <f t="shared" si="275"/>
        <v>METALDET1-LINE 8</v>
      </c>
      <c r="AI1734">
        <f>IF(I1734="violation",COUNTIF($AH$1:AH1734,AH1734),0)</f>
        <v>819</v>
      </c>
      <c r="AJ1734" t="str">
        <f t="shared" si="276"/>
        <v>violation-METALDET1</v>
      </c>
      <c r="AK1734">
        <f>IF(I1734="violation",COUNTIF($AJ$1:AJ1734,AJ1734),FALSE)</f>
        <v>1499</v>
      </c>
      <c r="AL1734">
        <f t="shared" si="277"/>
        <v>0</v>
      </c>
      <c r="AM1734">
        <f t="shared" si="278"/>
        <v>3</v>
      </c>
      <c r="AN1734" t="str">
        <f t="shared" si="279"/>
        <v>ALERT! 3 Violation founded @METALDET1</v>
      </c>
    </row>
    <row r="1735" spans="1:40">
      <c r="A1735" t="s">
        <v>120</v>
      </c>
      <c r="B1735" t="s">
        <v>121</v>
      </c>
      <c r="C1735" t="s">
        <v>1153</v>
      </c>
      <c r="D1735" t="s">
        <v>589</v>
      </c>
      <c r="E1735">
        <v>1</v>
      </c>
      <c r="G1735" t="s">
        <v>130</v>
      </c>
      <c r="I1735" t="s">
        <v>125</v>
      </c>
      <c r="Z1735" t="str">
        <f>IFERROR(MID(AA1735,FIND("-",H1735,1)+1,20),_xlfn.IFNA(VLOOKUP(F1735&amp;"-"&amp;AA1735,Ref_Kontak!$A:$E,4,FALSE),Ref_Kontak!$H$2))</f>
        <v>628999007703</v>
      </c>
      <c r="AA1735" t="str">
        <f t="shared" si="270"/>
        <v/>
      </c>
      <c r="AB1735" t="str">
        <f t="shared" si="271"/>
        <v/>
      </c>
      <c r="AC1735" t="str">
        <f t="shared" si="272"/>
        <v>628999007703</v>
      </c>
      <c r="AD1735" t="str">
        <f t="shared" si="273"/>
        <v>Halo+,+Visual+AI+5S+mendeteksi+Violation%3A+METALDET1-LINE+13</v>
      </c>
      <c r="AE1735" t="str">
        <f t="shared" si="274"/>
        <v>https://web.whatsapp.com/send/?phone=628999007703&amp;text=Halo+,+Visual+AI+5S+mendeteksi+Violation%3A+METALDET1-LINE+13&amp;type=phone_number&amp;app_absent=0</v>
      </c>
      <c r="AF1735" t="b">
        <f>IF(ISNA(VLOOKUP(D1735&amp;"-"&amp;AB1735, Ref_Kontak!$A:$E, 4, FALSE)), FALSE, TRUE)</f>
        <v>0</v>
      </c>
      <c r="AG1735" t="str">
        <f>_xlfn.IFNA(VLOOKUP(Z1735,Ref_Kontak!H:H,1,FALSE),"FALSE")</f>
        <v>628999007703</v>
      </c>
      <c r="AH1735" t="str">
        <f t="shared" si="275"/>
        <v>METALDET1-LINE 13</v>
      </c>
      <c r="AI1735">
        <f>IF(I1735="violation",COUNTIF($AH$1:AH1735,AH1735),0)</f>
        <v>682</v>
      </c>
      <c r="AJ1735" t="str">
        <f t="shared" si="276"/>
        <v>violation-METALDET1</v>
      </c>
      <c r="AK1735">
        <f>IF(I1735="violation",COUNTIF($AJ$1:AJ1735,AJ1735),FALSE)</f>
        <v>1500</v>
      </c>
      <c r="AL1735">
        <f t="shared" si="277"/>
        <v>0</v>
      </c>
      <c r="AM1735">
        <f t="shared" si="278"/>
        <v>3</v>
      </c>
      <c r="AN1735" t="str">
        <f t="shared" si="279"/>
        <v>ALERT! 3 Violation founded @METALDET1</v>
      </c>
    </row>
    <row r="1736" spans="1:40">
      <c r="A1736" t="s">
        <v>120</v>
      </c>
      <c r="B1736" t="s">
        <v>121</v>
      </c>
      <c r="C1736" t="s">
        <v>1154</v>
      </c>
      <c r="D1736" t="s">
        <v>129</v>
      </c>
      <c r="E1736">
        <v>1</v>
      </c>
      <c r="G1736" t="s">
        <v>130</v>
      </c>
      <c r="I1736" t="s">
        <v>125</v>
      </c>
      <c r="Z1736" t="str">
        <f>IFERROR(MID(AA1736,FIND("-",H1736,1)+1,20),_xlfn.IFNA(VLOOKUP(F1736&amp;"-"&amp;AA1736,Ref_Kontak!$A:$E,4,FALSE),Ref_Kontak!$H$2))</f>
        <v>628999007703</v>
      </c>
      <c r="AA1736" t="str">
        <f t="shared" si="270"/>
        <v/>
      </c>
      <c r="AB1736" t="str">
        <f t="shared" si="271"/>
        <v/>
      </c>
      <c r="AC1736" t="str">
        <f t="shared" si="272"/>
        <v>628999007703</v>
      </c>
      <c r="AD1736" t="str">
        <f t="shared" si="273"/>
        <v>Halo+,+Visual+AI+5S+mendeteksi+Violation%3A+METALDET1-LINE+8</v>
      </c>
      <c r="AE1736" t="str">
        <f t="shared" si="274"/>
        <v>https://web.whatsapp.com/send/?phone=628999007703&amp;text=Halo+,+Visual+AI+5S+mendeteksi+Violation%3A+METALDET1-LINE+8&amp;type=phone_number&amp;app_absent=0</v>
      </c>
      <c r="AF1736" t="b">
        <f>IF(ISNA(VLOOKUP(D1736&amp;"-"&amp;AB1736, Ref_Kontak!$A:$E, 4, FALSE)), FALSE, TRUE)</f>
        <v>0</v>
      </c>
      <c r="AG1736" t="str">
        <f>_xlfn.IFNA(VLOOKUP(Z1736,Ref_Kontak!H:H,1,FALSE),"FALSE")</f>
        <v>628999007703</v>
      </c>
      <c r="AH1736" t="str">
        <f t="shared" si="275"/>
        <v>METALDET1-LINE 8</v>
      </c>
      <c r="AI1736">
        <f>IF(I1736="violation",COUNTIF($AH$1:AH1736,AH1736),0)</f>
        <v>820</v>
      </c>
      <c r="AJ1736" t="str">
        <f t="shared" si="276"/>
        <v>violation-METALDET1</v>
      </c>
      <c r="AK1736">
        <f>IF(I1736="violation",COUNTIF($AJ$1:AJ1736,AJ1736),FALSE)</f>
        <v>1501</v>
      </c>
      <c r="AL1736">
        <f t="shared" si="277"/>
        <v>0</v>
      </c>
      <c r="AM1736">
        <f t="shared" si="278"/>
        <v>3</v>
      </c>
      <c r="AN1736" t="str">
        <f t="shared" si="279"/>
        <v>ALERT! 3 Violation founded @METALDET1</v>
      </c>
    </row>
    <row r="1737" spans="1:40">
      <c r="A1737" t="s">
        <v>120</v>
      </c>
      <c r="B1737" t="s">
        <v>121</v>
      </c>
      <c r="C1737" t="s">
        <v>1155</v>
      </c>
      <c r="D1737" t="s">
        <v>589</v>
      </c>
      <c r="E1737">
        <v>1</v>
      </c>
      <c r="G1737" t="s">
        <v>130</v>
      </c>
      <c r="I1737" t="s">
        <v>125</v>
      </c>
      <c r="Z1737" t="str">
        <f>IFERROR(MID(AA1737,FIND("-",H1737,1)+1,20),_xlfn.IFNA(VLOOKUP(F1737&amp;"-"&amp;AA1737,Ref_Kontak!$A:$E,4,FALSE),Ref_Kontak!$H$2))</f>
        <v>628999007703</v>
      </c>
      <c r="AA1737" t="str">
        <f t="shared" si="270"/>
        <v/>
      </c>
      <c r="AB1737" t="str">
        <f t="shared" si="271"/>
        <v/>
      </c>
      <c r="AC1737" t="str">
        <f t="shared" si="272"/>
        <v>628999007703</v>
      </c>
      <c r="AD1737" t="str">
        <f t="shared" si="273"/>
        <v>Halo+,+Visual+AI+5S+mendeteksi+Violation%3A+METALDET1-LINE+13</v>
      </c>
      <c r="AE1737" t="str">
        <f t="shared" si="274"/>
        <v>https://web.whatsapp.com/send/?phone=628999007703&amp;text=Halo+,+Visual+AI+5S+mendeteksi+Violation%3A+METALDET1-LINE+13&amp;type=phone_number&amp;app_absent=0</v>
      </c>
      <c r="AF1737" t="b">
        <f>IF(ISNA(VLOOKUP(D1737&amp;"-"&amp;AB1737, Ref_Kontak!$A:$E, 4, FALSE)), FALSE, TRUE)</f>
        <v>0</v>
      </c>
      <c r="AG1737" t="str">
        <f>_xlfn.IFNA(VLOOKUP(Z1737,Ref_Kontak!H:H,1,FALSE),"FALSE")</f>
        <v>628999007703</v>
      </c>
      <c r="AH1737" t="str">
        <f t="shared" si="275"/>
        <v>METALDET1-LINE 13</v>
      </c>
      <c r="AI1737">
        <f>IF(I1737="violation",COUNTIF($AH$1:AH1737,AH1737),0)</f>
        <v>683</v>
      </c>
      <c r="AJ1737" t="str">
        <f t="shared" si="276"/>
        <v>violation-METALDET1</v>
      </c>
      <c r="AK1737">
        <f>IF(I1737="violation",COUNTIF($AJ$1:AJ1737,AJ1737),FALSE)</f>
        <v>1502</v>
      </c>
      <c r="AL1737">
        <f t="shared" si="277"/>
        <v>0</v>
      </c>
      <c r="AM1737">
        <f t="shared" si="278"/>
        <v>3</v>
      </c>
      <c r="AN1737" t="str">
        <f t="shared" si="279"/>
        <v>ALERT! 3 Violation founded @METALDET1</v>
      </c>
    </row>
    <row r="1738" spans="1:40">
      <c r="A1738" t="s">
        <v>120</v>
      </c>
      <c r="B1738" t="s">
        <v>121</v>
      </c>
      <c r="C1738" t="s">
        <v>1155</v>
      </c>
      <c r="D1738" t="s">
        <v>129</v>
      </c>
      <c r="E1738">
        <v>1</v>
      </c>
      <c r="G1738" t="s">
        <v>130</v>
      </c>
      <c r="I1738" t="s">
        <v>125</v>
      </c>
      <c r="Z1738" t="str">
        <f>IFERROR(MID(AA1738,FIND("-",H1738,1)+1,20),_xlfn.IFNA(VLOOKUP(F1738&amp;"-"&amp;AA1738,Ref_Kontak!$A:$E,4,FALSE),Ref_Kontak!$H$2))</f>
        <v>628999007703</v>
      </c>
      <c r="AA1738" t="str">
        <f t="shared" si="270"/>
        <v/>
      </c>
      <c r="AB1738" t="str">
        <f t="shared" si="271"/>
        <v/>
      </c>
      <c r="AC1738" t="str">
        <f t="shared" si="272"/>
        <v>628999007703</v>
      </c>
      <c r="AD1738" t="str">
        <f t="shared" si="273"/>
        <v>Halo+,+Visual+AI+5S+mendeteksi+Violation%3A+METALDET1-LINE+8</v>
      </c>
      <c r="AE1738" t="str">
        <f t="shared" si="274"/>
        <v>https://web.whatsapp.com/send/?phone=628999007703&amp;text=Halo+,+Visual+AI+5S+mendeteksi+Violation%3A+METALDET1-LINE+8&amp;type=phone_number&amp;app_absent=0</v>
      </c>
      <c r="AF1738" t="b">
        <f>IF(ISNA(VLOOKUP(D1738&amp;"-"&amp;AB1738, Ref_Kontak!$A:$E, 4, FALSE)), FALSE, TRUE)</f>
        <v>0</v>
      </c>
      <c r="AG1738" t="str">
        <f>_xlfn.IFNA(VLOOKUP(Z1738,Ref_Kontak!H:H,1,FALSE),"FALSE")</f>
        <v>628999007703</v>
      </c>
      <c r="AH1738" t="str">
        <f t="shared" si="275"/>
        <v>METALDET1-LINE 8</v>
      </c>
      <c r="AI1738">
        <f>IF(I1738="violation",COUNTIF($AH$1:AH1738,AH1738),0)</f>
        <v>821</v>
      </c>
      <c r="AJ1738" t="str">
        <f t="shared" si="276"/>
        <v>violation-METALDET1</v>
      </c>
      <c r="AK1738">
        <f>IF(I1738="violation",COUNTIF($AJ$1:AJ1738,AJ1738),FALSE)</f>
        <v>1503</v>
      </c>
      <c r="AL1738">
        <f t="shared" si="277"/>
        <v>0</v>
      </c>
      <c r="AM1738">
        <f t="shared" si="278"/>
        <v>3</v>
      </c>
      <c r="AN1738" t="str">
        <f t="shared" si="279"/>
        <v>ALERT! 3 Violation founded @METALDET1</v>
      </c>
    </row>
    <row r="1739" spans="1:40">
      <c r="A1739" t="s">
        <v>120</v>
      </c>
      <c r="B1739" t="s">
        <v>121</v>
      </c>
      <c r="C1739" t="s">
        <v>1155</v>
      </c>
      <c r="D1739" t="s">
        <v>589</v>
      </c>
      <c r="E1739">
        <v>1</v>
      </c>
      <c r="G1739" t="s">
        <v>130</v>
      </c>
      <c r="I1739" t="s">
        <v>125</v>
      </c>
      <c r="Z1739" t="str">
        <f>IFERROR(MID(AA1739,FIND("-",H1739,1)+1,20),_xlfn.IFNA(VLOOKUP(F1739&amp;"-"&amp;AA1739,Ref_Kontak!$A:$E,4,FALSE),Ref_Kontak!$H$2))</f>
        <v>628999007703</v>
      </c>
      <c r="AA1739" t="str">
        <f t="shared" si="270"/>
        <v/>
      </c>
      <c r="AB1739" t="str">
        <f t="shared" si="271"/>
        <v/>
      </c>
      <c r="AC1739" t="str">
        <f t="shared" si="272"/>
        <v>628999007703</v>
      </c>
      <c r="AD1739" t="str">
        <f t="shared" si="273"/>
        <v>Halo+,+Visual+AI+5S+mendeteksi+Violation%3A+METALDET1-LINE+13</v>
      </c>
      <c r="AE1739" t="str">
        <f t="shared" si="274"/>
        <v>https://web.whatsapp.com/send/?phone=628999007703&amp;text=Halo+,+Visual+AI+5S+mendeteksi+Violation%3A+METALDET1-LINE+13&amp;type=phone_number&amp;app_absent=0</v>
      </c>
      <c r="AF1739" t="b">
        <f>IF(ISNA(VLOOKUP(D1739&amp;"-"&amp;AB1739, Ref_Kontak!$A:$E, 4, FALSE)), FALSE, TRUE)</f>
        <v>0</v>
      </c>
      <c r="AG1739" t="str">
        <f>_xlfn.IFNA(VLOOKUP(Z1739,Ref_Kontak!H:H,1,FALSE),"FALSE")</f>
        <v>628999007703</v>
      </c>
      <c r="AH1739" t="str">
        <f t="shared" si="275"/>
        <v>METALDET1-LINE 13</v>
      </c>
      <c r="AI1739">
        <f>IF(I1739="violation",COUNTIF($AH$1:AH1739,AH1739),0)</f>
        <v>684</v>
      </c>
      <c r="AJ1739" t="str">
        <f t="shared" si="276"/>
        <v>violation-METALDET1</v>
      </c>
      <c r="AK1739">
        <f>IF(I1739="violation",COUNTIF($AJ$1:AJ1739,AJ1739),FALSE)</f>
        <v>1504</v>
      </c>
      <c r="AL1739">
        <f t="shared" si="277"/>
        <v>0</v>
      </c>
      <c r="AM1739">
        <f t="shared" si="278"/>
        <v>3</v>
      </c>
      <c r="AN1739" t="str">
        <f t="shared" si="279"/>
        <v>ALERT! 3 Violation founded @METALDET1</v>
      </c>
    </row>
    <row r="1740" spans="1:40">
      <c r="A1740" t="s">
        <v>120</v>
      </c>
      <c r="B1740" t="s">
        <v>121</v>
      </c>
      <c r="C1740" t="s">
        <v>1156</v>
      </c>
      <c r="D1740" t="s">
        <v>129</v>
      </c>
      <c r="E1740">
        <v>1</v>
      </c>
      <c r="G1740" t="s">
        <v>130</v>
      </c>
      <c r="I1740" t="s">
        <v>125</v>
      </c>
      <c r="Z1740" t="str">
        <f>IFERROR(MID(AA1740,FIND("-",H1740,1)+1,20),_xlfn.IFNA(VLOOKUP(F1740&amp;"-"&amp;AA1740,Ref_Kontak!$A:$E,4,FALSE),Ref_Kontak!$H$2))</f>
        <v>628999007703</v>
      </c>
      <c r="AA1740" t="str">
        <f t="shared" si="270"/>
        <v/>
      </c>
      <c r="AB1740" t="str">
        <f t="shared" si="271"/>
        <v/>
      </c>
      <c r="AC1740" t="str">
        <f t="shared" si="272"/>
        <v>628999007703</v>
      </c>
      <c r="AD1740" t="str">
        <f t="shared" si="273"/>
        <v>Halo+,+Visual+AI+5S+mendeteksi+Violation%3A+METALDET1-LINE+8</v>
      </c>
      <c r="AE1740" t="str">
        <f t="shared" si="274"/>
        <v>https://web.whatsapp.com/send/?phone=628999007703&amp;text=Halo+,+Visual+AI+5S+mendeteksi+Violation%3A+METALDET1-LINE+8&amp;type=phone_number&amp;app_absent=0</v>
      </c>
      <c r="AF1740" t="b">
        <f>IF(ISNA(VLOOKUP(D1740&amp;"-"&amp;AB1740, Ref_Kontak!$A:$E, 4, FALSE)), FALSE, TRUE)</f>
        <v>0</v>
      </c>
      <c r="AG1740" t="str">
        <f>_xlfn.IFNA(VLOOKUP(Z1740,Ref_Kontak!H:H,1,FALSE),"FALSE")</f>
        <v>628999007703</v>
      </c>
      <c r="AH1740" t="str">
        <f t="shared" si="275"/>
        <v>METALDET1-LINE 8</v>
      </c>
      <c r="AI1740">
        <f>IF(I1740="violation",COUNTIF($AH$1:AH1740,AH1740),0)</f>
        <v>822</v>
      </c>
      <c r="AJ1740" t="str">
        <f t="shared" si="276"/>
        <v>violation-METALDET1</v>
      </c>
      <c r="AK1740">
        <f>IF(I1740="violation",COUNTIF($AJ$1:AJ1740,AJ1740),FALSE)</f>
        <v>1505</v>
      </c>
      <c r="AL1740">
        <f t="shared" si="277"/>
        <v>0</v>
      </c>
      <c r="AM1740">
        <f t="shared" si="278"/>
        <v>3</v>
      </c>
      <c r="AN1740" t="str">
        <f t="shared" si="279"/>
        <v>ALERT! 3 Violation founded @METALDET1</v>
      </c>
    </row>
    <row r="1741" spans="1:40">
      <c r="A1741" t="s">
        <v>120</v>
      </c>
      <c r="B1741" t="s">
        <v>121</v>
      </c>
      <c r="C1741" t="s">
        <v>1156</v>
      </c>
      <c r="D1741" t="s">
        <v>589</v>
      </c>
      <c r="E1741">
        <v>1</v>
      </c>
      <c r="G1741" t="s">
        <v>130</v>
      </c>
      <c r="I1741" t="s">
        <v>125</v>
      </c>
      <c r="Z1741" t="str">
        <f>IFERROR(MID(AA1741,FIND("-",H1741,1)+1,20),_xlfn.IFNA(VLOOKUP(F1741&amp;"-"&amp;AA1741,Ref_Kontak!$A:$E,4,FALSE),Ref_Kontak!$H$2))</f>
        <v>628999007703</v>
      </c>
      <c r="AA1741" t="str">
        <f t="shared" si="270"/>
        <v/>
      </c>
      <c r="AB1741" t="str">
        <f t="shared" si="271"/>
        <v/>
      </c>
      <c r="AC1741" t="str">
        <f t="shared" si="272"/>
        <v>628999007703</v>
      </c>
      <c r="AD1741" t="str">
        <f t="shared" si="273"/>
        <v>Halo+,+Visual+AI+5S+mendeteksi+Violation%3A+METALDET1-LINE+13</v>
      </c>
      <c r="AE1741" t="str">
        <f t="shared" si="274"/>
        <v>https://web.whatsapp.com/send/?phone=628999007703&amp;text=Halo+,+Visual+AI+5S+mendeteksi+Violation%3A+METALDET1-LINE+13&amp;type=phone_number&amp;app_absent=0</v>
      </c>
      <c r="AF1741" t="b">
        <f>IF(ISNA(VLOOKUP(D1741&amp;"-"&amp;AB1741, Ref_Kontak!$A:$E, 4, FALSE)), FALSE, TRUE)</f>
        <v>0</v>
      </c>
      <c r="AG1741" t="str">
        <f>_xlfn.IFNA(VLOOKUP(Z1741,Ref_Kontak!H:H,1,FALSE),"FALSE")</f>
        <v>628999007703</v>
      </c>
      <c r="AH1741" t="str">
        <f t="shared" si="275"/>
        <v>METALDET1-LINE 13</v>
      </c>
      <c r="AI1741">
        <f>IF(I1741="violation",COUNTIF($AH$1:AH1741,AH1741),0)</f>
        <v>685</v>
      </c>
      <c r="AJ1741" t="str">
        <f t="shared" si="276"/>
        <v>violation-METALDET1</v>
      </c>
      <c r="AK1741">
        <f>IF(I1741="violation",COUNTIF($AJ$1:AJ1741,AJ1741),FALSE)</f>
        <v>1506</v>
      </c>
      <c r="AL1741">
        <f t="shared" si="277"/>
        <v>0</v>
      </c>
      <c r="AM1741">
        <f t="shared" si="278"/>
        <v>3</v>
      </c>
      <c r="AN1741" t="str">
        <f t="shared" si="279"/>
        <v>ALERT! 3 Violation founded @METALDET1</v>
      </c>
    </row>
    <row r="1742" spans="1:40">
      <c r="A1742" t="s">
        <v>120</v>
      </c>
      <c r="B1742" t="s">
        <v>121</v>
      </c>
      <c r="C1742" t="s">
        <v>1157</v>
      </c>
      <c r="D1742" t="s">
        <v>589</v>
      </c>
      <c r="E1742">
        <v>1</v>
      </c>
      <c r="G1742" t="s">
        <v>130</v>
      </c>
      <c r="I1742" t="s">
        <v>125</v>
      </c>
      <c r="Z1742" t="str">
        <f>IFERROR(MID(AA1742,FIND("-",H1742,1)+1,20),_xlfn.IFNA(VLOOKUP(F1742&amp;"-"&amp;AA1742,Ref_Kontak!$A:$E,4,FALSE),Ref_Kontak!$H$2))</f>
        <v>628999007703</v>
      </c>
      <c r="AA1742" t="str">
        <f t="shared" si="270"/>
        <v/>
      </c>
      <c r="AB1742" t="str">
        <f t="shared" si="271"/>
        <v/>
      </c>
      <c r="AC1742" t="str">
        <f t="shared" si="272"/>
        <v>628999007703</v>
      </c>
      <c r="AD1742" t="str">
        <f t="shared" si="273"/>
        <v>Halo+,+Visual+AI+5S+mendeteksi+Violation%3A+METALDET1-LINE+13</v>
      </c>
      <c r="AE1742" t="str">
        <f t="shared" si="274"/>
        <v>https://web.whatsapp.com/send/?phone=628999007703&amp;text=Halo+,+Visual+AI+5S+mendeteksi+Violation%3A+METALDET1-LINE+13&amp;type=phone_number&amp;app_absent=0</v>
      </c>
      <c r="AF1742" t="b">
        <f>IF(ISNA(VLOOKUP(D1742&amp;"-"&amp;AB1742, Ref_Kontak!$A:$E, 4, FALSE)), FALSE, TRUE)</f>
        <v>0</v>
      </c>
      <c r="AG1742" t="str">
        <f>_xlfn.IFNA(VLOOKUP(Z1742,Ref_Kontak!H:H,1,FALSE),"FALSE")</f>
        <v>628999007703</v>
      </c>
      <c r="AH1742" t="str">
        <f t="shared" si="275"/>
        <v>METALDET1-LINE 13</v>
      </c>
      <c r="AI1742">
        <f>IF(I1742="violation",COUNTIF($AH$1:AH1742,AH1742),0)</f>
        <v>686</v>
      </c>
      <c r="AJ1742" t="str">
        <f t="shared" si="276"/>
        <v>violation-METALDET1</v>
      </c>
      <c r="AK1742">
        <f>IF(I1742="violation",COUNTIF($AJ$1:AJ1742,AJ1742),FALSE)</f>
        <v>1507</v>
      </c>
      <c r="AL1742">
        <f t="shared" si="277"/>
        <v>0</v>
      </c>
      <c r="AM1742">
        <f t="shared" si="278"/>
        <v>3</v>
      </c>
      <c r="AN1742" t="str">
        <f t="shared" si="279"/>
        <v>ALERT! 3 Violation founded @METALDET1</v>
      </c>
    </row>
    <row r="1743" spans="1:40">
      <c r="A1743" t="s">
        <v>120</v>
      </c>
      <c r="B1743" t="s">
        <v>121</v>
      </c>
      <c r="C1743" t="s">
        <v>1157</v>
      </c>
      <c r="D1743" t="s">
        <v>129</v>
      </c>
      <c r="E1743">
        <v>1</v>
      </c>
      <c r="G1743" t="s">
        <v>130</v>
      </c>
      <c r="I1743" t="s">
        <v>125</v>
      </c>
      <c r="Z1743" t="str">
        <f>IFERROR(MID(AA1743,FIND("-",H1743,1)+1,20),_xlfn.IFNA(VLOOKUP(F1743&amp;"-"&amp;AA1743,Ref_Kontak!$A:$E,4,FALSE),Ref_Kontak!$H$2))</f>
        <v>628999007703</v>
      </c>
      <c r="AA1743" t="str">
        <f t="shared" si="270"/>
        <v/>
      </c>
      <c r="AB1743" t="str">
        <f t="shared" si="271"/>
        <v/>
      </c>
      <c r="AC1743" t="str">
        <f t="shared" si="272"/>
        <v>628999007703</v>
      </c>
      <c r="AD1743" t="str">
        <f t="shared" si="273"/>
        <v>Halo+,+Visual+AI+5S+mendeteksi+Violation%3A+METALDET1-LINE+8</v>
      </c>
      <c r="AE1743" t="str">
        <f t="shared" si="274"/>
        <v>https://web.whatsapp.com/send/?phone=628999007703&amp;text=Halo+,+Visual+AI+5S+mendeteksi+Violation%3A+METALDET1-LINE+8&amp;type=phone_number&amp;app_absent=0</v>
      </c>
      <c r="AF1743" t="b">
        <f>IF(ISNA(VLOOKUP(D1743&amp;"-"&amp;AB1743, Ref_Kontak!$A:$E, 4, FALSE)), FALSE, TRUE)</f>
        <v>0</v>
      </c>
      <c r="AG1743" t="str">
        <f>_xlfn.IFNA(VLOOKUP(Z1743,Ref_Kontak!H:H,1,FALSE),"FALSE")</f>
        <v>628999007703</v>
      </c>
      <c r="AH1743" t="str">
        <f t="shared" si="275"/>
        <v>METALDET1-LINE 8</v>
      </c>
      <c r="AI1743">
        <f>IF(I1743="violation",COUNTIF($AH$1:AH1743,AH1743),0)</f>
        <v>823</v>
      </c>
      <c r="AJ1743" t="str">
        <f t="shared" si="276"/>
        <v>violation-METALDET1</v>
      </c>
      <c r="AK1743">
        <f>IF(I1743="violation",COUNTIF($AJ$1:AJ1743,AJ1743),FALSE)</f>
        <v>1508</v>
      </c>
      <c r="AL1743">
        <f t="shared" si="277"/>
        <v>0</v>
      </c>
      <c r="AM1743">
        <f t="shared" si="278"/>
        <v>3</v>
      </c>
      <c r="AN1743" t="str">
        <f t="shared" si="279"/>
        <v>ALERT! 3 Violation founded @METALDET1</v>
      </c>
    </row>
    <row r="1744" spans="1:40">
      <c r="A1744" t="s">
        <v>120</v>
      </c>
      <c r="B1744" t="s">
        <v>121</v>
      </c>
      <c r="C1744" t="s">
        <v>1158</v>
      </c>
      <c r="D1744" t="s">
        <v>129</v>
      </c>
      <c r="E1744">
        <v>1</v>
      </c>
      <c r="G1744" t="s">
        <v>130</v>
      </c>
      <c r="I1744" t="s">
        <v>125</v>
      </c>
      <c r="Z1744" t="str">
        <f>IFERROR(MID(AA1744,FIND("-",H1744,1)+1,20),_xlfn.IFNA(VLOOKUP(F1744&amp;"-"&amp;AA1744,Ref_Kontak!$A:$E,4,FALSE),Ref_Kontak!$H$2))</f>
        <v>628999007703</v>
      </c>
      <c r="AA1744" t="str">
        <f t="shared" si="270"/>
        <v/>
      </c>
      <c r="AB1744" t="str">
        <f t="shared" si="271"/>
        <v/>
      </c>
      <c r="AC1744" t="str">
        <f t="shared" si="272"/>
        <v>628999007703</v>
      </c>
      <c r="AD1744" t="str">
        <f t="shared" si="273"/>
        <v>Halo+,+Visual+AI+5S+mendeteksi+Violation%3A+METALDET1-LINE+8</v>
      </c>
      <c r="AE1744" t="str">
        <f t="shared" si="274"/>
        <v>https://web.whatsapp.com/send/?phone=628999007703&amp;text=Halo+,+Visual+AI+5S+mendeteksi+Violation%3A+METALDET1-LINE+8&amp;type=phone_number&amp;app_absent=0</v>
      </c>
      <c r="AF1744" t="b">
        <f>IF(ISNA(VLOOKUP(D1744&amp;"-"&amp;AB1744, Ref_Kontak!$A:$E, 4, FALSE)), FALSE, TRUE)</f>
        <v>0</v>
      </c>
      <c r="AG1744" t="str">
        <f>_xlfn.IFNA(VLOOKUP(Z1744,Ref_Kontak!H:H,1,FALSE),"FALSE")</f>
        <v>628999007703</v>
      </c>
      <c r="AH1744" t="str">
        <f t="shared" si="275"/>
        <v>METALDET1-LINE 8</v>
      </c>
      <c r="AI1744">
        <f>IF(I1744="violation",COUNTIF($AH$1:AH1744,AH1744),0)</f>
        <v>824</v>
      </c>
      <c r="AJ1744" t="str">
        <f t="shared" si="276"/>
        <v>violation-METALDET1</v>
      </c>
      <c r="AK1744">
        <f>IF(I1744="violation",COUNTIF($AJ$1:AJ1744,AJ1744),FALSE)</f>
        <v>1509</v>
      </c>
      <c r="AL1744">
        <f t="shared" si="277"/>
        <v>0</v>
      </c>
      <c r="AM1744">
        <f t="shared" si="278"/>
        <v>3</v>
      </c>
      <c r="AN1744" t="str">
        <f t="shared" si="279"/>
        <v>ALERT! 3 Violation founded @METALDET1</v>
      </c>
    </row>
    <row r="1745" spans="1:40">
      <c r="A1745" t="s">
        <v>120</v>
      </c>
      <c r="B1745" t="s">
        <v>121</v>
      </c>
      <c r="C1745" t="s">
        <v>1158</v>
      </c>
      <c r="D1745" t="s">
        <v>589</v>
      </c>
      <c r="E1745">
        <v>1</v>
      </c>
      <c r="G1745" t="s">
        <v>130</v>
      </c>
      <c r="I1745" t="s">
        <v>125</v>
      </c>
      <c r="Z1745" t="str">
        <f>IFERROR(MID(AA1745,FIND("-",H1745,1)+1,20),_xlfn.IFNA(VLOOKUP(F1745&amp;"-"&amp;AA1745,Ref_Kontak!$A:$E,4,FALSE),Ref_Kontak!$H$2))</f>
        <v>628999007703</v>
      </c>
      <c r="AA1745" t="str">
        <f t="shared" si="270"/>
        <v/>
      </c>
      <c r="AB1745" t="str">
        <f t="shared" si="271"/>
        <v/>
      </c>
      <c r="AC1745" t="str">
        <f t="shared" si="272"/>
        <v>628999007703</v>
      </c>
      <c r="AD1745" t="str">
        <f t="shared" si="273"/>
        <v>Halo+,+Visual+AI+5S+mendeteksi+Violation%3A+METALDET1-LINE+13</v>
      </c>
      <c r="AE1745" t="str">
        <f t="shared" si="274"/>
        <v>https://web.whatsapp.com/send/?phone=628999007703&amp;text=Halo+,+Visual+AI+5S+mendeteksi+Violation%3A+METALDET1-LINE+13&amp;type=phone_number&amp;app_absent=0</v>
      </c>
      <c r="AF1745" t="b">
        <f>IF(ISNA(VLOOKUP(D1745&amp;"-"&amp;AB1745, Ref_Kontak!$A:$E, 4, FALSE)), FALSE, TRUE)</f>
        <v>0</v>
      </c>
      <c r="AG1745" t="str">
        <f>_xlfn.IFNA(VLOOKUP(Z1745,Ref_Kontak!H:H,1,FALSE),"FALSE")</f>
        <v>628999007703</v>
      </c>
      <c r="AH1745" t="str">
        <f t="shared" si="275"/>
        <v>METALDET1-LINE 13</v>
      </c>
      <c r="AI1745">
        <f>IF(I1745="violation",COUNTIF($AH$1:AH1745,AH1745),0)</f>
        <v>687</v>
      </c>
      <c r="AJ1745" t="str">
        <f t="shared" si="276"/>
        <v>violation-METALDET1</v>
      </c>
      <c r="AK1745">
        <f>IF(I1745="violation",COUNTIF($AJ$1:AJ1745,AJ1745),FALSE)</f>
        <v>1510</v>
      </c>
      <c r="AL1745">
        <f t="shared" si="277"/>
        <v>0</v>
      </c>
      <c r="AM1745">
        <f t="shared" si="278"/>
        <v>3</v>
      </c>
      <c r="AN1745" t="str">
        <f t="shared" si="279"/>
        <v>ALERT! 3 Violation founded @METALDET1</v>
      </c>
    </row>
    <row r="1746" spans="1:40">
      <c r="A1746" t="s">
        <v>120</v>
      </c>
      <c r="B1746" t="s">
        <v>121</v>
      </c>
      <c r="C1746" t="s">
        <v>1159</v>
      </c>
      <c r="D1746" t="s">
        <v>129</v>
      </c>
      <c r="E1746">
        <v>1</v>
      </c>
      <c r="G1746" t="s">
        <v>130</v>
      </c>
      <c r="I1746" t="s">
        <v>125</v>
      </c>
      <c r="Z1746" t="str">
        <f>IFERROR(MID(AA1746,FIND("-",H1746,1)+1,20),_xlfn.IFNA(VLOOKUP(F1746&amp;"-"&amp;AA1746,Ref_Kontak!$A:$E,4,FALSE),Ref_Kontak!$H$2))</f>
        <v>628999007703</v>
      </c>
      <c r="AA1746" t="str">
        <f t="shared" si="270"/>
        <v/>
      </c>
      <c r="AB1746" t="str">
        <f t="shared" si="271"/>
        <v/>
      </c>
      <c r="AC1746" t="str">
        <f t="shared" si="272"/>
        <v>628999007703</v>
      </c>
      <c r="AD1746" t="str">
        <f t="shared" si="273"/>
        <v>Halo+,+Visual+AI+5S+mendeteksi+Violation%3A+METALDET1-LINE+8</v>
      </c>
      <c r="AE1746" t="str">
        <f t="shared" si="274"/>
        <v>https://web.whatsapp.com/send/?phone=628999007703&amp;text=Halo+,+Visual+AI+5S+mendeteksi+Violation%3A+METALDET1-LINE+8&amp;type=phone_number&amp;app_absent=0</v>
      </c>
      <c r="AF1746" t="b">
        <f>IF(ISNA(VLOOKUP(D1746&amp;"-"&amp;AB1746, Ref_Kontak!$A:$E, 4, FALSE)), FALSE, TRUE)</f>
        <v>0</v>
      </c>
      <c r="AG1746" t="str">
        <f>_xlfn.IFNA(VLOOKUP(Z1746,Ref_Kontak!H:H,1,FALSE),"FALSE")</f>
        <v>628999007703</v>
      </c>
      <c r="AH1746" t="str">
        <f t="shared" si="275"/>
        <v>METALDET1-LINE 8</v>
      </c>
      <c r="AI1746">
        <f>IF(I1746="violation",COUNTIF($AH$1:AH1746,AH1746),0)</f>
        <v>825</v>
      </c>
      <c r="AJ1746" t="str">
        <f t="shared" si="276"/>
        <v>violation-METALDET1</v>
      </c>
      <c r="AK1746">
        <f>IF(I1746="violation",COUNTIF($AJ$1:AJ1746,AJ1746),FALSE)</f>
        <v>1511</v>
      </c>
      <c r="AL1746">
        <f t="shared" si="277"/>
        <v>0</v>
      </c>
      <c r="AM1746">
        <f t="shared" si="278"/>
        <v>3</v>
      </c>
      <c r="AN1746" t="str">
        <f t="shared" si="279"/>
        <v>ALERT! 3 Violation founded @METALDET1</v>
      </c>
    </row>
    <row r="1747" spans="1:40">
      <c r="A1747" t="s">
        <v>120</v>
      </c>
      <c r="B1747" t="s">
        <v>121</v>
      </c>
      <c r="C1747" t="s">
        <v>1160</v>
      </c>
      <c r="D1747" t="s">
        <v>589</v>
      </c>
      <c r="E1747">
        <v>1</v>
      </c>
      <c r="G1747" t="s">
        <v>130</v>
      </c>
      <c r="I1747" t="s">
        <v>125</v>
      </c>
      <c r="Z1747" t="str">
        <f>IFERROR(MID(AA1747,FIND("-",H1747,1)+1,20),_xlfn.IFNA(VLOOKUP(F1747&amp;"-"&amp;AA1747,Ref_Kontak!$A:$E,4,FALSE),Ref_Kontak!$H$2))</f>
        <v>628999007703</v>
      </c>
      <c r="AA1747" t="str">
        <f t="shared" si="270"/>
        <v/>
      </c>
      <c r="AB1747" t="str">
        <f t="shared" si="271"/>
        <v/>
      </c>
      <c r="AC1747" t="str">
        <f t="shared" si="272"/>
        <v>628999007703</v>
      </c>
      <c r="AD1747" t="str">
        <f t="shared" si="273"/>
        <v>Halo+,+Visual+AI+5S+mendeteksi+Violation%3A+METALDET1-LINE+13</v>
      </c>
      <c r="AE1747" t="str">
        <f t="shared" si="274"/>
        <v>https://web.whatsapp.com/send/?phone=628999007703&amp;text=Halo+,+Visual+AI+5S+mendeteksi+Violation%3A+METALDET1-LINE+13&amp;type=phone_number&amp;app_absent=0</v>
      </c>
      <c r="AF1747" t="b">
        <f>IF(ISNA(VLOOKUP(D1747&amp;"-"&amp;AB1747, Ref_Kontak!$A:$E, 4, FALSE)), FALSE, TRUE)</f>
        <v>0</v>
      </c>
      <c r="AG1747" t="str">
        <f>_xlfn.IFNA(VLOOKUP(Z1747,Ref_Kontak!H:H,1,FALSE),"FALSE")</f>
        <v>628999007703</v>
      </c>
      <c r="AH1747" t="str">
        <f t="shared" si="275"/>
        <v>METALDET1-LINE 13</v>
      </c>
      <c r="AI1747">
        <f>IF(I1747="violation",COUNTIF($AH$1:AH1747,AH1747),0)</f>
        <v>688</v>
      </c>
      <c r="AJ1747" t="str">
        <f t="shared" si="276"/>
        <v>violation-METALDET1</v>
      </c>
      <c r="AK1747">
        <f>IF(I1747="violation",COUNTIF($AJ$1:AJ1747,AJ1747),FALSE)</f>
        <v>1512</v>
      </c>
      <c r="AL1747">
        <f t="shared" si="277"/>
        <v>0</v>
      </c>
      <c r="AM1747">
        <f t="shared" si="278"/>
        <v>3</v>
      </c>
      <c r="AN1747" t="str">
        <f t="shared" si="279"/>
        <v>ALERT! 3 Violation founded @METALDET1</v>
      </c>
    </row>
    <row r="1748" spans="1:40">
      <c r="A1748" t="s">
        <v>120</v>
      </c>
      <c r="B1748" t="s">
        <v>121</v>
      </c>
      <c r="C1748" t="s">
        <v>1160</v>
      </c>
      <c r="D1748" t="s">
        <v>129</v>
      </c>
      <c r="E1748">
        <v>1</v>
      </c>
      <c r="G1748" t="s">
        <v>130</v>
      </c>
      <c r="I1748" t="s">
        <v>125</v>
      </c>
      <c r="Z1748" t="str">
        <f>IFERROR(MID(AA1748,FIND("-",H1748,1)+1,20),_xlfn.IFNA(VLOOKUP(F1748&amp;"-"&amp;AA1748,Ref_Kontak!$A:$E,4,FALSE),Ref_Kontak!$H$2))</f>
        <v>628999007703</v>
      </c>
      <c r="AA1748" t="str">
        <f t="shared" si="270"/>
        <v/>
      </c>
      <c r="AB1748" t="str">
        <f t="shared" si="271"/>
        <v/>
      </c>
      <c r="AC1748" t="str">
        <f t="shared" si="272"/>
        <v>628999007703</v>
      </c>
      <c r="AD1748" t="str">
        <f t="shared" si="273"/>
        <v>Halo+,+Visual+AI+5S+mendeteksi+Violation%3A+METALDET1-LINE+8</v>
      </c>
      <c r="AE1748" t="str">
        <f t="shared" si="274"/>
        <v>https://web.whatsapp.com/send/?phone=628999007703&amp;text=Halo+,+Visual+AI+5S+mendeteksi+Violation%3A+METALDET1-LINE+8&amp;type=phone_number&amp;app_absent=0</v>
      </c>
      <c r="AF1748" t="b">
        <f>IF(ISNA(VLOOKUP(D1748&amp;"-"&amp;AB1748, Ref_Kontak!$A:$E, 4, FALSE)), FALSE, TRUE)</f>
        <v>0</v>
      </c>
      <c r="AG1748" t="str">
        <f>_xlfn.IFNA(VLOOKUP(Z1748,Ref_Kontak!H:H,1,FALSE),"FALSE")</f>
        <v>628999007703</v>
      </c>
      <c r="AH1748" t="str">
        <f t="shared" si="275"/>
        <v>METALDET1-LINE 8</v>
      </c>
      <c r="AI1748">
        <f>IF(I1748="violation",COUNTIF($AH$1:AH1748,AH1748),0)</f>
        <v>826</v>
      </c>
      <c r="AJ1748" t="str">
        <f t="shared" si="276"/>
        <v>violation-METALDET1</v>
      </c>
      <c r="AK1748">
        <f>IF(I1748="violation",COUNTIF($AJ$1:AJ1748,AJ1748),FALSE)</f>
        <v>1513</v>
      </c>
      <c r="AL1748">
        <f t="shared" si="277"/>
        <v>0</v>
      </c>
      <c r="AM1748">
        <f t="shared" si="278"/>
        <v>3</v>
      </c>
      <c r="AN1748" t="str">
        <f t="shared" si="279"/>
        <v>ALERT! 3 Violation founded @METALDET1</v>
      </c>
    </row>
    <row r="1749" spans="1:40">
      <c r="A1749" t="s">
        <v>120</v>
      </c>
      <c r="B1749" t="s">
        <v>121</v>
      </c>
      <c r="C1749" t="s">
        <v>1160</v>
      </c>
      <c r="D1749" t="s">
        <v>589</v>
      </c>
      <c r="E1749">
        <v>1</v>
      </c>
      <c r="G1749" t="s">
        <v>130</v>
      </c>
      <c r="I1749" t="s">
        <v>125</v>
      </c>
      <c r="Z1749" t="str">
        <f>IFERROR(MID(AA1749,FIND("-",H1749,1)+1,20),_xlfn.IFNA(VLOOKUP(F1749&amp;"-"&amp;AA1749,Ref_Kontak!$A:$E,4,FALSE),Ref_Kontak!$H$2))</f>
        <v>628999007703</v>
      </c>
      <c r="AA1749" t="str">
        <f t="shared" si="270"/>
        <v/>
      </c>
      <c r="AB1749" t="str">
        <f t="shared" si="271"/>
        <v/>
      </c>
      <c r="AC1749" t="str">
        <f t="shared" si="272"/>
        <v>628999007703</v>
      </c>
      <c r="AD1749" t="str">
        <f t="shared" si="273"/>
        <v>Halo+,+Visual+AI+5S+mendeteksi+Violation%3A+METALDET1-LINE+13</v>
      </c>
      <c r="AE1749" t="str">
        <f t="shared" si="274"/>
        <v>https://web.whatsapp.com/send/?phone=628999007703&amp;text=Halo+,+Visual+AI+5S+mendeteksi+Violation%3A+METALDET1-LINE+13&amp;type=phone_number&amp;app_absent=0</v>
      </c>
      <c r="AF1749" t="b">
        <f>IF(ISNA(VLOOKUP(D1749&amp;"-"&amp;AB1749, Ref_Kontak!$A:$E, 4, FALSE)), FALSE, TRUE)</f>
        <v>0</v>
      </c>
      <c r="AG1749" t="str">
        <f>_xlfn.IFNA(VLOOKUP(Z1749,Ref_Kontak!H:H,1,FALSE),"FALSE")</f>
        <v>628999007703</v>
      </c>
      <c r="AH1749" t="str">
        <f t="shared" si="275"/>
        <v>METALDET1-LINE 13</v>
      </c>
      <c r="AI1749">
        <f>IF(I1749="violation",COUNTIF($AH$1:AH1749,AH1749),0)</f>
        <v>689</v>
      </c>
      <c r="AJ1749" t="str">
        <f t="shared" si="276"/>
        <v>violation-METALDET1</v>
      </c>
      <c r="AK1749">
        <f>IF(I1749="violation",COUNTIF($AJ$1:AJ1749,AJ1749),FALSE)</f>
        <v>1514</v>
      </c>
      <c r="AL1749">
        <f t="shared" si="277"/>
        <v>0</v>
      </c>
      <c r="AM1749">
        <f t="shared" si="278"/>
        <v>3</v>
      </c>
      <c r="AN1749" t="str">
        <f t="shared" si="279"/>
        <v>ALERT! 3 Violation founded @METALDET1</v>
      </c>
    </row>
    <row r="1750" spans="1:40">
      <c r="A1750" t="s">
        <v>120</v>
      </c>
      <c r="B1750" t="s">
        <v>121</v>
      </c>
      <c r="C1750" t="s">
        <v>1161</v>
      </c>
      <c r="D1750" t="s">
        <v>129</v>
      </c>
      <c r="E1750">
        <v>1</v>
      </c>
      <c r="G1750" t="s">
        <v>130</v>
      </c>
      <c r="I1750" t="s">
        <v>125</v>
      </c>
      <c r="Z1750" t="str">
        <f>IFERROR(MID(AA1750,FIND("-",H1750,1)+1,20),_xlfn.IFNA(VLOOKUP(F1750&amp;"-"&amp;AA1750,Ref_Kontak!$A:$E,4,FALSE),Ref_Kontak!$H$2))</f>
        <v>628999007703</v>
      </c>
      <c r="AA1750" t="str">
        <f t="shared" si="270"/>
        <v/>
      </c>
      <c r="AB1750" t="str">
        <f t="shared" si="271"/>
        <v/>
      </c>
      <c r="AC1750" t="str">
        <f t="shared" si="272"/>
        <v>628999007703</v>
      </c>
      <c r="AD1750" t="str">
        <f t="shared" si="273"/>
        <v>Halo+,+Visual+AI+5S+mendeteksi+Violation%3A+METALDET1-LINE+8</v>
      </c>
      <c r="AE1750" t="str">
        <f t="shared" si="274"/>
        <v>https://web.whatsapp.com/send/?phone=628999007703&amp;text=Halo+,+Visual+AI+5S+mendeteksi+Violation%3A+METALDET1-LINE+8&amp;type=phone_number&amp;app_absent=0</v>
      </c>
      <c r="AF1750" t="b">
        <f>IF(ISNA(VLOOKUP(D1750&amp;"-"&amp;AB1750, Ref_Kontak!$A:$E, 4, FALSE)), FALSE, TRUE)</f>
        <v>0</v>
      </c>
      <c r="AG1750" t="str">
        <f>_xlfn.IFNA(VLOOKUP(Z1750,Ref_Kontak!H:H,1,FALSE),"FALSE")</f>
        <v>628999007703</v>
      </c>
      <c r="AH1750" t="str">
        <f t="shared" si="275"/>
        <v>METALDET1-LINE 8</v>
      </c>
      <c r="AI1750">
        <f>IF(I1750="violation",COUNTIF($AH$1:AH1750,AH1750),0)</f>
        <v>827</v>
      </c>
      <c r="AJ1750" t="str">
        <f t="shared" si="276"/>
        <v>violation-METALDET1</v>
      </c>
      <c r="AK1750">
        <f>IF(I1750="violation",COUNTIF($AJ$1:AJ1750,AJ1750),FALSE)</f>
        <v>1515</v>
      </c>
      <c r="AL1750">
        <f t="shared" si="277"/>
        <v>0</v>
      </c>
      <c r="AM1750">
        <f t="shared" si="278"/>
        <v>3</v>
      </c>
      <c r="AN1750" t="str">
        <f t="shared" si="279"/>
        <v>ALERT! 3 Violation founded @METALDET1</v>
      </c>
    </row>
    <row r="1751" spans="1:40">
      <c r="A1751" t="s">
        <v>120</v>
      </c>
      <c r="B1751" t="s">
        <v>121</v>
      </c>
      <c r="C1751" t="s">
        <v>1161</v>
      </c>
      <c r="D1751" t="s">
        <v>589</v>
      </c>
      <c r="E1751">
        <v>1</v>
      </c>
      <c r="G1751" t="s">
        <v>130</v>
      </c>
      <c r="I1751" t="s">
        <v>125</v>
      </c>
      <c r="Z1751" t="str">
        <f>IFERROR(MID(AA1751,FIND("-",H1751,1)+1,20),_xlfn.IFNA(VLOOKUP(F1751&amp;"-"&amp;AA1751,Ref_Kontak!$A:$E,4,FALSE),Ref_Kontak!$H$2))</f>
        <v>628999007703</v>
      </c>
      <c r="AA1751" t="str">
        <f t="shared" si="270"/>
        <v/>
      </c>
      <c r="AB1751" t="str">
        <f t="shared" si="271"/>
        <v/>
      </c>
      <c r="AC1751" t="str">
        <f t="shared" si="272"/>
        <v>628999007703</v>
      </c>
      <c r="AD1751" t="str">
        <f t="shared" si="273"/>
        <v>Halo+,+Visual+AI+5S+mendeteksi+Violation%3A+METALDET1-LINE+13</v>
      </c>
      <c r="AE1751" t="str">
        <f t="shared" si="274"/>
        <v>https://web.whatsapp.com/send/?phone=628999007703&amp;text=Halo+,+Visual+AI+5S+mendeteksi+Violation%3A+METALDET1-LINE+13&amp;type=phone_number&amp;app_absent=0</v>
      </c>
      <c r="AF1751" t="b">
        <f>IF(ISNA(VLOOKUP(D1751&amp;"-"&amp;AB1751, Ref_Kontak!$A:$E, 4, FALSE)), FALSE, TRUE)</f>
        <v>0</v>
      </c>
      <c r="AG1751" t="str">
        <f>_xlfn.IFNA(VLOOKUP(Z1751,Ref_Kontak!H:H,1,FALSE),"FALSE")</f>
        <v>628999007703</v>
      </c>
      <c r="AH1751" t="str">
        <f t="shared" si="275"/>
        <v>METALDET1-LINE 13</v>
      </c>
      <c r="AI1751">
        <f>IF(I1751="violation",COUNTIF($AH$1:AH1751,AH1751),0)</f>
        <v>690</v>
      </c>
      <c r="AJ1751" t="str">
        <f t="shared" si="276"/>
        <v>violation-METALDET1</v>
      </c>
      <c r="AK1751">
        <f>IF(I1751="violation",COUNTIF($AJ$1:AJ1751,AJ1751),FALSE)</f>
        <v>1516</v>
      </c>
      <c r="AL1751">
        <f t="shared" si="277"/>
        <v>0</v>
      </c>
      <c r="AM1751">
        <f t="shared" si="278"/>
        <v>3</v>
      </c>
      <c r="AN1751" t="str">
        <f t="shared" si="279"/>
        <v>ALERT! 3 Violation founded @METALDET1</v>
      </c>
    </row>
    <row r="1752" spans="1:40">
      <c r="A1752" t="s">
        <v>120</v>
      </c>
      <c r="B1752" t="s">
        <v>121</v>
      </c>
      <c r="C1752" t="s">
        <v>1162</v>
      </c>
      <c r="D1752" t="s">
        <v>589</v>
      </c>
      <c r="E1752">
        <v>1</v>
      </c>
      <c r="G1752" t="s">
        <v>130</v>
      </c>
      <c r="I1752" t="s">
        <v>125</v>
      </c>
      <c r="Z1752" t="str">
        <f>IFERROR(MID(AA1752,FIND("-",H1752,1)+1,20),_xlfn.IFNA(VLOOKUP(F1752&amp;"-"&amp;AA1752,Ref_Kontak!$A:$E,4,FALSE),Ref_Kontak!$H$2))</f>
        <v>628999007703</v>
      </c>
      <c r="AA1752" t="str">
        <f t="shared" si="270"/>
        <v/>
      </c>
      <c r="AB1752" t="str">
        <f t="shared" si="271"/>
        <v/>
      </c>
      <c r="AC1752" t="str">
        <f t="shared" si="272"/>
        <v>628999007703</v>
      </c>
      <c r="AD1752" t="str">
        <f t="shared" si="273"/>
        <v>Halo+,+Visual+AI+5S+mendeteksi+Violation%3A+METALDET1-LINE+13</v>
      </c>
      <c r="AE1752" t="str">
        <f t="shared" si="274"/>
        <v>https://web.whatsapp.com/send/?phone=628999007703&amp;text=Halo+,+Visual+AI+5S+mendeteksi+Violation%3A+METALDET1-LINE+13&amp;type=phone_number&amp;app_absent=0</v>
      </c>
      <c r="AF1752" t="b">
        <f>IF(ISNA(VLOOKUP(D1752&amp;"-"&amp;AB1752, Ref_Kontak!$A:$E, 4, FALSE)), FALSE, TRUE)</f>
        <v>0</v>
      </c>
      <c r="AG1752" t="str">
        <f>_xlfn.IFNA(VLOOKUP(Z1752,Ref_Kontak!H:H,1,FALSE),"FALSE")</f>
        <v>628999007703</v>
      </c>
      <c r="AH1752" t="str">
        <f t="shared" si="275"/>
        <v>METALDET1-LINE 13</v>
      </c>
      <c r="AI1752">
        <f>IF(I1752="violation",COUNTIF($AH$1:AH1752,AH1752),0)</f>
        <v>691</v>
      </c>
      <c r="AJ1752" t="str">
        <f t="shared" si="276"/>
        <v>violation-METALDET1</v>
      </c>
      <c r="AK1752">
        <f>IF(I1752="violation",COUNTIF($AJ$1:AJ1752,AJ1752),FALSE)</f>
        <v>1517</v>
      </c>
      <c r="AL1752">
        <f t="shared" si="277"/>
        <v>0</v>
      </c>
      <c r="AM1752">
        <f t="shared" si="278"/>
        <v>3</v>
      </c>
      <c r="AN1752" t="str">
        <f t="shared" si="279"/>
        <v>ALERT! 3 Violation founded @METALDET1</v>
      </c>
    </row>
    <row r="1753" spans="1:40">
      <c r="A1753" t="s">
        <v>120</v>
      </c>
      <c r="B1753" t="s">
        <v>121</v>
      </c>
      <c r="C1753" t="s">
        <v>1162</v>
      </c>
      <c r="D1753" t="s">
        <v>129</v>
      </c>
      <c r="E1753">
        <v>1</v>
      </c>
      <c r="G1753" t="s">
        <v>130</v>
      </c>
      <c r="I1753" t="s">
        <v>125</v>
      </c>
      <c r="Z1753" t="str">
        <f>IFERROR(MID(AA1753,FIND("-",H1753,1)+1,20),_xlfn.IFNA(VLOOKUP(F1753&amp;"-"&amp;AA1753,Ref_Kontak!$A:$E,4,FALSE),Ref_Kontak!$H$2))</f>
        <v>628999007703</v>
      </c>
      <c r="AA1753" t="str">
        <f t="shared" si="270"/>
        <v/>
      </c>
      <c r="AB1753" t="str">
        <f t="shared" si="271"/>
        <v/>
      </c>
      <c r="AC1753" t="str">
        <f t="shared" si="272"/>
        <v>628999007703</v>
      </c>
      <c r="AD1753" t="str">
        <f t="shared" si="273"/>
        <v>Halo+,+Visual+AI+5S+mendeteksi+Violation%3A+METALDET1-LINE+8</v>
      </c>
      <c r="AE1753" t="str">
        <f t="shared" si="274"/>
        <v>https://web.whatsapp.com/send/?phone=628999007703&amp;text=Halo+,+Visual+AI+5S+mendeteksi+Violation%3A+METALDET1-LINE+8&amp;type=phone_number&amp;app_absent=0</v>
      </c>
      <c r="AF1753" t="b">
        <f>IF(ISNA(VLOOKUP(D1753&amp;"-"&amp;AB1753, Ref_Kontak!$A:$E, 4, FALSE)), FALSE, TRUE)</f>
        <v>0</v>
      </c>
      <c r="AG1753" t="str">
        <f>_xlfn.IFNA(VLOOKUP(Z1753,Ref_Kontak!H:H,1,FALSE),"FALSE")</f>
        <v>628999007703</v>
      </c>
      <c r="AH1753" t="str">
        <f t="shared" si="275"/>
        <v>METALDET1-LINE 8</v>
      </c>
      <c r="AI1753">
        <f>IF(I1753="violation",COUNTIF($AH$1:AH1753,AH1753),0)</f>
        <v>828</v>
      </c>
      <c r="AJ1753" t="str">
        <f t="shared" si="276"/>
        <v>violation-METALDET1</v>
      </c>
      <c r="AK1753">
        <f>IF(I1753="violation",COUNTIF($AJ$1:AJ1753,AJ1753),FALSE)</f>
        <v>1518</v>
      </c>
      <c r="AL1753">
        <f t="shared" si="277"/>
        <v>0</v>
      </c>
      <c r="AM1753">
        <f t="shared" si="278"/>
        <v>3</v>
      </c>
      <c r="AN1753" t="str">
        <f t="shared" si="279"/>
        <v>ALERT! 3 Violation founded @METALDET1</v>
      </c>
    </row>
    <row r="1754" spans="1:40">
      <c r="A1754" t="s">
        <v>120</v>
      </c>
      <c r="B1754" t="s">
        <v>121</v>
      </c>
      <c r="C1754" t="s">
        <v>1163</v>
      </c>
      <c r="D1754" t="s">
        <v>129</v>
      </c>
      <c r="E1754">
        <v>1</v>
      </c>
      <c r="G1754" t="s">
        <v>130</v>
      </c>
      <c r="I1754" t="s">
        <v>125</v>
      </c>
      <c r="Z1754" t="str">
        <f>IFERROR(MID(AA1754,FIND("-",H1754,1)+1,20),_xlfn.IFNA(VLOOKUP(F1754&amp;"-"&amp;AA1754,Ref_Kontak!$A:$E,4,FALSE),Ref_Kontak!$H$2))</f>
        <v>628999007703</v>
      </c>
      <c r="AA1754" t="str">
        <f t="shared" si="270"/>
        <v/>
      </c>
      <c r="AB1754" t="str">
        <f t="shared" si="271"/>
        <v/>
      </c>
      <c r="AC1754" t="str">
        <f t="shared" si="272"/>
        <v>628999007703</v>
      </c>
      <c r="AD1754" t="str">
        <f t="shared" si="273"/>
        <v>Halo+,+Visual+AI+5S+mendeteksi+Violation%3A+METALDET1-LINE+8</v>
      </c>
      <c r="AE1754" t="str">
        <f t="shared" si="274"/>
        <v>https://web.whatsapp.com/send/?phone=628999007703&amp;text=Halo+,+Visual+AI+5S+mendeteksi+Violation%3A+METALDET1-LINE+8&amp;type=phone_number&amp;app_absent=0</v>
      </c>
      <c r="AF1754" t="b">
        <f>IF(ISNA(VLOOKUP(D1754&amp;"-"&amp;AB1754, Ref_Kontak!$A:$E, 4, FALSE)), FALSE, TRUE)</f>
        <v>0</v>
      </c>
      <c r="AG1754" t="str">
        <f>_xlfn.IFNA(VLOOKUP(Z1754,Ref_Kontak!H:H,1,FALSE),"FALSE")</f>
        <v>628999007703</v>
      </c>
      <c r="AH1754" t="str">
        <f t="shared" si="275"/>
        <v>METALDET1-LINE 8</v>
      </c>
      <c r="AI1754">
        <f>IF(I1754="violation",COUNTIF($AH$1:AH1754,AH1754),0)</f>
        <v>829</v>
      </c>
      <c r="AJ1754" t="str">
        <f t="shared" si="276"/>
        <v>violation-METALDET1</v>
      </c>
      <c r="AK1754">
        <f>IF(I1754="violation",COUNTIF($AJ$1:AJ1754,AJ1754),FALSE)</f>
        <v>1519</v>
      </c>
      <c r="AL1754">
        <f t="shared" si="277"/>
        <v>0</v>
      </c>
      <c r="AM1754">
        <f t="shared" si="278"/>
        <v>3</v>
      </c>
      <c r="AN1754" t="str">
        <f t="shared" si="279"/>
        <v>ALERT! 3 Violation founded @METALDET1</v>
      </c>
    </row>
    <row r="1755" spans="1:40">
      <c r="A1755" t="s">
        <v>120</v>
      </c>
      <c r="B1755" t="s">
        <v>121</v>
      </c>
      <c r="C1755" t="s">
        <v>1163</v>
      </c>
      <c r="D1755" t="s">
        <v>589</v>
      </c>
      <c r="E1755">
        <v>1</v>
      </c>
      <c r="G1755" t="s">
        <v>130</v>
      </c>
      <c r="I1755" t="s">
        <v>125</v>
      </c>
      <c r="Z1755" t="str">
        <f>IFERROR(MID(AA1755,FIND("-",H1755,1)+1,20),_xlfn.IFNA(VLOOKUP(F1755&amp;"-"&amp;AA1755,Ref_Kontak!$A:$E,4,FALSE),Ref_Kontak!$H$2))</f>
        <v>628999007703</v>
      </c>
      <c r="AA1755" t="str">
        <f t="shared" si="270"/>
        <v/>
      </c>
      <c r="AB1755" t="str">
        <f t="shared" si="271"/>
        <v/>
      </c>
      <c r="AC1755" t="str">
        <f t="shared" si="272"/>
        <v>628999007703</v>
      </c>
      <c r="AD1755" t="str">
        <f t="shared" si="273"/>
        <v>Halo+,+Visual+AI+5S+mendeteksi+Violation%3A+METALDET1-LINE+13</v>
      </c>
      <c r="AE1755" t="str">
        <f t="shared" si="274"/>
        <v>https://web.whatsapp.com/send/?phone=628999007703&amp;text=Halo+,+Visual+AI+5S+mendeteksi+Violation%3A+METALDET1-LINE+13&amp;type=phone_number&amp;app_absent=0</v>
      </c>
      <c r="AF1755" t="b">
        <f>IF(ISNA(VLOOKUP(D1755&amp;"-"&amp;AB1755, Ref_Kontak!$A:$E, 4, FALSE)), FALSE, TRUE)</f>
        <v>0</v>
      </c>
      <c r="AG1755" t="str">
        <f>_xlfn.IFNA(VLOOKUP(Z1755,Ref_Kontak!H:H,1,FALSE),"FALSE")</f>
        <v>628999007703</v>
      </c>
      <c r="AH1755" t="str">
        <f t="shared" si="275"/>
        <v>METALDET1-LINE 13</v>
      </c>
      <c r="AI1755">
        <f>IF(I1755="violation",COUNTIF($AH$1:AH1755,AH1755),0)</f>
        <v>692</v>
      </c>
      <c r="AJ1755" t="str">
        <f t="shared" si="276"/>
        <v>violation-METALDET1</v>
      </c>
      <c r="AK1755">
        <f>IF(I1755="violation",COUNTIF($AJ$1:AJ1755,AJ1755),FALSE)</f>
        <v>1520</v>
      </c>
      <c r="AL1755">
        <f t="shared" si="277"/>
        <v>0</v>
      </c>
      <c r="AM1755">
        <f t="shared" si="278"/>
        <v>3</v>
      </c>
      <c r="AN1755" t="str">
        <f t="shared" si="279"/>
        <v>ALERT! 3 Violation founded @METALDET1</v>
      </c>
    </row>
    <row r="1756" spans="1:40">
      <c r="A1756" t="s">
        <v>120</v>
      </c>
      <c r="B1756" t="s">
        <v>121</v>
      </c>
      <c r="C1756" t="s">
        <v>1164</v>
      </c>
      <c r="D1756" t="s">
        <v>129</v>
      </c>
      <c r="E1756">
        <v>1</v>
      </c>
      <c r="G1756" t="s">
        <v>130</v>
      </c>
      <c r="I1756" t="s">
        <v>125</v>
      </c>
      <c r="Z1756" t="str">
        <f>IFERROR(MID(AA1756,FIND("-",H1756,1)+1,20),_xlfn.IFNA(VLOOKUP(F1756&amp;"-"&amp;AA1756,Ref_Kontak!$A:$E,4,FALSE),Ref_Kontak!$H$2))</f>
        <v>628999007703</v>
      </c>
      <c r="AA1756" t="str">
        <f t="shared" si="270"/>
        <v/>
      </c>
      <c r="AB1756" t="str">
        <f t="shared" si="271"/>
        <v/>
      </c>
      <c r="AC1756" t="str">
        <f t="shared" si="272"/>
        <v>628999007703</v>
      </c>
      <c r="AD1756" t="str">
        <f t="shared" si="273"/>
        <v>Halo+,+Visual+AI+5S+mendeteksi+Violation%3A+METALDET1-LINE+8</v>
      </c>
      <c r="AE1756" t="str">
        <f t="shared" si="274"/>
        <v>https://web.whatsapp.com/send/?phone=628999007703&amp;text=Halo+,+Visual+AI+5S+mendeteksi+Violation%3A+METALDET1-LINE+8&amp;type=phone_number&amp;app_absent=0</v>
      </c>
      <c r="AF1756" t="b">
        <f>IF(ISNA(VLOOKUP(D1756&amp;"-"&amp;AB1756, Ref_Kontak!$A:$E, 4, FALSE)), FALSE, TRUE)</f>
        <v>0</v>
      </c>
      <c r="AG1756" t="str">
        <f>_xlfn.IFNA(VLOOKUP(Z1756,Ref_Kontak!H:H,1,FALSE),"FALSE")</f>
        <v>628999007703</v>
      </c>
      <c r="AH1756" t="str">
        <f t="shared" si="275"/>
        <v>METALDET1-LINE 8</v>
      </c>
      <c r="AI1756">
        <f>IF(I1756="violation",COUNTIF($AH$1:AH1756,AH1756),0)</f>
        <v>830</v>
      </c>
      <c r="AJ1756" t="str">
        <f t="shared" si="276"/>
        <v>violation-METALDET1</v>
      </c>
      <c r="AK1756">
        <f>IF(I1756="violation",COUNTIF($AJ$1:AJ1756,AJ1756),FALSE)</f>
        <v>1521</v>
      </c>
      <c r="AL1756">
        <f t="shared" si="277"/>
        <v>0</v>
      </c>
      <c r="AM1756">
        <f t="shared" si="278"/>
        <v>3</v>
      </c>
      <c r="AN1756" t="str">
        <f t="shared" si="279"/>
        <v>ALERT! 3 Violation founded @METALDET1</v>
      </c>
    </row>
    <row r="1757" spans="1:40">
      <c r="A1757" t="s">
        <v>120</v>
      </c>
      <c r="B1757" t="s">
        <v>121</v>
      </c>
      <c r="C1757" t="s">
        <v>1165</v>
      </c>
      <c r="D1757" t="s">
        <v>589</v>
      </c>
      <c r="E1757">
        <v>1</v>
      </c>
      <c r="G1757" t="s">
        <v>130</v>
      </c>
      <c r="I1757" t="s">
        <v>125</v>
      </c>
      <c r="Z1757" t="str">
        <f>IFERROR(MID(AA1757,FIND("-",H1757,1)+1,20),_xlfn.IFNA(VLOOKUP(F1757&amp;"-"&amp;AA1757,Ref_Kontak!$A:$E,4,FALSE),Ref_Kontak!$H$2))</f>
        <v>628999007703</v>
      </c>
      <c r="AA1757" t="str">
        <f t="shared" si="270"/>
        <v/>
      </c>
      <c r="AB1757" t="str">
        <f t="shared" si="271"/>
        <v/>
      </c>
      <c r="AC1757" t="str">
        <f t="shared" si="272"/>
        <v>628999007703</v>
      </c>
      <c r="AD1757" t="str">
        <f t="shared" si="273"/>
        <v>Halo+,+Visual+AI+5S+mendeteksi+Violation%3A+METALDET1-LINE+13</v>
      </c>
      <c r="AE1757" t="str">
        <f t="shared" si="274"/>
        <v>https://web.whatsapp.com/send/?phone=628999007703&amp;text=Halo+,+Visual+AI+5S+mendeteksi+Violation%3A+METALDET1-LINE+13&amp;type=phone_number&amp;app_absent=0</v>
      </c>
      <c r="AF1757" t="b">
        <f>IF(ISNA(VLOOKUP(D1757&amp;"-"&amp;AB1757, Ref_Kontak!$A:$E, 4, FALSE)), FALSE, TRUE)</f>
        <v>0</v>
      </c>
      <c r="AG1757" t="str">
        <f>_xlfn.IFNA(VLOOKUP(Z1757,Ref_Kontak!H:H,1,FALSE),"FALSE")</f>
        <v>628999007703</v>
      </c>
      <c r="AH1757" t="str">
        <f t="shared" si="275"/>
        <v>METALDET1-LINE 13</v>
      </c>
      <c r="AI1757">
        <f>IF(I1757="violation",COUNTIF($AH$1:AH1757,AH1757),0)</f>
        <v>693</v>
      </c>
      <c r="AJ1757" t="str">
        <f t="shared" si="276"/>
        <v>violation-METALDET1</v>
      </c>
      <c r="AK1757">
        <f>IF(I1757="violation",COUNTIF($AJ$1:AJ1757,AJ1757),FALSE)</f>
        <v>1522</v>
      </c>
      <c r="AL1757">
        <f t="shared" si="277"/>
        <v>0</v>
      </c>
      <c r="AM1757">
        <f t="shared" si="278"/>
        <v>3</v>
      </c>
      <c r="AN1757" t="str">
        <f t="shared" si="279"/>
        <v>ALERT! 3 Violation founded @METALDET1</v>
      </c>
    </row>
    <row r="1758" spans="1:40">
      <c r="A1758" t="s">
        <v>120</v>
      </c>
      <c r="B1758" t="s">
        <v>121</v>
      </c>
      <c r="C1758" t="s">
        <v>1165</v>
      </c>
      <c r="D1758" t="s">
        <v>129</v>
      </c>
      <c r="E1758">
        <v>1</v>
      </c>
      <c r="G1758" t="s">
        <v>130</v>
      </c>
      <c r="I1758" t="s">
        <v>125</v>
      </c>
      <c r="Z1758" t="str">
        <f>IFERROR(MID(AA1758,FIND("-",H1758,1)+1,20),_xlfn.IFNA(VLOOKUP(F1758&amp;"-"&amp;AA1758,Ref_Kontak!$A:$E,4,FALSE),Ref_Kontak!$H$2))</f>
        <v>628999007703</v>
      </c>
      <c r="AA1758" t="str">
        <f t="shared" si="270"/>
        <v/>
      </c>
      <c r="AB1758" t="str">
        <f t="shared" si="271"/>
        <v/>
      </c>
      <c r="AC1758" t="str">
        <f t="shared" si="272"/>
        <v>628999007703</v>
      </c>
      <c r="AD1758" t="str">
        <f t="shared" si="273"/>
        <v>Halo+,+Visual+AI+5S+mendeteksi+Violation%3A+METALDET1-LINE+8</v>
      </c>
      <c r="AE1758" t="str">
        <f t="shared" si="274"/>
        <v>https://web.whatsapp.com/send/?phone=628999007703&amp;text=Halo+,+Visual+AI+5S+mendeteksi+Violation%3A+METALDET1-LINE+8&amp;type=phone_number&amp;app_absent=0</v>
      </c>
      <c r="AF1758" t="b">
        <f>IF(ISNA(VLOOKUP(D1758&amp;"-"&amp;AB1758, Ref_Kontak!$A:$E, 4, FALSE)), FALSE, TRUE)</f>
        <v>0</v>
      </c>
      <c r="AG1758" t="str">
        <f>_xlfn.IFNA(VLOOKUP(Z1758,Ref_Kontak!H:H,1,FALSE),"FALSE")</f>
        <v>628999007703</v>
      </c>
      <c r="AH1758" t="str">
        <f t="shared" si="275"/>
        <v>METALDET1-LINE 8</v>
      </c>
      <c r="AI1758">
        <f>IF(I1758="violation",COUNTIF($AH$1:AH1758,AH1758),0)</f>
        <v>831</v>
      </c>
      <c r="AJ1758" t="str">
        <f t="shared" si="276"/>
        <v>violation-METALDET1</v>
      </c>
      <c r="AK1758">
        <f>IF(I1758="violation",COUNTIF($AJ$1:AJ1758,AJ1758),FALSE)</f>
        <v>1523</v>
      </c>
      <c r="AL1758">
        <f t="shared" si="277"/>
        <v>0</v>
      </c>
      <c r="AM1758">
        <f t="shared" si="278"/>
        <v>3</v>
      </c>
      <c r="AN1758" t="str">
        <f t="shared" si="279"/>
        <v>ALERT! 3 Violation founded @METALDET1</v>
      </c>
    </row>
    <row r="1759" spans="1:40">
      <c r="A1759" t="s">
        <v>120</v>
      </c>
      <c r="B1759" t="s">
        <v>121</v>
      </c>
      <c r="C1759" t="s">
        <v>1165</v>
      </c>
      <c r="D1759" t="s">
        <v>589</v>
      </c>
      <c r="E1759">
        <v>1</v>
      </c>
      <c r="G1759" t="s">
        <v>130</v>
      </c>
      <c r="I1759" t="s">
        <v>125</v>
      </c>
      <c r="Z1759" t="str">
        <f>IFERROR(MID(AA1759,FIND("-",H1759,1)+1,20),_xlfn.IFNA(VLOOKUP(F1759&amp;"-"&amp;AA1759,Ref_Kontak!$A:$E,4,FALSE),Ref_Kontak!$H$2))</f>
        <v>628999007703</v>
      </c>
      <c r="AA1759" t="str">
        <f t="shared" si="270"/>
        <v/>
      </c>
      <c r="AB1759" t="str">
        <f t="shared" si="271"/>
        <v/>
      </c>
      <c r="AC1759" t="str">
        <f t="shared" si="272"/>
        <v>628999007703</v>
      </c>
      <c r="AD1759" t="str">
        <f t="shared" si="273"/>
        <v>Halo+,+Visual+AI+5S+mendeteksi+Violation%3A+METALDET1-LINE+13</v>
      </c>
      <c r="AE1759" t="str">
        <f t="shared" si="274"/>
        <v>https://web.whatsapp.com/send/?phone=628999007703&amp;text=Halo+,+Visual+AI+5S+mendeteksi+Violation%3A+METALDET1-LINE+13&amp;type=phone_number&amp;app_absent=0</v>
      </c>
      <c r="AF1759" t="b">
        <f>IF(ISNA(VLOOKUP(D1759&amp;"-"&amp;AB1759, Ref_Kontak!$A:$E, 4, FALSE)), FALSE, TRUE)</f>
        <v>0</v>
      </c>
      <c r="AG1759" t="str">
        <f>_xlfn.IFNA(VLOOKUP(Z1759,Ref_Kontak!H:H,1,FALSE),"FALSE")</f>
        <v>628999007703</v>
      </c>
      <c r="AH1759" t="str">
        <f t="shared" si="275"/>
        <v>METALDET1-LINE 13</v>
      </c>
      <c r="AI1759">
        <f>IF(I1759="violation",COUNTIF($AH$1:AH1759,AH1759),0)</f>
        <v>694</v>
      </c>
      <c r="AJ1759" t="str">
        <f t="shared" si="276"/>
        <v>violation-METALDET1</v>
      </c>
      <c r="AK1759">
        <f>IF(I1759="violation",COUNTIF($AJ$1:AJ1759,AJ1759),FALSE)</f>
        <v>1524</v>
      </c>
      <c r="AL1759">
        <f t="shared" si="277"/>
        <v>0</v>
      </c>
      <c r="AM1759">
        <f t="shared" si="278"/>
        <v>3</v>
      </c>
      <c r="AN1759" t="str">
        <f t="shared" si="279"/>
        <v>ALERT! 3 Violation founded @METALDET1</v>
      </c>
    </row>
    <row r="1760" spans="1:40">
      <c r="A1760" t="s">
        <v>120</v>
      </c>
      <c r="B1760" t="s">
        <v>121</v>
      </c>
      <c r="C1760" t="s">
        <v>1166</v>
      </c>
      <c r="D1760" t="s">
        <v>129</v>
      </c>
      <c r="E1760">
        <v>1</v>
      </c>
      <c r="G1760" t="s">
        <v>130</v>
      </c>
      <c r="I1760" t="s">
        <v>125</v>
      </c>
      <c r="Z1760" t="str">
        <f>IFERROR(MID(AA1760,FIND("-",H1760,1)+1,20),_xlfn.IFNA(VLOOKUP(F1760&amp;"-"&amp;AA1760,Ref_Kontak!$A:$E,4,FALSE),Ref_Kontak!$H$2))</f>
        <v>628999007703</v>
      </c>
      <c r="AA1760" t="str">
        <f t="shared" si="270"/>
        <v/>
      </c>
      <c r="AB1760" t="str">
        <f t="shared" si="271"/>
        <v/>
      </c>
      <c r="AC1760" t="str">
        <f t="shared" si="272"/>
        <v>628999007703</v>
      </c>
      <c r="AD1760" t="str">
        <f t="shared" si="273"/>
        <v>Halo+,+Visual+AI+5S+mendeteksi+Violation%3A+METALDET1-LINE+8</v>
      </c>
      <c r="AE1760" t="str">
        <f t="shared" si="274"/>
        <v>https://web.whatsapp.com/send/?phone=628999007703&amp;text=Halo+,+Visual+AI+5S+mendeteksi+Violation%3A+METALDET1-LINE+8&amp;type=phone_number&amp;app_absent=0</v>
      </c>
      <c r="AF1760" t="b">
        <f>IF(ISNA(VLOOKUP(D1760&amp;"-"&amp;AB1760, Ref_Kontak!$A:$E, 4, FALSE)), FALSE, TRUE)</f>
        <v>0</v>
      </c>
      <c r="AG1760" t="str">
        <f>_xlfn.IFNA(VLOOKUP(Z1760,Ref_Kontak!H:H,1,FALSE),"FALSE")</f>
        <v>628999007703</v>
      </c>
      <c r="AH1760" t="str">
        <f t="shared" si="275"/>
        <v>METALDET1-LINE 8</v>
      </c>
      <c r="AI1760">
        <f>IF(I1760="violation",COUNTIF($AH$1:AH1760,AH1760),0)</f>
        <v>832</v>
      </c>
      <c r="AJ1760" t="str">
        <f t="shared" si="276"/>
        <v>violation-METALDET1</v>
      </c>
      <c r="AK1760">
        <f>IF(I1760="violation",COUNTIF($AJ$1:AJ1760,AJ1760),FALSE)</f>
        <v>1525</v>
      </c>
      <c r="AL1760">
        <f t="shared" si="277"/>
        <v>0</v>
      </c>
      <c r="AM1760">
        <f t="shared" si="278"/>
        <v>3</v>
      </c>
      <c r="AN1760" t="str">
        <f t="shared" si="279"/>
        <v>ALERT! 3 Violation founded @METALDET1</v>
      </c>
    </row>
    <row r="1761" spans="1:40">
      <c r="A1761" t="s">
        <v>120</v>
      </c>
      <c r="B1761" t="s">
        <v>121</v>
      </c>
      <c r="C1761" t="s">
        <v>1166</v>
      </c>
      <c r="D1761" t="s">
        <v>589</v>
      </c>
      <c r="E1761">
        <v>1</v>
      </c>
      <c r="G1761" t="s">
        <v>130</v>
      </c>
      <c r="I1761" t="s">
        <v>125</v>
      </c>
      <c r="Z1761" t="str">
        <f>IFERROR(MID(AA1761,FIND("-",H1761,1)+1,20),_xlfn.IFNA(VLOOKUP(F1761&amp;"-"&amp;AA1761,Ref_Kontak!$A:$E,4,FALSE),Ref_Kontak!$H$2))</f>
        <v>628999007703</v>
      </c>
      <c r="AA1761" t="str">
        <f t="shared" si="270"/>
        <v/>
      </c>
      <c r="AB1761" t="str">
        <f t="shared" si="271"/>
        <v/>
      </c>
      <c r="AC1761" t="str">
        <f t="shared" si="272"/>
        <v>628999007703</v>
      </c>
      <c r="AD1761" t="str">
        <f t="shared" si="273"/>
        <v>Halo+,+Visual+AI+5S+mendeteksi+Violation%3A+METALDET1-LINE+13</v>
      </c>
      <c r="AE1761" t="str">
        <f t="shared" si="274"/>
        <v>https://web.whatsapp.com/send/?phone=628999007703&amp;text=Halo+,+Visual+AI+5S+mendeteksi+Violation%3A+METALDET1-LINE+13&amp;type=phone_number&amp;app_absent=0</v>
      </c>
      <c r="AF1761" t="b">
        <f>IF(ISNA(VLOOKUP(D1761&amp;"-"&amp;AB1761, Ref_Kontak!$A:$E, 4, FALSE)), FALSE, TRUE)</f>
        <v>0</v>
      </c>
      <c r="AG1761" t="str">
        <f>_xlfn.IFNA(VLOOKUP(Z1761,Ref_Kontak!H:H,1,FALSE),"FALSE")</f>
        <v>628999007703</v>
      </c>
      <c r="AH1761" t="str">
        <f t="shared" si="275"/>
        <v>METALDET1-LINE 13</v>
      </c>
      <c r="AI1761">
        <f>IF(I1761="violation",COUNTIF($AH$1:AH1761,AH1761),0)</f>
        <v>695</v>
      </c>
      <c r="AJ1761" t="str">
        <f t="shared" si="276"/>
        <v>violation-METALDET1</v>
      </c>
      <c r="AK1761">
        <f>IF(I1761="violation",COUNTIF($AJ$1:AJ1761,AJ1761),FALSE)</f>
        <v>1526</v>
      </c>
      <c r="AL1761">
        <f t="shared" si="277"/>
        <v>0</v>
      </c>
      <c r="AM1761">
        <f t="shared" si="278"/>
        <v>3</v>
      </c>
      <c r="AN1761" t="str">
        <f t="shared" si="279"/>
        <v>ALERT! 3 Violation founded @METALDET1</v>
      </c>
    </row>
    <row r="1762" spans="1:40">
      <c r="A1762" t="s">
        <v>120</v>
      </c>
      <c r="B1762" t="s">
        <v>121</v>
      </c>
      <c r="C1762" t="s">
        <v>1167</v>
      </c>
      <c r="D1762" t="s">
        <v>129</v>
      </c>
      <c r="E1762">
        <v>1</v>
      </c>
      <c r="G1762" t="s">
        <v>130</v>
      </c>
      <c r="I1762" t="s">
        <v>125</v>
      </c>
      <c r="Z1762" t="str">
        <f>IFERROR(MID(AA1762,FIND("-",H1762,1)+1,20),_xlfn.IFNA(VLOOKUP(F1762&amp;"-"&amp;AA1762,Ref_Kontak!$A:$E,4,FALSE),Ref_Kontak!$H$2))</f>
        <v>628999007703</v>
      </c>
      <c r="AA1762" t="str">
        <f t="shared" si="270"/>
        <v/>
      </c>
      <c r="AB1762" t="str">
        <f t="shared" si="271"/>
        <v/>
      </c>
      <c r="AC1762" t="str">
        <f t="shared" si="272"/>
        <v>628999007703</v>
      </c>
      <c r="AD1762" t="str">
        <f t="shared" si="273"/>
        <v>Halo+,+Visual+AI+5S+mendeteksi+Violation%3A+METALDET1-LINE+8</v>
      </c>
      <c r="AE1762" t="str">
        <f t="shared" si="274"/>
        <v>https://web.whatsapp.com/send/?phone=628999007703&amp;text=Halo+,+Visual+AI+5S+mendeteksi+Violation%3A+METALDET1-LINE+8&amp;type=phone_number&amp;app_absent=0</v>
      </c>
      <c r="AF1762" t="b">
        <f>IF(ISNA(VLOOKUP(D1762&amp;"-"&amp;AB1762, Ref_Kontak!$A:$E, 4, FALSE)), FALSE, TRUE)</f>
        <v>0</v>
      </c>
      <c r="AG1762" t="str">
        <f>_xlfn.IFNA(VLOOKUP(Z1762,Ref_Kontak!H:H,1,FALSE),"FALSE")</f>
        <v>628999007703</v>
      </c>
      <c r="AH1762" t="str">
        <f t="shared" si="275"/>
        <v>METALDET1-LINE 8</v>
      </c>
      <c r="AI1762">
        <f>IF(I1762="violation",COUNTIF($AH$1:AH1762,AH1762),0)</f>
        <v>833</v>
      </c>
      <c r="AJ1762" t="str">
        <f t="shared" si="276"/>
        <v>violation-METALDET1</v>
      </c>
      <c r="AK1762">
        <f>IF(I1762="violation",COUNTIF($AJ$1:AJ1762,AJ1762),FALSE)</f>
        <v>1527</v>
      </c>
      <c r="AL1762">
        <f t="shared" si="277"/>
        <v>0</v>
      </c>
      <c r="AM1762">
        <f t="shared" si="278"/>
        <v>3</v>
      </c>
      <c r="AN1762" t="str">
        <f t="shared" si="279"/>
        <v>ALERT! 3 Violation founded @METALDET1</v>
      </c>
    </row>
    <row r="1763" spans="1:40">
      <c r="A1763" t="s">
        <v>120</v>
      </c>
      <c r="B1763" t="s">
        <v>121</v>
      </c>
      <c r="C1763" t="s">
        <v>1167</v>
      </c>
      <c r="D1763" t="s">
        <v>589</v>
      </c>
      <c r="E1763">
        <v>1</v>
      </c>
      <c r="G1763" t="s">
        <v>130</v>
      </c>
      <c r="I1763" t="s">
        <v>125</v>
      </c>
      <c r="Z1763" t="str">
        <f>IFERROR(MID(AA1763,FIND("-",H1763,1)+1,20),_xlfn.IFNA(VLOOKUP(F1763&amp;"-"&amp;AA1763,Ref_Kontak!$A:$E,4,FALSE),Ref_Kontak!$H$2))</f>
        <v>628999007703</v>
      </c>
      <c r="AA1763" t="str">
        <f t="shared" si="270"/>
        <v/>
      </c>
      <c r="AB1763" t="str">
        <f t="shared" si="271"/>
        <v/>
      </c>
      <c r="AC1763" t="str">
        <f t="shared" si="272"/>
        <v>628999007703</v>
      </c>
      <c r="AD1763" t="str">
        <f t="shared" si="273"/>
        <v>Halo+,+Visual+AI+5S+mendeteksi+Violation%3A+METALDET1-LINE+13</v>
      </c>
      <c r="AE1763" t="str">
        <f t="shared" si="274"/>
        <v>https://web.whatsapp.com/send/?phone=628999007703&amp;text=Halo+,+Visual+AI+5S+mendeteksi+Violation%3A+METALDET1-LINE+13&amp;type=phone_number&amp;app_absent=0</v>
      </c>
      <c r="AF1763" t="b">
        <f>IF(ISNA(VLOOKUP(D1763&amp;"-"&amp;AB1763, Ref_Kontak!$A:$E, 4, FALSE)), FALSE, TRUE)</f>
        <v>0</v>
      </c>
      <c r="AG1763" t="str">
        <f>_xlfn.IFNA(VLOOKUP(Z1763,Ref_Kontak!H:H,1,FALSE),"FALSE")</f>
        <v>628999007703</v>
      </c>
      <c r="AH1763" t="str">
        <f t="shared" si="275"/>
        <v>METALDET1-LINE 13</v>
      </c>
      <c r="AI1763">
        <f>IF(I1763="violation",COUNTIF($AH$1:AH1763,AH1763),0)</f>
        <v>696</v>
      </c>
      <c r="AJ1763" t="str">
        <f t="shared" si="276"/>
        <v>violation-METALDET1</v>
      </c>
      <c r="AK1763">
        <f>IF(I1763="violation",COUNTIF($AJ$1:AJ1763,AJ1763),FALSE)</f>
        <v>1528</v>
      </c>
      <c r="AL1763">
        <f t="shared" si="277"/>
        <v>0</v>
      </c>
      <c r="AM1763">
        <f t="shared" si="278"/>
        <v>3</v>
      </c>
      <c r="AN1763" t="str">
        <f t="shared" si="279"/>
        <v>ALERT! 3 Violation founded @METALDET1</v>
      </c>
    </row>
    <row r="1764" spans="1:40">
      <c r="A1764" t="s">
        <v>120</v>
      </c>
      <c r="B1764" t="s">
        <v>121</v>
      </c>
      <c r="C1764" t="s">
        <v>1168</v>
      </c>
      <c r="D1764" t="s">
        <v>129</v>
      </c>
      <c r="E1764">
        <v>1</v>
      </c>
      <c r="G1764" t="s">
        <v>130</v>
      </c>
      <c r="I1764" t="s">
        <v>125</v>
      </c>
      <c r="Z1764" t="str">
        <f>IFERROR(MID(AA1764,FIND("-",H1764,1)+1,20),_xlfn.IFNA(VLOOKUP(F1764&amp;"-"&amp;AA1764,Ref_Kontak!$A:$E,4,FALSE),Ref_Kontak!$H$2))</f>
        <v>628999007703</v>
      </c>
      <c r="AA1764" t="str">
        <f t="shared" si="270"/>
        <v/>
      </c>
      <c r="AB1764" t="str">
        <f t="shared" si="271"/>
        <v/>
      </c>
      <c r="AC1764" t="str">
        <f t="shared" si="272"/>
        <v>628999007703</v>
      </c>
      <c r="AD1764" t="str">
        <f t="shared" si="273"/>
        <v>Halo+,+Visual+AI+5S+mendeteksi+Violation%3A+METALDET1-LINE+8</v>
      </c>
      <c r="AE1764" t="str">
        <f t="shared" si="274"/>
        <v>https://web.whatsapp.com/send/?phone=628999007703&amp;text=Halo+,+Visual+AI+5S+mendeteksi+Violation%3A+METALDET1-LINE+8&amp;type=phone_number&amp;app_absent=0</v>
      </c>
      <c r="AF1764" t="b">
        <f>IF(ISNA(VLOOKUP(D1764&amp;"-"&amp;AB1764, Ref_Kontak!$A:$E, 4, FALSE)), FALSE, TRUE)</f>
        <v>0</v>
      </c>
      <c r="AG1764" t="str">
        <f>_xlfn.IFNA(VLOOKUP(Z1764,Ref_Kontak!H:H,1,FALSE),"FALSE")</f>
        <v>628999007703</v>
      </c>
      <c r="AH1764" t="str">
        <f t="shared" si="275"/>
        <v>METALDET1-LINE 8</v>
      </c>
      <c r="AI1764">
        <f>IF(I1764="violation",COUNTIF($AH$1:AH1764,AH1764),0)</f>
        <v>834</v>
      </c>
      <c r="AJ1764" t="str">
        <f t="shared" si="276"/>
        <v>violation-METALDET1</v>
      </c>
      <c r="AK1764">
        <f>IF(I1764="violation",COUNTIF($AJ$1:AJ1764,AJ1764),FALSE)</f>
        <v>1529</v>
      </c>
      <c r="AL1764">
        <f t="shared" si="277"/>
        <v>0</v>
      </c>
      <c r="AM1764">
        <f t="shared" si="278"/>
        <v>3</v>
      </c>
      <c r="AN1764" t="str">
        <f t="shared" si="279"/>
        <v>ALERT! 3 Violation founded @METALDET1</v>
      </c>
    </row>
    <row r="1765" spans="1:40">
      <c r="A1765" t="s">
        <v>120</v>
      </c>
      <c r="B1765" t="s">
        <v>121</v>
      </c>
      <c r="C1765" t="s">
        <v>1168</v>
      </c>
      <c r="D1765" t="s">
        <v>589</v>
      </c>
      <c r="E1765">
        <v>1</v>
      </c>
      <c r="G1765" t="s">
        <v>130</v>
      </c>
      <c r="I1765" t="s">
        <v>125</v>
      </c>
      <c r="Z1765" t="str">
        <f>IFERROR(MID(AA1765,FIND("-",H1765,1)+1,20),_xlfn.IFNA(VLOOKUP(F1765&amp;"-"&amp;AA1765,Ref_Kontak!$A:$E,4,FALSE),Ref_Kontak!$H$2))</f>
        <v>628999007703</v>
      </c>
      <c r="AA1765" t="str">
        <f t="shared" si="270"/>
        <v/>
      </c>
      <c r="AB1765" t="str">
        <f t="shared" si="271"/>
        <v/>
      </c>
      <c r="AC1765" t="str">
        <f t="shared" si="272"/>
        <v>628999007703</v>
      </c>
      <c r="AD1765" t="str">
        <f t="shared" si="273"/>
        <v>Halo+,+Visual+AI+5S+mendeteksi+Violation%3A+METALDET1-LINE+13</v>
      </c>
      <c r="AE1765" t="str">
        <f t="shared" si="274"/>
        <v>https://web.whatsapp.com/send/?phone=628999007703&amp;text=Halo+,+Visual+AI+5S+mendeteksi+Violation%3A+METALDET1-LINE+13&amp;type=phone_number&amp;app_absent=0</v>
      </c>
      <c r="AF1765" t="b">
        <f>IF(ISNA(VLOOKUP(D1765&amp;"-"&amp;AB1765, Ref_Kontak!$A:$E, 4, FALSE)), FALSE, TRUE)</f>
        <v>0</v>
      </c>
      <c r="AG1765" t="str">
        <f>_xlfn.IFNA(VLOOKUP(Z1765,Ref_Kontak!H:H,1,FALSE),"FALSE")</f>
        <v>628999007703</v>
      </c>
      <c r="AH1765" t="str">
        <f t="shared" si="275"/>
        <v>METALDET1-LINE 13</v>
      </c>
      <c r="AI1765">
        <f>IF(I1765="violation",COUNTIF($AH$1:AH1765,AH1765),0)</f>
        <v>697</v>
      </c>
      <c r="AJ1765" t="str">
        <f t="shared" si="276"/>
        <v>violation-METALDET1</v>
      </c>
      <c r="AK1765">
        <f>IF(I1765="violation",COUNTIF($AJ$1:AJ1765,AJ1765),FALSE)</f>
        <v>1530</v>
      </c>
      <c r="AL1765">
        <f t="shared" si="277"/>
        <v>0</v>
      </c>
      <c r="AM1765">
        <f t="shared" si="278"/>
        <v>3</v>
      </c>
      <c r="AN1765" t="str">
        <f t="shared" si="279"/>
        <v>ALERT! 3 Violation founded @METALDET1</v>
      </c>
    </row>
    <row r="1766" spans="1:40">
      <c r="A1766" t="s">
        <v>120</v>
      </c>
      <c r="B1766" t="s">
        <v>121</v>
      </c>
      <c r="C1766" t="s">
        <v>1169</v>
      </c>
      <c r="D1766" t="s">
        <v>129</v>
      </c>
      <c r="E1766">
        <v>1</v>
      </c>
      <c r="G1766" t="s">
        <v>130</v>
      </c>
      <c r="I1766" t="s">
        <v>125</v>
      </c>
      <c r="Z1766" t="str">
        <f>IFERROR(MID(AA1766,FIND("-",H1766,1)+1,20),_xlfn.IFNA(VLOOKUP(F1766&amp;"-"&amp;AA1766,Ref_Kontak!$A:$E,4,FALSE),Ref_Kontak!$H$2))</f>
        <v>628999007703</v>
      </c>
      <c r="AA1766" t="str">
        <f t="shared" si="270"/>
        <v/>
      </c>
      <c r="AB1766" t="str">
        <f t="shared" si="271"/>
        <v/>
      </c>
      <c r="AC1766" t="str">
        <f t="shared" si="272"/>
        <v>628999007703</v>
      </c>
      <c r="AD1766" t="str">
        <f t="shared" si="273"/>
        <v>Halo+,+Visual+AI+5S+mendeteksi+Violation%3A+METALDET1-LINE+8</v>
      </c>
      <c r="AE1766" t="str">
        <f t="shared" si="274"/>
        <v>https://web.whatsapp.com/send/?phone=628999007703&amp;text=Halo+,+Visual+AI+5S+mendeteksi+Violation%3A+METALDET1-LINE+8&amp;type=phone_number&amp;app_absent=0</v>
      </c>
      <c r="AF1766" t="b">
        <f>IF(ISNA(VLOOKUP(D1766&amp;"-"&amp;AB1766, Ref_Kontak!$A:$E, 4, FALSE)), FALSE, TRUE)</f>
        <v>0</v>
      </c>
      <c r="AG1766" t="str">
        <f>_xlfn.IFNA(VLOOKUP(Z1766,Ref_Kontak!H:H,1,FALSE),"FALSE")</f>
        <v>628999007703</v>
      </c>
      <c r="AH1766" t="str">
        <f t="shared" si="275"/>
        <v>METALDET1-LINE 8</v>
      </c>
      <c r="AI1766">
        <f>IF(I1766="violation",COUNTIF($AH$1:AH1766,AH1766),0)</f>
        <v>835</v>
      </c>
      <c r="AJ1766" t="str">
        <f t="shared" si="276"/>
        <v>violation-METALDET1</v>
      </c>
      <c r="AK1766">
        <f>IF(I1766="violation",COUNTIF($AJ$1:AJ1766,AJ1766),FALSE)</f>
        <v>1531</v>
      </c>
      <c r="AL1766">
        <f t="shared" si="277"/>
        <v>0</v>
      </c>
      <c r="AM1766">
        <f t="shared" si="278"/>
        <v>3</v>
      </c>
      <c r="AN1766" t="str">
        <f t="shared" si="279"/>
        <v>ALERT! 3 Violation founded @METALDET1</v>
      </c>
    </row>
    <row r="1767" spans="1:40">
      <c r="A1767" t="s">
        <v>120</v>
      </c>
      <c r="B1767" t="s">
        <v>121</v>
      </c>
      <c r="C1767" t="s">
        <v>1170</v>
      </c>
      <c r="D1767" t="s">
        <v>589</v>
      </c>
      <c r="E1767">
        <v>1</v>
      </c>
      <c r="G1767" t="s">
        <v>130</v>
      </c>
      <c r="I1767" t="s">
        <v>125</v>
      </c>
      <c r="Z1767" t="str">
        <f>IFERROR(MID(AA1767,FIND("-",H1767,1)+1,20),_xlfn.IFNA(VLOOKUP(F1767&amp;"-"&amp;AA1767,Ref_Kontak!$A:$E,4,FALSE),Ref_Kontak!$H$2))</f>
        <v>628999007703</v>
      </c>
      <c r="AA1767" t="str">
        <f t="shared" si="270"/>
        <v/>
      </c>
      <c r="AB1767" t="str">
        <f t="shared" si="271"/>
        <v/>
      </c>
      <c r="AC1767" t="str">
        <f t="shared" si="272"/>
        <v>628999007703</v>
      </c>
      <c r="AD1767" t="str">
        <f t="shared" si="273"/>
        <v>Halo+,+Visual+AI+5S+mendeteksi+Violation%3A+METALDET1-LINE+13</v>
      </c>
      <c r="AE1767" t="str">
        <f t="shared" si="274"/>
        <v>https://web.whatsapp.com/send/?phone=628999007703&amp;text=Halo+,+Visual+AI+5S+mendeteksi+Violation%3A+METALDET1-LINE+13&amp;type=phone_number&amp;app_absent=0</v>
      </c>
      <c r="AF1767" t="b">
        <f>IF(ISNA(VLOOKUP(D1767&amp;"-"&amp;AB1767, Ref_Kontak!$A:$E, 4, FALSE)), FALSE, TRUE)</f>
        <v>0</v>
      </c>
      <c r="AG1767" t="str">
        <f>_xlfn.IFNA(VLOOKUP(Z1767,Ref_Kontak!H:H,1,FALSE),"FALSE")</f>
        <v>628999007703</v>
      </c>
      <c r="AH1767" t="str">
        <f t="shared" si="275"/>
        <v>METALDET1-LINE 13</v>
      </c>
      <c r="AI1767">
        <f>IF(I1767="violation",COUNTIF($AH$1:AH1767,AH1767),0)</f>
        <v>698</v>
      </c>
      <c r="AJ1767" t="str">
        <f t="shared" si="276"/>
        <v>violation-METALDET1</v>
      </c>
      <c r="AK1767">
        <f>IF(I1767="violation",COUNTIF($AJ$1:AJ1767,AJ1767),FALSE)</f>
        <v>1532</v>
      </c>
      <c r="AL1767">
        <f t="shared" si="277"/>
        <v>0</v>
      </c>
      <c r="AM1767">
        <f t="shared" si="278"/>
        <v>3</v>
      </c>
      <c r="AN1767" t="str">
        <f t="shared" si="279"/>
        <v>ALERT! 3 Violation founded @METALDET1</v>
      </c>
    </row>
    <row r="1768" spans="1:40">
      <c r="A1768" t="s">
        <v>120</v>
      </c>
      <c r="B1768" t="s">
        <v>121</v>
      </c>
      <c r="C1768" t="s">
        <v>1170</v>
      </c>
      <c r="D1768" t="s">
        <v>129</v>
      </c>
      <c r="E1768">
        <v>1</v>
      </c>
      <c r="G1768" t="s">
        <v>130</v>
      </c>
      <c r="I1768" t="s">
        <v>125</v>
      </c>
      <c r="Z1768" t="str">
        <f>IFERROR(MID(AA1768,FIND("-",H1768,1)+1,20),_xlfn.IFNA(VLOOKUP(F1768&amp;"-"&amp;AA1768,Ref_Kontak!$A:$E,4,FALSE),Ref_Kontak!$H$2))</f>
        <v>628999007703</v>
      </c>
      <c r="AA1768" t="str">
        <f t="shared" si="270"/>
        <v/>
      </c>
      <c r="AB1768" t="str">
        <f t="shared" si="271"/>
        <v/>
      </c>
      <c r="AC1768" t="str">
        <f t="shared" si="272"/>
        <v>628999007703</v>
      </c>
      <c r="AD1768" t="str">
        <f t="shared" si="273"/>
        <v>Halo+,+Visual+AI+5S+mendeteksi+Violation%3A+METALDET1-LINE+8</v>
      </c>
      <c r="AE1768" t="str">
        <f t="shared" si="274"/>
        <v>https://web.whatsapp.com/send/?phone=628999007703&amp;text=Halo+,+Visual+AI+5S+mendeteksi+Violation%3A+METALDET1-LINE+8&amp;type=phone_number&amp;app_absent=0</v>
      </c>
      <c r="AF1768" t="b">
        <f>IF(ISNA(VLOOKUP(D1768&amp;"-"&amp;AB1768, Ref_Kontak!$A:$E, 4, FALSE)), FALSE, TRUE)</f>
        <v>0</v>
      </c>
      <c r="AG1768" t="str">
        <f>_xlfn.IFNA(VLOOKUP(Z1768,Ref_Kontak!H:H,1,FALSE),"FALSE")</f>
        <v>628999007703</v>
      </c>
      <c r="AH1768" t="str">
        <f t="shared" si="275"/>
        <v>METALDET1-LINE 8</v>
      </c>
      <c r="AI1768">
        <f>IF(I1768="violation",COUNTIF($AH$1:AH1768,AH1768),0)</f>
        <v>836</v>
      </c>
      <c r="AJ1768" t="str">
        <f t="shared" si="276"/>
        <v>violation-METALDET1</v>
      </c>
      <c r="AK1768">
        <f>IF(I1768="violation",COUNTIF($AJ$1:AJ1768,AJ1768),FALSE)</f>
        <v>1533</v>
      </c>
      <c r="AL1768">
        <f t="shared" si="277"/>
        <v>0</v>
      </c>
      <c r="AM1768">
        <f t="shared" si="278"/>
        <v>3</v>
      </c>
      <c r="AN1768" t="str">
        <f t="shared" si="279"/>
        <v>ALERT! 3 Violation founded @METALDET1</v>
      </c>
    </row>
    <row r="1769" spans="1:40">
      <c r="A1769" t="s">
        <v>120</v>
      </c>
      <c r="B1769" t="s">
        <v>121</v>
      </c>
      <c r="C1769" t="s">
        <v>1170</v>
      </c>
      <c r="D1769" t="s">
        <v>589</v>
      </c>
      <c r="E1769">
        <v>1</v>
      </c>
      <c r="G1769" t="s">
        <v>130</v>
      </c>
      <c r="I1769" t="s">
        <v>125</v>
      </c>
      <c r="Z1769" t="str">
        <f>IFERROR(MID(AA1769,FIND("-",H1769,1)+1,20),_xlfn.IFNA(VLOOKUP(F1769&amp;"-"&amp;AA1769,Ref_Kontak!$A:$E,4,FALSE),Ref_Kontak!$H$2))</f>
        <v>628999007703</v>
      </c>
      <c r="AA1769" t="str">
        <f t="shared" si="270"/>
        <v/>
      </c>
      <c r="AB1769" t="str">
        <f t="shared" si="271"/>
        <v/>
      </c>
      <c r="AC1769" t="str">
        <f t="shared" si="272"/>
        <v>628999007703</v>
      </c>
      <c r="AD1769" t="str">
        <f t="shared" si="273"/>
        <v>Halo+,+Visual+AI+5S+mendeteksi+Violation%3A+METALDET1-LINE+13</v>
      </c>
      <c r="AE1769" t="str">
        <f t="shared" si="274"/>
        <v>https://web.whatsapp.com/send/?phone=628999007703&amp;text=Halo+,+Visual+AI+5S+mendeteksi+Violation%3A+METALDET1-LINE+13&amp;type=phone_number&amp;app_absent=0</v>
      </c>
      <c r="AF1769" t="b">
        <f>IF(ISNA(VLOOKUP(D1769&amp;"-"&amp;AB1769, Ref_Kontak!$A:$E, 4, FALSE)), FALSE, TRUE)</f>
        <v>0</v>
      </c>
      <c r="AG1769" t="str">
        <f>_xlfn.IFNA(VLOOKUP(Z1769,Ref_Kontak!H:H,1,FALSE),"FALSE")</f>
        <v>628999007703</v>
      </c>
      <c r="AH1769" t="str">
        <f t="shared" si="275"/>
        <v>METALDET1-LINE 13</v>
      </c>
      <c r="AI1769">
        <f>IF(I1769="violation",COUNTIF($AH$1:AH1769,AH1769),0)</f>
        <v>699</v>
      </c>
      <c r="AJ1769" t="str">
        <f t="shared" si="276"/>
        <v>violation-METALDET1</v>
      </c>
      <c r="AK1769">
        <f>IF(I1769="violation",COUNTIF($AJ$1:AJ1769,AJ1769),FALSE)</f>
        <v>1534</v>
      </c>
      <c r="AL1769">
        <f t="shared" si="277"/>
        <v>0</v>
      </c>
      <c r="AM1769">
        <f t="shared" si="278"/>
        <v>3</v>
      </c>
      <c r="AN1769" t="str">
        <f t="shared" si="279"/>
        <v>ALERT! 3 Violation founded @METALDET1</v>
      </c>
    </row>
    <row r="1770" spans="1:40">
      <c r="A1770" t="s">
        <v>120</v>
      </c>
      <c r="B1770" t="s">
        <v>121</v>
      </c>
      <c r="C1770" t="s">
        <v>1171</v>
      </c>
      <c r="D1770" t="s">
        <v>129</v>
      </c>
      <c r="E1770">
        <v>1</v>
      </c>
      <c r="G1770" t="s">
        <v>130</v>
      </c>
      <c r="I1770" t="s">
        <v>125</v>
      </c>
      <c r="Z1770" t="str">
        <f>IFERROR(MID(AA1770,FIND("-",H1770,1)+1,20),_xlfn.IFNA(VLOOKUP(F1770&amp;"-"&amp;AA1770,Ref_Kontak!$A:$E,4,FALSE),Ref_Kontak!$H$2))</f>
        <v>628999007703</v>
      </c>
      <c r="AA1770" t="str">
        <f t="shared" si="270"/>
        <v/>
      </c>
      <c r="AB1770" t="str">
        <f t="shared" si="271"/>
        <v/>
      </c>
      <c r="AC1770" t="str">
        <f t="shared" si="272"/>
        <v>628999007703</v>
      </c>
      <c r="AD1770" t="str">
        <f t="shared" si="273"/>
        <v>Halo+,+Visual+AI+5S+mendeteksi+Violation%3A+METALDET1-LINE+8</v>
      </c>
      <c r="AE1770" t="str">
        <f t="shared" si="274"/>
        <v>https://web.whatsapp.com/send/?phone=628999007703&amp;text=Halo+,+Visual+AI+5S+mendeteksi+Violation%3A+METALDET1-LINE+8&amp;type=phone_number&amp;app_absent=0</v>
      </c>
      <c r="AF1770" t="b">
        <f>IF(ISNA(VLOOKUP(D1770&amp;"-"&amp;AB1770, Ref_Kontak!$A:$E, 4, FALSE)), FALSE, TRUE)</f>
        <v>0</v>
      </c>
      <c r="AG1770" t="str">
        <f>_xlfn.IFNA(VLOOKUP(Z1770,Ref_Kontak!H:H,1,FALSE),"FALSE")</f>
        <v>628999007703</v>
      </c>
      <c r="AH1770" t="str">
        <f t="shared" si="275"/>
        <v>METALDET1-LINE 8</v>
      </c>
      <c r="AI1770">
        <f>IF(I1770="violation",COUNTIF($AH$1:AH1770,AH1770),0)</f>
        <v>837</v>
      </c>
      <c r="AJ1770" t="str">
        <f t="shared" si="276"/>
        <v>violation-METALDET1</v>
      </c>
      <c r="AK1770">
        <f>IF(I1770="violation",COUNTIF($AJ$1:AJ1770,AJ1770),FALSE)</f>
        <v>1535</v>
      </c>
      <c r="AL1770">
        <f t="shared" si="277"/>
        <v>0</v>
      </c>
      <c r="AM1770">
        <f t="shared" si="278"/>
        <v>3</v>
      </c>
      <c r="AN1770" t="str">
        <f t="shared" si="279"/>
        <v>ALERT! 3 Violation founded @METALDET1</v>
      </c>
    </row>
    <row r="1771" spans="1:40">
      <c r="A1771" t="s">
        <v>120</v>
      </c>
      <c r="B1771" t="s">
        <v>121</v>
      </c>
      <c r="C1771" t="s">
        <v>1171</v>
      </c>
      <c r="D1771" t="s">
        <v>589</v>
      </c>
      <c r="E1771">
        <v>1</v>
      </c>
      <c r="G1771" t="s">
        <v>130</v>
      </c>
      <c r="I1771" t="s">
        <v>125</v>
      </c>
      <c r="Z1771" t="str">
        <f>IFERROR(MID(AA1771,FIND("-",H1771,1)+1,20),_xlfn.IFNA(VLOOKUP(F1771&amp;"-"&amp;AA1771,Ref_Kontak!$A:$E,4,FALSE),Ref_Kontak!$H$2))</f>
        <v>628999007703</v>
      </c>
      <c r="AA1771" t="str">
        <f t="shared" si="270"/>
        <v/>
      </c>
      <c r="AB1771" t="str">
        <f t="shared" si="271"/>
        <v/>
      </c>
      <c r="AC1771" t="str">
        <f t="shared" si="272"/>
        <v>628999007703</v>
      </c>
      <c r="AD1771" t="str">
        <f t="shared" si="273"/>
        <v>Halo+,+Visual+AI+5S+mendeteksi+Violation%3A+METALDET1-LINE+13</v>
      </c>
      <c r="AE1771" t="str">
        <f t="shared" si="274"/>
        <v>https://web.whatsapp.com/send/?phone=628999007703&amp;text=Halo+,+Visual+AI+5S+mendeteksi+Violation%3A+METALDET1-LINE+13&amp;type=phone_number&amp;app_absent=0</v>
      </c>
      <c r="AF1771" t="b">
        <f>IF(ISNA(VLOOKUP(D1771&amp;"-"&amp;AB1771, Ref_Kontak!$A:$E, 4, FALSE)), FALSE, TRUE)</f>
        <v>0</v>
      </c>
      <c r="AG1771" t="str">
        <f>_xlfn.IFNA(VLOOKUP(Z1771,Ref_Kontak!H:H,1,FALSE),"FALSE")</f>
        <v>628999007703</v>
      </c>
      <c r="AH1771" t="str">
        <f t="shared" si="275"/>
        <v>METALDET1-LINE 13</v>
      </c>
      <c r="AI1771">
        <f>IF(I1771="violation",COUNTIF($AH$1:AH1771,AH1771),0)</f>
        <v>700</v>
      </c>
      <c r="AJ1771" t="str">
        <f t="shared" si="276"/>
        <v>violation-METALDET1</v>
      </c>
      <c r="AK1771">
        <f>IF(I1771="violation",COUNTIF($AJ$1:AJ1771,AJ1771),FALSE)</f>
        <v>1536</v>
      </c>
      <c r="AL1771">
        <f t="shared" si="277"/>
        <v>0</v>
      </c>
      <c r="AM1771">
        <f t="shared" si="278"/>
        <v>3</v>
      </c>
      <c r="AN1771" t="str">
        <f t="shared" si="279"/>
        <v>ALERT! 3 Violation founded @METALDET1</v>
      </c>
    </row>
    <row r="1772" spans="1:40">
      <c r="A1772" t="s">
        <v>120</v>
      </c>
      <c r="B1772" t="s">
        <v>121</v>
      </c>
      <c r="C1772" t="s">
        <v>1172</v>
      </c>
      <c r="D1772" t="s">
        <v>589</v>
      </c>
      <c r="E1772">
        <v>1</v>
      </c>
      <c r="G1772" t="s">
        <v>130</v>
      </c>
      <c r="I1772" t="s">
        <v>125</v>
      </c>
      <c r="Z1772" t="str">
        <f>IFERROR(MID(AA1772,FIND("-",H1772,1)+1,20),_xlfn.IFNA(VLOOKUP(F1772&amp;"-"&amp;AA1772,Ref_Kontak!$A:$E,4,FALSE),Ref_Kontak!$H$2))</f>
        <v>628999007703</v>
      </c>
      <c r="AA1772" t="str">
        <f t="shared" si="270"/>
        <v/>
      </c>
      <c r="AB1772" t="str">
        <f t="shared" si="271"/>
        <v/>
      </c>
      <c r="AC1772" t="str">
        <f t="shared" si="272"/>
        <v>628999007703</v>
      </c>
      <c r="AD1772" t="str">
        <f t="shared" si="273"/>
        <v>Halo+,+Visual+AI+5S+mendeteksi+Violation%3A+METALDET1-LINE+13</v>
      </c>
      <c r="AE1772" t="str">
        <f t="shared" si="274"/>
        <v>https://web.whatsapp.com/send/?phone=628999007703&amp;text=Halo+,+Visual+AI+5S+mendeteksi+Violation%3A+METALDET1-LINE+13&amp;type=phone_number&amp;app_absent=0</v>
      </c>
      <c r="AF1772" t="b">
        <f>IF(ISNA(VLOOKUP(D1772&amp;"-"&amp;AB1772, Ref_Kontak!$A:$E, 4, FALSE)), FALSE, TRUE)</f>
        <v>0</v>
      </c>
      <c r="AG1772" t="str">
        <f>_xlfn.IFNA(VLOOKUP(Z1772,Ref_Kontak!H:H,1,FALSE),"FALSE")</f>
        <v>628999007703</v>
      </c>
      <c r="AH1772" t="str">
        <f t="shared" si="275"/>
        <v>METALDET1-LINE 13</v>
      </c>
      <c r="AI1772">
        <f>IF(I1772="violation",COUNTIF($AH$1:AH1772,AH1772),0)</f>
        <v>701</v>
      </c>
      <c r="AJ1772" t="str">
        <f t="shared" si="276"/>
        <v>violation-METALDET1</v>
      </c>
      <c r="AK1772">
        <f>IF(I1772="violation",COUNTIF($AJ$1:AJ1772,AJ1772),FALSE)</f>
        <v>1537</v>
      </c>
      <c r="AL1772">
        <f t="shared" si="277"/>
        <v>0</v>
      </c>
      <c r="AM1772">
        <f t="shared" si="278"/>
        <v>3</v>
      </c>
      <c r="AN1772" t="str">
        <f t="shared" si="279"/>
        <v>ALERT! 3 Violation founded @METALDET1</v>
      </c>
    </row>
    <row r="1773" spans="1:40">
      <c r="A1773" t="s">
        <v>120</v>
      </c>
      <c r="B1773" t="s">
        <v>121</v>
      </c>
      <c r="C1773" t="s">
        <v>1172</v>
      </c>
      <c r="D1773" t="s">
        <v>129</v>
      </c>
      <c r="E1773">
        <v>1</v>
      </c>
      <c r="G1773" t="s">
        <v>130</v>
      </c>
      <c r="I1773" t="s">
        <v>125</v>
      </c>
      <c r="Z1773" t="str">
        <f>IFERROR(MID(AA1773,FIND("-",H1773,1)+1,20),_xlfn.IFNA(VLOOKUP(F1773&amp;"-"&amp;AA1773,Ref_Kontak!$A:$E,4,FALSE),Ref_Kontak!$H$2))</f>
        <v>628999007703</v>
      </c>
      <c r="AA1773" t="str">
        <f t="shared" si="270"/>
        <v/>
      </c>
      <c r="AB1773" t="str">
        <f t="shared" si="271"/>
        <v/>
      </c>
      <c r="AC1773" t="str">
        <f t="shared" si="272"/>
        <v>628999007703</v>
      </c>
      <c r="AD1773" t="str">
        <f t="shared" si="273"/>
        <v>Halo+,+Visual+AI+5S+mendeteksi+Violation%3A+METALDET1-LINE+8</v>
      </c>
      <c r="AE1773" t="str">
        <f t="shared" si="274"/>
        <v>https://web.whatsapp.com/send/?phone=628999007703&amp;text=Halo+,+Visual+AI+5S+mendeteksi+Violation%3A+METALDET1-LINE+8&amp;type=phone_number&amp;app_absent=0</v>
      </c>
      <c r="AF1773" t="b">
        <f>IF(ISNA(VLOOKUP(D1773&amp;"-"&amp;AB1773, Ref_Kontak!$A:$E, 4, FALSE)), FALSE, TRUE)</f>
        <v>0</v>
      </c>
      <c r="AG1773" t="str">
        <f>_xlfn.IFNA(VLOOKUP(Z1773,Ref_Kontak!H:H,1,FALSE),"FALSE")</f>
        <v>628999007703</v>
      </c>
      <c r="AH1773" t="str">
        <f t="shared" si="275"/>
        <v>METALDET1-LINE 8</v>
      </c>
      <c r="AI1773">
        <f>IF(I1773="violation",COUNTIF($AH$1:AH1773,AH1773),0)</f>
        <v>838</v>
      </c>
      <c r="AJ1773" t="str">
        <f t="shared" si="276"/>
        <v>violation-METALDET1</v>
      </c>
      <c r="AK1773">
        <f>IF(I1773="violation",COUNTIF($AJ$1:AJ1773,AJ1773),FALSE)</f>
        <v>1538</v>
      </c>
      <c r="AL1773">
        <f t="shared" si="277"/>
        <v>0</v>
      </c>
      <c r="AM1773">
        <f t="shared" si="278"/>
        <v>3</v>
      </c>
      <c r="AN1773" t="str">
        <f t="shared" si="279"/>
        <v>ALERT! 3 Violation founded @METALDET1</v>
      </c>
    </row>
    <row r="1774" spans="1:40">
      <c r="A1774" t="s">
        <v>120</v>
      </c>
      <c r="B1774" t="s">
        <v>121</v>
      </c>
      <c r="C1774" t="s">
        <v>1173</v>
      </c>
      <c r="D1774" t="s">
        <v>129</v>
      </c>
      <c r="E1774">
        <v>1</v>
      </c>
      <c r="G1774" t="s">
        <v>130</v>
      </c>
      <c r="I1774" t="s">
        <v>125</v>
      </c>
      <c r="Z1774" t="str">
        <f>IFERROR(MID(AA1774,FIND("-",H1774,1)+1,20),_xlfn.IFNA(VLOOKUP(F1774&amp;"-"&amp;AA1774,Ref_Kontak!$A:$E,4,FALSE),Ref_Kontak!$H$2))</f>
        <v>628999007703</v>
      </c>
      <c r="AA1774" t="str">
        <f t="shared" si="270"/>
        <v/>
      </c>
      <c r="AB1774" t="str">
        <f t="shared" si="271"/>
        <v/>
      </c>
      <c r="AC1774" t="str">
        <f t="shared" si="272"/>
        <v>628999007703</v>
      </c>
      <c r="AD1774" t="str">
        <f t="shared" si="273"/>
        <v>Halo+,+Visual+AI+5S+mendeteksi+Violation%3A+METALDET1-LINE+8</v>
      </c>
      <c r="AE1774" t="str">
        <f t="shared" si="274"/>
        <v>https://web.whatsapp.com/send/?phone=628999007703&amp;text=Halo+,+Visual+AI+5S+mendeteksi+Violation%3A+METALDET1-LINE+8&amp;type=phone_number&amp;app_absent=0</v>
      </c>
      <c r="AF1774" t="b">
        <f>IF(ISNA(VLOOKUP(D1774&amp;"-"&amp;AB1774, Ref_Kontak!$A:$E, 4, FALSE)), FALSE, TRUE)</f>
        <v>0</v>
      </c>
      <c r="AG1774" t="str">
        <f>_xlfn.IFNA(VLOOKUP(Z1774,Ref_Kontak!H:H,1,FALSE),"FALSE")</f>
        <v>628999007703</v>
      </c>
      <c r="AH1774" t="str">
        <f t="shared" si="275"/>
        <v>METALDET1-LINE 8</v>
      </c>
      <c r="AI1774">
        <f>IF(I1774="violation",COUNTIF($AH$1:AH1774,AH1774),0)</f>
        <v>839</v>
      </c>
      <c r="AJ1774" t="str">
        <f t="shared" si="276"/>
        <v>violation-METALDET1</v>
      </c>
      <c r="AK1774">
        <f>IF(I1774="violation",COUNTIF($AJ$1:AJ1774,AJ1774),FALSE)</f>
        <v>1539</v>
      </c>
      <c r="AL1774">
        <f t="shared" si="277"/>
        <v>0</v>
      </c>
      <c r="AM1774">
        <f t="shared" si="278"/>
        <v>3</v>
      </c>
      <c r="AN1774" t="str">
        <f t="shared" si="279"/>
        <v>ALERT! 3 Violation founded @METALDET1</v>
      </c>
    </row>
    <row r="1775" spans="1:40">
      <c r="A1775" t="s">
        <v>120</v>
      </c>
      <c r="B1775" t="s">
        <v>121</v>
      </c>
      <c r="C1775" t="s">
        <v>1173</v>
      </c>
      <c r="D1775" t="s">
        <v>589</v>
      </c>
      <c r="E1775">
        <v>1</v>
      </c>
      <c r="G1775" t="s">
        <v>130</v>
      </c>
      <c r="I1775" t="s">
        <v>125</v>
      </c>
      <c r="Z1775" t="str">
        <f>IFERROR(MID(AA1775,FIND("-",H1775,1)+1,20),_xlfn.IFNA(VLOOKUP(F1775&amp;"-"&amp;AA1775,Ref_Kontak!$A:$E,4,FALSE),Ref_Kontak!$H$2))</f>
        <v>628999007703</v>
      </c>
      <c r="AA1775" t="str">
        <f t="shared" si="270"/>
        <v/>
      </c>
      <c r="AB1775" t="str">
        <f t="shared" si="271"/>
        <v/>
      </c>
      <c r="AC1775" t="str">
        <f t="shared" si="272"/>
        <v>628999007703</v>
      </c>
      <c r="AD1775" t="str">
        <f t="shared" si="273"/>
        <v>Halo+,+Visual+AI+5S+mendeteksi+Violation%3A+METALDET1-LINE+13</v>
      </c>
      <c r="AE1775" t="str">
        <f t="shared" si="274"/>
        <v>https://web.whatsapp.com/send/?phone=628999007703&amp;text=Halo+,+Visual+AI+5S+mendeteksi+Violation%3A+METALDET1-LINE+13&amp;type=phone_number&amp;app_absent=0</v>
      </c>
      <c r="AF1775" t="b">
        <f>IF(ISNA(VLOOKUP(D1775&amp;"-"&amp;AB1775, Ref_Kontak!$A:$E, 4, FALSE)), FALSE, TRUE)</f>
        <v>0</v>
      </c>
      <c r="AG1775" t="str">
        <f>_xlfn.IFNA(VLOOKUP(Z1775,Ref_Kontak!H:H,1,FALSE),"FALSE")</f>
        <v>628999007703</v>
      </c>
      <c r="AH1775" t="str">
        <f t="shared" si="275"/>
        <v>METALDET1-LINE 13</v>
      </c>
      <c r="AI1775">
        <f>IF(I1775="violation",COUNTIF($AH$1:AH1775,AH1775),0)</f>
        <v>702</v>
      </c>
      <c r="AJ1775" t="str">
        <f t="shared" si="276"/>
        <v>violation-METALDET1</v>
      </c>
      <c r="AK1775">
        <f>IF(I1775="violation",COUNTIF($AJ$1:AJ1775,AJ1775),FALSE)</f>
        <v>1540</v>
      </c>
      <c r="AL1775">
        <f t="shared" si="277"/>
        <v>0</v>
      </c>
      <c r="AM1775">
        <f t="shared" si="278"/>
        <v>3</v>
      </c>
      <c r="AN1775" t="str">
        <f t="shared" si="279"/>
        <v>ALERT! 3 Violation founded @METALDET1</v>
      </c>
    </row>
    <row r="1776" spans="1:40">
      <c r="A1776" t="s">
        <v>120</v>
      </c>
      <c r="B1776" t="s">
        <v>121</v>
      </c>
      <c r="C1776" t="s">
        <v>1174</v>
      </c>
      <c r="D1776" t="s">
        <v>129</v>
      </c>
      <c r="E1776">
        <v>1</v>
      </c>
      <c r="G1776" t="s">
        <v>130</v>
      </c>
      <c r="I1776" t="s">
        <v>125</v>
      </c>
      <c r="Z1776" t="str">
        <f>IFERROR(MID(AA1776,FIND("-",H1776,1)+1,20),_xlfn.IFNA(VLOOKUP(F1776&amp;"-"&amp;AA1776,Ref_Kontak!$A:$E,4,FALSE),Ref_Kontak!$H$2))</f>
        <v>628999007703</v>
      </c>
      <c r="AA1776" t="str">
        <f t="shared" si="270"/>
        <v/>
      </c>
      <c r="AB1776" t="str">
        <f t="shared" si="271"/>
        <v/>
      </c>
      <c r="AC1776" t="str">
        <f t="shared" si="272"/>
        <v>628999007703</v>
      </c>
      <c r="AD1776" t="str">
        <f t="shared" si="273"/>
        <v>Halo+,+Visual+AI+5S+mendeteksi+Violation%3A+METALDET1-LINE+8</v>
      </c>
      <c r="AE1776" t="str">
        <f t="shared" si="274"/>
        <v>https://web.whatsapp.com/send/?phone=628999007703&amp;text=Halo+,+Visual+AI+5S+mendeteksi+Violation%3A+METALDET1-LINE+8&amp;type=phone_number&amp;app_absent=0</v>
      </c>
      <c r="AF1776" t="b">
        <f>IF(ISNA(VLOOKUP(D1776&amp;"-"&amp;AB1776, Ref_Kontak!$A:$E, 4, FALSE)), FALSE, TRUE)</f>
        <v>0</v>
      </c>
      <c r="AG1776" t="str">
        <f>_xlfn.IFNA(VLOOKUP(Z1776,Ref_Kontak!H:H,1,FALSE),"FALSE")</f>
        <v>628999007703</v>
      </c>
      <c r="AH1776" t="str">
        <f t="shared" si="275"/>
        <v>METALDET1-LINE 8</v>
      </c>
      <c r="AI1776">
        <f>IF(I1776="violation",COUNTIF($AH$1:AH1776,AH1776),0)</f>
        <v>840</v>
      </c>
      <c r="AJ1776" t="str">
        <f t="shared" si="276"/>
        <v>violation-METALDET1</v>
      </c>
      <c r="AK1776">
        <f>IF(I1776="violation",COUNTIF($AJ$1:AJ1776,AJ1776),FALSE)</f>
        <v>1541</v>
      </c>
      <c r="AL1776">
        <f t="shared" si="277"/>
        <v>0</v>
      </c>
      <c r="AM1776">
        <f t="shared" si="278"/>
        <v>3</v>
      </c>
      <c r="AN1776" t="str">
        <f t="shared" si="279"/>
        <v>ALERT! 3 Violation founded @METALDET1</v>
      </c>
    </row>
    <row r="1777" spans="1:40">
      <c r="A1777" t="s">
        <v>120</v>
      </c>
      <c r="B1777" t="s">
        <v>121</v>
      </c>
      <c r="C1777" t="s">
        <v>1175</v>
      </c>
      <c r="D1777" t="s">
        <v>589</v>
      </c>
      <c r="E1777">
        <v>1</v>
      </c>
      <c r="G1777" t="s">
        <v>130</v>
      </c>
      <c r="I1777" t="s">
        <v>125</v>
      </c>
      <c r="Z1777" t="str">
        <f>IFERROR(MID(AA1777,FIND("-",H1777,1)+1,20),_xlfn.IFNA(VLOOKUP(F1777&amp;"-"&amp;AA1777,Ref_Kontak!$A:$E,4,FALSE),Ref_Kontak!$H$2))</f>
        <v>628999007703</v>
      </c>
      <c r="AA1777" t="str">
        <f t="shared" si="270"/>
        <v/>
      </c>
      <c r="AB1777" t="str">
        <f t="shared" si="271"/>
        <v/>
      </c>
      <c r="AC1777" t="str">
        <f t="shared" si="272"/>
        <v>628999007703</v>
      </c>
      <c r="AD1777" t="str">
        <f t="shared" si="273"/>
        <v>Halo+,+Visual+AI+5S+mendeteksi+Violation%3A+METALDET1-LINE+13</v>
      </c>
      <c r="AE1777" t="str">
        <f t="shared" si="274"/>
        <v>https://web.whatsapp.com/send/?phone=628999007703&amp;text=Halo+,+Visual+AI+5S+mendeteksi+Violation%3A+METALDET1-LINE+13&amp;type=phone_number&amp;app_absent=0</v>
      </c>
      <c r="AF1777" t="b">
        <f>IF(ISNA(VLOOKUP(D1777&amp;"-"&amp;AB1777, Ref_Kontak!$A:$E, 4, FALSE)), FALSE, TRUE)</f>
        <v>0</v>
      </c>
      <c r="AG1777" t="str">
        <f>_xlfn.IFNA(VLOOKUP(Z1777,Ref_Kontak!H:H,1,FALSE),"FALSE")</f>
        <v>628999007703</v>
      </c>
      <c r="AH1777" t="str">
        <f t="shared" si="275"/>
        <v>METALDET1-LINE 13</v>
      </c>
      <c r="AI1777">
        <f>IF(I1777="violation",COUNTIF($AH$1:AH1777,AH1777),0)</f>
        <v>703</v>
      </c>
      <c r="AJ1777" t="str">
        <f t="shared" si="276"/>
        <v>violation-METALDET1</v>
      </c>
      <c r="AK1777">
        <f>IF(I1777="violation",COUNTIF($AJ$1:AJ1777,AJ1777),FALSE)</f>
        <v>1542</v>
      </c>
      <c r="AL1777">
        <f t="shared" si="277"/>
        <v>0</v>
      </c>
      <c r="AM1777">
        <f t="shared" si="278"/>
        <v>3</v>
      </c>
      <c r="AN1777" t="str">
        <f t="shared" si="279"/>
        <v>ALERT! 3 Violation founded @METALDET1</v>
      </c>
    </row>
    <row r="1778" spans="1:40">
      <c r="A1778" t="s">
        <v>120</v>
      </c>
      <c r="B1778" t="s">
        <v>121</v>
      </c>
      <c r="C1778" t="s">
        <v>1175</v>
      </c>
      <c r="D1778" t="s">
        <v>129</v>
      </c>
      <c r="E1778">
        <v>1</v>
      </c>
      <c r="G1778" t="s">
        <v>130</v>
      </c>
      <c r="I1778" t="s">
        <v>125</v>
      </c>
      <c r="Z1778" t="str">
        <f>IFERROR(MID(AA1778,FIND("-",H1778,1)+1,20),_xlfn.IFNA(VLOOKUP(F1778&amp;"-"&amp;AA1778,Ref_Kontak!$A:$E,4,FALSE),Ref_Kontak!$H$2))</f>
        <v>628999007703</v>
      </c>
      <c r="AA1778" t="str">
        <f t="shared" si="270"/>
        <v/>
      </c>
      <c r="AB1778" t="str">
        <f t="shared" si="271"/>
        <v/>
      </c>
      <c r="AC1778" t="str">
        <f t="shared" si="272"/>
        <v>628999007703</v>
      </c>
      <c r="AD1778" t="str">
        <f t="shared" si="273"/>
        <v>Halo+,+Visual+AI+5S+mendeteksi+Violation%3A+METALDET1-LINE+8</v>
      </c>
      <c r="AE1778" t="str">
        <f t="shared" si="274"/>
        <v>https://web.whatsapp.com/send/?phone=628999007703&amp;text=Halo+,+Visual+AI+5S+mendeteksi+Violation%3A+METALDET1-LINE+8&amp;type=phone_number&amp;app_absent=0</v>
      </c>
      <c r="AF1778" t="b">
        <f>IF(ISNA(VLOOKUP(D1778&amp;"-"&amp;AB1778, Ref_Kontak!$A:$E, 4, FALSE)), FALSE, TRUE)</f>
        <v>0</v>
      </c>
      <c r="AG1778" t="str">
        <f>_xlfn.IFNA(VLOOKUP(Z1778,Ref_Kontak!H:H,1,FALSE),"FALSE")</f>
        <v>628999007703</v>
      </c>
      <c r="AH1778" t="str">
        <f t="shared" si="275"/>
        <v>METALDET1-LINE 8</v>
      </c>
      <c r="AI1778">
        <f>IF(I1778="violation",COUNTIF($AH$1:AH1778,AH1778),0)</f>
        <v>841</v>
      </c>
      <c r="AJ1778" t="str">
        <f t="shared" si="276"/>
        <v>violation-METALDET1</v>
      </c>
      <c r="AK1778">
        <f>IF(I1778="violation",COUNTIF($AJ$1:AJ1778,AJ1778),FALSE)</f>
        <v>1543</v>
      </c>
      <c r="AL1778">
        <f t="shared" si="277"/>
        <v>0</v>
      </c>
      <c r="AM1778">
        <f t="shared" si="278"/>
        <v>3</v>
      </c>
      <c r="AN1778" t="str">
        <f t="shared" si="279"/>
        <v>ALERT! 3 Violation founded @METALDET1</v>
      </c>
    </row>
    <row r="1779" spans="1:40">
      <c r="A1779" t="s">
        <v>120</v>
      </c>
      <c r="B1779" t="s">
        <v>121</v>
      </c>
      <c r="C1779" t="s">
        <v>1175</v>
      </c>
      <c r="D1779" t="s">
        <v>589</v>
      </c>
      <c r="E1779">
        <v>1</v>
      </c>
      <c r="G1779" t="s">
        <v>130</v>
      </c>
      <c r="I1779" t="s">
        <v>125</v>
      </c>
      <c r="Z1779" t="str">
        <f>IFERROR(MID(AA1779,FIND("-",H1779,1)+1,20),_xlfn.IFNA(VLOOKUP(F1779&amp;"-"&amp;AA1779,Ref_Kontak!$A:$E,4,FALSE),Ref_Kontak!$H$2))</f>
        <v>628999007703</v>
      </c>
      <c r="AA1779" t="str">
        <f t="shared" si="270"/>
        <v/>
      </c>
      <c r="AB1779" t="str">
        <f t="shared" si="271"/>
        <v/>
      </c>
      <c r="AC1779" t="str">
        <f t="shared" si="272"/>
        <v>628999007703</v>
      </c>
      <c r="AD1779" t="str">
        <f t="shared" si="273"/>
        <v>Halo+,+Visual+AI+5S+mendeteksi+Violation%3A+METALDET1-LINE+13</v>
      </c>
      <c r="AE1779" t="str">
        <f t="shared" si="274"/>
        <v>https://web.whatsapp.com/send/?phone=628999007703&amp;text=Halo+,+Visual+AI+5S+mendeteksi+Violation%3A+METALDET1-LINE+13&amp;type=phone_number&amp;app_absent=0</v>
      </c>
      <c r="AF1779" t="b">
        <f>IF(ISNA(VLOOKUP(D1779&amp;"-"&amp;AB1779, Ref_Kontak!$A:$E, 4, FALSE)), FALSE, TRUE)</f>
        <v>0</v>
      </c>
      <c r="AG1779" t="str">
        <f>_xlfn.IFNA(VLOOKUP(Z1779,Ref_Kontak!H:H,1,FALSE),"FALSE")</f>
        <v>628999007703</v>
      </c>
      <c r="AH1779" t="str">
        <f t="shared" si="275"/>
        <v>METALDET1-LINE 13</v>
      </c>
      <c r="AI1779">
        <f>IF(I1779="violation",COUNTIF($AH$1:AH1779,AH1779),0)</f>
        <v>704</v>
      </c>
      <c r="AJ1779" t="str">
        <f t="shared" si="276"/>
        <v>violation-METALDET1</v>
      </c>
      <c r="AK1779">
        <f>IF(I1779="violation",COUNTIF($AJ$1:AJ1779,AJ1779),FALSE)</f>
        <v>1544</v>
      </c>
      <c r="AL1779">
        <f t="shared" si="277"/>
        <v>0</v>
      </c>
      <c r="AM1779">
        <f t="shared" si="278"/>
        <v>3</v>
      </c>
      <c r="AN1779" t="str">
        <f t="shared" si="279"/>
        <v>ALERT! 3 Violation founded @METALDET1</v>
      </c>
    </row>
    <row r="1780" spans="1:40">
      <c r="A1780" t="s">
        <v>120</v>
      </c>
      <c r="B1780" t="s">
        <v>121</v>
      </c>
      <c r="C1780" t="s">
        <v>1176</v>
      </c>
      <c r="D1780" t="s">
        <v>129</v>
      </c>
      <c r="E1780">
        <v>1</v>
      </c>
      <c r="G1780" t="s">
        <v>130</v>
      </c>
      <c r="I1780" t="s">
        <v>125</v>
      </c>
      <c r="Z1780" t="str">
        <f>IFERROR(MID(AA1780,FIND("-",H1780,1)+1,20),_xlfn.IFNA(VLOOKUP(F1780&amp;"-"&amp;AA1780,Ref_Kontak!$A:$E,4,FALSE),Ref_Kontak!$H$2))</f>
        <v>628999007703</v>
      </c>
      <c r="AA1780" t="str">
        <f t="shared" si="270"/>
        <v/>
      </c>
      <c r="AB1780" t="str">
        <f t="shared" si="271"/>
        <v/>
      </c>
      <c r="AC1780" t="str">
        <f t="shared" si="272"/>
        <v>628999007703</v>
      </c>
      <c r="AD1780" t="str">
        <f t="shared" si="273"/>
        <v>Halo+,+Visual+AI+5S+mendeteksi+Violation%3A+METALDET1-LINE+8</v>
      </c>
      <c r="AE1780" t="str">
        <f t="shared" si="274"/>
        <v>https://web.whatsapp.com/send/?phone=628999007703&amp;text=Halo+,+Visual+AI+5S+mendeteksi+Violation%3A+METALDET1-LINE+8&amp;type=phone_number&amp;app_absent=0</v>
      </c>
      <c r="AF1780" t="b">
        <f>IF(ISNA(VLOOKUP(D1780&amp;"-"&amp;AB1780, Ref_Kontak!$A:$E, 4, FALSE)), FALSE, TRUE)</f>
        <v>0</v>
      </c>
      <c r="AG1780" t="str">
        <f>_xlfn.IFNA(VLOOKUP(Z1780,Ref_Kontak!H:H,1,FALSE),"FALSE")</f>
        <v>628999007703</v>
      </c>
      <c r="AH1780" t="str">
        <f t="shared" si="275"/>
        <v>METALDET1-LINE 8</v>
      </c>
      <c r="AI1780">
        <f>IF(I1780="violation",COUNTIF($AH$1:AH1780,AH1780),0)</f>
        <v>842</v>
      </c>
      <c r="AJ1780" t="str">
        <f t="shared" si="276"/>
        <v>violation-METALDET1</v>
      </c>
      <c r="AK1780">
        <f>IF(I1780="violation",COUNTIF($AJ$1:AJ1780,AJ1780),FALSE)</f>
        <v>1545</v>
      </c>
      <c r="AL1780">
        <f t="shared" si="277"/>
        <v>0</v>
      </c>
      <c r="AM1780">
        <f t="shared" si="278"/>
        <v>3</v>
      </c>
      <c r="AN1780" t="str">
        <f t="shared" si="279"/>
        <v>ALERT! 3 Violation founded @METALDET1</v>
      </c>
    </row>
    <row r="1781" spans="1:40">
      <c r="A1781" t="s">
        <v>120</v>
      </c>
      <c r="B1781" t="s">
        <v>121</v>
      </c>
      <c r="C1781" t="s">
        <v>1177</v>
      </c>
      <c r="D1781" t="s">
        <v>589</v>
      </c>
      <c r="E1781">
        <v>1</v>
      </c>
      <c r="G1781" t="s">
        <v>130</v>
      </c>
      <c r="I1781" t="s">
        <v>125</v>
      </c>
      <c r="Z1781" t="str">
        <f>IFERROR(MID(AA1781,FIND("-",H1781,1)+1,20),_xlfn.IFNA(VLOOKUP(F1781&amp;"-"&amp;AA1781,Ref_Kontak!$A:$E,4,FALSE),Ref_Kontak!$H$2))</f>
        <v>628999007703</v>
      </c>
      <c r="AA1781" t="str">
        <f t="shared" si="270"/>
        <v/>
      </c>
      <c r="AB1781" t="str">
        <f t="shared" si="271"/>
        <v/>
      </c>
      <c r="AC1781" t="str">
        <f t="shared" si="272"/>
        <v>628999007703</v>
      </c>
      <c r="AD1781" t="str">
        <f t="shared" si="273"/>
        <v>Halo+,+Visual+AI+5S+mendeteksi+Violation%3A+METALDET1-LINE+13</v>
      </c>
      <c r="AE1781" t="str">
        <f t="shared" si="274"/>
        <v>https://web.whatsapp.com/send/?phone=628999007703&amp;text=Halo+,+Visual+AI+5S+mendeteksi+Violation%3A+METALDET1-LINE+13&amp;type=phone_number&amp;app_absent=0</v>
      </c>
      <c r="AF1781" t="b">
        <f>IF(ISNA(VLOOKUP(D1781&amp;"-"&amp;AB1781, Ref_Kontak!$A:$E, 4, FALSE)), FALSE, TRUE)</f>
        <v>0</v>
      </c>
      <c r="AG1781" t="str">
        <f>_xlfn.IFNA(VLOOKUP(Z1781,Ref_Kontak!H:H,1,FALSE),"FALSE")</f>
        <v>628999007703</v>
      </c>
      <c r="AH1781" t="str">
        <f t="shared" si="275"/>
        <v>METALDET1-LINE 13</v>
      </c>
      <c r="AI1781">
        <f>IF(I1781="violation",COUNTIF($AH$1:AH1781,AH1781),0)</f>
        <v>705</v>
      </c>
      <c r="AJ1781" t="str">
        <f t="shared" si="276"/>
        <v>violation-METALDET1</v>
      </c>
      <c r="AK1781">
        <f>IF(I1781="violation",COUNTIF($AJ$1:AJ1781,AJ1781),FALSE)</f>
        <v>1546</v>
      </c>
      <c r="AL1781">
        <f t="shared" si="277"/>
        <v>0</v>
      </c>
      <c r="AM1781">
        <f t="shared" si="278"/>
        <v>3</v>
      </c>
      <c r="AN1781" t="str">
        <f t="shared" si="279"/>
        <v>ALERT! 3 Violation founded @METALDET1</v>
      </c>
    </row>
    <row r="1782" spans="1:40">
      <c r="A1782" t="s">
        <v>120</v>
      </c>
      <c r="B1782" t="s">
        <v>121</v>
      </c>
      <c r="C1782" t="s">
        <v>1177</v>
      </c>
      <c r="D1782" t="s">
        <v>129</v>
      </c>
      <c r="E1782">
        <v>1</v>
      </c>
      <c r="G1782" t="s">
        <v>130</v>
      </c>
      <c r="I1782" t="s">
        <v>125</v>
      </c>
      <c r="Z1782" t="str">
        <f>IFERROR(MID(AA1782,FIND("-",H1782,1)+1,20),_xlfn.IFNA(VLOOKUP(F1782&amp;"-"&amp;AA1782,Ref_Kontak!$A:$E,4,FALSE),Ref_Kontak!$H$2))</f>
        <v>628999007703</v>
      </c>
      <c r="AA1782" t="str">
        <f t="shared" si="270"/>
        <v/>
      </c>
      <c r="AB1782" t="str">
        <f t="shared" si="271"/>
        <v/>
      </c>
      <c r="AC1782" t="str">
        <f t="shared" si="272"/>
        <v>628999007703</v>
      </c>
      <c r="AD1782" t="str">
        <f t="shared" si="273"/>
        <v>Halo+,+Visual+AI+5S+mendeteksi+Violation%3A+METALDET1-LINE+8</v>
      </c>
      <c r="AE1782" t="str">
        <f t="shared" si="274"/>
        <v>https://web.whatsapp.com/send/?phone=628999007703&amp;text=Halo+,+Visual+AI+5S+mendeteksi+Violation%3A+METALDET1-LINE+8&amp;type=phone_number&amp;app_absent=0</v>
      </c>
      <c r="AF1782" t="b">
        <f>IF(ISNA(VLOOKUP(D1782&amp;"-"&amp;AB1782, Ref_Kontak!$A:$E, 4, FALSE)), FALSE, TRUE)</f>
        <v>0</v>
      </c>
      <c r="AG1782" t="str">
        <f>_xlfn.IFNA(VLOOKUP(Z1782,Ref_Kontak!H:H,1,FALSE),"FALSE")</f>
        <v>628999007703</v>
      </c>
      <c r="AH1782" t="str">
        <f t="shared" si="275"/>
        <v>METALDET1-LINE 8</v>
      </c>
      <c r="AI1782">
        <f>IF(I1782="violation",COUNTIF($AH$1:AH1782,AH1782),0)</f>
        <v>843</v>
      </c>
      <c r="AJ1782" t="str">
        <f t="shared" si="276"/>
        <v>violation-METALDET1</v>
      </c>
      <c r="AK1782">
        <f>IF(I1782="violation",COUNTIF($AJ$1:AJ1782,AJ1782),FALSE)</f>
        <v>1547</v>
      </c>
      <c r="AL1782">
        <f t="shared" si="277"/>
        <v>0</v>
      </c>
      <c r="AM1782">
        <f t="shared" si="278"/>
        <v>3</v>
      </c>
      <c r="AN1782" t="str">
        <f t="shared" si="279"/>
        <v>ALERT! 3 Violation founded @METALDET1</v>
      </c>
    </row>
    <row r="1783" spans="1:40">
      <c r="A1783" t="s">
        <v>120</v>
      </c>
      <c r="B1783" t="s">
        <v>121</v>
      </c>
      <c r="C1783" t="s">
        <v>1178</v>
      </c>
      <c r="D1783" t="s">
        <v>129</v>
      </c>
      <c r="E1783">
        <v>1</v>
      </c>
      <c r="G1783" t="s">
        <v>130</v>
      </c>
      <c r="I1783" t="s">
        <v>125</v>
      </c>
      <c r="Z1783" t="str">
        <f>IFERROR(MID(AA1783,FIND("-",H1783,1)+1,20),_xlfn.IFNA(VLOOKUP(F1783&amp;"-"&amp;AA1783,Ref_Kontak!$A:$E,4,FALSE),Ref_Kontak!$H$2))</f>
        <v>628999007703</v>
      </c>
      <c r="AA1783" t="str">
        <f t="shared" si="270"/>
        <v/>
      </c>
      <c r="AB1783" t="str">
        <f t="shared" si="271"/>
        <v/>
      </c>
      <c r="AC1783" t="str">
        <f t="shared" si="272"/>
        <v>628999007703</v>
      </c>
      <c r="AD1783" t="str">
        <f t="shared" si="273"/>
        <v>Halo+,+Visual+AI+5S+mendeteksi+Violation%3A+METALDET1-LINE+8</v>
      </c>
      <c r="AE1783" t="str">
        <f t="shared" si="274"/>
        <v>https://web.whatsapp.com/send/?phone=628999007703&amp;text=Halo+,+Visual+AI+5S+mendeteksi+Violation%3A+METALDET1-LINE+8&amp;type=phone_number&amp;app_absent=0</v>
      </c>
      <c r="AF1783" t="b">
        <f>IF(ISNA(VLOOKUP(D1783&amp;"-"&amp;AB1783, Ref_Kontak!$A:$E, 4, FALSE)), FALSE, TRUE)</f>
        <v>0</v>
      </c>
      <c r="AG1783" t="str">
        <f>_xlfn.IFNA(VLOOKUP(Z1783,Ref_Kontak!H:H,1,FALSE),"FALSE")</f>
        <v>628999007703</v>
      </c>
      <c r="AH1783" t="str">
        <f t="shared" si="275"/>
        <v>METALDET1-LINE 8</v>
      </c>
      <c r="AI1783">
        <f>IF(I1783="violation",COUNTIF($AH$1:AH1783,AH1783),0)</f>
        <v>844</v>
      </c>
      <c r="AJ1783" t="str">
        <f t="shared" si="276"/>
        <v>violation-METALDET1</v>
      </c>
      <c r="AK1783">
        <f>IF(I1783="violation",COUNTIF($AJ$1:AJ1783,AJ1783),FALSE)</f>
        <v>1548</v>
      </c>
      <c r="AL1783">
        <f t="shared" si="277"/>
        <v>0</v>
      </c>
      <c r="AM1783">
        <f t="shared" si="278"/>
        <v>3</v>
      </c>
      <c r="AN1783" t="str">
        <f t="shared" si="279"/>
        <v>ALERT! 3 Violation founded @METALDET1</v>
      </c>
    </row>
    <row r="1784" spans="1:40">
      <c r="A1784" t="s">
        <v>120</v>
      </c>
      <c r="B1784" t="s">
        <v>121</v>
      </c>
      <c r="C1784" t="s">
        <v>1178</v>
      </c>
      <c r="D1784" t="s">
        <v>589</v>
      </c>
      <c r="E1784">
        <v>1</v>
      </c>
      <c r="G1784" t="s">
        <v>130</v>
      </c>
      <c r="I1784" t="s">
        <v>125</v>
      </c>
      <c r="Z1784" t="str">
        <f>IFERROR(MID(AA1784,FIND("-",H1784,1)+1,20),_xlfn.IFNA(VLOOKUP(F1784&amp;"-"&amp;AA1784,Ref_Kontak!$A:$E,4,FALSE),Ref_Kontak!$H$2))</f>
        <v>628999007703</v>
      </c>
      <c r="AA1784" t="str">
        <f t="shared" si="270"/>
        <v/>
      </c>
      <c r="AB1784" t="str">
        <f t="shared" si="271"/>
        <v/>
      </c>
      <c r="AC1784" t="str">
        <f t="shared" si="272"/>
        <v>628999007703</v>
      </c>
      <c r="AD1784" t="str">
        <f t="shared" si="273"/>
        <v>Halo+,+Visual+AI+5S+mendeteksi+Violation%3A+METALDET1-LINE+13</v>
      </c>
      <c r="AE1784" t="str">
        <f t="shared" si="274"/>
        <v>https://web.whatsapp.com/send/?phone=628999007703&amp;text=Halo+,+Visual+AI+5S+mendeteksi+Violation%3A+METALDET1-LINE+13&amp;type=phone_number&amp;app_absent=0</v>
      </c>
      <c r="AF1784" t="b">
        <f>IF(ISNA(VLOOKUP(D1784&amp;"-"&amp;AB1784, Ref_Kontak!$A:$E, 4, FALSE)), FALSE, TRUE)</f>
        <v>0</v>
      </c>
      <c r="AG1784" t="str">
        <f>_xlfn.IFNA(VLOOKUP(Z1784,Ref_Kontak!H:H,1,FALSE),"FALSE")</f>
        <v>628999007703</v>
      </c>
      <c r="AH1784" t="str">
        <f t="shared" si="275"/>
        <v>METALDET1-LINE 13</v>
      </c>
      <c r="AI1784">
        <f>IF(I1784="violation",COUNTIF($AH$1:AH1784,AH1784),0)</f>
        <v>706</v>
      </c>
      <c r="AJ1784" t="str">
        <f t="shared" si="276"/>
        <v>violation-METALDET1</v>
      </c>
      <c r="AK1784">
        <f>IF(I1784="violation",COUNTIF($AJ$1:AJ1784,AJ1784),FALSE)</f>
        <v>1549</v>
      </c>
      <c r="AL1784">
        <f t="shared" si="277"/>
        <v>0</v>
      </c>
      <c r="AM1784">
        <f t="shared" si="278"/>
        <v>3</v>
      </c>
      <c r="AN1784" t="str">
        <f t="shared" si="279"/>
        <v>ALERT! 3 Violation founded @METALDET1</v>
      </c>
    </row>
    <row r="1785" spans="1:40">
      <c r="A1785" t="s">
        <v>120</v>
      </c>
      <c r="B1785" t="s">
        <v>121</v>
      </c>
      <c r="C1785" t="s">
        <v>1179</v>
      </c>
      <c r="D1785" t="s">
        <v>129</v>
      </c>
      <c r="E1785">
        <v>1</v>
      </c>
      <c r="G1785" t="s">
        <v>130</v>
      </c>
      <c r="I1785" t="s">
        <v>125</v>
      </c>
      <c r="Z1785" t="str">
        <f>IFERROR(MID(AA1785,FIND("-",H1785,1)+1,20),_xlfn.IFNA(VLOOKUP(F1785&amp;"-"&amp;AA1785,Ref_Kontak!$A:$E,4,FALSE),Ref_Kontak!$H$2))</f>
        <v>628999007703</v>
      </c>
      <c r="AA1785" t="str">
        <f t="shared" si="270"/>
        <v/>
      </c>
      <c r="AB1785" t="str">
        <f t="shared" si="271"/>
        <v/>
      </c>
      <c r="AC1785" t="str">
        <f t="shared" si="272"/>
        <v>628999007703</v>
      </c>
      <c r="AD1785" t="str">
        <f t="shared" si="273"/>
        <v>Halo+,+Visual+AI+5S+mendeteksi+Violation%3A+METALDET1-LINE+8</v>
      </c>
      <c r="AE1785" t="str">
        <f t="shared" si="274"/>
        <v>https://web.whatsapp.com/send/?phone=628999007703&amp;text=Halo+,+Visual+AI+5S+mendeteksi+Violation%3A+METALDET1-LINE+8&amp;type=phone_number&amp;app_absent=0</v>
      </c>
      <c r="AF1785" t="b">
        <f>IF(ISNA(VLOOKUP(D1785&amp;"-"&amp;AB1785, Ref_Kontak!$A:$E, 4, FALSE)), FALSE, TRUE)</f>
        <v>0</v>
      </c>
      <c r="AG1785" t="str">
        <f>_xlfn.IFNA(VLOOKUP(Z1785,Ref_Kontak!H:H,1,FALSE),"FALSE")</f>
        <v>628999007703</v>
      </c>
      <c r="AH1785" t="str">
        <f t="shared" si="275"/>
        <v>METALDET1-LINE 8</v>
      </c>
      <c r="AI1785">
        <f>IF(I1785="violation",COUNTIF($AH$1:AH1785,AH1785),0)</f>
        <v>845</v>
      </c>
      <c r="AJ1785" t="str">
        <f t="shared" si="276"/>
        <v>violation-METALDET1</v>
      </c>
      <c r="AK1785">
        <f>IF(I1785="violation",COUNTIF($AJ$1:AJ1785,AJ1785),FALSE)</f>
        <v>1550</v>
      </c>
      <c r="AL1785">
        <f t="shared" si="277"/>
        <v>0</v>
      </c>
      <c r="AM1785">
        <f t="shared" si="278"/>
        <v>3</v>
      </c>
      <c r="AN1785" t="str">
        <f t="shared" si="279"/>
        <v>ALERT! 3 Violation founded @METALDET1</v>
      </c>
    </row>
    <row r="1786" spans="1:40">
      <c r="A1786" t="s">
        <v>120</v>
      </c>
      <c r="B1786" t="s">
        <v>121</v>
      </c>
      <c r="C1786" t="s">
        <v>1180</v>
      </c>
      <c r="D1786" t="s">
        <v>589</v>
      </c>
      <c r="E1786">
        <v>1</v>
      </c>
      <c r="G1786" t="s">
        <v>130</v>
      </c>
      <c r="I1786" t="s">
        <v>125</v>
      </c>
      <c r="Z1786" t="str">
        <f>IFERROR(MID(AA1786,FIND("-",H1786,1)+1,20),_xlfn.IFNA(VLOOKUP(F1786&amp;"-"&amp;AA1786,Ref_Kontak!$A:$E,4,FALSE),Ref_Kontak!$H$2))</f>
        <v>628999007703</v>
      </c>
      <c r="AA1786" t="str">
        <f t="shared" si="270"/>
        <v/>
      </c>
      <c r="AB1786" t="str">
        <f t="shared" si="271"/>
        <v/>
      </c>
      <c r="AC1786" t="str">
        <f t="shared" si="272"/>
        <v>628999007703</v>
      </c>
      <c r="AD1786" t="str">
        <f t="shared" si="273"/>
        <v>Halo+,+Visual+AI+5S+mendeteksi+Violation%3A+METALDET1-LINE+13</v>
      </c>
      <c r="AE1786" t="str">
        <f t="shared" si="274"/>
        <v>https://web.whatsapp.com/send/?phone=628999007703&amp;text=Halo+,+Visual+AI+5S+mendeteksi+Violation%3A+METALDET1-LINE+13&amp;type=phone_number&amp;app_absent=0</v>
      </c>
      <c r="AF1786" t="b">
        <f>IF(ISNA(VLOOKUP(D1786&amp;"-"&amp;AB1786, Ref_Kontak!$A:$E, 4, FALSE)), FALSE, TRUE)</f>
        <v>0</v>
      </c>
      <c r="AG1786" t="str">
        <f>_xlfn.IFNA(VLOOKUP(Z1786,Ref_Kontak!H:H,1,FALSE),"FALSE")</f>
        <v>628999007703</v>
      </c>
      <c r="AH1786" t="str">
        <f t="shared" si="275"/>
        <v>METALDET1-LINE 13</v>
      </c>
      <c r="AI1786">
        <f>IF(I1786="violation",COUNTIF($AH$1:AH1786,AH1786),0)</f>
        <v>707</v>
      </c>
      <c r="AJ1786" t="str">
        <f t="shared" si="276"/>
        <v>violation-METALDET1</v>
      </c>
      <c r="AK1786">
        <f>IF(I1786="violation",COUNTIF($AJ$1:AJ1786,AJ1786),FALSE)</f>
        <v>1551</v>
      </c>
      <c r="AL1786">
        <f t="shared" si="277"/>
        <v>0</v>
      </c>
      <c r="AM1786">
        <f t="shared" si="278"/>
        <v>3</v>
      </c>
      <c r="AN1786" t="str">
        <f t="shared" si="279"/>
        <v>ALERT! 3 Violation founded @METALDET1</v>
      </c>
    </row>
    <row r="1787" spans="1:40">
      <c r="A1787" t="s">
        <v>120</v>
      </c>
      <c r="B1787" t="s">
        <v>121</v>
      </c>
      <c r="C1787" t="s">
        <v>1180</v>
      </c>
      <c r="D1787" t="s">
        <v>129</v>
      </c>
      <c r="E1787">
        <v>1</v>
      </c>
      <c r="G1787" t="s">
        <v>130</v>
      </c>
      <c r="I1787" t="s">
        <v>125</v>
      </c>
      <c r="Z1787" t="str">
        <f>IFERROR(MID(AA1787,FIND("-",H1787,1)+1,20),_xlfn.IFNA(VLOOKUP(F1787&amp;"-"&amp;AA1787,Ref_Kontak!$A:$E,4,FALSE),Ref_Kontak!$H$2))</f>
        <v>628999007703</v>
      </c>
      <c r="AA1787" t="str">
        <f t="shared" si="270"/>
        <v/>
      </c>
      <c r="AB1787" t="str">
        <f t="shared" si="271"/>
        <v/>
      </c>
      <c r="AC1787" t="str">
        <f t="shared" si="272"/>
        <v>628999007703</v>
      </c>
      <c r="AD1787" t="str">
        <f t="shared" si="273"/>
        <v>Halo+,+Visual+AI+5S+mendeteksi+Violation%3A+METALDET1-LINE+8</v>
      </c>
      <c r="AE1787" t="str">
        <f t="shared" si="274"/>
        <v>https://web.whatsapp.com/send/?phone=628999007703&amp;text=Halo+,+Visual+AI+5S+mendeteksi+Violation%3A+METALDET1-LINE+8&amp;type=phone_number&amp;app_absent=0</v>
      </c>
      <c r="AF1787" t="b">
        <f>IF(ISNA(VLOOKUP(D1787&amp;"-"&amp;AB1787, Ref_Kontak!$A:$E, 4, FALSE)), FALSE, TRUE)</f>
        <v>0</v>
      </c>
      <c r="AG1787" t="str">
        <f>_xlfn.IFNA(VLOOKUP(Z1787,Ref_Kontak!H:H,1,FALSE),"FALSE")</f>
        <v>628999007703</v>
      </c>
      <c r="AH1787" t="str">
        <f t="shared" si="275"/>
        <v>METALDET1-LINE 8</v>
      </c>
      <c r="AI1787">
        <f>IF(I1787="violation",COUNTIF($AH$1:AH1787,AH1787),0)</f>
        <v>846</v>
      </c>
      <c r="AJ1787" t="str">
        <f t="shared" si="276"/>
        <v>violation-METALDET1</v>
      </c>
      <c r="AK1787">
        <f>IF(I1787="violation",COUNTIF($AJ$1:AJ1787,AJ1787),FALSE)</f>
        <v>1552</v>
      </c>
      <c r="AL1787">
        <f t="shared" si="277"/>
        <v>0</v>
      </c>
      <c r="AM1787">
        <f t="shared" si="278"/>
        <v>3</v>
      </c>
      <c r="AN1787" t="str">
        <f t="shared" si="279"/>
        <v>ALERT! 3 Violation founded @METALDET1</v>
      </c>
    </row>
    <row r="1788" spans="1:40">
      <c r="A1788" t="s">
        <v>120</v>
      </c>
      <c r="B1788" t="s">
        <v>121</v>
      </c>
      <c r="C1788" t="s">
        <v>1180</v>
      </c>
      <c r="D1788" t="s">
        <v>589</v>
      </c>
      <c r="E1788">
        <v>1</v>
      </c>
      <c r="G1788" t="s">
        <v>130</v>
      </c>
      <c r="I1788" t="s">
        <v>125</v>
      </c>
      <c r="Z1788" t="str">
        <f>IFERROR(MID(AA1788,FIND("-",H1788,1)+1,20),_xlfn.IFNA(VLOOKUP(F1788&amp;"-"&amp;AA1788,Ref_Kontak!$A:$E,4,FALSE),Ref_Kontak!$H$2))</f>
        <v>628999007703</v>
      </c>
      <c r="AA1788" t="str">
        <f t="shared" si="270"/>
        <v/>
      </c>
      <c r="AB1788" t="str">
        <f t="shared" si="271"/>
        <v/>
      </c>
      <c r="AC1788" t="str">
        <f t="shared" si="272"/>
        <v>628999007703</v>
      </c>
      <c r="AD1788" t="str">
        <f t="shared" si="273"/>
        <v>Halo+,+Visual+AI+5S+mendeteksi+Violation%3A+METALDET1-LINE+13</v>
      </c>
      <c r="AE1788" t="str">
        <f t="shared" si="274"/>
        <v>https://web.whatsapp.com/send/?phone=628999007703&amp;text=Halo+,+Visual+AI+5S+mendeteksi+Violation%3A+METALDET1-LINE+13&amp;type=phone_number&amp;app_absent=0</v>
      </c>
      <c r="AF1788" t="b">
        <f>IF(ISNA(VLOOKUP(D1788&amp;"-"&amp;AB1788, Ref_Kontak!$A:$E, 4, FALSE)), FALSE, TRUE)</f>
        <v>0</v>
      </c>
      <c r="AG1788" t="str">
        <f>_xlfn.IFNA(VLOOKUP(Z1788,Ref_Kontak!H:H,1,FALSE),"FALSE")</f>
        <v>628999007703</v>
      </c>
      <c r="AH1788" t="str">
        <f t="shared" si="275"/>
        <v>METALDET1-LINE 13</v>
      </c>
      <c r="AI1788">
        <f>IF(I1788="violation",COUNTIF($AH$1:AH1788,AH1788),0)</f>
        <v>708</v>
      </c>
      <c r="AJ1788" t="str">
        <f t="shared" si="276"/>
        <v>violation-METALDET1</v>
      </c>
      <c r="AK1788">
        <f>IF(I1788="violation",COUNTIF($AJ$1:AJ1788,AJ1788),FALSE)</f>
        <v>1553</v>
      </c>
      <c r="AL1788">
        <f t="shared" si="277"/>
        <v>0</v>
      </c>
      <c r="AM1788">
        <f t="shared" si="278"/>
        <v>3</v>
      </c>
      <c r="AN1788" t="str">
        <f t="shared" si="279"/>
        <v>ALERT! 3 Violation founded @METALDET1</v>
      </c>
    </row>
    <row r="1789" spans="1:40">
      <c r="A1789" t="s">
        <v>120</v>
      </c>
      <c r="B1789" t="s">
        <v>121</v>
      </c>
      <c r="C1789" t="s">
        <v>1181</v>
      </c>
      <c r="D1789" t="s">
        <v>129</v>
      </c>
      <c r="E1789">
        <v>1</v>
      </c>
      <c r="G1789" t="s">
        <v>130</v>
      </c>
      <c r="I1789" t="s">
        <v>125</v>
      </c>
      <c r="Z1789" t="str">
        <f>IFERROR(MID(AA1789,FIND("-",H1789,1)+1,20),_xlfn.IFNA(VLOOKUP(F1789&amp;"-"&amp;AA1789,Ref_Kontak!$A:$E,4,FALSE),Ref_Kontak!$H$2))</f>
        <v>628999007703</v>
      </c>
      <c r="AA1789" t="str">
        <f t="shared" si="270"/>
        <v/>
      </c>
      <c r="AB1789" t="str">
        <f t="shared" si="271"/>
        <v/>
      </c>
      <c r="AC1789" t="str">
        <f t="shared" si="272"/>
        <v>628999007703</v>
      </c>
      <c r="AD1789" t="str">
        <f t="shared" si="273"/>
        <v>Halo+,+Visual+AI+5S+mendeteksi+Violation%3A+METALDET1-LINE+8</v>
      </c>
      <c r="AE1789" t="str">
        <f t="shared" si="274"/>
        <v>https://web.whatsapp.com/send/?phone=628999007703&amp;text=Halo+,+Visual+AI+5S+mendeteksi+Violation%3A+METALDET1-LINE+8&amp;type=phone_number&amp;app_absent=0</v>
      </c>
      <c r="AF1789" t="b">
        <f>IF(ISNA(VLOOKUP(D1789&amp;"-"&amp;AB1789, Ref_Kontak!$A:$E, 4, FALSE)), FALSE, TRUE)</f>
        <v>0</v>
      </c>
      <c r="AG1789" t="str">
        <f>_xlfn.IFNA(VLOOKUP(Z1789,Ref_Kontak!H:H,1,FALSE),"FALSE")</f>
        <v>628999007703</v>
      </c>
      <c r="AH1789" t="str">
        <f t="shared" si="275"/>
        <v>METALDET1-LINE 8</v>
      </c>
      <c r="AI1789">
        <f>IF(I1789="violation",COUNTIF($AH$1:AH1789,AH1789),0)</f>
        <v>847</v>
      </c>
      <c r="AJ1789" t="str">
        <f t="shared" si="276"/>
        <v>violation-METALDET1</v>
      </c>
      <c r="AK1789">
        <f>IF(I1789="violation",COUNTIF($AJ$1:AJ1789,AJ1789),FALSE)</f>
        <v>1554</v>
      </c>
      <c r="AL1789">
        <f t="shared" si="277"/>
        <v>0</v>
      </c>
      <c r="AM1789">
        <f t="shared" si="278"/>
        <v>3</v>
      </c>
      <c r="AN1789" t="str">
        <f t="shared" si="279"/>
        <v>ALERT! 3 Violation founded @METALDET1</v>
      </c>
    </row>
    <row r="1790" spans="1:40">
      <c r="A1790" t="s">
        <v>120</v>
      </c>
      <c r="B1790" t="s">
        <v>121</v>
      </c>
      <c r="C1790" t="s">
        <v>1181</v>
      </c>
      <c r="D1790" t="s">
        <v>589</v>
      </c>
      <c r="E1790">
        <v>1</v>
      </c>
      <c r="G1790" t="s">
        <v>130</v>
      </c>
      <c r="I1790" t="s">
        <v>125</v>
      </c>
      <c r="Z1790" t="str">
        <f>IFERROR(MID(AA1790,FIND("-",H1790,1)+1,20),_xlfn.IFNA(VLOOKUP(F1790&amp;"-"&amp;AA1790,Ref_Kontak!$A:$E,4,FALSE),Ref_Kontak!$H$2))</f>
        <v>628999007703</v>
      </c>
      <c r="AA1790" t="str">
        <f t="shared" si="270"/>
        <v/>
      </c>
      <c r="AB1790" t="str">
        <f t="shared" si="271"/>
        <v/>
      </c>
      <c r="AC1790" t="str">
        <f t="shared" si="272"/>
        <v>628999007703</v>
      </c>
      <c r="AD1790" t="str">
        <f t="shared" si="273"/>
        <v>Halo+,+Visual+AI+5S+mendeteksi+Violation%3A+METALDET1-LINE+13</v>
      </c>
      <c r="AE1790" t="str">
        <f t="shared" si="274"/>
        <v>https://web.whatsapp.com/send/?phone=628999007703&amp;text=Halo+,+Visual+AI+5S+mendeteksi+Violation%3A+METALDET1-LINE+13&amp;type=phone_number&amp;app_absent=0</v>
      </c>
      <c r="AF1790" t="b">
        <f>IF(ISNA(VLOOKUP(D1790&amp;"-"&amp;AB1790, Ref_Kontak!$A:$E, 4, FALSE)), FALSE, TRUE)</f>
        <v>0</v>
      </c>
      <c r="AG1790" t="str">
        <f>_xlfn.IFNA(VLOOKUP(Z1790,Ref_Kontak!H:H,1,FALSE),"FALSE")</f>
        <v>628999007703</v>
      </c>
      <c r="AH1790" t="str">
        <f t="shared" si="275"/>
        <v>METALDET1-LINE 13</v>
      </c>
      <c r="AI1790">
        <f>IF(I1790="violation",COUNTIF($AH$1:AH1790,AH1790),0)</f>
        <v>709</v>
      </c>
      <c r="AJ1790" t="str">
        <f t="shared" si="276"/>
        <v>violation-METALDET1</v>
      </c>
      <c r="AK1790">
        <f>IF(I1790="violation",COUNTIF($AJ$1:AJ1790,AJ1790),FALSE)</f>
        <v>1555</v>
      </c>
      <c r="AL1790">
        <f t="shared" si="277"/>
        <v>0</v>
      </c>
      <c r="AM1790">
        <f t="shared" si="278"/>
        <v>3</v>
      </c>
      <c r="AN1790" t="str">
        <f t="shared" si="279"/>
        <v>ALERT! 3 Violation founded @METALDET1</v>
      </c>
    </row>
    <row r="1791" spans="1:40">
      <c r="A1791" t="s">
        <v>120</v>
      </c>
      <c r="B1791" t="s">
        <v>121</v>
      </c>
      <c r="C1791" t="s">
        <v>1182</v>
      </c>
      <c r="D1791" t="s">
        <v>589</v>
      </c>
      <c r="E1791">
        <v>1</v>
      </c>
      <c r="G1791" t="s">
        <v>130</v>
      </c>
      <c r="I1791" t="s">
        <v>125</v>
      </c>
      <c r="Z1791" t="str">
        <f>IFERROR(MID(AA1791,FIND("-",H1791,1)+1,20),_xlfn.IFNA(VLOOKUP(F1791&amp;"-"&amp;AA1791,Ref_Kontak!$A:$E,4,FALSE),Ref_Kontak!$H$2))</f>
        <v>628999007703</v>
      </c>
      <c r="AA1791" t="str">
        <f t="shared" si="270"/>
        <v/>
      </c>
      <c r="AB1791" t="str">
        <f t="shared" si="271"/>
        <v/>
      </c>
      <c r="AC1791" t="str">
        <f t="shared" si="272"/>
        <v>628999007703</v>
      </c>
      <c r="AD1791" t="str">
        <f t="shared" si="273"/>
        <v>Halo+,+Visual+AI+5S+mendeteksi+Violation%3A+METALDET1-LINE+13</v>
      </c>
      <c r="AE1791" t="str">
        <f t="shared" si="274"/>
        <v>https://web.whatsapp.com/send/?phone=628999007703&amp;text=Halo+,+Visual+AI+5S+mendeteksi+Violation%3A+METALDET1-LINE+13&amp;type=phone_number&amp;app_absent=0</v>
      </c>
      <c r="AF1791" t="b">
        <f>IF(ISNA(VLOOKUP(D1791&amp;"-"&amp;AB1791, Ref_Kontak!$A:$E, 4, FALSE)), FALSE, TRUE)</f>
        <v>0</v>
      </c>
      <c r="AG1791" t="str">
        <f>_xlfn.IFNA(VLOOKUP(Z1791,Ref_Kontak!H:H,1,FALSE),"FALSE")</f>
        <v>628999007703</v>
      </c>
      <c r="AH1791" t="str">
        <f t="shared" si="275"/>
        <v>METALDET1-LINE 13</v>
      </c>
      <c r="AI1791">
        <f>IF(I1791="violation",COUNTIF($AH$1:AH1791,AH1791),0)</f>
        <v>710</v>
      </c>
      <c r="AJ1791" t="str">
        <f t="shared" si="276"/>
        <v>violation-METALDET1</v>
      </c>
      <c r="AK1791">
        <f>IF(I1791="violation",COUNTIF($AJ$1:AJ1791,AJ1791),FALSE)</f>
        <v>1556</v>
      </c>
      <c r="AL1791">
        <f t="shared" si="277"/>
        <v>0</v>
      </c>
      <c r="AM1791">
        <f t="shared" si="278"/>
        <v>3</v>
      </c>
      <c r="AN1791" t="str">
        <f t="shared" si="279"/>
        <v>ALERT! 3 Violation founded @METALDET1</v>
      </c>
    </row>
    <row r="1792" spans="1:40">
      <c r="A1792" t="s">
        <v>120</v>
      </c>
      <c r="B1792" t="s">
        <v>121</v>
      </c>
      <c r="C1792" t="s">
        <v>1182</v>
      </c>
      <c r="D1792" t="s">
        <v>129</v>
      </c>
      <c r="E1792">
        <v>1</v>
      </c>
      <c r="G1792" t="s">
        <v>130</v>
      </c>
      <c r="I1792" t="s">
        <v>125</v>
      </c>
      <c r="Z1792" t="str">
        <f>IFERROR(MID(AA1792,FIND("-",H1792,1)+1,20),_xlfn.IFNA(VLOOKUP(F1792&amp;"-"&amp;AA1792,Ref_Kontak!$A:$E,4,FALSE),Ref_Kontak!$H$2))</f>
        <v>628999007703</v>
      </c>
      <c r="AA1792" t="str">
        <f t="shared" si="270"/>
        <v/>
      </c>
      <c r="AB1792" t="str">
        <f t="shared" si="271"/>
        <v/>
      </c>
      <c r="AC1792" t="str">
        <f t="shared" si="272"/>
        <v>628999007703</v>
      </c>
      <c r="AD1792" t="str">
        <f t="shared" si="273"/>
        <v>Halo+,+Visual+AI+5S+mendeteksi+Violation%3A+METALDET1-LINE+8</v>
      </c>
      <c r="AE1792" t="str">
        <f t="shared" si="274"/>
        <v>https://web.whatsapp.com/send/?phone=628999007703&amp;text=Halo+,+Visual+AI+5S+mendeteksi+Violation%3A+METALDET1-LINE+8&amp;type=phone_number&amp;app_absent=0</v>
      </c>
      <c r="AF1792" t="b">
        <f>IF(ISNA(VLOOKUP(D1792&amp;"-"&amp;AB1792, Ref_Kontak!$A:$E, 4, FALSE)), FALSE, TRUE)</f>
        <v>0</v>
      </c>
      <c r="AG1792" t="str">
        <f>_xlfn.IFNA(VLOOKUP(Z1792,Ref_Kontak!H:H,1,FALSE),"FALSE")</f>
        <v>628999007703</v>
      </c>
      <c r="AH1792" t="str">
        <f t="shared" si="275"/>
        <v>METALDET1-LINE 8</v>
      </c>
      <c r="AI1792">
        <f>IF(I1792="violation",COUNTIF($AH$1:AH1792,AH1792),0)</f>
        <v>848</v>
      </c>
      <c r="AJ1792" t="str">
        <f t="shared" si="276"/>
        <v>violation-METALDET1</v>
      </c>
      <c r="AK1792">
        <f>IF(I1792="violation",COUNTIF($AJ$1:AJ1792,AJ1792),FALSE)</f>
        <v>1557</v>
      </c>
      <c r="AL1792">
        <f t="shared" si="277"/>
        <v>0</v>
      </c>
      <c r="AM1792">
        <f t="shared" si="278"/>
        <v>3</v>
      </c>
      <c r="AN1792" t="str">
        <f t="shared" si="279"/>
        <v>ALERT! 3 Violation founded @METALDET1</v>
      </c>
    </row>
    <row r="1793" spans="1:40">
      <c r="A1793" t="s">
        <v>120</v>
      </c>
      <c r="B1793" t="s">
        <v>121</v>
      </c>
      <c r="C1793" t="s">
        <v>1183</v>
      </c>
      <c r="D1793" t="s">
        <v>129</v>
      </c>
      <c r="E1793">
        <v>1</v>
      </c>
      <c r="G1793" t="s">
        <v>130</v>
      </c>
      <c r="I1793" t="s">
        <v>125</v>
      </c>
      <c r="Z1793" t="str">
        <f>IFERROR(MID(AA1793,FIND("-",H1793,1)+1,20),_xlfn.IFNA(VLOOKUP(F1793&amp;"-"&amp;AA1793,Ref_Kontak!$A:$E,4,FALSE),Ref_Kontak!$H$2))</f>
        <v>628999007703</v>
      </c>
      <c r="AA1793" t="str">
        <f t="shared" si="270"/>
        <v/>
      </c>
      <c r="AB1793" t="str">
        <f t="shared" si="271"/>
        <v/>
      </c>
      <c r="AC1793" t="str">
        <f t="shared" si="272"/>
        <v>628999007703</v>
      </c>
      <c r="AD1793" t="str">
        <f t="shared" si="273"/>
        <v>Halo+,+Visual+AI+5S+mendeteksi+Violation%3A+METALDET1-LINE+8</v>
      </c>
      <c r="AE1793" t="str">
        <f t="shared" si="274"/>
        <v>https://web.whatsapp.com/send/?phone=628999007703&amp;text=Halo+,+Visual+AI+5S+mendeteksi+Violation%3A+METALDET1-LINE+8&amp;type=phone_number&amp;app_absent=0</v>
      </c>
      <c r="AF1793" t="b">
        <f>IF(ISNA(VLOOKUP(D1793&amp;"-"&amp;AB1793, Ref_Kontak!$A:$E, 4, FALSE)), FALSE, TRUE)</f>
        <v>0</v>
      </c>
      <c r="AG1793" t="str">
        <f>_xlfn.IFNA(VLOOKUP(Z1793,Ref_Kontak!H:H,1,FALSE),"FALSE")</f>
        <v>628999007703</v>
      </c>
      <c r="AH1793" t="str">
        <f t="shared" si="275"/>
        <v>METALDET1-LINE 8</v>
      </c>
      <c r="AI1793">
        <f>IF(I1793="violation",COUNTIF($AH$1:AH1793,AH1793),0)</f>
        <v>849</v>
      </c>
      <c r="AJ1793" t="str">
        <f t="shared" si="276"/>
        <v>violation-METALDET1</v>
      </c>
      <c r="AK1793">
        <f>IF(I1793="violation",COUNTIF($AJ$1:AJ1793,AJ1793),FALSE)</f>
        <v>1558</v>
      </c>
      <c r="AL1793">
        <f t="shared" si="277"/>
        <v>0</v>
      </c>
      <c r="AM1793">
        <f t="shared" si="278"/>
        <v>3</v>
      </c>
      <c r="AN1793" t="str">
        <f t="shared" si="279"/>
        <v>ALERT! 3 Violation founded @METALDET1</v>
      </c>
    </row>
    <row r="1794" spans="1:40">
      <c r="A1794" t="s">
        <v>120</v>
      </c>
      <c r="B1794" t="s">
        <v>121</v>
      </c>
      <c r="C1794" t="s">
        <v>1183</v>
      </c>
      <c r="D1794" t="s">
        <v>589</v>
      </c>
      <c r="E1794">
        <v>1</v>
      </c>
      <c r="G1794" t="s">
        <v>130</v>
      </c>
      <c r="I1794" t="s">
        <v>125</v>
      </c>
      <c r="Z1794" t="str">
        <f>IFERROR(MID(AA1794,FIND("-",H1794,1)+1,20),_xlfn.IFNA(VLOOKUP(F1794&amp;"-"&amp;AA1794,Ref_Kontak!$A:$E,4,FALSE),Ref_Kontak!$H$2))</f>
        <v>628999007703</v>
      </c>
      <c r="AA1794" t="str">
        <f t="shared" ref="AA1794:AA1857" si="280">CLEAN(SUBSTITUTE(H1794," ",""))</f>
        <v/>
      </c>
      <c r="AB1794" t="str">
        <f t="shared" ref="AB1794:AB1857" si="281">IFERROR(LEFT(AA1794,FIND("-",H1794,1)-1),CLEAN(SUBSTITUTE(SUBSTITUTE(H1794," ",""),"-","")))</f>
        <v/>
      </c>
      <c r="AC1794" t="str">
        <f t="shared" ref="AC1794:AC1857" si="282">IF(LEFT(Z1794,1)="0","62"&amp; MID(Z1794,2,999),Z1794)</f>
        <v>628999007703</v>
      </c>
      <c r="AD1794" t="str">
        <f t="shared" ref="AD1794:AD1857" si="283">"Halo+"&amp;AB1794&amp;","&amp;"+Visual+AI+5S+mendeteksi+Violation%3A+"&amp;SUBSTITUTE(AH1794," ","+")</f>
        <v>Halo+,+Visual+AI+5S+mendeteksi+Violation%3A+METALDET1-LINE+13</v>
      </c>
      <c r="AE1794" t="str">
        <f t="shared" ref="AE1794:AE1857" si="284">"https://web.whatsapp.com/send/?phone="&amp;AC1794&amp;"&amp;text="&amp;AD1794&amp;"&amp;type=phone_number&amp;app_absent=0"</f>
        <v>https://web.whatsapp.com/send/?phone=628999007703&amp;text=Halo+,+Visual+AI+5S+mendeteksi+Violation%3A+METALDET1-LINE+13&amp;type=phone_number&amp;app_absent=0</v>
      </c>
      <c r="AF1794" t="b">
        <f>IF(ISNA(VLOOKUP(D1794&amp;"-"&amp;AB1794, Ref_Kontak!$A:$E, 4, FALSE)), FALSE, TRUE)</f>
        <v>0</v>
      </c>
      <c r="AG1794" t="str">
        <f>_xlfn.IFNA(VLOOKUP(Z1794,Ref_Kontak!H:H,1,FALSE),"FALSE")</f>
        <v>628999007703</v>
      </c>
      <c r="AH1794" t="str">
        <f t="shared" ref="AH1794:AH1857" si="285">G1794&amp;"-"&amp;D1794</f>
        <v>METALDET1-LINE 13</v>
      </c>
      <c r="AI1794">
        <f>IF(I1794="violation",COUNTIF($AH$1:AH1794,AH1794),0)</f>
        <v>711</v>
      </c>
      <c r="AJ1794" t="str">
        <f t="shared" si="276"/>
        <v>violation-METALDET1</v>
      </c>
      <c r="AK1794">
        <f>IF(I1794="violation",COUNTIF($AJ$1:AJ1794,AJ1794),FALSE)</f>
        <v>1559</v>
      </c>
      <c r="AL1794">
        <f t="shared" si="277"/>
        <v>0</v>
      </c>
      <c r="AM1794">
        <f t="shared" si="278"/>
        <v>3</v>
      </c>
      <c r="AN1794" t="str">
        <f t="shared" si="279"/>
        <v>ALERT! 3 Violation founded @METALDET1</v>
      </c>
    </row>
    <row r="1795" spans="1:40">
      <c r="A1795" t="s">
        <v>120</v>
      </c>
      <c r="B1795" t="s">
        <v>121</v>
      </c>
      <c r="C1795" t="s">
        <v>1184</v>
      </c>
      <c r="D1795" t="s">
        <v>129</v>
      </c>
      <c r="E1795">
        <v>1</v>
      </c>
      <c r="G1795" t="s">
        <v>130</v>
      </c>
      <c r="I1795" t="s">
        <v>125</v>
      </c>
      <c r="Z1795" t="str">
        <f>IFERROR(MID(AA1795,FIND("-",H1795,1)+1,20),_xlfn.IFNA(VLOOKUP(F1795&amp;"-"&amp;AA1795,Ref_Kontak!$A:$E,4,FALSE),Ref_Kontak!$H$2))</f>
        <v>628999007703</v>
      </c>
      <c r="AA1795" t="str">
        <f t="shared" si="280"/>
        <v/>
      </c>
      <c r="AB1795" t="str">
        <f t="shared" si="281"/>
        <v/>
      </c>
      <c r="AC1795" t="str">
        <f t="shared" si="282"/>
        <v>628999007703</v>
      </c>
      <c r="AD1795" t="str">
        <f t="shared" si="283"/>
        <v>Halo+,+Visual+AI+5S+mendeteksi+Violation%3A+METALDET1-LINE+8</v>
      </c>
      <c r="AE1795" t="str">
        <f t="shared" si="284"/>
        <v>https://web.whatsapp.com/send/?phone=628999007703&amp;text=Halo+,+Visual+AI+5S+mendeteksi+Violation%3A+METALDET1-LINE+8&amp;type=phone_number&amp;app_absent=0</v>
      </c>
      <c r="AF1795" t="b">
        <f>IF(ISNA(VLOOKUP(D1795&amp;"-"&amp;AB1795, Ref_Kontak!$A:$E, 4, FALSE)), FALSE, TRUE)</f>
        <v>0</v>
      </c>
      <c r="AG1795" t="str">
        <f>_xlfn.IFNA(VLOOKUP(Z1795,Ref_Kontak!H:H,1,FALSE),"FALSE")</f>
        <v>628999007703</v>
      </c>
      <c r="AH1795" t="str">
        <f t="shared" si="285"/>
        <v>METALDET1-LINE 8</v>
      </c>
      <c r="AI1795">
        <f>IF(I1795="violation",COUNTIF($AH$1:AH1795,AH1795),0)</f>
        <v>850</v>
      </c>
      <c r="AJ1795" t="str">
        <f t="shared" ref="AJ1795:AJ1858" si="286">I1795&amp;"-"&amp;G1795</f>
        <v>violation-METALDET1</v>
      </c>
      <c r="AK1795">
        <f>IF(I1795="violation",COUNTIF($AJ$1:AJ1795,AJ1795),FALSE)</f>
        <v>1560</v>
      </c>
      <c r="AL1795">
        <f t="shared" ref="AL1795:AL1858" si="287">IF(AI1795=1,1,0)</f>
        <v>0</v>
      </c>
      <c r="AM1795">
        <f t="shared" ref="AM1795:AM1858" si="288">SUMIF($AJ$2:$AJ$5516,AJ1795,$AL$2:$AL$5516)</f>
        <v>3</v>
      </c>
      <c r="AN1795" t="str">
        <f t="shared" ref="AN1795:AN1858" si="289">"ALERT! " &amp;AM1795&amp; " Violation founded @"&amp;G1795</f>
        <v>ALERT! 3 Violation founded @METALDET1</v>
      </c>
    </row>
    <row r="1796" spans="1:40">
      <c r="A1796" t="s">
        <v>120</v>
      </c>
      <c r="B1796" t="s">
        <v>121</v>
      </c>
      <c r="C1796" t="s">
        <v>1185</v>
      </c>
      <c r="D1796" t="s">
        <v>589</v>
      </c>
      <c r="E1796">
        <v>1</v>
      </c>
      <c r="G1796" t="s">
        <v>130</v>
      </c>
      <c r="I1796" t="s">
        <v>125</v>
      </c>
      <c r="Z1796" t="str">
        <f>IFERROR(MID(AA1796,FIND("-",H1796,1)+1,20),_xlfn.IFNA(VLOOKUP(F1796&amp;"-"&amp;AA1796,Ref_Kontak!$A:$E,4,FALSE),Ref_Kontak!$H$2))</f>
        <v>628999007703</v>
      </c>
      <c r="AA1796" t="str">
        <f t="shared" si="280"/>
        <v/>
      </c>
      <c r="AB1796" t="str">
        <f t="shared" si="281"/>
        <v/>
      </c>
      <c r="AC1796" t="str">
        <f t="shared" si="282"/>
        <v>628999007703</v>
      </c>
      <c r="AD1796" t="str">
        <f t="shared" si="283"/>
        <v>Halo+,+Visual+AI+5S+mendeteksi+Violation%3A+METALDET1-LINE+13</v>
      </c>
      <c r="AE1796" t="str">
        <f t="shared" si="284"/>
        <v>https://web.whatsapp.com/send/?phone=628999007703&amp;text=Halo+,+Visual+AI+5S+mendeteksi+Violation%3A+METALDET1-LINE+13&amp;type=phone_number&amp;app_absent=0</v>
      </c>
      <c r="AF1796" t="b">
        <f>IF(ISNA(VLOOKUP(D1796&amp;"-"&amp;AB1796, Ref_Kontak!$A:$E, 4, FALSE)), FALSE, TRUE)</f>
        <v>0</v>
      </c>
      <c r="AG1796" t="str">
        <f>_xlfn.IFNA(VLOOKUP(Z1796,Ref_Kontak!H:H,1,FALSE),"FALSE")</f>
        <v>628999007703</v>
      </c>
      <c r="AH1796" t="str">
        <f t="shared" si="285"/>
        <v>METALDET1-LINE 13</v>
      </c>
      <c r="AI1796">
        <f>IF(I1796="violation",COUNTIF($AH$1:AH1796,AH1796),0)</f>
        <v>712</v>
      </c>
      <c r="AJ1796" t="str">
        <f t="shared" si="286"/>
        <v>violation-METALDET1</v>
      </c>
      <c r="AK1796">
        <f>IF(I1796="violation",COUNTIF($AJ$1:AJ1796,AJ1796),FALSE)</f>
        <v>1561</v>
      </c>
      <c r="AL1796">
        <f t="shared" si="287"/>
        <v>0</v>
      </c>
      <c r="AM1796">
        <f t="shared" si="288"/>
        <v>3</v>
      </c>
      <c r="AN1796" t="str">
        <f t="shared" si="289"/>
        <v>ALERT! 3 Violation founded @METALDET1</v>
      </c>
    </row>
    <row r="1797" spans="1:40">
      <c r="A1797" t="s">
        <v>120</v>
      </c>
      <c r="B1797" t="s">
        <v>121</v>
      </c>
      <c r="C1797" t="s">
        <v>1185</v>
      </c>
      <c r="D1797" t="s">
        <v>129</v>
      </c>
      <c r="E1797">
        <v>1</v>
      </c>
      <c r="G1797" t="s">
        <v>130</v>
      </c>
      <c r="I1797" t="s">
        <v>125</v>
      </c>
      <c r="Z1797" t="str">
        <f>IFERROR(MID(AA1797,FIND("-",H1797,1)+1,20),_xlfn.IFNA(VLOOKUP(F1797&amp;"-"&amp;AA1797,Ref_Kontak!$A:$E,4,FALSE),Ref_Kontak!$H$2))</f>
        <v>628999007703</v>
      </c>
      <c r="AA1797" t="str">
        <f t="shared" si="280"/>
        <v/>
      </c>
      <c r="AB1797" t="str">
        <f t="shared" si="281"/>
        <v/>
      </c>
      <c r="AC1797" t="str">
        <f t="shared" si="282"/>
        <v>628999007703</v>
      </c>
      <c r="AD1797" t="str">
        <f t="shared" si="283"/>
        <v>Halo+,+Visual+AI+5S+mendeteksi+Violation%3A+METALDET1-LINE+8</v>
      </c>
      <c r="AE1797" t="str">
        <f t="shared" si="284"/>
        <v>https://web.whatsapp.com/send/?phone=628999007703&amp;text=Halo+,+Visual+AI+5S+mendeteksi+Violation%3A+METALDET1-LINE+8&amp;type=phone_number&amp;app_absent=0</v>
      </c>
      <c r="AF1797" t="b">
        <f>IF(ISNA(VLOOKUP(D1797&amp;"-"&amp;AB1797, Ref_Kontak!$A:$E, 4, FALSE)), FALSE, TRUE)</f>
        <v>0</v>
      </c>
      <c r="AG1797" t="str">
        <f>_xlfn.IFNA(VLOOKUP(Z1797,Ref_Kontak!H:H,1,FALSE),"FALSE")</f>
        <v>628999007703</v>
      </c>
      <c r="AH1797" t="str">
        <f t="shared" si="285"/>
        <v>METALDET1-LINE 8</v>
      </c>
      <c r="AI1797">
        <f>IF(I1797="violation",COUNTIF($AH$1:AH1797,AH1797),0)</f>
        <v>851</v>
      </c>
      <c r="AJ1797" t="str">
        <f t="shared" si="286"/>
        <v>violation-METALDET1</v>
      </c>
      <c r="AK1797">
        <f>IF(I1797="violation",COUNTIF($AJ$1:AJ1797,AJ1797),FALSE)</f>
        <v>1562</v>
      </c>
      <c r="AL1797">
        <f t="shared" si="287"/>
        <v>0</v>
      </c>
      <c r="AM1797">
        <f t="shared" si="288"/>
        <v>3</v>
      </c>
      <c r="AN1797" t="str">
        <f t="shared" si="289"/>
        <v>ALERT! 3 Violation founded @METALDET1</v>
      </c>
    </row>
    <row r="1798" spans="1:40">
      <c r="A1798" t="s">
        <v>120</v>
      </c>
      <c r="B1798" t="s">
        <v>121</v>
      </c>
      <c r="C1798" t="s">
        <v>1185</v>
      </c>
      <c r="D1798" t="s">
        <v>589</v>
      </c>
      <c r="E1798">
        <v>1</v>
      </c>
      <c r="G1798" t="s">
        <v>130</v>
      </c>
      <c r="I1798" t="s">
        <v>125</v>
      </c>
      <c r="Z1798" t="str">
        <f>IFERROR(MID(AA1798,FIND("-",H1798,1)+1,20),_xlfn.IFNA(VLOOKUP(F1798&amp;"-"&amp;AA1798,Ref_Kontak!$A:$E,4,FALSE),Ref_Kontak!$H$2))</f>
        <v>628999007703</v>
      </c>
      <c r="AA1798" t="str">
        <f t="shared" si="280"/>
        <v/>
      </c>
      <c r="AB1798" t="str">
        <f t="shared" si="281"/>
        <v/>
      </c>
      <c r="AC1798" t="str">
        <f t="shared" si="282"/>
        <v>628999007703</v>
      </c>
      <c r="AD1798" t="str">
        <f t="shared" si="283"/>
        <v>Halo+,+Visual+AI+5S+mendeteksi+Violation%3A+METALDET1-LINE+13</v>
      </c>
      <c r="AE1798" t="str">
        <f t="shared" si="284"/>
        <v>https://web.whatsapp.com/send/?phone=628999007703&amp;text=Halo+,+Visual+AI+5S+mendeteksi+Violation%3A+METALDET1-LINE+13&amp;type=phone_number&amp;app_absent=0</v>
      </c>
      <c r="AF1798" t="b">
        <f>IF(ISNA(VLOOKUP(D1798&amp;"-"&amp;AB1798, Ref_Kontak!$A:$E, 4, FALSE)), FALSE, TRUE)</f>
        <v>0</v>
      </c>
      <c r="AG1798" t="str">
        <f>_xlfn.IFNA(VLOOKUP(Z1798,Ref_Kontak!H:H,1,FALSE),"FALSE")</f>
        <v>628999007703</v>
      </c>
      <c r="AH1798" t="str">
        <f t="shared" si="285"/>
        <v>METALDET1-LINE 13</v>
      </c>
      <c r="AI1798">
        <f>IF(I1798="violation",COUNTIF($AH$1:AH1798,AH1798),0)</f>
        <v>713</v>
      </c>
      <c r="AJ1798" t="str">
        <f t="shared" si="286"/>
        <v>violation-METALDET1</v>
      </c>
      <c r="AK1798">
        <f>IF(I1798="violation",COUNTIF($AJ$1:AJ1798,AJ1798),FALSE)</f>
        <v>1563</v>
      </c>
      <c r="AL1798">
        <f t="shared" si="287"/>
        <v>0</v>
      </c>
      <c r="AM1798">
        <f t="shared" si="288"/>
        <v>3</v>
      </c>
      <c r="AN1798" t="str">
        <f t="shared" si="289"/>
        <v>ALERT! 3 Violation founded @METALDET1</v>
      </c>
    </row>
    <row r="1799" spans="1:40">
      <c r="A1799" t="s">
        <v>120</v>
      </c>
      <c r="B1799" t="s">
        <v>121</v>
      </c>
      <c r="C1799" t="s">
        <v>1186</v>
      </c>
      <c r="D1799" t="s">
        <v>129</v>
      </c>
      <c r="E1799">
        <v>1</v>
      </c>
      <c r="G1799" t="s">
        <v>130</v>
      </c>
      <c r="I1799" t="s">
        <v>125</v>
      </c>
      <c r="Z1799" t="str">
        <f>IFERROR(MID(AA1799,FIND("-",H1799,1)+1,20),_xlfn.IFNA(VLOOKUP(F1799&amp;"-"&amp;AA1799,Ref_Kontak!$A:$E,4,FALSE),Ref_Kontak!$H$2))</f>
        <v>628999007703</v>
      </c>
      <c r="AA1799" t="str">
        <f t="shared" si="280"/>
        <v/>
      </c>
      <c r="AB1799" t="str">
        <f t="shared" si="281"/>
        <v/>
      </c>
      <c r="AC1799" t="str">
        <f t="shared" si="282"/>
        <v>628999007703</v>
      </c>
      <c r="AD1799" t="str">
        <f t="shared" si="283"/>
        <v>Halo+,+Visual+AI+5S+mendeteksi+Violation%3A+METALDET1-LINE+8</v>
      </c>
      <c r="AE1799" t="str">
        <f t="shared" si="284"/>
        <v>https://web.whatsapp.com/send/?phone=628999007703&amp;text=Halo+,+Visual+AI+5S+mendeteksi+Violation%3A+METALDET1-LINE+8&amp;type=phone_number&amp;app_absent=0</v>
      </c>
      <c r="AF1799" t="b">
        <f>IF(ISNA(VLOOKUP(D1799&amp;"-"&amp;AB1799, Ref_Kontak!$A:$E, 4, FALSE)), FALSE, TRUE)</f>
        <v>0</v>
      </c>
      <c r="AG1799" t="str">
        <f>_xlfn.IFNA(VLOOKUP(Z1799,Ref_Kontak!H:H,1,FALSE),"FALSE")</f>
        <v>628999007703</v>
      </c>
      <c r="AH1799" t="str">
        <f t="shared" si="285"/>
        <v>METALDET1-LINE 8</v>
      </c>
      <c r="AI1799">
        <f>IF(I1799="violation",COUNTIF($AH$1:AH1799,AH1799),0)</f>
        <v>852</v>
      </c>
      <c r="AJ1799" t="str">
        <f t="shared" si="286"/>
        <v>violation-METALDET1</v>
      </c>
      <c r="AK1799">
        <f>IF(I1799="violation",COUNTIF($AJ$1:AJ1799,AJ1799),FALSE)</f>
        <v>1564</v>
      </c>
      <c r="AL1799">
        <f t="shared" si="287"/>
        <v>0</v>
      </c>
      <c r="AM1799">
        <f t="shared" si="288"/>
        <v>3</v>
      </c>
      <c r="AN1799" t="str">
        <f t="shared" si="289"/>
        <v>ALERT! 3 Violation founded @METALDET1</v>
      </c>
    </row>
    <row r="1800" spans="1:40">
      <c r="A1800" t="s">
        <v>120</v>
      </c>
      <c r="B1800" t="s">
        <v>121</v>
      </c>
      <c r="C1800" t="s">
        <v>1187</v>
      </c>
      <c r="D1800" t="s">
        <v>589</v>
      </c>
      <c r="E1800">
        <v>1</v>
      </c>
      <c r="G1800" t="s">
        <v>130</v>
      </c>
      <c r="I1800" t="s">
        <v>125</v>
      </c>
      <c r="Z1800" t="str">
        <f>IFERROR(MID(AA1800,FIND("-",H1800,1)+1,20),_xlfn.IFNA(VLOOKUP(F1800&amp;"-"&amp;AA1800,Ref_Kontak!$A:$E,4,FALSE),Ref_Kontak!$H$2))</f>
        <v>628999007703</v>
      </c>
      <c r="AA1800" t="str">
        <f t="shared" si="280"/>
        <v/>
      </c>
      <c r="AB1800" t="str">
        <f t="shared" si="281"/>
        <v/>
      </c>
      <c r="AC1800" t="str">
        <f t="shared" si="282"/>
        <v>628999007703</v>
      </c>
      <c r="AD1800" t="str">
        <f t="shared" si="283"/>
        <v>Halo+,+Visual+AI+5S+mendeteksi+Violation%3A+METALDET1-LINE+13</v>
      </c>
      <c r="AE1800" t="str">
        <f t="shared" si="284"/>
        <v>https://web.whatsapp.com/send/?phone=628999007703&amp;text=Halo+,+Visual+AI+5S+mendeteksi+Violation%3A+METALDET1-LINE+13&amp;type=phone_number&amp;app_absent=0</v>
      </c>
      <c r="AF1800" t="b">
        <f>IF(ISNA(VLOOKUP(D1800&amp;"-"&amp;AB1800, Ref_Kontak!$A:$E, 4, FALSE)), FALSE, TRUE)</f>
        <v>0</v>
      </c>
      <c r="AG1800" t="str">
        <f>_xlfn.IFNA(VLOOKUP(Z1800,Ref_Kontak!H:H,1,FALSE),"FALSE")</f>
        <v>628999007703</v>
      </c>
      <c r="AH1800" t="str">
        <f t="shared" si="285"/>
        <v>METALDET1-LINE 13</v>
      </c>
      <c r="AI1800">
        <f>IF(I1800="violation",COUNTIF($AH$1:AH1800,AH1800),0)</f>
        <v>714</v>
      </c>
      <c r="AJ1800" t="str">
        <f t="shared" si="286"/>
        <v>violation-METALDET1</v>
      </c>
      <c r="AK1800">
        <f>IF(I1800="violation",COUNTIF($AJ$1:AJ1800,AJ1800),FALSE)</f>
        <v>1565</v>
      </c>
      <c r="AL1800">
        <f t="shared" si="287"/>
        <v>0</v>
      </c>
      <c r="AM1800">
        <f t="shared" si="288"/>
        <v>3</v>
      </c>
      <c r="AN1800" t="str">
        <f t="shared" si="289"/>
        <v>ALERT! 3 Violation founded @METALDET1</v>
      </c>
    </row>
    <row r="1801" spans="1:40">
      <c r="A1801" t="s">
        <v>120</v>
      </c>
      <c r="B1801" t="s">
        <v>121</v>
      </c>
      <c r="C1801" t="s">
        <v>1187</v>
      </c>
      <c r="D1801" t="s">
        <v>129</v>
      </c>
      <c r="E1801">
        <v>1</v>
      </c>
      <c r="G1801" t="s">
        <v>130</v>
      </c>
      <c r="I1801" t="s">
        <v>125</v>
      </c>
      <c r="Z1801" t="str">
        <f>IFERROR(MID(AA1801,FIND("-",H1801,1)+1,20),_xlfn.IFNA(VLOOKUP(F1801&amp;"-"&amp;AA1801,Ref_Kontak!$A:$E,4,FALSE),Ref_Kontak!$H$2))</f>
        <v>628999007703</v>
      </c>
      <c r="AA1801" t="str">
        <f t="shared" si="280"/>
        <v/>
      </c>
      <c r="AB1801" t="str">
        <f t="shared" si="281"/>
        <v/>
      </c>
      <c r="AC1801" t="str">
        <f t="shared" si="282"/>
        <v>628999007703</v>
      </c>
      <c r="AD1801" t="str">
        <f t="shared" si="283"/>
        <v>Halo+,+Visual+AI+5S+mendeteksi+Violation%3A+METALDET1-LINE+8</v>
      </c>
      <c r="AE1801" t="str">
        <f t="shared" si="284"/>
        <v>https://web.whatsapp.com/send/?phone=628999007703&amp;text=Halo+,+Visual+AI+5S+mendeteksi+Violation%3A+METALDET1-LINE+8&amp;type=phone_number&amp;app_absent=0</v>
      </c>
      <c r="AF1801" t="b">
        <f>IF(ISNA(VLOOKUP(D1801&amp;"-"&amp;AB1801, Ref_Kontak!$A:$E, 4, FALSE)), FALSE, TRUE)</f>
        <v>0</v>
      </c>
      <c r="AG1801" t="str">
        <f>_xlfn.IFNA(VLOOKUP(Z1801,Ref_Kontak!H:H,1,FALSE),"FALSE")</f>
        <v>628999007703</v>
      </c>
      <c r="AH1801" t="str">
        <f t="shared" si="285"/>
        <v>METALDET1-LINE 8</v>
      </c>
      <c r="AI1801">
        <f>IF(I1801="violation",COUNTIF($AH$1:AH1801,AH1801),0)</f>
        <v>853</v>
      </c>
      <c r="AJ1801" t="str">
        <f t="shared" si="286"/>
        <v>violation-METALDET1</v>
      </c>
      <c r="AK1801">
        <f>IF(I1801="violation",COUNTIF($AJ$1:AJ1801,AJ1801),FALSE)</f>
        <v>1566</v>
      </c>
      <c r="AL1801">
        <f t="shared" si="287"/>
        <v>0</v>
      </c>
      <c r="AM1801">
        <f t="shared" si="288"/>
        <v>3</v>
      </c>
      <c r="AN1801" t="str">
        <f t="shared" si="289"/>
        <v>ALERT! 3 Violation founded @METALDET1</v>
      </c>
    </row>
    <row r="1802" spans="1:40">
      <c r="A1802" t="s">
        <v>120</v>
      </c>
      <c r="B1802" t="s">
        <v>121</v>
      </c>
      <c r="C1802" t="s">
        <v>1188</v>
      </c>
      <c r="D1802" t="s">
        <v>129</v>
      </c>
      <c r="E1802">
        <v>1</v>
      </c>
      <c r="G1802" t="s">
        <v>130</v>
      </c>
      <c r="I1802" t="s">
        <v>125</v>
      </c>
      <c r="Z1802" t="str">
        <f>IFERROR(MID(AA1802,FIND("-",H1802,1)+1,20),_xlfn.IFNA(VLOOKUP(F1802&amp;"-"&amp;AA1802,Ref_Kontak!$A:$E,4,FALSE),Ref_Kontak!$H$2))</f>
        <v>628999007703</v>
      </c>
      <c r="AA1802" t="str">
        <f t="shared" si="280"/>
        <v/>
      </c>
      <c r="AB1802" t="str">
        <f t="shared" si="281"/>
        <v/>
      </c>
      <c r="AC1802" t="str">
        <f t="shared" si="282"/>
        <v>628999007703</v>
      </c>
      <c r="AD1802" t="str">
        <f t="shared" si="283"/>
        <v>Halo+,+Visual+AI+5S+mendeteksi+Violation%3A+METALDET1-LINE+8</v>
      </c>
      <c r="AE1802" t="str">
        <f t="shared" si="284"/>
        <v>https://web.whatsapp.com/send/?phone=628999007703&amp;text=Halo+,+Visual+AI+5S+mendeteksi+Violation%3A+METALDET1-LINE+8&amp;type=phone_number&amp;app_absent=0</v>
      </c>
      <c r="AF1802" t="b">
        <f>IF(ISNA(VLOOKUP(D1802&amp;"-"&amp;AB1802, Ref_Kontak!$A:$E, 4, FALSE)), FALSE, TRUE)</f>
        <v>0</v>
      </c>
      <c r="AG1802" t="str">
        <f>_xlfn.IFNA(VLOOKUP(Z1802,Ref_Kontak!H:H,1,FALSE),"FALSE")</f>
        <v>628999007703</v>
      </c>
      <c r="AH1802" t="str">
        <f t="shared" si="285"/>
        <v>METALDET1-LINE 8</v>
      </c>
      <c r="AI1802">
        <f>IF(I1802="violation",COUNTIF($AH$1:AH1802,AH1802),0)</f>
        <v>854</v>
      </c>
      <c r="AJ1802" t="str">
        <f t="shared" si="286"/>
        <v>violation-METALDET1</v>
      </c>
      <c r="AK1802">
        <f>IF(I1802="violation",COUNTIF($AJ$1:AJ1802,AJ1802),FALSE)</f>
        <v>1567</v>
      </c>
      <c r="AL1802">
        <f t="shared" si="287"/>
        <v>0</v>
      </c>
      <c r="AM1802">
        <f t="shared" si="288"/>
        <v>3</v>
      </c>
      <c r="AN1802" t="str">
        <f t="shared" si="289"/>
        <v>ALERT! 3 Violation founded @METALDET1</v>
      </c>
    </row>
    <row r="1803" spans="1:40">
      <c r="A1803" t="s">
        <v>120</v>
      </c>
      <c r="B1803" t="s">
        <v>121</v>
      </c>
      <c r="C1803" t="s">
        <v>1188</v>
      </c>
      <c r="D1803" t="s">
        <v>589</v>
      </c>
      <c r="E1803">
        <v>1</v>
      </c>
      <c r="G1803" t="s">
        <v>130</v>
      </c>
      <c r="I1803" t="s">
        <v>125</v>
      </c>
      <c r="Z1803" t="str">
        <f>IFERROR(MID(AA1803,FIND("-",H1803,1)+1,20),_xlfn.IFNA(VLOOKUP(F1803&amp;"-"&amp;AA1803,Ref_Kontak!$A:$E,4,FALSE),Ref_Kontak!$H$2))</f>
        <v>628999007703</v>
      </c>
      <c r="AA1803" t="str">
        <f t="shared" si="280"/>
        <v/>
      </c>
      <c r="AB1803" t="str">
        <f t="shared" si="281"/>
        <v/>
      </c>
      <c r="AC1803" t="str">
        <f t="shared" si="282"/>
        <v>628999007703</v>
      </c>
      <c r="AD1803" t="str">
        <f t="shared" si="283"/>
        <v>Halo+,+Visual+AI+5S+mendeteksi+Violation%3A+METALDET1-LINE+13</v>
      </c>
      <c r="AE1803" t="str">
        <f t="shared" si="284"/>
        <v>https://web.whatsapp.com/send/?phone=628999007703&amp;text=Halo+,+Visual+AI+5S+mendeteksi+Violation%3A+METALDET1-LINE+13&amp;type=phone_number&amp;app_absent=0</v>
      </c>
      <c r="AF1803" t="b">
        <f>IF(ISNA(VLOOKUP(D1803&amp;"-"&amp;AB1803, Ref_Kontak!$A:$E, 4, FALSE)), FALSE, TRUE)</f>
        <v>0</v>
      </c>
      <c r="AG1803" t="str">
        <f>_xlfn.IFNA(VLOOKUP(Z1803,Ref_Kontak!H:H,1,FALSE),"FALSE")</f>
        <v>628999007703</v>
      </c>
      <c r="AH1803" t="str">
        <f t="shared" si="285"/>
        <v>METALDET1-LINE 13</v>
      </c>
      <c r="AI1803">
        <f>IF(I1803="violation",COUNTIF($AH$1:AH1803,AH1803),0)</f>
        <v>715</v>
      </c>
      <c r="AJ1803" t="str">
        <f t="shared" si="286"/>
        <v>violation-METALDET1</v>
      </c>
      <c r="AK1803">
        <f>IF(I1803="violation",COUNTIF($AJ$1:AJ1803,AJ1803),FALSE)</f>
        <v>1568</v>
      </c>
      <c r="AL1803">
        <f t="shared" si="287"/>
        <v>0</v>
      </c>
      <c r="AM1803">
        <f t="shared" si="288"/>
        <v>3</v>
      </c>
      <c r="AN1803" t="str">
        <f t="shared" si="289"/>
        <v>ALERT! 3 Violation founded @METALDET1</v>
      </c>
    </row>
    <row r="1804" spans="1:40">
      <c r="A1804" t="s">
        <v>120</v>
      </c>
      <c r="B1804" t="s">
        <v>121</v>
      </c>
      <c r="C1804" t="s">
        <v>1189</v>
      </c>
      <c r="D1804" t="s">
        <v>129</v>
      </c>
      <c r="E1804">
        <v>1</v>
      </c>
      <c r="G1804" t="s">
        <v>130</v>
      </c>
      <c r="I1804" t="s">
        <v>125</v>
      </c>
      <c r="Z1804" t="str">
        <f>IFERROR(MID(AA1804,FIND("-",H1804,1)+1,20),_xlfn.IFNA(VLOOKUP(F1804&amp;"-"&amp;AA1804,Ref_Kontak!$A:$E,4,FALSE),Ref_Kontak!$H$2))</f>
        <v>628999007703</v>
      </c>
      <c r="AA1804" t="str">
        <f t="shared" si="280"/>
        <v/>
      </c>
      <c r="AB1804" t="str">
        <f t="shared" si="281"/>
        <v/>
      </c>
      <c r="AC1804" t="str">
        <f t="shared" si="282"/>
        <v>628999007703</v>
      </c>
      <c r="AD1804" t="str">
        <f t="shared" si="283"/>
        <v>Halo+,+Visual+AI+5S+mendeteksi+Violation%3A+METALDET1-LINE+8</v>
      </c>
      <c r="AE1804" t="str">
        <f t="shared" si="284"/>
        <v>https://web.whatsapp.com/send/?phone=628999007703&amp;text=Halo+,+Visual+AI+5S+mendeteksi+Violation%3A+METALDET1-LINE+8&amp;type=phone_number&amp;app_absent=0</v>
      </c>
      <c r="AF1804" t="b">
        <f>IF(ISNA(VLOOKUP(D1804&amp;"-"&amp;AB1804, Ref_Kontak!$A:$E, 4, FALSE)), FALSE, TRUE)</f>
        <v>0</v>
      </c>
      <c r="AG1804" t="str">
        <f>_xlfn.IFNA(VLOOKUP(Z1804,Ref_Kontak!H:H,1,FALSE),"FALSE")</f>
        <v>628999007703</v>
      </c>
      <c r="AH1804" t="str">
        <f t="shared" si="285"/>
        <v>METALDET1-LINE 8</v>
      </c>
      <c r="AI1804">
        <f>IF(I1804="violation",COUNTIF($AH$1:AH1804,AH1804),0)</f>
        <v>855</v>
      </c>
      <c r="AJ1804" t="str">
        <f t="shared" si="286"/>
        <v>violation-METALDET1</v>
      </c>
      <c r="AK1804">
        <f>IF(I1804="violation",COUNTIF($AJ$1:AJ1804,AJ1804),FALSE)</f>
        <v>1569</v>
      </c>
      <c r="AL1804">
        <f t="shared" si="287"/>
        <v>0</v>
      </c>
      <c r="AM1804">
        <f t="shared" si="288"/>
        <v>3</v>
      </c>
      <c r="AN1804" t="str">
        <f t="shared" si="289"/>
        <v>ALERT! 3 Violation founded @METALDET1</v>
      </c>
    </row>
    <row r="1805" spans="1:40">
      <c r="A1805" t="s">
        <v>120</v>
      </c>
      <c r="B1805" t="s">
        <v>121</v>
      </c>
      <c r="C1805" t="s">
        <v>1190</v>
      </c>
      <c r="D1805" t="s">
        <v>589</v>
      </c>
      <c r="E1805">
        <v>1</v>
      </c>
      <c r="G1805" t="s">
        <v>130</v>
      </c>
      <c r="I1805" t="s">
        <v>125</v>
      </c>
      <c r="Z1805" t="str">
        <f>IFERROR(MID(AA1805,FIND("-",H1805,1)+1,20),_xlfn.IFNA(VLOOKUP(F1805&amp;"-"&amp;AA1805,Ref_Kontak!$A:$E,4,FALSE),Ref_Kontak!$H$2))</f>
        <v>628999007703</v>
      </c>
      <c r="AA1805" t="str">
        <f t="shared" si="280"/>
        <v/>
      </c>
      <c r="AB1805" t="str">
        <f t="shared" si="281"/>
        <v/>
      </c>
      <c r="AC1805" t="str">
        <f t="shared" si="282"/>
        <v>628999007703</v>
      </c>
      <c r="AD1805" t="str">
        <f t="shared" si="283"/>
        <v>Halo+,+Visual+AI+5S+mendeteksi+Violation%3A+METALDET1-LINE+13</v>
      </c>
      <c r="AE1805" t="str">
        <f t="shared" si="284"/>
        <v>https://web.whatsapp.com/send/?phone=628999007703&amp;text=Halo+,+Visual+AI+5S+mendeteksi+Violation%3A+METALDET1-LINE+13&amp;type=phone_number&amp;app_absent=0</v>
      </c>
      <c r="AF1805" t="b">
        <f>IF(ISNA(VLOOKUP(D1805&amp;"-"&amp;AB1805, Ref_Kontak!$A:$E, 4, FALSE)), FALSE, TRUE)</f>
        <v>0</v>
      </c>
      <c r="AG1805" t="str">
        <f>_xlfn.IFNA(VLOOKUP(Z1805,Ref_Kontak!H:H,1,FALSE),"FALSE")</f>
        <v>628999007703</v>
      </c>
      <c r="AH1805" t="str">
        <f t="shared" si="285"/>
        <v>METALDET1-LINE 13</v>
      </c>
      <c r="AI1805">
        <f>IF(I1805="violation",COUNTIF($AH$1:AH1805,AH1805),0)</f>
        <v>716</v>
      </c>
      <c r="AJ1805" t="str">
        <f t="shared" si="286"/>
        <v>violation-METALDET1</v>
      </c>
      <c r="AK1805">
        <f>IF(I1805="violation",COUNTIF($AJ$1:AJ1805,AJ1805),FALSE)</f>
        <v>1570</v>
      </c>
      <c r="AL1805">
        <f t="shared" si="287"/>
        <v>0</v>
      </c>
      <c r="AM1805">
        <f t="shared" si="288"/>
        <v>3</v>
      </c>
      <c r="AN1805" t="str">
        <f t="shared" si="289"/>
        <v>ALERT! 3 Violation founded @METALDET1</v>
      </c>
    </row>
    <row r="1806" spans="1:40">
      <c r="A1806" t="s">
        <v>120</v>
      </c>
      <c r="B1806" t="s">
        <v>121</v>
      </c>
      <c r="C1806" t="s">
        <v>1190</v>
      </c>
      <c r="D1806" t="s">
        <v>129</v>
      </c>
      <c r="E1806">
        <v>1</v>
      </c>
      <c r="G1806" t="s">
        <v>130</v>
      </c>
      <c r="I1806" t="s">
        <v>125</v>
      </c>
      <c r="Z1806" t="str">
        <f>IFERROR(MID(AA1806,FIND("-",H1806,1)+1,20),_xlfn.IFNA(VLOOKUP(F1806&amp;"-"&amp;AA1806,Ref_Kontak!$A:$E,4,FALSE),Ref_Kontak!$H$2))</f>
        <v>628999007703</v>
      </c>
      <c r="AA1806" t="str">
        <f t="shared" si="280"/>
        <v/>
      </c>
      <c r="AB1806" t="str">
        <f t="shared" si="281"/>
        <v/>
      </c>
      <c r="AC1806" t="str">
        <f t="shared" si="282"/>
        <v>628999007703</v>
      </c>
      <c r="AD1806" t="str">
        <f t="shared" si="283"/>
        <v>Halo+,+Visual+AI+5S+mendeteksi+Violation%3A+METALDET1-LINE+8</v>
      </c>
      <c r="AE1806" t="str">
        <f t="shared" si="284"/>
        <v>https://web.whatsapp.com/send/?phone=628999007703&amp;text=Halo+,+Visual+AI+5S+mendeteksi+Violation%3A+METALDET1-LINE+8&amp;type=phone_number&amp;app_absent=0</v>
      </c>
      <c r="AF1806" t="b">
        <f>IF(ISNA(VLOOKUP(D1806&amp;"-"&amp;AB1806, Ref_Kontak!$A:$E, 4, FALSE)), FALSE, TRUE)</f>
        <v>0</v>
      </c>
      <c r="AG1806" t="str">
        <f>_xlfn.IFNA(VLOOKUP(Z1806,Ref_Kontak!H:H,1,FALSE),"FALSE")</f>
        <v>628999007703</v>
      </c>
      <c r="AH1806" t="str">
        <f t="shared" si="285"/>
        <v>METALDET1-LINE 8</v>
      </c>
      <c r="AI1806">
        <f>IF(I1806="violation",COUNTIF($AH$1:AH1806,AH1806),0)</f>
        <v>856</v>
      </c>
      <c r="AJ1806" t="str">
        <f t="shared" si="286"/>
        <v>violation-METALDET1</v>
      </c>
      <c r="AK1806">
        <f>IF(I1806="violation",COUNTIF($AJ$1:AJ1806,AJ1806),FALSE)</f>
        <v>1571</v>
      </c>
      <c r="AL1806">
        <f t="shared" si="287"/>
        <v>0</v>
      </c>
      <c r="AM1806">
        <f t="shared" si="288"/>
        <v>3</v>
      </c>
      <c r="AN1806" t="str">
        <f t="shared" si="289"/>
        <v>ALERT! 3 Violation founded @METALDET1</v>
      </c>
    </row>
    <row r="1807" spans="1:40">
      <c r="A1807" t="s">
        <v>120</v>
      </c>
      <c r="B1807" t="s">
        <v>121</v>
      </c>
      <c r="C1807" t="s">
        <v>1190</v>
      </c>
      <c r="D1807" t="s">
        <v>589</v>
      </c>
      <c r="E1807">
        <v>1</v>
      </c>
      <c r="G1807" t="s">
        <v>130</v>
      </c>
      <c r="I1807" t="s">
        <v>125</v>
      </c>
      <c r="Z1807" t="str">
        <f>IFERROR(MID(AA1807,FIND("-",H1807,1)+1,20),_xlfn.IFNA(VLOOKUP(F1807&amp;"-"&amp;AA1807,Ref_Kontak!$A:$E,4,FALSE),Ref_Kontak!$H$2))</f>
        <v>628999007703</v>
      </c>
      <c r="AA1807" t="str">
        <f t="shared" si="280"/>
        <v/>
      </c>
      <c r="AB1807" t="str">
        <f t="shared" si="281"/>
        <v/>
      </c>
      <c r="AC1807" t="str">
        <f t="shared" si="282"/>
        <v>628999007703</v>
      </c>
      <c r="AD1807" t="str">
        <f t="shared" si="283"/>
        <v>Halo+,+Visual+AI+5S+mendeteksi+Violation%3A+METALDET1-LINE+13</v>
      </c>
      <c r="AE1807" t="str">
        <f t="shared" si="284"/>
        <v>https://web.whatsapp.com/send/?phone=628999007703&amp;text=Halo+,+Visual+AI+5S+mendeteksi+Violation%3A+METALDET1-LINE+13&amp;type=phone_number&amp;app_absent=0</v>
      </c>
      <c r="AF1807" t="b">
        <f>IF(ISNA(VLOOKUP(D1807&amp;"-"&amp;AB1807, Ref_Kontak!$A:$E, 4, FALSE)), FALSE, TRUE)</f>
        <v>0</v>
      </c>
      <c r="AG1807" t="str">
        <f>_xlfn.IFNA(VLOOKUP(Z1807,Ref_Kontak!H:H,1,FALSE),"FALSE")</f>
        <v>628999007703</v>
      </c>
      <c r="AH1807" t="str">
        <f t="shared" si="285"/>
        <v>METALDET1-LINE 13</v>
      </c>
      <c r="AI1807">
        <f>IF(I1807="violation",COUNTIF($AH$1:AH1807,AH1807),0)</f>
        <v>717</v>
      </c>
      <c r="AJ1807" t="str">
        <f t="shared" si="286"/>
        <v>violation-METALDET1</v>
      </c>
      <c r="AK1807">
        <f>IF(I1807="violation",COUNTIF($AJ$1:AJ1807,AJ1807),FALSE)</f>
        <v>1572</v>
      </c>
      <c r="AL1807">
        <f t="shared" si="287"/>
        <v>0</v>
      </c>
      <c r="AM1807">
        <f t="shared" si="288"/>
        <v>3</v>
      </c>
      <c r="AN1807" t="str">
        <f t="shared" si="289"/>
        <v>ALERT! 3 Violation founded @METALDET1</v>
      </c>
    </row>
    <row r="1808" spans="1:40">
      <c r="A1808" t="s">
        <v>120</v>
      </c>
      <c r="B1808" t="s">
        <v>121</v>
      </c>
      <c r="C1808" t="s">
        <v>1191</v>
      </c>
      <c r="D1808" t="s">
        <v>129</v>
      </c>
      <c r="E1808">
        <v>1</v>
      </c>
      <c r="G1808" t="s">
        <v>130</v>
      </c>
      <c r="I1808" t="s">
        <v>125</v>
      </c>
      <c r="Z1808" t="str">
        <f>IFERROR(MID(AA1808,FIND("-",H1808,1)+1,20),_xlfn.IFNA(VLOOKUP(F1808&amp;"-"&amp;AA1808,Ref_Kontak!$A:$E,4,FALSE),Ref_Kontak!$H$2))</f>
        <v>628999007703</v>
      </c>
      <c r="AA1808" t="str">
        <f t="shared" si="280"/>
        <v/>
      </c>
      <c r="AB1808" t="str">
        <f t="shared" si="281"/>
        <v/>
      </c>
      <c r="AC1808" t="str">
        <f t="shared" si="282"/>
        <v>628999007703</v>
      </c>
      <c r="AD1808" t="str">
        <f t="shared" si="283"/>
        <v>Halo+,+Visual+AI+5S+mendeteksi+Violation%3A+METALDET1-LINE+8</v>
      </c>
      <c r="AE1808" t="str">
        <f t="shared" si="284"/>
        <v>https://web.whatsapp.com/send/?phone=628999007703&amp;text=Halo+,+Visual+AI+5S+mendeteksi+Violation%3A+METALDET1-LINE+8&amp;type=phone_number&amp;app_absent=0</v>
      </c>
      <c r="AF1808" t="b">
        <f>IF(ISNA(VLOOKUP(D1808&amp;"-"&amp;AB1808, Ref_Kontak!$A:$E, 4, FALSE)), FALSE, TRUE)</f>
        <v>0</v>
      </c>
      <c r="AG1808" t="str">
        <f>_xlfn.IFNA(VLOOKUP(Z1808,Ref_Kontak!H:H,1,FALSE),"FALSE")</f>
        <v>628999007703</v>
      </c>
      <c r="AH1808" t="str">
        <f t="shared" si="285"/>
        <v>METALDET1-LINE 8</v>
      </c>
      <c r="AI1808">
        <f>IF(I1808="violation",COUNTIF($AH$1:AH1808,AH1808),0)</f>
        <v>857</v>
      </c>
      <c r="AJ1808" t="str">
        <f t="shared" si="286"/>
        <v>violation-METALDET1</v>
      </c>
      <c r="AK1808">
        <f>IF(I1808="violation",COUNTIF($AJ$1:AJ1808,AJ1808),FALSE)</f>
        <v>1573</v>
      </c>
      <c r="AL1808">
        <f t="shared" si="287"/>
        <v>0</v>
      </c>
      <c r="AM1808">
        <f t="shared" si="288"/>
        <v>3</v>
      </c>
      <c r="AN1808" t="str">
        <f t="shared" si="289"/>
        <v>ALERT! 3 Violation founded @METALDET1</v>
      </c>
    </row>
    <row r="1809" spans="1:40">
      <c r="A1809" t="s">
        <v>120</v>
      </c>
      <c r="B1809" t="s">
        <v>121</v>
      </c>
      <c r="C1809" t="s">
        <v>1191</v>
      </c>
      <c r="D1809" t="s">
        <v>589</v>
      </c>
      <c r="E1809">
        <v>1</v>
      </c>
      <c r="G1809" t="s">
        <v>130</v>
      </c>
      <c r="I1809" t="s">
        <v>125</v>
      </c>
      <c r="Z1809" t="str">
        <f>IFERROR(MID(AA1809,FIND("-",H1809,1)+1,20),_xlfn.IFNA(VLOOKUP(F1809&amp;"-"&amp;AA1809,Ref_Kontak!$A:$E,4,FALSE),Ref_Kontak!$H$2))</f>
        <v>628999007703</v>
      </c>
      <c r="AA1809" t="str">
        <f t="shared" si="280"/>
        <v/>
      </c>
      <c r="AB1809" t="str">
        <f t="shared" si="281"/>
        <v/>
      </c>
      <c r="AC1809" t="str">
        <f t="shared" si="282"/>
        <v>628999007703</v>
      </c>
      <c r="AD1809" t="str">
        <f t="shared" si="283"/>
        <v>Halo+,+Visual+AI+5S+mendeteksi+Violation%3A+METALDET1-LINE+13</v>
      </c>
      <c r="AE1809" t="str">
        <f t="shared" si="284"/>
        <v>https://web.whatsapp.com/send/?phone=628999007703&amp;text=Halo+,+Visual+AI+5S+mendeteksi+Violation%3A+METALDET1-LINE+13&amp;type=phone_number&amp;app_absent=0</v>
      </c>
      <c r="AF1809" t="b">
        <f>IF(ISNA(VLOOKUP(D1809&amp;"-"&amp;AB1809, Ref_Kontak!$A:$E, 4, FALSE)), FALSE, TRUE)</f>
        <v>0</v>
      </c>
      <c r="AG1809" t="str">
        <f>_xlfn.IFNA(VLOOKUP(Z1809,Ref_Kontak!H:H,1,FALSE),"FALSE")</f>
        <v>628999007703</v>
      </c>
      <c r="AH1809" t="str">
        <f t="shared" si="285"/>
        <v>METALDET1-LINE 13</v>
      </c>
      <c r="AI1809">
        <f>IF(I1809="violation",COUNTIF($AH$1:AH1809,AH1809),0)</f>
        <v>718</v>
      </c>
      <c r="AJ1809" t="str">
        <f t="shared" si="286"/>
        <v>violation-METALDET1</v>
      </c>
      <c r="AK1809">
        <f>IF(I1809="violation",COUNTIF($AJ$1:AJ1809,AJ1809),FALSE)</f>
        <v>1574</v>
      </c>
      <c r="AL1809">
        <f t="shared" si="287"/>
        <v>0</v>
      </c>
      <c r="AM1809">
        <f t="shared" si="288"/>
        <v>3</v>
      </c>
      <c r="AN1809" t="str">
        <f t="shared" si="289"/>
        <v>ALERT! 3 Violation founded @METALDET1</v>
      </c>
    </row>
    <row r="1810" spans="1:40">
      <c r="A1810" t="s">
        <v>120</v>
      </c>
      <c r="B1810" t="s">
        <v>121</v>
      </c>
      <c r="C1810" t="s">
        <v>1192</v>
      </c>
      <c r="D1810" t="s">
        <v>589</v>
      </c>
      <c r="E1810">
        <v>1</v>
      </c>
      <c r="G1810" t="s">
        <v>130</v>
      </c>
      <c r="I1810" t="s">
        <v>125</v>
      </c>
      <c r="Z1810" t="str">
        <f>IFERROR(MID(AA1810,FIND("-",H1810,1)+1,20),_xlfn.IFNA(VLOOKUP(F1810&amp;"-"&amp;AA1810,Ref_Kontak!$A:$E,4,FALSE),Ref_Kontak!$H$2))</f>
        <v>628999007703</v>
      </c>
      <c r="AA1810" t="str">
        <f t="shared" si="280"/>
        <v/>
      </c>
      <c r="AB1810" t="str">
        <f t="shared" si="281"/>
        <v/>
      </c>
      <c r="AC1810" t="str">
        <f t="shared" si="282"/>
        <v>628999007703</v>
      </c>
      <c r="AD1810" t="str">
        <f t="shared" si="283"/>
        <v>Halo+,+Visual+AI+5S+mendeteksi+Violation%3A+METALDET1-LINE+13</v>
      </c>
      <c r="AE1810" t="str">
        <f t="shared" si="284"/>
        <v>https://web.whatsapp.com/send/?phone=628999007703&amp;text=Halo+,+Visual+AI+5S+mendeteksi+Violation%3A+METALDET1-LINE+13&amp;type=phone_number&amp;app_absent=0</v>
      </c>
      <c r="AF1810" t="b">
        <f>IF(ISNA(VLOOKUP(D1810&amp;"-"&amp;AB1810, Ref_Kontak!$A:$E, 4, FALSE)), FALSE, TRUE)</f>
        <v>0</v>
      </c>
      <c r="AG1810" t="str">
        <f>_xlfn.IFNA(VLOOKUP(Z1810,Ref_Kontak!H:H,1,FALSE),"FALSE")</f>
        <v>628999007703</v>
      </c>
      <c r="AH1810" t="str">
        <f t="shared" si="285"/>
        <v>METALDET1-LINE 13</v>
      </c>
      <c r="AI1810">
        <f>IF(I1810="violation",COUNTIF($AH$1:AH1810,AH1810),0)</f>
        <v>719</v>
      </c>
      <c r="AJ1810" t="str">
        <f t="shared" si="286"/>
        <v>violation-METALDET1</v>
      </c>
      <c r="AK1810">
        <f>IF(I1810="violation",COUNTIF($AJ$1:AJ1810,AJ1810),FALSE)</f>
        <v>1575</v>
      </c>
      <c r="AL1810">
        <f t="shared" si="287"/>
        <v>0</v>
      </c>
      <c r="AM1810">
        <f t="shared" si="288"/>
        <v>3</v>
      </c>
      <c r="AN1810" t="str">
        <f t="shared" si="289"/>
        <v>ALERT! 3 Violation founded @METALDET1</v>
      </c>
    </row>
    <row r="1811" spans="1:40">
      <c r="A1811" t="s">
        <v>120</v>
      </c>
      <c r="B1811" t="s">
        <v>121</v>
      </c>
      <c r="C1811" t="s">
        <v>1192</v>
      </c>
      <c r="D1811" t="s">
        <v>129</v>
      </c>
      <c r="E1811">
        <v>1</v>
      </c>
      <c r="G1811" t="s">
        <v>130</v>
      </c>
      <c r="I1811" t="s">
        <v>125</v>
      </c>
      <c r="Z1811" t="str">
        <f>IFERROR(MID(AA1811,FIND("-",H1811,1)+1,20),_xlfn.IFNA(VLOOKUP(F1811&amp;"-"&amp;AA1811,Ref_Kontak!$A:$E,4,FALSE),Ref_Kontak!$H$2))</f>
        <v>628999007703</v>
      </c>
      <c r="AA1811" t="str">
        <f t="shared" si="280"/>
        <v/>
      </c>
      <c r="AB1811" t="str">
        <f t="shared" si="281"/>
        <v/>
      </c>
      <c r="AC1811" t="str">
        <f t="shared" si="282"/>
        <v>628999007703</v>
      </c>
      <c r="AD1811" t="str">
        <f t="shared" si="283"/>
        <v>Halo+,+Visual+AI+5S+mendeteksi+Violation%3A+METALDET1-LINE+8</v>
      </c>
      <c r="AE1811" t="str">
        <f t="shared" si="284"/>
        <v>https://web.whatsapp.com/send/?phone=628999007703&amp;text=Halo+,+Visual+AI+5S+mendeteksi+Violation%3A+METALDET1-LINE+8&amp;type=phone_number&amp;app_absent=0</v>
      </c>
      <c r="AF1811" t="b">
        <f>IF(ISNA(VLOOKUP(D1811&amp;"-"&amp;AB1811, Ref_Kontak!$A:$E, 4, FALSE)), FALSE, TRUE)</f>
        <v>0</v>
      </c>
      <c r="AG1811" t="str">
        <f>_xlfn.IFNA(VLOOKUP(Z1811,Ref_Kontak!H:H,1,FALSE),"FALSE")</f>
        <v>628999007703</v>
      </c>
      <c r="AH1811" t="str">
        <f t="shared" si="285"/>
        <v>METALDET1-LINE 8</v>
      </c>
      <c r="AI1811">
        <f>IF(I1811="violation",COUNTIF($AH$1:AH1811,AH1811),0)</f>
        <v>858</v>
      </c>
      <c r="AJ1811" t="str">
        <f t="shared" si="286"/>
        <v>violation-METALDET1</v>
      </c>
      <c r="AK1811">
        <f>IF(I1811="violation",COUNTIF($AJ$1:AJ1811,AJ1811),FALSE)</f>
        <v>1576</v>
      </c>
      <c r="AL1811">
        <f t="shared" si="287"/>
        <v>0</v>
      </c>
      <c r="AM1811">
        <f t="shared" si="288"/>
        <v>3</v>
      </c>
      <c r="AN1811" t="str">
        <f t="shared" si="289"/>
        <v>ALERT! 3 Violation founded @METALDET1</v>
      </c>
    </row>
    <row r="1812" spans="1:40">
      <c r="A1812" t="s">
        <v>120</v>
      </c>
      <c r="B1812" t="s">
        <v>121</v>
      </c>
      <c r="C1812" t="s">
        <v>1193</v>
      </c>
      <c r="D1812" t="s">
        <v>129</v>
      </c>
      <c r="E1812">
        <v>1</v>
      </c>
      <c r="G1812" t="s">
        <v>130</v>
      </c>
      <c r="I1812" t="s">
        <v>125</v>
      </c>
      <c r="Z1812" t="str">
        <f>IFERROR(MID(AA1812,FIND("-",H1812,1)+1,20),_xlfn.IFNA(VLOOKUP(F1812&amp;"-"&amp;AA1812,Ref_Kontak!$A:$E,4,FALSE),Ref_Kontak!$H$2))</f>
        <v>628999007703</v>
      </c>
      <c r="AA1812" t="str">
        <f t="shared" si="280"/>
        <v/>
      </c>
      <c r="AB1812" t="str">
        <f t="shared" si="281"/>
        <v/>
      </c>
      <c r="AC1812" t="str">
        <f t="shared" si="282"/>
        <v>628999007703</v>
      </c>
      <c r="AD1812" t="str">
        <f t="shared" si="283"/>
        <v>Halo+,+Visual+AI+5S+mendeteksi+Violation%3A+METALDET1-LINE+8</v>
      </c>
      <c r="AE1812" t="str">
        <f t="shared" si="284"/>
        <v>https://web.whatsapp.com/send/?phone=628999007703&amp;text=Halo+,+Visual+AI+5S+mendeteksi+Violation%3A+METALDET1-LINE+8&amp;type=phone_number&amp;app_absent=0</v>
      </c>
      <c r="AF1812" t="b">
        <f>IF(ISNA(VLOOKUP(D1812&amp;"-"&amp;AB1812, Ref_Kontak!$A:$E, 4, FALSE)), FALSE, TRUE)</f>
        <v>0</v>
      </c>
      <c r="AG1812" t="str">
        <f>_xlfn.IFNA(VLOOKUP(Z1812,Ref_Kontak!H:H,1,FALSE),"FALSE")</f>
        <v>628999007703</v>
      </c>
      <c r="AH1812" t="str">
        <f t="shared" si="285"/>
        <v>METALDET1-LINE 8</v>
      </c>
      <c r="AI1812">
        <f>IF(I1812="violation",COUNTIF($AH$1:AH1812,AH1812),0)</f>
        <v>859</v>
      </c>
      <c r="AJ1812" t="str">
        <f t="shared" si="286"/>
        <v>violation-METALDET1</v>
      </c>
      <c r="AK1812">
        <f>IF(I1812="violation",COUNTIF($AJ$1:AJ1812,AJ1812),FALSE)</f>
        <v>1577</v>
      </c>
      <c r="AL1812">
        <f t="shared" si="287"/>
        <v>0</v>
      </c>
      <c r="AM1812">
        <f t="shared" si="288"/>
        <v>3</v>
      </c>
      <c r="AN1812" t="str">
        <f t="shared" si="289"/>
        <v>ALERT! 3 Violation founded @METALDET1</v>
      </c>
    </row>
    <row r="1813" spans="1:40">
      <c r="A1813" t="s">
        <v>120</v>
      </c>
      <c r="B1813" t="s">
        <v>121</v>
      </c>
      <c r="C1813" t="s">
        <v>1193</v>
      </c>
      <c r="D1813" t="s">
        <v>589</v>
      </c>
      <c r="E1813">
        <v>1</v>
      </c>
      <c r="G1813" t="s">
        <v>130</v>
      </c>
      <c r="I1813" t="s">
        <v>125</v>
      </c>
      <c r="Z1813" t="str">
        <f>IFERROR(MID(AA1813,FIND("-",H1813,1)+1,20),_xlfn.IFNA(VLOOKUP(F1813&amp;"-"&amp;AA1813,Ref_Kontak!$A:$E,4,FALSE),Ref_Kontak!$H$2))</f>
        <v>628999007703</v>
      </c>
      <c r="AA1813" t="str">
        <f t="shared" si="280"/>
        <v/>
      </c>
      <c r="AB1813" t="str">
        <f t="shared" si="281"/>
        <v/>
      </c>
      <c r="AC1813" t="str">
        <f t="shared" si="282"/>
        <v>628999007703</v>
      </c>
      <c r="AD1813" t="str">
        <f t="shared" si="283"/>
        <v>Halo+,+Visual+AI+5S+mendeteksi+Violation%3A+METALDET1-LINE+13</v>
      </c>
      <c r="AE1813" t="str">
        <f t="shared" si="284"/>
        <v>https://web.whatsapp.com/send/?phone=628999007703&amp;text=Halo+,+Visual+AI+5S+mendeteksi+Violation%3A+METALDET1-LINE+13&amp;type=phone_number&amp;app_absent=0</v>
      </c>
      <c r="AF1813" t="b">
        <f>IF(ISNA(VLOOKUP(D1813&amp;"-"&amp;AB1813, Ref_Kontak!$A:$E, 4, FALSE)), FALSE, TRUE)</f>
        <v>0</v>
      </c>
      <c r="AG1813" t="str">
        <f>_xlfn.IFNA(VLOOKUP(Z1813,Ref_Kontak!H:H,1,FALSE),"FALSE")</f>
        <v>628999007703</v>
      </c>
      <c r="AH1813" t="str">
        <f t="shared" si="285"/>
        <v>METALDET1-LINE 13</v>
      </c>
      <c r="AI1813">
        <f>IF(I1813="violation",COUNTIF($AH$1:AH1813,AH1813),0)</f>
        <v>720</v>
      </c>
      <c r="AJ1813" t="str">
        <f t="shared" si="286"/>
        <v>violation-METALDET1</v>
      </c>
      <c r="AK1813">
        <f>IF(I1813="violation",COUNTIF($AJ$1:AJ1813,AJ1813),FALSE)</f>
        <v>1578</v>
      </c>
      <c r="AL1813">
        <f t="shared" si="287"/>
        <v>0</v>
      </c>
      <c r="AM1813">
        <f t="shared" si="288"/>
        <v>3</v>
      </c>
      <c r="AN1813" t="str">
        <f t="shared" si="289"/>
        <v>ALERT! 3 Violation founded @METALDET1</v>
      </c>
    </row>
    <row r="1814" spans="1:40">
      <c r="A1814" t="s">
        <v>120</v>
      </c>
      <c r="B1814" t="s">
        <v>121</v>
      </c>
      <c r="C1814" t="s">
        <v>1194</v>
      </c>
      <c r="D1814" t="s">
        <v>129</v>
      </c>
      <c r="E1814">
        <v>1</v>
      </c>
      <c r="G1814" t="s">
        <v>130</v>
      </c>
      <c r="I1814" t="s">
        <v>125</v>
      </c>
      <c r="Z1814" t="str">
        <f>IFERROR(MID(AA1814,FIND("-",H1814,1)+1,20),_xlfn.IFNA(VLOOKUP(F1814&amp;"-"&amp;AA1814,Ref_Kontak!$A:$E,4,FALSE),Ref_Kontak!$H$2))</f>
        <v>628999007703</v>
      </c>
      <c r="AA1814" t="str">
        <f t="shared" si="280"/>
        <v/>
      </c>
      <c r="AB1814" t="str">
        <f t="shared" si="281"/>
        <v/>
      </c>
      <c r="AC1814" t="str">
        <f t="shared" si="282"/>
        <v>628999007703</v>
      </c>
      <c r="AD1814" t="str">
        <f t="shared" si="283"/>
        <v>Halo+,+Visual+AI+5S+mendeteksi+Violation%3A+METALDET1-LINE+8</v>
      </c>
      <c r="AE1814" t="str">
        <f t="shared" si="284"/>
        <v>https://web.whatsapp.com/send/?phone=628999007703&amp;text=Halo+,+Visual+AI+5S+mendeteksi+Violation%3A+METALDET1-LINE+8&amp;type=phone_number&amp;app_absent=0</v>
      </c>
      <c r="AF1814" t="b">
        <f>IF(ISNA(VLOOKUP(D1814&amp;"-"&amp;AB1814, Ref_Kontak!$A:$E, 4, FALSE)), FALSE, TRUE)</f>
        <v>0</v>
      </c>
      <c r="AG1814" t="str">
        <f>_xlfn.IFNA(VLOOKUP(Z1814,Ref_Kontak!H:H,1,FALSE),"FALSE")</f>
        <v>628999007703</v>
      </c>
      <c r="AH1814" t="str">
        <f t="shared" si="285"/>
        <v>METALDET1-LINE 8</v>
      </c>
      <c r="AI1814">
        <f>IF(I1814="violation",COUNTIF($AH$1:AH1814,AH1814),0)</f>
        <v>860</v>
      </c>
      <c r="AJ1814" t="str">
        <f t="shared" si="286"/>
        <v>violation-METALDET1</v>
      </c>
      <c r="AK1814">
        <f>IF(I1814="violation",COUNTIF($AJ$1:AJ1814,AJ1814),FALSE)</f>
        <v>1579</v>
      </c>
      <c r="AL1814">
        <f t="shared" si="287"/>
        <v>0</v>
      </c>
      <c r="AM1814">
        <f t="shared" si="288"/>
        <v>3</v>
      </c>
      <c r="AN1814" t="str">
        <f t="shared" si="289"/>
        <v>ALERT! 3 Violation founded @METALDET1</v>
      </c>
    </row>
    <row r="1815" spans="1:40">
      <c r="A1815" t="s">
        <v>120</v>
      </c>
      <c r="B1815" t="s">
        <v>121</v>
      </c>
      <c r="C1815" t="s">
        <v>1195</v>
      </c>
      <c r="D1815" t="s">
        <v>589</v>
      </c>
      <c r="E1815">
        <v>1</v>
      </c>
      <c r="G1815" t="s">
        <v>130</v>
      </c>
      <c r="I1815" t="s">
        <v>125</v>
      </c>
      <c r="Z1815" t="str">
        <f>IFERROR(MID(AA1815,FIND("-",H1815,1)+1,20),_xlfn.IFNA(VLOOKUP(F1815&amp;"-"&amp;AA1815,Ref_Kontak!$A:$E,4,FALSE),Ref_Kontak!$H$2))</f>
        <v>628999007703</v>
      </c>
      <c r="AA1815" t="str">
        <f t="shared" si="280"/>
        <v/>
      </c>
      <c r="AB1815" t="str">
        <f t="shared" si="281"/>
        <v/>
      </c>
      <c r="AC1815" t="str">
        <f t="shared" si="282"/>
        <v>628999007703</v>
      </c>
      <c r="AD1815" t="str">
        <f t="shared" si="283"/>
        <v>Halo+,+Visual+AI+5S+mendeteksi+Violation%3A+METALDET1-LINE+13</v>
      </c>
      <c r="AE1815" t="str">
        <f t="shared" si="284"/>
        <v>https://web.whatsapp.com/send/?phone=628999007703&amp;text=Halo+,+Visual+AI+5S+mendeteksi+Violation%3A+METALDET1-LINE+13&amp;type=phone_number&amp;app_absent=0</v>
      </c>
      <c r="AF1815" t="b">
        <f>IF(ISNA(VLOOKUP(D1815&amp;"-"&amp;AB1815, Ref_Kontak!$A:$E, 4, FALSE)), FALSE, TRUE)</f>
        <v>0</v>
      </c>
      <c r="AG1815" t="str">
        <f>_xlfn.IFNA(VLOOKUP(Z1815,Ref_Kontak!H:H,1,FALSE),"FALSE")</f>
        <v>628999007703</v>
      </c>
      <c r="AH1815" t="str">
        <f t="shared" si="285"/>
        <v>METALDET1-LINE 13</v>
      </c>
      <c r="AI1815">
        <f>IF(I1815="violation",COUNTIF($AH$1:AH1815,AH1815),0)</f>
        <v>721</v>
      </c>
      <c r="AJ1815" t="str">
        <f t="shared" si="286"/>
        <v>violation-METALDET1</v>
      </c>
      <c r="AK1815">
        <f>IF(I1815="violation",COUNTIF($AJ$1:AJ1815,AJ1815),FALSE)</f>
        <v>1580</v>
      </c>
      <c r="AL1815">
        <f t="shared" si="287"/>
        <v>0</v>
      </c>
      <c r="AM1815">
        <f t="shared" si="288"/>
        <v>3</v>
      </c>
      <c r="AN1815" t="str">
        <f t="shared" si="289"/>
        <v>ALERT! 3 Violation founded @METALDET1</v>
      </c>
    </row>
    <row r="1816" spans="1:40">
      <c r="A1816" t="s">
        <v>120</v>
      </c>
      <c r="B1816" t="s">
        <v>121</v>
      </c>
      <c r="C1816" t="s">
        <v>1195</v>
      </c>
      <c r="D1816" t="s">
        <v>129</v>
      </c>
      <c r="E1816">
        <v>1</v>
      </c>
      <c r="G1816" t="s">
        <v>130</v>
      </c>
      <c r="I1816" t="s">
        <v>125</v>
      </c>
      <c r="Z1816" t="str">
        <f>IFERROR(MID(AA1816,FIND("-",H1816,1)+1,20),_xlfn.IFNA(VLOOKUP(F1816&amp;"-"&amp;AA1816,Ref_Kontak!$A:$E,4,FALSE),Ref_Kontak!$H$2))</f>
        <v>628999007703</v>
      </c>
      <c r="AA1816" t="str">
        <f t="shared" si="280"/>
        <v/>
      </c>
      <c r="AB1816" t="str">
        <f t="shared" si="281"/>
        <v/>
      </c>
      <c r="AC1816" t="str">
        <f t="shared" si="282"/>
        <v>628999007703</v>
      </c>
      <c r="AD1816" t="str">
        <f t="shared" si="283"/>
        <v>Halo+,+Visual+AI+5S+mendeteksi+Violation%3A+METALDET1-LINE+8</v>
      </c>
      <c r="AE1816" t="str">
        <f t="shared" si="284"/>
        <v>https://web.whatsapp.com/send/?phone=628999007703&amp;text=Halo+,+Visual+AI+5S+mendeteksi+Violation%3A+METALDET1-LINE+8&amp;type=phone_number&amp;app_absent=0</v>
      </c>
      <c r="AF1816" t="b">
        <f>IF(ISNA(VLOOKUP(D1816&amp;"-"&amp;AB1816, Ref_Kontak!$A:$E, 4, FALSE)), FALSE, TRUE)</f>
        <v>0</v>
      </c>
      <c r="AG1816" t="str">
        <f>_xlfn.IFNA(VLOOKUP(Z1816,Ref_Kontak!H:H,1,FALSE),"FALSE")</f>
        <v>628999007703</v>
      </c>
      <c r="AH1816" t="str">
        <f t="shared" si="285"/>
        <v>METALDET1-LINE 8</v>
      </c>
      <c r="AI1816">
        <f>IF(I1816="violation",COUNTIF($AH$1:AH1816,AH1816),0)</f>
        <v>861</v>
      </c>
      <c r="AJ1816" t="str">
        <f t="shared" si="286"/>
        <v>violation-METALDET1</v>
      </c>
      <c r="AK1816">
        <f>IF(I1816="violation",COUNTIF($AJ$1:AJ1816,AJ1816),FALSE)</f>
        <v>1581</v>
      </c>
      <c r="AL1816">
        <f t="shared" si="287"/>
        <v>0</v>
      </c>
      <c r="AM1816">
        <f t="shared" si="288"/>
        <v>3</v>
      </c>
      <c r="AN1816" t="str">
        <f t="shared" si="289"/>
        <v>ALERT! 3 Violation founded @METALDET1</v>
      </c>
    </row>
    <row r="1817" spans="1:40">
      <c r="A1817" t="s">
        <v>120</v>
      </c>
      <c r="B1817" t="s">
        <v>121</v>
      </c>
      <c r="C1817" t="s">
        <v>1195</v>
      </c>
      <c r="D1817" t="s">
        <v>589</v>
      </c>
      <c r="E1817">
        <v>1</v>
      </c>
      <c r="G1817" t="s">
        <v>130</v>
      </c>
      <c r="I1817" t="s">
        <v>125</v>
      </c>
      <c r="Z1817" t="str">
        <f>IFERROR(MID(AA1817,FIND("-",H1817,1)+1,20),_xlfn.IFNA(VLOOKUP(F1817&amp;"-"&amp;AA1817,Ref_Kontak!$A:$E,4,FALSE),Ref_Kontak!$H$2))</f>
        <v>628999007703</v>
      </c>
      <c r="AA1817" t="str">
        <f t="shared" si="280"/>
        <v/>
      </c>
      <c r="AB1817" t="str">
        <f t="shared" si="281"/>
        <v/>
      </c>
      <c r="AC1817" t="str">
        <f t="shared" si="282"/>
        <v>628999007703</v>
      </c>
      <c r="AD1817" t="str">
        <f t="shared" si="283"/>
        <v>Halo+,+Visual+AI+5S+mendeteksi+Violation%3A+METALDET1-LINE+13</v>
      </c>
      <c r="AE1817" t="str">
        <f t="shared" si="284"/>
        <v>https://web.whatsapp.com/send/?phone=628999007703&amp;text=Halo+,+Visual+AI+5S+mendeteksi+Violation%3A+METALDET1-LINE+13&amp;type=phone_number&amp;app_absent=0</v>
      </c>
      <c r="AF1817" t="b">
        <f>IF(ISNA(VLOOKUP(D1817&amp;"-"&amp;AB1817, Ref_Kontak!$A:$E, 4, FALSE)), FALSE, TRUE)</f>
        <v>0</v>
      </c>
      <c r="AG1817" t="str">
        <f>_xlfn.IFNA(VLOOKUP(Z1817,Ref_Kontak!H:H,1,FALSE),"FALSE")</f>
        <v>628999007703</v>
      </c>
      <c r="AH1817" t="str">
        <f t="shared" si="285"/>
        <v>METALDET1-LINE 13</v>
      </c>
      <c r="AI1817">
        <f>IF(I1817="violation",COUNTIF($AH$1:AH1817,AH1817),0)</f>
        <v>722</v>
      </c>
      <c r="AJ1817" t="str">
        <f t="shared" si="286"/>
        <v>violation-METALDET1</v>
      </c>
      <c r="AK1817">
        <f>IF(I1817="violation",COUNTIF($AJ$1:AJ1817,AJ1817),FALSE)</f>
        <v>1582</v>
      </c>
      <c r="AL1817">
        <f t="shared" si="287"/>
        <v>0</v>
      </c>
      <c r="AM1817">
        <f t="shared" si="288"/>
        <v>3</v>
      </c>
      <c r="AN1817" t="str">
        <f t="shared" si="289"/>
        <v>ALERT! 3 Violation founded @METALDET1</v>
      </c>
    </row>
    <row r="1818" spans="1:40">
      <c r="A1818" t="s">
        <v>120</v>
      </c>
      <c r="B1818" t="s">
        <v>121</v>
      </c>
      <c r="C1818" t="s">
        <v>1196</v>
      </c>
      <c r="D1818" t="s">
        <v>129</v>
      </c>
      <c r="E1818">
        <v>1</v>
      </c>
      <c r="G1818" t="s">
        <v>130</v>
      </c>
      <c r="I1818" t="s">
        <v>125</v>
      </c>
      <c r="Z1818" t="str">
        <f>IFERROR(MID(AA1818,FIND("-",H1818,1)+1,20),_xlfn.IFNA(VLOOKUP(F1818&amp;"-"&amp;AA1818,Ref_Kontak!$A:$E,4,FALSE),Ref_Kontak!$H$2))</f>
        <v>628999007703</v>
      </c>
      <c r="AA1818" t="str">
        <f t="shared" si="280"/>
        <v/>
      </c>
      <c r="AB1818" t="str">
        <f t="shared" si="281"/>
        <v/>
      </c>
      <c r="AC1818" t="str">
        <f t="shared" si="282"/>
        <v>628999007703</v>
      </c>
      <c r="AD1818" t="str">
        <f t="shared" si="283"/>
        <v>Halo+,+Visual+AI+5S+mendeteksi+Violation%3A+METALDET1-LINE+8</v>
      </c>
      <c r="AE1818" t="str">
        <f t="shared" si="284"/>
        <v>https://web.whatsapp.com/send/?phone=628999007703&amp;text=Halo+,+Visual+AI+5S+mendeteksi+Violation%3A+METALDET1-LINE+8&amp;type=phone_number&amp;app_absent=0</v>
      </c>
      <c r="AF1818" t="b">
        <f>IF(ISNA(VLOOKUP(D1818&amp;"-"&amp;AB1818, Ref_Kontak!$A:$E, 4, FALSE)), FALSE, TRUE)</f>
        <v>0</v>
      </c>
      <c r="AG1818" t="str">
        <f>_xlfn.IFNA(VLOOKUP(Z1818,Ref_Kontak!H:H,1,FALSE),"FALSE")</f>
        <v>628999007703</v>
      </c>
      <c r="AH1818" t="str">
        <f t="shared" si="285"/>
        <v>METALDET1-LINE 8</v>
      </c>
      <c r="AI1818">
        <f>IF(I1818="violation",COUNTIF($AH$1:AH1818,AH1818),0)</f>
        <v>862</v>
      </c>
      <c r="AJ1818" t="str">
        <f t="shared" si="286"/>
        <v>violation-METALDET1</v>
      </c>
      <c r="AK1818">
        <f>IF(I1818="violation",COUNTIF($AJ$1:AJ1818,AJ1818),FALSE)</f>
        <v>1583</v>
      </c>
      <c r="AL1818">
        <f t="shared" si="287"/>
        <v>0</v>
      </c>
      <c r="AM1818">
        <f t="shared" si="288"/>
        <v>3</v>
      </c>
      <c r="AN1818" t="str">
        <f t="shared" si="289"/>
        <v>ALERT! 3 Violation founded @METALDET1</v>
      </c>
    </row>
    <row r="1819" spans="1:40">
      <c r="A1819" t="s">
        <v>120</v>
      </c>
      <c r="B1819" t="s">
        <v>121</v>
      </c>
      <c r="C1819" t="s">
        <v>1196</v>
      </c>
      <c r="D1819" t="s">
        <v>589</v>
      </c>
      <c r="E1819">
        <v>1</v>
      </c>
      <c r="G1819" t="s">
        <v>130</v>
      </c>
      <c r="I1819" t="s">
        <v>125</v>
      </c>
      <c r="Z1819" t="str">
        <f>IFERROR(MID(AA1819,FIND("-",H1819,1)+1,20),_xlfn.IFNA(VLOOKUP(F1819&amp;"-"&amp;AA1819,Ref_Kontak!$A:$E,4,FALSE),Ref_Kontak!$H$2))</f>
        <v>628999007703</v>
      </c>
      <c r="AA1819" t="str">
        <f t="shared" si="280"/>
        <v/>
      </c>
      <c r="AB1819" t="str">
        <f t="shared" si="281"/>
        <v/>
      </c>
      <c r="AC1819" t="str">
        <f t="shared" si="282"/>
        <v>628999007703</v>
      </c>
      <c r="AD1819" t="str">
        <f t="shared" si="283"/>
        <v>Halo+,+Visual+AI+5S+mendeteksi+Violation%3A+METALDET1-LINE+13</v>
      </c>
      <c r="AE1819" t="str">
        <f t="shared" si="284"/>
        <v>https://web.whatsapp.com/send/?phone=628999007703&amp;text=Halo+,+Visual+AI+5S+mendeteksi+Violation%3A+METALDET1-LINE+13&amp;type=phone_number&amp;app_absent=0</v>
      </c>
      <c r="AF1819" t="b">
        <f>IF(ISNA(VLOOKUP(D1819&amp;"-"&amp;AB1819, Ref_Kontak!$A:$E, 4, FALSE)), FALSE, TRUE)</f>
        <v>0</v>
      </c>
      <c r="AG1819" t="str">
        <f>_xlfn.IFNA(VLOOKUP(Z1819,Ref_Kontak!H:H,1,FALSE),"FALSE")</f>
        <v>628999007703</v>
      </c>
      <c r="AH1819" t="str">
        <f t="shared" si="285"/>
        <v>METALDET1-LINE 13</v>
      </c>
      <c r="AI1819">
        <f>IF(I1819="violation",COUNTIF($AH$1:AH1819,AH1819),0)</f>
        <v>723</v>
      </c>
      <c r="AJ1819" t="str">
        <f t="shared" si="286"/>
        <v>violation-METALDET1</v>
      </c>
      <c r="AK1819">
        <f>IF(I1819="violation",COUNTIF($AJ$1:AJ1819,AJ1819),FALSE)</f>
        <v>1584</v>
      </c>
      <c r="AL1819">
        <f t="shared" si="287"/>
        <v>0</v>
      </c>
      <c r="AM1819">
        <f t="shared" si="288"/>
        <v>3</v>
      </c>
      <c r="AN1819" t="str">
        <f t="shared" si="289"/>
        <v>ALERT! 3 Violation founded @METALDET1</v>
      </c>
    </row>
    <row r="1820" spans="1:40">
      <c r="A1820" t="s">
        <v>120</v>
      </c>
      <c r="B1820" t="s">
        <v>121</v>
      </c>
      <c r="C1820" t="s">
        <v>1197</v>
      </c>
      <c r="D1820" t="s">
        <v>589</v>
      </c>
      <c r="E1820">
        <v>1</v>
      </c>
      <c r="G1820" t="s">
        <v>130</v>
      </c>
      <c r="I1820" t="s">
        <v>125</v>
      </c>
      <c r="Z1820" t="str">
        <f>IFERROR(MID(AA1820,FIND("-",H1820,1)+1,20),_xlfn.IFNA(VLOOKUP(F1820&amp;"-"&amp;AA1820,Ref_Kontak!$A:$E,4,FALSE),Ref_Kontak!$H$2))</f>
        <v>628999007703</v>
      </c>
      <c r="AA1820" t="str">
        <f t="shared" si="280"/>
        <v/>
      </c>
      <c r="AB1820" t="str">
        <f t="shared" si="281"/>
        <v/>
      </c>
      <c r="AC1820" t="str">
        <f t="shared" si="282"/>
        <v>628999007703</v>
      </c>
      <c r="AD1820" t="str">
        <f t="shared" si="283"/>
        <v>Halo+,+Visual+AI+5S+mendeteksi+Violation%3A+METALDET1-LINE+13</v>
      </c>
      <c r="AE1820" t="str">
        <f t="shared" si="284"/>
        <v>https://web.whatsapp.com/send/?phone=628999007703&amp;text=Halo+,+Visual+AI+5S+mendeteksi+Violation%3A+METALDET1-LINE+13&amp;type=phone_number&amp;app_absent=0</v>
      </c>
      <c r="AF1820" t="b">
        <f>IF(ISNA(VLOOKUP(D1820&amp;"-"&amp;AB1820, Ref_Kontak!$A:$E, 4, FALSE)), FALSE, TRUE)</f>
        <v>0</v>
      </c>
      <c r="AG1820" t="str">
        <f>_xlfn.IFNA(VLOOKUP(Z1820,Ref_Kontak!H:H,1,FALSE),"FALSE")</f>
        <v>628999007703</v>
      </c>
      <c r="AH1820" t="str">
        <f t="shared" si="285"/>
        <v>METALDET1-LINE 13</v>
      </c>
      <c r="AI1820">
        <f>IF(I1820="violation",COUNTIF($AH$1:AH1820,AH1820),0)</f>
        <v>724</v>
      </c>
      <c r="AJ1820" t="str">
        <f t="shared" si="286"/>
        <v>violation-METALDET1</v>
      </c>
      <c r="AK1820">
        <f>IF(I1820="violation",COUNTIF($AJ$1:AJ1820,AJ1820),FALSE)</f>
        <v>1585</v>
      </c>
      <c r="AL1820">
        <f t="shared" si="287"/>
        <v>0</v>
      </c>
      <c r="AM1820">
        <f t="shared" si="288"/>
        <v>3</v>
      </c>
      <c r="AN1820" t="str">
        <f t="shared" si="289"/>
        <v>ALERT! 3 Violation founded @METALDET1</v>
      </c>
    </row>
    <row r="1821" spans="1:40">
      <c r="A1821" t="s">
        <v>120</v>
      </c>
      <c r="B1821" t="s">
        <v>121</v>
      </c>
      <c r="C1821" t="s">
        <v>1197</v>
      </c>
      <c r="D1821" t="s">
        <v>129</v>
      </c>
      <c r="E1821">
        <v>1</v>
      </c>
      <c r="G1821" t="s">
        <v>130</v>
      </c>
      <c r="I1821" t="s">
        <v>125</v>
      </c>
      <c r="Z1821" t="str">
        <f>IFERROR(MID(AA1821,FIND("-",H1821,1)+1,20),_xlfn.IFNA(VLOOKUP(F1821&amp;"-"&amp;AA1821,Ref_Kontak!$A:$E,4,FALSE),Ref_Kontak!$H$2))</f>
        <v>628999007703</v>
      </c>
      <c r="AA1821" t="str">
        <f t="shared" si="280"/>
        <v/>
      </c>
      <c r="AB1821" t="str">
        <f t="shared" si="281"/>
        <v/>
      </c>
      <c r="AC1821" t="str">
        <f t="shared" si="282"/>
        <v>628999007703</v>
      </c>
      <c r="AD1821" t="str">
        <f t="shared" si="283"/>
        <v>Halo+,+Visual+AI+5S+mendeteksi+Violation%3A+METALDET1-LINE+8</v>
      </c>
      <c r="AE1821" t="str">
        <f t="shared" si="284"/>
        <v>https://web.whatsapp.com/send/?phone=628999007703&amp;text=Halo+,+Visual+AI+5S+mendeteksi+Violation%3A+METALDET1-LINE+8&amp;type=phone_number&amp;app_absent=0</v>
      </c>
      <c r="AF1821" t="b">
        <f>IF(ISNA(VLOOKUP(D1821&amp;"-"&amp;AB1821, Ref_Kontak!$A:$E, 4, FALSE)), FALSE, TRUE)</f>
        <v>0</v>
      </c>
      <c r="AG1821" t="str">
        <f>_xlfn.IFNA(VLOOKUP(Z1821,Ref_Kontak!H:H,1,FALSE),"FALSE")</f>
        <v>628999007703</v>
      </c>
      <c r="AH1821" t="str">
        <f t="shared" si="285"/>
        <v>METALDET1-LINE 8</v>
      </c>
      <c r="AI1821">
        <f>IF(I1821="violation",COUNTIF($AH$1:AH1821,AH1821),0)</f>
        <v>863</v>
      </c>
      <c r="AJ1821" t="str">
        <f t="shared" si="286"/>
        <v>violation-METALDET1</v>
      </c>
      <c r="AK1821">
        <f>IF(I1821="violation",COUNTIF($AJ$1:AJ1821,AJ1821),FALSE)</f>
        <v>1586</v>
      </c>
      <c r="AL1821">
        <f t="shared" si="287"/>
        <v>0</v>
      </c>
      <c r="AM1821">
        <f t="shared" si="288"/>
        <v>3</v>
      </c>
      <c r="AN1821" t="str">
        <f t="shared" si="289"/>
        <v>ALERT! 3 Violation founded @METALDET1</v>
      </c>
    </row>
    <row r="1822" spans="1:40">
      <c r="A1822" t="s">
        <v>120</v>
      </c>
      <c r="B1822" t="s">
        <v>121</v>
      </c>
      <c r="C1822" t="s">
        <v>1198</v>
      </c>
      <c r="D1822" t="s">
        <v>129</v>
      </c>
      <c r="E1822">
        <v>1</v>
      </c>
      <c r="G1822" t="s">
        <v>130</v>
      </c>
      <c r="I1822" t="s">
        <v>125</v>
      </c>
      <c r="Z1822" t="str">
        <f>IFERROR(MID(AA1822,FIND("-",H1822,1)+1,20),_xlfn.IFNA(VLOOKUP(F1822&amp;"-"&amp;AA1822,Ref_Kontak!$A:$E,4,FALSE),Ref_Kontak!$H$2))</f>
        <v>628999007703</v>
      </c>
      <c r="AA1822" t="str">
        <f t="shared" si="280"/>
        <v/>
      </c>
      <c r="AB1822" t="str">
        <f t="shared" si="281"/>
        <v/>
      </c>
      <c r="AC1822" t="str">
        <f t="shared" si="282"/>
        <v>628999007703</v>
      </c>
      <c r="AD1822" t="str">
        <f t="shared" si="283"/>
        <v>Halo+,+Visual+AI+5S+mendeteksi+Violation%3A+METALDET1-LINE+8</v>
      </c>
      <c r="AE1822" t="str">
        <f t="shared" si="284"/>
        <v>https://web.whatsapp.com/send/?phone=628999007703&amp;text=Halo+,+Visual+AI+5S+mendeteksi+Violation%3A+METALDET1-LINE+8&amp;type=phone_number&amp;app_absent=0</v>
      </c>
      <c r="AF1822" t="b">
        <f>IF(ISNA(VLOOKUP(D1822&amp;"-"&amp;AB1822, Ref_Kontak!$A:$E, 4, FALSE)), FALSE, TRUE)</f>
        <v>0</v>
      </c>
      <c r="AG1822" t="str">
        <f>_xlfn.IFNA(VLOOKUP(Z1822,Ref_Kontak!H:H,1,FALSE),"FALSE")</f>
        <v>628999007703</v>
      </c>
      <c r="AH1822" t="str">
        <f t="shared" si="285"/>
        <v>METALDET1-LINE 8</v>
      </c>
      <c r="AI1822">
        <f>IF(I1822="violation",COUNTIF($AH$1:AH1822,AH1822),0)</f>
        <v>864</v>
      </c>
      <c r="AJ1822" t="str">
        <f t="shared" si="286"/>
        <v>violation-METALDET1</v>
      </c>
      <c r="AK1822">
        <f>IF(I1822="violation",COUNTIF($AJ$1:AJ1822,AJ1822),FALSE)</f>
        <v>1587</v>
      </c>
      <c r="AL1822">
        <f t="shared" si="287"/>
        <v>0</v>
      </c>
      <c r="AM1822">
        <f t="shared" si="288"/>
        <v>3</v>
      </c>
      <c r="AN1822" t="str">
        <f t="shared" si="289"/>
        <v>ALERT! 3 Violation founded @METALDET1</v>
      </c>
    </row>
    <row r="1823" spans="1:40">
      <c r="A1823" t="s">
        <v>120</v>
      </c>
      <c r="B1823" t="s">
        <v>121</v>
      </c>
      <c r="C1823" t="s">
        <v>1198</v>
      </c>
      <c r="D1823" t="s">
        <v>589</v>
      </c>
      <c r="E1823">
        <v>1</v>
      </c>
      <c r="G1823" t="s">
        <v>130</v>
      </c>
      <c r="I1823" t="s">
        <v>125</v>
      </c>
      <c r="Z1823" t="str">
        <f>IFERROR(MID(AA1823,FIND("-",H1823,1)+1,20),_xlfn.IFNA(VLOOKUP(F1823&amp;"-"&amp;AA1823,Ref_Kontak!$A:$E,4,FALSE),Ref_Kontak!$H$2))</f>
        <v>628999007703</v>
      </c>
      <c r="AA1823" t="str">
        <f t="shared" si="280"/>
        <v/>
      </c>
      <c r="AB1823" t="str">
        <f t="shared" si="281"/>
        <v/>
      </c>
      <c r="AC1823" t="str">
        <f t="shared" si="282"/>
        <v>628999007703</v>
      </c>
      <c r="AD1823" t="str">
        <f t="shared" si="283"/>
        <v>Halo+,+Visual+AI+5S+mendeteksi+Violation%3A+METALDET1-LINE+13</v>
      </c>
      <c r="AE1823" t="str">
        <f t="shared" si="284"/>
        <v>https://web.whatsapp.com/send/?phone=628999007703&amp;text=Halo+,+Visual+AI+5S+mendeteksi+Violation%3A+METALDET1-LINE+13&amp;type=phone_number&amp;app_absent=0</v>
      </c>
      <c r="AF1823" t="b">
        <f>IF(ISNA(VLOOKUP(D1823&amp;"-"&amp;AB1823, Ref_Kontak!$A:$E, 4, FALSE)), FALSE, TRUE)</f>
        <v>0</v>
      </c>
      <c r="AG1823" t="str">
        <f>_xlfn.IFNA(VLOOKUP(Z1823,Ref_Kontak!H:H,1,FALSE),"FALSE")</f>
        <v>628999007703</v>
      </c>
      <c r="AH1823" t="str">
        <f t="shared" si="285"/>
        <v>METALDET1-LINE 13</v>
      </c>
      <c r="AI1823">
        <f>IF(I1823="violation",COUNTIF($AH$1:AH1823,AH1823),0)</f>
        <v>725</v>
      </c>
      <c r="AJ1823" t="str">
        <f t="shared" si="286"/>
        <v>violation-METALDET1</v>
      </c>
      <c r="AK1823">
        <f>IF(I1823="violation",COUNTIF($AJ$1:AJ1823,AJ1823),FALSE)</f>
        <v>1588</v>
      </c>
      <c r="AL1823">
        <f t="shared" si="287"/>
        <v>0</v>
      </c>
      <c r="AM1823">
        <f t="shared" si="288"/>
        <v>3</v>
      </c>
      <c r="AN1823" t="str">
        <f t="shared" si="289"/>
        <v>ALERT! 3 Violation founded @METALDET1</v>
      </c>
    </row>
    <row r="1824" spans="1:40">
      <c r="A1824" t="s">
        <v>120</v>
      </c>
      <c r="B1824" t="s">
        <v>121</v>
      </c>
      <c r="C1824" t="s">
        <v>1199</v>
      </c>
      <c r="D1824" t="s">
        <v>129</v>
      </c>
      <c r="E1824">
        <v>1</v>
      </c>
      <c r="G1824" t="s">
        <v>130</v>
      </c>
      <c r="I1824" t="s">
        <v>125</v>
      </c>
      <c r="Z1824" t="str">
        <f>IFERROR(MID(AA1824,FIND("-",H1824,1)+1,20),_xlfn.IFNA(VLOOKUP(F1824&amp;"-"&amp;AA1824,Ref_Kontak!$A:$E,4,FALSE),Ref_Kontak!$H$2))</f>
        <v>628999007703</v>
      </c>
      <c r="AA1824" t="str">
        <f t="shared" si="280"/>
        <v/>
      </c>
      <c r="AB1824" t="str">
        <f t="shared" si="281"/>
        <v/>
      </c>
      <c r="AC1824" t="str">
        <f t="shared" si="282"/>
        <v>628999007703</v>
      </c>
      <c r="AD1824" t="str">
        <f t="shared" si="283"/>
        <v>Halo+,+Visual+AI+5S+mendeteksi+Violation%3A+METALDET1-LINE+8</v>
      </c>
      <c r="AE1824" t="str">
        <f t="shared" si="284"/>
        <v>https://web.whatsapp.com/send/?phone=628999007703&amp;text=Halo+,+Visual+AI+5S+mendeteksi+Violation%3A+METALDET1-LINE+8&amp;type=phone_number&amp;app_absent=0</v>
      </c>
      <c r="AF1824" t="b">
        <f>IF(ISNA(VLOOKUP(D1824&amp;"-"&amp;AB1824, Ref_Kontak!$A:$E, 4, FALSE)), FALSE, TRUE)</f>
        <v>0</v>
      </c>
      <c r="AG1824" t="str">
        <f>_xlfn.IFNA(VLOOKUP(Z1824,Ref_Kontak!H:H,1,FALSE),"FALSE")</f>
        <v>628999007703</v>
      </c>
      <c r="AH1824" t="str">
        <f t="shared" si="285"/>
        <v>METALDET1-LINE 8</v>
      </c>
      <c r="AI1824">
        <f>IF(I1824="violation",COUNTIF($AH$1:AH1824,AH1824),0)</f>
        <v>865</v>
      </c>
      <c r="AJ1824" t="str">
        <f t="shared" si="286"/>
        <v>violation-METALDET1</v>
      </c>
      <c r="AK1824">
        <f>IF(I1824="violation",COUNTIF($AJ$1:AJ1824,AJ1824),FALSE)</f>
        <v>1589</v>
      </c>
      <c r="AL1824">
        <f t="shared" si="287"/>
        <v>0</v>
      </c>
      <c r="AM1824">
        <f t="shared" si="288"/>
        <v>3</v>
      </c>
      <c r="AN1824" t="str">
        <f t="shared" si="289"/>
        <v>ALERT! 3 Violation founded @METALDET1</v>
      </c>
    </row>
    <row r="1825" spans="1:40">
      <c r="A1825" t="s">
        <v>120</v>
      </c>
      <c r="B1825" t="s">
        <v>121</v>
      </c>
      <c r="C1825" t="s">
        <v>1200</v>
      </c>
      <c r="D1825" t="s">
        <v>589</v>
      </c>
      <c r="E1825">
        <v>1</v>
      </c>
      <c r="G1825" t="s">
        <v>130</v>
      </c>
      <c r="I1825" t="s">
        <v>125</v>
      </c>
      <c r="Z1825" t="str">
        <f>IFERROR(MID(AA1825,FIND("-",H1825,1)+1,20),_xlfn.IFNA(VLOOKUP(F1825&amp;"-"&amp;AA1825,Ref_Kontak!$A:$E,4,FALSE),Ref_Kontak!$H$2))</f>
        <v>628999007703</v>
      </c>
      <c r="AA1825" t="str">
        <f t="shared" si="280"/>
        <v/>
      </c>
      <c r="AB1825" t="str">
        <f t="shared" si="281"/>
        <v/>
      </c>
      <c r="AC1825" t="str">
        <f t="shared" si="282"/>
        <v>628999007703</v>
      </c>
      <c r="AD1825" t="str">
        <f t="shared" si="283"/>
        <v>Halo+,+Visual+AI+5S+mendeteksi+Violation%3A+METALDET1-LINE+13</v>
      </c>
      <c r="AE1825" t="str">
        <f t="shared" si="284"/>
        <v>https://web.whatsapp.com/send/?phone=628999007703&amp;text=Halo+,+Visual+AI+5S+mendeteksi+Violation%3A+METALDET1-LINE+13&amp;type=phone_number&amp;app_absent=0</v>
      </c>
      <c r="AF1825" t="b">
        <f>IF(ISNA(VLOOKUP(D1825&amp;"-"&amp;AB1825, Ref_Kontak!$A:$E, 4, FALSE)), FALSE, TRUE)</f>
        <v>0</v>
      </c>
      <c r="AG1825" t="str">
        <f>_xlfn.IFNA(VLOOKUP(Z1825,Ref_Kontak!H:H,1,FALSE),"FALSE")</f>
        <v>628999007703</v>
      </c>
      <c r="AH1825" t="str">
        <f t="shared" si="285"/>
        <v>METALDET1-LINE 13</v>
      </c>
      <c r="AI1825">
        <f>IF(I1825="violation",COUNTIF($AH$1:AH1825,AH1825),0)</f>
        <v>726</v>
      </c>
      <c r="AJ1825" t="str">
        <f t="shared" si="286"/>
        <v>violation-METALDET1</v>
      </c>
      <c r="AK1825">
        <f>IF(I1825="violation",COUNTIF($AJ$1:AJ1825,AJ1825),FALSE)</f>
        <v>1590</v>
      </c>
      <c r="AL1825">
        <f t="shared" si="287"/>
        <v>0</v>
      </c>
      <c r="AM1825">
        <f t="shared" si="288"/>
        <v>3</v>
      </c>
      <c r="AN1825" t="str">
        <f t="shared" si="289"/>
        <v>ALERT! 3 Violation founded @METALDET1</v>
      </c>
    </row>
    <row r="1826" spans="1:40">
      <c r="A1826" t="s">
        <v>120</v>
      </c>
      <c r="B1826" t="s">
        <v>121</v>
      </c>
      <c r="C1826" t="s">
        <v>1200</v>
      </c>
      <c r="D1826" t="s">
        <v>129</v>
      </c>
      <c r="E1826">
        <v>1</v>
      </c>
      <c r="G1826" t="s">
        <v>130</v>
      </c>
      <c r="I1826" t="s">
        <v>125</v>
      </c>
      <c r="Z1826" t="str">
        <f>IFERROR(MID(AA1826,FIND("-",H1826,1)+1,20),_xlfn.IFNA(VLOOKUP(F1826&amp;"-"&amp;AA1826,Ref_Kontak!$A:$E,4,FALSE),Ref_Kontak!$H$2))</f>
        <v>628999007703</v>
      </c>
      <c r="AA1826" t="str">
        <f t="shared" si="280"/>
        <v/>
      </c>
      <c r="AB1826" t="str">
        <f t="shared" si="281"/>
        <v/>
      </c>
      <c r="AC1826" t="str">
        <f t="shared" si="282"/>
        <v>628999007703</v>
      </c>
      <c r="AD1826" t="str">
        <f t="shared" si="283"/>
        <v>Halo+,+Visual+AI+5S+mendeteksi+Violation%3A+METALDET1-LINE+8</v>
      </c>
      <c r="AE1826" t="str">
        <f t="shared" si="284"/>
        <v>https://web.whatsapp.com/send/?phone=628999007703&amp;text=Halo+,+Visual+AI+5S+mendeteksi+Violation%3A+METALDET1-LINE+8&amp;type=phone_number&amp;app_absent=0</v>
      </c>
      <c r="AF1826" t="b">
        <f>IF(ISNA(VLOOKUP(D1826&amp;"-"&amp;AB1826, Ref_Kontak!$A:$E, 4, FALSE)), FALSE, TRUE)</f>
        <v>0</v>
      </c>
      <c r="AG1826" t="str">
        <f>_xlfn.IFNA(VLOOKUP(Z1826,Ref_Kontak!H:H,1,FALSE),"FALSE")</f>
        <v>628999007703</v>
      </c>
      <c r="AH1826" t="str">
        <f t="shared" si="285"/>
        <v>METALDET1-LINE 8</v>
      </c>
      <c r="AI1826">
        <f>IF(I1826="violation",COUNTIF($AH$1:AH1826,AH1826),0)</f>
        <v>866</v>
      </c>
      <c r="AJ1826" t="str">
        <f t="shared" si="286"/>
        <v>violation-METALDET1</v>
      </c>
      <c r="AK1826">
        <f>IF(I1826="violation",COUNTIF($AJ$1:AJ1826,AJ1826),FALSE)</f>
        <v>1591</v>
      </c>
      <c r="AL1826">
        <f t="shared" si="287"/>
        <v>0</v>
      </c>
      <c r="AM1826">
        <f t="shared" si="288"/>
        <v>3</v>
      </c>
      <c r="AN1826" t="str">
        <f t="shared" si="289"/>
        <v>ALERT! 3 Violation founded @METALDET1</v>
      </c>
    </row>
    <row r="1827" spans="1:40">
      <c r="A1827" t="s">
        <v>120</v>
      </c>
      <c r="B1827" t="s">
        <v>121</v>
      </c>
      <c r="C1827" t="s">
        <v>1200</v>
      </c>
      <c r="D1827" t="s">
        <v>589</v>
      </c>
      <c r="E1827">
        <v>1</v>
      </c>
      <c r="G1827" t="s">
        <v>130</v>
      </c>
      <c r="I1827" t="s">
        <v>125</v>
      </c>
      <c r="Z1827" t="str">
        <f>IFERROR(MID(AA1827,FIND("-",H1827,1)+1,20),_xlfn.IFNA(VLOOKUP(F1827&amp;"-"&amp;AA1827,Ref_Kontak!$A:$E,4,FALSE),Ref_Kontak!$H$2))</f>
        <v>628999007703</v>
      </c>
      <c r="AA1827" t="str">
        <f t="shared" si="280"/>
        <v/>
      </c>
      <c r="AB1827" t="str">
        <f t="shared" si="281"/>
        <v/>
      </c>
      <c r="AC1827" t="str">
        <f t="shared" si="282"/>
        <v>628999007703</v>
      </c>
      <c r="AD1827" t="str">
        <f t="shared" si="283"/>
        <v>Halo+,+Visual+AI+5S+mendeteksi+Violation%3A+METALDET1-LINE+13</v>
      </c>
      <c r="AE1827" t="str">
        <f t="shared" si="284"/>
        <v>https://web.whatsapp.com/send/?phone=628999007703&amp;text=Halo+,+Visual+AI+5S+mendeteksi+Violation%3A+METALDET1-LINE+13&amp;type=phone_number&amp;app_absent=0</v>
      </c>
      <c r="AF1827" t="b">
        <f>IF(ISNA(VLOOKUP(D1827&amp;"-"&amp;AB1827, Ref_Kontak!$A:$E, 4, FALSE)), FALSE, TRUE)</f>
        <v>0</v>
      </c>
      <c r="AG1827" t="str">
        <f>_xlfn.IFNA(VLOOKUP(Z1827,Ref_Kontak!H:H,1,FALSE),"FALSE")</f>
        <v>628999007703</v>
      </c>
      <c r="AH1827" t="str">
        <f t="shared" si="285"/>
        <v>METALDET1-LINE 13</v>
      </c>
      <c r="AI1827">
        <f>IF(I1827="violation",COUNTIF($AH$1:AH1827,AH1827),0)</f>
        <v>727</v>
      </c>
      <c r="AJ1827" t="str">
        <f t="shared" si="286"/>
        <v>violation-METALDET1</v>
      </c>
      <c r="AK1827">
        <f>IF(I1827="violation",COUNTIF($AJ$1:AJ1827,AJ1827),FALSE)</f>
        <v>1592</v>
      </c>
      <c r="AL1827">
        <f t="shared" si="287"/>
        <v>0</v>
      </c>
      <c r="AM1827">
        <f t="shared" si="288"/>
        <v>3</v>
      </c>
      <c r="AN1827" t="str">
        <f t="shared" si="289"/>
        <v>ALERT! 3 Violation founded @METALDET1</v>
      </c>
    </row>
    <row r="1828" spans="1:40">
      <c r="A1828" t="s">
        <v>120</v>
      </c>
      <c r="B1828" t="s">
        <v>121</v>
      </c>
      <c r="C1828" t="s">
        <v>1201</v>
      </c>
      <c r="D1828" t="s">
        <v>129</v>
      </c>
      <c r="E1828">
        <v>1</v>
      </c>
      <c r="G1828" t="s">
        <v>130</v>
      </c>
      <c r="I1828" t="s">
        <v>125</v>
      </c>
      <c r="Z1828" t="str">
        <f>IFERROR(MID(AA1828,FIND("-",H1828,1)+1,20),_xlfn.IFNA(VLOOKUP(F1828&amp;"-"&amp;AA1828,Ref_Kontak!$A:$E,4,FALSE),Ref_Kontak!$H$2))</f>
        <v>628999007703</v>
      </c>
      <c r="AA1828" t="str">
        <f t="shared" si="280"/>
        <v/>
      </c>
      <c r="AB1828" t="str">
        <f t="shared" si="281"/>
        <v/>
      </c>
      <c r="AC1828" t="str">
        <f t="shared" si="282"/>
        <v>628999007703</v>
      </c>
      <c r="AD1828" t="str">
        <f t="shared" si="283"/>
        <v>Halo+,+Visual+AI+5S+mendeteksi+Violation%3A+METALDET1-LINE+8</v>
      </c>
      <c r="AE1828" t="str">
        <f t="shared" si="284"/>
        <v>https://web.whatsapp.com/send/?phone=628999007703&amp;text=Halo+,+Visual+AI+5S+mendeteksi+Violation%3A+METALDET1-LINE+8&amp;type=phone_number&amp;app_absent=0</v>
      </c>
      <c r="AF1828" t="b">
        <f>IF(ISNA(VLOOKUP(D1828&amp;"-"&amp;AB1828, Ref_Kontak!$A:$E, 4, FALSE)), FALSE, TRUE)</f>
        <v>0</v>
      </c>
      <c r="AG1828" t="str">
        <f>_xlfn.IFNA(VLOOKUP(Z1828,Ref_Kontak!H:H,1,FALSE),"FALSE")</f>
        <v>628999007703</v>
      </c>
      <c r="AH1828" t="str">
        <f t="shared" si="285"/>
        <v>METALDET1-LINE 8</v>
      </c>
      <c r="AI1828">
        <f>IF(I1828="violation",COUNTIF($AH$1:AH1828,AH1828),0)</f>
        <v>867</v>
      </c>
      <c r="AJ1828" t="str">
        <f t="shared" si="286"/>
        <v>violation-METALDET1</v>
      </c>
      <c r="AK1828">
        <f>IF(I1828="violation",COUNTIF($AJ$1:AJ1828,AJ1828),FALSE)</f>
        <v>1593</v>
      </c>
      <c r="AL1828">
        <f t="shared" si="287"/>
        <v>0</v>
      </c>
      <c r="AM1828">
        <f t="shared" si="288"/>
        <v>3</v>
      </c>
      <c r="AN1828" t="str">
        <f t="shared" si="289"/>
        <v>ALERT! 3 Violation founded @METALDET1</v>
      </c>
    </row>
    <row r="1829" spans="1:40">
      <c r="A1829" t="s">
        <v>120</v>
      </c>
      <c r="B1829" t="s">
        <v>121</v>
      </c>
      <c r="C1829" t="s">
        <v>1201</v>
      </c>
      <c r="D1829" t="s">
        <v>589</v>
      </c>
      <c r="E1829">
        <v>1</v>
      </c>
      <c r="G1829" t="s">
        <v>130</v>
      </c>
      <c r="I1829" t="s">
        <v>125</v>
      </c>
      <c r="Z1829" t="str">
        <f>IFERROR(MID(AA1829,FIND("-",H1829,1)+1,20),_xlfn.IFNA(VLOOKUP(F1829&amp;"-"&amp;AA1829,Ref_Kontak!$A:$E,4,FALSE),Ref_Kontak!$H$2))</f>
        <v>628999007703</v>
      </c>
      <c r="AA1829" t="str">
        <f t="shared" si="280"/>
        <v/>
      </c>
      <c r="AB1829" t="str">
        <f t="shared" si="281"/>
        <v/>
      </c>
      <c r="AC1829" t="str">
        <f t="shared" si="282"/>
        <v>628999007703</v>
      </c>
      <c r="AD1829" t="str">
        <f t="shared" si="283"/>
        <v>Halo+,+Visual+AI+5S+mendeteksi+Violation%3A+METALDET1-LINE+13</v>
      </c>
      <c r="AE1829" t="str">
        <f t="shared" si="284"/>
        <v>https://web.whatsapp.com/send/?phone=628999007703&amp;text=Halo+,+Visual+AI+5S+mendeteksi+Violation%3A+METALDET1-LINE+13&amp;type=phone_number&amp;app_absent=0</v>
      </c>
      <c r="AF1829" t="b">
        <f>IF(ISNA(VLOOKUP(D1829&amp;"-"&amp;AB1829, Ref_Kontak!$A:$E, 4, FALSE)), FALSE, TRUE)</f>
        <v>0</v>
      </c>
      <c r="AG1829" t="str">
        <f>_xlfn.IFNA(VLOOKUP(Z1829,Ref_Kontak!H:H,1,FALSE),"FALSE")</f>
        <v>628999007703</v>
      </c>
      <c r="AH1829" t="str">
        <f t="shared" si="285"/>
        <v>METALDET1-LINE 13</v>
      </c>
      <c r="AI1829">
        <f>IF(I1829="violation",COUNTIF($AH$1:AH1829,AH1829),0)</f>
        <v>728</v>
      </c>
      <c r="AJ1829" t="str">
        <f t="shared" si="286"/>
        <v>violation-METALDET1</v>
      </c>
      <c r="AK1829">
        <f>IF(I1829="violation",COUNTIF($AJ$1:AJ1829,AJ1829),FALSE)</f>
        <v>1594</v>
      </c>
      <c r="AL1829">
        <f t="shared" si="287"/>
        <v>0</v>
      </c>
      <c r="AM1829">
        <f t="shared" si="288"/>
        <v>3</v>
      </c>
      <c r="AN1829" t="str">
        <f t="shared" si="289"/>
        <v>ALERT! 3 Violation founded @METALDET1</v>
      </c>
    </row>
    <row r="1830" spans="1:40">
      <c r="A1830" t="s">
        <v>120</v>
      </c>
      <c r="B1830" t="s">
        <v>121</v>
      </c>
      <c r="C1830" t="s">
        <v>1202</v>
      </c>
      <c r="D1830" t="s">
        <v>589</v>
      </c>
      <c r="E1830">
        <v>1</v>
      </c>
      <c r="G1830" t="s">
        <v>130</v>
      </c>
      <c r="I1830" t="s">
        <v>125</v>
      </c>
      <c r="Z1830" t="str">
        <f>IFERROR(MID(AA1830,FIND("-",H1830,1)+1,20),_xlfn.IFNA(VLOOKUP(F1830&amp;"-"&amp;AA1830,Ref_Kontak!$A:$E,4,FALSE),Ref_Kontak!$H$2))</f>
        <v>628999007703</v>
      </c>
      <c r="AA1830" t="str">
        <f t="shared" si="280"/>
        <v/>
      </c>
      <c r="AB1830" t="str">
        <f t="shared" si="281"/>
        <v/>
      </c>
      <c r="AC1830" t="str">
        <f t="shared" si="282"/>
        <v>628999007703</v>
      </c>
      <c r="AD1830" t="str">
        <f t="shared" si="283"/>
        <v>Halo+,+Visual+AI+5S+mendeteksi+Violation%3A+METALDET1-LINE+13</v>
      </c>
      <c r="AE1830" t="str">
        <f t="shared" si="284"/>
        <v>https://web.whatsapp.com/send/?phone=628999007703&amp;text=Halo+,+Visual+AI+5S+mendeteksi+Violation%3A+METALDET1-LINE+13&amp;type=phone_number&amp;app_absent=0</v>
      </c>
      <c r="AF1830" t="b">
        <f>IF(ISNA(VLOOKUP(D1830&amp;"-"&amp;AB1830, Ref_Kontak!$A:$E, 4, FALSE)), FALSE, TRUE)</f>
        <v>0</v>
      </c>
      <c r="AG1830" t="str">
        <f>_xlfn.IFNA(VLOOKUP(Z1830,Ref_Kontak!H:H,1,FALSE),"FALSE")</f>
        <v>628999007703</v>
      </c>
      <c r="AH1830" t="str">
        <f t="shared" si="285"/>
        <v>METALDET1-LINE 13</v>
      </c>
      <c r="AI1830">
        <f>IF(I1830="violation",COUNTIF($AH$1:AH1830,AH1830),0)</f>
        <v>729</v>
      </c>
      <c r="AJ1830" t="str">
        <f t="shared" si="286"/>
        <v>violation-METALDET1</v>
      </c>
      <c r="AK1830">
        <f>IF(I1830="violation",COUNTIF($AJ$1:AJ1830,AJ1830),FALSE)</f>
        <v>1595</v>
      </c>
      <c r="AL1830">
        <f t="shared" si="287"/>
        <v>0</v>
      </c>
      <c r="AM1830">
        <f t="shared" si="288"/>
        <v>3</v>
      </c>
      <c r="AN1830" t="str">
        <f t="shared" si="289"/>
        <v>ALERT! 3 Violation founded @METALDET1</v>
      </c>
    </row>
    <row r="1831" spans="1:40">
      <c r="A1831" t="s">
        <v>120</v>
      </c>
      <c r="B1831" t="s">
        <v>121</v>
      </c>
      <c r="C1831" t="s">
        <v>1202</v>
      </c>
      <c r="D1831" t="s">
        <v>129</v>
      </c>
      <c r="E1831">
        <v>1</v>
      </c>
      <c r="G1831" t="s">
        <v>130</v>
      </c>
      <c r="I1831" t="s">
        <v>125</v>
      </c>
      <c r="Z1831" t="str">
        <f>IFERROR(MID(AA1831,FIND("-",H1831,1)+1,20),_xlfn.IFNA(VLOOKUP(F1831&amp;"-"&amp;AA1831,Ref_Kontak!$A:$E,4,FALSE),Ref_Kontak!$H$2))</f>
        <v>628999007703</v>
      </c>
      <c r="AA1831" t="str">
        <f t="shared" si="280"/>
        <v/>
      </c>
      <c r="AB1831" t="str">
        <f t="shared" si="281"/>
        <v/>
      </c>
      <c r="AC1831" t="str">
        <f t="shared" si="282"/>
        <v>628999007703</v>
      </c>
      <c r="AD1831" t="str">
        <f t="shared" si="283"/>
        <v>Halo+,+Visual+AI+5S+mendeteksi+Violation%3A+METALDET1-LINE+8</v>
      </c>
      <c r="AE1831" t="str">
        <f t="shared" si="284"/>
        <v>https://web.whatsapp.com/send/?phone=628999007703&amp;text=Halo+,+Visual+AI+5S+mendeteksi+Violation%3A+METALDET1-LINE+8&amp;type=phone_number&amp;app_absent=0</v>
      </c>
      <c r="AF1831" t="b">
        <f>IF(ISNA(VLOOKUP(D1831&amp;"-"&amp;AB1831, Ref_Kontak!$A:$E, 4, FALSE)), FALSE, TRUE)</f>
        <v>0</v>
      </c>
      <c r="AG1831" t="str">
        <f>_xlfn.IFNA(VLOOKUP(Z1831,Ref_Kontak!H:H,1,FALSE),"FALSE")</f>
        <v>628999007703</v>
      </c>
      <c r="AH1831" t="str">
        <f t="shared" si="285"/>
        <v>METALDET1-LINE 8</v>
      </c>
      <c r="AI1831">
        <f>IF(I1831="violation",COUNTIF($AH$1:AH1831,AH1831),0)</f>
        <v>868</v>
      </c>
      <c r="AJ1831" t="str">
        <f t="shared" si="286"/>
        <v>violation-METALDET1</v>
      </c>
      <c r="AK1831">
        <f>IF(I1831="violation",COUNTIF($AJ$1:AJ1831,AJ1831),FALSE)</f>
        <v>1596</v>
      </c>
      <c r="AL1831">
        <f t="shared" si="287"/>
        <v>0</v>
      </c>
      <c r="AM1831">
        <f t="shared" si="288"/>
        <v>3</v>
      </c>
      <c r="AN1831" t="str">
        <f t="shared" si="289"/>
        <v>ALERT! 3 Violation founded @METALDET1</v>
      </c>
    </row>
    <row r="1832" spans="1:40">
      <c r="A1832" t="s">
        <v>120</v>
      </c>
      <c r="B1832" t="s">
        <v>121</v>
      </c>
      <c r="C1832" t="s">
        <v>1203</v>
      </c>
      <c r="D1832" t="s">
        <v>129</v>
      </c>
      <c r="E1832">
        <v>1</v>
      </c>
      <c r="G1832" t="s">
        <v>130</v>
      </c>
      <c r="I1832" t="s">
        <v>125</v>
      </c>
      <c r="Z1832" t="str">
        <f>IFERROR(MID(AA1832,FIND("-",H1832,1)+1,20),_xlfn.IFNA(VLOOKUP(F1832&amp;"-"&amp;AA1832,Ref_Kontak!$A:$E,4,FALSE),Ref_Kontak!$H$2))</f>
        <v>628999007703</v>
      </c>
      <c r="AA1832" t="str">
        <f t="shared" si="280"/>
        <v/>
      </c>
      <c r="AB1832" t="str">
        <f t="shared" si="281"/>
        <v/>
      </c>
      <c r="AC1832" t="str">
        <f t="shared" si="282"/>
        <v>628999007703</v>
      </c>
      <c r="AD1832" t="str">
        <f t="shared" si="283"/>
        <v>Halo+,+Visual+AI+5S+mendeteksi+Violation%3A+METALDET1-LINE+8</v>
      </c>
      <c r="AE1832" t="str">
        <f t="shared" si="284"/>
        <v>https://web.whatsapp.com/send/?phone=628999007703&amp;text=Halo+,+Visual+AI+5S+mendeteksi+Violation%3A+METALDET1-LINE+8&amp;type=phone_number&amp;app_absent=0</v>
      </c>
      <c r="AF1832" t="b">
        <f>IF(ISNA(VLOOKUP(D1832&amp;"-"&amp;AB1832, Ref_Kontak!$A:$E, 4, FALSE)), FALSE, TRUE)</f>
        <v>0</v>
      </c>
      <c r="AG1832" t="str">
        <f>_xlfn.IFNA(VLOOKUP(Z1832,Ref_Kontak!H:H,1,FALSE),"FALSE")</f>
        <v>628999007703</v>
      </c>
      <c r="AH1832" t="str">
        <f t="shared" si="285"/>
        <v>METALDET1-LINE 8</v>
      </c>
      <c r="AI1832">
        <f>IF(I1832="violation",COUNTIF($AH$1:AH1832,AH1832),0)</f>
        <v>869</v>
      </c>
      <c r="AJ1832" t="str">
        <f t="shared" si="286"/>
        <v>violation-METALDET1</v>
      </c>
      <c r="AK1832">
        <f>IF(I1832="violation",COUNTIF($AJ$1:AJ1832,AJ1832),FALSE)</f>
        <v>1597</v>
      </c>
      <c r="AL1832">
        <f t="shared" si="287"/>
        <v>0</v>
      </c>
      <c r="AM1832">
        <f t="shared" si="288"/>
        <v>3</v>
      </c>
      <c r="AN1832" t="str">
        <f t="shared" si="289"/>
        <v>ALERT! 3 Violation founded @METALDET1</v>
      </c>
    </row>
    <row r="1833" spans="1:40">
      <c r="A1833" t="s">
        <v>120</v>
      </c>
      <c r="B1833" t="s">
        <v>121</v>
      </c>
      <c r="C1833" t="s">
        <v>1203</v>
      </c>
      <c r="D1833" t="s">
        <v>589</v>
      </c>
      <c r="E1833">
        <v>1</v>
      </c>
      <c r="G1833" t="s">
        <v>130</v>
      </c>
      <c r="I1833" t="s">
        <v>125</v>
      </c>
      <c r="Z1833" t="str">
        <f>IFERROR(MID(AA1833,FIND("-",H1833,1)+1,20),_xlfn.IFNA(VLOOKUP(F1833&amp;"-"&amp;AA1833,Ref_Kontak!$A:$E,4,FALSE),Ref_Kontak!$H$2))</f>
        <v>628999007703</v>
      </c>
      <c r="AA1833" t="str">
        <f t="shared" si="280"/>
        <v/>
      </c>
      <c r="AB1833" t="str">
        <f t="shared" si="281"/>
        <v/>
      </c>
      <c r="AC1833" t="str">
        <f t="shared" si="282"/>
        <v>628999007703</v>
      </c>
      <c r="AD1833" t="str">
        <f t="shared" si="283"/>
        <v>Halo+,+Visual+AI+5S+mendeteksi+Violation%3A+METALDET1-LINE+13</v>
      </c>
      <c r="AE1833" t="str">
        <f t="shared" si="284"/>
        <v>https://web.whatsapp.com/send/?phone=628999007703&amp;text=Halo+,+Visual+AI+5S+mendeteksi+Violation%3A+METALDET1-LINE+13&amp;type=phone_number&amp;app_absent=0</v>
      </c>
      <c r="AF1833" t="b">
        <f>IF(ISNA(VLOOKUP(D1833&amp;"-"&amp;AB1833, Ref_Kontak!$A:$E, 4, FALSE)), FALSE, TRUE)</f>
        <v>0</v>
      </c>
      <c r="AG1833" t="str">
        <f>_xlfn.IFNA(VLOOKUP(Z1833,Ref_Kontak!H:H,1,FALSE),"FALSE")</f>
        <v>628999007703</v>
      </c>
      <c r="AH1833" t="str">
        <f t="shared" si="285"/>
        <v>METALDET1-LINE 13</v>
      </c>
      <c r="AI1833">
        <f>IF(I1833="violation",COUNTIF($AH$1:AH1833,AH1833),0)</f>
        <v>730</v>
      </c>
      <c r="AJ1833" t="str">
        <f t="shared" si="286"/>
        <v>violation-METALDET1</v>
      </c>
      <c r="AK1833">
        <f>IF(I1833="violation",COUNTIF($AJ$1:AJ1833,AJ1833),FALSE)</f>
        <v>1598</v>
      </c>
      <c r="AL1833">
        <f t="shared" si="287"/>
        <v>0</v>
      </c>
      <c r="AM1833">
        <f t="shared" si="288"/>
        <v>3</v>
      </c>
      <c r="AN1833" t="str">
        <f t="shared" si="289"/>
        <v>ALERT! 3 Violation founded @METALDET1</v>
      </c>
    </row>
    <row r="1834" spans="1:40">
      <c r="A1834" t="s">
        <v>120</v>
      </c>
      <c r="B1834" t="s">
        <v>121</v>
      </c>
      <c r="C1834" t="s">
        <v>1204</v>
      </c>
      <c r="D1834" t="s">
        <v>129</v>
      </c>
      <c r="E1834">
        <v>1</v>
      </c>
      <c r="G1834" t="s">
        <v>130</v>
      </c>
      <c r="I1834" t="s">
        <v>125</v>
      </c>
      <c r="Z1834" t="str">
        <f>IFERROR(MID(AA1834,FIND("-",H1834,1)+1,20),_xlfn.IFNA(VLOOKUP(F1834&amp;"-"&amp;AA1834,Ref_Kontak!$A:$E,4,FALSE),Ref_Kontak!$H$2))</f>
        <v>628999007703</v>
      </c>
      <c r="AA1834" t="str">
        <f t="shared" si="280"/>
        <v/>
      </c>
      <c r="AB1834" t="str">
        <f t="shared" si="281"/>
        <v/>
      </c>
      <c r="AC1834" t="str">
        <f t="shared" si="282"/>
        <v>628999007703</v>
      </c>
      <c r="AD1834" t="str">
        <f t="shared" si="283"/>
        <v>Halo+,+Visual+AI+5S+mendeteksi+Violation%3A+METALDET1-LINE+8</v>
      </c>
      <c r="AE1834" t="str">
        <f t="shared" si="284"/>
        <v>https://web.whatsapp.com/send/?phone=628999007703&amp;text=Halo+,+Visual+AI+5S+mendeteksi+Violation%3A+METALDET1-LINE+8&amp;type=phone_number&amp;app_absent=0</v>
      </c>
      <c r="AF1834" t="b">
        <f>IF(ISNA(VLOOKUP(D1834&amp;"-"&amp;AB1834, Ref_Kontak!$A:$E, 4, FALSE)), FALSE, TRUE)</f>
        <v>0</v>
      </c>
      <c r="AG1834" t="str">
        <f>_xlfn.IFNA(VLOOKUP(Z1834,Ref_Kontak!H:H,1,FALSE),"FALSE")</f>
        <v>628999007703</v>
      </c>
      <c r="AH1834" t="str">
        <f t="shared" si="285"/>
        <v>METALDET1-LINE 8</v>
      </c>
      <c r="AI1834">
        <f>IF(I1834="violation",COUNTIF($AH$1:AH1834,AH1834),0)</f>
        <v>870</v>
      </c>
      <c r="AJ1834" t="str">
        <f t="shared" si="286"/>
        <v>violation-METALDET1</v>
      </c>
      <c r="AK1834">
        <f>IF(I1834="violation",COUNTIF($AJ$1:AJ1834,AJ1834),FALSE)</f>
        <v>1599</v>
      </c>
      <c r="AL1834">
        <f t="shared" si="287"/>
        <v>0</v>
      </c>
      <c r="AM1834">
        <f t="shared" si="288"/>
        <v>3</v>
      </c>
      <c r="AN1834" t="str">
        <f t="shared" si="289"/>
        <v>ALERT! 3 Violation founded @METALDET1</v>
      </c>
    </row>
    <row r="1835" spans="1:40">
      <c r="A1835" t="s">
        <v>120</v>
      </c>
      <c r="B1835" t="s">
        <v>121</v>
      </c>
      <c r="C1835" t="s">
        <v>1205</v>
      </c>
      <c r="D1835" t="s">
        <v>589</v>
      </c>
      <c r="E1835">
        <v>1</v>
      </c>
      <c r="G1835" t="s">
        <v>130</v>
      </c>
      <c r="I1835" t="s">
        <v>125</v>
      </c>
      <c r="Z1835" t="str">
        <f>IFERROR(MID(AA1835,FIND("-",H1835,1)+1,20),_xlfn.IFNA(VLOOKUP(F1835&amp;"-"&amp;AA1835,Ref_Kontak!$A:$E,4,FALSE),Ref_Kontak!$H$2))</f>
        <v>628999007703</v>
      </c>
      <c r="AA1835" t="str">
        <f t="shared" si="280"/>
        <v/>
      </c>
      <c r="AB1835" t="str">
        <f t="shared" si="281"/>
        <v/>
      </c>
      <c r="AC1835" t="str">
        <f t="shared" si="282"/>
        <v>628999007703</v>
      </c>
      <c r="AD1835" t="str">
        <f t="shared" si="283"/>
        <v>Halo+,+Visual+AI+5S+mendeteksi+Violation%3A+METALDET1-LINE+13</v>
      </c>
      <c r="AE1835" t="str">
        <f t="shared" si="284"/>
        <v>https://web.whatsapp.com/send/?phone=628999007703&amp;text=Halo+,+Visual+AI+5S+mendeteksi+Violation%3A+METALDET1-LINE+13&amp;type=phone_number&amp;app_absent=0</v>
      </c>
      <c r="AF1835" t="b">
        <f>IF(ISNA(VLOOKUP(D1835&amp;"-"&amp;AB1835, Ref_Kontak!$A:$E, 4, FALSE)), FALSE, TRUE)</f>
        <v>0</v>
      </c>
      <c r="AG1835" t="str">
        <f>_xlfn.IFNA(VLOOKUP(Z1835,Ref_Kontak!H:H,1,FALSE),"FALSE")</f>
        <v>628999007703</v>
      </c>
      <c r="AH1835" t="str">
        <f t="shared" si="285"/>
        <v>METALDET1-LINE 13</v>
      </c>
      <c r="AI1835">
        <f>IF(I1835="violation",COUNTIF($AH$1:AH1835,AH1835),0)</f>
        <v>731</v>
      </c>
      <c r="AJ1835" t="str">
        <f t="shared" si="286"/>
        <v>violation-METALDET1</v>
      </c>
      <c r="AK1835">
        <f>IF(I1835="violation",COUNTIF($AJ$1:AJ1835,AJ1835),FALSE)</f>
        <v>1600</v>
      </c>
      <c r="AL1835">
        <f t="shared" si="287"/>
        <v>0</v>
      </c>
      <c r="AM1835">
        <f t="shared" si="288"/>
        <v>3</v>
      </c>
      <c r="AN1835" t="str">
        <f t="shared" si="289"/>
        <v>ALERT! 3 Violation founded @METALDET1</v>
      </c>
    </row>
    <row r="1836" spans="1:40">
      <c r="A1836" t="s">
        <v>120</v>
      </c>
      <c r="B1836" t="s">
        <v>121</v>
      </c>
      <c r="C1836" t="s">
        <v>1205</v>
      </c>
      <c r="D1836" t="s">
        <v>129</v>
      </c>
      <c r="E1836">
        <v>1</v>
      </c>
      <c r="G1836" t="s">
        <v>130</v>
      </c>
      <c r="I1836" t="s">
        <v>125</v>
      </c>
      <c r="Z1836" t="str">
        <f>IFERROR(MID(AA1836,FIND("-",H1836,1)+1,20),_xlfn.IFNA(VLOOKUP(F1836&amp;"-"&amp;AA1836,Ref_Kontak!$A:$E,4,FALSE),Ref_Kontak!$H$2))</f>
        <v>628999007703</v>
      </c>
      <c r="AA1836" t="str">
        <f t="shared" si="280"/>
        <v/>
      </c>
      <c r="AB1836" t="str">
        <f t="shared" si="281"/>
        <v/>
      </c>
      <c r="AC1836" t="str">
        <f t="shared" si="282"/>
        <v>628999007703</v>
      </c>
      <c r="AD1836" t="str">
        <f t="shared" si="283"/>
        <v>Halo+,+Visual+AI+5S+mendeteksi+Violation%3A+METALDET1-LINE+8</v>
      </c>
      <c r="AE1836" t="str">
        <f t="shared" si="284"/>
        <v>https://web.whatsapp.com/send/?phone=628999007703&amp;text=Halo+,+Visual+AI+5S+mendeteksi+Violation%3A+METALDET1-LINE+8&amp;type=phone_number&amp;app_absent=0</v>
      </c>
      <c r="AF1836" t="b">
        <f>IF(ISNA(VLOOKUP(D1836&amp;"-"&amp;AB1836, Ref_Kontak!$A:$E, 4, FALSE)), FALSE, TRUE)</f>
        <v>0</v>
      </c>
      <c r="AG1836" t="str">
        <f>_xlfn.IFNA(VLOOKUP(Z1836,Ref_Kontak!H:H,1,FALSE),"FALSE")</f>
        <v>628999007703</v>
      </c>
      <c r="AH1836" t="str">
        <f t="shared" si="285"/>
        <v>METALDET1-LINE 8</v>
      </c>
      <c r="AI1836">
        <f>IF(I1836="violation",COUNTIF($AH$1:AH1836,AH1836),0)</f>
        <v>871</v>
      </c>
      <c r="AJ1836" t="str">
        <f t="shared" si="286"/>
        <v>violation-METALDET1</v>
      </c>
      <c r="AK1836">
        <f>IF(I1836="violation",COUNTIF($AJ$1:AJ1836,AJ1836),FALSE)</f>
        <v>1601</v>
      </c>
      <c r="AL1836">
        <f t="shared" si="287"/>
        <v>0</v>
      </c>
      <c r="AM1836">
        <f t="shared" si="288"/>
        <v>3</v>
      </c>
      <c r="AN1836" t="str">
        <f t="shared" si="289"/>
        <v>ALERT! 3 Violation founded @METALDET1</v>
      </c>
    </row>
    <row r="1837" spans="1:40">
      <c r="A1837" t="s">
        <v>120</v>
      </c>
      <c r="B1837" t="s">
        <v>121</v>
      </c>
      <c r="C1837" t="s">
        <v>1205</v>
      </c>
      <c r="D1837" t="s">
        <v>589</v>
      </c>
      <c r="E1837">
        <v>1</v>
      </c>
      <c r="G1837" t="s">
        <v>130</v>
      </c>
      <c r="I1837" t="s">
        <v>125</v>
      </c>
      <c r="Z1837" t="str">
        <f>IFERROR(MID(AA1837,FIND("-",H1837,1)+1,20),_xlfn.IFNA(VLOOKUP(F1837&amp;"-"&amp;AA1837,Ref_Kontak!$A:$E,4,FALSE),Ref_Kontak!$H$2))</f>
        <v>628999007703</v>
      </c>
      <c r="AA1837" t="str">
        <f t="shared" si="280"/>
        <v/>
      </c>
      <c r="AB1837" t="str">
        <f t="shared" si="281"/>
        <v/>
      </c>
      <c r="AC1837" t="str">
        <f t="shared" si="282"/>
        <v>628999007703</v>
      </c>
      <c r="AD1837" t="str">
        <f t="shared" si="283"/>
        <v>Halo+,+Visual+AI+5S+mendeteksi+Violation%3A+METALDET1-LINE+13</v>
      </c>
      <c r="AE1837" t="str">
        <f t="shared" si="284"/>
        <v>https://web.whatsapp.com/send/?phone=628999007703&amp;text=Halo+,+Visual+AI+5S+mendeteksi+Violation%3A+METALDET1-LINE+13&amp;type=phone_number&amp;app_absent=0</v>
      </c>
      <c r="AF1837" t="b">
        <f>IF(ISNA(VLOOKUP(D1837&amp;"-"&amp;AB1837, Ref_Kontak!$A:$E, 4, FALSE)), FALSE, TRUE)</f>
        <v>0</v>
      </c>
      <c r="AG1837" t="str">
        <f>_xlfn.IFNA(VLOOKUP(Z1837,Ref_Kontak!H:H,1,FALSE),"FALSE")</f>
        <v>628999007703</v>
      </c>
      <c r="AH1837" t="str">
        <f t="shared" si="285"/>
        <v>METALDET1-LINE 13</v>
      </c>
      <c r="AI1837">
        <f>IF(I1837="violation",COUNTIF($AH$1:AH1837,AH1837),0)</f>
        <v>732</v>
      </c>
      <c r="AJ1837" t="str">
        <f t="shared" si="286"/>
        <v>violation-METALDET1</v>
      </c>
      <c r="AK1837">
        <f>IF(I1837="violation",COUNTIF($AJ$1:AJ1837,AJ1837),FALSE)</f>
        <v>1602</v>
      </c>
      <c r="AL1837">
        <f t="shared" si="287"/>
        <v>0</v>
      </c>
      <c r="AM1837">
        <f t="shared" si="288"/>
        <v>3</v>
      </c>
      <c r="AN1837" t="str">
        <f t="shared" si="289"/>
        <v>ALERT! 3 Violation founded @METALDET1</v>
      </c>
    </row>
    <row r="1838" spans="1:40">
      <c r="A1838" t="s">
        <v>120</v>
      </c>
      <c r="B1838" t="s">
        <v>121</v>
      </c>
      <c r="C1838" t="s">
        <v>1206</v>
      </c>
      <c r="D1838" t="s">
        <v>129</v>
      </c>
      <c r="E1838">
        <v>1</v>
      </c>
      <c r="G1838" t="s">
        <v>130</v>
      </c>
      <c r="I1838" t="s">
        <v>125</v>
      </c>
      <c r="Z1838" t="str">
        <f>IFERROR(MID(AA1838,FIND("-",H1838,1)+1,20),_xlfn.IFNA(VLOOKUP(F1838&amp;"-"&amp;AA1838,Ref_Kontak!$A:$E,4,FALSE),Ref_Kontak!$H$2))</f>
        <v>628999007703</v>
      </c>
      <c r="AA1838" t="str">
        <f t="shared" si="280"/>
        <v/>
      </c>
      <c r="AB1838" t="str">
        <f t="shared" si="281"/>
        <v/>
      </c>
      <c r="AC1838" t="str">
        <f t="shared" si="282"/>
        <v>628999007703</v>
      </c>
      <c r="AD1838" t="str">
        <f t="shared" si="283"/>
        <v>Halo+,+Visual+AI+5S+mendeteksi+Violation%3A+METALDET1-LINE+8</v>
      </c>
      <c r="AE1838" t="str">
        <f t="shared" si="284"/>
        <v>https://web.whatsapp.com/send/?phone=628999007703&amp;text=Halo+,+Visual+AI+5S+mendeteksi+Violation%3A+METALDET1-LINE+8&amp;type=phone_number&amp;app_absent=0</v>
      </c>
      <c r="AF1838" t="b">
        <f>IF(ISNA(VLOOKUP(D1838&amp;"-"&amp;AB1838, Ref_Kontak!$A:$E, 4, FALSE)), FALSE, TRUE)</f>
        <v>0</v>
      </c>
      <c r="AG1838" t="str">
        <f>_xlfn.IFNA(VLOOKUP(Z1838,Ref_Kontak!H:H,1,FALSE),"FALSE")</f>
        <v>628999007703</v>
      </c>
      <c r="AH1838" t="str">
        <f t="shared" si="285"/>
        <v>METALDET1-LINE 8</v>
      </c>
      <c r="AI1838">
        <f>IF(I1838="violation",COUNTIF($AH$1:AH1838,AH1838),0)</f>
        <v>872</v>
      </c>
      <c r="AJ1838" t="str">
        <f t="shared" si="286"/>
        <v>violation-METALDET1</v>
      </c>
      <c r="AK1838">
        <f>IF(I1838="violation",COUNTIF($AJ$1:AJ1838,AJ1838),FALSE)</f>
        <v>1603</v>
      </c>
      <c r="AL1838">
        <f t="shared" si="287"/>
        <v>0</v>
      </c>
      <c r="AM1838">
        <f t="shared" si="288"/>
        <v>3</v>
      </c>
      <c r="AN1838" t="str">
        <f t="shared" si="289"/>
        <v>ALERT! 3 Violation founded @METALDET1</v>
      </c>
    </row>
    <row r="1839" spans="1:40">
      <c r="A1839" t="s">
        <v>120</v>
      </c>
      <c r="B1839" t="s">
        <v>121</v>
      </c>
      <c r="C1839" t="s">
        <v>1206</v>
      </c>
      <c r="D1839" t="s">
        <v>589</v>
      </c>
      <c r="E1839">
        <v>1</v>
      </c>
      <c r="G1839" t="s">
        <v>130</v>
      </c>
      <c r="I1839" t="s">
        <v>125</v>
      </c>
      <c r="Z1839" t="str">
        <f>IFERROR(MID(AA1839,FIND("-",H1839,1)+1,20),_xlfn.IFNA(VLOOKUP(F1839&amp;"-"&amp;AA1839,Ref_Kontak!$A:$E,4,FALSE),Ref_Kontak!$H$2))</f>
        <v>628999007703</v>
      </c>
      <c r="AA1839" t="str">
        <f t="shared" si="280"/>
        <v/>
      </c>
      <c r="AB1839" t="str">
        <f t="shared" si="281"/>
        <v/>
      </c>
      <c r="AC1839" t="str">
        <f t="shared" si="282"/>
        <v>628999007703</v>
      </c>
      <c r="AD1839" t="str">
        <f t="shared" si="283"/>
        <v>Halo+,+Visual+AI+5S+mendeteksi+Violation%3A+METALDET1-LINE+13</v>
      </c>
      <c r="AE1839" t="str">
        <f t="shared" si="284"/>
        <v>https://web.whatsapp.com/send/?phone=628999007703&amp;text=Halo+,+Visual+AI+5S+mendeteksi+Violation%3A+METALDET1-LINE+13&amp;type=phone_number&amp;app_absent=0</v>
      </c>
      <c r="AF1839" t="b">
        <f>IF(ISNA(VLOOKUP(D1839&amp;"-"&amp;AB1839, Ref_Kontak!$A:$E, 4, FALSE)), FALSE, TRUE)</f>
        <v>0</v>
      </c>
      <c r="AG1839" t="str">
        <f>_xlfn.IFNA(VLOOKUP(Z1839,Ref_Kontak!H:H,1,FALSE),"FALSE")</f>
        <v>628999007703</v>
      </c>
      <c r="AH1839" t="str">
        <f t="shared" si="285"/>
        <v>METALDET1-LINE 13</v>
      </c>
      <c r="AI1839">
        <f>IF(I1839="violation",COUNTIF($AH$1:AH1839,AH1839),0)</f>
        <v>733</v>
      </c>
      <c r="AJ1839" t="str">
        <f t="shared" si="286"/>
        <v>violation-METALDET1</v>
      </c>
      <c r="AK1839">
        <f>IF(I1839="violation",COUNTIF($AJ$1:AJ1839,AJ1839),FALSE)</f>
        <v>1604</v>
      </c>
      <c r="AL1839">
        <f t="shared" si="287"/>
        <v>0</v>
      </c>
      <c r="AM1839">
        <f t="shared" si="288"/>
        <v>3</v>
      </c>
      <c r="AN1839" t="str">
        <f t="shared" si="289"/>
        <v>ALERT! 3 Violation founded @METALDET1</v>
      </c>
    </row>
    <row r="1840" spans="1:40">
      <c r="A1840" t="s">
        <v>120</v>
      </c>
      <c r="B1840" t="s">
        <v>121</v>
      </c>
      <c r="C1840" t="s">
        <v>1207</v>
      </c>
      <c r="D1840" t="s">
        <v>589</v>
      </c>
      <c r="E1840">
        <v>1</v>
      </c>
      <c r="G1840" t="s">
        <v>130</v>
      </c>
      <c r="I1840" t="s">
        <v>125</v>
      </c>
      <c r="Z1840" t="str">
        <f>IFERROR(MID(AA1840,FIND("-",H1840,1)+1,20),_xlfn.IFNA(VLOOKUP(F1840&amp;"-"&amp;AA1840,Ref_Kontak!$A:$E,4,FALSE),Ref_Kontak!$H$2))</f>
        <v>628999007703</v>
      </c>
      <c r="AA1840" t="str">
        <f t="shared" si="280"/>
        <v/>
      </c>
      <c r="AB1840" t="str">
        <f t="shared" si="281"/>
        <v/>
      </c>
      <c r="AC1840" t="str">
        <f t="shared" si="282"/>
        <v>628999007703</v>
      </c>
      <c r="AD1840" t="str">
        <f t="shared" si="283"/>
        <v>Halo+,+Visual+AI+5S+mendeteksi+Violation%3A+METALDET1-LINE+13</v>
      </c>
      <c r="AE1840" t="str">
        <f t="shared" si="284"/>
        <v>https://web.whatsapp.com/send/?phone=628999007703&amp;text=Halo+,+Visual+AI+5S+mendeteksi+Violation%3A+METALDET1-LINE+13&amp;type=phone_number&amp;app_absent=0</v>
      </c>
      <c r="AF1840" t="b">
        <f>IF(ISNA(VLOOKUP(D1840&amp;"-"&amp;AB1840, Ref_Kontak!$A:$E, 4, FALSE)), FALSE, TRUE)</f>
        <v>0</v>
      </c>
      <c r="AG1840" t="str">
        <f>_xlfn.IFNA(VLOOKUP(Z1840,Ref_Kontak!H:H,1,FALSE),"FALSE")</f>
        <v>628999007703</v>
      </c>
      <c r="AH1840" t="str">
        <f t="shared" si="285"/>
        <v>METALDET1-LINE 13</v>
      </c>
      <c r="AI1840">
        <f>IF(I1840="violation",COUNTIF($AH$1:AH1840,AH1840),0)</f>
        <v>734</v>
      </c>
      <c r="AJ1840" t="str">
        <f t="shared" si="286"/>
        <v>violation-METALDET1</v>
      </c>
      <c r="AK1840">
        <f>IF(I1840="violation",COUNTIF($AJ$1:AJ1840,AJ1840),FALSE)</f>
        <v>1605</v>
      </c>
      <c r="AL1840">
        <f t="shared" si="287"/>
        <v>0</v>
      </c>
      <c r="AM1840">
        <f t="shared" si="288"/>
        <v>3</v>
      </c>
      <c r="AN1840" t="str">
        <f t="shared" si="289"/>
        <v>ALERT! 3 Violation founded @METALDET1</v>
      </c>
    </row>
    <row r="1841" spans="1:40">
      <c r="A1841" t="s">
        <v>120</v>
      </c>
      <c r="B1841" t="s">
        <v>121</v>
      </c>
      <c r="C1841" t="s">
        <v>1207</v>
      </c>
      <c r="D1841" t="s">
        <v>129</v>
      </c>
      <c r="E1841">
        <v>1</v>
      </c>
      <c r="G1841" t="s">
        <v>130</v>
      </c>
      <c r="I1841" t="s">
        <v>125</v>
      </c>
      <c r="Z1841" t="str">
        <f>IFERROR(MID(AA1841,FIND("-",H1841,1)+1,20),_xlfn.IFNA(VLOOKUP(F1841&amp;"-"&amp;AA1841,Ref_Kontak!$A:$E,4,FALSE),Ref_Kontak!$H$2))</f>
        <v>628999007703</v>
      </c>
      <c r="AA1841" t="str">
        <f t="shared" si="280"/>
        <v/>
      </c>
      <c r="AB1841" t="str">
        <f t="shared" si="281"/>
        <v/>
      </c>
      <c r="AC1841" t="str">
        <f t="shared" si="282"/>
        <v>628999007703</v>
      </c>
      <c r="AD1841" t="str">
        <f t="shared" si="283"/>
        <v>Halo+,+Visual+AI+5S+mendeteksi+Violation%3A+METALDET1-LINE+8</v>
      </c>
      <c r="AE1841" t="str">
        <f t="shared" si="284"/>
        <v>https://web.whatsapp.com/send/?phone=628999007703&amp;text=Halo+,+Visual+AI+5S+mendeteksi+Violation%3A+METALDET1-LINE+8&amp;type=phone_number&amp;app_absent=0</v>
      </c>
      <c r="AF1841" t="b">
        <f>IF(ISNA(VLOOKUP(D1841&amp;"-"&amp;AB1841, Ref_Kontak!$A:$E, 4, FALSE)), FALSE, TRUE)</f>
        <v>0</v>
      </c>
      <c r="AG1841" t="str">
        <f>_xlfn.IFNA(VLOOKUP(Z1841,Ref_Kontak!H:H,1,FALSE),"FALSE")</f>
        <v>628999007703</v>
      </c>
      <c r="AH1841" t="str">
        <f t="shared" si="285"/>
        <v>METALDET1-LINE 8</v>
      </c>
      <c r="AI1841">
        <f>IF(I1841="violation",COUNTIF($AH$1:AH1841,AH1841),0)</f>
        <v>873</v>
      </c>
      <c r="AJ1841" t="str">
        <f t="shared" si="286"/>
        <v>violation-METALDET1</v>
      </c>
      <c r="AK1841">
        <f>IF(I1841="violation",COUNTIF($AJ$1:AJ1841,AJ1841),FALSE)</f>
        <v>1606</v>
      </c>
      <c r="AL1841">
        <f t="shared" si="287"/>
        <v>0</v>
      </c>
      <c r="AM1841">
        <f t="shared" si="288"/>
        <v>3</v>
      </c>
      <c r="AN1841" t="str">
        <f t="shared" si="289"/>
        <v>ALERT! 3 Violation founded @METALDET1</v>
      </c>
    </row>
    <row r="1842" spans="1:40">
      <c r="A1842" t="s">
        <v>120</v>
      </c>
      <c r="B1842" t="s">
        <v>121</v>
      </c>
      <c r="C1842" t="s">
        <v>1208</v>
      </c>
      <c r="D1842" t="s">
        <v>129</v>
      </c>
      <c r="E1842">
        <v>1</v>
      </c>
      <c r="G1842" t="s">
        <v>130</v>
      </c>
      <c r="I1842" t="s">
        <v>125</v>
      </c>
      <c r="Z1842" t="str">
        <f>IFERROR(MID(AA1842,FIND("-",H1842,1)+1,20),_xlfn.IFNA(VLOOKUP(F1842&amp;"-"&amp;AA1842,Ref_Kontak!$A:$E,4,FALSE),Ref_Kontak!$H$2))</f>
        <v>628999007703</v>
      </c>
      <c r="AA1842" t="str">
        <f t="shared" si="280"/>
        <v/>
      </c>
      <c r="AB1842" t="str">
        <f t="shared" si="281"/>
        <v/>
      </c>
      <c r="AC1842" t="str">
        <f t="shared" si="282"/>
        <v>628999007703</v>
      </c>
      <c r="AD1842" t="str">
        <f t="shared" si="283"/>
        <v>Halo+,+Visual+AI+5S+mendeteksi+Violation%3A+METALDET1-LINE+8</v>
      </c>
      <c r="AE1842" t="str">
        <f t="shared" si="284"/>
        <v>https://web.whatsapp.com/send/?phone=628999007703&amp;text=Halo+,+Visual+AI+5S+mendeteksi+Violation%3A+METALDET1-LINE+8&amp;type=phone_number&amp;app_absent=0</v>
      </c>
      <c r="AF1842" t="b">
        <f>IF(ISNA(VLOOKUP(D1842&amp;"-"&amp;AB1842, Ref_Kontak!$A:$E, 4, FALSE)), FALSE, TRUE)</f>
        <v>0</v>
      </c>
      <c r="AG1842" t="str">
        <f>_xlfn.IFNA(VLOOKUP(Z1842,Ref_Kontak!H:H,1,FALSE),"FALSE")</f>
        <v>628999007703</v>
      </c>
      <c r="AH1842" t="str">
        <f t="shared" si="285"/>
        <v>METALDET1-LINE 8</v>
      </c>
      <c r="AI1842">
        <f>IF(I1842="violation",COUNTIF($AH$1:AH1842,AH1842),0)</f>
        <v>874</v>
      </c>
      <c r="AJ1842" t="str">
        <f t="shared" si="286"/>
        <v>violation-METALDET1</v>
      </c>
      <c r="AK1842">
        <f>IF(I1842="violation",COUNTIF($AJ$1:AJ1842,AJ1842),FALSE)</f>
        <v>1607</v>
      </c>
      <c r="AL1842">
        <f t="shared" si="287"/>
        <v>0</v>
      </c>
      <c r="AM1842">
        <f t="shared" si="288"/>
        <v>3</v>
      </c>
      <c r="AN1842" t="str">
        <f t="shared" si="289"/>
        <v>ALERT! 3 Violation founded @METALDET1</v>
      </c>
    </row>
    <row r="1843" spans="1:40">
      <c r="A1843" t="s">
        <v>120</v>
      </c>
      <c r="B1843" t="s">
        <v>121</v>
      </c>
      <c r="C1843" t="s">
        <v>1208</v>
      </c>
      <c r="D1843" t="s">
        <v>589</v>
      </c>
      <c r="E1843">
        <v>1</v>
      </c>
      <c r="G1843" t="s">
        <v>130</v>
      </c>
      <c r="I1843" t="s">
        <v>125</v>
      </c>
      <c r="Z1843" t="str">
        <f>IFERROR(MID(AA1843,FIND("-",H1843,1)+1,20),_xlfn.IFNA(VLOOKUP(F1843&amp;"-"&amp;AA1843,Ref_Kontak!$A:$E,4,FALSE),Ref_Kontak!$H$2))</f>
        <v>628999007703</v>
      </c>
      <c r="AA1843" t="str">
        <f t="shared" si="280"/>
        <v/>
      </c>
      <c r="AB1843" t="str">
        <f t="shared" si="281"/>
        <v/>
      </c>
      <c r="AC1843" t="str">
        <f t="shared" si="282"/>
        <v>628999007703</v>
      </c>
      <c r="AD1843" t="str">
        <f t="shared" si="283"/>
        <v>Halo+,+Visual+AI+5S+mendeteksi+Violation%3A+METALDET1-LINE+13</v>
      </c>
      <c r="AE1843" t="str">
        <f t="shared" si="284"/>
        <v>https://web.whatsapp.com/send/?phone=628999007703&amp;text=Halo+,+Visual+AI+5S+mendeteksi+Violation%3A+METALDET1-LINE+13&amp;type=phone_number&amp;app_absent=0</v>
      </c>
      <c r="AF1843" t="b">
        <f>IF(ISNA(VLOOKUP(D1843&amp;"-"&amp;AB1843, Ref_Kontak!$A:$E, 4, FALSE)), FALSE, TRUE)</f>
        <v>0</v>
      </c>
      <c r="AG1843" t="str">
        <f>_xlfn.IFNA(VLOOKUP(Z1843,Ref_Kontak!H:H,1,FALSE),"FALSE")</f>
        <v>628999007703</v>
      </c>
      <c r="AH1843" t="str">
        <f t="shared" si="285"/>
        <v>METALDET1-LINE 13</v>
      </c>
      <c r="AI1843">
        <f>IF(I1843="violation",COUNTIF($AH$1:AH1843,AH1843),0)</f>
        <v>735</v>
      </c>
      <c r="AJ1843" t="str">
        <f t="shared" si="286"/>
        <v>violation-METALDET1</v>
      </c>
      <c r="AK1843">
        <f>IF(I1843="violation",COUNTIF($AJ$1:AJ1843,AJ1843),FALSE)</f>
        <v>1608</v>
      </c>
      <c r="AL1843">
        <f t="shared" si="287"/>
        <v>0</v>
      </c>
      <c r="AM1843">
        <f t="shared" si="288"/>
        <v>3</v>
      </c>
      <c r="AN1843" t="str">
        <f t="shared" si="289"/>
        <v>ALERT! 3 Violation founded @METALDET1</v>
      </c>
    </row>
    <row r="1844" spans="1:40">
      <c r="A1844" t="s">
        <v>120</v>
      </c>
      <c r="B1844" t="s">
        <v>121</v>
      </c>
      <c r="C1844" t="s">
        <v>1209</v>
      </c>
      <c r="D1844" t="s">
        <v>129</v>
      </c>
      <c r="E1844">
        <v>1</v>
      </c>
      <c r="G1844" t="s">
        <v>130</v>
      </c>
      <c r="I1844" t="s">
        <v>125</v>
      </c>
      <c r="Z1844" t="str">
        <f>IFERROR(MID(AA1844,FIND("-",H1844,1)+1,20),_xlfn.IFNA(VLOOKUP(F1844&amp;"-"&amp;AA1844,Ref_Kontak!$A:$E,4,FALSE),Ref_Kontak!$H$2))</f>
        <v>628999007703</v>
      </c>
      <c r="AA1844" t="str">
        <f t="shared" si="280"/>
        <v/>
      </c>
      <c r="AB1844" t="str">
        <f t="shared" si="281"/>
        <v/>
      </c>
      <c r="AC1844" t="str">
        <f t="shared" si="282"/>
        <v>628999007703</v>
      </c>
      <c r="AD1844" t="str">
        <f t="shared" si="283"/>
        <v>Halo+,+Visual+AI+5S+mendeteksi+Violation%3A+METALDET1-LINE+8</v>
      </c>
      <c r="AE1844" t="str">
        <f t="shared" si="284"/>
        <v>https://web.whatsapp.com/send/?phone=628999007703&amp;text=Halo+,+Visual+AI+5S+mendeteksi+Violation%3A+METALDET1-LINE+8&amp;type=phone_number&amp;app_absent=0</v>
      </c>
      <c r="AF1844" t="b">
        <f>IF(ISNA(VLOOKUP(D1844&amp;"-"&amp;AB1844, Ref_Kontak!$A:$E, 4, FALSE)), FALSE, TRUE)</f>
        <v>0</v>
      </c>
      <c r="AG1844" t="str">
        <f>_xlfn.IFNA(VLOOKUP(Z1844,Ref_Kontak!H:H,1,FALSE),"FALSE")</f>
        <v>628999007703</v>
      </c>
      <c r="AH1844" t="str">
        <f t="shared" si="285"/>
        <v>METALDET1-LINE 8</v>
      </c>
      <c r="AI1844">
        <f>IF(I1844="violation",COUNTIF($AH$1:AH1844,AH1844),0)</f>
        <v>875</v>
      </c>
      <c r="AJ1844" t="str">
        <f t="shared" si="286"/>
        <v>violation-METALDET1</v>
      </c>
      <c r="AK1844">
        <f>IF(I1844="violation",COUNTIF($AJ$1:AJ1844,AJ1844),FALSE)</f>
        <v>1609</v>
      </c>
      <c r="AL1844">
        <f t="shared" si="287"/>
        <v>0</v>
      </c>
      <c r="AM1844">
        <f t="shared" si="288"/>
        <v>3</v>
      </c>
      <c r="AN1844" t="str">
        <f t="shared" si="289"/>
        <v>ALERT! 3 Violation founded @METALDET1</v>
      </c>
    </row>
    <row r="1845" spans="1:40">
      <c r="A1845" t="s">
        <v>120</v>
      </c>
      <c r="B1845" t="s">
        <v>121</v>
      </c>
      <c r="C1845" t="s">
        <v>1210</v>
      </c>
      <c r="D1845" t="s">
        <v>589</v>
      </c>
      <c r="E1845">
        <v>1</v>
      </c>
      <c r="G1845" t="s">
        <v>130</v>
      </c>
      <c r="I1845" t="s">
        <v>125</v>
      </c>
      <c r="Z1845" t="str">
        <f>IFERROR(MID(AA1845,FIND("-",H1845,1)+1,20),_xlfn.IFNA(VLOOKUP(F1845&amp;"-"&amp;AA1845,Ref_Kontak!$A:$E,4,FALSE),Ref_Kontak!$H$2))</f>
        <v>628999007703</v>
      </c>
      <c r="AA1845" t="str">
        <f t="shared" si="280"/>
        <v/>
      </c>
      <c r="AB1845" t="str">
        <f t="shared" si="281"/>
        <v/>
      </c>
      <c r="AC1845" t="str">
        <f t="shared" si="282"/>
        <v>628999007703</v>
      </c>
      <c r="AD1845" t="str">
        <f t="shared" si="283"/>
        <v>Halo+,+Visual+AI+5S+mendeteksi+Violation%3A+METALDET1-LINE+13</v>
      </c>
      <c r="AE1845" t="str">
        <f t="shared" si="284"/>
        <v>https://web.whatsapp.com/send/?phone=628999007703&amp;text=Halo+,+Visual+AI+5S+mendeteksi+Violation%3A+METALDET1-LINE+13&amp;type=phone_number&amp;app_absent=0</v>
      </c>
      <c r="AF1845" t="b">
        <f>IF(ISNA(VLOOKUP(D1845&amp;"-"&amp;AB1845, Ref_Kontak!$A:$E, 4, FALSE)), FALSE, TRUE)</f>
        <v>0</v>
      </c>
      <c r="AG1845" t="str">
        <f>_xlfn.IFNA(VLOOKUP(Z1845,Ref_Kontak!H:H,1,FALSE),"FALSE")</f>
        <v>628999007703</v>
      </c>
      <c r="AH1845" t="str">
        <f t="shared" si="285"/>
        <v>METALDET1-LINE 13</v>
      </c>
      <c r="AI1845">
        <f>IF(I1845="violation",COUNTIF($AH$1:AH1845,AH1845),0)</f>
        <v>736</v>
      </c>
      <c r="AJ1845" t="str">
        <f t="shared" si="286"/>
        <v>violation-METALDET1</v>
      </c>
      <c r="AK1845">
        <f>IF(I1845="violation",COUNTIF($AJ$1:AJ1845,AJ1845),FALSE)</f>
        <v>1610</v>
      </c>
      <c r="AL1845">
        <f t="shared" si="287"/>
        <v>0</v>
      </c>
      <c r="AM1845">
        <f t="shared" si="288"/>
        <v>3</v>
      </c>
      <c r="AN1845" t="str">
        <f t="shared" si="289"/>
        <v>ALERT! 3 Violation founded @METALDET1</v>
      </c>
    </row>
    <row r="1846" spans="1:40">
      <c r="A1846" t="s">
        <v>120</v>
      </c>
      <c r="B1846" t="s">
        <v>121</v>
      </c>
      <c r="C1846" t="s">
        <v>1210</v>
      </c>
      <c r="D1846" t="s">
        <v>129</v>
      </c>
      <c r="E1846">
        <v>1</v>
      </c>
      <c r="G1846" t="s">
        <v>130</v>
      </c>
      <c r="I1846" t="s">
        <v>125</v>
      </c>
      <c r="Z1846" t="str">
        <f>IFERROR(MID(AA1846,FIND("-",H1846,1)+1,20),_xlfn.IFNA(VLOOKUP(F1846&amp;"-"&amp;AA1846,Ref_Kontak!$A:$E,4,FALSE),Ref_Kontak!$H$2))</f>
        <v>628999007703</v>
      </c>
      <c r="AA1846" t="str">
        <f t="shared" si="280"/>
        <v/>
      </c>
      <c r="AB1846" t="str">
        <f t="shared" si="281"/>
        <v/>
      </c>
      <c r="AC1846" t="str">
        <f t="shared" si="282"/>
        <v>628999007703</v>
      </c>
      <c r="AD1846" t="str">
        <f t="shared" si="283"/>
        <v>Halo+,+Visual+AI+5S+mendeteksi+Violation%3A+METALDET1-LINE+8</v>
      </c>
      <c r="AE1846" t="str">
        <f t="shared" si="284"/>
        <v>https://web.whatsapp.com/send/?phone=628999007703&amp;text=Halo+,+Visual+AI+5S+mendeteksi+Violation%3A+METALDET1-LINE+8&amp;type=phone_number&amp;app_absent=0</v>
      </c>
      <c r="AF1846" t="b">
        <f>IF(ISNA(VLOOKUP(D1846&amp;"-"&amp;AB1846, Ref_Kontak!$A:$E, 4, FALSE)), FALSE, TRUE)</f>
        <v>0</v>
      </c>
      <c r="AG1846" t="str">
        <f>_xlfn.IFNA(VLOOKUP(Z1846,Ref_Kontak!H:H,1,FALSE),"FALSE")</f>
        <v>628999007703</v>
      </c>
      <c r="AH1846" t="str">
        <f t="shared" si="285"/>
        <v>METALDET1-LINE 8</v>
      </c>
      <c r="AI1846">
        <f>IF(I1846="violation",COUNTIF($AH$1:AH1846,AH1846),0)</f>
        <v>876</v>
      </c>
      <c r="AJ1846" t="str">
        <f t="shared" si="286"/>
        <v>violation-METALDET1</v>
      </c>
      <c r="AK1846">
        <f>IF(I1846="violation",COUNTIF($AJ$1:AJ1846,AJ1846),FALSE)</f>
        <v>1611</v>
      </c>
      <c r="AL1846">
        <f t="shared" si="287"/>
        <v>0</v>
      </c>
      <c r="AM1846">
        <f t="shared" si="288"/>
        <v>3</v>
      </c>
      <c r="AN1846" t="str">
        <f t="shared" si="289"/>
        <v>ALERT! 3 Violation founded @METALDET1</v>
      </c>
    </row>
    <row r="1847" spans="1:40">
      <c r="A1847" t="s">
        <v>120</v>
      </c>
      <c r="B1847" t="s">
        <v>121</v>
      </c>
      <c r="C1847" t="s">
        <v>1210</v>
      </c>
      <c r="D1847" t="s">
        <v>589</v>
      </c>
      <c r="E1847">
        <v>1</v>
      </c>
      <c r="G1847" t="s">
        <v>130</v>
      </c>
      <c r="I1847" t="s">
        <v>125</v>
      </c>
      <c r="Z1847" t="str">
        <f>IFERROR(MID(AA1847,FIND("-",H1847,1)+1,20),_xlfn.IFNA(VLOOKUP(F1847&amp;"-"&amp;AA1847,Ref_Kontak!$A:$E,4,FALSE),Ref_Kontak!$H$2))</f>
        <v>628999007703</v>
      </c>
      <c r="AA1847" t="str">
        <f t="shared" si="280"/>
        <v/>
      </c>
      <c r="AB1847" t="str">
        <f t="shared" si="281"/>
        <v/>
      </c>
      <c r="AC1847" t="str">
        <f t="shared" si="282"/>
        <v>628999007703</v>
      </c>
      <c r="AD1847" t="str">
        <f t="shared" si="283"/>
        <v>Halo+,+Visual+AI+5S+mendeteksi+Violation%3A+METALDET1-LINE+13</v>
      </c>
      <c r="AE1847" t="str">
        <f t="shared" si="284"/>
        <v>https://web.whatsapp.com/send/?phone=628999007703&amp;text=Halo+,+Visual+AI+5S+mendeteksi+Violation%3A+METALDET1-LINE+13&amp;type=phone_number&amp;app_absent=0</v>
      </c>
      <c r="AF1847" t="b">
        <f>IF(ISNA(VLOOKUP(D1847&amp;"-"&amp;AB1847, Ref_Kontak!$A:$E, 4, FALSE)), FALSE, TRUE)</f>
        <v>0</v>
      </c>
      <c r="AG1847" t="str">
        <f>_xlfn.IFNA(VLOOKUP(Z1847,Ref_Kontak!H:H,1,FALSE),"FALSE")</f>
        <v>628999007703</v>
      </c>
      <c r="AH1847" t="str">
        <f t="shared" si="285"/>
        <v>METALDET1-LINE 13</v>
      </c>
      <c r="AI1847">
        <f>IF(I1847="violation",COUNTIF($AH$1:AH1847,AH1847),0)</f>
        <v>737</v>
      </c>
      <c r="AJ1847" t="str">
        <f t="shared" si="286"/>
        <v>violation-METALDET1</v>
      </c>
      <c r="AK1847">
        <f>IF(I1847="violation",COUNTIF($AJ$1:AJ1847,AJ1847),FALSE)</f>
        <v>1612</v>
      </c>
      <c r="AL1847">
        <f t="shared" si="287"/>
        <v>0</v>
      </c>
      <c r="AM1847">
        <f t="shared" si="288"/>
        <v>3</v>
      </c>
      <c r="AN1847" t="str">
        <f t="shared" si="289"/>
        <v>ALERT! 3 Violation founded @METALDET1</v>
      </c>
    </row>
    <row r="1848" spans="1:40">
      <c r="A1848" t="s">
        <v>120</v>
      </c>
      <c r="B1848" t="s">
        <v>121</v>
      </c>
      <c r="C1848" t="s">
        <v>1211</v>
      </c>
      <c r="D1848" t="s">
        <v>129</v>
      </c>
      <c r="E1848">
        <v>1</v>
      </c>
      <c r="G1848" t="s">
        <v>130</v>
      </c>
      <c r="I1848" t="s">
        <v>125</v>
      </c>
      <c r="Z1848" t="str">
        <f>IFERROR(MID(AA1848,FIND("-",H1848,1)+1,20),_xlfn.IFNA(VLOOKUP(F1848&amp;"-"&amp;AA1848,Ref_Kontak!$A:$E,4,FALSE),Ref_Kontak!$H$2))</f>
        <v>628999007703</v>
      </c>
      <c r="AA1848" t="str">
        <f t="shared" si="280"/>
        <v/>
      </c>
      <c r="AB1848" t="str">
        <f t="shared" si="281"/>
        <v/>
      </c>
      <c r="AC1848" t="str">
        <f t="shared" si="282"/>
        <v>628999007703</v>
      </c>
      <c r="AD1848" t="str">
        <f t="shared" si="283"/>
        <v>Halo+,+Visual+AI+5S+mendeteksi+Violation%3A+METALDET1-LINE+8</v>
      </c>
      <c r="AE1848" t="str">
        <f t="shared" si="284"/>
        <v>https://web.whatsapp.com/send/?phone=628999007703&amp;text=Halo+,+Visual+AI+5S+mendeteksi+Violation%3A+METALDET1-LINE+8&amp;type=phone_number&amp;app_absent=0</v>
      </c>
      <c r="AF1848" t="b">
        <f>IF(ISNA(VLOOKUP(D1848&amp;"-"&amp;AB1848, Ref_Kontak!$A:$E, 4, FALSE)), FALSE, TRUE)</f>
        <v>0</v>
      </c>
      <c r="AG1848" t="str">
        <f>_xlfn.IFNA(VLOOKUP(Z1848,Ref_Kontak!H:H,1,FALSE),"FALSE")</f>
        <v>628999007703</v>
      </c>
      <c r="AH1848" t="str">
        <f t="shared" si="285"/>
        <v>METALDET1-LINE 8</v>
      </c>
      <c r="AI1848">
        <f>IF(I1848="violation",COUNTIF($AH$1:AH1848,AH1848),0)</f>
        <v>877</v>
      </c>
      <c r="AJ1848" t="str">
        <f t="shared" si="286"/>
        <v>violation-METALDET1</v>
      </c>
      <c r="AK1848">
        <f>IF(I1848="violation",COUNTIF($AJ$1:AJ1848,AJ1848),FALSE)</f>
        <v>1613</v>
      </c>
      <c r="AL1848">
        <f t="shared" si="287"/>
        <v>0</v>
      </c>
      <c r="AM1848">
        <f t="shared" si="288"/>
        <v>3</v>
      </c>
      <c r="AN1848" t="str">
        <f t="shared" si="289"/>
        <v>ALERT! 3 Violation founded @METALDET1</v>
      </c>
    </row>
    <row r="1849" spans="1:40">
      <c r="A1849" t="s">
        <v>120</v>
      </c>
      <c r="B1849" t="s">
        <v>121</v>
      </c>
      <c r="C1849" t="s">
        <v>1211</v>
      </c>
      <c r="D1849" t="s">
        <v>589</v>
      </c>
      <c r="E1849">
        <v>1</v>
      </c>
      <c r="G1849" t="s">
        <v>130</v>
      </c>
      <c r="I1849" t="s">
        <v>125</v>
      </c>
      <c r="Z1849" t="str">
        <f>IFERROR(MID(AA1849,FIND("-",H1849,1)+1,20),_xlfn.IFNA(VLOOKUP(F1849&amp;"-"&amp;AA1849,Ref_Kontak!$A:$E,4,FALSE),Ref_Kontak!$H$2))</f>
        <v>628999007703</v>
      </c>
      <c r="AA1849" t="str">
        <f t="shared" si="280"/>
        <v/>
      </c>
      <c r="AB1849" t="str">
        <f t="shared" si="281"/>
        <v/>
      </c>
      <c r="AC1849" t="str">
        <f t="shared" si="282"/>
        <v>628999007703</v>
      </c>
      <c r="AD1849" t="str">
        <f t="shared" si="283"/>
        <v>Halo+,+Visual+AI+5S+mendeteksi+Violation%3A+METALDET1-LINE+13</v>
      </c>
      <c r="AE1849" t="str">
        <f t="shared" si="284"/>
        <v>https://web.whatsapp.com/send/?phone=628999007703&amp;text=Halo+,+Visual+AI+5S+mendeteksi+Violation%3A+METALDET1-LINE+13&amp;type=phone_number&amp;app_absent=0</v>
      </c>
      <c r="AF1849" t="b">
        <f>IF(ISNA(VLOOKUP(D1849&amp;"-"&amp;AB1849, Ref_Kontak!$A:$E, 4, FALSE)), FALSE, TRUE)</f>
        <v>0</v>
      </c>
      <c r="AG1849" t="str">
        <f>_xlfn.IFNA(VLOOKUP(Z1849,Ref_Kontak!H:H,1,FALSE),"FALSE")</f>
        <v>628999007703</v>
      </c>
      <c r="AH1849" t="str">
        <f t="shared" si="285"/>
        <v>METALDET1-LINE 13</v>
      </c>
      <c r="AI1849">
        <f>IF(I1849="violation",COUNTIF($AH$1:AH1849,AH1849),0)</f>
        <v>738</v>
      </c>
      <c r="AJ1849" t="str">
        <f t="shared" si="286"/>
        <v>violation-METALDET1</v>
      </c>
      <c r="AK1849">
        <f>IF(I1849="violation",COUNTIF($AJ$1:AJ1849,AJ1849),FALSE)</f>
        <v>1614</v>
      </c>
      <c r="AL1849">
        <f t="shared" si="287"/>
        <v>0</v>
      </c>
      <c r="AM1849">
        <f t="shared" si="288"/>
        <v>3</v>
      </c>
      <c r="AN1849" t="str">
        <f t="shared" si="289"/>
        <v>ALERT! 3 Violation founded @METALDET1</v>
      </c>
    </row>
    <row r="1850" spans="1:40">
      <c r="A1850" t="s">
        <v>120</v>
      </c>
      <c r="B1850" t="s">
        <v>121</v>
      </c>
      <c r="C1850" t="s">
        <v>1212</v>
      </c>
      <c r="D1850" t="s">
        <v>589</v>
      </c>
      <c r="E1850">
        <v>1</v>
      </c>
      <c r="G1850" t="s">
        <v>130</v>
      </c>
      <c r="I1850" t="s">
        <v>125</v>
      </c>
      <c r="Z1850" t="str">
        <f>IFERROR(MID(AA1850,FIND("-",H1850,1)+1,20),_xlfn.IFNA(VLOOKUP(F1850&amp;"-"&amp;AA1850,Ref_Kontak!$A:$E,4,FALSE),Ref_Kontak!$H$2))</f>
        <v>628999007703</v>
      </c>
      <c r="AA1850" t="str">
        <f t="shared" si="280"/>
        <v/>
      </c>
      <c r="AB1850" t="str">
        <f t="shared" si="281"/>
        <v/>
      </c>
      <c r="AC1850" t="str">
        <f t="shared" si="282"/>
        <v>628999007703</v>
      </c>
      <c r="AD1850" t="str">
        <f t="shared" si="283"/>
        <v>Halo+,+Visual+AI+5S+mendeteksi+Violation%3A+METALDET1-LINE+13</v>
      </c>
      <c r="AE1850" t="str">
        <f t="shared" si="284"/>
        <v>https://web.whatsapp.com/send/?phone=628999007703&amp;text=Halo+,+Visual+AI+5S+mendeteksi+Violation%3A+METALDET1-LINE+13&amp;type=phone_number&amp;app_absent=0</v>
      </c>
      <c r="AF1850" t="b">
        <f>IF(ISNA(VLOOKUP(D1850&amp;"-"&amp;AB1850, Ref_Kontak!$A:$E, 4, FALSE)), FALSE, TRUE)</f>
        <v>0</v>
      </c>
      <c r="AG1850" t="str">
        <f>_xlfn.IFNA(VLOOKUP(Z1850,Ref_Kontak!H:H,1,FALSE),"FALSE")</f>
        <v>628999007703</v>
      </c>
      <c r="AH1850" t="str">
        <f t="shared" si="285"/>
        <v>METALDET1-LINE 13</v>
      </c>
      <c r="AI1850">
        <f>IF(I1850="violation",COUNTIF($AH$1:AH1850,AH1850),0)</f>
        <v>739</v>
      </c>
      <c r="AJ1850" t="str">
        <f t="shared" si="286"/>
        <v>violation-METALDET1</v>
      </c>
      <c r="AK1850">
        <f>IF(I1850="violation",COUNTIF($AJ$1:AJ1850,AJ1850),FALSE)</f>
        <v>1615</v>
      </c>
      <c r="AL1850">
        <f t="shared" si="287"/>
        <v>0</v>
      </c>
      <c r="AM1850">
        <f t="shared" si="288"/>
        <v>3</v>
      </c>
      <c r="AN1850" t="str">
        <f t="shared" si="289"/>
        <v>ALERT! 3 Violation founded @METALDET1</v>
      </c>
    </row>
    <row r="1851" spans="1:40">
      <c r="A1851" t="s">
        <v>120</v>
      </c>
      <c r="B1851" t="s">
        <v>121</v>
      </c>
      <c r="C1851" t="s">
        <v>1212</v>
      </c>
      <c r="D1851" t="s">
        <v>129</v>
      </c>
      <c r="E1851">
        <v>1</v>
      </c>
      <c r="G1851" t="s">
        <v>130</v>
      </c>
      <c r="I1851" t="s">
        <v>125</v>
      </c>
      <c r="Z1851" t="str">
        <f>IFERROR(MID(AA1851,FIND("-",H1851,1)+1,20),_xlfn.IFNA(VLOOKUP(F1851&amp;"-"&amp;AA1851,Ref_Kontak!$A:$E,4,FALSE),Ref_Kontak!$H$2))</f>
        <v>628999007703</v>
      </c>
      <c r="AA1851" t="str">
        <f t="shared" si="280"/>
        <v/>
      </c>
      <c r="AB1851" t="str">
        <f t="shared" si="281"/>
        <v/>
      </c>
      <c r="AC1851" t="str">
        <f t="shared" si="282"/>
        <v>628999007703</v>
      </c>
      <c r="AD1851" t="str">
        <f t="shared" si="283"/>
        <v>Halo+,+Visual+AI+5S+mendeteksi+Violation%3A+METALDET1-LINE+8</v>
      </c>
      <c r="AE1851" t="str">
        <f t="shared" si="284"/>
        <v>https://web.whatsapp.com/send/?phone=628999007703&amp;text=Halo+,+Visual+AI+5S+mendeteksi+Violation%3A+METALDET1-LINE+8&amp;type=phone_number&amp;app_absent=0</v>
      </c>
      <c r="AF1851" t="b">
        <f>IF(ISNA(VLOOKUP(D1851&amp;"-"&amp;AB1851, Ref_Kontak!$A:$E, 4, FALSE)), FALSE, TRUE)</f>
        <v>0</v>
      </c>
      <c r="AG1851" t="str">
        <f>_xlfn.IFNA(VLOOKUP(Z1851,Ref_Kontak!H:H,1,FALSE),"FALSE")</f>
        <v>628999007703</v>
      </c>
      <c r="AH1851" t="str">
        <f t="shared" si="285"/>
        <v>METALDET1-LINE 8</v>
      </c>
      <c r="AI1851">
        <f>IF(I1851="violation",COUNTIF($AH$1:AH1851,AH1851),0)</f>
        <v>878</v>
      </c>
      <c r="AJ1851" t="str">
        <f t="shared" si="286"/>
        <v>violation-METALDET1</v>
      </c>
      <c r="AK1851">
        <f>IF(I1851="violation",COUNTIF($AJ$1:AJ1851,AJ1851),FALSE)</f>
        <v>1616</v>
      </c>
      <c r="AL1851">
        <f t="shared" si="287"/>
        <v>0</v>
      </c>
      <c r="AM1851">
        <f t="shared" si="288"/>
        <v>3</v>
      </c>
      <c r="AN1851" t="str">
        <f t="shared" si="289"/>
        <v>ALERT! 3 Violation founded @METALDET1</v>
      </c>
    </row>
    <row r="1852" spans="1:40">
      <c r="A1852" t="s">
        <v>120</v>
      </c>
      <c r="B1852" t="s">
        <v>121</v>
      </c>
      <c r="C1852" t="s">
        <v>1213</v>
      </c>
      <c r="D1852" t="s">
        <v>129</v>
      </c>
      <c r="E1852">
        <v>1</v>
      </c>
      <c r="G1852" t="s">
        <v>130</v>
      </c>
      <c r="I1852" t="s">
        <v>125</v>
      </c>
      <c r="Z1852" t="str">
        <f>IFERROR(MID(AA1852,FIND("-",H1852,1)+1,20),_xlfn.IFNA(VLOOKUP(F1852&amp;"-"&amp;AA1852,Ref_Kontak!$A:$E,4,FALSE),Ref_Kontak!$H$2))</f>
        <v>628999007703</v>
      </c>
      <c r="AA1852" t="str">
        <f t="shared" si="280"/>
        <v/>
      </c>
      <c r="AB1852" t="str">
        <f t="shared" si="281"/>
        <v/>
      </c>
      <c r="AC1852" t="str">
        <f t="shared" si="282"/>
        <v>628999007703</v>
      </c>
      <c r="AD1852" t="str">
        <f t="shared" si="283"/>
        <v>Halo+,+Visual+AI+5S+mendeteksi+Violation%3A+METALDET1-LINE+8</v>
      </c>
      <c r="AE1852" t="str">
        <f t="shared" si="284"/>
        <v>https://web.whatsapp.com/send/?phone=628999007703&amp;text=Halo+,+Visual+AI+5S+mendeteksi+Violation%3A+METALDET1-LINE+8&amp;type=phone_number&amp;app_absent=0</v>
      </c>
      <c r="AF1852" t="b">
        <f>IF(ISNA(VLOOKUP(D1852&amp;"-"&amp;AB1852, Ref_Kontak!$A:$E, 4, FALSE)), FALSE, TRUE)</f>
        <v>0</v>
      </c>
      <c r="AG1852" t="str">
        <f>_xlfn.IFNA(VLOOKUP(Z1852,Ref_Kontak!H:H,1,FALSE),"FALSE")</f>
        <v>628999007703</v>
      </c>
      <c r="AH1852" t="str">
        <f t="shared" si="285"/>
        <v>METALDET1-LINE 8</v>
      </c>
      <c r="AI1852">
        <f>IF(I1852="violation",COUNTIF($AH$1:AH1852,AH1852),0)</f>
        <v>879</v>
      </c>
      <c r="AJ1852" t="str">
        <f t="shared" si="286"/>
        <v>violation-METALDET1</v>
      </c>
      <c r="AK1852">
        <f>IF(I1852="violation",COUNTIF($AJ$1:AJ1852,AJ1852),FALSE)</f>
        <v>1617</v>
      </c>
      <c r="AL1852">
        <f t="shared" si="287"/>
        <v>0</v>
      </c>
      <c r="AM1852">
        <f t="shared" si="288"/>
        <v>3</v>
      </c>
      <c r="AN1852" t="str">
        <f t="shared" si="289"/>
        <v>ALERT! 3 Violation founded @METALDET1</v>
      </c>
    </row>
    <row r="1853" spans="1:40">
      <c r="A1853" t="s">
        <v>120</v>
      </c>
      <c r="B1853" t="s">
        <v>121</v>
      </c>
      <c r="C1853" t="s">
        <v>1213</v>
      </c>
      <c r="D1853" t="s">
        <v>589</v>
      </c>
      <c r="E1853">
        <v>1</v>
      </c>
      <c r="G1853" t="s">
        <v>130</v>
      </c>
      <c r="I1853" t="s">
        <v>125</v>
      </c>
      <c r="Z1853" t="str">
        <f>IFERROR(MID(AA1853,FIND("-",H1853,1)+1,20),_xlfn.IFNA(VLOOKUP(F1853&amp;"-"&amp;AA1853,Ref_Kontak!$A:$E,4,FALSE),Ref_Kontak!$H$2))</f>
        <v>628999007703</v>
      </c>
      <c r="AA1853" t="str">
        <f t="shared" si="280"/>
        <v/>
      </c>
      <c r="AB1853" t="str">
        <f t="shared" si="281"/>
        <v/>
      </c>
      <c r="AC1853" t="str">
        <f t="shared" si="282"/>
        <v>628999007703</v>
      </c>
      <c r="AD1853" t="str">
        <f t="shared" si="283"/>
        <v>Halo+,+Visual+AI+5S+mendeteksi+Violation%3A+METALDET1-LINE+13</v>
      </c>
      <c r="AE1853" t="str">
        <f t="shared" si="284"/>
        <v>https://web.whatsapp.com/send/?phone=628999007703&amp;text=Halo+,+Visual+AI+5S+mendeteksi+Violation%3A+METALDET1-LINE+13&amp;type=phone_number&amp;app_absent=0</v>
      </c>
      <c r="AF1853" t="b">
        <f>IF(ISNA(VLOOKUP(D1853&amp;"-"&amp;AB1853, Ref_Kontak!$A:$E, 4, FALSE)), FALSE, TRUE)</f>
        <v>0</v>
      </c>
      <c r="AG1853" t="str">
        <f>_xlfn.IFNA(VLOOKUP(Z1853,Ref_Kontak!H:H,1,FALSE),"FALSE")</f>
        <v>628999007703</v>
      </c>
      <c r="AH1853" t="str">
        <f t="shared" si="285"/>
        <v>METALDET1-LINE 13</v>
      </c>
      <c r="AI1853">
        <f>IF(I1853="violation",COUNTIF($AH$1:AH1853,AH1853),0)</f>
        <v>740</v>
      </c>
      <c r="AJ1853" t="str">
        <f t="shared" si="286"/>
        <v>violation-METALDET1</v>
      </c>
      <c r="AK1853">
        <f>IF(I1853="violation",COUNTIF($AJ$1:AJ1853,AJ1853),FALSE)</f>
        <v>1618</v>
      </c>
      <c r="AL1853">
        <f t="shared" si="287"/>
        <v>0</v>
      </c>
      <c r="AM1853">
        <f t="shared" si="288"/>
        <v>3</v>
      </c>
      <c r="AN1853" t="str">
        <f t="shared" si="289"/>
        <v>ALERT! 3 Violation founded @METALDET1</v>
      </c>
    </row>
    <row r="1854" spans="1:40">
      <c r="A1854" t="s">
        <v>120</v>
      </c>
      <c r="B1854" t="s">
        <v>121</v>
      </c>
      <c r="C1854" t="s">
        <v>1214</v>
      </c>
      <c r="D1854" t="s">
        <v>129</v>
      </c>
      <c r="E1854">
        <v>1</v>
      </c>
      <c r="G1854" t="s">
        <v>130</v>
      </c>
      <c r="I1854" t="s">
        <v>125</v>
      </c>
      <c r="Z1854" t="str">
        <f>IFERROR(MID(AA1854,FIND("-",H1854,1)+1,20),_xlfn.IFNA(VLOOKUP(F1854&amp;"-"&amp;AA1854,Ref_Kontak!$A:$E,4,FALSE),Ref_Kontak!$H$2))</f>
        <v>628999007703</v>
      </c>
      <c r="AA1854" t="str">
        <f t="shared" si="280"/>
        <v/>
      </c>
      <c r="AB1854" t="str">
        <f t="shared" si="281"/>
        <v/>
      </c>
      <c r="AC1854" t="str">
        <f t="shared" si="282"/>
        <v>628999007703</v>
      </c>
      <c r="AD1854" t="str">
        <f t="shared" si="283"/>
        <v>Halo+,+Visual+AI+5S+mendeteksi+Violation%3A+METALDET1-LINE+8</v>
      </c>
      <c r="AE1854" t="str">
        <f t="shared" si="284"/>
        <v>https://web.whatsapp.com/send/?phone=628999007703&amp;text=Halo+,+Visual+AI+5S+mendeteksi+Violation%3A+METALDET1-LINE+8&amp;type=phone_number&amp;app_absent=0</v>
      </c>
      <c r="AF1854" t="b">
        <f>IF(ISNA(VLOOKUP(D1854&amp;"-"&amp;AB1854, Ref_Kontak!$A:$E, 4, FALSE)), FALSE, TRUE)</f>
        <v>0</v>
      </c>
      <c r="AG1854" t="str">
        <f>_xlfn.IFNA(VLOOKUP(Z1854,Ref_Kontak!H:H,1,FALSE),"FALSE")</f>
        <v>628999007703</v>
      </c>
      <c r="AH1854" t="str">
        <f t="shared" si="285"/>
        <v>METALDET1-LINE 8</v>
      </c>
      <c r="AI1854">
        <f>IF(I1854="violation",COUNTIF($AH$1:AH1854,AH1854),0)</f>
        <v>880</v>
      </c>
      <c r="AJ1854" t="str">
        <f t="shared" si="286"/>
        <v>violation-METALDET1</v>
      </c>
      <c r="AK1854">
        <f>IF(I1854="violation",COUNTIF($AJ$1:AJ1854,AJ1854),FALSE)</f>
        <v>1619</v>
      </c>
      <c r="AL1854">
        <f t="shared" si="287"/>
        <v>0</v>
      </c>
      <c r="AM1854">
        <f t="shared" si="288"/>
        <v>3</v>
      </c>
      <c r="AN1854" t="str">
        <f t="shared" si="289"/>
        <v>ALERT! 3 Violation founded @METALDET1</v>
      </c>
    </row>
    <row r="1855" spans="1:40">
      <c r="A1855" t="s">
        <v>120</v>
      </c>
      <c r="B1855" t="s">
        <v>121</v>
      </c>
      <c r="C1855" t="s">
        <v>1215</v>
      </c>
      <c r="D1855" t="s">
        <v>589</v>
      </c>
      <c r="E1855">
        <v>1</v>
      </c>
      <c r="G1855" t="s">
        <v>130</v>
      </c>
      <c r="I1855" t="s">
        <v>125</v>
      </c>
      <c r="Z1855" t="str">
        <f>IFERROR(MID(AA1855,FIND("-",H1855,1)+1,20),_xlfn.IFNA(VLOOKUP(F1855&amp;"-"&amp;AA1855,Ref_Kontak!$A:$E,4,FALSE),Ref_Kontak!$H$2))</f>
        <v>628999007703</v>
      </c>
      <c r="AA1855" t="str">
        <f t="shared" si="280"/>
        <v/>
      </c>
      <c r="AB1855" t="str">
        <f t="shared" si="281"/>
        <v/>
      </c>
      <c r="AC1855" t="str">
        <f t="shared" si="282"/>
        <v>628999007703</v>
      </c>
      <c r="AD1855" t="str">
        <f t="shared" si="283"/>
        <v>Halo+,+Visual+AI+5S+mendeteksi+Violation%3A+METALDET1-LINE+13</v>
      </c>
      <c r="AE1855" t="str">
        <f t="shared" si="284"/>
        <v>https://web.whatsapp.com/send/?phone=628999007703&amp;text=Halo+,+Visual+AI+5S+mendeteksi+Violation%3A+METALDET1-LINE+13&amp;type=phone_number&amp;app_absent=0</v>
      </c>
      <c r="AF1855" t="b">
        <f>IF(ISNA(VLOOKUP(D1855&amp;"-"&amp;AB1855, Ref_Kontak!$A:$E, 4, FALSE)), FALSE, TRUE)</f>
        <v>0</v>
      </c>
      <c r="AG1855" t="str">
        <f>_xlfn.IFNA(VLOOKUP(Z1855,Ref_Kontak!H:H,1,FALSE),"FALSE")</f>
        <v>628999007703</v>
      </c>
      <c r="AH1855" t="str">
        <f t="shared" si="285"/>
        <v>METALDET1-LINE 13</v>
      </c>
      <c r="AI1855">
        <f>IF(I1855="violation",COUNTIF($AH$1:AH1855,AH1855),0)</f>
        <v>741</v>
      </c>
      <c r="AJ1855" t="str">
        <f t="shared" si="286"/>
        <v>violation-METALDET1</v>
      </c>
      <c r="AK1855">
        <f>IF(I1855="violation",COUNTIF($AJ$1:AJ1855,AJ1855),FALSE)</f>
        <v>1620</v>
      </c>
      <c r="AL1855">
        <f t="shared" si="287"/>
        <v>0</v>
      </c>
      <c r="AM1855">
        <f t="shared" si="288"/>
        <v>3</v>
      </c>
      <c r="AN1855" t="str">
        <f t="shared" si="289"/>
        <v>ALERT! 3 Violation founded @METALDET1</v>
      </c>
    </row>
    <row r="1856" spans="1:40">
      <c r="A1856" t="s">
        <v>120</v>
      </c>
      <c r="B1856" t="s">
        <v>121</v>
      </c>
      <c r="C1856" t="s">
        <v>1215</v>
      </c>
      <c r="D1856" t="s">
        <v>129</v>
      </c>
      <c r="E1856">
        <v>1</v>
      </c>
      <c r="G1856" t="s">
        <v>130</v>
      </c>
      <c r="I1856" t="s">
        <v>125</v>
      </c>
      <c r="Z1856" t="str">
        <f>IFERROR(MID(AA1856,FIND("-",H1856,1)+1,20),_xlfn.IFNA(VLOOKUP(F1856&amp;"-"&amp;AA1856,Ref_Kontak!$A:$E,4,FALSE),Ref_Kontak!$H$2))</f>
        <v>628999007703</v>
      </c>
      <c r="AA1856" t="str">
        <f t="shared" si="280"/>
        <v/>
      </c>
      <c r="AB1856" t="str">
        <f t="shared" si="281"/>
        <v/>
      </c>
      <c r="AC1856" t="str">
        <f t="shared" si="282"/>
        <v>628999007703</v>
      </c>
      <c r="AD1856" t="str">
        <f t="shared" si="283"/>
        <v>Halo+,+Visual+AI+5S+mendeteksi+Violation%3A+METALDET1-LINE+8</v>
      </c>
      <c r="AE1856" t="str">
        <f t="shared" si="284"/>
        <v>https://web.whatsapp.com/send/?phone=628999007703&amp;text=Halo+,+Visual+AI+5S+mendeteksi+Violation%3A+METALDET1-LINE+8&amp;type=phone_number&amp;app_absent=0</v>
      </c>
      <c r="AF1856" t="b">
        <f>IF(ISNA(VLOOKUP(D1856&amp;"-"&amp;AB1856, Ref_Kontak!$A:$E, 4, FALSE)), FALSE, TRUE)</f>
        <v>0</v>
      </c>
      <c r="AG1856" t="str">
        <f>_xlfn.IFNA(VLOOKUP(Z1856,Ref_Kontak!H:H,1,FALSE),"FALSE")</f>
        <v>628999007703</v>
      </c>
      <c r="AH1856" t="str">
        <f t="shared" si="285"/>
        <v>METALDET1-LINE 8</v>
      </c>
      <c r="AI1856">
        <f>IF(I1856="violation",COUNTIF($AH$1:AH1856,AH1856),0)</f>
        <v>881</v>
      </c>
      <c r="AJ1856" t="str">
        <f t="shared" si="286"/>
        <v>violation-METALDET1</v>
      </c>
      <c r="AK1856">
        <f>IF(I1856="violation",COUNTIF($AJ$1:AJ1856,AJ1856),FALSE)</f>
        <v>1621</v>
      </c>
      <c r="AL1856">
        <f t="shared" si="287"/>
        <v>0</v>
      </c>
      <c r="AM1856">
        <f t="shared" si="288"/>
        <v>3</v>
      </c>
      <c r="AN1856" t="str">
        <f t="shared" si="289"/>
        <v>ALERT! 3 Violation founded @METALDET1</v>
      </c>
    </row>
    <row r="1857" spans="1:40">
      <c r="A1857" t="s">
        <v>120</v>
      </c>
      <c r="B1857" t="s">
        <v>121</v>
      </c>
      <c r="C1857" t="s">
        <v>1215</v>
      </c>
      <c r="D1857" t="s">
        <v>589</v>
      </c>
      <c r="E1857">
        <v>1</v>
      </c>
      <c r="G1857" t="s">
        <v>130</v>
      </c>
      <c r="I1857" t="s">
        <v>125</v>
      </c>
      <c r="Z1857" t="str">
        <f>IFERROR(MID(AA1857,FIND("-",H1857,1)+1,20),_xlfn.IFNA(VLOOKUP(F1857&amp;"-"&amp;AA1857,Ref_Kontak!$A:$E,4,FALSE),Ref_Kontak!$H$2))</f>
        <v>628999007703</v>
      </c>
      <c r="AA1857" t="str">
        <f t="shared" si="280"/>
        <v/>
      </c>
      <c r="AB1857" t="str">
        <f t="shared" si="281"/>
        <v/>
      </c>
      <c r="AC1857" t="str">
        <f t="shared" si="282"/>
        <v>628999007703</v>
      </c>
      <c r="AD1857" t="str">
        <f t="shared" si="283"/>
        <v>Halo+,+Visual+AI+5S+mendeteksi+Violation%3A+METALDET1-LINE+13</v>
      </c>
      <c r="AE1857" t="str">
        <f t="shared" si="284"/>
        <v>https://web.whatsapp.com/send/?phone=628999007703&amp;text=Halo+,+Visual+AI+5S+mendeteksi+Violation%3A+METALDET1-LINE+13&amp;type=phone_number&amp;app_absent=0</v>
      </c>
      <c r="AF1857" t="b">
        <f>IF(ISNA(VLOOKUP(D1857&amp;"-"&amp;AB1857, Ref_Kontak!$A:$E, 4, FALSE)), FALSE, TRUE)</f>
        <v>0</v>
      </c>
      <c r="AG1857" t="str">
        <f>_xlfn.IFNA(VLOOKUP(Z1857,Ref_Kontak!H:H,1,FALSE),"FALSE")</f>
        <v>628999007703</v>
      </c>
      <c r="AH1857" t="str">
        <f t="shared" si="285"/>
        <v>METALDET1-LINE 13</v>
      </c>
      <c r="AI1857">
        <f>IF(I1857="violation",COUNTIF($AH$1:AH1857,AH1857),0)</f>
        <v>742</v>
      </c>
      <c r="AJ1857" t="str">
        <f t="shared" si="286"/>
        <v>violation-METALDET1</v>
      </c>
      <c r="AK1857">
        <f>IF(I1857="violation",COUNTIF($AJ$1:AJ1857,AJ1857),FALSE)</f>
        <v>1622</v>
      </c>
      <c r="AL1857">
        <f t="shared" si="287"/>
        <v>0</v>
      </c>
      <c r="AM1857">
        <f t="shared" si="288"/>
        <v>3</v>
      </c>
      <c r="AN1857" t="str">
        <f t="shared" si="289"/>
        <v>ALERT! 3 Violation founded @METALDET1</v>
      </c>
    </row>
    <row r="1858" spans="1:40">
      <c r="A1858" t="s">
        <v>120</v>
      </c>
      <c r="B1858" t="s">
        <v>121</v>
      </c>
      <c r="C1858" t="s">
        <v>1216</v>
      </c>
      <c r="D1858" t="s">
        <v>129</v>
      </c>
      <c r="E1858">
        <v>1</v>
      </c>
      <c r="G1858" t="s">
        <v>130</v>
      </c>
      <c r="I1858" t="s">
        <v>125</v>
      </c>
      <c r="Z1858" t="str">
        <f>IFERROR(MID(AA1858,FIND("-",H1858,1)+1,20),_xlfn.IFNA(VLOOKUP(F1858&amp;"-"&amp;AA1858,Ref_Kontak!$A:$E,4,FALSE),Ref_Kontak!$H$2))</f>
        <v>628999007703</v>
      </c>
      <c r="AA1858" t="str">
        <f t="shared" ref="AA1858:AA1921" si="290">CLEAN(SUBSTITUTE(H1858," ",""))</f>
        <v/>
      </c>
      <c r="AB1858" t="str">
        <f t="shared" ref="AB1858:AB1921" si="291">IFERROR(LEFT(AA1858,FIND("-",H1858,1)-1),CLEAN(SUBSTITUTE(SUBSTITUTE(H1858," ",""),"-","")))</f>
        <v/>
      </c>
      <c r="AC1858" t="str">
        <f t="shared" ref="AC1858:AC1921" si="292">IF(LEFT(Z1858,1)="0","62"&amp; MID(Z1858,2,999),Z1858)</f>
        <v>628999007703</v>
      </c>
      <c r="AD1858" t="str">
        <f t="shared" ref="AD1858:AD1921" si="293">"Halo+"&amp;AB1858&amp;","&amp;"+Visual+AI+5S+mendeteksi+Violation%3A+"&amp;SUBSTITUTE(AH1858," ","+")</f>
        <v>Halo+,+Visual+AI+5S+mendeteksi+Violation%3A+METALDET1-LINE+8</v>
      </c>
      <c r="AE1858" t="str">
        <f t="shared" ref="AE1858:AE1921" si="294">"https://web.whatsapp.com/send/?phone="&amp;AC1858&amp;"&amp;text="&amp;AD1858&amp;"&amp;type=phone_number&amp;app_absent=0"</f>
        <v>https://web.whatsapp.com/send/?phone=628999007703&amp;text=Halo+,+Visual+AI+5S+mendeteksi+Violation%3A+METALDET1-LINE+8&amp;type=phone_number&amp;app_absent=0</v>
      </c>
      <c r="AF1858" t="b">
        <f>IF(ISNA(VLOOKUP(D1858&amp;"-"&amp;AB1858, Ref_Kontak!$A:$E, 4, FALSE)), FALSE, TRUE)</f>
        <v>0</v>
      </c>
      <c r="AG1858" t="str">
        <f>_xlfn.IFNA(VLOOKUP(Z1858,Ref_Kontak!H:H,1,FALSE),"FALSE")</f>
        <v>628999007703</v>
      </c>
      <c r="AH1858" t="str">
        <f t="shared" ref="AH1858:AH1921" si="295">G1858&amp;"-"&amp;D1858</f>
        <v>METALDET1-LINE 8</v>
      </c>
      <c r="AI1858">
        <f>IF(I1858="violation",COUNTIF($AH$1:AH1858,AH1858),0)</f>
        <v>882</v>
      </c>
      <c r="AJ1858" t="str">
        <f t="shared" si="286"/>
        <v>violation-METALDET1</v>
      </c>
      <c r="AK1858">
        <f>IF(I1858="violation",COUNTIF($AJ$1:AJ1858,AJ1858),FALSE)</f>
        <v>1623</v>
      </c>
      <c r="AL1858">
        <f t="shared" si="287"/>
        <v>0</v>
      </c>
      <c r="AM1858">
        <f t="shared" si="288"/>
        <v>3</v>
      </c>
      <c r="AN1858" t="str">
        <f t="shared" si="289"/>
        <v>ALERT! 3 Violation founded @METALDET1</v>
      </c>
    </row>
    <row r="1859" spans="1:40">
      <c r="A1859" t="s">
        <v>120</v>
      </c>
      <c r="B1859" t="s">
        <v>121</v>
      </c>
      <c r="C1859" t="s">
        <v>1216</v>
      </c>
      <c r="D1859" t="s">
        <v>589</v>
      </c>
      <c r="E1859">
        <v>1</v>
      </c>
      <c r="G1859" t="s">
        <v>130</v>
      </c>
      <c r="I1859" t="s">
        <v>125</v>
      </c>
      <c r="Z1859" t="str">
        <f>IFERROR(MID(AA1859,FIND("-",H1859,1)+1,20),_xlfn.IFNA(VLOOKUP(F1859&amp;"-"&amp;AA1859,Ref_Kontak!$A:$E,4,FALSE),Ref_Kontak!$H$2))</f>
        <v>628999007703</v>
      </c>
      <c r="AA1859" t="str">
        <f t="shared" si="290"/>
        <v/>
      </c>
      <c r="AB1859" t="str">
        <f t="shared" si="291"/>
        <v/>
      </c>
      <c r="AC1859" t="str">
        <f t="shared" si="292"/>
        <v>628999007703</v>
      </c>
      <c r="AD1859" t="str">
        <f t="shared" si="293"/>
        <v>Halo+,+Visual+AI+5S+mendeteksi+Violation%3A+METALDET1-LINE+13</v>
      </c>
      <c r="AE1859" t="str">
        <f t="shared" si="294"/>
        <v>https://web.whatsapp.com/send/?phone=628999007703&amp;text=Halo+,+Visual+AI+5S+mendeteksi+Violation%3A+METALDET1-LINE+13&amp;type=phone_number&amp;app_absent=0</v>
      </c>
      <c r="AF1859" t="b">
        <f>IF(ISNA(VLOOKUP(D1859&amp;"-"&amp;AB1859, Ref_Kontak!$A:$E, 4, FALSE)), FALSE, TRUE)</f>
        <v>0</v>
      </c>
      <c r="AG1859" t="str">
        <f>_xlfn.IFNA(VLOOKUP(Z1859,Ref_Kontak!H:H,1,FALSE),"FALSE")</f>
        <v>628999007703</v>
      </c>
      <c r="AH1859" t="str">
        <f t="shared" si="295"/>
        <v>METALDET1-LINE 13</v>
      </c>
      <c r="AI1859">
        <f>IF(I1859="violation",COUNTIF($AH$1:AH1859,AH1859),0)</f>
        <v>743</v>
      </c>
      <c r="AJ1859" t="str">
        <f t="shared" ref="AJ1859:AJ1922" si="296">I1859&amp;"-"&amp;G1859</f>
        <v>violation-METALDET1</v>
      </c>
      <c r="AK1859">
        <f>IF(I1859="violation",COUNTIF($AJ$1:AJ1859,AJ1859),FALSE)</f>
        <v>1624</v>
      </c>
      <c r="AL1859">
        <f t="shared" ref="AL1859:AL1922" si="297">IF(AI1859=1,1,0)</f>
        <v>0</v>
      </c>
      <c r="AM1859">
        <f t="shared" ref="AM1859:AM1922" si="298">SUMIF($AJ$2:$AJ$5516,AJ1859,$AL$2:$AL$5516)</f>
        <v>3</v>
      </c>
      <c r="AN1859" t="str">
        <f t="shared" ref="AN1859:AN1922" si="299">"ALERT! " &amp;AM1859&amp; " Violation founded @"&amp;G1859</f>
        <v>ALERT! 3 Violation founded @METALDET1</v>
      </c>
    </row>
    <row r="1860" spans="1:40">
      <c r="A1860" t="s">
        <v>120</v>
      </c>
      <c r="B1860" t="s">
        <v>121</v>
      </c>
      <c r="C1860" t="s">
        <v>1217</v>
      </c>
      <c r="D1860" t="s">
        <v>589</v>
      </c>
      <c r="E1860">
        <v>1</v>
      </c>
      <c r="G1860" t="s">
        <v>130</v>
      </c>
      <c r="I1860" t="s">
        <v>125</v>
      </c>
      <c r="Z1860" t="str">
        <f>IFERROR(MID(AA1860,FIND("-",H1860,1)+1,20),_xlfn.IFNA(VLOOKUP(F1860&amp;"-"&amp;AA1860,Ref_Kontak!$A:$E,4,FALSE),Ref_Kontak!$H$2))</f>
        <v>628999007703</v>
      </c>
      <c r="AA1860" t="str">
        <f t="shared" si="290"/>
        <v/>
      </c>
      <c r="AB1860" t="str">
        <f t="shared" si="291"/>
        <v/>
      </c>
      <c r="AC1860" t="str">
        <f t="shared" si="292"/>
        <v>628999007703</v>
      </c>
      <c r="AD1860" t="str">
        <f t="shared" si="293"/>
        <v>Halo+,+Visual+AI+5S+mendeteksi+Violation%3A+METALDET1-LINE+13</v>
      </c>
      <c r="AE1860" t="str">
        <f t="shared" si="294"/>
        <v>https://web.whatsapp.com/send/?phone=628999007703&amp;text=Halo+,+Visual+AI+5S+mendeteksi+Violation%3A+METALDET1-LINE+13&amp;type=phone_number&amp;app_absent=0</v>
      </c>
      <c r="AF1860" t="b">
        <f>IF(ISNA(VLOOKUP(D1860&amp;"-"&amp;AB1860, Ref_Kontak!$A:$E, 4, FALSE)), FALSE, TRUE)</f>
        <v>0</v>
      </c>
      <c r="AG1860" t="str">
        <f>_xlfn.IFNA(VLOOKUP(Z1860,Ref_Kontak!H:H,1,FALSE),"FALSE")</f>
        <v>628999007703</v>
      </c>
      <c r="AH1860" t="str">
        <f t="shared" si="295"/>
        <v>METALDET1-LINE 13</v>
      </c>
      <c r="AI1860">
        <f>IF(I1860="violation",COUNTIF($AH$1:AH1860,AH1860),0)</f>
        <v>744</v>
      </c>
      <c r="AJ1860" t="str">
        <f t="shared" si="296"/>
        <v>violation-METALDET1</v>
      </c>
      <c r="AK1860">
        <f>IF(I1860="violation",COUNTIF($AJ$1:AJ1860,AJ1860),FALSE)</f>
        <v>1625</v>
      </c>
      <c r="AL1860">
        <f t="shared" si="297"/>
        <v>0</v>
      </c>
      <c r="AM1860">
        <f t="shared" si="298"/>
        <v>3</v>
      </c>
      <c r="AN1860" t="str">
        <f t="shared" si="299"/>
        <v>ALERT! 3 Violation founded @METALDET1</v>
      </c>
    </row>
    <row r="1861" spans="1:40">
      <c r="A1861" t="s">
        <v>120</v>
      </c>
      <c r="B1861" t="s">
        <v>121</v>
      </c>
      <c r="C1861" t="s">
        <v>1217</v>
      </c>
      <c r="D1861" t="s">
        <v>129</v>
      </c>
      <c r="E1861">
        <v>1</v>
      </c>
      <c r="G1861" t="s">
        <v>130</v>
      </c>
      <c r="I1861" t="s">
        <v>125</v>
      </c>
      <c r="Z1861" t="str">
        <f>IFERROR(MID(AA1861,FIND("-",H1861,1)+1,20),_xlfn.IFNA(VLOOKUP(F1861&amp;"-"&amp;AA1861,Ref_Kontak!$A:$E,4,FALSE),Ref_Kontak!$H$2))</f>
        <v>628999007703</v>
      </c>
      <c r="AA1861" t="str">
        <f t="shared" si="290"/>
        <v/>
      </c>
      <c r="AB1861" t="str">
        <f t="shared" si="291"/>
        <v/>
      </c>
      <c r="AC1861" t="str">
        <f t="shared" si="292"/>
        <v>628999007703</v>
      </c>
      <c r="AD1861" t="str">
        <f t="shared" si="293"/>
        <v>Halo+,+Visual+AI+5S+mendeteksi+Violation%3A+METALDET1-LINE+8</v>
      </c>
      <c r="AE1861" t="str">
        <f t="shared" si="294"/>
        <v>https://web.whatsapp.com/send/?phone=628999007703&amp;text=Halo+,+Visual+AI+5S+mendeteksi+Violation%3A+METALDET1-LINE+8&amp;type=phone_number&amp;app_absent=0</v>
      </c>
      <c r="AF1861" t="b">
        <f>IF(ISNA(VLOOKUP(D1861&amp;"-"&amp;AB1861, Ref_Kontak!$A:$E, 4, FALSE)), FALSE, TRUE)</f>
        <v>0</v>
      </c>
      <c r="AG1861" t="str">
        <f>_xlfn.IFNA(VLOOKUP(Z1861,Ref_Kontak!H:H,1,FALSE),"FALSE")</f>
        <v>628999007703</v>
      </c>
      <c r="AH1861" t="str">
        <f t="shared" si="295"/>
        <v>METALDET1-LINE 8</v>
      </c>
      <c r="AI1861">
        <f>IF(I1861="violation",COUNTIF($AH$1:AH1861,AH1861),0)</f>
        <v>883</v>
      </c>
      <c r="AJ1861" t="str">
        <f t="shared" si="296"/>
        <v>violation-METALDET1</v>
      </c>
      <c r="AK1861">
        <f>IF(I1861="violation",COUNTIF($AJ$1:AJ1861,AJ1861),FALSE)</f>
        <v>1626</v>
      </c>
      <c r="AL1861">
        <f t="shared" si="297"/>
        <v>0</v>
      </c>
      <c r="AM1861">
        <f t="shared" si="298"/>
        <v>3</v>
      </c>
      <c r="AN1861" t="str">
        <f t="shared" si="299"/>
        <v>ALERT! 3 Violation founded @METALDET1</v>
      </c>
    </row>
    <row r="1862" spans="1:40">
      <c r="A1862" t="s">
        <v>120</v>
      </c>
      <c r="B1862" t="s">
        <v>121</v>
      </c>
      <c r="C1862" t="s">
        <v>1218</v>
      </c>
      <c r="D1862" t="s">
        <v>129</v>
      </c>
      <c r="E1862">
        <v>1</v>
      </c>
      <c r="G1862" t="s">
        <v>130</v>
      </c>
      <c r="I1862" t="s">
        <v>125</v>
      </c>
      <c r="Z1862" t="str">
        <f>IFERROR(MID(AA1862,FIND("-",H1862,1)+1,20),_xlfn.IFNA(VLOOKUP(F1862&amp;"-"&amp;AA1862,Ref_Kontak!$A:$E,4,FALSE),Ref_Kontak!$H$2))</f>
        <v>628999007703</v>
      </c>
      <c r="AA1862" t="str">
        <f t="shared" si="290"/>
        <v/>
      </c>
      <c r="AB1862" t="str">
        <f t="shared" si="291"/>
        <v/>
      </c>
      <c r="AC1862" t="str">
        <f t="shared" si="292"/>
        <v>628999007703</v>
      </c>
      <c r="AD1862" t="str">
        <f t="shared" si="293"/>
        <v>Halo+,+Visual+AI+5S+mendeteksi+Violation%3A+METALDET1-LINE+8</v>
      </c>
      <c r="AE1862" t="str">
        <f t="shared" si="294"/>
        <v>https://web.whatsapp.com/send/?phone=628999007703&amp;text=Halo+,+Visual+AI+5S+mendeteksi+Violation%3A+METALDET1-LINE+8&amp;type=phone_number&amp;app_absent=0</v>
      </c>
      <c r="AF1862" t="b">
        <f>IF(ISNA(VLOOKUP(D1862&amp;"-"&amp;AB1862, Ref_Kontak!$A:$E, 4, FALSE)), FALSE, TRUE)</f>
        <v>0</v>
      </c>
      <c r="AG1862" t="str">
        <f>_xlfn.IFNA(VLOOKUP(Z1862,Ref_Kontak!H:H,1,FALSE),"FALSE")</f>
        <v>628999007703</v>
      </c>
      <c r="AH1862" t="str">
        <f t="shared" si="295"/>
        <v>METALDET1-LINE 8</v>
      </c>
      <c r="AI1862">
        <f>IF(I1862="violation",COUNTIF($AH$1:AH1862,AH1862),0)</f>
        <v>884</v>
      </c>
      <c r="AJ1862" t="str">
        <f t="shared" si="296"/>
        <v>violation-METALDET1</v>
      </c>
      <c r="AK1862">
        <f>IF(I1862="violation",COUNTIF($AJ$1:AJ1862,AJ1862),FALSE)</f>
        <v>1627</v>
      </c>
      <c r="AL1862">
        <f t="shared" si="297"/>
        <v>0</v>
      </c>
      <c r="AM1862">
        <f t="shared" si="298"/>
        <v>3</v>
      </c>
      <c r="AN1862" t="str">
        <f t="shared" si="299"/>
        <v>ALERT! 3 Violation founded @METALDET1</v>
      </c>
    </row>
    <row r="1863" spans="1:40">
      <c r="A1863" t="s">
        <v>120</v>
      </c>
      <c r="B1863" t="s">
        <v>121</v>
      </c>
      <c r="C1863" t="s">
        <v>1218</v>
      </c>
      <c r="D1863" t="s">
        <v>589</v>
      </c>
      <c r="E1863">
        <v>1</v>
      </c>
      <c r="G1863" t="s">
        <v>130</v>
      </c>
      <c r="I1863" t="s">
        <v>125</v>
      </c>
      <c r="Z1863" t="str">
        <f>IFERROR(MID(AA1863,FIND("-",H1863,1)+1,20),_xlfn.IFNA(VLOOKUP(F1863&amp;"-"&amp;AA1863,Ref_Kontak!$A:$E,4,FALSE),Ref_Kontak!$H$2))</f>
        <v>628999007703</v>
      </c>
      <c r="AA1863" t="str">
        <f t="shared" si="290"/>
        <v/>
      </c>
      <c r="AB1863" t="str">
        <f t="shared" si="291"/>
        <v/>
      </c>
      <c r="AC1863" t="str">
        <f t="shared" si="292"/>
        <v>628999007703</v>
      </c>
      <c r="AD1863" t="str">
        <f t="shared" si="293"/>
        <v>Halo+,+Visual+AI+5S+mendeteksi+Violation%3A+METALDET1-LINE+13</v>
      </c>
      <c r="AE1863" t="str">
        <f t="shared" si="294"/>
        <v>https://web.whatsapp.com/send/?phone=628999007703&amp;text=Halo+,+Visual+AI+5S+mendeteksi+Violation%3A+METALDET1-LINE+13&amp;type=phone_number&amp;app_absent=0</v>
      </c>
      <c r="AF1863" t="b">
        <f>IF(ISNA(VLOOKUP(D1863&amp;"-"&amp;AB1863, Ref_Kontak!$A:$E, 4, FALSE)), FALSE, TRUE)</f>
        <v>0</v>
      </c>
      <c r="AG1863" t="str">
        <f>_xlfn.IFNA(VLOOKUP(Z1863,Ref_Kontak!H:H,1,FALSE),"FALSE")</f>
        <v>628999007703</v>
      </c>
      <c r="AH1863" t="str">
        <f t="shared" si="295"/>
        <v>METALDET1-LINE 13</v>
      </c>
      <c r="AI1863">
        <f>IF(I1863="violation",COUNTIF($AH$1:AH1863,AH1863),0)</f>
        <v>745</v>
      </c>
      <c r="AJ1863" t="str">
        <f t="shared" si="296"/>
        <v>violation-METALDET1</v>
      </c>
      <c r="AK1863">
        <f>IF(I1863="violation",COUNTIF($AJ$1:AJ1863,AJ1863),FALSE)</f>
        <v>1628</v>
      </c>
      <c r="AL1863">
        <f t="shared" si="297"/>
        <v>0</v>
      </c>
      <c r="AM1863">
        <f t="shared" si="298"/>
        <v>3</v>
      </c>
      <c r="AN1863" t="str">
        <f t="shared" si="299"/>
        <v>ALERT! 3 Violation founded @METALDET1</v>
      </c>
    </row>
    <row r="1864" spans="1:40">
      <c r="A1864" t="s">
        <v>120</v>
      </c>
      <c r="B1864" t="s">
        <v>121</v>
      </c>
      <c r="C1864" t="s">
        <v>1219</v>
      </c>
      <c r="D1864" t="s">
        <v>129</v>
      </c>
      <c r="E1864">
        <v>1</v>
      </c>
      <c r="G1864" t="s">
        <v>130</v>
      </c>
      <c r="I1864" t="s">
        <v>125</v>
      </c>
      <c r="Z1864" t="str">
        <f>IFERROR(MID(AA1864,FIND("-",H1864,1)+1,20),_xlfn.IFNA(VLOOKUP(F1864&amp;"-"&amp;AA1864,Ref_Kontak!$A:$E,4,FALSE),Ref_Kontak!$H$2))</f>
        <v>628999007703</v>
      </c>
      <c r="AA1864" t="str">
        <f t="shared" si="290"/>
        <v/>
      </c>
      <c r="AB1864" t="str">
        <f t="shared" si="291"/>
        <v/>
      </c>
      <c r="AC1864" t="str">
        <f t="shared" si="292"/>
        <v>628999007703</v>
      </c>
      <c r="AD1864" t="str">
        <f t="shared" si="293"/>
        <v>Halo+,+Visual+AI+5S+mendeteksi+Violation%3A+METALDET1-LINE+8</v>
      </c>
      <c r="AE1864" t="str">
        <f t="shared" si="294"/>
        <v>https://web.whatsapp.com/send/?phone=628999007703&amp;text=Halo+,+Visual+AI+5S+mendeteksi+Violation%3A+METALDET1-LINE+8&amp;type=phone_number&amp;app_absent=0</v>
      </c>
      <c r="AF1864" t="b">
        <f>IF(ISNA(VLOOKUP(D1864&amp;"-"&amp;AB1864, Ref_Kontak!$A:$E, 4, FALSE)), FALSE, TRUE)</f>
        <v>0</v>
      </c>
      <c r="AG1864" t="str">
        <f>_xlfn.IFNA(VLOOKUP(Z1864,Ref_Kontak!H:H,1,FALSE),"FALSE")</f>
        <v>628999007703</v>
      </c>
      <c r="AH1864" t="str">
        <f t="shared" si="295"/>
        <v>METALDET1-LINE 8</v>
      </c>
      <c r="AI1864">
        <f>IF(I1864="violation",COUNTIF($AH$1:AH1864,AH1864),0)</f>
        <v>885</v>
      </c>
      <c r="AJ1864" t="str">
        <f t="shared" si="296"/>
        <v>violation-METALDET1</v>
      </c>
      <c r="AK1864">
        <f>IF(I1864="violation",COUNTIF($AJ$1:AJ1864,AJ1864),FALSE)</f>
        <v>1629</v>
      </c>
      <c r="AL1864">
        <f t="shared" si="297"/>
        <v>0</v>
      </c>
      <c r="AM1864">
        <f t="shared" si="298"/>
        <v>3</v>
      </c>
      <c r="AN1864" t="str">
        <f t="shared" si="299"/>
        <v>ALERT! 3 Violation founded @METALDET1</v>
      </c>
    </row>
    <row r="1865" spans="1:40">
      <c r="A1865" t="s">
        <v>120</v>
      </c>
      <c r="B1865" t="s">
        <v>121</v>
      </c>
      <c r="C1865" t="s">
        <v>1220</v>
      </c>
      <c r="D1865" t="s">
        <v>589</v>
      </c>
      <c r="E1865">
        <v>1</v>
      </c>
      <c r="G1865" t="s">
        <v>130</v>
      </c>
      <c r="I1865" t="s">
        <v>125</v>
      </c>
      <c r="Z1865" t="str">
        <f>IFERROR(MID(AA1865,FIND("-",H1865,1)+1,20),_xlfn.IFNA(VLOOKUP(F1865&amp;"-"&amp;AA1865,Ref_Kontak!$A:$E,4,FALSE),Ref_Kontak!$H$2))</f>
        <v>628999007703</v>
      </c>
      <c r="AA1865" t="str">
        <f t="shared" si="290"/>
        <v/>
      </c>
      <c r="AB1865" t="str">
        <f t="shared" si="291"/>
        <v/>
      </c>
      <c r="AC1865" t="str">
        <f t="shared" si="292"/>
        <v>628999007703</v>
      </c>
      <c r="AD1865" t="str">
        <f t="shared" si="293"/>
        <v>Halo+,+Visual+AI+5S+mendeteksi+Violation%3A+METALDET1-LINE+13</v>
      </c>
      <c r="AE1865" t="str">
        <f t="shared" si="294"/>
        <v>https://web.whatsapp.com/send/?phone=628999007703&amp;text=Halo+,+Visual+AI+5S+mendeteksi+Violation%3A+METALDET1-LINE+13&amp;type=phone_number&amp;app_absent=0</v>
      </c>
      <c r="AF1865" t="b">
        <f>IF(ISNA(VLOOKUP(D1865&amp;"-"&amp;AB1865, Ref_Kontak!$A:$E, 4, FALSE)), FALSE, TRUE)</f>
        <v>0</v>
      </c>
      <c r="AG1865" t="str">
        <f>_xlfn.IFNA(VLOOKUP(Z1865,Ref_Kontak!H:H,1,FALSE),"FALSE")</f>
        <v>628999007703</v>
      </c>
      <c r="AH1865" t="str">
        <f t="shared" si="295"/>
        <v>METALDET1-LINE 13</v>
      </c>
      <c r="AI1865">
        <f>IF(I1865="violation",COUNTIF($AH$1:AH1865,AH1865),0)</f>
        <v>746</v>
      </c>
      <c r="AJ1865" t="str">
        <f t="shared" si="296"/>
        <v>violation-METALDET1</v>
      </c>
      <c r="AK1865">
        <f>IF(I1865="violation",COUNTIF($AJ$1:AJ1865,AJ1865),FALSE)</f>
        <v>1630</v>
      </c>
      <c r="AL1865">
        <f t="shared" si="297"/>
        <v>0</v>
      </c>
      <c r="AM1865">
        <f t="shared" si="298"/>
        <v>3</v>
      </c>
      <c r="AN1865" t="str">
        <f t="shared" si="299"/>
        <v>ALERT! 3 Violation founded @METALDET1</v>
      </c>
    </row>
    <row r="1866" spans="1:40">
      <c r="A1866" t="s">
        <v>120</v>
      </c>
      <c r="B1866" t="s">
        <v>121</v>
      </c>
      <c r="C1866" t="s">
        <v>1220</v>
      </c>
      <c r="D1866" t="s">
        <v>129</v>
      </c>
      <c r="E1866">
        <v>1</v>
      </c>
      <c r="G1866" t="s">
        <v>130</v>
      </c>
      <c r="I1866" t="s">
        <v>125</v>
      </c>
      <c r="Z1866" t="str">
        <f>IFERROR(MID(AA1866,FIND("-",H1866,1)+1,20),_xlfn.IFNA(VLOOKUP(F1866&amp;"-"&amp;AA1866,Ref_Kontak!$A:$E,4,FALSE),Ref_Kontak!$H$2))</f>
        <v>628999007703</v>
      </c>
      <c r="AA1866" t="str">
        <f t="shared" si="290"/>
        <v/>
      </c>
      <c r="AB1866" t="str">
        <f t="shared" si="291"/>
        <v/>
      </c>
      <c r="AC1866" t="str">
        <f t="shared" si="292"/>
        <v>628999007703</v>
      </c>
      <c r="AD1866" t="str">
        <f t="shared" si="293"/>
        <v>Halo+,+Visual+AI+5S+mendeteksi+Violation%3A+METALDET1-LINE+8</v>
      </c>
      <c r="AE1866" t="str">
        <f t="shared" si="294"/>
        <v>https://web.whatsapp.com/send/?phone=628999007703&amp;text=Halo+,+Visual+AI+5S+mendeteksi+Violation%3A+METALDET1-LINE+8&amp;type=phone_number&amp;app_absent=0</v>
      </c>
      <c r="AF1866" t="b">
        <f>IF(ISNA(VLOOKUP(D1866&amp;"-"&amp;AB1866, Ref_Kontak!$A:$E, 4, FALSE)), FALSE, TRUE)</f>
        <v>0</v>
      </c>
      <c r="AG1866" t="str">
        <f>_xlfn.IFNA(VLOOKUP(Z1866,Ref_Kontak!H:H,1,FALSE),"FALSE")</f>
        <v>628999007703</v>
      </c>
      <c r="AH1866" t="str">
        <f t="shared" si="295"/>
        <v>METALDET1-LINE 8</v>
      </c>
      <c r="AI1866">
        <f>IF(I1866="violation",COUNTIF($AH$1:AH1866,AH1866),0)</f>
        <v>886</v>
      </c>
      <c r="AJ1866" t="str">
        <f t="shared" si="296"/>
        <v>violation-METALDET1</v>
      </c>
      <c r="AK1866">
        <f>IF(I1866="violation",COUNTIF($AJ$1:AJ1866,AJ1866),FALSE)</f>
        <v>1631</v>
      </c>
      <c r="AL1866">
        <f t="shared" si="297"/>
        <v>0</v>
      </c>
      <c r="AM1866">
        <f t="shared" si="298"/>
        <v>3</v>
      </c>
      <c r="AN1866" t="str">
        <f t="shared" si="299"/>
        <v>ALERT! 3 Violation founded @METALDET1</v>
      </c>
    </row>
    <row r="1867" spans="1:40">
      <c r="A1867" t="s">
        <v>120</v>
      </c>
      <c r="B1867" t="s">
        <v>121</v>
      </c>
      <c r="C1867" t="s">
        <v>1220</v>
      </c>
      <c r="D1867" t="s">
        <v>589</v>
      </c>
      <c r="E1867">
        <v>1</v>
      </c>
      <c r="G1867" t="s">
        <v>130</v>
      </c>
      <c r="I1867" t="s">
        <v>125</v>
      </c>
      <c r="Z1867" t="str">
        <f>IFERROR(MID(AA1867,FIND("-",H1867,1)+1,20),_xlfn.IFNA(VLOOKUP(F1867&amp;"-"&amp;AA1867,Ref_Kontak!$A:$E,4,FALSE),Ref_Kontak!$H$2))</f>
        <v>628999007703</v>
      </c>
      <c r="AA1867" t="str">
        <f t="shared" si="290"/>
        <v/>
      </c>
      <c r="AB1867" t="str">
        <f t="shared" si="291"/>
        <v/>
      </c>
      <c r="AC1867" t="str">
        <f t="shared" si="292"/>
        <v>628999007703</v>
      </c>
      <c r="AD1867" t="str">
        <f t="shared" si="293"/>
        <v>Halo+,+Visual+AI+5S+mendeteksi+Violation%3A+METALDET1-LINE+13</v>
      </c>
      <c r="AE1867" t="str">
        <f t="shared" si="294"/>
        <v>https://web.whatsapp.com/send/?phone=628999007703&amp;text=Halo+,+Visual+AI+5S+mendeteksi+Violation%3A+METALDET1-LINE+13&amp;type=phone_number&amp;app_absent=0</v>
      </c>
      <c r="AF1867" t="b">
        <f>IF(ISNA(VLOOKUP(D1867&amp;"-"&amp;AB1867, Ref_Kontak!$A:$E, 4, FALSE)), FALSE, TRUE)</f>
        <v>0</v>
      </c>
      <c r="AG1867" t="str">
        <f>_xlfn.IFNA(VLOOKUP(Z1867,Ref_Kontak!H:H,1,FALSE),"FALSE")</f>
        <v>628999007703</v>
      </c>
      <c r="AH1867" t="str">
        <f t="shared" si="295"/>
        <v>METALDET1-LINE 13</v>
      </c>
      <c r="AI1867">
        <f>IF(I1867="violation",COUNTIF($AH$1:AH1867,AH1867),0)</f>
        <v>747</v>
      </c>
      <c r="AJ1867" t="str">
        <f t="shared" si="296"/>
        <v>violation-METALDET1</v>
      </c>
      <c r="AK1867">
        <f>IF(I1867="violation",COUNTIF($AJ$1:AJ1867,AJ1867),FALSE)</f>
        <v>1632</v>
      </c>
      <c r="AL1867">
        <f t="shared" si="297"/>
        <v>0</v>
      </c>
      <c r="AM1867">
        <f t="shared" si="298"/>
        <v>3</v>
      </c>
      <c r="AN1867" t="str">
        <f t="shared" si="299"/>
        <v>ALERT! 3 Violation founded @METALDET1</v>
      </c>
    </row>
    <row r="1868" spans="1:40">
      <c r="A1868" t="s">
        <v>120</v>
      </c>
      <c r="B1868" t="s">
        <v>121</v>
      </c>
      <c r="C1868" t="s">
        <v>1221</v>
      </c>
      <c r="D1868" t="s">
        <v>129</v>
      </c>
      <c r="E1868">
        <v>1</v>
      </c>
      <c r="G1868" t="s">
        <v>130</v>
      </c>
      <c r="I1868" t="s">
        <v>125</v>
      </c>
      <c r="Z1868" t="str">
        <f>IFERROR(MID(AA1868,FIND("-",H1868,1)+1,20),_xlfn.IFNA(VLOOKUP(F1868&amp;"-"&amp;AA1868,Ref_Kontak!$A:$E,4,FALSE),Ref_Kontak!$H$2))</f>
        <v>628999007703</v>
      </c>
      <c r="AA1868" t="str">
        <f t="shared" si="290"/>
        <v/>
      </c>
      <c r="AB1868" t="str">
        <f t="shared" si="291"/>
        <v/>
      </c>
      <c r="AC1868" t="str">
        <f t="shared" si="292"/>
        <v>628999007703</v>
      </c>
      <c r="AD1868" t="str">
        <f t="shared" si="293"/>
        <v>Halo+,+Visual+AI+5S+mendeteksi+Violation%3A+METALDET1-LINE+8</v>
      </c>
      <c r="AE1868" t="str">
        <f t="shared" si="294"/>
        <v>https://web.whatsapp.com/send/?phone=628999007703&amp;text=Halo+,+Visual+AI+5S+mendeteksi+Violation%3A+METALDET1-LINE+8&amp;type=phone_number&amp;app_absent=0</v>
      </c>
      <c r="AF1868" t="b">
        <f>IF(ISNA(VLOOKUP(D1868&amp;"-"&amp;AB1868, Ref_Kontak!$A:$E, 4, FALSE)), FALSE, TRUE)</f>
        <v>0</v>
      </c>
      <c r="AG1868" t="str">
        <f>_xlfn.IFNA(VLOOKUP(Z1868,Ref_Kontak!H:H,1,FALSE),"FALSE")</f>
        <v>628999007703</v>
      </c>
      <c r="AH1868" t="str">
        <f t="shared" si="295"/>
        <v>METALDET1-LINE 8</v>
      </c>
      <c r="AI1868">
        <f>IF(I1868="violation",COUNTIF($AH$1:AH1868,AH1868),0)</f>
        <v>887</v>
      </c>
      <c r="AJ1868" t="str">
        <f t="shared" si="296"/>
        <v>violation-METALDET1</v>
      </c>
      <c r="AK1868">
        <f>IF(I1868="violation",COUNTIF($AJ$1:AJ1868,AJ1868),FALSE)</f>
        <v>1633</v>
      </c>
      <c r="AL1868">
        <f t="shared" si="297"/>
        <v>0</v>
      </c>
      <c r="AM1868">
        <f t="shared" si="298"/>
        <v>3</v>
      </c>
      <c r="AN1868" t="str">
        <f t="shared" si="299"/>
        <v>ALERT! 3 Violation founded @METALDET1</v>
      </c>
    </row>
    <row r="1869" spans="1:40">
      <c r="A1869" t="s">
        <v>120</v>
      </c>
      <c r="B1869" t="s">
        <v>121</v>
      </c>
      <c r="C1869" t="s">
        <v>1221</v>
      </c>
      <c r="D1869" t="s">
        <v>589</v>
      </c>
      <c r="E1869">
        <v>1</v>
      </c>
      <c r="G1869" t="s">
        <v>130</v>
      </c>
      <c r="I1869" t="s">
        <v>125</v>
      </c>
      <c r="Z1869" t="str">
        <f>IFERROR(MID(AA1869,FIND("-",H1869,1)+1,20),_xlfn.IFNA(VLOOKUP(F1869&amp;"-"&amp;AA1869,Ref_Kontak!$A:$E,4,FALSE),Ref_Kontak!$H$2))</f>
        <v>628999007703</v>
      </c>
      <c r="AA1869" t="str">
        <f t="shared" si="290"/>
        <v/>
      </c>
      <c r="AB1869" t="str">
        <f t="shared" si="291"/>
        <v/>
      </c>
      <c r="AC1869" t="str">
        <f t="shared" si="292"/>
        <v>628999007703</v>
      </c>
      <c r="AD1869" t="str">
        <f t="shared" si="293"/>
        <v>Halo+,+Visual+AI+5S+mendeteksi+Violation%3A+METALDET1-LINE+13</v>
      </c>
      <c r="AE1869" t="str">
        <f t="shared" si="294"/>
        <v>https://web.whatsapp.com/send/?phone=628999007703&amp;text=Halo+,+Visual+AI+5S+mendeteksi+Violation%3A+METALDET1-LINE+13&amp;type=phone_number&amp;app_absent=0</v>
      </c>
      <c r="AF1869" t="b">
        <f>IF(ISNA(VLOOKUP(D1869&amp;"-"&amp;AB1869, Ref_Kontak!$A:$E, 4, FALSE)), FALSE, TRUE)</f>
        <v>0</v>
      </c>
      <c r="AG1869" t="str">
        <f>_xlfn.IFNA(VLOOKUP(Z1869,Ref_Kontak!H:H,1,FALSE),"FALSE")</f>
        <v>628999007703</v>
      </c>
      <c r="AH1869" t="str">
        <f t="shared" si="295"/>
        <v>METALDET1-LINE 13</v>
      </c>
      <c r="AI1869">
        <f>IF(I1869="violation",COUNTIF($AH$1:AH1869,AH1869),0)</f>
        <v>748</v>
      </c>
      <c r="AJ1869" t="str">
        <f t="shared" si="296"/>
        <v>violation-METALDET1</v>
      </c>
      <c r="AK1869">
        <f>IF(I1869="violation",COUNTIF($AJ$1:AJ1869,AJ1869),FALSE)</f>
        <v>1634</v>
      </c>
      <c r="AL1869">
        <f t="shared" si="297"/>
        <v>0</v>
      </c>
      <c r="AM1869">
        <f t="shared" si="298"/>
        <v>3</v>
      </c>
      <c r="AN1869" t="str">
        <f t="shared" si="299"/>
        <v>ALERT! 3 Violation founded @METALDET1</v>
      </c>
    </row>
    <row r="1870" spans="1:40">
      <c r="A1870" t="s">
        <v>120</v>
      </c>
      <c r="B1870" t="s">
        <v>121</v>
      </c>
      <c r="C1870" t="s">
        <v>1222</v>
      </c>
      <c r="D1870" t="s">
        <v>589</v>
      </c>
      <c r="E1870">
        <v>1</v>
      </c>
      <c r="G1870" t="s">
        <v>130</v>
      </c>
      <c r="I1870" t="s">
        <v>125</v>
      </c>
      <c r="Z1870" t="str">
        <f>IFERROR(MID(AA1870,FIND("-",H1870,1)+1,20),_xlfn.IFNA(VLOOKUP(F1870&amp;"-"&amp;AA1870,Ref_Kontak!$A:$E,4,FALSE),Ref_Kontak!$H$2))</f>
        <v>628999007703</v>
      </c>
      <c r="AA1870" t="str">
        <f t="shared" si="290"/>
        <v/>
      </c>
      <c r="AB1870" t="str">
        <f t="shared" si="291"/>
        <v/>
      </c>
      <c r="AC1870" t="str">
        <f t="shared" si="292"/>
        <v>628999007703</v>
      </c>
      <c r="AD1870" t="str">
        <f t="shared" si="293"/>
        <v>Halo+,+Visual+AI+5S+mendeteksi+Violation%3A+METALDET1-LINE+13</v>
      </c>
      <c r="AE1870" t="str">
        <f t="shared" si="294"/>
        <v>https://web.whatsapp.com/send/?phone=628999007703&amp;text=Halo+,+Visual+AI+5S+mendeteksi+Violation%3A+METALDET1-LINE+13&amp;type=phone_number&amp;app_absent=0</v>
      </c>
      <c r="AF1870" t="b">
        <f>IF(ISNA(VLOOKUP(D1870&amp;"-"&amp;AB1870, Ref_Kontak!$A:$E, 4, FALSE)), FALSE, TRUE)</f>
        <v>0</v>
      </c>
      <c r="AG1870" t="str">
        <f>_xlfn.IFNA(VLOOKUP(Z1870,Ref_Kontak!H:H,1,FALSE),"FALSE")</f>
        <v>628999007703</v>
      </c>
      <c r="AH1870" t="str">
        <f t="shared" si="295"/>
        <v>METALDET1-LINE 13</v>
      </c>
      <c r="AI1870">
        <f>IF(I1870="violation",COUNTIF($AH$1:AH1870,AH1870),0)</f>
        <v>749</v>
      </c>
      <c r="AJ1870" t="str">
        <f t="shared" si="296"/>
        <v>violation-METALDET1</v>
      </c>
      <c r="AK1870">
        <f>IF(I1870="violation",COUNTIF($AJ$1:AJ1870,AJ1870),FALSE)</f>
        <v>1635</v>
      </c>
      <c r="AL1870">
        <f t="shared" si="297"/>
        <v>0</v>
      </c>
      <c r="AM1870">
        <f t="shared" si="298"/>
        <v>3</v>
      </c>
      <c r="AN1870" t="str">
        <f t="shared" si="299"/>
        <v>ALERT! 3 Violation founded @METALDET1</v>
      </c>
    </row>
    <row r="1871" spans="1:40">
      <c r="A1871" t="s">
        <v>120</v>
      </c>
      <c r="B1871" t="s">
        <v>121</v>
      </c>
      <c r="C1871" t="s">
        <v>1222</v>
      </c>
      <c r="D1871" t="s">
        <v>129</v>
      </c>
      <c r="E1871">
        <v>1</v>
      </c>
      <c r="G1871" t="s">
        <v>130</v>
      </c>
      <c r="I1871" t="s">
        <v>125</v>
      </c>
      <c r="Z1871" t="str">
        <f>IFERROR(MID(AA1871,FIND("-",H1871,1)+1,20),_xlfn.IFNA(VLOOKUP(F1871&amp;"-"&amp;AA1871,Ref_Kontak!$A:$E,4,FALSE),Ref_Kontak!$H$2))</f>
        <v>628999007703</v>
      </c>
      <c r="AA1871" t="str">
        <f t="shared" si="290"/>
        <v/>
      </c>
      <c r="AB1871" t="str">
        <f t="shared" si="291"/>
        <v/>
      </c>
      <c r="AC1871" t="str">
        <f t="shared" si="292"/>
        <v>628999007703</v>
      </c>
      <c r="AD1871" t="str">
        <f t="shared" si="293"/>
        <v>Halo+,+Visual+AI+5S+mendeteksi+Violation%3A+METALDET1-LINE+8</v>
      </c>
      <c r="AE1871" t="str">
        <f t="shared" si="294"/>
        <v>https://web.whatsapp.com/send/?phone=628999007703&amp;text=Halo+,+Visual+AI+5S+mendeteksi+Violation%3A+METALDET1-LINE+8&amp;type=phone_number&amp;app_absent=0</v>
      </c>
      <c r="AF1871" t="b">
        <f>IF(ISNA(VLOOKUP(D1871&amp;"-"&amp;AB1871, Ref_Kontak!$A:$E, 4, FALSE)), FALSE, TRUE)</f>
        <v>0</v>
      </c>
      <c r="AG1871" t="str">
        <f>_xlfn.IFNA(VLOOKUP(Z1871,Ref_Kontak!H:H,1,FALSE),"FALSE")</f>
        <v>628999007703</v>
      </c>
      <c r="AH1871" t="str">
        <f t="shared" si="295"/>
        <v>METALDET1-LINE 8</v>
      </c>
      <c r="AI1871">
        <f>IF(I1871="violation",COUNTIF($AH$1:AH1871,AH1871),0)</f>
        <v>888</v>
      </c>
      <c r="AJ1871" t="str">
        <f t="shared" si="296"/>
        <v>violation-METALDET1</v>
      </c>
      <c r="AK1871">
        <f>IF(I1871="violation",COUNTIF($AJ$1:AJ1871,AJ1871),FALSE)</f>
        <v>1636</v>
      </c>
      <c r="AL1871">
        <f t="shared" si="297"/>
        <v>0</v>
      </c>
      <c r="AM1871">
        <f t="shared" si="298"/>
        <v>3</v>
      </c>
      <c r="AN1871" t="str">
        <f t="shared" si="299"/>
        <v>ALERT! 3 Violation founded @METALDET1</v>
      </c>
    </row>
    <row r="1872" spans="1:40">
      <c r="A1872" t="s">
        <v>120</v>
      </c>
      <c r="B1872" t="s">
        <v>121</v>
      </c>
      <c r="C1872" t="s">
        <v>1223</v>
      </c>
      <c r="D1872" t="s">
        <v>129</v>
      </c>
      <c r="E1872">
        <v>1</v>
      </c>
      <c r="G1872" t="s">
        <v>130</v>
      </c>
      <c r="I1872" t="s">
        <v>125</v>
      </c>
      <c r="Z1872" t="str">
        <f>IFERROR(MID(AA1872,FIND("-",H1872,1)+1,20),_xlfn.IFNA(VLOOKUP(F1872&amp;"-"&amp;AA1872,Ref_Kontak!$A:$E,4,FALSE),Ref_Kontak!$H$2))</f>
        <v>628999007703</v>
      </c>
      <c r="AA1872" t="str">
        <f t="shared" si="290"/>
        <v/>
      </c>
      <c r="AB1872" t="str">
        <f t="shared" si="291"/>
        <v/>
      </c>
      <c r="AC1872" t="str">
        <f t="shared" si="292"/>
        <v>628999007703</v>
      </c>
      <c r="AD1872" t="str">
        <f t="shared" si="293"/>
        <v>Halo+,+Visual+AI+5S+mendeteksi+Violation%3A+METALDET1-LINE+8</v>
      </c>
      <c r="AE1872" t="str">
        <f t="shared" si="294"/>
        <v>https://web.whatsapp.com/send/?phone=628999007703&amp;text=Halo+,+Visual+AI+5S+mendeteksi+Violation%3A+METALDET1-LINE+8&amp;type=phone_number&amp;app_absent=0</v>
      </c>
      <c r="AF1872" t="b">
        <f>IF(ISNA(VLOOKUP(D1872&amp;"-"&amp;AB1872, Ref_Kontak!$A:$E, 4, FALSE)), FALSE, TRUE)</f>
        <v>0</v>
      </c>
      <c r="AG1872" t="str">
        <f>_xlfn.IFNA(VLOOKUP(Z1872,Ref_Kontak!H:H,1,FALSE),"FALSE")</f>
        <v>628999007703</v>
      </c>
      <c r="AH1872" t="str">
        <f t="shared" si="295"/>
        <v>METALDET1-LINE 8</v>
      </c>
      <c r="AI1872">
        <f>IF(I1872="violation",COUNTIF($AH$1:AH1872,AH1872),0)</f>
        <v>889</v>
      </c>
      <c r="AJ1872" t="str">
        <f t="shared" si="296"/>
        <v>violation-METALDET1</v>
      </c>
      <c r="AK1872">
        <f>IF(I1872="violation",COUNTIF($AJ$1:AJ1872,AJ1872),FALSE)</f>
        <v>1637</v>
      </c>
      <c r="AL1872">
        <f t="shared" si="297"/>
        <v>0</v>
      </c>
      <c r="AM1872">
        <f t="shared" si="298"/>
        <v>3</v>
      </c>
      <c r="AN1872" t="str">
        <f t="shared" si="299"/>
        <v>ALERT! 3 Violation founded @METALDET1</v>
      </c>
    </row>
    <row r="1873" spans="1:40">
      <c r="A1873" t="s">
        <v>120</v>
      </c>
      <c r="B1873" t="s">
        <v>121</v>
      </c>
      <c r="C1873" t="s">
        <v>1223</v>
      </c>
      <c r="D1873" t="s">
        <v>589</v>
      </c>
      <c r="E1873">
        <v>1</v>
      </c>
      <c r="G1873" t="s">
        <v>130</v>
      </c>
      <c r="I1873" t="s">
        <v>125</v>
      </c>
      <c r="Z1873" t="str">
        <f>IFERROR(MID(AA1873,FIND("-",H1873,1)+1,20),_xlfn.IFNA(VLOOKUP(F1873&amp;"-"&amp;AA1873,Ref_Kontak!$A:$E,4,FALSE),Ref_Kontak!$H$2))</f>
        <v>628999007703</v>
      </c>
      <c r="AA1873" t="str">
        <f t="shared" si="290"/>
        <v/>
      </c>
      <c r="AB1873" t="str">
        <f t="shared" si="291"/>
        <v/>
      </c>
      <c r="AC1873" t="str">
        <f t="shared" si="292"/>
        <v>628999007703</v>
      </c>
      <c r="AD1873" t="str">
        <f t="shared" si="293"/>
        <v>Halo+,+Visual+AI+5S+mendeteksi+Violation%3A+METALDET1-LINE+13</v>
      </c>
      <c r="AE1873" t="str">
        <f t="shared" si="294"/>
        <v>https://web.whatsapp.com/send/?phone=628999007703&amp;text=Halo+,+Visual+AI+5S+mendeteksi+Violation%3A+METALDET1-LINE+13&amp;type=phone_number&amp;app_absent=0</v>
      </c>
      <c r="AF1873" t="b">
        <f>IF(ISNA(VLOOKUP(D1873&amp;"-"&amp;AB1873, Ref_Kontak!$A:$E, 4, FALSE)), FALSE, TRUE)</f>
        <v>0</v>
      </c>
      <c r="AG1873" t="str">
        <f>_xlfn.IFNA(VLOOKUP(Z1873,Ref_Kontak!H:H,1,FALSE),"FALSE")</f>
        <v>628999007703</v>
      </c>
      <c r="AH1873" t="str">
        <f t="shared" si="295"/>
        <v>METALDET1-LINE 13</v>
      </c>
      <c r="AI1873">
        <f>IF(I1873="violation",COUNTIF($AH$1:AH1873,AH1873),0)</f>
        <v>750</v>
      </c>
      <c r="AJ1873" t="str">
        <f t="shared" si="296"/>
        <v>violation-METALDET1</v>
      </c>
      <c r="AK1873">
        <f>IF(I1873="violation",COUNTIF($AJ$1:AJ1873,AJ1873),FALSE)</f>
        <v>1638</v>
      </c>
      <c r="AL1873">
        <f t="shared" si="297"/>
        <v>0</v>
      </c>
      <c r="AM1873">
        <f t="shared" si="298"/>
        <v>3</v>
      </c>
      <c r="AN1873" t="str">
        <f t="shared" si="299"/>
        <v>ALERT! 3 Violation founded @METALDET1</v>
      </c>
    </row>
    <row r="1874" spans="1:40">
      <c r="A1874" t="s">
        <v>120</v>
      </c>
      <c r="B1874" t="s">
        <v>121</v>
      </c>
      <c r="C1874" t="s">
        <v>1224</v>
      </c>
      <c r="D1874" t="s">
        <v>129</v>
      </c>
      <c r="E1874">
        <v>1</v>
      </c>
      <c r="G1874" t="s">
        <v>130</v>
      </c>
      <c r="I1874" t="s">
        <v>125</v>
      </c>
      <c r="Z1874" t="str">
        <f>IFERROR(MID(AA1874,FIND("-",H1874,1)+1,20),_xlfn.IFNA(VLOOKUP(F1874&amp;"-"&amp;AA1874,Ref_Kontak!$A:$E,4,FALSE),Ref_Kontak!$H$2))</f>
        <v>628999007703</v>
      </c>
      <c r="AA1874" t="str">
        <f t="shared" si="290"/>
        <v/>
      </c>
      <c r="AB1874" t="str">
        <f t="shared" si="291"/>
        <v/>
      </c>
      <c r="AC1874" t="str">
        <f t="shared" si="292"/>
        <v>628999007703</v>
      </c>
      <c r="AD1874" t="str">
        <f t="shared" si="293"/>
        <v>Halo+,+Visual+AI+5S+mendeteksi+Violation%3A+METALDET1-LINE+8</v>
      </c>
      <c r="AE1874" t="str">
        <f t="shared" si="294"/>
        <v>https://web.whatsapp.com/send/?phone=628999007703&amp;text=Halo+,+Visual+AI+5S+mendeteksi+Violation%3A+METALDET1-LINE+8&amp;type=phone_number&amp;app_absent=0</v>
      </c>
      <c r="AF1874" t="b">
        <f>IF(ISNA(VLOOKUP(D1874&amp;"-"&amp;AB1874, Ref_Kontak!$A:$E, 4, FALSE)), FALSE, TRUE)</f>
        <v>0</v>
      </c>
      <c r="AG1874" t="str">
        <f>_xlfn.IFNA(VLOOKUP(Z1874,Ref_Kontak!H:H,1,FALSE),"FALSE")</f>
        <v>628999007703</v>
      </c>
      <c r="AH1874" t="str">
        <f t="shared" si="295"/>
        <v>METALDET1-LINE 8</v>
      </c>
      <c r="AI1874">
        <f>IF(I1874="violation",COUNTIF($AH$1:AH1874,AH1874),0)</f>
        <v>890</v>
      </c>
      <c r="AJ1874" t="str">
        <f t="shared" si="296"/>
        <v>violation-METALDET1</v>
      </c>
      <c r="AK1874">
        <f>IF(I1874="violation",COUNTIF($AJ$1:AJ1874,AJ1874),FALSE)</f>
        <v>1639</v>
      </c>
      <c r="AL1874">
        <f t="shared" si="297"/>
        <v>0</v>
      </c>
      <c r="AM1874">
        <f t="shared" si="298"/>
        <v>3</v>
      </c>
      <c r="AN1874" t="str">
        <f t="shared" si="299"/>
        <v>ALERT! 3 Violation founded @METALDET1</v>
      </c>
    </row>
    <row r="1875" spans="1:40">
      <c r="A1875" t="s">
        <v>120</v>
      </c>
      <c r="B1875" t="s">
        <v>121</v>
      </c>
      <c r="C1875" t="s">
        <v>1225</v>
      </c>
      <c r="D1875" t="s">
        <v>589</v>
      </c>
      <c r="E1875">
        <v>1</v>
      </c>
      <c r="G1875" t="s">
        <v>130</v>
      </c>
      <c r="I1875" t="s">
        <v>125</v>
      </c>
      <c r="Z1875" t="str">
        <f>IFERROR(MID(AA1875,FIND("-",H1875,1)+1,20),_xlfn.IFNA(VLOOKUP(F1875&amp;"-"&amp;AA1875,Ref_Kontak!$A:$E,4,FALSE),Ref_Kontak!$H$2))</f>
        <v>628999007703</v>
      </c>
      <c r="AA1875" t="str">
        <f t="shared" si="290"/>
        <v/>
      </c>
      <c r="AB1875" t="str">
        <f t="shared" si="291"/>
        <v/>
      </c>
      <c r="AC1875" t="str">
        <f t="shared" si="292"/>
        <v>628999007703</v>
      </c>
      <c r="AD1875" t="str">
        <f t="shared" si="293"/>
        <v>Halo+,+Visual+AI+5S+mendeteksi+Violation%3A+METALDET1-LINE+13</v>
      </c>
      <c r="AE1875" t="str">
        <f t="shared" si="294"/>
        <v>https://web.whatsapp.com/send/?phone=628999007703&amp;text=Halo+,+Visual+AI+5S+mendeteksi+Violation%3A+METALDET1-LINE+13&amp;type=phone_number&amp;app_absent=0</v>
      </c>
      <c r="AF1875" t="b">
        <f>IF(ISNA(VLOOKUP(D1875&amp;"-"&amp;AB1875, Ref_Kontak!$A:$E, 4, FALSE)), FALSE, TRUE)</f>
        <v>0</v>
      </c>
      <c r="AG1875" t="str">
        <f>_xlfn.IFNA(VLOOKUP(Z1875,Ref_Kontak!H:H,1,FALSE),"FALSE")</f>
        <v>628999007703</v>
      </c>
      <c r="AH1875" t="str">
        <f t="shared" si="295"/>
        <v>METALDET1-LINE 13</v>
      </c>
      <c r="AI1875">
        <f>IF(I1875="violation",COUNTIF($AH$1:AH1875,AH1875),0)</f>
        <v>751</v>
      </c>
      <c r="AJ1875" t="str">
        <f t="shared" si="296"/>
        <v>violation-METALDET1</v>
      </c>
      <c r="AK1875">
        <f>IF(I1875="violation",COUNTIF($AJ$1:AJ1875,AJ1875),FALSE)</f>
        <v>1640</v>
      </c>
      <c r="AL1875">
        <f t="shared" si="297"/>
        <v>0</v>
      </c>
      <c r="AM1875">
        <f t="shared" si="298"/>
        <v>3</v>
      </c>
      <c r="AN1875" t="str">
        <f t="shared" si="299"/>
        <v>ALERT! 3 Violation founded @METALDET1</v>
      </c>
    </row>
    <row r="1876" spans="1:40">
      <c r="A1876" t="s">
        <v>120</v>
      </c>
      <c r="B1876" t="s">
        <v>121</v>
      </c>
      <c r="C1876" t="s">
        <v>1225</v>
      </c>
      <c r="D1876" t="s">
        <v>129</v>
      </c>
      <c r="E1876">
        <v>1</v>
      </c>
      <c r="G1876" t="s">
        <v>130</v>
      </c>
      <c r="I1876" t="s">
        <v>125</v>
      </c>
      <c r="Z1876" t="str">
        <f>IFERROR(MID(AA1876,FIND("-",H1876,1)+1,20),_xlfn.IFNA(VLOOKUP(F1876&amp;"-"&amp;AA1876,Ref_Kontak!$A:$E,4,FALSE),Ref_Kontak!$H$2))</f>
        <v>628999007703</v>
      </c>
      <c r="AA1876" t="str">
        <f t="shared" si="290"/>
        <v/>
      </c>
      <c r="AB1876" t="str">
        <f t="shared" si="291"/>
        <v/>
      </c>
      <c r="AC1876" t="str">
        <f t="shared" si="292"/>
        <v>628999007703</v>
      </c>
      <c r="AD1876" t="str">
        <f t="shared" si="293"/>
        <v>Halo+,+Visual+AI+5S+mendeteksi+Violation%3A+METALDET1-LINE+8</v>
      </c>
      <c r="AE1876" t="str">
        <f t="shared" si="294"/>
        <v>https://web.whatsapp.com/send/?phone=628999007703&amp;text=Halo+,+Visual+AI+5S+mendeteksi+Violation%3A+METALDET1-LINE+8&amp;type=phone_number&amp;app_absent=0</v>
      </c>
      <c r="AF1876" t="b">
        <f>IF(ISNA(VLOOKUP(D1876&amp;"-"&amp;AB1876, Ref_Kontak!$A:$E, 4, FALSE)), FALSE, TRUE)</f>
        <v>0</v>
      </c>
      <c r="AG1876" t="str">
        <f>_xlfn.IFNA(VLOOKUP(Z1876,Ref_Kontak!H:H,1,FALSE),"FALSE")</f>
        <v>628999007703</v>
      </c>
      <c r="AH1876" t="str">
        <f t="shared" si="295"/>
        <v>METALDET1-LINE 8</v>
      </c>
      <c r="AI1876">
        <f>IF(I1876="violation",COUNTIF($AH$1:AH1876,AH1876),0)</f>
        <v>891</v>
      </c>
      <c r="AJ1876" t="str">
        <f t="shared" si="296"/>
        <v>violation-METALDET1</v>
      </c>
      <c r="AK1876">
        <f>IF(I1876="violation",COUNTIF($AJ$1:AJ1876,AJ1876),FALSE)</f>
        <v>1641</v>
      </c>
      <c r="AL1876">
        <f t="shared" si="297"/>
        <v>0</v>
      </c>
      <c r="AM1876">
        <f t="shared" si="298"/>
        <v>3</v>
      </c>
      <c r="AN1876" t="str">
        <f t="shared" si="299"/>
        <v>ALERT! 3 Violation founded @METALDET1</v>
      </c>
    </row>
    <row r="1877" spans="1:40">
      <c r="A1877" t="s">
        <v>120</v>
      </c>
      <c r="B1877" t="s">
        <v>121</v>
      </c>
      <c r="C1877" t="s">
        <v>1225</v>
      </c>
      <c r="D1877" t="s">
        <v>589</v>
      </c>
      <c r="E1877">
        <v>1</v>
      </c>
      <c r="G1877" t="s">
        <v>130</v>
      </c>
      <c r="I1877" t="s">
        <v>125</v>
      </c>
      <c r="Z1877" t="str">
        <f>IFERROR(MID(AA1877,FIND("-",H1877,1)+1,20),_xlfn.IFNA(VLOOKUP(F1877&amp;"-"&amp;AA1877,Ref_Kontak!$A:$E,4,FALSE),Ref_Kontak!$H$2))</f>
        <v>628999007703</v>
      </c>
      <c r="AA1877" t="str">
        <f t="shared" si="290"/>
        <v/>
      </c>
      <c r="AB1877" t="str">
        <f t="shared" si="291"/>
        <v/>
      </c>
      <c r="AC1877" t="str">
        <f t="shared" si="292"/>
        <v>628999007703</v>
      </c>
      <c r="AD1877" t="str">
        <f t="shared" si="293"/>
        <v>Halo+,+Visual+AI+5S+mendeteksi+Violation%3A+METALDET1-LINE+13</v>
      </c>
      <c r="AE1877" t="str">
        <f t="shared" si="294"/>
        <v>https://web.whatsapp.com/send/?phone=628999007703&amp;text=Halo+,+Visual+AI+5S+mendeteksi+Violation%3A+METALDET1-LINE+13&amp;type=phone_number&amp;app_absent=0</v>
      </c>
      <c r="AF1877" t="b">
        <f>IF(ISNA(VLOOKUP(D1877&amp;"-"&amp;AB1877, Ref_Kontak!$A:$E, 4, FALSE)), FALSE, TRUE)</f>
        <v>0</v>
      </c>
      <c r="AG1877" t="str">
        <f>_xlfn.IFNA(VLOOKUP(Z1877,Ref_Kontak!H:H,1,FALSE),"FALSE")</f>
        <v>628999007703</v>
      </c>
      <c r="AH1877" t="str">
        <f t="shared" si="295"/>
        <v>METALDET1-LINE 13</v>
      </c>
      <c r="AI1877">
        <f>IF(I1877="violation",COUNTIF($AH$1:AH1877,AH1877),0)</f>
        <v>752</v>
      </c>
      <c r="AJ1877" t="str">
        <f t="shared" si="296"/>
        <v>violation-METALDET1</v>
      </c>
      <c r="AK1877">
        <f>IF(I1877="violation",COUNTIF($AJ$1:AJ1877,AJ1877),FALSE)</f>
        <v>1642</v>
      </c>
      <c r="AL1877">
        <f t="shared" si="297"/>
        <v>0</v>
      </c>
      <c r="AM1877">
        <f t="shared" si="298"/>
        <v>3</v>
      </c>
      <c r="AN1877" t="str">
        <f t="shared" si="299"/>
        <v>ALERT! 3 Violation founded @METALDET1</v>
      </c>
    </row>
    <row r="1878" spans="1:40">
      <c r="A1878" t="s">
        <v>120</v>
      </c>
      <c r="B1878" t="s">
        <v>121</v>
      </c>
      <c r="C1878" t="s">
        <v>1226</v>
      </c>
      <c r="D1878" t="s">
        <v>129</v>
      </c>
      <c r="E1878">
        <v>1</v>
      </c>
      <c r="G1878" t="s">
        <v>130</v>
      </c>
      <c r="I1878" t="s">
        <v>125</v>
      </c>
      <c r="Z1878" t="str">
        <f>IFERROR(MID(AA1878,FIND("-",H1878,1)+1,20),_xlfn.IFNA(VLOOKUP(F1878&amp;"-"&amp;AA1878,Ref_Kontak!$A:$E,4,FALSE),Ref_Kontak!$H$2))</f>
        <v>628999007703</v>
      </c>
      <c r="AA1878" t="str">
        <f t="shared" si="290"/>
        <v/>
      </c>
      <c r="AB1878" t="str">
        <f t="shared" si="291"/>
        <v/>
      </c>
      <c r="AC1878" t="str">
        <f t="shared" si="292"/>
        <v>628999007703</v>
      </c>
      <c r="AD1878" t="str">
        <f t="shared" si="293"/>
        <v>Halo+,+Visual+AI+5S+mendeteksi+Violation%3A+METALDET1-LINE+8</v>
      </c>
      <c r="AE1878" t="str">
        <f t="shared" si="294"/>
        <v>https://web.whatsapp.com/send/?phone=628999007703&amp;text=Halo+,+Visual+AI+5S+mendeteksi+Violation%3A+METALDET1-LINE+8&amp;type=phone_number&amp;app_absent=0</v>
      </c>
      <c r="AF1878" t="b">
        <f>IF(ISNA(VLOOKUP(D1878&amp;"-"&amp;AB1878, Ref_Kontak!$A:$E, 4, FALSE)), FALSE, TRUE)</f>
        <v>0</v>
      </c>
      <c r="AG1878" t="str">
        <f>_xlfn.IFNA(VLOOKUP(Z1878,Ref_Kontak!H:H,1,FALSE),"FALSE")</f>
        <v>628999007703</v>
      </c>
      <c r="AH1878" t="str">
        <f t="shared" si="295"/>
        <v>METALDET1-LINE 8</v>
      </c>
      <c r="AI1878">
        <f>IF(I1878="violation",COUNTIF($AH$1:AH1878,AH1878),0)</f>
        <v>892</v>
      </c>
      <c r="AJ1878" t="str">
        <f t="shared" si="296"/>
        <v>violation-METALDET1</v>
      </c>
      <c r="AK1878">
        <f>IF(I1878="violation",COUNTIF($AJ$1:AJ1878,AJ1878),FALSE)</f>
        <v>1643</v>
      </c>
      <c r="AL1878">
        <f t="shared" si="297"/>
        <v>0</v>
      </c>
      <c r="AM1878">
        <f t="shared" si="298"/>
        <v>3</v>
      </c>
      <c r="AN1878" t="str">
        <f t="shared" si="299"/>
        <v>ALERT! 3 Violation founded @METALDET1</v>
      </c>
    </row>
    <row r="1879" spans="1:40">
      <c r="A1879" t="s">
        <v>120</v>
      </c>
      <c r="B1879" t="s">
        <v>121</v>
      </c>
      <c r="C1879" t="s">
        <v>1227</v>
      </c>
      <c r="D1879" t="s">
        <v>589</v>
      </c>
      <c r="E1879">
        <v>1</v>
      </c>
      <c r="G1879" t="s">
        <v>130</v>
      </c>
      <c r="I1879" t="s">
        <v>125</v>
      </c>
      <c r="Z1879" t="str">
        <f>IFERROR(MID(AA1879,FIND("-",H1879,1)+1,20),_xlfn.IFNA(VLOOKUP(F1879&amp;"-"&amp;AA1879,Ref_Kontak!$A:$E,4,FALSE),Ref_Kontak!$H$2))</f>
        <v>628999007703</v>
      </c>
      <c r="AA1879" t="str">
        <f t="shared" si="290"/>
        <v/>
      </c>
      <c r="AB1879" t="str">
        <f t="shared" si="291"/>
        <v/>
      </c>
      <c r="AC1879" t="str">
        <f t="shared" si="292"/>
        <v>628999007703</v>
      </c>
      <c r="AD1879" t="str">
        <f t="shared" si="293"/>
        <v>Halo+,+Visual+AI+5S+mendeteksi+Violation%3A+METALDET1-LINE+13</v>
      </c>
      <c r="AE1879" t="str">
        <f t="shared" si="294"/>
        <v>https://web.whatsapp.com/send/?phone=628999007703&amp;text=Halo+,+Visual+AI+5S+mendeteksi+Violation%3A+METALDET1-LINE+13&amp;type=phone_number&amp;app_absent=0</v>
      </c>
      <c r="AF1879" t="b">
        <f>IF(ISNA(VLOOKUP(D1879&amp;"-"&amp;AB1879, Ref_Kontak!$A:$E, 4, FALSE)), FALSE, TRUE)</f>
        <v>0</v>
      </c>
      <c r="AG1879" t="str">
        <f>_xlfn.IFNA(VLOOKUP(Z1879,Ref_Kontak!H:H,1,FALSE),"FALSE")</f>
        <v>628999007703</v>
      </c>
      <c r="AH1879" t="str">
        <f t="shared" si="295"/>
        <v>METALDET1-LINE 13</v>
      </c>
      <c r="AI1879">
        <f>IF(I1879="violation",COUNTIF($AH$1:AH1879,AH1879),0)</f>
        <v>753</v>
      </c>
      <c r="AJ1879" t="str">
        <f t="shared" si="296"/>
        <v>violation-METALDET1</v>
      </c>
      <c r="AK1879">
        <f>IF(I1879="violation",COUNTIF($AJ$1:AJ1879,AJ1879),FALSE)</f>
        <v>1644</v>
      </c>
      <c r="AL1879">
        <f t="shared" si="297"/>
        <v>0</v>
      </c>
      <c r="AM1879">
        <f t="shared" si="298"/>
        <v>3</v>
      </c>
      <c r="AN1879" t="str">
        <f t="shared" si="299"/>
        <v>ALERT! 3 Violation founded @METALDET1</v>
      </c>
    </row>
    <row r="1880" spans="1:40">
      <c r="A1880" t="s">
        <v>120</v>
      </c>
      <c r="B1880" t="s">
        <v>121</v>
      </c>
      <c r="C1880" t="s">
        <v>1227</v>
      </c>
      <c r="D1880" t="s">
        <v>129</v>
      </c>
      <c r="E1880">
        <v>1</v>
      </c>
      <c r="G1880" t="s">
        <v>130</v>
      </c>
      <c r="I1880" t="s">
        <v>125</v>
      </c>
      <c r="Z1880" t="str">
        <f>IFERROR(MID(AA1880,FIND("-",H1880,1)+1,20),_xlfn.IFNA(VLOOKUP(F1880&amp;"-"&amp;AA1880,Ref_Kontak!$A:$E,4,FALSE),Ref_Kontak!$H$2))</f>
        <v>628999007703</v>
      </c>
      <c r="AA1880" t="str">
        <f t="shared" si="290"/>
        <v/>
      </c>
      <c r="AB1880" t="str">
        <f t="shared" si="291"/>
        <v/>
      </c>
      <c r="AC1880" t="str">
        <f t="shared" si="292"/>
        <v>628999007703</v>
      </c>
      <c r="AD1880" t="str">
        <f t="shared" si="293"/>
        <v>Halo+,+Visual+AI+5S+mendeteksi+Violation%3A+METALDET1-LINE+8</v>
      </c>
      <c r="AE1880" t="str">
        <f t="shared" si="294"/>
        <v>https://web.whatsapp.com/send/?phone=628999007703&amp;text=Halo+,+Visual+AI+5S+mendeteksi+Violation%3A+METALDET1-LINE+8&amp;type=phone_number&amp;app_absent=0</v>
      </c>
      <c r="AF1880" t="b">
        <f>IF(ISNA(VLOOKUP(D1880&amp;"-"&amp;AB1880, Ref_Kontak!$A:$E, 4, FALSE)), FALSE, TRUE)</f>
        <v>0</v>
      </c>
      <c r="AG1880" t="str">
        <f>_xlfn.IFNA(VLOOKUP(Z1880,Ref_Kontak!H:H,1,FALSE),"FALSE")</f>
        <v>628999007703</v>
      </c>
      <c r="AH1880" t="str">
        <f t="shared" si="295"/>
        <v>METALDET1-LINE 8</v>
      </c>
      <c r="AI1880">
        <f>IF(I1880="violation",COUNTIF($AH$1:AH1880,AH1880),0)</f>
        <v>893</v>
      </c>
      <c r="AJ1880" t="str">
        <f t="shared" si="296"/>
        <v>violation-METALDET1</v>
      </c>
      <c r="AK1880">
        <f>IF(I1880="violation",COUNTIF($AJ$1:AJ1880,AJ1880),FALSE)</f>
        <v>1645</v>
      </c>
      <c r="AL1880">
        <f t="shared" si="297"/>
        <v>0</v>
      </c>
      <c r="AM1880">
        <f t="shared" si="298"/>
        <v>3</v>
      </c>
      <c r="AN1880" t="str">
        <f t="shared" si="299"/>
        <v>ALERT! 3 Violation founded @METALDET1</v>
      </c>
    </row>
    <row r="1881" spans="1:40">
      <c r="A1881" t="s">
        <v>120</v>
      </c>
      <c r="B1881" t="s">
        <v>121</v>
      </c>
      <c r="C1881" t="s">
        <v>1228</v>
      </c>
      <c r="D1881" t="s">
        <v>129</v>
      </c>
      <c r="E1881">
        <v>1</v>
      </c>
      <c r="G1881" t="s">
        <v>130</v>
      </c>
      <c r="I1881" t="s">
        <v>125</v>
      </c>
      <c r="Z1881" t="str">
        <f>IFERROR(MID(AA1881,FIND("-",H1881,1)+1,20),_xlfn.IFNA(VLOOKUP(F1881&amp;"-"&amp;AA1881,Ref_Kontak!$A:$E,4,FALSE),Ref_Kontak!$H$2))</f>
        <v>628999007703</v>
      </c>
      <c r="AA1881" t="str">
        <f t="shared" si="290"/>
        <v/>
      </c>
      <c r="AB1881" t="str">
        <f t="shared" si="291"/>
        <v/>
      </c>
      <c r="AC1881" t="str">
        <f t="shared" si="292"/>
        <v>628999007703</v>
      </c>
      <c r="AD1881" t="str">
        <f t="shared" si="293"/>
        <v>Halo+,+Visual+AI+5S+mendeteksi+Violation%3A+METALDET1-LINE+8</v>
      </c>
      <c r="AE1881" t="str">
        <f t="shared" si="294"/>
        <v>https://web.whatsapp.com/send/?phone=628999007703&amp;text=Halo+,+Visual+AI+5S+mendeteksi+Violation%3A+METALDET1-LINE+8&amp;type=phone_number&amp;app_absent=0</v>
      </c>
      <c r="AF1881" t="b">
        <f>IF(ISNA(VLOOKUP(D1881&amp;"-"&amp;AB1881, Ref_Kontak!$A:$E, 4, FALSE)), FALSE, TRUE)</f>
        <v>0</v>
      </c>
      <c r="AG1881" t="str">
        <f>_xlfn.IFNA(VLOOKUP(Z1881,Ref_Kontak!H:H,1,FALSE),"FALSE")</f>
        <v>628999007703</v>
      </c>
      <c r="AH1881" t="str">
        <f t="shared" si="295"/>
        <v>METALDET1-LINE 8</v>
      </c>
      <c r="AI1881">
        <f>IF(I1881="violation",COUNTIF($AH$1:AH1881,AH1881),0)</f>
        <v>894</v>
      </c>
      <c r="AJ1881" t="str">
        <f t="shared" si="296"/>
        <v>violation-METALDET1</v>
      </c>
      <c r="AK1881">
        <f>IF(I1881="violation",COUNTIF($AJ$1:AJ1881,AJ1881),FALSE)</f>
        <v>1646</v>
      </c>
      <c r="AL1881">
        <f t="shared" si="297"/>
        <v>0</v>
      </c>
      <c r="AM1881">
        <f t="shared" si="298"/>
        <v>3</v>
      </c>
      <c r="AN1881" t="str">
        <f t="shared" si="299"/>
        <v>ALERT! 3 Violation founded @METALDET1</v>
      </c>
    </row>
    <row r="1882" spans="1:40">
      <c r="A1882" t="s">
        <v>120</v>
      </c>
      <c r="B1882" t="s">
        <v>121</v>
      </c>
      <c r="C1882" t="s">
        <v>1228</v>
      </c>
      <c r="D1882" t="s">
        <v>589</v>
      </c>
      <c r="E1882">
        <v>1</v>
      </c>
      <c r="G1882" t="s">
        <v>130</v>
      </c>
      <c r="I1882" t="s">
        <v>125</v>
      </c>
      <c r="Z1882" t="str">
        <f>IFERROR(MID(AA1882,FIND("-",H1882,1)+1,20),_xlfn.IFNA(VLOOKUP(F1882&amp;"-"&amp;AA1882,Ref_Kontak!$A:$E,4,FALSE),Ref_Kontak!$H$2))</f>
        <v>628999007703</v>
      </c>
      <c r="AA1882" t="str">
        <f t="shared" si="290"/>
        <v/>
      </c>
      <c r="AB1882" t="str">
        <f t="shared" si="291"/>
        <v/>
      </c>
      <c r="AC1882" t="str">
        <f t="shared" si="292"/>
        <v>628999007703</v>
      </c>
      <c r="AD1882" t="str">
        <f t="shared" si="293"/>
        <v>Halo+,+Visual+AI+5S+mendeteksi+Violation%3A+METALDET1-LINE+13</v>
      </c>
      <c r="AE1882" t="str">
        <f t="shared" si="294"/>
        <v>https://web.whatsapp.com/send/?phone=628999007703&amp;text=Halo+,+Visual+AI+5S+mendeteksi+Violation%3A+METALDET1-LINE+13&amp;type=phone_number&amp;app_absent=0</v>
      </c>
      <c r="AF1882" t="b">
        <f>IF(ISNA(VLOOKUP(D1882&amp;"-"&amp;AB1882, Ref_Kontak!$A:$E, 4, FALSE)), FALSE, TRUE)</f>
        <v>0</v>
      </c>
      <c r="AG1882" t="str">
        <f>_xlfn.IFNA(VLOOKUP(Z1882,Ref_Kontak!H:H,1,FALSE),"FALSE")</f>
        <v>628999007703</v>
      </c>
      <c r="AH1882" t="str">
        <f t="shared" si="295"/>
        <v>METALDET1-LINE 13</v>
      </c>
      <c r="AI1882">
        <f>IF(I1882="violation",COUNTIF($AH$1:AH1882,AH1882),0)</f>
        <v>754</v>
      </c>
      <c r="AJ1882" t="str">
        <f t="shared" si="296"/>
        <v>violation-METALDET1</v>
      </c>
      <c r="AK1882">
        <f>IF(I1882="violation",COUNTIF($AJ$1:AJ1882,AJ1882),FALSE)</f>
        <v>1647</v>
      </c>
      <c r="AL1882">
        <f t="shared" si="297"/>
        <v>0</v>
      </c>
      <c r="AM1882">
        <f t="shared" si="298"/>
        <v>3</v>
      </c>
      <c r="AN1882" t="str">
        <f t="shared" si="299"/>
        <v>ALERT! 3 Violation founded @METALDET1</v>
      </c>
    </row>
    <row r="1883" spans="1:40">
      <c r="A1883" t="s">
        <v>120</v>
      </c>
      <c r="B1883" t="s">
        <v>121</v>
      </c>
      <c r="C1883" t="s">
        <v>1229</v>
      </c>
      <c r="D1883" t="s">
        <v>129</v>
      </c>
      <c r="E1883">
        <v>1</v>
      </c>
      <c r="G1883" t="s">
        <v>130</v>
      </c>
      <c r="I1883" t="s">
        <v>125</v>
      </c>
      <c r="Z1883" t="str">
        <f>IFERROR(MID(AA1883,FIND("-",H1883,1)+1,20),_xlfn.IFNA(VLOOKUP(F1883&amp;"-"&amp;AA1883,Ref_Kontak!$A:$E,4,FALSE),Ref_Kontak!$H$2))</f>
        <v>628999007703</v>
      </c>
      <c r="AA1883" t="str">
        <f t="shared" si="290"/>
        <v/>
      </c>
      <c r="AB1883" t="str">
        <f t="shared" si="291"/>
        <v/>
      </c>
      <c r="AC1883" t="str">
        <f t="shared" si="292"/>
        <v>628999007703</v>
      </c>
      <c r="AD1883" t="str">
        <f t="shared" si="293"/>
        <v>Halo+,+Visual+AI+5S+mendeteksi+Violation%3A+METALDET1-LINE+8</v>
      </c>
      <c r="AE1883" t="str">
        <f t="shared" si="294"/>
        <v>https://web.whatsapp.com/send/?phone=628999007703&amp;text=Halo+,+Visual+AI+5S+mendeteksi+Violation%3A+METALDET1-LINE+8&amp;type=phone_number&amp;app_absent=0</v>
      </c>
      <c r="AF1883" t="b">
        <f>IF(ISNA(VLOOKUP(D1883&amp;"-"&amp;AB1883, Ref_Kontak!$A:$E, 4, FALSE)), FALSE, TRUE)</f>
        <v>0</v>
      </c>
      <c r="AG1883" t="str">
        <f>_xlfn.IFNA(VLOOKUP(Z1883,Ref_Kontak!H:H,1,FALSE),"FALSE")</f>
        <v>628999007703</v>
      </c>
      <c r="AH1883" t="str">
        <f t="shared" si="295"/>
        <v>METALDET1-LINE 8</v>
      </c>
      <c r="AI1883">
        <f>IF(I1883="violation",COUNTIF($AH$1:AH1883,AH1883),0)</f>
        <v>895</v>
      </c>
      <c r="AJ1883" t="str">
        <f t="shared" si="296"/>
        <v>violation-METALDET1</v>
      </c>
      <c r="AK1883">
        <f>IF(I1883="violation",COUNTIF($AJ$1:AJ1883,AJ1883),FALSE)</f>
        <v>1648</v>
      </c>
      <c r="AL1883">
        <f t="shared" si="297"/>
        <v>0</v>
      </c>
      <c r="AM1883">
        <f t="shared" si="298"/>
        <v>3</v>
      </c>
      <c r="AN1883" t="str">
        <f t="shared" si="299"/>
        <v>ALERT! 3 Violation founded @METALDET1</v>
      </c>
    </row>
    <row r="1884" spans="1:40">
      <c r="A1884" t="s">
        <v>120</v>
      </c>
      <c r="B1884" t="s">
        <v>121</v>
      </c>
      <c r="C1884" t="s">
        <v>1230</v>
      </c>
      <c r="D1884" t="s">
        <v>589</v>
      </c>
      <c r="E1884">
        <v>1</v>
      </c>
      <c r="G1884" t="s">
        <v>130</v>
      </c>
      <c r="I1884" t="s">
        <v>125</v>
      </c>
      <c r="Z1884" t="str">
        <f>IFERROR(MID(AA1884,FIND("-",H1884,1)+1,20),_xlfn.IFNA(VLOOKUP(F1884&amp;"-"&amp;AA1884,Ref_Kontak!$A:$E,4,FALSE),Ref_Kontak!$H$2))</f>
        <v>628999007703</v>
      </c>
      <c r="AA1884" t="str">
        <f t="shared" si="290"/>
        <v/>
      </c>
      <c r="AB1884" t="str">
        <f t="shared" si="291"/>
        <v/>
      </c>
      <c r="AC1884" t="str">
        <f t="shared" si="292"/>
        <v>628999007703</v>
      </c>
      <c r="AD1884" t="str">
        <f t="shared" si="293"/>
        <v>Halo+,+Visual+AI+5S+mendeteksi+Violation%3A+METALDET1-LINE+13</v>
      </c>
      <c r="AE1884" t="str">
        <f t="shared" si="294"/>
        <v>https://web.whatsapp.com/send/?phone=628999007703&amp;text=Halo+,+Visual+AI+5S+mendeteksi+Violation%3A+METALDET1-LINE+13&amp;type=phone_number&amp;app_absent=0</v>
      </c>
      <c r="AF1884" t="b">
        <f>IF(ISNA(VLOOKUP(D1884&amp;"-"&amp;AB1884, Ref_Kontak!$A:$E, 4, FALSE)), FALSE, TRUE)</f>
        <v>0</v>
      </c>
      <c r="AG1884" t="str">
        <f>_xlfn.IFNA(VLOOKUP(Z1884,Ref_Kontak!H:H,1,FALSE),"FALSE")</f>
        <v>628999007703</v>
      </c>
      <c r="AH1884" t="str">
        <f t="shared" si="295"/>
        <v>METALDET1-LINE 13</v>
      </c>
      <c r="AI1884">
        <f>IF(I1884="violation",COUNTIF($AH$1:AH1884,AH1884),0)</f>
        <v>755</v>
      </c>
      <c r="AJ1884" t="str">
        <f t="shared" si="296"/>
        <v>violation-METALDET1</v>
      </c>
      <c r="AK1884">
        <f>IF(I1884="violation",COUNTIF($AJ$1:AJ1884,AJ1884),FALSE)</f>
        <v>1649</v>
      </c>
      <c r="AL1884">
        <f t="shared" si="297"/>
        <v>0</v>
      </c>
      <c r="AM1884">
        <f t="shared" si="298"/>
        <v>3</v>
      </c>
      <c r="AN1884" t="str">
        <f t="shared" si="299"/>
        <v>ALERT! 3 Violation founded @METALDET1</v>
      </c>
    </row>
    <row r="1885" spans="1:40">
      <c r="A1885" t="s">
        <v>120</v>
      </c>
      <c r="B1885" t="s">
        <v>121</v>
      </c>
      <c r="C1885" t="s">
        <v>1230</v>
      </c>
      <c r="D1885" t="s">
        <v>129</v>
      </c>
      <c r="E1885">
        <v>1</v>
      </c>
      <c r="G1885" t="s">
        <v>130</v>
      </c>
      <c r="I1885" t="s">
        <v>125</v>
      </c>
      <c r="Z1885" t="str">
        <f>IFERROR(MID(AA1885,FIND("-",H1885,1)+1,20),_xlfn.IFNA(VLOOKUP(F1885&amp;"-"&amp;AA1885,Ref_Kontak!$A:$E,4,FALSE),Ref_Kontak!$H$2))</f>
        <v>628999007703</v>
      </c>
      <c r="AA1885" t="str">
        <f t="shared" si="290"/>
        <v/>
      </c>
      <c r="AB1885" t="str">
        <f t="shared" si="291"/>
        <v/>
      </c>
      <c r="AC1885" t="str">
        <f t="shared" si="292"/>
        <v>628999007703</v>
      </c>
      <c r="AD1885" t="str">
        <f t="shared" si="293"/>
        <v>Halo+,+Visual+AI+5S+mendeteksi+Violation%3A+METALDET1-LINE+8</v>
      </c>
      <c r="AE1885" t="str">
        <f t="shared" si="294"/>
        <v>https://web.whatsapp.com/send/?phone=628999007703&amp;text=Halo+,+Visual+AI+5S+mendeteksi+Violation%3A+METALDET1-LINE+8&amp;type=phone_number&amp;app_absent=0</v>
      </c>
      <c r="AF1885" t="b">
        <f>IF(ISNA(VLOOKUP(D1885&amp;"-"&amp;AB1885, Ref_Kontak!$A:$E, 4, FALSE)), FALSE, TRUE)</f>
        <v>0</v>
      </c>
      <c r="AG1885" t="str">
        <f>_xlfn.IFNA(VLOOKUP(Z1885,Ref_Kontak!H:H,1,FALSE),"FALSE")</f>
        <v>628999007703</v>
      </c>
      <c r="AH1885" t="str">
        <f t="shared" si="295"/>
        <v>METALDET1-LINE 8</v>
      </c>
      <c r="AI1885">
        <f>IF(I1885="violation",COUNTIF($AH$1:AH1885,AH1885),0)</f>
        <v>896</v>
      </c>
      <c r="AJ1885" t="str">
        <f t="shared" si="296"/>
        <v>violation-METALDET1</v>
      </c>
      <c r="AK1885">
        <f>IF(I1885="violation",COUNTIF($AJ$1:AJ1885,AJ1885),FALSE)</f>
        <v>1650</v>
      </c>
      <c r="AL1885">
        <f t="shared" si="297"/>
        <v>0</v>
      </c>
      <c r="AM1885">
        <f t="shared" si="298"/>
        <v>3</v>
      </c>
      <c r="AN1885" t="str">
        <f t="shared" si="299"/>
        <v>ALERT! 3 Violation founded @METALDET1</v>
      </c>
    </row>
    <row r="1886" spans="1:40">
      <c r="A1886" t="s">
        <v>120</v>
      </c>
      <c r="B1886" t="s">
        <v>121</v>
      </c>
      <c r="C1886" t="s">
        <v>1230</v>
      </c>
      <c r="D1886" t="s">
        <v>589</v>
      </c>
      <c r="E1886">
        <v>1</v>
      </c>
      <c r="G1886" t="s">
        <v>130</v>
      </c>
      <c r="I1886" t="s">
        <v>125</v>
      </c>
      <c r="Z1886" t="str">
        <f>IFERROR(MID(AA1886,FIND("-",H1886,1)+1,20),_xlfn.IFNA(VLOOKUP(F1886&amp;"-"&amp;AA1886,Ref_Kontak!$A:$E,4,FALSE),Ref_Kontak!$H$2))</f>
        <v>628999007703</v>
      </c>
      <c r="AA1886" t="str">
        <f t="shared" si="290"/>
        <v/>
      </c>
      <c r="AB1886" t="str">
        <f t="shared" si="291"/>
        <v/>
      </c>
      <c r="AC1886" t="str">
        <f t="shared" si="292"/>
        <v>628999007703</v>
      </c>
      <c r="AD1886" t="str">
        <f t="shared" si="293"/>
        <v>Halo+,+Visual+AI+5S+mendeteksi+Violation%3A+METALDET1-LINE+13</v>
      </c>
      <c r="AE1886" t="str">
        <f t="shared" si="294"/>
        <v>https://web.whatsapp.com/send/?phone=628999007703&amp;text=Halo+,+Visual+AI+5S+mendeteksi+Violation%3A+METALDET1-LINE+13&amp;type=phone_number&amp;app_absent=0</v>
      </c>
      <c r="AF1886" t="b">
        <f>IF(ISNA(VLOOKUP(D1886&amp;"-"&amp;AB1886, Ref_Kontak!$A:$E, 4, FALSE)), FALSE, TRUE)</f>
        <v>0</v>
      </c>
      <c r="AG1886" t="str">
        <f>_xlfn.IFNA(VLOOKUP(Z1886,Ref_Kontak!H:H,1,FALSE),"FALSE")</f>
        <v>628999007703</v>
      </c>
      <c r="AH1886" t="str">
        <f t="shared" si="295"/>
        <v>METALDET1-LINE 13</v>
      </c>
      <c r="AI1886">
        <f>IF(I1886="violation",COUNTIF($AH$1:AH1886,AH1886),0)</f>
        <v>756</v>
      </c>
      <c r="AJ1886" t="str">
        <f t="shared" si="296"/>
        <v>violation-METALDET1</v>
      </c>
      <c r="AK1886">
        <f>IF(I1886="violation",COUNTIF($AJ$1:AJ1886,AJ1886),FALSE)</f>
        <v>1651</v>
      </c>
      <c r="AL1886">
        <f t="shared" si="297"/>
        <v>0</v>
      </c>
      <c r="AM1886">
        <f t="shared" si="298"/>
        <v>3</v>
      </c>
      <c r="AN1886" t="str">
        <f t="shared" si="299"/>
        <v>ALERT! 3 Violation founded @METALDET1</v>
      </c>
    </row>
    <row r="1887" spans="1:40">
      <c r="A1887" t="s">
        <v>120</v>
      </c>
      <c r="B1887" t="s">
        <v>121</v>
      </c>
      <c r="C1887" t="s">
        <v>1231</v>
      </c>
      <c r="D1887" t="s">
        <v>129</v>
      </c>
      <c r="E1887">
        <v>1</v>
      </c>
      <c r="G1887" t="s">
        <v>130</v>
      </c>
      <c r="I1887" t="s">
        <v>125</v>
      </c>
      <c r="Z1887" t="str">
        <f>IFERROR(MID(AA1887,FIND("-",H1887,1)+1,20),_xlfn.IFNA(VLOOKUP(F1887&amp;"-"&amp;AA1887,Ref_Kontak!$A:$E,4,FALSE),Ref_Kontak!$H$2))</f>
        <v>628999007703</v>
      </c>
      <c r="AA1887" t="str">
        <f t="shared" si="290"/>
        <v/>
      </c>
      <c r="AB1887" t="str">
        <f t="shared" si="291"/>
        <v/>
      </c>
      <c r="AC1887" t="str">
        <f t="shared" si="292"/>
        <v>628999007703</v>
      </c>
      <c r="AD1887" t="str">
        <f t="shared" si="293"/>
        <v>Halo+,+Visual+AI+5S+mendeteksi+Violation%3A+METALDET1-LINE+8</v>
      </c>
      <c r="AE1887" t="str">
        <f t="shared" si="294"/>
        <v>https://web.whatsapp.com/send/?phone=628999007703&amp;text=Halo+,+Visual+AI+5S+mendeteksi+Violation%3A+METALDET1-LINE+8&amp;type=phone_number&amp;app_absent=0</v>
      </c>
      <c r="AF1887" t="b">
        <f>IF(ISNA(VLOOKUP(D1887&amp;"-"&amp;AB1887, Ref_Kontak!$A:$E, 4, FALSE)), FALSE, TRUE)</f>
        <v>0</v>
      </c>
      <c r="AG1887" t="str">
        <f>_xlfn.IFNA(VLOOKUP(Z1887,Ref_Kontak!H:H,1,FALSE),"FALSE")</f>
        <v>628999007703</v>
      </c>
      <c r="AH1887" t="str">
        <f t="shared" si="295"/>
        <v>METALDET1-LINE 8</v>
      </c>
      <c r="AI1887">
        <f>IF(I1887="violation",COUNTIF($AH$1:AH1887,AH1887),0)</f>
        <v>897</v>
      </c>
      <c r="AJ1887" t="str">
        <f t="shared" si="296"/>
        <v>violation-METALDET1</v>
      </c>
      <c r="AK1887">
        <f>IF(I1887="violation",COUNTIF($AJ$1:AJ1887,AJ1887),FALSE)</f>
        <v>1652</v>
      </c>
      <c r="AL1887">
        <f t="shared" si="297"/>
        <v>0</v>
      </c>
      <c r="AM1887">
        <f t="shared" si="298"/>
        <v>3</v>
      </c>
      <c r="AN1887" t="str">
        <f t="shared" si="299"/>
        <v>ALERT! 3 Violation founded @METALDET1</v>
      </c>
    </row>
    <row r="1888" spans="1:40">
      <c r="A1888" t="s">
        <v>120</v>
      </c>
      <c r="B1888" t="s">
        <v>121</v>
      </c>
      <c r="C1888" t="s">
        <v>1231</v>
      </c>
      <c r="D1888" t="s">
        <v>1232</v>
      </c>
      <c r="E1888">
        <v>1</v>
      </c>
      <c r="G1888" t="s">
        <v>124</v>
      </c>
      <c r="I1888" t="s">
        <v>125</v>
      </c>
      <c r="K1888" t="s">
        <v>1233</v>
      </c>
      <c r="Z1888" t="str">
        <f>IFERROR(MID(AA1888,FIND("-",H1888,1)+1,20),_xlfn.IFNA(VLOOKUP(F1888&amp;"-"&amp;AA1888,Ref_Kontak!$A:$E,4,FALSE),Ref_Kontak!$H$2))</f>
        <v>628999007703</v>
      </c>
      <c r="AA1888" t="str">
        <f t="shared" si="290"/>
        <v/>
      </c>
      <c r="AB1888" t="str">
        <f t="shared" si="291"/>
        <v/>
      </c>
      <c r="AC1888" t="str">
        <f t="shared" si="292"/>
        <v>628999007703</v>
      </c>
      <c r="AD1888" t="str">
        <f t="shared" si="293"/>
        <v>Halo+,+Visual+AI+5S+mendeteksi+Violation%3A+GUDANGEXP1-LINE+9</v>
      </c>
      <c r="AE1888" t="str">
        <f t="shared" si="294"/>
        <v>https://web.whatsapp.com/send/?phone=628999007703&amp;text=Halo+,+Visual+AI+5S+mendeteksi+Violation%3A+GUDANGEXP1-LINE+9&amp;type=phone_number&amp;app_absent=0</v>
      </c>
      <c r="AF1888" t="b">
        <f>IF(ISNA(VLOOKUP(D1888&amp;"-"&amp;AB1888, Ref_Kontak!$A:$E, 4, FALSE)), FALSE, TRUE)</f>
        <v>0</v>
      </c>
      <c r="AG1888" t="str">
        <f>_xlfn.IFNA(VLOOKUP(Z1888,Ref_Kontak!H:H,1,FALSE),"FALSE")</f>
        <v>628999007703</v>
      </c>
      <c r="AH1888" t="str">
        <f t="shared" si="295"/>
        <v>GUDANGEXP1-LINE 9</v>
      </c>
      <c r="AI1888">
        <f>IF(I1888="violation",COUNTIF($AH$1:AH1888,AH1888),0)</f>
        <v>1</v>
      </c>
      <c r="AJ1888" t="str">
        <f t="shared" si="296"/>
        <v>violation-GUDANGEXP1</v>
      </c>
      <c r="AK1888">
        <f>IF(I1888="violation",COUNTIF($AJ$1:AJ1888,AJ1888),FALSE)</f>
        <v>234</v>
      </c>
      <c r="AL1888">
        <f t="shared" si="297"/>
        <v>1</v>
      </c>
      <c r="AM1888">
        <f t="shared" si="298"/>
        <v>8</v>
      </c>
      <c r="AN1888" t="str">
        <f t="shared" si="299"/>
        <v>ALERT! 8 Violation founded @GUDANGEXP1</v>
      </c>
    </row>
    <row r="1889" spans="1:40">
      <c r="A1889" t="s">
        <v>120</v>
      </c>
      <c r="B1889" t="s">
        <v>121</v>
      </c>
      <c r="C1889" t="s">
        <v>1234</v>
      </c>
      <c r="D1889" t="s">
        <v>589</v>
      </c>
      <c r="E1889">
        <v>1</v>
      </c>
      <c r="G1889" t="s">
        <v>130</v>
      </c>
      <c r="I1889" t="s">
        <v>125</v>
      </c>
      <c r="Z1889" t="str">
        <f>IFERROR(MID(AA1889,FIND("-",H1889,1)+1,20),_xlfn.IFNA(VLOOKUP(F1889&amp;"-"&amp;AA1889,Ref_Kontak!$A:$E,4,FALSE),Ref_Kontak!$H$2))</f>
        <v>628999007703</v>
      </c>
      <c r="AA1889" t="str">
        <f t="shared" si="290"/>
        <v/>
      </c>
      <c r="AB1889" t="str">
        <f t="shared" si="291"/>
        <v/>
      </c>
      <c r="AC1889" t="str">
        <f t="shared" si="292"/>
        <v>628999007703</v>
      </c>
      <c r="AD1889" t="str">
        <f t="shared" si="293"/>
        <v>Halo+,+Visual+AI+5S+mendeteksi+Violation%3A+METALDET1-LINE+13</v>
      </c>
      <c r="AE1889" t="str">
        <f t="shared" si="294"/>
        <v>https://web.whatsapp.com/send/?phone=628999007703&amp;text=Halo+,+Visual+AI+5S+mendeteksi+Violation%3A+METALDET1-LINE+13&amp;type=phone_number&amp;app_absent=0</v>
      </c>
      <c r="AF1889" t="b">
        <f>IF(ISNA(VLOOKUP(D1889&amp;"-"&amp;AB1889, Ref_Kontak!$A:$E, 4, FALSE)), FALSE, TRUE)</f>
        <v>0</v>
      </c>
      <c r="AG1889" t="str">
        <f>_xlfn.IFNA(VLOOKUP(Z1889,Ref_Kontak!H:H,1,FALSE),"FALSE")</f>
        <v>628999007703</v>
      </c>
      <c r="AH1889" t="str">
        <f t="shared" si="295"/>
        <v>METALDET1-LINE 13</v>
      </c>
      <c r="AI1889">
        <f>IF(I1889="violation",COUNTIF($AH$1:AH1889,AH1889),0)</f>
        <v>757</v>
      </c>
      <c r="AJ1889" t="str">
        <f t="shared" si="296"/>
        <v>violation-METALDET1</v>
      </c>
      <c r="AK1889">
        <f>IF(I1889="violation",COUNTIF($AJ$1:AJ1889,AJ1889),FALSE)</f>
        <v>1653</v>
      </c>
      <c r="AL1889">
        <f t="shared" si="297"/>
        <v>0</v>
      </c>
      <c r="AM1889">
        <f t="shared" si="298"/>
        <v>3</v>
      </c>
      <c r="AN1889" t="str">
        <f t="shared" si="299"/>
        <v>ALERT! 3 Violation founded @METALDET1</v>
      </c>
    </row>
    <row r="1890" spans="1:40">
      <c r="A1890" t="s">
        <v>120</v>
      </c>
      <c r="B1890" t="s">
        <v>121</v>
      </c>
      <c r="C1890" t="s">
        <v>1234</v>
      </c>
      <c r="D1890" t="s">
        <v>129</v>
      </c>
      <c r="E1890">
        <v>1</v>
      </c>
      <c r="G1890" t="s">
        <v>130</v>
      </c>
      <c r="I1890" t="s">
        <v>125</v>
      </c>
      <c r="Z1890" t="str">
        <f>IFERROR(MID(AA1890,FIND("-",H1890,1)+1,20),_xlfn.IFNA(VLOOKUP(F1890&amp;"-"&amp;AA1890,Ref_Kontak!$A:$E,4,FALSE),Ref_Kontak!$H$2))</f>
        <v>628999007703</v>
      </c>
      <c r="AA1890" t="str">
        <f t="shared" si="290"/>
        <v/>
      </c>
      <c r="AB1890" t="str">
        <f t="shared" si="291"/>
        <v/>
      </c>
      <c r="AC1890" t="str">
        <f t="shared" si="292"/>
        <v>628999007703</v>
      </c>
      <c r="AD1890" t="str">
        <f t="shared" si="293"/>
        <v>Halo+,+Visual+AI+5S+mendeteksi+Violation%3A+METALDET1-LINE+8</v>
      </c>
      <c r="AE1890" t="str">
        <f t="shared" si="294"/>
        <v>https://web.whatsapp.com/send/?phone=628999007703&amp;text=Halo+,+Visual+AI+5S+mendeteksi+Violation%3A+METALDET1-LINE+8&amp;type=phone_number&amp;app_absent=0</v>
      </c>
      <c r="AF1890" t="b">
        <f>IF(ISNA(VLOOKUP(D1890&amp;"-"&amp;AB1890, Ref_Kontak!$A:$E, 4, FALSE)), FALSE, TRUE)</f>
        <v>0</v>
      </c>
      <c r="AG1890" t="str">
        <f>_xlfn.IFNA(VLOOKUP(Z1890,Ref_Kontak!H:H,1,FALSE),"FALSE")</f>
        <v>628999007703</v>
      </c>
      <c r="AH1890" t="str">
        <f t="shared" si="295"/>
        <v>METALDET1-LINE 8</v>
      </c>
      <c r="AI1890">
        <f>IF(I1890="violation",COUNTIF($AH$1:AH1890,AH1890),0)</f>
        <v>898</v>
      </c>
      <c r="AJ1890" t="str">
        <f t="shared" si="296"/>
        <v>violation-METALDET1</v>
      </c>
      <c r="AK1890">
        <f>IF(I1890="violation",COUNTIF($AJ$1:AJ1890,AJ1890),FALSE)</f>
        <v>1654</v>
      </c>
      <c r="AL1890">
        <f t="shared" si="297"/>
        <v>0</v>
      </c>
      <c r="AM1890">
        <f t="shared" si="298"/>
        <v>3</v>
      </c>
      <c r="AN1890" t="str">
        <f t="shared" si="299"/>
        <v>ALERT! 3 Violation founded @METALDET1</v>
      </c>
    </row>
    <row r="1891" spans="1:40">
      <c r="A1891" t="s">
        <v>120</v>
      </c>
      <c r="B1891" t="s">
        <v>121</v>
      </c>
      <c r="C1891" t="s">
        <v>1234</v>
      </c>
      <c r="D1891" t="s">
        <v>1232</v>
      </c>
      <c r="E1891">
        <v>1</v>
      </c>
      <c r="G1891" t="s">
        <v>124</v>
      </c>
      <c r="I1891" t="s">
        <v>125</v>
      </c>
      <c r="Z1891" t="str">
        <f>IFERROR(MID(AA1891,FIND("-",H1891,1)+1,20),_xlfn.IFNA(VLOOKUP(F1891&amp;"-"&amp;AA1891,Ref_Kontak!$A:$E,4,FALSE),Ref_Kontak!$H$2))</f>
        <v>628999007703</v>
      </c>
      <c r="AA1891" t="str">
        <f t="shared" si="290"/>
        <v/>
      </c>
      <c r="AB1891" t="str">
        <f t="shared" si="291"/>
        <v/>
      </c>
      <c r="AC1891" t="str">
        <f t="shared" si="292"/>
        <v>628999007703</v>
      </c>
      <c r="AD1891" t="str">
        <f t="shared" si="293"/>
        <v>Halo+,+Visual+AI+5S+mendeteksi+Violation%3A+GUDANGEXP1-LINE+9</v>
      </c>
      <c r="AE1891" t="str">
        <f t="shared" si="294"/>
        <v>https://web.whatsapp.com/send/?phone=628999007703&amp;text=Halo+,+Visual+AI+5S+mendeteksi+Violation%3A+GUDANGEXP1-LINE+9&amp;type=phone_number&amp;app_absent=0</v>
      </c>
      <c r="AF1891" t="b">
        <f>IF(ISNA(VLOOKUP(D1891&amp;"-"&amp;AB1891, Ref_Kontak!$A:$E, 4, FALSE)), FALSE, TRUE)</f>
        <v>0</v>
      </c>
      <c r="AG1891" t="str">
        <f>_xlfn.IFNA(VLOOKUP(Z1891,Ref_Kontak!H:H,1,FALSE),"FALSE")</f>
        <v>628999007703</v>
      </c>
      <c r="AH1891" t="str">
        <f t="shared" si="295"/>
        <v>GUDANGEXP1-LINE 9</v>
      </c>
      <c r="AI1891">
        <f>IF(I1891="violation",COUNTIF($AH$1:AH1891,AH1891),0)</f>
        <v>2</v>
      </c>
      <c r="AJ1891" t="str">
        <f t="shared" si="296"/>
        <v>violation-GUDANGEXP1</v>
      </c>
      <c r="AK1891">
        <f>IF(I1891="violation",COUNTIF($AJ$1:AJ1891,AJ1891),FALSE)</f>
        <v>235</v>
      </c>
      <c r="AL1891">
        <f t="shared" si="297"/>
        <v>0</v>
      </c>
      <c r="AM1891">
        <f t="shared" si="298"/>
        <v>8</v>
      </c>
      <c r="AN1891" t="str">
        <f t="shared" si="299"/>
        <v>ALERT! 8 Violation founded @GUDANGEXP1</v>
      </c>
    </row>
    <row r="1892" spans="1:40">
      <c r="A1892" t="s">
        <v>120</v>
      </c>
      <c r="B1892" t="s">
        <v>121</v>
      </c>
      <c r="C1892" t="s">
        <v>1235</v>
      </c>
      <c r="D1892" t="s">
        <v>129</v>
      </c>
      <c r="E1892">
        <v>1</v>
      </c>
      <c r="G1892" t="s">
        <v>130</v>
      </c>
      <c r="I1892" t="s">
        <v>125</v>
      </c>
      <c r="Z1892" t="str">
        <f>IFERROR(MID(AA1892,FIND("-",H1892,1)+1,20),_xlfn.IFNA(VLOOKUP(F1892&amp;"-"&amp;AA1892,Ref_Kontak!$A:$E,4,FALSE),Ref_Kontak!$H$2))</f>
        <v>628999007703</v>
      </c>
      <c r="AA1892" t="str">
        <f t="shared" si="290"/>
        <v/>
      </c>
      <c r="AB1892" t="str">
        <f t="shared" si="291"/>
        <v/>
      </c>
      <c r="AC1892" t="str">
        <f t="shared" si="292"/>
        <v>628999007703</v>
      </c>
      <c r="AD1892" t="str">
        <f t="shared" si="293"/>
        <v>Halo+,+Visual+AI+5S+mendeteksi+Violation%3A+METALDET1-LINE+8</v>
      </c>
      <c r="AE1892" t="str">
        <f t="shared" si="294"/>
        <v>https://web.whatsapp.com/send/?phone=628999007703&amp;text=Halo+,+Visual+AI+5S+mendeteksi+Violation%3A+METALDET1-LINE+8&amp;type=phone_number&amp;app_absent=0</v>
      </c>
      <c r="AF1892" t="b">
        <f>IF(ISNA(VLOOKUP(D1892&amp;"-"&amp;AB1892, Ref_Kontak!$A:$E, 4, FALSE)), FALSE, TRUE)</f>
        <v>0</v>
      </c>
      <c r="AG1892" t="str">
        <f>_xlfn.IFNA(VLOOKUP(Z1892,Ref_Kontak!H:H,1,FALSE),"FALSE")</f>
        <v>628999007703</v>
      </c>
      <c r="AH1892" t="str">
        <f t="shared" si="295"/>
        <v>METALDET1-LINE 8</v>
      </c>
      <c r="AI1892">
        <f>IF(I1892="violation",COUNTIF($AH$1:AH1892,AH1892),0)</f>
        <v>899</v>
      </c>
      <c r="AJ1892" t="str">
        <f t="shared" si="296"/>
        <v>violation-METALDET1</v>
      </c>
      <c r="AK1892">
        <f>IF(I1892="violation",COUNTIF($AJ$1:AJ1892,AJ1892),FALSE)</f>
        <v>1655</v>
      </c>
      <c r="AL1892">
        <f t="shared" si="297"/>
        <v>0</v>
      </c>
      <c r="AM1892">
        <f t="shared" si="298"/>
        <v>3</v>
      </c>
      <c r="AN1892" t="str">
        <f t="shared" si="299"/>
        <v>ALERT! 3 Violation founded @METALDET1</v>
      </c>
    </row>
    <row r="1893" spans="1:40">
      <c r="A1893" t="s">
        <v>120</v>
      </c>
      <c r="B1893" t="s">
        <v>121</v>
      </c>
      <c r="C1893" t="s">
        <v>1235</v>
      </c>
      <c r="D1893" t="s">
        <v>589</v>
      </c>
      <c r="E1893">
        <v>1</v>
      </c>
      <c r="G1893" t="s">
        <v>130</v>
      </c>
      <c r="I1893" t="s">
        <v>125</v>
      </c>
      <c r="Z1893" t="str">
        <f>IFERROR(MID(AA1893,FIND("-",H1893,1)+1,20),_xlfn.IFNA(VLOOKUP(F1893&amp;"-"&amp;AA1893,Ref_Kontak!$A:$E,4,FALSE),Ref_Kontak!$H$2))</f>
        <v>628999007703</v>
      </c>
      <c r="AA1893" t="str">
        <f t="shared" si="290"/>
        <v/>
      </c>
      <c r="AB1893" t="str">
        <f t="shared" si="291"/>
        <v/>
      </c>
      <c r="AC1893" t="str">
        <f t="shared" si="292"/>
        <v>628999007703</v>
      </c>
      <c r="AD1893" t="str">
        <f t="shared" si="293"/>
        <v>Halo+,+Visual+AI+5S+mendeteksi+Violation%3A+METALDET1-LINE+13</v>
      </c>
      <c r="AE1893" t="str">
        <f t="shared" si="294"/>
        <v>https://web.whatsapp.com/send/?phone=628999007703&amp;text=Halo+,+Visual+AI+5S+mendeteksi+Violation%3A+METALDET1-LINE+13&amp;type=phone_number&amp;app_absent=0</v>
      </c>
      <c r="AF1893" t="b">
        <f>IF(ISNA(VLOOKUP(D1893&amp;"-"&amp;AB1893, Ref_Kontak!$A:$E, 4, FALSE)), FALSE, TRUE)</f>
        <v>0</v>
      </c>
      <c r="AG1893" t="str">
        <f>_xlfn.IFNA(VLOOKUP(Z1893,Ref_Kontak!H:H,1,FALSE),"FALSE")</f>
        <v>628999007703</v>
      </c>
      <c r="AH1893" t="str">
        <f t="shared" si="295"/>
        <v>METALDET1-LINE 13</v>
      </c>
      <c r="AI1893">
        <f>IF(I1893="violation",COUNTIF($AH$1:AH1893,AH1893),0)</f>
        <v>758</v>
      </c>
      <c r="AJ1893" t="str">
        <f t="shared" si="296"/>
        <v>violation-METALDET1</v>
      </c>
      <c r="AK1893">
        <f>IF(I1893="violation",COUNTIF($AJ$1:AJ1893,AJ1893),FALSE)</f>
        <v>1656</v>
      </c>
      <c r="AL1893">
        <f t="shared" si="297"/>
        <v>0</v>
      </c>
      <c r="AM1893">
        <f t="shared" si="298"/>
        <v>3</v>
      </c>
      <c r="AN1893" t="str">
        <f t="shared" si="299"/>
        <v>ALERT! 3 Violation founded @METALDET1</v>
      </c>
    </row>
    <row r="1894" spans="1:40">
      <c r="A1894" t="s">
        <v>120</v>
      </c>
      <c r="B1894" t="s">
        <v>121</v>
      </c>
      <c r="C1894" t="s">
        <v>1235</v>
      </c>
      <c r="D1894" t="s">
        <v>1232</v>
      </c>
      <c r="E1894">
        <v>1</v>
      </c>
      <c r="G1894" t="s">
        <v>124</v>
      </c>
      <c r="I1894" t="s">
        <v>125</v>
      </c>
      <c r="Z1894" t="str">
        <f>IFERROR(MID(AA1894,FIND("-",H1894,1)+1,20),_xlfn.IFNA(VLOOKUP(F1894&amp;"-"&amp;AA1894,Ref_Kontak!$A:$E,4,FALSE),Ref_Kontak!$H$2))</f>
        <v>628999007703</v>
      </c>
      <c r="AA1894" t="str">
        <f t="shared" si="290"/>
        <v/>
      </c>
      <c r="AB1894" t="str">
        <f t="shared" si="291"/>
        <v/>
      </c>
      <c r="AC1894" t="str">
        <f t="shared" si="292"/>
        <v>628999007703</v>
      </c>
      <c r="AD1894" t="str">
        <f t="shared" si="293"/>
        <v>Halo+,+Visual+AI+5S+mendeteksi+Violation%3A+GUDANGEXP1-LINE+9</v>
      </c>
      <c r="AE1894" t="str">
        <f t="shared" si="294"/>
        <v>https://web.whatsapp.com/send/?phone=628999007703&amp;text=Halo+,+Visual+AI+5S+mendeteksi+Violation%3A+GUDANGEXP1-LINE+9&amp;type=phone_number&amp;app_absent=0</v>
      </c>
      <c r="AF1894" t="b">
        <f>IF(ISNA(VLOOKUP(D1894&amp;"-"&amp;AB1894, Ref_Kontak!$A:$E, 4, FALSE)), FALSE, TRUE)</f>
        <v>0</v>
      </c>
      <c r="AG1894" t="str">
        <f>_xlfn.IFNA(VLOOKUP(Z1894,Ref_Kontak!H:H,1,FALSE),"FALSE")</f>
        <v>628999007703</v>
      </c>
      <c r="AH1894" t="str">
        <f t="shared" si="295"/>
        <v>GUDANGEXP1-LINE 9</v>
      </c>
      <c r="AI1894">
        <f>IF(I1894="violation",COUNTIF($AH$1:AH1894,AH1894),0)</f>
        <v>3</v>
      </c>
      <c r="AJ1894" t="str">
        <f t="shared" si="296"/>
        <v>violation-GUDANGEXP1</v>
      </c>
      <c r="AK1894">
        <f>IF(I1894="violation",COUNTIF($AJ$1:AJ1894,AJ1894),FALSE)</f>
        <v>236</v>
      </c>
      <c r="AL1894">
        <f t="shared" si="297"/>
        <v>0</v>
      </c>
      <c r="AM1894">
        <f t="shared" si="298"/>
        <v>8</v>
      </c>
      <c r="AN1894" t="str">
        <f t="shared" si="299"/>
        <v>ALERT! 8 Violation founded @GUDANGEXP1</v>
      </c>
    </row>
    <row r="1895" spans="1:40">
      <c r="A1895" t="s">
        <v>120</v>
      </c>
      <c r="B1895" t="s">
        <v>121</v>
      </c>
      <c r="C1895" t="s">
        <v>1236</v>
      </c>
      <c r="D1895" t="s">
        <v>129</v>
      </c>
      <c r="E1895">
        <v>1</v>
      </c>
      <c r="G1895" t="s">
        <v>130</v>
      </c>
      <c r="I1895" t="s">
        <v>125</v>
      </c>
      <c r="Z1895" t="str">
        <f>IFERROR(MID(AA1895,FIND("-",H1895,1)+1,20),_xlfn.IFNA(VLOOKUP(F1895&amp;"-"&amp;AA1895,Ref_Kontak!$A:$E,4,FALSE),Ref_Kontak!$H$2))</f>
        <v>628999007703</v>
      </c>
      <c r="AA1895" t="str">
        <f t="shared" si="290"/>
        <v/>
      </c>
      <c r="AB1895" t="str">
        <f t="shared" si="291"/>
        <v/>
      </c>
      <c r="AC1895" t="str">
        <f t="shared" si="292"/>
        <v>628999007703</v>
      </c>
      <c r="AD1895" t="str">
        <f t="shared" si="293"/>
        <v>Halo+,+Visual+AI+5S+mendeteksi+Violation%3A+METALDET1-LINE+8</v>
      </c>
      <c r="AE1895" t="str">
        <f t="shared" si="294"/>
        <v>https://web.whatsapp.com/send/?phone=628999007703&amp;text=Halo+,+Visual+AI+5S+mendeteksi+Violation%3A+METALDET1-LINE+8&amp;type=phone_number&amp;app_absent=0</v>
      </c>
      <c r="AF1895" t="b">
        <f>IF(ISNA(VLOOKUP(D1895&amp;"-"&amp;AB1895, Ref_Kontak!$A:$E, 4, FALSE)), FALSE, TRUE)</f>
        <v>0</v>
      </c>
      <c r="AG1895" t="str">
        <f>_xlfn.IFNA(VLOOKUP(Z1895,Ref_Kontak!H:H,1,FALSE),"FALSE")</f>
        <v>628999007703</v>
      </c>
      <c r="AH1895" t="str">
        <f t="shared" si="295"/>
        <v>METALDET1-LINE 8</v>
      </c>
      <c r="AI1895">
        <f>IF(I1895="violation",COUNTIF($AH$1:AH1895,AH1895),0)</f>
        <v>900</v>
      </c>
      <c r="AJ1895" t="str">
        <f t="shared" si="296"/>
        <v>violation-METALDET1</v>
      </c>
      <c r="AK1895">
        <f>IF(I1895="violation",COUNTIF($AJ$1:AJ1895,AJ1895),FALSE)</f>
        <v>1657</v>
      </c>
      <c r="AL1895">
        <f t="shared" si="297"/>
        <v>0</v>
      </c>
      <c r="AM1895">
        <f t="shared" si="298"/>
        <v>3</v>
      </c>
      <c r="AN1895" t="str">
        <f t="shared" si="299"/>
        <v>ALERT! 3 Violation founded @METALDET1</v>
      </c>
    </row>
    <row r="1896" spans="1:40">
      <c r="A1896" t="s">
        <v>120</v>
      </c>
      <c r="B1896" t="s">
        <v>121</v>
      </c>
      <c r="C1896" t="s">
        <v>1236</v>
      </c>
      <c r="D1896" t="s">
        <v>1232</v>
      </c>
      <c r="E1896">
        <v>1</v>
      </c>
      <c r="G1896" t="s">
        <v>124</v>
      </c>
      <c r="I1896" t="s">
        <v>125</v>
      </c>
      <c r="Z1896" t="str">
        <f>IFERROR(MID(AA1896,FIND("-",H1896,1)+1,20),_xlfn.IFNA(VLOOKUP(F1896&amp;"-"&amp;AA1896,Ref_Kontak!$A:$E,4,FALSE),Ref_Kontak!$H$2))</f>
        <v>628999007703</v>
      </c>
      <c r="AA1896" t="str">
        <f t="shared" si="290"/>
        <v/>
      </c>
      <c r="AB1896" t="str">
        <f t="shared" si="291"/>
        <v/>
      </c>
      <c r="AC1896" t="str">
        <f t="shared" si="292"/>
        <v>628999007703</v>
      </c>
      <c r="AD1896" t="str">
        <f t="shared" si="293"/>
        <v>Halo+,+Visual+AI+5S+mendeteksi+Violation%3A+GUDANGEXP1-LINE+9</v>
      </c>
      <c r="AE1896" t="str">
        <f t="shared" si="294"/>
        <v>https://web.whatsapp.com/send/?phone=628999007703&amp;text=Halo+,+Visual+AI+5S+mendeteksi+Violation%3A+GUDANGEXP1-LINE+9&amp;type=phone_number&amp;app_absent=0</v>
      </c>
      <c r="AF1896" t="b">
        <f>IF(ISNA(VLOOKUP(D1896&amp;"-"&amp;AB1896, Ref_Kontak!$A:$E, 4, FALSE)), FALSE, TRUE)</f>
        <v>0</v>
      </c>
      <c r="AG1896" t="str">
        <f>_xlfn.IFNA(VLOOKUP(Z1896,Ref_Kontak!H:H,1,FALSE),"FALSE")</f>
        <v>628999007703</v>
      </c>
      <c r="AH1896" t="str">
        <f t="shared" si="295"/>
        <v>GUDANGEXP1-LINE 9</v>
      </c>
      <c r="AI1896">
        <f>IF(I1896="violation",COUNTIF($AH$1:AH1896,AH1896),0)</f>
        <v>4</v>
      </c>
      <c r="AJ1896" t="str">
        <f t="shared" si="296"/>
        <v>violation-GUDANGEXP1</v>
      </c>
      <c r="AK1896">
        <f>IF(I1896="violation",COUNTIF($AJ$1:AJ1896,AJ1896),FALSE)</f>
        <v>237</v>
      </c>
      <c r="AL1896">
        <f t="shared" si="297"/>
        <v>0</v>
      </c>
      <c r="AM1896">
        <f t="shared" si="298"/>
        <v>8</v>
      </c>
      <c r="AN1896" t="str">
        <f t="shared" si="299"/>
        <v>ALERT! 8 Violation founded @GUDANGEXP1</v>
      </c>
    </row>
    <row r="1897" spans="1:40">
      <c r="A1897" t="s">
        <v>120</v>
      </c>
      <c r="B1897" t="s">
        <v>121</v>
      </c>
      <c r="C1897" t="s">
        <v>1237</v>
      </c>
      <c r="D1897" t="s">
        <v>589</v>
      </c>
      <c r="E1897">
        <v>1</v>
      </c>
      <c r="G1897" t="s">
        <v>130</v>
      </c>
      <c r="I1897" t="s">
        <v>125</v>
      </c>
      <c r="Z1897" t="str">
        <f>IFERROR(MID(AA1897,FIND("-",H1897,1)+1,20),_xlfn.IFNA(VLOOKUP(F1897&amp;"-"&amp;AA1897,Ref_Kontak!$A:$E,4,FALSE),Ref_Kontak!$H$2))</f>
        <v>628999007703</v>
      </c>
      <c r="AA1897" t="str">
        <f t="shared" si="290"/>
        <v/>
      </c>
      <c r="AB1897" t="str">
        <f t="shared" si="291"/>
        <v/>
      </c>
      <c r="AC1897" t="str">
        <f t="shared" si="292"/>
        <v>628999007703</v>
      </c>
      <c r="AD1897" t="str">
        <f t="shared" si="293"/>
        <v>Halo+,+Visual+AI+5S+mendeteksi+Violation%3A+METALDET1-LINE+13</v>
      </c>
      <c r="AE1897" t="str">
        <f t="shared" si="294"/>
        <v>https://web.whatsapp.com/send/?phone=628999007703&amp;text=Halo+,+Visual+AI+5S+mendeteksi+Violation%3A+METALDET1-LINE+13&amp;type=phone_number&amp;app_absent=0</v>
      </c>
      <c r="AF1897" t="b">
        <f>IF(ISNA(VLOOKUP(D1897&amp;"-"&amp;AB1897, Ref_Kontak!$A:$E, 4, FALSE)), FALSE, TRUE)</f>
        <v>0</v>
      </c>
      <c r="AG1897" t="str">
        <f>_xlfn.IFNA(VLOOKUP(Z1897,Ref_Kontak!H:H,1,FALSE),"FALSE")</f>
        <v>628999007703</v>
      </c>
      <c r="AH1897" t="str">
        <f t="shared" si="295"/>
        <v>METALDET1-LINE 13</v>
      </c>
      <c r="AI1897">
        <f>IF(I1897="violation",COUNTIF($AH$1:AH1897,AH1897),0)</f>
        <v>759</v>
      </c>
      <c r="AJ1897" t="str">
        <f t="shared" si="296"/>
        <v>violation-METALDET1</v>
      </c>
      <c r="AK1897">
        <f>IF(I1897="violation",COUNTIF($AJ$1:AJ1897,AJ1897),FALSE)</f>
        <v>1658</v>
      </c>
      <c r="AL1897">
        <f t="shared" si="297"/>
        <v>0</v>
      </c>
      <c r="AM1897">
        <f t="shared" si="298"/>
        <v>3</v>
      </c>
      <c r="AN1897" t="str">
        <f t="shared" si="299"/>
        <v>ALERT! 3 Violation founded @METALDET1</v>
      </c>
    </row>
    <row r="1898" spans="1:40">
      <c r="A1898" t="s">
        <v>120</v>
      </c>
      <c r="B1898" t="s">
        <v>121</v>
      </c>
      <c r="C1898" t="s">
        <v>1237</v>
      </c>
      <c r="D1898" t="s">
        <v>129</v>
      </c>
      <c r="E1898">
        <v>1</v>
      </c>
      <c r="G1898" t="s">
        <v>130</v>
      </c>
      <c r="I1898" t="s">
        <v>125</v>
      </c>
      <c r="Z1898" t="str">
        <f>IFERROR(MID(AA1898,FIND("-",H1898,1)+1,20),_xlfn.IFNA(VLOOKUP(F1898&amp;"-"&amp;AA1898,Ref_Kontak!$A:$E,4,FALSE),Ref_Kontak!$H$2))</f>
        <v>628999007703</v>
      </c>
      <c r="AA1898" t="str">
        <f t="shared" si="290"/>
        <v/>
      </c>
      <c r="AB1898" t="str">
        <f t="shared" si="291"/>
        <v/>
      </c>
      <c r="AC1898" t="str">
        <f t="shared" si="292"/>
        <v>628999007703</v>
      </c>
      <c r="AD1898" t="str">
        <f t="shared" si="293"/>
        <v>Halo+,+Visual+AI+5S+mendeteksi+Violation%3A+METALDET1-LINE+8</v>
      </c>
      <c r="AE1898" t="str">
        <f t="shared" si="294"/>
        <v>https://web.whatsapp.com/send/?phone=628999007703&amp;text=Halo+,+Visual+AI+5S+mendeteksi+Violation%3A+METALDET1-LINE+8&amp;type=phone_number&amp;app_absent=0</v>
      </c>
      <c r="AF1898" t="b">
        <f>IF(ISNA(VLOOKUP(D1898&amp;"-"&amp;AB1898, Ref_Kontak!$A:$E, 4, FALSE)), FALSE, TRUE)</f>
        <v>0</v>
      </c>
      <c r="AG1898" t="str">
        <f>_xlfn.IFNA(VLOOKUP(Z1898,Ref_Kontak!H:H,1,FALSE),"FALSE")</f>
        <v>628999007703</v>
      </c>
      <c r="AH1898" t="str">
        <f t="shared" si="295"/>
        <v>METALDET1-LINE 8</v>
      </c>
      <c r="AI1898">
        <f>IF(I1898="violation",COUNTIF($AH$1:AH1898,AH1898),0)</f>
        <v>901</v>
      </c>
      <c r="AJ1898" t="str">
        <f t="shared" si="296"/>
        <v>violation-METALDET1</v>
      </c>
      <c r="AK1898">
        <f>IF(I1898="violation",COUNTIF($AJ$1:AJ1898,AJ1898),FALSE)</f>
        <v>1659</v>
      </c>
      <c r="AL1898">
        <f t="shared" si="297"/>
        <v>0</v>
      </c>
      <c r="AM1898">
        <f t="shared" si="298"/>
        <v>3</v>
      </c>
      <c r="AN1898" t="str">
        <f t="shared" si="299"/>
        <v>ALERT! 3 Violation founded @METALDET1</v>
      </c>
    </row>
    <row r="1899" spans="1:40">
      <c r="A1899" t="s">
        <v>120</v>
      </c>
      <c r="B1899" t="s">
        <v>121</v>
      </c>
      <c r="C1899" t="s">
        <v>1237</v>
      </c>
      <c r="D1899" t="s">
        <v>589</v>
      </c>
      <c r="E1899">
        <v>1</v>
      </c>
      <c r="G1899" t="s">
        <v>130</v>
      </c>
      <c r="I1899" t="s">
        <v>125</v>
      </c>
      <c r="Z1899" t="str">
        <f>IFERROR(MID(AA1899,FIND("-",H1899,1)+1,20),_xlfn.IFNA(VLOOKUP(F1899&amp;"-"&amp;AA1899,Ref_Kontak!$A:$E,4,FALSE),Ref_Kontak!$H$2))</f>
        <v>628999007703</v>
      </c>
      <c r="AA1899" t="str">
        <f t="shared" si="290"/>
        <v/>
      </c>
      <c r="AB1899" t="str">
        <f t="shared" si="291"/>
        <v/>
      </c>
      <c r="AC1899" t="str">
        <f t="shared" si="292"/>
        <v>628999007703</v>
      </c>
      <c r="AD1899" t="str">
        <f t="shared" si="293"/>
        <v>Halo+,+Visual+AI+5S+mendeteksi+Violation%3A+METALDET1-LINE+13</v>
      </c>
      <c r="AE1899" t="str">
        <f t="shared" si="294"/>
        <v>https://web.whatsapp.com/send/?phone=628999007703&amp;text=Halo+,+Visual+AI+5S+mendeteksi+Violation%3A+METALDET1-LINE+13&amp;type=phone_number&amp;app_absent=0</v>
      </c>
      <c r="AF1899" t="b">
        <f>IF(ISNA(VLOOKUP(D1899&amp;"-"&amp;AB1899, Ref_Kontak!$A:$E, 4, FALSE)), FALSE, TRUE)</f>
        <v>0</v>
      </c>
      <c r="AG1899" t="str">
        <f>_xlfn.IFNA(VLOOKUP(Z1899,Ref_Kontak!H:H,1,FALSE),"FALSE")</f>
        <v>628999007703</v>
      </c>
      <c r="AH1899" t="str">
        <f t="shared" si="295"/>
        <v>METALDET1-LINE 13</v>
      </c>
      <c r="AI1899">
        <f>IF(I1899="violation",COUNTIF($AH$1:AH1899,AH1899),0)</f>
        <v>760</v>
      </c>
      <c r="AJ1899" t="str">
        <f t="shared" si="296"/>
        <v>violation-METALDET1</v>
      </c>
      <c r="AK1899">
        <f>IF(I1899="violation",COUNTIF($AJ$1:AJ1899,AJ1899),FALSE)</f>
        <v>1660</v>
      </c>
      <c r="AL1899">
        <f t="shared" si="297"/>
        <v>0</v>
      </c>
      <c r="AM1899">
        <f t="shared" si="298"/>
        <v>3</v>
      </c>
      <c r="AN1899" t="str">
        <f t="shared" si="299"/>
        <v>ALERT! 3 Violation founded @METALDET1</v>
      </c>
    </row>
    <row r="1900" spans="1:40">
      <c r="A1900" t="s">
        <v>120</v>
      </c>
      <c r="B1900" t="s">
        <v>121</v>
      </c>
      <c r="C1900" t="s">
        <v>1237</v>
      </c>
      <c r="D1900" t="s">
        <v>1232</v>
      </c>
      <c r="E1900">
        <v>1</v>
      </c>
      <c r="G1900" t="s">
        <v>124</v>
      </c>
      <c r="I1900" t="s">
        <v>125</v>
      </c>
      <c r="Z1900" t="str">
        <f>IFERROR(MID(AA1900,FIND("-",H1900,1)+1,20),_xlfn.IFNA(VLOOKUP(F1900&amp;"-"&amp;AA1900,Ref_Kontak!$A:$E,4,FALSE),Ref_Kontak!$H$2))</f>
        <v>628999007703</v>
      </c>
      <c r="AA1900" t="str">
        <f t="shared" si="290"/>
        <v/>
      </c>
      <c r="AB1900" t="str">
        <f t="shared" si="291"/>
        <v/>
      </c>
      <c r="AC1900" t="str">
        <f t="shared" si="292"/>
        <v>628999007703</v>
      </c>
      <c r="AD1900" t="str">
        <f t="shared" si="293"/>
        <v>Halo+,+Visual+AI+5S+mendeteksi+Violation%3A+GUDANGEXP1-LINE+9</v>
      </c>
      <c r="AE1900" t="str">
        <f t="shared" si="294"/>
        <v>https://web.whatsapp.com/send/?phone=628999007703&amp;text=Halo+,+Visual+AI+5S+mendeteksi+Violation%3A+GUDANGEXP1-LINE+9&amp;type=phone_number&amp;app_absent=0</v>
      </c>
      <c r="AF1900" t="b">
        <f>IF(ISNA(VLOOKUP(D1900&amp;"-"&amp;AB1900, Ref_Kontak!$A:$E, 4, FALSE)), FALSE, TRUE)</f>
        <v>0</v>
      </c>
      <c r="AG1900" t="str">
        <f>_xlfn.IFNA(VLOOKUP(Z1900,Ref_Kontak!H:H,1,FALSE),"FALSE")</f>
        <v>628999007703</v>
      </c>
      <c r="AH1900" t="str">
        <f t="shared" si="295"/>
        <v>GUDANGEXP1-LINE 9</v>
      </c>
      <c r="AI1900">
        <f>IF(I1900="violation",COUNTIF($AH$1:AH1900,AH1900),0)</f>
        <v>5</v>
      </c>
      <c r="AJ1900" t="str">
        <f t="shared" si="296"/>
        <v>violation-GUDANGEXP1</v>
      </c>
      <c r="AK1900">
        <f>IF(I1900="violation",COUNTIF($AJ$1:AJ1900,AJ1900),FALSE)</f>
        <v>238</v>
      </c>
      <c r="AL1900">
        <f t="shared" si="297"/>
        <v>0</v>
      </c>
      <c r="AM1900">
        <f t="shared" si="298"/>
        <v>8</v>
      </c>
      <c r="AN1900" t="str">
        <f t="shared" si="299"/>
        <v>ALERT! 8 Violation founded @GUDANGEXP1</v>
      </c>
    </row>
    <row r="1901" spans="1:40">
      <c r="A1901" t="s">
        <v>120</v>
      </c>
      <c r="B1901" t="s">
        <v>121</v>
      </c>
      <c r="C1901" t="s">
        <v>1238</v>
      </c>
      <c r="D1901" t="s">
        <v>129</v>
      </c>
      <c r="E1901">
        <v>1</v>
      </c>
      <c r="G1901" t="s">
        <v>130</v>
      </c>
      <c r="I1901" t="s">
        <v>125</v>
      </c>
      <c r="Z1901" t="str">
        <f>IFERROR(MID(AA1901,FIND("-",H1901,1)+1,20),_xlfn.IFNA(VLOOKUP(F1901&amp;"-"&amp;AA1901,Ref_Kontak!$A:$E,4,FALSE),Ref_Kontak!$H$2))</f>
        <v>628999007703</v>
      </c>
      <c r="AA1901" t="str">
        <f t="shared" si="290"/>
        <v/>
      </c>
      <c r="AB1901" t="str">
        <f t="shared" si="291"/>
        <v/>
      </c>
      <c r="AC1901" t="str">
        <f t="shared" si="292"/>
        <v>628999007703</v>
      </c>
      <c r="AD1901" t="str">
        <f t="shared" si="293"/>
        <v>Halo+,+Visual+AI+5S+mendeteksi+Violation%3A+METALDET1-LINE+8</v>
      </c>
      <c r="AE1901" t="str">
        <f t="shared" si="294"/>
        <v>https://web.whatsapp.com/send/?phone=628999007703&amp;text=Halo+,+Visual+AI+5S+mendeteksi+Violation%3A+METALDET1-LINE+8&amp;type=phone_number&amp;app_absent=0</v>
      </c>
      <c r="AF1901" t="b">
        <f>IF(ISNA(VLOOKUP(D1901&amp;"-"&amp;AB1901, Ref_Kontak!$A:$E, 4, FALSE)), FALSE, TRUE)</f>
        <v>0</v>
      </c>
      <c r="AG1901" t="str">
        <f>_xlfn.IFNA(VLOOKUP(Z1901,Ref_Kontak!H:H,1,FALSE),"FALSE")</f>
        <v>628999007703</v>
      </c>
      <c r="AH1901" t="str">
        <f t="shared" si="295"/>
        <v>METALDET1-LINE 8</v>
      </c>
      <c r="AI1901">
        <f>IF(I1901="violation",COUNTIF($AH$1:AH1901,AH1901),0)</f>
        <v>902</v>
      </c>
      <c r="AJ1901" t="str">
        <f t="shared" si="296"/>
        <v>violation-METALDET1</v>
      </c>
      <c r="AK1901">
        <f>IF(I1901="violation",COUNTIF($AJ$1:AJ1901,AJ1901),FALSE)</f>
        <v>1661</v>
      </c>
      <c r="AL1901">
        <f t="shared" si="297"/>
        <v>0</v>
      </c>
      <c r="AM1901">
        <f t="shared" si="298"/>
        <v>3</v>
      </c>
      <c r="AN1901" t="str">
        <f t="shared" si="299"/>
        <v>ALERT! 3 Violation founded @METALDET1</v>
      </c>
    </row>
    <row r="1902" spans="1:40">
      <c r="A1902" t="s">
        <v>120</v>
      </c>
      <c r="B1902" t="s">
        <v>121</v>
      </c>
      <c r="C1902" t="s">
        <v>1238</v>
      </c>
      <c r="D1902" t="s">
        <v>1232</v>
      </c>
      <c r="E1902">
        <v>1</v>
      </c>
      <c r="G1902" t="s">
        <v>124</v>
      </c>
      <c r="I1902" t="s">
        <v>125</v>
      </c>
      <c r="Z1902" t="str">
        <f>IFERROR(MID(AA1902,FIND("-",H1902,1)+1,20),_xlfn.IFNA(VLOOKUP(F1902&amp;"-"&amp;AA1902,Ref_Kontak!$A:$E,4,FALSE),Ref_Kontak!$H$2))</f>
        <v>628999007703</v>
      </c>
      <c r="AA1902" t="str">
        <f t="shared" si="290"/>
        <v/>
      </c>
      <c r="AB1902" t="str">
        <f t="shared" si="291"/>
        <v/>
      </c>
      <c r="AC1902" t="str">
        <f t="shared" si="292"/>
        <v>628999007703</v>
      </c>
      <c r="AD1902" t="str">
        <f t="shared" si="293"/>
        <v>Halo+,+Visual+AI+5S+mendeteksi+Violation%3A+GUDANGEXP1-LINE+9</v>
      </c>
      <c r="AE1902" t="str">
        <f t="shared" si="294"/>
        <v>https://web.whatsapp.com/send/?phone=628999007703&amp;text=Halo+,+Visual+AI+5S+mendeteksi+Violation%3A+GUDANGEXP1-LINE+9&amp;type=phone_number&amp;app_absent=0</v>
      </c>
      <c r="AF1902" t="b">
        <f>IF(ISNA(VLOOKUP(D1902&amp;"-"&amp;AB1902, Ref_Kontak!$A:$E, 4, FALSE)), FALSE, TRUE)</f>
        <v>0</v>
      </c>
      <c r="AG1902" t="str">
        <f>_xlfn.IFNA(VLOOKUP(Z1902,Ref_Kontak!H:H,1,FALSE),"FALSE")</f>
        <v>628999007703</v>
      </c>
      <c r="AH1902" t="str">
        <f t="shared" si="295"/>
        <v>GUDANGEXP1-LINE 9</v>
      </c>
      <c r="AI1902">
        <f>IF(I1902="violation",COUNTIF($AH$1:AH1902,AH1902),0)</f>
        <v>6</v>
      </c>
      <c r="AJ1902" t="str">
        <f t="shared" si="296"/>
        <v>violation-GUDANGEXP1</v>
      </c>
      <c r="AK1902">
        <f>IF(I1902="violation",COUNTIF($AJ$1:AJ1902,AJ1902),FALSE)</f>
        <v>239</v>
      </c>
      <c r="AL1902">
        <f t="shared" si="297"/>
        <v>0</v>
      </c>
      <c r="AM1902">
        <f t="shared" si="298"/>
        <v>8</v>
      </c>
      <c r="AN1902" t="str">
        <f t="shared" si="299"/>
        <v>ALERT! 8 Violation founded @GUDANGEXP1</v>
      </c>
    </row>
    <row r="1903" spans="1:40">
      <c r="A1903" t="s">
        <v>120</v>
      </c>
      <c r="B1903" t="s">
        <v>121</v>
      </c>
      <c r="C1903" t="s">
        <v>1239</v>
      </c>
      <c r="D1903" t="s">
        <v>589</v>
      </c>
      <c r="E1903">
        <v>1</v>
      </c>
      <c r="G1903" t="s">
        <v>130</v>
      </c>
      <c r="I1903" t="s">
        <v>125</v>
      </c>
      <c r="Z1903" t="str">
        <f>IFERROR(MID(AA1903,FIND("-",H1903,1)+1,20),_xlfn.IFNA(VLOOKUP(F1903&amp;"-"&amp;AA1903,Ref_Kontak!$A:$E,4,FALSE),Ref_Kontak!$H$2))</f>
        <v>628999007703</v>
      </c>
      <c r="AA1903" t="str">
        <f t="shared" si="290"/>
        <v/>
      </c>
      <c r="AB1903" t="str">
        <f t="shared" si="291"/>
        <v/>
      </c>
      <c r="AC1903" t="str">
        <f t="shared" si="292"/>
        <v>628999007703</v>
      </c>
      <c r="AD1903" t="str">
        <f t="shared" si="293"/>
        <v>Halo+,+Visual+AI+5S+mendeteksi+Violation%3A+METALDET1-LINE+13</v>
      </c>
      <c r="AE1903" t="str">
        <f t="shared" si="294"/>
        <v>https://web.whatsapp.com/send/?phone=628999007703&amp;text=Halo+,+Visual+AI+5S+mendeteksi+Violation%3A+METALDET1-LINE+13&amp;type=phone_number&amp;app_absent=0</v>
      </c>
      <c r="AF1903" t="b">
        <f>IF(ISNA(VLOOKUP(D1903&amp;"-"&amp;AB1903, Ref_Kontak!$A:$E, 4, FALSE)), FALSE, TRUE)</f>
        <v>0</v>
      </c>
      <c r="AG1903" t="str">
        <f>_xlfn.IFNA(VLOOKUP(Z1903,Ref_Kontak!H:H,1,FALSE),"FALSE")</f>
        <v>628999007703</v>
      </c>
      <c r="AH1903" t="str">
        <f t="shared" si="295"/>
        <v>METALDET1-LINE 13</v>
      </c>
      <c r="AI1903">
        <f>IF(I1903="violation",COUNTIF($AH$1:AH1903,AH1903),0)</f>
        <v>761</v>
      </c>
      <c r="AJ1903" t="str">
        <f t="shared" si="296"/>
        <v>violation-METALDET1</v>
      </c>
      <c r="AK1903">
        <f>IF(I1903="violation",COUNTIF($AJ$1:AJ1903,AJ1903),FALSE)</f>
        <v>1662</v>
      </c>
      <c r="AL1903">
        <f t="shared" si="297"/>
        <v>0</v>
      </c>
      <c r="AM1903">
        <f t="shared" si="298"/>
        <v>3</v>
      </c>
      <c r="AN1903" t="str">
        <f t="shared" si="299"/>
        <v>ALERT! 3 Violation founded @METALDET1</v>
      </c>
    </row>
    <row r="1904" spans="1:40">
      <c r="A1904" t="s">
        <v>120</v>
      </c>
      <c r="B1904" t="s">
        <v>121</v>
      </c>
      <c r="C1904" t="s">
        <v>1239</v>
      </c>
      <c r="D1904" t="s">
        <v>129</v>
      </c>
      <c r="E1904">
        <v>1</v>
      </c>
      <c r="G1904" t="s">
        <v>130</v>
      </c>
      <c r="I1904" t="s">
        <v>125</v>
      </c>
      <c r="Z1904" t="str">
        <f>IFERROR(MID(AA1904,FIND("-",H1904,1)+1,20),_xlfn.IFNA(VLOOKUP(F1904&amp;"-"&amp;AA1904,Ref_Kontak!$A:$E,4,FALSE),Ref_Kontak!$H$2))</f>
        <v>628999007703</v>
      </c>
      <c r="AA1904" t="str">
        <f t="shared" si="290"/>
        <v/>
      </c>
      <c r="AB1904" t="str">
        <f t="shared" si="291"/>
        <v/>
      </c>
      <c r="AC1904" t="str">
        <f t="shared" si="292"/>
        <v>628999007703</v>
      </c>
      <c r="AD1904" t="str">
        <f t="shared" si="293"/>
        <v>Halo+,+Visual+AI+5S+mendeteksi+Violation%3A+METALDET1-LINE+8</v>
      </c>
      <c r="AE1904" t="str">
        <f t="shared" si="294"/>
        <v>https://web.whatsapp.com/send/?phone=628999007703&amp;text=Halo+,+Visual+AI+5S+mendeteksi+Violation%3A+METALDET1-LINE+8&amp;type=phone_number&amp;app_absent=0</v>
      </c>
      <c r="AF1904" t="b">
        <f>IF(ISNA(VLOOKUP(D1904&amp;"-"&amp;AB1904, Ref_Kontak!$A:$E, 4, FALSE)), FALSE, TRUE)</f>
        <v>0</v>
      </c>
      <c r="AG1904" t="str">
        <f>_xlfn.IFNA(VLOOKUP(Z1904,Ref_Kontak!H:H,1,FALSE),"FALSE")</f>
        <v>628999007703</v>
      </c>
      <c r="AH1904" t="str">
        <f t="shared" si="295"/>
        <v>METALDET1-LINE 8</v>
      </c>
      <c r="AI1904">
        <f>IF(I1904="violation",COUNTIF($AH$1:AH1904,AH1904),0)</f>
        <v>903</v>
      </c>
      <c r="AJ1904" t="str">
        <f t="shared" si="296"/>
        <v>violation-METALDET1</v>
      </c>
      <c r="AK1904">
        <f>IF(I1904="violation",COUNTIF($AJ$1:AJ1904,AJ1904),FALSE)</f>
        <v>1663</v>
      </c>
      <c r="AL1904">
        <f t="shared" si="297"/>
        <v>0</v>
      </c>
      <c r="AM1904">
        <f t="shared" si="298"/>
        <v>3</v>
      </c>
      <c r="AN1904" t="str">
        <f t="shared" si="299"/>
        <v>ALERT! 3 Violation founded @METALDET1</v>
      </c>
    </row>
    <row r="1905" spans="1:40">
      <c r="A1905" t="s">
        <v>120</v>
      </c>
      <c r="B1905" t="s">
        <v>121</v>
      </c>
      <c r="C1905" t="s">
        <v>1239</v>
      </c>
      <c r="D1905" t="s">
        <v>1232</v>
      </c>
      <c r="E1905">
        <v>1</v>
      </c>
      <c r="G1905" t="s">
        <v>124</v>
      </c>
      <c r="I1905" t="s">
        <v>125</v>
      </c>
      <c r="Z1905" t="str">
        <f>IFERROR(MID(AA1905,FIND("-",H1905,1)+1,20),_xlfn.IFNA(VLOOKUP(F1905&amp;"-"&amp;AA1905,Ref_Kontak!$A:$E,4,FALSE),Ref_Kontak!$H$2))</f>
        <v>628999007703</v>
      </c>
      <c r="AA1905" t="str">
        <f t="shared" si="290"/>
        <v/>
      </c>
      <c r="AB1905" t="str">
        <f t="shared" si="291"/>
        <v/>
      </c>
      <c r="AC1905" t="str">
        <f t="shared" si="292"/>
        <v>628999007703</v>
      </c>
      <c r="AD1905" t="str">
        <f t="shared" si="293"/>
        <v>Halo+,+Visual+AI+5S+mendeteksi+Violation%3A+GUDANGEXP1-LINE+9</v>
      </c>
      <c r="AE1905" t="str">
        <f t="shared" si="294"/>
        <v>https://web.whatsapp.com/send/?phone=628999007703&amp;text=Halo+,+Visual+AI+5S+mendeteksi+Violation%3A+GUDANGEXP1-LINE+9&amp;type=phone_number&amp;app_absent=0</v>
      </c>
      <c r="AF1905" t="b">
        <f>IF(ISNA(VLOOKUP(D1905&amp;"-"&amp;AB1905, Ref_Kontak!$A:$E, 4, FALSE)), FALSE, TRUE)</f>
        <v>0</v>
      </c>
      <c r="AG1905" t="str">
        <f>_xlfn.IFNA(VLOOKUP(Z1905,Ref_Kontak!H:H,1,FALSE),"FALSE")</f>
        <v>628999007703</v>
      </c>
      <c r="AH1905" t="str">
        <f t="shared" si="295"/>
        <v>GUDANGEXP1-LINE 9</v>
      </c>
      <c r="AI1905">
        <f>IF(I1905="violation",COUNTIF($AH$1:AH1905,AH1905),0)</f>
        <v>7</v>
      </c>
      <c r="AJ1905" t="str">
        <f t="shared" si="296"/>
        <v>violation-GUDANGEXP1</v>
      </c>
      <c r="AK1905">
        <f>IF(I1905="violation",COUNTIF($AJ$1:AJ1905,AJ1905),FALSE)</f>
        <v>240</v>
      </c>
      <c r="AL1905">
        <f t="shared" si="297"/>
        <v>0</v>
      </c>
      <c r="AM1905">
        <f t="shared" si="298"/>
        <v>8</v>
      </c>
      <c r="AN1905" t="str">
        <f t="shared" si="299"/>
        <v>ALERT! 8 Violation founded @GUDANGEXP1</v>
      </c>
    </row>
    <row r="1906" spans="1:40">
      <c r="A1906" t="s">
        <v>120</v>
      </c>
      <c r="B1906" t="s">
        <v>121</v>
      </c>
      <c r="C1906" t="s">
        <v>1240</v>
      </c>
      <c r="D1906" t="s">
        <v>129</v>
      </c>
      <c r="E1906">
        <v>1</v>
      </c>
      <c r="G1906" t="s">
        <v>124</v>
      </c>
      <c r="I1906" t="s">
        <v>125</v>
      </c>
      <c r="K1906" t="s">
        <v>1241</v>
      </c>
      <c r="Z1906" t="str">
        <f>IFERROR(MID(AA1906,FIND("-",H1906,1)+1,20),_xlfn.IFNA(VLOOKUP(F1906&amp;"-"&amp;AA1906,Ref_Kontak!$A:$E,4,FALSE),Ref_Kontak!$H$2))</f>
        <v>628999007703</v>
      </c>
      <c r="AA1906" t="str">
        <f t="shared" si="290"/>
        <v/>
      </c>
      <c r="AB1906" t="str">
        <f t="shared" si="291"/>
        <v/>
      </c>
      <c r="AC1906" t="str">
        <f t="shared" si="292"/>
        <v>628999007703</v>
      </c>
      <c r="AD1906" t="str">
        <f t="shared" si="293"/>
        <v>Halo+,+Visual+AI+5S+mendeteksi+Violation%3A+GUDANGEXP1-LINE+8</v>
      </c>
      <c r="AE1906" t="str">
        <f t="shared" si="294"/>
        <v>https://web.whatsapp.com/send/?phone=628999007703&amp;text=Halo+,+Visual+AI+5S+mendeteksi+Violation%3A+GUDANGEXP1-LINE+8&amp;type=phone_number&amp;app_absent=0</v>
      </c>
      <c r="AF1906" t="b">
        <f>IF(ISNA(VLOOKUP(D1906&amp;"-"&amp;AB1906, Ref_Kontak!$A:$E, 4, FALSE)), FALSE, TRUE)</f>
        <v>0</v>
      </c>
      <c r="AG1906" t="str">
        <f>_xlfn.IFNA(VLOOKUP(Z1906,Ref_Kontak!H:H,1,FALSE),"FALSE")</f>
        <v>628999007703</v>
      </c>
      <c r="AH1906" t="str">
        <f t="shared" si="295"/>
        <v>GUDANGEXP1-LINE 8</v>
      </c>
      <c r="AI1906">
        <f>IF(I1906="violation",COUNTIF($AH$1:AH1906,AH1906),0)</f>
        <v>1</v>
      </c>
      <c r="AJ1906" t="str">
        <f t="shared" si="296"/>
        <v>violation-GUDANGEXP1</v>
      </c>
      <c r="AK1906">
        <f>IF(I1906="violation",COUNTIF($AJ$1:AJ1906,AJ1906),FALSE)</f>
        <v>241</v>
      </c>
      <c r="AL1906">
        <f t="shared" si="297"/>
        <v>1</v>
      </c>
      <c r="AM1906">
        <f t="shared" si="298"/>
        <v>8</v>
      </c>
      <c r="AN1906" t="str">
        <f t="shared" si="299"/>
        <v>ALERT! 8 Violation founded @GUDANGEXP1</v>
      </c>
    </row>
    <row r="1907" spans="1:40">
      <c r="A1907" t="s">
        <v>120</v>
      </c>
      <c r="B1907" t="s">
        <v>121</v>
      </c>
      <c r="C1907" t="s">
        <v>1240</v>
      </c>
      <c r="D1907" t="s">
        <v>129</v>
      </c>
      <c r="E1907">
        <v>1</v>
      </c>
      <c r="G1907" t="s">
        <v>130</v>
      </c>
      <c r="I1907" t="s">
        <v>125</v>
      </c>
      <c r="Z1907" t="str">
        <f>IFERROR(MID(AA1907,FIND("-",H1907,1)+1,20),_xlfn.IFNA(VLOOKUP(F1907&amp;"-"&amp;AA1907,Ref_Kontak!$A:$E,4,FALSE),Ref_Kontak!$H$2))</f>
        <v>628999007703</v>
      </c>
      <c r="AA1907" t="str">
        <f t="shared" si="290"/>
        <v/>
      </c>
      <c r="AB1907" t="str">
        <f t="shared" si="291"/>
        <v/>
      </c>
      <c r="AC1907" t="str">
        <f t="shared" si="292"/>
        <v>628999007703</v>
      </c>
      <c r="AD1907" t="str">
        <f t="shared" si="293"/>
        <v>Halo+,+Visual+AI+5S+mendeteksi+Violation%3A+METALDET1-LINE+8</v>
      </c>
      <c r="AE1907" t="str">
        <f t="shared" si="294"/>
        <v>https://web.whatsapp.com/send/?phone=628999007703&amp;text=Halo+,+Visual+AI+5S+mendeteksi+Violation%3A+METALDET1-LINE+8&amp;type=phone_number&amp;app_absent=0</v>
      </c>
      <c r="AF1907" t="b">
        <f>IF(ISNA(VLOOKUP(D1907&amp;"-"&amp;AB1907, Ref_Kontak!$A:$E, 4, FALSE)), FALSE, TRUE)</f>
        <v>0</v>
      </c>
      <c r="AG1907" t="str">
        <f>_xlfn.IFNA(VLOOKUP(Z1907,Ref_Kontak!H:H,1,FALSE),"FALSE")</f>
        <v>628999007703</v>
      </c>
      <c r="AH1907" t="str">
        <f t="shared" si="295"/>
        <v>METALDET1-LINE 8</v>
      </c>
      <c r="AI1907">
        <f>IF(I1907="violation",COUNTIF($AH$1:AH1907,AH1907),0)</f>
        <v>904</v>
      </c>
      <c r="AJ1907" t="str">
        <f t="shared" si="296"/>
        <v>violation-METALDET1</v>
      </c>
      <c r="AK1907">
        <f>IF(I1907="violation",COUNTIF($AJ$1:AJ1907,AJ1907),FALSE)</f>
        <v>1664</v>
      </c>
      <c r="AL1907">
        <f t="shared" si="297"/>
        <v>0</v>
      </c>
      <c r="AM1907">
        <f t="shared" si="298"/>
        <v>3</v>
      </c>
      <c r="AN1907" t="str">
        <f t="shared" si="299"/>
        <v>ALERT! 3 Violation founded @METALDET1</v>
      </c>
    </row>
    <row r="1908" spans="1:40">
      <c r="A1908" t="s">
        <v>120</v>
      </c>
      <c r="B1908" t="s">
        <v>121</v>
      </c>
      <c r="C1908" t="s">
        <v>1240</v>
      </c>
      <c r="D1908" t="s">
        <v>589</v>
      </c>
      <c r="E1908">
        <v>1</v>
      </c>
      <c r="G1908" t="s">
        <v>130</v>
      </c>
      <c r="I1908" t="s">
        <v>125</v>
      </c>
      <c r="Z1908" t="str">
        <f>IFERROR(MID(AA1908,FIND("-",H1908,1)+1,20),_xlfn.IFNA(VLOOKUP(F1908&amp;"-"&amp;AA1908,Ref_Kontak!$A:$E,4,FALSE),Ref_Kontak!$H$2))</f>
        <v>628999007703</v>
      </c>
      <c r="AA1908" t="str">
        <f t="shared" si="290"/>
        <v/>
      </c>
      <c r="AB1908" t="str">
        <f t="shared" si="291"/>
        <v/>
      </c>
      <c r="AC1908" t="str">
        <f t="shared" si="292"/>
        <v>628999007703</v>
      </c>
      <c r="AD1908" t="str">
        <f t="shared" si="293"/>
        <v>Halo+,+Visual+AI+5S+mendeteksi+Violation%3A+METALDET1-LINE+13</v>
      </c>
      <c r="AE1908" t="str">
        <f t="shared" si="294"/>
        <v>https://web.whatsapp.com/send/?phone=628999007703&amp;text=Halo+,+Visual+AI+5S+mendeteksi+Violation%3A+METALDET1-LINE+13&amp;type=phone_number&amp;app_absent=0</v>
      </c>
      <c r="AF1908" t="b">
        <f>IF(ISNA(VLOOKUP(D1908&amp;"-"&amp;AB1908, Ref_Kontak!$A:$E, 4, FALSE)), FALSE, TRUE)</f>
        <v>0</v>
      </c>
      <c r="AG1908" t="str">
        <f>_xlfn.IFNA(VLOOKUP(Z1908,Ref_Kontak!H:H,1,FALSE),"FALSE")</f>
        <v>628999007703</v>
      </c>
      <c r="AH1908" t="str">
        <f t="shared" si="295"/>
        <v>METALDET1-LINE 13</v>
      </c>
      <c r="AI1908">
        <f>IF(I1908="violation",COUNTIF($AH$1:AH1908,AH1908),0)</f>
        <v>762</v>
      </c>
      <c r="AJ1908" t="str">
        <f t="shared" si="296"/>
        <v>violation-METALDET1</v>
      </c>
      <c r="AK1908">
        <f>IF(I1908="violation",COUNTIF($AJ$1:AJ1908,AJ1908),FALSE)</f>
        <v>1665</v>
      </c>
      <c r="AL1908">
        <f t="shared" si="297"/>
        <v>0</v>
      </c>
      <c r="AM1908">
        <f t="shared" si="298"/>
        <v>3</v>
      </c>
      <c r="AN1908" t="str">
        <f t="shared" si="299"/>
        <v>ALERT! 3 Violation founded @METALDET1</v>
      </c>
    </row>
    <row r="1909" spans="1:40">
      <c r="A1909" t="s">
        <v>120</v>
      </c>
      <c r="B1909" t="s">
        <v>121</v>
      </c>
      <c r="C1909" t="s">
        <v>1240</v>
      </c>
      <c r="D1909" t="s">
        <v>1232</v>
      </c>
      <c r="E1909">
        <v>1</v>
      </c>
      <c r="G1909" t="s">
        <v>124</v>
      </c>
      <c r="I1909" t="s">
        <v>125</v>
      </c>
      <c r="Z1909" t="str">
        <f>IFERROR(MID(AA1909,FIND("-",H1909,1)+1,20),_xlfn.IFNA(VLOOKUP(F1909&amp;"-"&amp;AA1909,Ref_Kontak!$A:$E,4,FALSE),Ref_Kontak!$H$2))</f>
        <v>628999007703</v>
      </c>
      <c r="AA1909" t="str">
        <f t="shared" si="290"/>
        <v/>
      </c>
      <c r="AB1909" t="str">
        <f t="shared" si="291"/>
        <v/>
      </c>
      <c r="AC1909" t="str">
        <f t="shared" si="292"/>
        <v>628999007703</v>
      </c>
      <c r="AD1909" t="str">
        <f t="shared" si="293"/>
        <v>Halo+,+Visual+AI+5S+mendeteksi+Violation%3A+GUDANGEXP1-LINE+9</v>
      </c>
      <c r="AE1909" t="str">
        <f t="shared" si="294"/>
        <v>https://web.whatsapp.com/send/?phone=628999007703&amp;text=Halo+,+Visual+AI+5S+mendeteksi+Violation%3A+GUDANGEXP1-LINE+9&amp;type=phone_number&amp;app_absent=0</v>
      </c>
      <c r="AF1909" t="b">
        <f>IF(ISNA(VLOOKUP(D1909&amp;"-"&amp;AB1909, Ref_Kontak!$A:$E, 4, FALSE)), FALSE, TRUE)</f>
        <v>0</v>
      </c>
      <c r="AG1909" t="str">
        <f>_xlfn.IFNA(VLOOKUP(Z1909,Ref_Kontak!H:H,1,FALSE),"FALSE")</f>
        <v>628999007703</v>
      </c>
      <c r="AH1909" t="str">
        <f t="shared" si="295"/>
        <v>GUDANGEXP1-LINE 9</v>
      </c>
      <c r="AI1909">
        <f>IF(I1909="violation",COUNTIF($AH$1:AH1909,AH1909),0)</f>
        <v>8</v>
      </c>
      <c r="AJ1909" t="str">
        <f t="shared" si="296"/>
        <v>violation-GUDANGEXP1</v>
      </c>
      <c r="AK1909">
        <f>IF(I1909="violation",COUNTIF($AJ$1:AJ1909,AJ1909),FALSE)</f>
        <v>242</v>
      </c>
      <c r="AL1909">
        <f t="shared" si="297"/>
        <v>0</v>
      </c>
      <c r="AM1909">
        <f t="shared" si="298"/>
        <v>8</v>
      </c>
      <c r="AN1909" t="str">
        <f t="shared" si="299"/>
        <v>ALERT! 8 Violation founded @GUDANGEXP1</v>
      </c>
    </row>
    <row r="1910" spans="1:40">
      <c r="A1910" t="s">
        <v>120</v>
      </c>
      <c r="B1910" t="s">
        <v>121</v>
      </c>
      <c r="C1910" t="s">
        <v>1240</v>
      </c>
      <c r="D1910" t="s">
        <v>129</v>
      </c>
      <c r="E1910">
        <v>1</v>
      </c>
      <c r="G1910" t="s">
        <v>124</v>
      </c>
      <c r="I1910" t="s">
        <v>125</v>
      </c>
      <c r="Z1910" t="str">
        <f>IFERROR(MID(AA1910,FIND("-",H1910,1)+1,20),_xlfn.IFNA(VLOOKUP(F1910&amp;"-"&amp;AA1910,Ref_Kontak!$A:$E,4,FALSE),Ref_Kontak!$H$2))</f>
        <v>628999007703</v>
      </c>
      <c r="AA1910" t="str">
        <f t="shared" si="290"/>
        <v/>
      </c>
      <c r="AB1910" t="str">
        <f t="shared" si="291"/>
        <v/>
      </c>
      <c r="AC1910" t="str">
        <f t="shared" si="292"/>
        <v>628999007703</v>
      </c>
      <c r="AD1910" t="str">
        <f t="shared" si="293"/>
        <v>Halo+,+Visual+AI+5S+mendeteksi+Violation%3A+GUDANGEXP1-LINE+8</v>
      </c>
      <c r="AE1910" t="str">
        <f t="shared" si="294"/>
        <v>https://web.whatsapp.com/send/?phone=628999007703&amp;text=Halo+,+Visual+AI+5S+mendeteksi+Violation%3A+GUDANGEXP1-LINE+8&amp;type=phone_number&amp;app_absent=0</v>
      </c>
      <c r="AF1910" t="b">
        <f>IF(ISNA(VLOOKUP(D1910&amp;"-"&amp;AB1910, Ref_Kontak!$A:$E, 4, FALSE)), FALSE, TRUE)</f>
        <v>0</v>
      </c>
      <c r="AG1910" t="str">
        <f>_xlfn.IFNA(VLOOKUP(Z1910,Ref_Kontak!H:H,1,FALSE),"FALSE")</f>
        <v>628999007703</v>
      </c>
      <c r="AH1910" t="str">
        <f t="shared" si="295"/>
        <v>GUDANGEXP1-LINE 8</v>
      </c>
      <c r="AI1910">
        <f>IF(I1910="violation",COUNTIF($AH$1:AH1910,AH1910),0)</f>
        <v>2</v>
      </c>
      <c r="AJ1910" t="str">
        <f t="shared" si="296"/>
        <v>violation-GUDANGEXP1</v>
      </c>
      <c r="AK1910">
        <f>IF(I1910="violation",COUNTIF($AJ$1:AJ1910,AJ1910),FALSE)</f>
        <v>243</v>
      </c>
      <c r="AL1910">
        <f t="shared" si="297"/>
        <v>0</v>
      </c>
      <c r="AM1910">
        <f t="shared" si="298"/>
        <v>8</v>
      </c>
      <c r="AN1910" t="str">
        <f t="shared" si="299"/>
        <v>ALERT! 8 Violation founded @GUDANGEXP1</v>
      </c>
    </row>
    <row r="1911" spans="1:40">
      <c r="A1911" t="s">
        <v>120</v>
      </c>
      <c r="B1911" t="s">
        <v>121</v>
      </c>
      <c r="C1911" t="s">
        <v>1242</v>
      </c>
      <c r="D1911" t="s">
        <v>129</v>
      </c>
      <c r="E1911">
        <v>1</v>
      </c>
      <c r="G1911" t="s">
        <v>130</v>
      </c>
      <c r="I1911" t="s">
        <v>125</v>
      </c>
      <c r="Z1911" t="str">
        <f>IFERROR(MID(AA1911,FIND("-",H1911,1)+1,20),_xlfn.IFNA(VLOOKUP(F1911&amp;"-"&amp;AA1911,Ref_Kontak!$A:$E,4,FALSE),Ref_Kontak!$H$2))</f>
        <v>628999007703</v>
      </c>
      <c r="AA1911" t="str">
        <f t="shared" si="290"/>
        <v/>
      </c>
      <c r="AB1911" t="str">
        <f t="shared" si="291"/>
        <v/>
      </c>
      <c r="AC1911" t="str">
        <f t="shared" si="292"/>
        <v>628999007703</v>
      </c>
      <c r="AD1911" t="str">
        <f t="shared" si="293"/>
        <v>Halo+,+Visual+AI+5S+mendeteksi+Violation%3A+METALDET1-LINE+8</v>
      </c>
      <c r="AE1911" t="str">
        <f t="shared" si="294"/>
        <v>https://web.whatsapp.com/send/?phone=628999007703&amp;text=Halo+,+Visual+AI+5S+mendeteksi+Violation%3A+METALDET1-LINE+8&amp;type=phone_number&amp;app_absent=0</v>
      </c>
      <c r="AF1911" t="b">
        <f>IF(ISNA(VLOOKUP(D1911&amp;"-"&amp;AB1911, Ref_Kontak!$A:$E, 4, FALSE)), FALSE, TRUE)</f>
        <v>0</v>
      </c>
      <c r="AG1911" t="str">
        <f>_xlfn.IFNA(VLOOKUP(Z1911,Ref_Kontak!H:H,1,FALSE),"FALSE")</f>
        <v>628999007703</v>
      </c>
      <c r="AH1911" t="str">
        <f t="shared" si="295"/>
        <v>METALDET1-LINE 8</v>
      </c>
      <c r="AI1911">
        <f>IF(I1911="violation",COUNTIF($AH$1:AH1911,AH1911),0)</f>
        <v>905</v>
      </c>
      <c r="AJ1911" t="str">
        <f t="shared" si="296"/>
        <v>violation-METALDET1</v>
      </c>
      <c r="AK1911">
        <f>IF(I1911="violation",COUNTIF($AJ$1:AJ1911,AJ1911),FALSE)</f>
        <v>1666</v>
      </c>
      <c r="AL1911">
        <f t="shared" si="297"/>
        <v>0</v>
      </c>
      <c r="AM1911">
        <f t="shared" si="298"/>
        <v>3</v>
      </c>
      <c r="AN1911" t="str">
        <f t="shared" si="299"/>
        <v>ALERT! 3 Violation founded @METALDET1</v>
      </c>
    </row>
    <row r="1912" spans="1:40">
      <c r="A1912" t="s">
        <v>120</v>
      </c>
      <c r="B1912" t="s">
        <v>121</v>
      </c>
      <c r="C1912" t="s">
        <v>1242</v>
      </c>
      <c r="D1912" t="s">
        <v>1232</v>
      </c>
      <c r="E1912">
        <v>1</v>
      </c>
      <c r="G1912" t="s">
        <v>124</v>
      </c>
      <c r="I1912" t="s">
        <v>125</v>
      </c>
      <c r="Z1912" t="str">
        <f>IFERROR(MID(AA1912,FIND("-",H1912,1)+1,20),_xlfn.IFNA(VLOOKUP(F1912&amp;"-"&amp;AA1912,Ref_Kontak!$A:$E,4,FALSE),Ref_Kontak!$H$2))</f>
        <v>628999007703</v>
      </c>
      <c r="AA1912" t="str">
        <f t="shared" si="290"/>
        <v/>
      </c>
      <c r="AB1912" t="str">
        <f t="shared" si="291"/>
        <v/>
      </c>
      <c r="AC1912" t="str">
        <f t="shared" si="292"/>
        <v>628999007703</v>
      </c>
      <c r="AD1912" t="str">
        <f t="shared" si="293"/>
        <v>Halo+,+Visual+AI+5S+mendeteksi+Violation%3A+GUDANGEXP1-LINE+9</v>
      </c>
      <c r="AE1912" t="str">
        <f t="shared" si="294"/>
        <v>https://web.whatsapp.com/send/?phone=628999007703&amp;text=Halo+,+Visual+AI+5S+mendeteksi+Violation%3A+GUDANGEXP1-LINE+9&amp;type=phone_number&amp;app_absent=0</v>
      </c>
      <c r="AF1912" t="b">
        <f>IF(ISNA(VLOOKUP(D1912&amp;"-"&amp;AB1912, Ref_Kontak!$A:$E, 4, FALSE)), FALSE, TRUE)</f>
        <v>0</v>
      </c>
      <c r="AG1912" t="str">
        <f>_xlfn.IFNA(VLOOKUP(Z1912,Ref_Kontak!H:H,1,FALSE),"FALSE")</f>
        <v>628999007703</v>
      </c>
      <c r="AH1912" t="str">
        <f t="shared" si="295"/>
        <v>GUDANGEXP1-LINE 9</v>
      </c>
      <c r="AI1912">
        <f>IF(I1912="violation",COUNTIF($AH$1:AH1912,AH1912),0)</f>
        <v>9</v>
      </c>
      <c r="AJ1912" t="str">
        <f t="shared" si="296"/>
        <v>violation-GUDANGEXP1</v>
      </c>
      <c r="AK1912">
        <f>IF(I1912="violation",COUNTIF($AJ$1:AJ1912,AJ1912),FALSE)</f>
        <v>244</v>
      </c>
      <c r="AL1912">
        <f t="shared" si="297"/>
        <v>0</v>
      </c>
      <c r="AM1912">
        <f t="shared" si="298"/>
        <v>8</v>
      </c>
      <c r="AN1912" t="str">
        <f t="shared" si="299"/>
        <v>ALERT! 8 Violation founded @GUDANGEXP1</v>
      </c>
    </row>
    <row r="1913" spans="1:40">
      <c r="A1913" t="s">
        <v>120</v>
      </c>
      <c r="B1913" t="s">
        <v>121</v>
      </c>
      <c r="C1913" t="s">
        <v>1243</v>
      </c>
      <c r="D1913" t="s">
        <v>129</v>
      </c>
      <c r="E1913">
        <v>1</v>
      </c>
      <c r="G1913" t="s">
        <v>124</v>
      </c>
      <c r="I1913" t="s">
        <v>125</v>
      </c>
      <c r="Z1913" t="str">
        <f>IFERROR(MID(AA1913,FIND("-",H1913,1)+1,20),_xlfn.IFNA(VLOOKUP(F1913&amp;"-"&amp;AA1913,Ref_Kontak!$A:$E,4,FALSE),Ref_Kontak!$H$2))</f>
        <v>628999007703</v>
      </c>
      <c r="AA1913" t="str">
        <f t="shared" si="290"/>
        <v/>
      </c>
      <c r="AB1913" t="str">
        <f t="shared" si="291"/>
        <v/>
      </c>
      <c r="AC1913" t="str">
        <f t="shared" si="292"/>
        <v>628999007703</v>
      </c>
      <c r="AD1913" t="str">
        <f t="shared" si="293"/>
        <v>Halo+,+Visual+AI+5S+mendeteksi+Violation%3A+GUDANGEXP1-LINE+8</v>
      </c>
      <c r="AE1913" t="str">
        <f t="shared" si="294"/>
        <v>https://web.whatsapp.com/send/?phone=628999007703&amp;text=Halo+,+Visual+AI+5S+mendeteksi+Violation%3A+GUDANGEXP1-LINE+8&amp;type=phone_number&amp;app_absent=0</v>
      </c>
      <c r="AF1913" t="b">
        <f>IF(ISNA(VLOOKUP(D1913&amp;"-"&amp;AB1913, Ref_Kontak!$A:$E, 4, FALSE)), FALSE, TRUE)</f>
        <v>0</v>
      </c>
      <c r="AG1913" t="str">
        <f>_xlfn.IFNA(VLOOKUP(Z1913,Ref_Kontak!H:H,1,FALSE),"FALSE")</f>
        <v>628999007703</v>
      </c>
      <c r="AH1913" t="str">
        <f t="shared" si="295"/>
        <v>GUDANGEXP1-LINE 8</v>
      </c>
      <c r="AI1913">
        <f>IF(I1913="violation",COUNTIF($AH$1:AH1913,AH1913),0)</f>
        <v>3</v>
      </c>
      <c r="AJ1913" t="str">
        <f t="shared" si="296"/>
        <v>violation-GUDANGEXP1</v>
      </c>
      <c r="AK1913">
        <f>IF(I1913="violation",COUNTIF($AJ$1:AJ1913,AJ1913),FALSE)</f>
        <v>245</v>
      </c>
      <c r="AL1913">
        <f t="shared" si="297"/>
        <v>0</v>
      </c>
      <c r="AM1913">
        <f t="shared" si="298"/>
        <v>8</v>
      </c>
      <c r="AN1913" t="str">
        <f t="shared" si="299"/>
        <v>ALERT! 8 Violation founded @GUDANGEXP1</v>
      </c>
    </row>
    <row r="1914" spans="1:40">
      <c r="A1914" t="s">
        <v>120</v>
      </c>
      <c r="B1914" t="s">
        <v>121</v>
      </c>
      <c r="C1914" t="s">
        <v>1243</v>
      </c>
      <c r="D1914" t="s">
        <v>589</v>
      </c>
      <c r="E1914">
        <v>1</v>
      </c>
      <c r="G1914" t="s">
        <v>130</v>
      </c>
      <c r="I1914" t="s">
        <v>125</v>
      </c>
      <c r="Z1914" t="str">
        <f>IFERROR(MID(AA1914,FIND("-",H1914,1)+1,20),_xlfn.IFNA(VLOOKUP(F1914&amp;"-"&amp;AA1914,Ref_Kontak!$A:$E,4,FALSE),Ref_Kontak!$H$2))</f>
        <v>628999007703</v>
      </c>
      <c r="AA1914" t="str">
        <f t="shared" si="290"/>
        <v/>
      </c>
      <c r="AB1914" t="str">
        <f t="shared" si="291"/>
        <v/>
      </c>
      <c r="AC1914" t="str">
        <f t="shared" si="292"/>
        <v>628999007703</v>
      </c>
      <c r="AD1914" t="str">
        <f t="shared" si="293"/>
        <v>Halo+,+Visual+AI+5S+mendeteksi+Violation%3A+METALDET1-LINE+13</v>
      </c>
      <c r="AE1914" t="str">
        <f t="shared" si="294"/>
        <v>https://web.whatsapp.com/send/?phone=628999007703&amp;text=Halo+,+Visual+AI+5S+mendeteksi+Violation%3A+METALDET1-LINE+13&amp;type=phone_number&amp;app_absent=0</v>
      </c>
      <c r="AF1914" t="b">
        <f>IF(ISNA(VLOOKUP(D1914&amp;"-"&amp;AB1914, Ref_Kontak!$A:$E, 4, FALSE)), FALSE, TRUE)</f>
        <v>0</v>
      </c>
      <c r="AG1914" t="str">
        <f>_xlfn.IFNA(VLOOKUP(Z1914,Ref_Kontak!H:H,1,FALSE),"FALSE")</f>
        <v>628999007703</v>
      </c>
      <c r="AH1914" t="str">
        <f t="shared" si="295"/>
        <v>METALDET1-LINE 13</v>
      </c>
      <c r="AI1914">
        <f>IF(I1914="violation",COUNTIF($AH$1:AH1914,AH1914),0)</f>
        <v>763</v>
      </c>
      <c r="AJ1914" t="str">
        <f t="shared" si="296"/>
        <v>violation-METALDET1</v>
      </c>
      <c r="AK1914">
        <f>IF(I1914="violation",COUNTIF($AJ$1:AJ1914,AJ1914),FALSE)</f>
        <v>1667</v>
      </c>
      <c r="AL1914">
        <f t="shared" si="297"/>
        <v>0</v>
      </c>
      <c r="AM1914">
        <f t="shared" si="298"/>
        <v>3</v>
      </c>
      <c r="AN1914" t="str">
        <f t="shared" si="299"/>
        <v>ALERT! 3 Violation founded @METALDET1</v>
      </c>
    </row>
    <row r="1915" spans="1:40">
      <c r="A1915" t="s">
        <v>120</v>
      </c>
      <c r="B1915" t="s">
        <v>121</v>
      </c>
      <c r="C1915" t="s">
        <v>1243</v>
      </c>
      <c r="D1915" t="s">
        <v>129</v>
      </c>
      <c r="E1915">
        <v>1</v>
      </c>
      <c r="G1915" t="s">
        <v>130</v>
      </c>
      <c r="I1915" t="s">
        <v>125</v>
      </c>
      <c r="Z1915" t="str">
        <f>IFERROR(MID(AA1915,FIND("-",H1915,1)+1,20),_xlfn.IFNA(VLOOKUP(F1915&amp;"-"&amp;AA1915,Ref_Kontak!$A:$E,4,FALSE),Ref_Kontak!$H$2))</f>
        <v>628999007703</v>
      </c>
      <c r="AA1915" t="str">
        <f t="shared" si="290"/>
        <v/>
      </c>
      <c r="AB1915" t="str">
        <f t="shared" si="291"/>
        <v/>
      </c>
      <c r="AC1915" t="str">
        <f t="shared" si="292"/>
        <v>628999007703</v>
      </c>
      <c r="AD1915" t="str">
        <f t="shared" si="293"/>
        <v>Halo+,+Visual+AI+5S+mendeteksi+Violation%3A+METALDET1-LINE+8</v>
      </c>
      <c r="AE1915" t="str">
        <f t="shared" si="294"/>
        <v>https://web.whatsapp.com/send/?phone=628999007703&amp;text=Halo+,+Visual+AI+5S+mendeteksi+Violation%3A+METALDET1-LINE+8&amp;type=phone_number&amp;app_absent=0</v>
      </c>
      <c r="AF1915" t="b">
        <f>IF(ISNA(VLOOKUP(D1915&amp;"-"&amp;AB1915, Ref_Kontak!$A:$E, 4, FALSE)), FALSE, TRUE)</f>
        <v>0</v>
      </c>
      <c r="AG1915" t="str">
        <f>_xlfn.IFNA(VLOOKUP(Z1915,Ref_Kontak!H:H,1,FALSE),"FALSE")</f>
        <v>628999007703</v>
      </c>
      <c r="AH1915" t="str">
        <f t="shared" si="295"/>
        <v>METALDET1-LINE 8</v>
      </c>
      <c r="AI1915">
        <f>IF(I1915="violation",COUNTIF($AH$1:AH1915,AH1915),0)</f>
        <v>906</v>
      </c>
      <c r="AJ1915" t="str">
        <f t="shared" si="296"/>
        <v>violation-METALDET1</v>
      </c>
      <c r="AK1915">
        <f>IF(I1915="violation",COUNTIF($AJ$1:AJ1915,AJ1915),FALSE)</f>
        <v>1668</v>
      </c>
      <c r="AL1915">
        <f t="shared" si="297"/>
        <v>0</v>
      </c>
      <c r="AM1915">
        <f t="shared" si="298"/>
        <v>3</v>
      </c>
      <c r="AN1915" t="str">
        <f t="shared" si="299"/>
        <v>ALERT! 3 Violation founded @METALDET1</v>
      </c>
    </row>
    <row r="1916" spans="1:40">
      <c r="A1916" t="s">
        <v>120</v>
      </c>
      <c r="B1916" t="s">
        <v>121</v>
      </c>
      <c r="C1916" t="s">
        <v>1243</v>
      </c>
      <c r="D1916" t="s">
        <v>589</v>
      </c>
      <c r="E1916">
        <v>1</v>
      </c>
      <c r="G1916" t="s">
        <v>130</v>
      </c>
      <c r="I1916" t="s">
        <v>125</v>
      </c>
      <c r="Z1916" t="str">
        <f>IFERROR(MID(AA1916,FIND("-",H1916,1)+1,20),_xlfn.IFNA(VLOOKUP(F1916&amp;"-"&amp;AA1916,Ref_Kontak!$A:$E,4,FALSE),Ref_Kontak!$H$2))</f>
        <v>628999007703</v>
      </c>
      <c r="AA1916" t="str">
        <f t="shared" si="290"/>
        <v/>
      </c>
      <c r="AB1916" t="str">
        <f t="shared" si="291"/>
        <v/>
      </c>
      <c r="AC1916" t="str">
        <f t="shared" si="292"/>
        <v>628999007703</v>
      </c>
      <c r="AD1916" t="str">
        <f t="shared" si="293"/>
        <v>Halo+,+Visual+AI+5S+mendeteksi+Violation%3A+METALDET1-LINE+13</v>
      </c>
      <c r="AE1916" t="str">
        <f t="shared" si="294"/>
        <v>https://web.whatsapp.com/send/?phone=628999007703&amp;text=Halo+,+Visual+AI+5S+mendeteksi+Violation%3A+METALDET1-LINE+13&amp;type=phone_number&amp;app_absent=0</v>
      </c>
      <c r="AF1916" t="b">
        <f>IF(ISNA(VLOOKUP(D1916&amp;"-"&amp;AB1916, Ref_Kontak!$A:$E, 4, FALSE)), FALSE, TRUE)</f>
        <v>0</v>
      </c>
      <c r="AG1916" t="str">
        <f>_xlfn.IFNA(VLOOKUP(Z1916,Ref_Kontak!H:H,1,FALSE),"FALSE")</f>
        <v>628999007703</v>
      </c>
      <c r="AH1916" t="str">
        <f t="shared" si="295"/>
        <v>METALDET1-LINE 13</v>
      </c>
      <c r="AI1916">
        <f>IF(I1916="violation",COUNTIF($AH$1:AH1916,AH1916),0)</f>
        <v>764</v>
      </c>
      <c r="AJ1916" t="str">
        <f t="shared" si="296"/>
        <v>violation-METALDET1</v>
      </c>
      <c r="AK1916">
        <f>IF(I1916="violation",COUNTIF($AJ$1:AJ1916,AJ1916),FALSE)</f>
        <v>1669</v>
      </c>
      <c r="AL1916">
        <f t="shared" si="297"/>
        <v>0</v>
      </c>
      <c r="AM1916">
        <f t="shared" si="298"/>
        <v>3</v>
      </c>
      <c r="AN1916" t="str">
        <f t="shared" si="299"/>
        <v>ALERT! 3 Violation founded @METALDET1</v>
      </c>
    </row>
    <row r="1917" spans="1:40">
      <c r="A1917" t="s">
        <v>120</v>
      </c>
      <c r="B1917" t="s">
        <v>121</v>
      </c>
      <c r="C1917" t="s">
        <v>1243</v>
      </c>
      <c r="D1917" t="s">
        <v>1232</v>
      </c>
      <c r="E1917">
        <v>1</v>
      </c>
      <c r="G1917" t="s">
        <v>124</v>
      </c>
      <c r="I1917" t="s">
        <v>125</v>
      </c>
      <c r="Z1917" t="str">
        <f>IFERROR(MID(AA1917,FIND("-",H1917,1)+1,20),_xlfn.IFNA(VLOOKUP(F1917&amp;"-"&amp;AA1917,Ref_Kontak!$A:$E,4,FALSE),Ref_Kontak!$H$2))</f>
        <v>628999007703</v>
      </c>
      <c r="AA1917" t="str">
        <f t="shared" si="290"/>
        <v/>
      </c>
      <c r="AB1917" t="str">
        <f t="shared" si="291"/>
        <v/>
      </c>
      <c r="AC1917" t="str">
        <f t="shared" si="292"/>
        <v>628999007703</v>
      </c>
      <c r="AD1917" t="str">
        <f t="shared" si="293"/>
        <v>Halo+,+Visual+AI+5S+mendeteksi+Violation%3A+GUDANGEXP1-LINE+9</v>
      </c>
      <c r="AE1917" t="str">
        <f t="shared" si="294"/>
        <v>https://web.whatsapp.com/send/?phone=628999007703&amp;text=Halo+,+Visual+AI+5S+mendeteksi+Violation%3A+GUDANGEXP1-LINE+9&amp;type=phone_number&amp;app_absent=0</v>
      </c>
      <c r="AF1917" t="b">
        <f>IF(ISNA(VLOOKUP(D1917&amp;"-"&amp;AB1917, Ref_Kontak!$A:$E, 4, FALSE)), FALSE, TRUE)</f>
        <v>0</v>
      </c>
      <c r="AG1917" t="str">
        <f>_xlfn.IFNA(VLOOKUP(Z1917,Ref_Kontak!H:H,1,FALSE),"FALSE")</f>
        <v>628999007703</v>
      </c>
      <c r="AH1917" t="str">
        <f t="shared" si="295"/>
        <v>GUDANGEXP1-LINE 9</v>
      </c>
      <c r="AI1917">
        <f>IF(I1917="violation",COUNTIF($AH$1:AH1917,AH1917),0)</f>
        <v>10</v>
      </c>
      <c r="AJ1917" t="str">
        <f t="shared" si="296"/>
        <v>violation-GUDANGEXP1</v>
      </c>
      <c r="AK1917">
        <f>IF(I1917="violation",COUNTIF($AJ$1:AJ1917,AJ1917),FALSE)</f>
        <v>246</v>
      </c>
      <c r="AL1917">
        <f t="shared" si="297"/>
        <v>0</v>
      </c>
      <c r="AM1917">
        <f t="shared" si="298"/>
        <v>8</v>
      </c>
      <c r="AN1917" t="str">
        <f t="shared" si="299"/>
        <v>ALERT! 8 Violation founded @GUDANGEXP1</v>
      </c>
    </row>
    <row r="1918" spans="1:40">
      <c r="A1918" t="s">
        <v>120</v>
      </c>
      <c r="B1918" t="s">
        <v>121</v>
      </c>
      <c r="C1918" t="s">
        <v>1243</v>
      </c>
      <c r="D1918" t="s">
        <v>129</v>
      </c>
      <c r="E1918">
        <v>1</v>
      </c>
      <c r="G1918" t="s">
        <v>124</v>
      </c>
      <c r="I1918" t="s">
        <v>125</v>
      </c>
      <c r="Z1918" t="str">
        <f>IFERROR(MID(AA1918,FIND("-",H1918,1)+1,20),_xlfn.IFNA(VLOOKUP(F1918&amp;"-"&amp;AA1918,Ref_Kontak!$A:$E,4,FALSE),Ref_Kontak!$H$2))</f>
        <v>628999007703</v>
      </c>
      <c r="AA1918" t="str">
        <f t="shared" si="290"/>
        <v/>
      </c>
      <c r="AB1918" t="str">
        <f t="shared" si="291"/>
        <v/>
      </c>
      <c r="AC1918" t="str">
        <f t="shared" si="292"/>
        <v>628999007703</v>
      </c>
      <c r="AD1918" t="str">
        <f t="shared" si="293"/>
        <v>Halo+,+Visual+AI+5S+mendeteksi+Violation%3A+GUDANGEXP1-LINE+8</v>
      </c>
      <c r="AE1918" t="str">
        <f t="shared" si="294"/>
        <v>https://web.whatsapp.com/send/?phone=628999007703&amp;text=Halo+,+Visual+AI+5S+mendeteksi+Violation%3A+GUDANGEXP1-LINE+8&amp;type=phone_number&amp;app_absent=0</v>
      </c>
      <c r="AF1918" t="b">
        <f>IF(ISNA(VLOOKUP(D1918&amp;"-"&amp;AB1918, Ref_Kontak!$A:$E, 4, FALSE)), FALSE, TRUE)</f>
        <v>0</v>
      </c>
      <c r="AG1918" t="str">
        <f>_xlfn.IFNA(VLOOKUP(Z1918,Ref_Kontak!H:H,1,FALSE),"FALSE")</f>
        <v>628999007703</v>
      </c>
      <c r="AH1918" t="str">
        <f t="shared" si="295"/>
        <v>GUDANGEXP1-LINE 8</v>
      </c>
      <c r="AI1918">
        <f>IF(I1918="violation",COUNTIF($AH$1:AH1918,AH1918),0)</f>
        <v>4</v>
      </c>
      <c r="AJ1918" t="str">
        <f t="shared" si="296"/>
        <v>violation-GUDANGEXP1</v>
      </c>
      <c r="AK1918">
        <f>IF(I1918="violation",COUNTIF($AJ$1:AJ1918,AJ1918),FALSE)</f>
        <v>247</v>
      </c>
      <c r="AL1918">
        <f t="shared" si="297"/>
        <v>0</v>
      </c>
      <c r="AM1918">
        <f t="shared" si="298"/>
        <v>8</v>
      </c>
      <c r="AN1918" t="str">
        <f t="shared" si="299"/>
        <v>ALERT! 8 Violation founded @GUDANGEXP1</v>
      </c>
    </row>
    <row r="1919" spans="1:40">
      <c r="A1919" t="s">
        <v>120</v>
      </c>
      <c r="B1919" t="s">
        <v>121</v>
      </c>
      <c r="C1919" t="s">
        <v>1244</v>
      </c>
      <c r="D1919" t="s">
        <v>129</v>
      </c>
      <c r="E1919">
        <v>1</v>
      </c>
      <c r="G1919" t="s">
        <v>130</v>
      </c>
      <c r="I1919" t="s">
        <v>125</v>
      </c>
      <c r="Z1919" t="str">
        <f>IFERROR(MID(AA1919,FIND("-",H1919,1)+1,20),_xlfn.IFNA(VLOOKUP(F1919&amp;"-"&amp;AA1919,Ref_Kontak!$A:$E,4,FALSE),Ref_Kontak!$H$2))</f>
        <v>628999007703</v>
      </c>
      <c r="AA1919" t="str">
        <f t="shared" si="290"/>
        <v/>
      </c>
      <c r="AB1919" t="str">
        <f t="shared" si="291"/>
        <v/>
      </c>
      <c r="AC1919" t="str">
        <f t="shared" si="292"/>
        <v>628999007703</v>
      </c>
      <c r="AD1919" t="str">
        <f t="shared" si="293"/>
        <v>Halo+,+Visual+AI+5S+mendeteksi+Violation%3A+METALDET1-LINE+8</v>
      </c>
      <c r="AE1919" t="str">
        <f t="shared" si="294"/>
        <v>https://web.whatsapp.com/send/?phone=628999007703&amp;text=Halo+,+Visual+AI+5S+mendeteksi+Violation%3A+METALDET1-LINE+8&amp;type=phone_number&amp;app_absent=0</v>
      </c>
      <c r="AF1919" t="b">
        <f>IF(ISNA(VLOOKUP(D1919&amp;"-"&amp;AB1919, Ref_Kontak!$A:$E, 4, FALSE)), FALSE, TRUE)</f>
        <v>0</v>
      </c>
      <c r="AG1919" t="str">
        <f>_xlfn.IFNA(VLOOKUP(Z1919,Ref_Kontak!H:H,1,FALSE),"FALSE")</f>
        <v>628999007703</v>
      </c>
      <c r="AH1919" t="str">
        <f t="shared" si="295"/>
        <v>METALDET1-LINE 8</v>
      </c>
      <c r="AI1919">
        <f>IF(I1919="violation",COUNTIF($AH$1:AH1919,AH1919),0)</f>
        <v>907</v>
      </c>
      <c r="AJ1919" t="str">
        <f t="shared" si="296"/>
        <v>violation-METALDET1</v>
      </c>
      <c r="AK1919">
        <f>IF(I1919="violation",COUNTIF($AJ$1:AJ1919,AJ1919),FALSE)</f>
        <v>1670</v>
      </c>
      <c r="AL1919">
        <f t="shared" si="297"/>
        <v>0</v>
      </c>
      <c r="AM1919">
        <f t="shared" si="298"/>
        <v>3</v>
      </c>
      <c r="AN1919" t="str">
        <f t="shared" si="299"/>
        <v>ALERT! 3 Violation founded @METALDET1</v>
      </c>
    </row>
    <row r="1920" spans="1:40">
      <c r="A1920" t="s">
        <v>120</v>
      </c>
      <c r="B1920" t="s">
        <v>121</v>
      </c>
      <c r="C1920" t="s">
        <v>1244</v>
      </c>
      <c r="D1920" t="s">
        <v>1232</v>
      </c>
      <c r="E1920">
        <v>1</v>
      </c>
      <c r="G1920" t="s">
        <v>124</v>
      </c>
      <c r="I1920" t="s">
        <v>125</v>
      </c>
      <c r="Z1920" t="str">
        <f>IFERROR(MID(AA1920,FIND("-",H1920,1)+1,20),_xlfn.IFNA(VLOOKUP(F1920&amp;"-"&amp;AA1920,Ref_Kontak!$A:$E,4,FALSE),Ref_Kontak!$H$2))</f>
        <v>628999007703</v>
      </c>
      <c r="AA1920" t="str">
        <f t="shared" si="290"/>
        <v/>
      </c>
      <c r="AB1920" t="str">
        <f t="shared" si="291"/>
        <v/>
      </c>
      <c r="AC1920" t="str">
        <f t="shared" si="292"/>
        <v>628999007703</v>
      </c>
      <c r="AD1920" t="str">
        <f t="shared" si="293"/>
        <v>Halo+,+Visual+AI+5S+mendeteksi+Violation%3A+GUDANGEXP1-LINE+9</v>
      </c>
      <c r="AE1920" t="str">
        <f t="shared" si="294"/>
        <v>https://web.whatsapp.com/send/?phone=628999007703&amp;text=Halo+,+Visual+AI+5S+mendeteksi+Violation%3A+GUDANGEXP1-LINE+9&amp;type=phone_number&amp;app_absent=0</v>
      </c>
      <c r="AF1920" t="b">
        <f>IF(ISNA(VLOOKUP(D1920&amp;"-"&amp;AB1920, Ref_Kontak!$A:$E, 4, FALSE)), FALSE, TRUE)</f>
        <v>0</v>
      </c>
      <c r="AG1920" t="str">
        <f>_xlfn.IFNA(VLOOKUP(Z1920,Ref_Kontak!H:H,1,FALSE),"FALSE")</f>
        <v>628999007703</v>
      </c>
      <c r="AH1920" t="str">
        <f t="shared" si="295"/>
        <v>GUDANGEXP1-LINE 9</v>
      </c>
      <c r="AI1920">
        <f>IF(I1920="violation",COUNTIF($AH$1:AH1920,AH1920),0)</f>
        <v>11</v>
      </c>
      <c r="AJ1920" t="str">
        <f t="shared" si="296"/>
        <v>violation-GUDANGEXP1</v>
      </c>
      <c r="AK1920">
        <f>IF(I1920="violation",COUNTIF($AJ$1:AJ1920,AJ1920),FALSE)</f>
        <v>248</v>
      </c>
      <c r="AL1920">
        <f t="shared" si="297"/>
        <v>0</v>
      </c>
      <c r="AM1920">
        <f t="shared" si="298"/>
        <v>8</v>
      </c>
      <c r="AN1920" t="str">
        <f t="shared" si="299"/>
        <v>ALERT! 8 Violation founded @GUDANGEXP1</v>
      </c>
    </row>
    <row r="1921" spans="1:40">
      <c r="A1921" t="s">
        <v>120</v>
      </c>
      <c r="B1921" t="s">
        <v>121</v>
      </c>
      <c r="C1921" t="s">
        <v>1244</v>
      </c>
      <c r="D1921" t="s">
        <v>129</v>
      </c>
      <c r="E1921">
        <v>1</v>
      </c>
      <c r="G1921" t="s">
        <v>124</v>
      </c>
      <c r="I1921" t="s">
        <v>125</v>
      </c>
      <c r="Z1921" t="str">
        <f>IFERROR(MID(AA1921,FIND("-",H1921,1)+1,20),_xlfn.IFNA(VLOOKUP(F1921&amp;"-"&amp;AA1921,Ref_Kontak!$A:$E,4,FALSE),Ref_Kontak!$H$2))</f>
        <v>628999007703</v>
      </c>
      <c r="AA1921" t="str">
        <f t="shared" si="290"/>
        <v/>
      </c>
      <c r="AB1921" t="str">
        <f t="shared" si="291"/>
        <v/>
      </c>
      <c r="AC1921" t="str">
        <f t="shared" si="292"/>
        <v>628999007703</v>
      </c>
      <c r="AD1921" t="str">
        <f t="shared" si="293"/>
        <v>Halo+,+Visual+AI+5S+mendeteksi+Violation%3A+GUDANGEXP1-LINE+8</v>
      </c>
      <c r="AE1921" t="str">
        <f t="shared" si="294"/>
        <v>https://web.whatsapp.com/send/?phone=628999007703&amp;text=Halo+,+Visual+AI+5S+mendeteksi+Violation%3A+GUDANGEXP1-LINE+8&amp;type=phone_number&amp;app_absent=0</v>
      </c>
      <c r="AF1921" t="b">
        <f>IF(ISNA(VLOOKUP(D1921&amp;"-"&amp;AB1921, Ref_Kontak!$A:$E, 4, FALSE)), FALSE, TRUE)</f>
        <v>0</v>
      </c>
      <c r="AG1921" t="str">
        <f>_xlfn.IFNA(VLOOKUP(Z1921,Ref_Kontak!H:H,1,FALSE),"FALSE")</f>
        <v>628999007703</v>
      </c>
      <c r="AH1921" t="str">
        <f t="shared" si="295"/>
        <v>GUDANGEXP1-LINE 8</v>
      </c>
      <c r="AI1921">
        <f>IF(I1921="violation",COUNTIF($AH$1:AH1921,AH1921),0)</f>
        <v>5</v>
      </c>
      <c r="AJ1921" t="str">
        <f t="shared" si="296"/>
        <v>violation-GUDANGEXP1</v>
      </c>
      <c r="AK1921">
        <f>IF(I1921="violation",COUNTIF($AJ$1:AJ1921,AJ1921),FALSE)</f>
        <v>249</v>
      </c>
      <c r="AL1921">
        <f t="shared" si="297"/>
        <v>0</v>
      </c>
      <c r="AM1921">
        <f t="shared" si="298"/>
        <v>8</v>
      </c>
      <c r="AN1921" t="str">
        <f t="shared" si="299"/>
        <v>ALERT! 8 Violation founded @GUDANGEXP1</v>
      </c>
    </row>
    <row r="1922" spans="1:40">
      <c r="A1922" t="s">
        <v>120</v>
      </c>
      <c r="B1922" t="s">
        <v>121</v>
      </c>
      <c r="C1922" t="s">
        <v>1245</v>
      </c>
      <c r="D1922" t="s">
        <v>589</v>
      </c>
      <c r="E1922">
        <v>1</v>
      </c>
      <c r="G1922" t="s">
        <v>130</v>
      </c>
      <c r="I1922" t="s">
        <v>125</v>
      </c>
      <c r="Z1922" t="str">
        <f>IFERROR(MID(AA1922,FIND("-",H1922,1)+1,20),_xlfn.IFNA(VLOOKUP(F1922&amp;"-"&amp;AA1922,Ref_Kontak!$A:$E,4,FALSE),Ref_Kontak!$H$2))</f>
        <v>628999007703</v>
      </c>
      <c r="AA1922" t="str">
        <f t="shared" ref="AA1922:AA1985" si="300">CLEAN(SUBSTITUTE(H1922," ",""))</f>
        <v/>
      </c>
      <c r="AB1922" t="str">
        <f t="shared" ref="AB1922:AB1985" si="301">IFERROR(LEFT(AA1922,FIND("-",H1922,1)-1),CLEAN(SUBSTITUTE(SUBSTITUTE(H1922," ",""),"-","")))</f>
        <v/>
      </c>
      <c r="AC1922" t="str">
        <f t="shared" ref="AC1922:AC1985" si="302">IF(LEFT(Z1922,1)="0","62"&amp; MID(Z1922,2,999),Z1922)</f>
        <v>628999007703</v>
      </c>
      <c r="AD1922" t="str">
        <f t="shared" ref="AD1922:AD1985" si="303">"Halo+"&amp;AB1922&amp;","&amp;"+Visual+AI+5S+mendeteksi+Violation%3A+"&amp;SUBSTITUTE(AH1922," ","+")</f>
        <v>Halo+,+Visual+AI+5S+mendeteksi+Violation%3A+METALDET1-LINE+13</v>
      </c>
      <c r="AE1922" t="str">
        <f t="shared" ref="AE1922:AE1985" si="304">"https://web.whatsapp.com/send/?phone="&amp;AC1922&amp;"&amp;text="&amp;AD1922&amp;"&amp;type=phone_number&amp;app_absent=0"</f>
        <v>https://web.whatsapp.com/send/?phone=628999007703&amp;text=Halo+,+Visual+AI+5S+mendeteksi+Violation%3A+METALDET1-LINE+13&amp;type=phone_number&amp;app_absent=0</v>
      </c>
      <c r="AF1922" t="b">
        <f>IF(ISNA(VLOOKUP(D1922&amp;"-"&amp;AB1922, Ref_Kontak!$A:$E, 4, FALSE)), FALSE, TRUE)</f>
        <v>0</v>
      </c>
      <c r="AG1922" t="str">
        <f>_xlfn.IFNA(VLOOKUP(Z1922,Ref_Kontak!H:H,1,FALSE),"FALSE")</f>
        <v>628999007703</v>
      </c>
      <c r="AH1922" t="str">
        <f t="shared" ref="AH1922:AH1985" si="305">G1922&amp;"-"&amp;D1922</f>
        <v>METALDET1-LINE 13</v>
      </c>
      <c r="AI1922">
        <f>IF(I1922="violation",COUNTIF($AH$1:AH1922,AH1922),0)</f>
        <v>765</v>
      </c>
      <c r="AJ1922" t="str">
        <f t="shared" si="296"/>
        <v>violation-METALDET1</v>
      </c>
      <c r="AK1922">
        <f>IF(I1922="violation",COUNTIF($AJ$1:AJ1922,AJ1922),FALSE)</f>
        <v>1671</v>
      </c>
      <c r="AL1922">
        <f t="shared" si="297"/>
        <v>0</v>
      </c>
      <c r="AM1922">
        <f t="shared" si="298"/>
        <v>3</v>
      </c>
      <c r="AN1922" t="str">
        <f t="shared" si="299"/>
        <v>ALERT! 3 Violation founded @METALDET1</v>
      </c>
    </row>
    <row r="1923" spans="1:40">
      <c r="A1923" t="s">
        <v>120</v>
      </c>
      <c r="B1923" t="s">
        <v>121</v>
      </c>
      <c r="C1923" t="s">
        <v>1245</v>
      </c>
      <c r="D1923" t="s">
        <v>129</v>
      </c>
      <c r="E1923">
        <v>1</v>
      </c>
      <c r="G1923" t="s">
        <v>130</v>
      </c>
      <c r="I1923" t="s">
        <v>125</v>
      </c>
      <c r="Z1923" t="str">
        <f>IFERROR(MID(AA1923,FIND("-",H1923,1)+1,20),_xlfn.IFNA(VLOOKUP(F1923&amp;"-"&amp;AA1923,Ref_Kontak!$A:$E,4,FALSE),Ref_Kontak!$H$2))</f>
        <v>628999007703</v>
      </c>
      <c r="AA1923" t="str">
        <f t="shared" si="300"/>
        <v/>
      </c>
      <c r="AB1923" t="str">
        <f t="shared" si="301"/>
        <v/>
      </c>
      <c r="AC1923" t="str">
        <f t="shared" si="302"/>
        <v>628999007703</v>
      </c>
      <c r="AD1923" t="str">
        <f t="shared" si="303"/>
        <v>Halo+,+Visual+AI+5S+mendeteksi+Violation%3A+METALDET1-LINE+8</v>
      </c>
      <c r="AE1923" t="str">
        <f t="shared" si="304"/>
        <v>https://web.whatsapp.com/send/?phone=628999007703&amp;text=Halo+,+Visual+AI+5S+mendeteksi+Violation%3A+METALDET1-LINE+8&amp;type=phone_number&amp;app_absent=0</v>
      </c>
      <c r="AF1923" t="b">
        <f>IF(ISNA(VLOOKUP(D1923&amp;"-"&amp;AB1923, Ref_Kontak!$A:$E, 4, FALSE)), FALSE, TRUE)</f>
        <v>0</v>
      </c>
      <c r="AG1923" t="str">
        <f>_xlfn.IFNA(VLOOKUP(Z1923,Ref_Kontak!H:H,1,FALSE),"FALSE")</f>
        <v>628999007703</v>
      </c>
      <c r="AH1923" t="str">
        <f t="shared" si="305"/>
        <v>METALDET1-LINE 8</v>
      </c>
      <c r="AI1923">
        <f>IF(I1923="violation",COUNTIF($AH$1:AH1923,AH1923),0)</f>
        <v>908</v>
      </c>
      <c r="AJ1923" t="str">
        <f t="shared" ref="AJ1923:AJ1986" si="306">I1923&amp;"-"&amp;G1923</f>
        <v>violation-METALDET1</v>
      </c>
      <c r="AK1923">
        <f>IF(I1923="violation",COUNTIF($AJ$1:AJ1923,AJ1923),FALSE)</f>
        <v>1672</v>
      </c>
      <c r="AL1923">
        <f t="shared" ref="AL1923:AL1986" si="307">IF(AI1923=1,1,0)</f>
        <v>0</v>
      </c>
      <c r="AM1923">
        <f t="shared" ref="AM1923:AM1986" si="308">SUMIF($AJ$2:$AJ$5516,AJ1923,$AL$2:$AL$5516)</f>
        <v>3</v>
      </c>
      <c r="AN1923" t="str">
        <f t="shared" ref="AN1923:AN1986" si="309">"ALERT! " &amp;AM1923&amp; " Violation founded @"&amp;G1923</f>
        <v>ALERT! 3 Violation founded @METALDET1</v>
      </c>
    </row>
    <row r="1924" spans="1:40">
      <c r="A1924" t="s">
        <v>120</v>
      </c>
      <c r="B1924" t="s">
        <v>121</v>
      </c>
      <c r="C1924" t="s">
        <v>1245</v>
      </c>
      <c r="D1924" t="s">
        <v>1232</v>
      </c>
      <c r="E1924">
        <v>1</v>
      </c>
      <c r="G1924" t="s">
        <v>124</v>
      </c>
      <c r="I1924" t="s">
        <v>125</v>
      </c>
      <c r="Z1924" t="str">
        <f>IFERROR(MID(AA1924,FIND("-",H1924,1)+1,20),_xlfn.IFNA(VLOOKUP(F1924&amp;"-"&amp;AA1924,Ref_Kontak!$A:$E,4,FALSE),Ref_Kontak!$H$2))</f>
        <v>628999007703</v>
      </c>
      <c r="AA1924" t="str">
        <f t="shared" si="300"/>
        <v/>
      </c>
      <c r="AB1924" t="str">
        <f t="shared" si="301"/>
        <v/>
      </c>
      <c r="AC1924" t="str">
        <f t="shared" si="302"/>
        <v>628999007703</v>
      </c>
      <c r="AD1924" t="str">
        <f t="shared" si="303"/>
        <v>Halo+,+Visual+AI+5S+mendeteksi+Violation%3A+GUDANGEXP1-LINE+9</v>
      </c>
      <c r="AE1924" t="str">
        <f t="shared" si="304"/>
        <v>https://web.whatsapp.com/send/?phone=628999007703&amp;text=Halo+,+Visual+AI+5S+mendeteksi+Violation%3A+GUDANGEXP1-LINE+9&amp;type=phone_number&amp;app_absent=0</v>
      </c>
      <c r="AF1924" t="b">
        <f>IF(ISNA(VLOOKUP(D1924&amp;"-"&amp;AB1924, Ref_Kontak!$A:$E, 4, FALSE)), FALSE, TRUE)</f>
        <v>0</v>
      </c>
      <c r="AG1924" t="str">
        <f>_xlfn.IFNA(VLOOKUP(Z1924,Ref_Kontak!H:H,1,FALSE),"FALSE")</f>
        <v>628999007703</v>
      </c>
      <c r="AH1924" t="str">
        <f t="shared" si="305"/>
        <v>GUDANGEXP1-LINE 9</v>
      </c>
      <c r="AI1924">
        <f>IF(I1924="violation",COUNTIF($AH$1:AH1924,AH1924),0)</f>
        <v>12</v>
      </c>
      <c r="AJ1924" t="str">
        <f t="shared" si="306"/>
        <v>violation-GUDANGEXP1</v>
      </c>
      <c r="AK1924">
        <f>IF(I1924="violation",COUNTIF($AJ$1:AJ1924,AJ1924),FALSE)</f>
        <v>250</v>
      </c>
      <c r="AL1924">
        <f t="shared" si="307"/>
        <v>0</v>
      </c>
      <c r="AM1924">
        <f t="shared" si="308"/>
        <v>8</v>
      </c>
      <c r="AN1924" t="str">
        <f t="shared" si="309"/>
        <v>ALERT! 8 Violation founded @GUDANGEXP1</v>
      </c>
    </row>
    <row r="1925" spans="1:40">
      <c r="A1925" t="s">
        <v>120</v>
      </c>
      <c r="B1925" t="s">
        <v>121</v>
      </c>
      <c r="C1925" t="s">
        <v>1245</v>
      </c>
      <c r="D1925" t="s">
        <v>129</v>
      </c>
      <c r="E1925">
        <v>1</v>
      </c>
      <c r="G1925" t="s">
        <v>124</v>
      </c>
      <c r="I1925" t="s">
        <v>125</v>
      </c>
      <c r="Z1925" t="str">
        <f>IFERROR(MID(AA1925,FIND("-",H1925,1)+1,20),_xlfn.IFNA(VLOOKUP(F1925&amp;"-"&amp;AA1925,Ref_Kontak!$A:$E,4,FALSE),Ref_Kontak!$H$2))</f>
        <v>628999007703</v>
      </c>
      <c r="AA1925" t="str">
        <f t="shared" si="300"/>
        <v/>
      </c>
      <c r="AB1925" t="str">
        <f t="shared" si="301"/>
        <v/>
      </c>
      <c r="AC1925" t="str">
        <f t="shared" si="302"/>
        <v>628999007703</v>
      </c>
      <c r="AD1925" t="str">
        <f t="shared" si="303"/>
        <v>Halo+,+Visual+AI+5S+mendeteksi+Violation%3A+GUDANGEXP1-LINE+8</v>
      </c>
      <c r="AE1925" t="str">
        <f t="shared" si="304"/>
        <v>https://web.whatsapp.com/send/?phone=628999007703&amp;text=Halo+,+Visual+AI+5S+mendeteksi+Violation%3A+GUDANGEXP1-LINE+8&amp;type=phone_number&amp;app_absent=0</v>
      </c>
      <c r="AF1925" t="b">
        <f>IF(ISNA(VLOOKUP(D1925&amp;"-"&amp;AB1925, Ref_Kontak!$A:$E, 4, FALSE)), FALSE, TRUE)</f>
        <v>0</v>
      </c>
      <c r="AG1925" t="str">
        <f>_xlfn.IFNA(VLOOKUP(Z1925,Ref_Kontak!H:H,1,FALSE),"FALSE")</f>
        <v>628999007703</v>
      </c>
      <c r="AH1925" t="str">
        <f t="shared" si="305"/>
        <v>GUDANGEXP1-LINE 8</v>
      </c>
      <c r="AI1925">
        <f>IF(I1925="violation",COUNTIF($AH$1:AH1925,AH1925),0)</f>
        <v>6</v>
      </c>
      <c r="AJ1925" t="str">
        <f t="shared" si="306"/>
        <v>violation-GUDANGEXP1</v>
      </c>
      <c r="AK1925">
        <f>IF(I1925="violation",COUNTIF($AJ$1:AJ1925,AJ1925),FALSE)</f>
        <v>251</v>
      </c>
      <c r="AL1925">
        <f t="shared" si="307"/>
        <v>0</v>
      </c>
      <c r="AM1925">
        <f t="shared" si="308"/>
        <v>8</v>
      </c>
      <c r="AN1925" t="str">
        <f t="shared" si="309"/>
        <v>ALERT! 8 Violation founded @GUDANGEXP1</v>
      </c>
    </row>
    <row r="1926" spans="1:40">
      <c r="A1926" t="s">
        <v>120</v>
      </c>
      <c r="B1926" t="s">
        <v>121</v>
      </c>
      <c r="C1926" t="s">
        <v>1246</v>
      </c>
      <c r="D1926" t="s">
        <v>129</v>
      </c>
      <c r="E1926">
        <v>1</v>
      </c>
      <c r="G1926" t="s">
        <v>130</v>
      </c>
      <c r="I1926" t="s">
        <v>125</v>
      </c>
      <c r="Z1926" t="str">
        <f>IFERROR(MID(AA1926,FIND("-",H1926,1)+1,20),_xlfn.IFNA(VLOOKUP(F1926&amp;"-"&amp;AA1926,Ref_Kontak!$A:$E,4,FALSE),Ref_Kontak!$H$2))</f>
        <v>628999007703</v>
      </c>
      <c r="AA1926" t="str">
        <f t="shared" si="300"/>
        <v/>
      </c>
      <c r="AB1926" t="str">
        <f t="shared" si="301"/>
        <v/>
      </c>
      <c r="AC1926" t="str">
        <f t="shared" si="302"/>
        <v>628999007703</v>
      </c>
      <c r="AD1926" t="str">
        <f t="shared" si="303"/>
        <v>Halo+,+Visual+AI+5S+mendeteksi+Violation%3A+METALDET1-LINE+8</v>
      </c>
      <c r="AE1926" t="str">
        <f t="shared" si="304"/>
        <v>https://web.whatsapp.com/send/?phone=628999007703&amp;text=Halo+,+Visual+AI+5S+mendeteksi+Violation%3A+METALDET1-LINE+8&amp;type=phone_number&amp;app_absent=0</v>
      </c>
      <c r="AF1926" t="b">
        <f>IF(ISNA(VLOOKUP(D1926&amp;"-"&amp;AB1926, Ref_Kontak!$A:$E, 4, FALSE)), FALSE, TRUE)</f>
        <v>0</v>
      </c>
      <c r="AG1926" t="str">
        <f>_xlfn.IFNA(VLOOKUP(Z1926,Ref_Kontak!H:H,1,FALSE),"FALSE")</f>
        <v>628999007703</v>
      </c>
      <c r="AH1926" t="str">
        <f t="shared" si="305"/>
        <v>METALDET1-LINE 8</v>
      </c>
      <c r="AI1926">
        <f>IF(I1926="violation",COUNTIF($AH$1:AH1926,AH1926),0)</f>
        <v>909</v>
      </c>
      <c r="AJ1926" t="str">
        <f t="shared" si="306"/>
        <v>violation-METALDET1</v>
      </c>
      <c r="AK1926">
        <f>IF(I1926="violation",COUNTIF($AJ$1:AJ1926,AJ1926),FALSE)</f>
        <v>1673</v>
      </c>
      <c r="AL1926">
        <f t="shared" si="307"/>
        <v>0</v>
      </c>
      <c r="AM1926">
        <f t="shared" si="308"/>
        <v>3</v>
      </c>
      <c r="AN1926" t="str">
        <f t="shared" si="309"/>
        <v>ALERT! 3 Violation founded @METALDET1</v>
      </c>
    </row>
    <row r="1927" spans="1:40">
      <c r="A1927" t="s">
        <v>120</v>
      </c>
      <c r="B1927" t="s">
        <v>121</v>
      </c>
      <c r="C1927" t="s">
        <v>1246</v>
      </c>
      <c r="D1927" t="s">
        <v>589</v>
      </c>
      <c r="E1927">
        <v>1</v>
      </c>
      <c r="G1927" t="s">
        <v>130</v>
      </c>
      <c r="I1927" t="s">
        <v>125</v>
      </c>
      <c r="Z1927" t="str">
        <f>IFERROR(MID(AA1927,FIND("-",H1927,1)+1,20),_xlfn.IFNA(VLOOKUP(F1927&amp;"-"&amp;AA1927,Ref_Kontak!$A:$E,4,FALSE),Ref_Kontak!$H$2))</f>
        <v>628999007703</v>
      </c>
      <c r="AA1927" t="str">
        <f t="shared" si="300"/>
        <v/>
      </c>
      <c r="AB1927" t="str">
        <f t="shared" si="301"/>
        <v/>
      </c>
      <c r="AC1927" t="str">
        <f t="shared" si="302"/>
        <v>628999007703</v>
      </c>
      <c r="AD1927" t="str">
        <f t="shared" si="303"/>
        <v>Halo+,+Visual+AI+5S+mendeteksi+Violation%3A+METALDET1-LINE+13</v>
      </c>
      <c r="AE1927" t="str">
        <f t="shared" si="304"/>
        <v>https://web.whatsapp.com/send/?phone=628999007703&amp;text=Halo+,+Visual+AI+5S+mendeteksi+Violation%3A+METALDET1-LINE+13&amp;type=phone_number&amp;app_absent=0</v>
      </c>
      <c r="AF1927" t="b">
        <f>IF(ISNA(VLOOKUP(D1927&amp;"-"&amp;AB1927, Ref_Kontak!$A:$E, 4, FALSE)), FALSE, TRUE)</f>
        <v>0</v>
      </c>
      <c r="AG1927" t="str">
        <f>_xlfn.IFNA(VLOOKUP(Z1927,Ref_Kontak!H:H,1,FALSE),"FALSE")</f>
        <v>628999007703</v>
      </c>
      <c r="AH1927" t="str">
        <f t="shared" si="305"/>
        <v>METALDET1-LINE 13</v>
      </c>
      <c r="AI1927">
        <f>IF(I1927="violation",COUNTIF($AH$1:AH1927,AH1927),0)</f>
        <v>766</v>
      </c>
      <c r="AJ1927" t="str">
        <f t="shared" si="306"/>
        <v>violation-METALDET1</v>
      </c>
      <c r="AK1927">
        <f>IF(I1927="violation",COUNTIF($AJ$1:AJ1927,AJ1927),FALSE)</f>
        <v>1674</v>
      </c>
      <c r="AL1927">
        <f t="shared" si="307"/>
        <v>0</v>
      </c>
      <c r="AM1927">
        <f t="shared" si="308"/>
        <v>3</v>
      </c>
      <c r="AN1927" t="str">
        <f t="shared" si="309"/>
        <v>ALERT! 3 Violation founded @METALDET1</v>
      </c>
    </row>
    <row r="1928" spans="1:40">
      <c r="A1928" t="s">
        <v>120</v>
      </c>
      <c r="B1928" t="s">
        <v>121</v>
      </c>
      <c r="C1928" t="s">
        <v>1246</v>
      </c>
      <c r="D1928" t="s">
        <v>1232</v>
      </c>
      <c r="E1928">
        <v>1</v>
      </c>
      <c r="G1928" t="s">
        <v>124</v>
      </c>
      <c r="I1928" t="s">
        <v>125</v>
      </c>
      <c r="Z1928" t="str">
        <f>IFERROR(MID(AA1928,FIND("-",H1928,1)+1,20),_xlfn.IFNA(VLOOKUP(F1928&amp;"-"&amp;AA1928,Ref_Kontak!$A:$E,4,FALSE),Ref_Kontak!$H$2))</f>
        <v>628999007703</v>
      </c>
      <c r="AA1928" t="str">
        <f t="shared" si="300"/>
        <v/>
      </c>
      <c r="AB1928" t="str">
        <f t="shared" si="301"/>
        <v/>
      </c>
      <c r="AC1928" t="str">
        <f t="shared" si="302"/>
        <v>628999007703</v>
      </c>
      <c r="AD1928" t="str">
        <f t="shared" si="303"/>
        <v>Halo+,+Visual+AI+5S+mendeteksi+Violation%3A+GUDANGEXP1-LINE+9</v>
      </c>
      <c r="AE1928" t="str">
        <f t="shared" si="304"/>
        <v>https://web.whatsapp.com/send/?phone=628999007703&amp;text=Halo+,+Visual+AI+5S+mendeteksi+Violation%3A+GUDANGEXP1-LINE+9&amp;type=phone_number&amp;app_absent=0</v>
      </c>
      <c r="AF1928" t="b">
        <f>IF(ISNA(VLOOKUP(D1928&amp;"-"&amp;AB1928, Ref_Kontak!$A:$E, 4, FALSE)), FALSE, TRUE)</f>
        <v>0</v>
      </c>
      <c r="AG1928" t="str">
        <f>_xlfn.IFNA(VLOOKUP(Z1928,Ref_Kontak!H:H,1,FALSE),"FALSE")</f>
        <v>628999007703</v>
      </c>
      <c r="AH1928" t="str">
        <f t="shared" si="305"/>
        <v>GUDANGEXP1-LINE 9</v>
      </c>
      <c r="AI1928">
        <f>IF(I1928="violation",COUNTIF($AH$1:AH1928,AH1928),0)</f>
        <v>13</v>
      </c>
      <c r="AJ1928" t="str">
        <f t="shared" si="306"/>
        <v>violation-GUDANGEXP1</v>
      </c>
      <c r="AK1928">
        <f>IF(I1928="violation",COUNTIF($AJ$1:AJ1928,AJ1928),FALSE)</f>
        <v>252</v>
      </c>
      <c r="AL1928">
        <f t="shared" si="307"/>
        <v>0</v>
      </c>
      <c r="AM1928">
        <f t="shared" si="308"/>
        <v>8</v>
      </c>
      <c r="AN1928" t="str">
        <f t="shared" si="309"/>
        <v>ALERT! 8 Violation founded @GUDANGEXP1</v>
      </c>
    </row>
    <row r="1929" spans="1:40">
      <c r="A1929" t="s">
        <v>120</v>
      </c>
      <c r="B1929" t="s">
        <v>121</v>
      </c>
      <c r="C1929" t="s">
        <v>1247</v>
      </c>
      <c r="D1929" t="s">
        <v>129</v>
      </c>
      <c r="E1929">
        <v>1</v>
      </c>
      <c r="G1929" t="s">
        <v>124</v>
      </c>
      <c r="I1929" t="s">
        <v>125</v>
      </c>
      <c r="Z1929" t="str">
        <f>IFERROR(MID(AA1929,FIND("-",H1929,1)+1,20),_xlfn.IFNA(VLOOKUP(F1929&amp;"-"&amp;AA1929,Ref_Kontak!$A:$E,4,FALSE),Ref_Kontak!$H$2))</f>
        <v>628999007703</v>
      </c>
      <c r="AA1929" t="str">
        <f t="shared" si="300"/>
        <v/>
      </c>
      <c r="AB1929" t="str">
        <f t="shared" si="301"/>
        <v/>
      </c>
      <c r="AC1929" t="str">
        <f t="shared" si="302"/>
        <v>628999007703</v>
      </c>
      <c r="AD1929" t="str">
        <f t="shared" si="303"/>
        <v>Halo+,+Visual+AI+5S+mendeteksi+Violation%3A+GUDANGEXP1-LINE+8</v>
      </c>
      <c r="AE1929" t="str">
        <f t="shared" si="304"/>
        <v>https://web.whatsapp.com/send/?phone=628999007703&amp;text=Halo+,+Visual+AI+5S+mendeteksi+Violation%3A+GUDANGEXP1-LINE+8&amp;type=phone_number&amp;app_absent=0</v>
      </c>
      <c r="AF1929" t="b">
        <f>IF(ISNA(VLOOKUP(D1929&amp;"-"&amp;AB1929, Ref_Kontak!$A:$E, 4, FALSE)), FALSE, TRUE)</f>
        <v>0</v>
      </c>
      <c r="AG1929" t="str">
        <f>_xlfn.IFNA(VLOOKUP(Z1929,Ref_Kontak!H:H,1,FALSE),"FALSE")</f>
        <v>628999007703</v>
      </c>
      <c r="AH1929" t="str">
        <f t="shared" si="305"/>
        <v>GUDANGEXP1-LINE 8</v>
      </c>
      <c r="AI1929">
        <f>IF(I1929="violation",COUNTIF($AH$1:AH1929,AH1929),0)</f>
        <v>7</v>
      </c>
      <c r="AJ1929" t="str">
        <f t="shared" si="306"/>
        <v>violation-GUDANGEXP1</v>
      </c>
      <c r="AK1929">
        <f>IF(I1929="violation",COUNTIF($AJ$1:AJ1929,AJ1929),FALSE)</f>
        <v>253</v>
      </c>
      <c r="AL1929">
        <f t="shared" si="307"/>
        <v>0</v>
      </c>
      <c r="AM1929">
        <f t="shared" si="308"/>
        <v>8</v>
      </c>
      <c r="AN1929" t="str">
        <f t="shared" si="309"/>
        <v>ALERT! 8 Violation founded @GUDANGEXP1</v>
      </c>
    </row>
    <row r="1930" spans="1:40">
      <c r="A1930" t="s">
        <v>120</v>
      </c>
      <c r="B1930" t="s">
        <v>121</v>
      </c>
      <c r="C1930" t="s">
        <v>1247</v>
      </c>
      <c r="D1930" t="s">
        <v>129</v>
      </c>
      <c r="E1930">
        <v>1</v>
      </c>
      <c r="G1930" t="s">
        <v>130</v>
      </c>
      <c r="I1930" t="s">
        <v>125</v>
      </c>
      <c r="Z1930" t="str">
        <f>IFERROR(MID(AA1930,FIND("-",H1930,1)+1,20),_xlfn.IFNA(VLOOKUP(F1930&amp;"-"&amp;AA1930,Ref_Kontak!$A:$E,4,FALSE),Ref_Kontak!$H$2))</f>
        <v>628999007703</v>
      </c>
      <c r="AA1930" t="str">
        <f t="shared" si="300"/>
        <v/>
      </c>
      <c r="AB1930" t="str">
        <f t="shared" si="301"/>
        <v/>
      </c>
      <c r="AC1930" t="str">
        <f t="shared" si="302"/>
        <v>628999007703</v>
      </c>
      <c r="AD1930" t="str">
        <f t="shared" si="303"/>
        <v>Halo+,+Visual+AI+5S+mendeteksi+Violation%3A+METALDET1-LINE+8</v>
      </c>
      <c r="AE1930" t="str">
        <f t="shared" si="304"/>
        <v>https://web.whatsapp.com/send/?phone=628999007703&amp;text=Halo+,+Visual+AI+5S+mendeteksi+Violation%3A+METALDET1-LINE+8&amp;type=phone_number&amp;app_absent=0</v>
      </c>
      <c r="AF1930" t="b">
        <f>IF(ISNA(VLOOKUP(D1930&amp;"-"&amp;AB1930, Ref_Kontak!$A:$E, 4, FALSE)), FALSE, TRUE)</f>
        <v>0</v>
      </c>
      <c r="AG1930" t="str">
        <f>_xlfn.IFNA(VLOOKUP(Z1930,Ref_Kontak!H:H,1,FALSE),"FALSE")</f>
        <v>628999007703</v>
      </c>
      <c r="AH1930" t="str">
        <f t="shared" si="305"/>
        <v>METALDET1-LINE 8</v>
      </c>
      <c r="AI1930">
        <f>IF(I1930="violation",COUNTIF($AH$1:AH1930,AH1930),0)</f>
        <v>910</v>
      </c>
      <c r="AJ1930" t="str">
        <f t="shared" si="306"/>
        <v>violation-METALDET1</v>
      </c>
      <c r="AK1930">
        <f>IF(I1930="violation",COUNTIF($AJ$1:AJ1930,AJ1930),FALSE)</f>
        <v>1675</v>
      </c>
      <c r="AL1930">
        <f t="shared" si="307"/>
        <v>0</v>
      </c>
      <c r="AM1930">
        <f t="shared" si="308"/>
        <v>3</v>
      </c>
      <c r="AN1930" t="str">
        <f t="shared" si="309"/>
        <v>ALERT! 3 Violation founded @METALDET1</v>
      </c>
    </row>
    <row r="1931" spans="1:40">
      <c r="A1931" t="s">
        <v>120</v>
      </c>
      <c r="B1931" t="s">
        <v>121</v>
      </c>
      <c r="C1931" t="s">
        <v>1247</v>
      </c>
      <c r="D1931" t="s">
        <v>1232</v>
      </c>
      <c r="E1931">
        <v>1</v>
      </c>
      <c r="G1931" t="s">
        <v>124</v>
      </c>
      <c r="I1931" t="s">
        <v>125</v>
      </c>
      <c r="Z1931" t="str">
        <f>IFERROR(MID(AA1931,FIND("-",H1931,1)+1,20),_xlfn.IFNA(VLOOKUP(F1931&amp;"-"&amp;AA1931,Ref_Kontak!$A:$E,4,FALSE),Ref_Kontak!$H$2))</f>
        <v>628999007703</v>
      </c>
      <c r="AA1931" t="str">
        <f t="shared" si="300"/>
        <v/>
      </c>
      <c r="AB1931" t="str">
        <f t="shared" si="301"/>
        <v/>
      </c>
      <c r="AC1931" t="str">
        <f t="shared" si="302"/>
        <v>628999007703</v>
      </c>
      <c r="AD1931" t="str">
        <f t="shared" si="303"/>
        <v>Halo+,+Visual+AI+5S+mendeteksi+Violation%3A+GUDANGEXP1-LINE+9</v>
      </c>
      <c r="AE1931" t="str">
        <f t="shared" si="304"/>
        <v>https://web.whatsapp.com/send/?phone=628999007703&amp;text=Halo+,+Visual+AI+5S+mendeteksi+Violation%3A+GUDANGEXP1-LINE+9&amp;type=phone_number&amp;app_absent=0</v>
      </c>
      <c r="AF1931" t="b">
        <f>IF(ISNA(VLOOKUP(D1931&amp;"-"&amp;AB1931, Ref_Kontak!$A:$E, 4, FALSE)), FALSE, TRUE)</f>
        <v>0</v>
      </c>
      <c r="AG1931" t="str">
        <f>_xlfn.IFNA(VLOOKUP(Z1931,Ref_Kontak!H:H,1,FALSE),"FALSE")</f>
        <v>628999007703</v>
      </c>
      <c r="AH1931" t="str">
        <f t="shared" si="305"/>
        <v>GUDANGEXP1-LINE 9</v>
      </c>
      <c r="AI1931">
        <f>IF(I1931="violation",COUNTIF($AH$1:AH1931,AH1931),0)</f>
        <v>14</v>
      </c>
      <c r="AJ1931" t="str">
        <f t="shared" si="306"/>
        <v>violation-GUDANGEXP1</v>
      </c>
      <c r="AK1931">
        <f>IF(I1931="violation",COUNTIF($AJ$1:AJ1931,AJ1931),FALSE)</f>
        <v>254</v>
      </c>
      <c r="AL1931">
        <f t="shared" si="307"/>
        <v>0</v>
      </c>
      <c r="AM1931">
        <f t="shared" si="308"/>
        <v>8</v>
      </c>
      <c r="AN1931" t="str">
        <f t="shared" si="309"/>
        <v>ALERT! 8 Violation founded @GUDANGEXP1</v>
      </c>
    </row>
    <row r="1932" spans="1:40">
      <c r="A1932" t="s">
        <v>120</v>
      </c>
      <c r="B1932" t="s">
        <v>121</v>
      </c>
      <c r="C1932" t="s">
        <v>1247</v>
      </c>
      <c r="D1932" t="s">
        <v>129</v>
      </c>
      <c r="E1932">
        <v>1</v>
      </c>
      <c r="G1932" t="s">
        <v>124</v>
      </c>
      <c r="I1932" t="s">
        <v>125</v>
      </c>
      <c r="Z1932" t="str">
        <f>IFERROR(MID(AA1932,FIND("-",H1932,1)+1,20),_xlfn.IFNA(VLOOKUP(F1932&amp;"-"&amp;AA1932,Ref_Kontak!$A:$E,4,FALSE),Ref_Kontak!$H$2))</f>
        <v>628999007703</v>
      </c>
      <c r="AA1932" t="str">
        <f t="shared" si="300"/>
        <v/>
      </c>
      <c r="AB1932" t="str">
        <f t="shared" si="301"/>
        <v/>
      </c>
      <c r="AC1932" t="str">
        <f t="shared" si="302"/>
        <v>628999007703</v>
      </c>
      <c r="AD1932" t="str">
        <f t="shared" si="303"/>
        <v>Halo+,+Visual+AI+5S+mendeteksi+Violation%3A+GUDANGEXP1-LINE+8</v>
      </c>
      <c r="AE1932" t="str">
        <f t="shared" si="304"/>
        <v>https://web.whatsapp.com/send/?phone=628999007703&amp;text=Halo+,+Visual+AI+5S+mendeteksi+Violation%3A+GUDANGEXP1-LINE+8&amp;type=phone_number&amp;app_absent=0</v>
      </c>
      <c r="AF1932" t="b">
        <f>IF(ISNA(VLOOKUP(D1932&amp;"-"&amp;AB1932, Ref_Kontak!$A:$E, 4, FALSE)), FALSE, TRUE)</f>
        <v>0</v>
      </c>
      <c r="AG1932" t="str">
        <f>_xlfn.IFNA(VLOOKUP(Z1932,Ref_Kontak!H:H,1,FALSE),"FALSE")</f>
        <v>628999007703</v>
      </c>
      <c r="AH1932" t="str">
        <f t="shared" si="305"/>
        <v>GUDANGEXP1-LINE 8</v>
      </c>
      <c r="AI1932">
        <f>IF(I1932="violation",COUNTIF($AH$1:AH1932,AH1932),0)</f>
        <v>8</v>
      </c>
      <c r="AJ1932" t="str">
        <f t="shared" si="306"/>
        <v>violation-GUDANGEXP1</v>
      </c>
      <c r="AK1932">
        <f>IF(I1932="violation",COUNTIF($AJ$1:AJ1932,AJ1932),FALSE)</f>
        <v>255</v>
      </c>
      <c r="AL1932">
        <f t="shared" si="307"/>
        <v>0</v>
      </c>
      <c r="AM1932">
        <f t="shared" si="308"/>
        <v>8</v>
      </c>
      <c r="AN1932" t="str">
        <f t="shared" si="309"/>
        <v>ALERT! 8 Violation founded @GUDANGEXP1</v>
      </c>
    </row>
    <row r="1933" spans="1:40">
      <c r="A1933" t="s">
        <v>120</v>
      </c>
      <c r="B1933" t="s">
        <v>121</v>
      </c>
      <c r="C1933" t="s">
        <v>1248</v>
      </c>
      <c r="D1933" t="s">
        <v>589</v>
      </c>
      <c r="E1933">
        <v>1</v>
      </c>
      <c r="G1933" t="s">
        <v>130</v>
      </c>
      <c r="I1933" t="s">
        <v>125</v>
      </c>
      <c r="Z1933" t="str">
        <f>IFERROR(MID(AA1933,FIND("-",H1933,1)+1,20),_xlfn.IFNA(VLOOKUP(F1933&amp;"-"&amp;AA1933,Ref_Kontak!$A:$E,4,FALSE),Ref_Kontak!$H$2))</f>
        <v>628999007703</v>
      </c>
      <c r="AA1933" t="str">
        <f t="shared" si="300"/>
        <v/>
      </c>
      <c r="AB1933" t="str">
        <f t="shared" si="301"/>
        <v/>
      </c>
      <c r="AC1933" t="str">
        <f t="shared" si="302"/>
        <v>628999007703</v>
      </c>
      <c r="AD1933" t="str">
        <f t="shared" si="303"/>
        <v>Halo+,+Visual+AI+5S+mendeteksi+Violation%3A+METALDET1-LINE+13</v>
      </c>
      <c r="AE1933" t="str">
        <f t="shared" si="304"/>
        <v>https://web.whatsapp.com/send/?phone=628999007703&amp;text=Halo+,+Visual+AI+5S+mendeteksi+Violation%3A+METALDET1-LINE+13&amp;type=phone_number&amp;app_absent=0</v>
      </c>
      <c r="AF1933" t="b">
        <f>IF(ISNA(VLOOKUP(D1933&amp;"-"&amp;AB1933, Ref_Kontak!$A:$E, 4, FALSE)), FALSE, TRUE)</f>
        <v>0</v>
      </c>
      <c r="AG1933" t="str">
        <f>_xlfn.IFNA(VLOOKUP(Z1933,Ref_Kontak!H:H,1,FALSE),"FALSE")</f>
        <v>628999007703</v>
      </c>
      <c r="AH1933" t="str">
        <f t="shared" si="305"/>
        <v>METALDET1-LINE 13</v>
      </c>
      <c r="AI1933">
        <f>IF(I1933="violation",COUNTIF($AH$1:AH1933,AH1933),0)</f>
        <v>767</v>
      </c>
      <c r="AJ1933" t="str">
        <f t="shared" si="306"/>
        <v>violation-METALDET1</v>
      </c>
      <c r="AK1933">
        <f>IF(I1933="violation",COUNTIF($AJ$1:AJ1933,AJ1933),FALSE)</f>
        <v>1676</v>
      </c>
      <c r="AL1933">
        <f t="shared" si="307"/>
        <v>0</v>
      </c>
      <c r="AM1933">
        <f t="shared" si="308"/>
        <v>3</v>
      </c>
      <c r="AN1933" t="str">
        <f t="shared" si="309"/>
        <v>ALERT! 3 Violation founded @METALDET1</v>
      </c>
    </row>
    <row r="1934" spans="1:40">
      <c r="A1934" t="s">
        <v>120</v>
      </c>
      <c r="B1934" t="s">
        <v>121</v>
      </c>
      <c r="C1934" t="s">
        <v>1248</v>
      </c>
      <c r="D1934" t="s">
        <v>129</v>
      </c>
      <c r="E1934">
        <v>1</v>
      </c>
      <c r="G1934" t="s">
        <v>130</v>
      </c>
      <c r="I1934" t="s">
        <v>125</v>
      </c>
      <c r="Z1934" t="str">
        <f>IFERROR(MID(AA1934,FIND("-",H1934,1)+1,20),_xlfn.IFNA(VLOOKUP(F1934&amp;"-"&amp;AA1934,Ref_Kontak!$A:$E,4,FALSE),Ref_Kontak!$H$2))</f>
        <v>628999007703</v>
      </c>
      <c r="AA1934" t="str">
        <f t="shared" si="300"/>
        <v/>
      </c>
      <c r="AB1934" t="str">
        <f t="shared" si="301"/>
        <v/>
      </c>
      <c r="AC1934" t="str">
        <f t="shared" si="302"/>
        <v>628999007703</v>
      </c>
      <c r="AD1934" t="str">
        <f t="shared" si="303"/>
        <v>Halo+,+Visual+AI+5S+mendeteksi+Violation%3A+METALDET1-LINE+8</v>
      </c>
      <c r="AE1934" t="str">
        <f t="shared" si="304"/>
        <v>https://web.whatsapp.com/send/?phone=628999007703&amp;text=Halo+,+Visual+AI+5S+mendeteksi+Violation%3A+METALDET1-LINE+8&amp;type=phone_number&amp;app_absent=0</v>
      </c>
      <c r="AF1934" t="b">
        <f>IF(ISNA(VLOOKUP(D1934&amp;"-"&amp;AB1934, Ref_Kontak!$A:$E, 4, FALSE)), FALSE, TRUE)</f>
        <v>0</v>
      </c>
      <c r="AG1934" t="str">
        <f>_xlfn.IFNA(VLOOKUP(Z1934,Ref_Kontak!H:H,1,FALSE),"FALSE")</f>
        <v>628999007703</v>
      </c>
      <c r="AH1934" t="str">
        <f t="shared" si="305"/>
        <v>METALDET1-LINE 8</v>
      </c>
      <c r="AI1934">
        <f>IF(I1934="violation",COUNTIF($AH$1:AH1934,AH1934),0)</f>
        <v>911</v>
      </c>
      <c r="AJ1934" t="str">
        <f t="shared" si="306"/>
        <v>violation-METALDET1</v>
      </c>
      <c r="AK1934">
        <f>IF(I1934="violation",COUNTIF($AJ$1:AJ1934,AJ1934),FALSE)</f>
        <v>1677</v>
      </c>
      <c r="AL1934">
        <f t="shared" si="307"/>
        <v>0</v>
      </c>
      <c r="AM1934">
        <f t="shared" si="308"/>
        <v>3</v>
      </c>
      <c r="AN1934" t="str">
        <f t="shared" si="309"/>
        <v>ALERT! 3 Violation founded @METALDET1</v>
      </c>
    </row>
    <row r="1935" spans="1:40">
      <c r="A1935" t="s">
        <v>120</v>
      </c>
      <c r="B1935" t="s">
        <v>121</v>
      </c>
      <c r="C1935" t="s">
        <v>1248</v>
      </c>
      <c r="D1935" t="s">
        <v>589</v>
      </c>
      <c r="E1935">
        <v>1</v>
      </c>
      <c r="G1935" t="s">
        <v>130</v>
      </c>
      <c r="I1935" t="s">
        <v>125</v>
      </c>
      <c r="Z1935" t="str">
        <f>IFERROR(MID(AA1935,FIND("-",H1935,1)+1,20),_xlfn.IFNA(VLOOKUP(F1935&amp;"-"&amp;AA1935,Ref_Kontak!$A:$E,4,FALSE),Ref_Kontak!$H$2))</f>
        <v>628999007703</v>
      </c>
      <c r="AA1935" t="str">
        <f t="shared" si="300"/>
        <v/>
      </c>
      <c r="AB1935" t="str">
        <f t="shared" si="301"/>
        <v/>
      </c>
      <c r="AC1935" t="str">
        <f t="shared" si="302"/>
        <v>628999007703</v>
      </c>
      <c r="AD1935" t="str">
        <f t="shared" si="303"/>
        <v>Halo+,+Visual+AI+5S+mendeteksi+Violation%3A+METALDET1-LINE+13</v>
      </c>
      <c r="AE1935" t="str">
        <f t="shared" si="304"/>
        <v>https://web.whatsapp.com/send/?phone=628999007703&amp;text=Halo+,+Visual+AI+5S+mendeteksi+Violation%3A+METALDET1-LINE+13&amp;type=phone_number&amp;app_absent=0</v>
      </c>
      <c r="AF1935" t="b">
        <f>IF(ISNA(VLOOKUP(D1935&amp;"-"&amp;AB1935, Ref_Kontak!$A:$E, 4, FALSE)), FALSE, TRUE)</f>
        <v>0</v>
      </c>
      <c r="AG1935" t="str">
        <f>_xlfn.IFNA(VLOOKUP(Z1935,Ref_Kontak!H:H,1,FALSE),"FALSE")</f>
        <v>628999007703</v>
      </c>
      <c r="AH1935" t="str">
        <f t="shared" si="305"/>
        <v>METALDET1-LINE 13</v>
      </c>
      <c r="AI1935">
        <f>IF(I1935="violation",COUNTIF($AH$1:AH1935,AH1935),0)</f>
        <v>768</v>
      </c>
      <c r="AJ1935" t="str">
        <f t="shared" si="306"/>
        <v>violation-METALDET1</v>
      </c>
      <c r="AK1935">
        <f>IF(I1935="violation",COUNTIF($AJ$1:AJ1935,AJ1935),FALSE)</f>
        <v>1678</v>
      </c>
      <c r="AL1935">
        <f t="shared" si="307"/>
        <v>0</v>
      </c>
      <c r="AM1935">
        <f t="shared" si="308"/>
        <v>3</v>
      </c>
      <c r="AN1935" t="str">
        <f t="shared" si="309"/>
        <v>ALERT! 3 Violation founded @METALDET1</v>
      </c>
    </row>
    <row r="1936" spans="1:40">
      <c r="A1936" t="s">
        <v>120</v>
      </c>
      <c r="B1936" t="s">
        <v>121</v>
      </c>
      <c r="C1936" t="s">
        <v>1248</v>
      </c>
      <c r="D1936" t="s">
        <v>1232</v>
      </c>
      <c r="E1936">
        <v>1</v>
      </c>
      <c r="G1936" t="s">
        <v>124</v>
      </c>
      <c r="I1936" t="s">
        <v>125</v>
      </c>
      <c r="Z1936" t="str">
        <f>IFERROR(MID(AA1936,FIND("-",H1936,1)+1,20),_xlfn.IFNA(VLOOKUP(F1936&amp;"-"&amp;AA1936,Ref_Kontak!$A:$E,4,FALSE),Ref_Kontak!$H$2))</f>
        <v>628999007703</v>
      </c>
      <c r="AA1936" t="str">
        <f t="shared" si="300"/>
        <v/>
      </c>
      <c r="AB1936" t="str">
        <f t="shared" si="301"/>
        <v/>
      </c>
      <c r="AC1936" t="str">
        <f t="shared" si="302"/>
        <v>628999007703</v>
      </c>
      <c r="AD1936" t="str">
        <f t="shared" si="303"/>
        <v>Halo+,+Visual+AI+5S+mendeteksi+Violation%3A+GUDANGEXP1-LINE+9</v>
      </c>
      <c r="AE1936" t="str">
        <f t="shared" si="304"/>
        <v>https://web.whatsapp.com/send/?phone=628999007703&amp;text=Halo+,+Visual+AI+5S+mendeteksi+Violation%3A+GUDANGEXP1-LINE+9&amp;type=phone_number&amp;app_absent=0</v>
      </c>
      <c r="AF1936" t="b">
        <f>IF(ISNA(VLOOKUP(D1936&amp;"-"&amp;AB1936, Ref_Kontak!$A:$E, 4, FALSE)), FALSE, TRUE)</f>
        <v>0</v>
      </c>
      <c r="AG1936" t="str">
        <f>_xlfn.IFNA(VLOOKUP(Z1936,Ref_Kontak!H:H,1,FALSE),"FALSE")</f>
        <v>628999007703</v>
      </c>
      <c r="AH1936" t="str">
        <f t="shared" si="305"/>
        <v>GUDANGEXP1-LINE 9</v>
      </c>
      <c r="AI1936">
        <f>IF(I1936="violation",COUNTIF($AH$1:AH1936,AH1936),0)</f>
        <v>15</v>
      </c>
      <c r="AJ1936" t="str">
        <f t="shared" si="306"/>
        <v>violation-GUDANGEXP1</v>
      </c>
      <c r="AK1936">
        <f>IF(I1936="violation",COUNTIF($AJ$1:AJ1936,AJ1936),FALSE)</f>
        <v>256</v>
      </c>
      <c r="AL1936">
        <f t="shared" si="307"/>
        <v>0</v>
      </c>
      <c r="AM1936">
        <f t="shared" si="308"/>
        <v>8</v>
      </c>
      <c r="AN1936" t="str">
        <f t="shared" si="309"/>
        <v>ALERT! 8 Violation founded @GUDANGEXP1</v>
      </c>
    </row>
    <row r="1937" spans="1:40">
      <c r="A1937" t="s">
        <v>120</v>
      </c>
      <c r="B1937" t="s">
        <v>121</v>
      </c>
      <c r="C1937" t="s">
        <v>1248</v>
      </c>
      <c r="D1937" t="s">
        <v>129</v>
      </c>
      <c r="E1937">
        <v>1</v>
      </c>
      <c r="G1937" t="s">
        <v>124</v>
      </c>
      <c r="I1937" t="s">
        <v>125</v>
      </c>
      <c r="Z1937" t="str">
        <f>IFERROR(MID(AA1937,FIND("-",H1937,1)+1,20),_xlfn.IFNA(VLOOKUP(F1937&amp;"-"&amp;AA1937,Ref_Kontak!$A:$E,4,FALSE),Ref_Kontak!$H$2))</f>
        <v>628999007703</v>
      </c>
      <c r="AA1937" t="str">
        <f t="shared" si="300"/>
        <v/>
      </c>
      <c r="AB1937" t="str">
        <f t="shared" si="301"/>
        <v/>
      </c>
      <c r="AC1937" t="str">
        <f t="shared" si="302"/>
        <v>628999007703</v>
      </c>
      <c r="AD1937" t="str">
        <f t="shared" si="303"/>
        <v>Halo+,+Visual+AI+5S+mendeteksi+Violation%3A+GUDANGEXP1-LINE+8</v>
      </c>
      <c r="AE1937" t="str">
        <f t="shared" si="304"/>
        <v>https://web.whatsapp.com/send/?phone=628999007703&amp;text=Halo+,+Visual+AI+5S+mendeteksi+Violation%3A+GUDANGEXP1-LINE+8&amp;type=phone_number&amp;app_absent=0</v>
      </c>
      <c r="AF1937" t="b">
        <f>IF(ISNA(VLOOKUP(D1937&amp;"-"&amp;AB1937, Ref_Kontak!$A:$E, 4, FALSE)), FALSE, TRUE)</f>
        <v>0</v>
      </c>
      <c r="AG1937" t="str">
        <f>_xlfn.IFNA(VLOOKUP(Z1937,Ref_Kontak!H:H,1,FALSE),"FALSE")</f>
        <v>628999007703</v>
      </c>
      <c r="AH1937" t="str">
        <f t="shared" si="305"/>
        <v>GUDANGEXP1-LINE 8</v>
      </c>
      <c r="AI1937">
        <f>IF(I1937="violation",COUNTIF($AH$1:AH1937,AH1937),0)</f>
        <v>9</v>
      </c>
      <c r="AJ1937" t="str">
        <f t="shared" si="306"/>
        <v>violation-GUDANGEXP1</v>
      </c>
      <c r="AK1937">
        <f>IF(I1937="violation",COUNTIF($AJ$1:AJ1937,AJ1937),FALSE)</f>
        <v>257</v>
      </c>
      <c r="AL1937">
        <f t="shared" si="307"/>
        <v>0</v>
      </c>
      <c r="AM1937">
        <f t="shared" si="308"/>
        <v>8</v>
      </c>
      <c r="AN1937" t="str">
        <f t="shared" si="309"/>
        <v>ALERT! 8 Violation founded @GUDANGEXP1</v>
      </c>
    </row>
    <row r="1938" spans="1:40">
      <c r="A1938" t="s">
        <v>120</v>
      </c>
      <c r="B1938" t="s">
        <v>121</v>
      </c>
      <c r="C1938" t="s">
        <v>1249</v>
      </c>
      <c r="D1938" t="s">
        <v>129</v>
      </c>
      <c r="E1938">
        <v>1</v>
      </c>
      <c r="G1938" t="s">
        <v>130</v>
      </c>
      <c r="I1938" t="s">
        <v>125</v>
      </c>
      <c r="Z1938" t="str">
        <f>IFERROR(MID(AA1938,FIND("-",H1938,1)+1,20),_xlfn.IFNA(VLOOKUP(F1938&amp;"-"&amp;AA1938,Ref_Kontak!$A:$E,4,FALSE),Ref_Kontak!$H$2))</f>
        <v>628999007703</v>
      </c>
      <c r="AA1938" t="str">
        <f t="shared" si="300"/>
        <v/>
      </c>
      <c r="AB1938" t="str">
        <f t="shared" si="301"/>
        <v/>
      </c>
      <c r="AC1938" t="str">
        <f t="shared" si="302"/>
        <v>628999007703</v>
      </c>
      <c r="AD1938" t="str">
        <f t="shared" si="303"/>
        <v>Halo+,+Visual+AI+5S+mendeteksi+Violation%3A+METALDET1-LINE+8</v>
      </c>
      <c r="AE1938" t="str">
        <f t="shared" si="304"/>
        <v>https://web.whatsapp.com/send/?phone=628999007703&amp;text=Halo+,+Visual+AI+5S+mendeteksi+Violation%3A+METALDET1-LINE+8&amp;type=phone_number&amp;app_absent=0</v>
      </c>
      <c r="AF1938" t="b">
        <f>IF(ISNA(VLOOKUP(D1938&amp;"-"&amp;AB1938, Ref_Kontak!$A:$E, 4, FALSE)), FALSE, TRUE)</f>
        <v>0</v>
      </c>
      <c r="AG1938" t="str">
        <f>_xlfn.IFNA(VLOOKUP(Z1938,Ref_Kontak!H:H,1,FALSE),"FALSE")</f>
        <v>628999007703</v>
      </c>
      <c r="AH1938" t="str">
        <f t="shared" si="305"/>
        <v>METALDET1-LINE 8</v>
      </c>
      <c r="AI1938">
        <f>IF(I1938="violation",COUNTIF($AH$1:AH1938,AH1938),0)</f>
        <v>912</v>
      </c>
      <c r="AJ1938" t="str">
        <f t="shared" si="306"/>
        <v>violation-METALDET1</v>
      </c>
      <c r="AK1938">
        <f>IF(I1938="violation",COUNTIF($AJ$1:AJ1938,AJ1938),FALSE)</f>
        <v>1679</v>
      </c>
      <c r="AL1938">
        <f t="shared" si="307"/>
        <v>0</v>
      </c>
      <c r="AM1938">
        <f t="shared" si="308"/>
        <v>3</v>
      </c>
      <c r="AN1938" t="str">
        <f t="shared" si="309"/>
        <v>ALERT! 3 Violation founded @METALDET1</v>
      </c>
    </row>
    <row r="1939" spans="1:40">
      <c r="A1939" t="s">
        <v>120</v>
      </c>
      <c r="B1939" t="s">
        <v>121</v>
      </c>
      <c r="C1939" t="s">
        <v>1249</v>
      </c>
      <c r="D1939" t="s">
        <v>589</v>
      </c>
      <c r="E1939">
        <v>1</v>
      </c>
      <c r="G1939" t="s">
        <v>130</v>
      </c>
      <c r="I1939" t="s">
        <v>125</v>
      </c>
      <c r="Z1939" t="str">
        <f>IFERROR(MID(AA1939,FIND("-",H1939,1)+1,20),_xlfn.IFNA(VLOOKUP(F1939&amp;"-"&amp;AA1939,Ref_Kontak!$A:$E,4,FALSE),Ref_Kontak!$H$2))</f>
        <v>628999007703</v>
      </c>
      <c r="AA1939" t="str">
        <f t="shared" si="300"/>
        <v/>
      </c>
      <c r="AB1939" t="str">
        <f t="shared" si="301"/>
        <v/>
      </c>
      <c r="AC1939" t="str">
        <f t="shared" si="302"/>
        <v>628999007703</v>
      </c>
      <c r="AD1939" t="str">
        <f t="shared" si="303"/>
        <v>Halo+,+Visual+AI+5S+mendeteksi+Violation%3A+METALDET1-LINE+13</v>
      </c>
      <c r="AE1939" t="str">
        <f t="shared" si="304"/>
        <v>https://web.whatsapp.com/send/?phone=628999007703&amp;text=Halo+,+Visual+AI+5S+mendeteksi+Violation%3A+METALDET1-LINE+13&amp;type=phone_number&amp;app_absent=0</v>
      </c>
      <c r="AF1939" t="b">
        <f>IF(ISNA(VLOOKUP(D1939&amp;"-"&amp;AB1939, Ref_Kontak!$A:$E, 4, FALSE)), FALSE, TRUE)</f>
        <v>0</v>
      </c>
      <c r="AG1939" t="str">
        <f>_xlfn.IFNA(VLOOKUP(Z1939,Ref_Kontak!H:H,1,FALSE),"FALSE")</f>
        <v>628999007703</v>
      </c>
      <c r="AH1939" t="str">
        <f t="shared" si="305"/>
        <v>METALDET1-LINE 13</v>
      </c>
      <c r="AI1939">
        <f>IF(I1939="violation",COUNTIF($AH$1:AH1939,AH1939),0)</f>
        <v>769</v>
      </c>
      <c r="AJ1939" t="str">
        <f t="shared" si="306"/>
        <v>violation-METALDET1</v>
      </c>
      <c r="AK1939">
        <f>IF(I1939="violation",COUNTIF($AJ$1:AJ1939,AJ1939),FALSE)</f>
        <v>1680</v>
      </c>
      <c r="AL1939">
        <f t="shared" si="307"/>
        <v>0</v>
      </c>
      <c r="AM1939">
        <f t="shared" si="308"/>
        <v>3</v>
      </c>
      <c r="AN1939" t="str">
        <f t="shared" si="309"/>
        <v>ALERT! 3 Violation founded @METALDET1</v>
      </c>
    </row>
    <row r="1940" spans="1:40">
      <c r="A1940" t="s">
        <v>120</v>
      </c>
      <c r="B1940" t="s">
        <v>121</v>
      </c>
      <c r="C1940" t="s">
        <v>1249</v>
      </c>
      <c r="D1940" t="s">
        <v>1232</v>
      </c>
      <c r="E1940">
        <v>1</v>
      </c>
      <c r="G1940" t="s">
        <v>124</v>
      </c>
      <c r="I1940" t="s">
        <v>125</v>
      </c>
      <c r="Z1940" t="str">
        <f>IFERROR(MID(AA1940,FIND("-",H1940,1)+1,20),_xlfn.IFNA(VLOOKUP(F1940&amp;"-"&amp;AA1940,Ref_Kontak!$A:$E,4,FALSE),Ref_Kontak!$H$2))</f>
        <v>628999007703</v>
      </c>
      <c r="AA1940" t="str">
        <f t="shared" si="300"/>
        <v/>
      </c>
      <c r="AB1940" t="str">
        <f t="shared" si="301"/>
        <v/>
      </c>
      <c r="AC1940" t="str">
        <f t="shared" si="302"/>
        <v>628999007703</v>
      </c>
      <c r="AD1940" t="str">
        <f t="shared" si="303"/>
        <v>Halo+,+Visual+AI+5S+mendeteksi+Violation%3A+GUDANGEXP1-LINE+9</v>
      </c>
      <c r="AE1940" t="str">
        <f t="shared" si="304"/>
        <v>https://web.whatsapp.com/send/?phone=628999007703&amp;text=Halo+,+Visual+AI+5S+mendeteksi+Violation%3A+GUDANGEXP1-LINE+9&amp;type=phone_number&amp;app_absent=0</v>
      </c>
      <c r="AF1940" t="b">
        <f>IF(ISNA(VLOOKUP(D1940&amp;"-"&amp;AB1940, Ref_Kontak!$A:$E, 4, FALSE)), FALSE, TRUE)</f>
        <v>0</v>
      </c>
      <c r="AG1940" t="str">
        <f>_xlfn.IFNA(VLOOKUP(Z1940,Ref_Kontak!H:H,1,FALSE),"FALSE")</f>
        <v>628999007703</v>
      </c>
      <c r="AH1940" t="str">
        <f t="shared" si="305"/>
        <v>GUDANGEXP1-LINE 9</v>
      </c>
      <c r="AI1940">
        <f>IF(I1940="violation",COUNTIF($AH$1:AH1940,AH1940),0)</f>
        <v>16</v>
      </c>
      <c r="AJ1940" t="str">
        <f t="shared" si="306"/>
        <v>violation-GUDANGEXP1</v>
      </c>
      <c r="AK1940">
        <f>IF(I1940="violation",COUNTIF($AJ$1:AJ1940,AJ1940),FALSE)</f>
        <v>258</v>
      </c>
      <c r="AL1940">
        <f t="shared" si="307"/>
        <v>0</v>
      </c>
      <c r="AM1940">
        <f t="shared" si="308"/>
        <v>8</v>
      </c>
      <c r="AN1940" t="str">
        <f t="shared" si="309"/>
        <v>ALERT! 8 Violation founded @GUDANGEXP1</v>
      </c>
    </row>
    <row r="1941" spans="1:40">
      <c r="A1941" t="s">
        <v>120</v>
      </c>
      <c r="B1941" t="s">
        <v>121</v>
      </c>
      <c r="C1941" t="s">
        <v>1249</v>
      </c>
      <c r="D1941" t="s">
        <v>129</v>
      </c>
      <c r="E1941">
        <v>1</v>
      </c>
      <c r="G1941" t="s">
        <v>124</v>
      </c>
      <c r="I1941" t="s">
        <v>125</v>
      </c>
      <c r="Z1941" t="str">
        <f>IFERROR(MID(AA1941,FIND("-",H1941,1)+1,20),_xlfn.IFNA(VLOOKUP(F1941&amp;"-"&amp;AA1941,Ref_Kontak!$A:$E,4,FALSE),Ref_Kontak!$H$2))</f>
        <v>628999007703</v>
      </c>
      <c r="AA1941" t="str">
        <f t="shared" si="300"/>
        <v/>
      </c>
      <c r="AB1941" t="str">
        <f t="shared" si="301"/>
        <v/>
      </c>
      <c r="AC1941" t="str">
        <f t="shared" si="302"/>
        <v>628999007703</v>
      </c>
      <c r="AD1941" t="str">
        <f t="shared" si="303"/>
        <v>Halo+,+Visual+AI+5S+mendeteksi+Violation%3A+GUDANGEXP1-LINE+8</v>
      </c>
      <c r="AE1941" t="str">
        <f t="shared" si="304"/>
        <v>https://web.whatsapp.com/send/?phone=628999007703&amp;text=Halo+,+Visual+AI+5S+mendeteksi+Violation%3A+GUDANGEXP1-LINE+8&amp;type=phone_number&amp;app_absent=0</v>
      </c>
      <c r="AF1941" t="b">
        <f>IF(ISNA(VLOOKUP(D1941&amp;"-"&amp;AB1941, Ref_Kontak!$A:$E, 4, FALSE)), FALSE, TRUE)</f>
        <v>0</v>
      </c>
      <c r="AG1941" t="str">
        <f>_xlfn.IFNA(VLOOKUP(Z1941,Ref_Kontak!H:H,1,FALSE),"FALSE")</f>
        <v>628999007703</v>
      </c>
      <c r="AH1941" t="str">
        <f t="shared" si="305"/>
        <v>GUDANGEXP1-LINE 8</v>
      </c>
      <c r="AI1941">
        <f>IF(I1941="violation",COUNTIF($AH$1:AH1941,AH1941),0)</f>
        <v>10</v>
      </c>
      <c r="AJ1941" t="str">
        <f t="shared" si="306"/>
        <v>violation-GUDANGEXP1</v>
      </c>
      <c r="AK1941">
        <f>IF(I1941="violation",COUNTIF($AJ$1:AJ1941,AJ1941),FALSE)</f>
        <v>259</v>
      </c>
      <c r="AL1941">
        <f t="shared" si="307"/>
        <v>0</v>
      </c>
      <c r="AM1941">
        <f t="shared" si="308"/>
        <v>8</v>
      </c>
      <c r="AN1941" t="str">
        <f t="shared" si="309"/>
        <v>ALERT! 8 Violation founded @GUDANGEXP1</v>
      </c>
    </row>
    <row r="1942" spans="1:40">
      <c r="A1942" t="s">
        <v>120</v>
      </c>
      <c r="B1942" t="s">
        <v>121</v>
      </c>
      <c r="C1942" t="s">
        <v>1250</v>
      </c>
      <c r="D1942" t="s">
        <v>589</v>
      </c>
      <c r="E1942">
        <v>1</v>
      </c>
      <c r="G1942" t="s">
        <v>130</v>
      </c>
      <c r="I1942" t="s">
        <v>125</v>
      </c>
      <c r="Z1942" t="str">
        <f>IFERROR(MID(AA1942,FIND("-",H1942,1)+1,20),_xlfn.IFNA(VLOOKUP(F1942&amp;"-"&amp;AA1942,Ref_Kontak!$A:$E,4,FALSE),Ref_Kontak!$H$2))</f>
        <v>628999007703</v>
      </c>
      <c r="AA1942" t="str">
        <f t="shared" si="300"/>
        <v/>
      </c>
      <c r="AB1942" t="str">
        <f t="shared" si="301"/>
        <v/>
      </c>
      <c r="AC1942" t="str">
        <f t="shared" si="302"/>
        <v>628999007703</v>
      </c>
      <c r="AD1942" t="str">
        <f t="shared" si="303"/>
        <v>Halo+,+Visual+AI+5S+mendeteksi+Violation%3A+METALDET1-LINE+13</v>
      </c>
      <c r="AE1942" t="str">
        <f t="shared" si="304"/>
        <v>https://web.whatsapp.com/send/?phone=628999007703&amp;text=Halo+,+Visual+AI+5S+mendeteksi+Violation%3A+METALDET1-LINE+13&amp;type=phone_number&amp;app_absent=0</v>
      </c>
      <c r="AF1942" t="b">
        <f>IF(ISNA(VLOOKUP(D1942&amp;"-"&amp;AB1942, Ref_Kontak!$A:$E, 4, FALSE)), FALSE, TRUE)</f>
        <v>0</v>
      </c>
      <c r="AG1942" t="str">
        <f>_xlfn.IFNA(VLOOKUP(Z1942,Ref_Kontak!H:H,1,FALSE),"FALSE")</f>
        <v>628999007703</v>
      </c>
      <c r="AH1942" t="str">
        <f t="shared" si="305"/>
        <v>METALDET1-LINE 13</v>
      </c>
      <c r="AI1942">
        <f>IF(I1942="violation",COUNTIF($AH$1:AH1942,AH1942),0)</f>
        <v>770</v>
      </c>
      <c r="AJ1942" t="str">
        <f t="shared" si="306"/>
        <v>violation-METALDET1</v>
      </c>
      <c r="AK1942">
        <f>IF(I1942="violation",COUNTIF($AJ$1:AJ1942,AJ1942),FALSE)</f>
        <v>1681</v>
      </c>
      <c r="AL1942">
        <f t="shared" si="307"/>
        <v>0</v>
      </c>
      <c r="AM1942">
        <f t="shared" si="308"/>
        <v>3</v>
      </c>
      <c r="AN1942" t="str">
        <f t="shared" si="309"/>
        <v>ALERT! 3 Violation founded @METALDET1</v>
      </c>
    </row>
    <row r="1943" spans="1:40">
      <c r="A1943" t="s">
        <v>120</v>
      </c>
      <c r="B1943" t="s">
        <v>121</v>
      </c>
      <c r="C1943" t="s">
        <v>1250</v>
      </c>
      <c r="D1943" t="s">
        <v>129</v>
      </c>
      <c r="E1943">
        <v>1</v>
      </c>
      <c r="G1943" t="s">
        <v>130</v>
      </c>
      <c r="I1943" t="s">
        <v>125</v>
      </c>
      <c r="Z1943" t="str">
        <f>IFERROR(MID(AA1943,FIND("-",H1943,1)+1,20),_xlfn.IFNA(VLOOKUP(F1943&amp;"-"&amp;AA1943,Ref_Kontak!$A:$E,4,FALSE),Ref_Kontak!$H$2))</f>
        <v>628999007703</v>
      </c>
      <c r="AA1943" t="str">
        <f t="shared" si="300"/>
        <v/>
      </c>
      <c r="AB1943" t="str">
        <f t="shared" si="301"/>
        <v/>
      </c>
      <c r="AC1943" t="str">
        <f t="shared" si="302"/>
        <v>628999007703</v>
      </c>
      <c r="AD1943" t="str">
        <f t="shared" si="303"/>
        <v>Halo+,+Visual+AI+5S+mendeteksi+Violation%3A+METALDET1-LINE+8</v>
      </c>
      <c r="AE1943" t="str">
        <f t="shared" si="304"/>
        <v>https://web.whatsapp.com/send/?phone=628999007703&amp;text=Halo+,+Visual+AI+5S+mendeteksi+Violation%3A+METALDET1-LINE+8&amp;type=phone_number&amp;app_absent=0</v>
      </c>
      <c r="AF1943" t="b">
        <f>IF(ISNA(VLOOKUP(D1943&amp;"-"&amp;AB1943, Ref_Kontak!$A:$E, 4, FALSE)), FALSE, TRUE)</f>
        <v>0</v>
      </c>
      <c r="AG1943" t="str">
        <f>_xlfn.IFNA(VLOOKUP(Z1943,Ref_Kontak!H:H,1,FALSE),"FALSE")</f>
        <v>628999007703</v>
      </c>
      <c r="AH1943" t="str">
        <f t="shared" si="305"/>
        <v>METALDET1-LINE 8</v>
      </c>
      <c r="AI1943">
        <f>IF(I1943="violation",COUNTIF($AH$1:AH1943,AH1943),0)</f>
        <v>913</v>
      </c>
      <c r="AJ1943" t="str">
        <f t="shared" si="306"/>
        <v>violation-METALDET1</v>
      </c>
      <c r="AK1943">
        <f>IF(I1943="violation",COUNTIF($AJ$1:AJ1943,AJ1943),FALSE)</f>
        <v>1682</v>
      </c>
      <c r="AL1943">
        <f t="shared" si="307"/>
        <v>0</v>
      </c>
      <c r="AM1943">
        <f t="shared" si="308"/>
        <v>3</v>
      </c>
      <c r="AN1943" t="str">
        <f t="shared" si="309"/>
        <v>ALERT! 3 Violation founded @METALDET1</v>
      </c>
    </row>
    <row r="1944" spans="1:40">
      <c r="A1944" t="s">
        <v>120</v>
      </c>
      <c r="B1944" t="s">
        <v>121</v>
      </c>
      <c r="C1944" t="s">
        <v>1250</v>
      </c>
      <c r="D1944" t="s">
        <v>1232</v>
      </c>
      <c r="E1944">
        <v>1</v>
      </c>
      <c r="G1944" t="s">
        <v>124</v>
      </c>
      <c r="I1944" t="s">
        <v>125</v>
      </c>
      <c r="Z1944" t="str">
        <f>IFERROR(MID(AA1944,FIND("-",H1944,1)+1,20),_xlfn.IFNA(VLOOKUP(F1944&amp;"-"&amp;AA1944,Ref_Kontak!$A:$E,4,FALSE),Ref_Kontak!$H$2))</f>
        <v>628999007703</v>
      </c>
      <c r="AA1944" t="str">
        <f t="shared" si="300"/>
        <v/>
      </c>
      <c r="AB1944" t="str">
        <f t="shared" si="301"/>
        <v/>
      </c>
      <c r="AC1944" t="str">
        <f t="shared" si="302"/>
        <v>628999007703</v>
      </c>
      <c r="AD1944" t="str">
        <f t="shared" si="303"/>
        <v>Halo+,+Visual+AI+5S+mendeteksi+Violation%3A+GUDANGEXP1-LINE+9</v>
      </c>
      <c r="AE1944" t="str">
        <f t="shared" si="304"/>
        <v>https://web.whatsapp.com/send/?phone=628999007703&amp;text=Halo+,+Visual+AI+5S+mendeteksi+Violation%3A+GUDANGEXP1-LINE+9&amp;type=phone_number&amp;app_absent=0</v>
      </c>
      <c r="AF1944" t="b">
        <f>IF(ISNA(VLOOKUP(D1944&amp;"-"&amp;AB1944, Ref_Kontak!$A:$E, 4, FALSE)), FALSE, TRUE)</f>
        <v>0</v>
      </c>
      <c r="AG1944" t="str">
        <f>_xlfn.IFNA(VLOOKUP(Z1944,Ref_Kontak!H:H,1,FALSE),"FALSE")</f>
        <v>628999007703</v>
      </c>
      <c r="AH1944" t="str">
        <f t="shared" si="305"/>
        <v>GUDANGEXP1-LINE 9</v>
      </c>
      <c r="AI1944">
        <f>IF(I1944="violation",COUNTIF($AH$1:AH1944,AH1944),0)</f>
        <v>17</v>
      </c>
      <c r="AJ1944" t="str">
        <f t="shared" si="306"/>
        <v>violation-GUDANGEXP1</v>
      </c>
      <c r="AK1944">
        <f>IF(I1944="violation",COUNTIF($AJ$1:AJ1944,AJ1944),FALSE)</f>
        <v>260</v>
      </c>
      <c r="AL1944">
        <f t="shared" si="307"/>
        <v>0</v>
      </c>
      <c r="AM1944">
        <f t="shared" si="308"/>
        <v>8</v>
      </c>
      <c r="AN1944" t="str">
        <f t="shared" si="309"/>
        <v>ALERT! 8 Violation founded @GUDANGEXP1</v>
      </c>
    </row>
    <row r="1945" spans="1:40">
      <c r="A1945" t="s">
        <v>120</v>
      </c>
      <c r="B1945" t="s">
        <v>121</v>
      </c>
      <c r="C1945" t="s">
        <v>1250</v>
      </c>
      <c r="D1945" t="s">
        <v>129</v>
      </c>
      <c r="E1945">
        <v>1</v>
      </c>
      <c r="G1945" t="s">
        <v>124</v>
      </c>
      <c r="I1945" t="s">
        <v>125</v>
      </c>
      <c r="Z1945" t="str">
        <f>IFERROR(MID(AA1945,FIND("-",H1945,1)+1,20),_xlfn.IFNA(VLOOKUP(F1945&amp;"-"&amp;AA1945,Ref_Kontak!$A:$E,4,FALSE),Ref_Kontak!$H$2))</f>
        <v>628999007703</v>
      </c>
      <c r="AA1945" t="str">
        <f t="shared" si="300"/>
        <v/>
      </c>
      <c r="AB1945" t="str">
        <f t="shared" si="301"/>
        <v/>
      </c>
      <c r="AC1945" t="str">
        <f t="shared" si="302"/>
        <v>628999007703</v>
      </c>
      <c r="AD1945" t="str">
        <f t="shared" si="303"/>
        <v>Halo+,+Visual+AI+5S+mendeteksi+Violation%3A+GUDANGEXP1-LINE+8</v>
      </c>
      <c r="AE1945" t="str">
        <f t="shared" si="304"/>
        <v>https://web.whatsapp.com/send/?phone=628999007703&amp;text=Halo+,+Visual+AI+5S+mendeteksi+Violation%3A+GUDANGEXP1-LINE+8&amp;type=phone_number&amp;app_absent=0</v>
      </c>
      <c r="AF1945" t="b">
        <f>IF(ISNA(VLOOKUP(D1945&amp;"-"&amp;AB1945, Ref_Kontak!$A:$E, 4, FALSE)), FALSE, TRUE)</f>
        <v>0</v>
      </c>
      <c r="AG1945" t="str">
        <f>_xlfn.IFNA(VLOOKUP(Z1945,Ref_Kontak!H:H,1,FALSE),"FALSE")</f>
        <v>628999007703</v>
      </c>
      <c r="AH1945" t="str">
        <f t="shared" si="305"/>
        <v>GUDANGEXP1-LINE 8</v>
      </c>
      <c r="AI1945">
        <f>IF(I1945="violation",COUNTIF($AH$1:AH1945,AH1945),0)</f>
        <v>11</v>
      </c>
      <c r="AJ1945" t="str">
        <f t="shared" si="306"/>
        <v>violation-GUDANGEXP1</v>
      </c>
      <c r="AK1945">
        <f>IF(I1945="violation",COUNTIF($AJ$1:AJ1945,AJ1945),FALSE)</f>
        <v>261</v>
      </c>
      <c r="AL1945">
        <f t="shared" si="307"/>
        <v>0</v>
      </c>
      <c r="AM1945">
        <f t="shared" si="308"/>
        <v>8</v>
      </c>
      <c r="AN1945" t="str">
        <f t="shared" si="309"/>
        <v>ALERT! 8 Violation founded @GUDANGEXP1</v>
      </c>
    </row>
    <row r="1946" spans="1:40">
      <c r="A1946" t="s">
        <v>120</v>
      </c>
      <c r="B1946" t="s">
        <v>121</v>
      </c>
      <c r="C1946" t="s">
        <v>1251</v>
      </c>
      <c r="D1946" t="s">
        <v>129</v>
      </c>
      <c r="E1946">
        <v>1</v>
      </c>
      <c r="G1946" t="s">
        <v>130</v>
      </c>
      <c r="I1946" t="s">
        <v>125</v>
      </c>
      <c r="Z1946" t="str">
        <f>IFERROR(MID(AA1946,FIND("-",H1946,1)+1,20),_xlfn.IFNA(VLOOKUP(F1946&amp;"-"&amp;AA1946,Ref_Kontak!$A:$E,4,FALSE),Ref_Kontak!$H$2))</f>
        <v>628999007703</v>
      </c>
      <c r="AA1946" t="str">
        <f t="shared" si="300"/>
        <v/>
      </c>
      <c r="AB1946" t="str">
        <f t="shared" si="301"/>
        <v/>
      </c>
      <c r="AC1946" t="str">
        <f t="shared" si="302"/>
        <v>628999007703</v>
      </c>
      <c r="AD1946" t="str">
        <f t="shared" si="303"/>
        <v>Halo+,+Visual+AI+5S+mendeteksi+Violation%3A+METALDET1-LINE+8</v>
      </c>
      <c r="AE1946" t="str">
        <f t="shared" si="304"/>
        <v>https://web.whatsapp.com/send/?phone=628999007703&amp;text=Halo+,+Visual+AI+5S+mendeteksi+Violation%3A+METALDET1-LINE+8&amp;type=phone_number&amp;app_absent=0</v>
      </c>
      <c r="AF1946" t="b">
        <f>IF(ISNA(VLOOKUP(D1946&amp;"-"&amp;AB1946, Ref_Kontak!$A:$E, 4, FALSE)), FALSE, TRUE)</f>
        <v>0</v>
      </c>
      <c r="AG1946" t="str">
        <f>_xlfn.IFNA(VLOOKUP(Z1946,Ref_Kontak!H:H,1,FALSE),"FALSE")</f>
        <v>628999007703</v>
      </c>
      <c r="AH1946" t="str">
        <f t="shared" si="305"/>
        <v>METALDET1-LINE 8</v>
      </c>
      <c r="AI1946">
        <f>IF(I1946="violation",COUNTIF($AH$1:AH1946,AH1946),0)</f>
        <v>914</v>
      </c>
      <c r="AJ1946" t="str">
        <f t="shared" si="306"/>
        <v>violation-METALDET1</v>
      </c>
      <c r="AK1946">
        <f>IF(I1946="violation",COUNTIF($AJ$1:AJ1946,AJ1946),FALSE)</f>
        <v>1683</v>
      </c>
      <c r="AL1946">
        <f t="shared" si="307"/>
        <v>0</v>
      </c>
      <c r="AM1946">
        <f t="shared" si="308"/>
        <v>3</v>
      </c>
      <c r="AN1946" t="str">
        <f t="shared" si="309"/>
        <v>ALERT! 3 Violation founded @METALDET1</v>
      </c>
    </row>
    <row r="1947" spans="1:40">
      <c r="A1947" t="s">
        <v>120</v>
      </c>
      <c r="B1947" t="s">
        <v>121</v>
      </c>
      <c r="C1947" t="s">
        <v>1251</v>
      </c>
      <c r="D1947" t="s">
        <v>589</v>
      </c>
      <c r="E1947">
        <v>1</v>
      </c>
      <c r="G1947" t="s">
        <v>130</v>
      </c>
      <c r="I1947" t="s">
        <v>125</v>
      </c>
      <c r="Z1947" t="str">
        <f>IFERROR(MID(AA1947,FIND("-",H1947,1)+1,20),_xlfn.IFNA(VLOOKUP(F1947&amp;"-"&amp;AA1947,Ref_Kontak!$A:$E,4,FALSE),Ref_Kontak!$H$2))</f>
        <v>628999007703</v>
      </c>
      <c r="AA1947" t="str">
        <f t="shared" si="300"/>
        <v/>
      </c>
      <c r="AB1947" t="str">
        <f t="shared" si="301"/>
        <v/>
      </c>
      <c r="AC1947" t="str">
        <f t="shared" si="302"/>
        <v>628999007703</v>
      </c>
      <c r="AD1947" t="str">
        <f t="shared" si="303"/>
        <v>Halo+,+Visual+AI+5S+mendeteksi+Violation%3A+METALDET1-LINE+13</v>
      </c>
      <c r="AE1947" t="str">
        <f t="shared" si="304"/>
        <v>https://web.whatsapp.com/send/?phone=628999007703&amp;text=Halo+,+Visual+AI+5S+mendeteksi+Violation%3A+METALDET1-LINE+13&amp;type=phone_number&amp;app_absent=0</v>
      </c>
      <c r="AF1947" t="b">
        <f>IF(ISNA(VLOOKUP(D1947&amp;"-"&amp;AB1947, Ref_Kontak!$A:$E, 4, FALSE)), FALSE, TRUE)</f>
        <v>0</v>
      </c>
      <c r="AG1947" t="str">
        <f>_xlfn.IFNA(VLOOKUP(Z1947,Ref_Kontak!H:H,1,FALSE),"FALSE")</f>
        <v>628999007703</v>
      </c>
      <c r="AH1947" t="str">
        <f t="shared" si="305"/>
        <v>METALDET1-LINE 13</v>
      </c>
      <c r="AI1947">
        <f>IF(I1947="violation",COUNTIF($AH$1:AH1947,AH1947),0)</f>
        <v>771</v>
      </c>
      <c r="AJ1947" t="str">
        <f t="shared" si="306"/>
        <v>violation-METALDET1</v>
      </c>
      <c r="AK1947">
        <f>IF(I1947="violation",COUNTIF($AJ$1:AJ1947,AJ1947),FALSE)</f>
        <v>1684</v>
      </c>
      <c r="AL1947">
        <f t="shared" si="307"/>
        <v>0</v>
      </c>
      <c r="AM1947">
        <f t="shared" si="308"/>
        <v>3</v>
      </c>
      <c r="AN1947" t="str">
        <f t="shared" si="309"/>
        <v>ALERT! 3 Violation founded @METALDET1</v>
      </c>
    </row>
    <row r="1948" spans="1:40">
      <c r="A1948" t="s">
        <v>120</v>
      </c>
      <c r="B1948" t="s">
        <v>121</v>
      </c>
      <c r="C1948" t="s">
        <v>1251</v>
      </c>
      <c r="D1948" t="s">
        <v>1232</v>
      </c>
      <c r="E1948">
        <v>1</v>
      </c>
      <c r="G1948" t="s">
        <v>124</v>
      </c>
      <c r="I1948" t="s">
        <v>125</v>
      </c>
      <c r="Z1948" t="str">
        <f>IFERROR(MID(AA1948,FIND("-",H1948,1)+1,20),_xlfn.IFNA(VLOOKUP(F1948&amp;"-"&amp;AA1948,Ref_Kontak!$A:$E,4,FALSE),Ref_Kontak!$H$2))</f>
        <v>628999007703</v>
      </c>
      <c r="AA1948" t="str">
        <f t="shared" si="300"/>
        <v/>
      </c>
      <c r="AB1948" t="str">
        <f t="shared" si="301"/>
        <v/>
      </c>
      <c r="AC1948" t="str">
        <f t="shared" si="302"/>
        <v>628999007703</v>
      </c>
      <c r="AD1948" t="str">
        <f t="shared" si="303"/>
        <v>Halo+,+Visual+AI+5S+mendeteksi+Violation%3A+GUDANGEXP1-LINE+9</v>
      </c>
      <c r="AE1948" t="str">
        <f t="shared" si="304"/>
        <v>https://web.whatsapp.com/send/?phone=628999007703&amp;text=Halo+,+Visual+AI+5S+mendeteksi+Violation%3A+GUDANGEXP1-LINE+9&amp;type=phone_number&amp;app_absent=0</v>
      </c>
      <c r="AF1948" t="b">
        <f>IF(ISNA(VLOOKUP(D1948&amp;"-"&amp;AB1948, Ref_Kontak!$A:$E, 4, FALSE)), FALSE, TRUE)</f>
        <v>0</v>
      </c>
      <c r="AG1948" t="str">
        <f>_xlfn.IFNA(VLOOKUP(Z1948,Ref_Kontak!H:H,1,FALSE),"FALSE")</f>
        <v>628999007703</v>
      </c>
      <c r="AH1948" t="str">
        <f t="shared" si="305"/>
        <v>GUDANGEXP1-LINE 9</v>
      </c>
      <c r="AI1948">
        <f>IF(I1948="violation",COUNTIF($AH$1:AH1948,AH1948),0)</f>
        <v>18</v>
      </c>
      <c r="AJ1948" t="str">
        <f t="shared" si="306"/>
        <v>violation-GUDANGEXP1</v>
      </c>
      <c r="AK1948">
        <f>IF(I1948="violation",COUNTIF($AJ$1:AJ1948,AJ1948),FALSE)</f>
        <v>262</v>
      </c>
      <c r="AL1948">
        <f t="shared" si="307"/>
        <v>0</v>
      </c>
      <c r="AM1948">
        <f t="shared" si="308"/>
        <v>8</v>
      </c>
      <c r="AN1948" t="str">
        <f t="shared" si="309"/>
        <v>ALERT! 8 Violation founded @GUDANGEXP1</v>
      </c>
    </row>
    <row r="1949" spans="1:40">
      <c r="A1949" t="s">
        <v>120</v>
      </c>
      <c r="B1949" t="s">
        <v>121</v>
      </c>
      <c r="C1949" t="s">
        <v>1251</v>
      </c>
      <c r="D1949" t="s">
        <v>129</v>
      </c>
      <c r="E1949">
        <v>1</v>
      </c>
      <c r="G1949" t="s">
        <v>124</v>
      </c>
      <c r="I1949" t="s">
        <v>125</v>
      </c>
      <c r="Z1949" t="str">
        <f>IFERROR(MID(AA1949,FIND("-",H1949,1)+1,20),_xlfn.IFNA(VLOOKUP(F1949&amp;"-"&amp;AA1949,Ref_Kontak!$A:$E,4,FALSE),Ref_Kontak!$H$2))</f>
        <v>628999007703</v>
      </c>
      <c r="AA1949" t="str">
        <f t="shared" si="300"/>
        <v/>
      </c>
      <c r="AB1949" t="str">
        <f t="shared" si="301"/>
        <v/>
      </c>
      <c r="AC1949" t="str">
        <f t="shared" si="302"/>
        <v>628999007703</v>
      </c>
      <c r="AD1949" t="str">
        <f t="shared" si="303"/>
        <v>Halo+,+Visual+AI+5S+mendeteksi+Violation%3A+GUDANGEXP1-LINE+8</v>
      </c>
      <c r="AE1949" t="str">
        <f t="shared" si="304"/>
        <v>https://web.whatsapp.com/send/?phone=628999007703&amp;text=Halo+,+Visual+AI+5S+mendeteksi+Violation%3A+GUDANGEXP1-LINE+8&amp;type=phone_number&amp;app_absent=0</v>
      </c>
      <c r="AF1949" t="b">
        <f>IF(ISNA(VLOOKUP(D1949&amp;"-"&amp;AB1949, Ref_Kontak!$A:$E, 4, FALSE)), FALSE, TRUE)</f>
        <v>0</v>
      </c>
      <c r="AG1949" t="str">
        <f>_xlfn.IFNA(VLOOKUP(Z1949,Ref_Kontak!H:H,1,FALSE),"FALSE")</f>
        <v>628999007703</v>
      </c>
      <c r="AH1949" t="str">
        <f t="shared" si="305"/>
        <v>GUDANGEXP1-LINE 8</v>
      </c>
      <c r="AI1949">
        <f>IF(I1949="violation",COUNTIF($AH$1:AH1949,AH1949),0)</f>
        <v>12</v>
      </c>
      <c r="AJ1949" t="str">
        <f t="shared" si="306"/>
        <v>violation-GUDANGEXP1</v>
      </c>
      <c r="AK1949">
        <f>IF(I1949="violation",COUNTIF($AJ$1:AJ1949,AJ1949),FALSE)</f>
        <v>263</v>
      </c>
      <c r="AL1949">
        <f t="shared" si="307"/>
        <v>0</v>
      </c>
      <c r="AM1949">
        <f t="shared" si="308"/>
        <v>8</v>
      </c>
      <c r="AN1949" t="str">
        <f t="shared" si="309"/>
        <v>ALERT! 8 Violation founded @GUDANGEXP1</v>
      </c>
    </row>
    <row r="1950" spans="1:40">
      <c r="A1950" t="s">
        <v>120</v>
      </c>
      <c r="B1950" t="s">
        <v>121</v>
      </c>
      <c r="C1950" t="s">
        <v>1252</v>
      </c>
      <c r="D1950" t="s">
        <v>129</v>
      </c>
      <c r="E1950">
        <v>1</v>
      </c>
      <c r="G1950" t="s">
        <v>130</v>
      </c>
      <c r="I1950" t="s">
        <v>125</v>
      </c>
      <c r="Z1950" t="str">
        <f>IFERROR(MID(AA1950,FIND("-",H1950,1)+1,20),_xlfn.IFNA(VLOOKUP(F1950&amp;"-"&amp;AA1950,Ref_Kontak!$A:$E,4,FALSE),Ref_Kontak!$H$2))</f>
        <v>628999007703</v>
      </c>
      <c r="AA1950" t="str">
        <f t="shared" si="300"/>
        <v/>
      </c>
      <c r="AB1950" t="str">
        <f t="shared" si="301"/>
        <v/>
      </c>
      <c r="AC1950" t="str">
        <f t="shared" si="302"/>
        <v>628999007703</v>
      </c>
      <c r="AD1950" t="str">
        <f t="shared" si="303"/>
        <v>Halo+,+Visual+AI+5S+mendeteksi+Violation%3A+METALDET1-LINE+8</v>
      </c>
      <c r="AE1950" t="str">
        <f t="shared" si="304"/>
        <v>https://web.whatsapp.com/send/?phone=628999007703&amp;text=Halo+,+Visual+AI+5S+mendeteksi+Violation%3A+METALDET1-LINE+8&amp;type=phone_number&amp;app_absent=0</v>
      </c>
      <c r="AF1950" t="b">
        <f>IF(ISNA(VLOOKUP(D1950&amp;"-"&amp;AB1950, Ref_Kontak!$A:$E, 4, FALSE)), FALSE, TRUE)</f>
        <v>0</v>
      </c>
      <c r="AG1950" t="str">
        <f>_xlfn.IFNA(VLOOKUP(Z1950,Ref_Kontak!H:H,1,FALSE),"FALSE")</f>
        <v>628999007703</v>
      </c>
      <c r="AH1950" t="str">
        <f t="shared" si="305"/>
        <v>METALDET1-LINE 8</v>
      </c>
      <c r="AI1950">
        <f>IF(I1950="violation",COUNTIF($AH$1:AH1950,AH1950),0)</f>
        <v>915</v>
      </c>
      <c r="AJ1950" t="str">
        <f t="shared" si="306"/>
        <v>violation-METALDET1</v>
      </c>
      <c r="AK1950">
        <f>IF(I1950="violation",COUNTIF($AJ$1:AJ1950,AJ1950),FALSE)</f>
        <v>1685</v>
      </c>
      <c r="AL1950">
        <f t="shared" si="307"/>
        <v>0</v>
      </c>
      <c r="AM1950">
        <f t="shared" si="308"/>
        <v>3</v>
      </c>
      <c r="AN1950" t="str">
        <f t="shared" si="309"/>
        <v>ALERT! 3 Violation founded @METALDET1</v>
      </c>
    </row>
    <row r="1951" spans="1:40">
      <c r="A1951" t="s">
        <v>120</v>
      </c>
      <c r="B1951" t="s">
        <v>121</v>
      </c>
      <c r="C1951" t="s">
        <v>1252</v>
      </c>
      <c r="D1951" t="s">
        <v>1232</v>
      </c>
      <c r="E1951">
        <v>1</v>
      </c>
      <c r="G1951" t="s">
        <v>124</v>
      </c>
      <c r="I1951" t="s">
        <v>125</v>
      </c>
      <c r="Z1951" t="str">
        <f>IFERROR(MID(AA1951,FIND("-",H1951,1)+1,20),_xlfn.IFNA(VLOOKUP(F1951&amp;"-"&amp;AA1951,Ref_Kontak!$A:$E,4,FALSE),Ref_Kontak!$H$2))</f>
        <v>628999007703</v>
      </c>
      <c r="AA1951" t="str">
        <f t="shared" si="300"/>
        <v/>
      </c>
      <c r="AB1951" t="str">
        <f t="shared" si="301"/>
        <v/>
      </c>
      <c r="AC1951" t="str">
        <f t="shared" si="302"/>
        <v>628999007703</v>
      </c>
      <c r="AD1951" t="str">
        <f t="shared" si="303"/>
        <v>Halo+,+Visual+AI+5S+mendeteksi+Violation%3A+GUDANGEXP1-LINE+9</v>
      </c>
      <c r="AE1951" t="str">
        <f t="shared" si="304"/>
        <v>https://web.whatsapp.com/send/?phone=628999007703&amp;text=Halo+,+Visual+AI+5S+mendeteksi+Violation%3A+GUDANGEXP1-LINE+9&amp;type=phone_number&amp;app_absent=0</v>
      </c>
      <c r="AF1951" t="b">
        <f>IF(ISNA(VLOOKUP(D1951&amp;"-"&amp;AB1951, Ref_Kontak!$A:$E, 4, FALSE)), FALSE, TRUE)</f>
        <v>0</v>
      </c>
      <c r="AG1951" t="str">
        <f>_xlfn.IFNA(VLOOKUP(Z1951,Ref_Kontak!H:H,1,FALSE),"FALSE")</f>
        <v>628999007703</v>
      </c>
      <c r="AH1951" t="str">
        <f t="shared" si="305"/>
        <v>GUDANGEXP1-LINE 9</v>
      </c>
      <c r="AI1951">
        <f>IF(I1951="violation",COUNTIF($AH$1:AH1951,AH1951),0)</f>
        <v>19</v>
      </c>
      <c r="AJ1951" t="str">
        <f t="shared" si="306"/>
        <v>violation-GUDANGEXP1</v>
      </c>
      <c r="AK1951">
        <f>IF(I1951="violation",COUNTIF($AJ$1:AJ1951,AJ1951),FALSE)</f>
        <v>264</v>
      </c>
      <c r="AL1951">
        <f t="shared" si="307"/>
        <v>0</v>
      </c>
      <c r="AM1951">
        <f t="shared" si="308"/>
        <v>8</v>
      </c>
      <c r="AN1951" t="str">
        <f t="shared" si="309"/>
        <v>ALERT! 8 Violation founded @GUDANGEXP1</v>
      </c>
    </row>
    <row r="1952" spans="1:40">
      <c r="A1952" t="s">
        <v>120</v>
      </c>
      <c r="B1952" t="s">
        <v>121</v>
      </c>
      <c r="C1952" t="s">
        <v>1252</v>
      </c>
      <c r="D1952" t="s">
        <v>129</v>
      </c>
      <c r="E1952">
        <v>1</v>
      </c>
      <c r="G1952" t="s">
        <v>124</v>
      </c>
      <c r="I1952" t="s">
        <v>125</v>
      </c>
      <c r="Z1952" t="str">
        <f>IFERROR(MID(AA1952,FIND("-",H1952,1)+1,20),_xlfn.IFNA(VLOOKUP(F1952&amp;"-"&amp;AA1952,Ref_Kontak!$A:$E,4,FALSE),Ref_Kontak!$H$2))</f>
        <v>628999007703</v>
      </c>
      <c r="AA1952" t="str">
        <f t="shared" si="300"/>
        <v/>
      </c>
      <c r="AB1952" t="str">
        <f t="shared" si="301"/>
        <v/>
      </c>
      <c r="AC1952" t="str">
        <f t="shared" si="302"/>
        <v>628999007703</v>
      </c>
      <c r="AD1952" t="str">
        <f t="shared" si="303"/>
        <v>Halo+,+Visual+AI+5S+mendeteksi+Violation%3A+GUDANGEXP1-LINE+8</v>
      </c>
      <c r="AE1952" t="str">
        <f t="shared" si="304"/>
        <v>https://web.whatsapp.com/send/?phone=628999007703&amp;text=Halo+,+Visual+AI+5S+mendeteksi+Violation%3A+GUDANGEXP1-LINE+8&amp;type=phone_number&amp;app_absent=0</v>
      </c>
      <c r="AF1952" t="b">
        <f>IF(ISNA(VLOOKUP(D1952&amp;"-"&amp;AB1952, Ref_Kontak!$A:$E, 4, FALSE)), FALSE, TRUE)</f>
        <v>0</v>
      </c>
      <c r="AG1952" t="str">
        <f>_xlfn.IFNA(VLOOKUP(Z1952,Ref_Kontak!H:H,1,FALSE),"FALSE")</f>
        <v>628999007703</v>
      </c>
      <c r="AH1952" t="str">
        <f t="shared" si="305"/>
        <v>GUDANGEXP1-LINE 8</v>
      </c>
      <c r="AI1952">
        <f>IF(I1952="violation",COUNTIF($AH$1:AH1952,AH1952),0)</f>
        <v>13</v>
      </c>
      <c r="AJ1952" t="str">
        <f t="shared" si="306"/>
        <v>violation-GUDANGEXP1</v>
      </c>
      <c r="AK1952">
        <f>IF(I1952="violation",COUNTIF($AJ$1:AJ1952,AJ1952),FALSE)</f>
        <v>265</v>
      </c>
      <c r="AL1952">
        <f t="shared" si="307"/>
        <v>0</v>
      </c>
      <c r="AM1952">
        <f t="shared" si="308"/>
        <v>8</v>
      </c>
      <c r="AN1952" t="str">
        <f t="shared" si="309"/>
        <v>ALERT! 8 Violation founded @GUDANGEXP1</v>
      </c>
    </row>
    <row r="1953" spans="1:40">
      <c r="A1953" t="s">
        <v>120</v>
      </c>
      <c r="B1953" t="s">
        <v>121</v>
      </c>
      <c r="C1953" t="s">
        <v>1253</v>
      </c>
      <c r="D1953" t="s">
        <v>589</v>
      </c>
      <c r="E1953">
        <v>1</v>
      </c>
      <c r="G1953" t="s">
        <v>130</v>
      </c>
      <c r="I1953" t="s">
        <v>125</v>
      </c>
      <c r="Z1953" t="str">
        <f>IFERROR(MID(AA1953,FIND("-",H1953,1)+1,20),_xlfn.IFNA(VLOOKUP(F1953&amp;"-"&amp;AA1953,Ref_Kontak!$A:$E,4,FALSE),Ref_Kontak!$H$2))</f>
        <v>628999007703</v>
      </c>
      <c r="AA1953" t="str">
        <f t="shared" si="300"/>
        <v/>
      </c>
      <c r="AB1953" t="str">
        <f t="shared" si="301"/>
        <v/>
      </c>
      <c r="AC1953" t="str">
        <f t="shared" si="302"/>
        <v>628999007703</v>
      </c>
      <c r="AD1953" t="str">
        <f t="shared" si="303"/>
        <v>Halo+,+Visual+AI+5S+mendeteksi+Violation%3A+METALDET1-LINE+13</v>
      </c>
      <c r="AE1953" t="str">
        <f t="shared" si="304"/>
        <v>https://web.whatsapp.com/send/?phone=628999007703&amp;text=Halo+,+Visual+AI+5S+mendeteksi+Violation%3A+METALDET1-LINE+13&amp;type=phone_number&amp;app_absent=0</v>
      </c>
      <c r="AF1953" t="b">
        <f>IF(ISNA(VLOOKUP(D1953&amp;"-"&amp;AB1953, Ref_Kontak!$A:$E, 4, FALSE)), FALSE, TRUE)</f>
        <v>0</v>
      </c>
      <c r="AG1953" t="str">
        <f>_xlfn.IFNA(VLOOKUP(Z1953,Ref_Kontak!H:H,1,FALSE),"FALSE")</f>
        <v>628999007703</v>
      </c>
      <c r="AH1953" t="str">
        <f t="shared" si="305"/>
        <v>METALDET1-LINE 13</v>
      </c>
      <c r="AI1953">
        <f>IF(I1953="violation",COUNTIF($AH$1:AH1953,AH1953),0)</f>
        <v>772</v>
      </c>
      <c r="AJ1953" t="str">
        <f t="shared" si="306"/>
        <v>violation-METALDET1</v>
      </c>
      <c r="AK1953">
        <f>IF(I1953="violation",COUNTIF($AJ$1:AJ1953,AJ1953),FALSE)</f>
        <v>1686</v>
      </c>
      <c r="AL1953">
        <f t="shared" si="307"/>
        <v>0</v>
      </c>
      <c r="AM1953">
        <f t="shared" si="308"/>
        <v>3</v>
      </c>
      <c r="AN1953" t="str">
        <f t="shared" si="309"/>
        <v>ALERT! 3 Violation founded @METALDET1</v>
      </c>
    </row>
    <row r="1954" spans="1:40">
      <c r="A1954" t="s">
        <v>120</v>
      </c>
      <c r="B1954" t="s">
        <v>121</v>
      </c>
      <c r="C1954" t="s">
        <v>1253</v>
      </c>
      <c r="D1954" t="s">
        <v>129</v>
      </c>
      <c r="E1954">
        <v>1</v>
      </c>
      <c r="G1954" t="s">
        <v>130</v>
      </c>
      <c r="I1954" t="s">
        <v>125</v>
      </c>
      <c r="Z1954" t="str">
        <f>IFERROR(MID(AA1954,FIND("-",H1954,1)+1,20),_xlfn.IFNA(VLOOKUP(F1954&amp;"-"&amp;AA1954,Ref_Kontak!$A:$E,4,FALSE),Ref_Kontak!$H$2))</f>
        <v>628999007703</v>
      </c>
      <c r="AA1954" t="str">
        <f t="shared" si="300"/>
        <v/>
      </c>
      <c r="AB1954" t="str">
        <f t="shared" si="301"/>
        <v/>
      </c>
      <c r="AC1954" t="str">
        <f t="shared" si="302"/>
        <v>628999007703</v>
      </c>
      <c r="AD1954" t="str">
        <f t="shared" si="303"/>
        <v>Halo+,+Visual+AI+5S+mendeteksi+Violation%3A+METALDET1-LINE+8</v>
      </c>
      <c r="AE1954" t="str">
        <f t="shared" si="304"/>
        <v>https://web.whatsapp.com/send/?phone=628999007703&amp;text=Halo+,+Visual+AI+5S+mendeteksi+Violation%3A+METALDET1-LINE+8&amp;type=phone_number&amp;app_absent=0</v>
      </c>
      <c r="AF1954" t="b">
        <f>IF(ISNA(VLOOKUP(D1954&amp;"-"&amp;AB1954, Ref_Kontak!$A:$E, 4, FALSE)), FALSE, TRUE)</f>
        <v>0</v>
      </c>
      <c r="AG1954" t="str">
        <f>_xlfn.IFNA(VLOOKUP(Z1954,Ref_Kontak!H:H,1,FALSE),"FALSE")</f>
        <v>628999007703</v>
      </c>
      <c r="AH1954" t="str">
        <f t="shared" si="305"/>
        <v>METALDET1-LINE 8</v>
      </c>
      <c r="AI1954">
        <f>IF(I1954="violation",COUNTIF($AH$1:AH1954,AH1954),0)</f>
        <v>916</v>
      </c>
      <c r="AJ1954" t="str">
        <f t="shared" si="306"/>
        <v>violation-METALDET1</v>
      </c>
      <c r="AK1954">
        <f>IF(I1954="violation",COUNTIF($AJ$1:AJ1954,AJ1954),FALSE)</f>
        <v>1687</v>
      </c>
      <c r="AL1954">
        <f t="shared" si="307"/>
        <v>0</v>
      </c>
      <c r="AM1954">
        <f t="shared" si="308"/>
        <v>3</v>
      </c>
      <c r="AN1954" t="str">
        <f t="shared" si="309"/>
        <v>ALERT! 3 Violation founded @METALDET1</v>
      </c>
    </row>
    <row r="1955" spans="1:40">
      <c r="A1955" t="s">
        <v>120</v>
      </c>
      <c r="B1955" t="s">
        <v>121</v>
      </c>
      <c r="C1955" t="s">
        <v>1253</v>
      </c>
      <c r="D1955" t="s">
        <v>589</v>
      </c>
      <c r="E1955">
        <v>1</v>
      </c>
      <c r="G1955" t="s">
        <v>130</v>
      </c>
      <c r="I1955" t="s">
        <v>125</v>
      </c>
      <c r="Z1955" t="str">
        <f>IFERROR(MID(AA1955,FIND("-",H1955,1)+1,20),_xlfn.IFNA(VLOOKUP(F1955&amp;"-"&amp;AA1955,Ref_Kontak!$A:$E,4,FALSE),Ref_Kontak!$H$2))</f>
        <v>628999007703</v>
      </c>
      <c r="AA1955" t="str">
        <f t="shared" si="300"/>
        <v/>
      </c>
      <c r="AB1955" t="str">
        <f t="shared" si="301"/>
        <v/>
      </c>
      <c r="AC1955" t="str">
        <f t="shared" si="302"/>
        <v>628999007703</v>
      </c>
      <c r="AD1955" t="str">
        <f t="shared" si="303"/>
        <v>Halo+,+Visual+AI+5S+mendeteksi+Violation%3A+METALDET1-LINE+13</v>
      </c>
      <c r="AE1955" t="str">
        <f t="shared" si="304"/>
        <v>https://web.whatsapp.com/send/?phone=628999007703&amp;text=Halo+,+Visual+AI+5S+mendeteksi+Violation%3A+METALDET1-LINE+13&amp;type=phone_number&amp;app_absent=0</v>
      </c>
      <c r="AF1955" t="b">
        <f>IF(ISNA(VLOOKUP(D1955&amp;"-"&amp;AB1955, Ref_Kontak!$A:$E, 4, FALSE)), FALSE, TRUE)</f>
        <v>0</v>
      </c>
      <c r="AG1955" t="str">
        <f>_xlfn.IFNA(VLOOKUP(Z1955,Ref_Kontak!H:H,1,FALSE),"FALSE")</f>
        <v>628999007703</v>
      </c>
      <c r="AH1955" t="str">
        <f t="shared" si="305"/>
        <v>METALDET1-LINE 13</v>
      </c>
      <c r="AI1955">
        <f>IF(I1955="violation",COUNTIF($AH$1:AH1955,AH1955),0)</f>
        <v>773</v>
      </c>
      <c r="AJ1955" t="str">
        <f t="shared" si="306"/>
        <v>violation-METALDET1</v>
      </c>
      <c r="AK1955">
        <f>IF(I1955="violation",COUNTIF($AJ$1:AJ1955,AJ1955),FALSE)</f>
        <v>1688</v>
      </c>
      <c r="AL1955">
        <f t="shared" si="307"/>
        <v>0</v>
      </c>
      <c r="AM1955">
        <f t="shared" si="308"/>
        <v>3</v>
      </c>
      <c r="AN1955" t="str">
        <f t="shared" si="309"/>
        <v>ALERT! 3 Violation founded @METALDET1</v>
      </c>
    </row>
    <row r="1956" spans="1:40">
      <c r="A1956" t="s">
        <v>120</v>
      </c>
      <c r="B1956" t="s">
        <v>121</v>
      </c>
      <c r="C1956" t="s">
        <v>1253</v>
      </c>
      <c r="D1956" t="s">
        <v>1232</v>
      </c>
      <c r="E1956">
        <v>1</v>
      </c>
      <c r="G1956" t="s">
        <v>124</v>
      </c>
      <c r="I1956" t="s">
        <v>125</v>
      </c>
      <c r="Z1956" t="str">
        <f>IFERROR(MID(AA1956,FIND("-",H1956,1)+1,20),_xlfn.IFNA(VLOOKUP(F1956&amp;"-"&amp;AA1956,Ref_Kontak!$A:$E,4,FALSE),Ref_Kontak!$H$2))</f>
        <v>628999007703</v>
      </c>
      <c r="AA1956" t="str">
        <f t="shared" si="300"/>
        <v/>
      </c>
      <c r="AB1956" t="str">
        <f t="shared" si="301"/>
        <v/>
      </c>
      <c r="AC1956" t="str">
        <f t="shared" si="302"/>
        <v>628999007703</v>
      </c>
      <c r="AD1956" t="str">
        <f t="shared" si="303"/>
        <v>Halo+,+Visual+AI+5S+mendeteksi+Violation%3A+GUDANGEXP1-LINE+9</v>
      </c>
      <c r="AE1956" t="str">
        <f t="shared" si="304"/>
        <v>https://web.whatsapp.com/send/?phone=628999007703&amp;text=Halo+,+Visual+AI+5S+mendeteksi+Violation%3A+GUDANGEXP1-LINE+9&amp;type=phone_number&amp;app_absent=0</v>
      </c>
      <c r="AF1956" t="b">
        <f>IF(ISNA(VLOOKUP(D1956&amp;"-"&amp;AB1956, Ref_Kontak!$A:$E, 4, FALSE)), FALSE, TRUE)</f>
        <v>0</v>
      </c>
      <c r="AG1956" t="str">
        <f>_xlfn.IFNA(VLOOKUP(Z1956,Ref_Kontak!H:H,1,FALSE),"FALSE")</f>
        <v>628999007703</v>
      </c>
      <c r="AH1956" t="str">
        <f t="shared" si="305"/>
        <v>GUDANGEXP1-LINE 9</v>
      </c>
      <c r="AI1956">
        <f>IF(I1956="violation",COUNTIF($AH$1:AH1956,AH1956),0)</f>
        <v>20</v>
      </c>
      <c r="AJ1956" t="str">
        <f t="shared" si="306"/>
        <v>violation-GUDANGEXP1</v>
      </c>
      <c r="AK1956">
        <f>IF(I1956="violation",COUNTIF($AJ$1:AJ1956,AJ1956),FALSE)</f>
        <v>266</v>
      </c>
      <c r="AL1956">
        <f t="shared" si="307"/>
        <v>0</v>
      </c>
      <c r="AM1956">
        <f t="shared" si="308"/>
        <v>8</v>
      </c>
      <c r="AN1956" t="str">
        <f t="shared" si="309"/>
        <v>ALERT! 8 Violation founded @GUDANGEXP1</v>
      </c>
    </row>
    <row r="1957" spans="1:40">
      <c r="A1957" t="s">
        <v>120</v>
      </c>
      <c r="B1957" t="s">
        <v>121</v>
      </c>
      <c r="C1957" t="s">
        <v>1253</v>
      </c>
      <c r="D1957" t="s">
        <v>129</v>
      </c>
      <c r="E1957">
        <v>1</v>
      </c>
      <c r="G1957" t="s">
        <v>124</v>
      </c>
      <c r="I1957" t="s">
        <v>125</v>
      </c>
      <c r="Z1957" t="str">
        <f>IFERROR(MID(AA1957,FIND("-",H1957,1)+1,20),_xlfn.IFNA(VLOOKUP(F1957&amp;"-"&amp;AA1957,Ref_Kontak!$A:$E,4,FALSE),Ref_Kontak!$H$2))</f>
        <v>628999007703</v>
      </c>
      <c r="AA1957" t="str">
        <f t="shared" si="300"/>
        <v/>
      </c>
      <c r="AB1957" t="str">
        <f t="shared" si="301"/>
        <v/>
      </c>
      <c r="AC1957" t="str">
        <f t="shared" si="302"/>
        <v>628999007703</v>
      </c>
      <c r="AD1957" t="str">
        <f t="shared" si="303"/>
        <v>Halo+,+Visual+AI+5S+mendeteksi+Violation%3A+GUDANGEXP1-LINE+8</v>
      </c>
      <c r="AE1957" t="str">
        <f t="shared" si="304"/>
        <v>https://web.whatsapp.com/send/?phone=628999007703&amp;text=Halo+,+Visual+AI+5S+mendeteksi+Violation%3A+GUDANGEXP1-LINE+8&amp;type=phone_number&amp;app_absent=0</v>
      </c>
      <c r="AF1957" t="b">
        <f>IF(ISNA(VLOOKUP(D1957&amp;"-"&amp;AB1957, Ref_Kontak!$A:$E, 4, FALSE)), FALSE, TRUE)</f>
        <v>0</v>
      </c>
      <c r="AG1957" t="str">
        <f>_xlfn.IFNA(VLOOKUP(Z1957,Ref_Kontak!H:H,1,FALSE),"FALSE")</f>
        <v>628999007703</v>
      </c>
      <c r="AH1957" t="str">
        <f t="shared" si="305"/>
        <v>GUDANGEXP1-LINE 8</v>
      </c>
      <c r="AI1957">
        <f>IF(I1957="violation",COUNTIF($AH$1:AH1957,AH1957),0)</f>
        <v>14</v>
      </c>
      <c r="AJ1957" t="str">
        <f t="shared" si="306"/>
        <v>violation-GUDANGEXP1</v>
      </c>
      <c r="AK1957">
        <f>IF(I1957="violation",COUNTIF($AJ$1:AJ1957,AJ1957),FALSE)</f>
        <v>267</v>
      </c>
      <c r="AL1957">
        <f t="shared" si="307"/>
        <v>0</v>
      </c>
      <c r="AM1957">
        <f t="shared" si="308"/>
        <v>8</v>
      </c>
      <c r="AN1957" t="str">
        <f t="shared" si="309"/>
        <v>ALERT! 8 Violation founded @GUDANGEXP1</v>
      </c>
    </row>
    <row r="1958" spans="1:40">
      <c r="A1958" t="s">
        <v>120</v>
      </c>
      <c r="B1958" t="s">
        <v>121</v>
      </c>
      <c r="C1958" t="s">
        <v>1254</v>
      </c>
      <c r="D1958" t="s">
        <v>129</v>
      </c>
      <c r="E1958">
        <v>1</v>
      </c>
      <c r="G1958" t="s">
        <v>130</v>
      </c>
      <c r="I1958" t="s">
        <v>125</v>
      </c>
      <c r="Z1958" t="str">
        <f>IFERROR(MID(AA1958,FIND("-",H1958,1)+1,20),_xlfn.IFNA(VLOOKUP(F1958&amp;"-"&amp;AA1958,Ref_Kontak!$A:$E,4,FALSE),Ref_Kontak!$H$2))</f>
        <v>628999007703</v>
      </c>
      <c r="AA1958" t="str">
        <f t="shared" si="300"/>
        <v/>
      </c>
      <c r="AB1958" t="str">
        <f t="shared" si="301"/>
        <v/>
      </c>
      <c r="AC1958" t="str">
        <f t="shared" si="302"/>
        <v>628999007703</v>
      </c>
      <c r="AD1958" t="str">
        <f t="shared" si="303"/>
        <v>Halo+,+Visual+AI+5S+mendeteksi+Violation%3A+METALDET1-LINE+8</v>
      </c>
      <c r="AE1958" t="str">
        <f t="shared" si="304"/>
        <v>https://web.whatsapp.com/send/?phone=628999007703&amp;text=Halo+,+Visual+AI+5S+mendeteksi+Violation%3A+METALDET1-LINE+8&amp;type=phone_number&amp;app_absent=0</v>
      </c>
      <c r="AF1958" t="b">
        <f>IF(ISNA(VLOOKUP(D1958&amp;"-"&amp;AB1958, Ref_Kontak!$A:$E, 4, FALSE)), FALSE, TRUE)</f>
        <v>0</v>
      </c>
      <c r="AG1958" t="str">
        <f>_xlfn.IFNA(VLOOKUP(Z1958,Ref_Kontak!H:H,1,FALSE),"FALSE")</f>
        <v>628999007703</v>
      </c>
      <c r="AH1958" t="str">
        <f t="shared" si="305"/>
        <v>METALDET1-LINE 8</v>
      </c>
      <c r="AI1958">
        <f>IF(I1958="violation",COUNTIF($AH$1:AH1958,AH1958),0)</f>
        <v>917</v>
      </c>
      <c r="AJ1958" t="str">
        <f t="shared" si="306"/>
        <v>violation-METALDET1</v>
      </c>
      <c r="AK1958">
        <f>IF(I1958="violation",COUNTIF($AJ$1:AJ1958,AJ1958),FALSE)</f>
        <v>1689</v>
      </c>
      <c r="AL1958">
        <f t="shared" si="307"/>
        <v>0</v>
      </c>
      <c r="AM1958">
        <f t="shared" si="308"/>
        <v>3</v>
      </c>
      <c r="AN1958" t="str">
        <f t="shared" si="309"/>
        <v>ALERT! 3 Violation founded @METALDET1</v>
      </c>
    </row>
    <row r="1959" spans="1:40">
      <c r="A1959" t="s">
        <v>120</v>
      </c>
      <c r="B1959" t="s">
        <v>121</v>
      </c>
      <c r="C1959" t="s">
        <v>1254</v>
      </c>
      <c r="D1959" t="s">
        <v>589</v>
      </c>
      <c r="E1959">
        <v>1</v>
      </c>
      <c r="G1959" t="s">
        <v>130</v>
      </c>
      <c r="I1959" t="s">
        <v>125</v>
      </c>
      <c r="Z1959" t="str">
        <f>IFERROR(MID(AA1959,FIND("-",H1959,1)+1,20),_xlfn.IFNA(VLOOKUP(F1959&amp;"-"&amp;AA1959,Ref_Kontak!$A:$E,4,FALSE),Ref_Kontak!$H$2))</f>
        <v>628999007703</v>
      </c>
      <c r="AA1959" t="str">
        <f t="shared" si="300"/>
        <v/>
      </c>
      <c r="AB1959" t="str">
        <f t="shared" si="301"/>
        <v/>
      </c>
      <c r="AC1959" t="str">
        <f t="shared" si="302"/>
        <v>628999007703</v>
      </c>
      <c r="AD1959" t="str">
        <f t="shared" si="303"/>
        <v>Halo+,+Visual+AI+5S+mendeteksi+Violation%3A+METALDET1-LINE+13</v>
      </c>
      <c r="AE1959" t="str">
        <f t="shared" si="304"/>
        <v>https://web.whatsapp.com/send/?phone=628999007703&amp;text=Halo+,+Visual+AI+5S+mendeteksi+Violation%3A+METALDET1-LINE+13&amp;type=phone_number&amp;app_absent=0</v>
      </c>
      <c r="AF1959" t="b">
        <f>IF(ISNA(VLOOKUP(D1959&amp;"-"&amp;AB1959, Ref_Kontak!$A:$E, 4, FALSE)), FALSE, TRUE)</f>
        <v>0</v>
      </c>
      <c r="AG1959" t="str">
        <f>_xlfn.IFNA(VLOOKUP(Z1959,Ref_Kontak!H:H,1,FALSE),"FALSE")</f>
        <v>628999007703</v>
      </c>
      <c r="AH1959" t="str">
        <f t="shared" si="305"/>
        <v>METALDET1-LINE 13</v>
      </c>
      <c r="AI1959">
        <f>IF(I1959="violation",COUNTIF($AH$1:AH1959,AH1959),0)</f>
        <v>774</v>
      </c>
      <c r="AJ1959" t="str">
        <f t="shared" si="306"/>
        <v>violation-METALDET1</v>
      </c>
      <c r="AK1959">
        <f>IF(I1959="violation",COUNTIF($AJ$1:AJ1959,AJ1959),FALSE)</f>
        <v>1690</v>
      </c>
      <c r="AL1959">
        <f t="shared" si="307"/>
        <v>0</v>
      </c>
      <c r="AM1959">
        <f t="shared" si="308"/>
        <v>3</v>
      </c>
      <c r="AN1959" t="str">
        <f t="shared" si="309"/>
        <v>ALERT! 3 Violation founded @METALDET1</v>
      </c>
    </row>
    <row r="1960" spans="1:40">
      <c r="A1960" t="s">
        <v>120</v>
      </c>
      <c r="B1960" t="s">
        <v>121</v>
      </c>
      <c r="C1960" t="s">
        <v>1254</v>
      </c>
      <c r="D1960" t="s">
        <v>1232</v>
      </c>
      <c r="E1960">
        <v>1</v>
      </c>
      <c r="G1960" t="s">
        <v>124</v>
      </c>
      <c r="I1960" t="s">
        <v>125</v>
      </c>
      <c r="Z1960" t="str">
        <f>IFERROR(MID(AA1960,FIND("-",H1960,1)+1,20),_xlfn.IFNA(VLOOKUP(F1960&amp;"-"&amp;AA1960,Ref_Kontak!$A:$E,4,FALSE),Ref_Kontak!$H$2))</f>
        <v>628999007703</v>
      </c>
      <c r="AA1960" t="str">
        <f t="shared" si="300"/>
        <v/>
      </c>
      <c r="AB1960" t="str">
        <f t="shared" si="301"/>
        <v/>
      </c>
      <c r="AC1960" t="str">
        <f t="shared" si="302"/>
        <v>628999007703</v>
      </c>
      <c r="AD1960" t="str">
        <f t="shared" si="303"/>
        <v>Halo+,+Visual+AI+5S+mendeteksi+Violation%3A+GUDANGEXP1-LINE+9</v>
      </c>
      <c r="AE1960" t="str">
        <f t="shared" si="304"/>
        <v>https://web.whatsapp.com/send/?phone=628999007703&amp;text=Halo+,+Visual+AI+5S+mendeteksi+Violation%3A+GUDANGEXP1-LINE+9&amp;type=phone_number&amp;app_absent=0</v>
      </c>
      <c r="AF1960" t="b">
        <f>IF(ISNA(VLOOKUP(D1960&amp;"-"&amp;AB1960, Ref_Kontak!$A:$E, 4, FALSE)), FALSE, TRUE)</f>
        <v>0</v>
      </c>
      <c r="AG1960" t="str">
        <f>_xlfn.IFNA(VLOOKUP(Z1960,Ref_Kontak!H:H,1,FALSE),"FALSE")</f>
        <v>628999007703</v>
      </c>
      <c r="AH1960" t="str">
        <f t="shared" si="305"/>
        <v>GUDANGEXP1-LINE 9</v>
      </c>
      <c r="AI1960">
        <f>IF(I1960="violation",COUNTIF($AH$1:AH1960,AH1960),0)</f>
        <v>21</v>
      </c>
      <c r="AJ1960" t="str">
        <f t="shared" si="306"/>
        <v>violation-GUDANGEXP1</v>
      </c>
      <c r="AK1960">
        <f>IF(I1960="violation",COUNTIF($AJ$1:AJ1960,AJ1960),FALSE)</f>
        <v>268</v>
      </c>
      <c r="AL1960">
        <f t="shared" si="307"/>
        <v>0</v>
      </c>
      <c r="AM1960">
        <f t="shared" si="308"/>
        <v>8</v>
      </c>
      <c r="AN1960" t="str">
        <f t="shared" si="309"/>
        <v>ALERT! 8 Violation founded @GUDANGEXP1</v>
      </c>
    </row>
    <row r="1961" spans="1:40">
      <c r="A1961" t="s">
        <v>120</v>
      </c>
      <c r="B1961" t="s">
        <v>121</v>
      </c>
      <c r="C1961" t="s">
        <v>1254</v>
      </c>
      <c r="D1961" t="s">
        <v>129</v>
      </c>
      <c r="E1961">
        <v>1</v>
      </c>
      <c r="G1961" t="s">
        <v>124</v>
      </c>
      <c r="I1961" t="s">
        <v>125</v>
      </c>
      <c r="Z1961" t="str">
        <f>IFERROR(MID(AA1961,FIND("-",H1961,1)+1,20),_xlfn.IFNA(VLOOKUP(F1961&amp;"-"&amp;AA1961,Ref_Kontak!$A:$E,4,FALSE),Ref_Kontak!$H$2))</f>
        <v>628999007703</v>
      </c>
      <c r="AA1961" t="str">
        <f t="shared" si="300"/>
        <v/>
      </c>
      <c r="AB1961" t="str">
        <f t="shared" si="301"/>
        <v/>
      </c>
      <c r="AC1961" t="str">
        <f t="shared" si="302"/>
        <v>628999007703</v>
      </c>
      <c r="AD1961" t="str">
        <f t="shared" si="303"/>
        <v>Halo+,+Visual+AI+5S+mendeteksi+Violation%3A+GUDANGEXP1-LINE+8</v>
      </c>
      <c r="AE1961" t="str">
        <f t="shared" si="304"/>
        <v>https://web.whatsapp.com/send/?phone=628999007703&amp;text=Halo+,+Visual+AI+5S+mendeteksi+Violation%3A+GUDANGEXP1-LINE+8&amp;type=phone_number&amp;app_absent=0</v>
      </c>
      <c r="AF1961" t="b">
        <f>IF(ISNA(VLOOKUP(D1961&amp;"-"&amp;AB1961, Ref_Kontak!$A:$E, 4, FALSE)), FALSE, TRUE)</f>
        <v>0</v>
      </c>
      <c r="AG1961" t="str">
        <f>_xlfn.IFNA(VLOOKUP(Z1961,Ref_Kontak!H:H,1,FALSE),"FALSE")</f>
        <v>628999007703</v>
      </c>
      <c r="AH1961" t="str">
        <f t="shared" si="305"/>
        <v>GUDANGEXP1-LINE 8</v>
      </c>
      <c r="AI1961">
        <f>IF(I1961="violation",COUNTIF($AH$1:AH1961,AH1961),0)</f>
        <v>15</v>
      </c>
      <c r="AJ1961" t="str">
        <f t="shared" si="306"/>
        <v>violation-GUDANGEXP1</v>
      </c>
      <c r="AK1961">
        <f>IF(I1961="violation",COUNTIF($AJ$1:AJ1961,AJ1961),FALSE)</f>
        <v>269</v>
      </c>
      <c r="AL1961">
        <f t="shared" si="307"/>
        <v>0</v>
      </c>
      <c r="AM1961">
        <f t="shared" si="308"/>
        <v>8</v>
      </c>
      <c r="AN1961" t="str">
        <f t="shared" si="309"/>
        <v>ALERT! 8 Violation founded @GUDANGEXP1</v>
      </c>
    </row>
    <row r="1962" spans="1:40">
      <c r="A1962" t="s">
        <v>120</v>
      </c>
      <c r="B1962" t="s">
        <v>121</v>
      </c>
      <c r="C1962" t="s">
        <v>1255</v>
      </c>
      <c r="D1962" t="s">
        <v>589</v>
      </c>
      <c r="E1962">
        <v>1</v>
      </c>
      <c r="G1962" t="s">
        <v>130</v>
      </c>
      <c r="I1962" t="s">
        <v>125</v>
      </c>
      <c r="Z1962" t="str">
        <f>IFERROR(MID(AA1962,FIND("-",H1962,1)+1,20),_xlfn.IFNA(VLOOKUP(F1962&amp;"-"&amp;AA1962,Ref_Kontak!$A:$E,4,FALSE),Ref_Kontak!$H$2))</f>
        <v>628999007703</v>
      </c>
      <c r="AA1962" t="str">
        <f t="shared" si="300"/>
        <v/>
      </c>
      <c r="AB1962" t="str">
        <f t="shared" si="301"/>
        <v/>
      </c>
      <c r="AC1962" t="str">
        <f t="shared" si="302"/>
        <v>628999007703</v>
      </c>
      <c r="AD1962" t="str">
        <f t="shared" si="303"/>
        <v>Halo+,+Visual+AI+5S+mendeteksi+Violation%3A+METALDET1-LINE+13</v>
      </c>
      <c r="AE1962" t="str">
        <f t="shared" si="304"/>
        <v>https://web.whatsapp.com/send/?phone=628999007703&amp;text=Halo+,+Visual+AI+5S+mendeteksi+Violation%3A+METALDET1-LINE+13&amp;type=phone_number&amp;app_absent=0</v>
      </c>
      <c r="AF1962" t="b">
        <f>IF(ISNA(VLOOKUP(D1962&amp;"-"&amp;AB1962, Ref_Kontak!$A:$E, 4, FALSE)), FALSE, TRUE)</f>
        <v>0</v>
      </c>
      <c r="AG1962" t="str">
        <f>_xlfn.IFNA(VLOOKUP(Z1962,Ref_Kontak!H:H,1,FALSE),"FALSE")</f>
        <v>628999007703</v>
      </c>
      <c r="AH1962" t="str">
        <f t="shared" si="305"/>
        <v>METALDET1-LINE 13</v>
      </c>
      <c r="AI1962">
        <f>IF(I1962="violation",COUNTIF($AH$1:AH1962,AH1962),0)</f>
        <v>775</v>
      </c>
      <c r="AJ1962" t="str">
        <f t="shared" si="306"/>
        <v>violation-METALDET1</v>
      </c>
      <c r="AK1962">
        <f>IF(I1962="violation",COUNTIF($AJ$1:AJ1962,AJ1962),FALSE)</f>
        <v>1691</v>
      </c>
      <c r="AL1962">
        <f t="shared" si="307"/>
        <v>0</v>
      </c>
      <c r="AM1962">
        <f t="shared" si="308"/>
        <v>3</v>
      </c>
      <c r="AN1962" t="str">
        <f t="shared" si="309"/>
        <v>ALERT! 3 Violation founded @METALDET1</v>
      </c>
    </row>
    <row r="1963" spans="1:40">
      <c r="A1963" t="s">
        <v>120</v>
      </c>
      <c r="B1963" t="s">
        <v>121</v>
      </c>
      <c r="C1963" t="s">
        <v>1255</v>
      </c>
      <c r="D1963" t="s">
        <v>129</v>
      </c>
      <c r="E1963">
        <v>1</v>
      </c>
      <c r="G1963" t="s">
        <v>130</v>
      </c>
      <c r="I1963" t="s">
        <v>125</v>
      </c>
      <c r="Z1963" t="str">
        <f>IFERROR(MID(AA1963,FIND("-",H1963,1)+1,20),_xlfn.IFNA(VLOOKUP(F1963&amp;"-"&amp;AA1963,Ref_Kontak!$A:$E,4,FALSE),Ref_Kontak!$H$2))</f>
        <v>628999007703</v>
      </c>
      <c r="AA1963" t="str">
        <f t="shared" si="300"/>
        <v/>
      </c>
      <c r="AB1963" t="str">
        <f t="shared" si="301"/>
        <v/>
      </c>
      <c r="AC1963" t="str">
        <f t="shared" si="302"/>
        <v>628999007703</v>
      </c>
      <c r="AD1963" t="str">
        <f t="shared" si="303"/>
        <v>Halo+,+Visual+AI+5S+mendeteksi+Violation%3A+METALDET1-LINE+8</v>
      </c>
      <c r="AE1963" t="str">
        <f t="shared" si="304"/>
        <v>https://web.whatsapp.com/send/?phone=628999007703&amp;text=Halo+,+Visual+AI+5S+mendeteksi+Violation%3A+METALDET1-LINE+8&amp;type=phone_number&amp;app_absent=0</v>
      </c>
      <c r="AF1963" t="b">
        <f>IF(ISNA(VLOOKUP(D1963&amp;"-"&amp;AB1963, Ref_Kontak!$A:$E, 4, FALSE)), FALSE, TRUE)</f>
        <v>0</v>
      </c>
      <c r="AG1963" t="str">
        <f>_xlfn.IFNA(VLOOKUP(Z1963,Ref_Kontak!H:H,1,FALSE),"FALSE")</f>
        <v>628999007703</v>
      </c>
      <c r="AH1963" t="str">
        <f t="shared" si="305"/>
        <v>METALDET1-LINE 8</v>
      </c>
      <c r="AI1963">
        <f>IF(I1963="violation",COUNTIF($AH$1:AH1963,AH1963),0)</f>
        <v>918</v>
      </c>
      <c r="AJ1963" t="str">
        <f t="shared" si="306"/>
        <v>violation-METALDET1</v>
      </c>
      <c r="AK1963">
        <f>IF(I1963="violation",COUNTIF($AJ$1:AJ1963,AJ1963),FALSE)</f>
        <v>1692</v>
      </c>
      <c r="AL1963">
        <f t="shared" si="307"/>
        <v>0</v>
      </c>
      <c r="AM1963">
        <f t="shared" si="308"/>
        <v>3</v>
      </c>
      <c r="AN1963" t="str">
        <f t="shared" si="309"/>
        <v>ALERT! 3 Violation founded @METALDET1</v>
      </c>
    </row>
    <row r="1964" spans="1:40">
      <c r="A1964" t="s">
        <v>120</v>
      </c>
      <c r="B1964" t="s">
        <v>121</v>
      </c>
      <c r="C1964" t="s">
        <v>1255</v>
      </c>
      <c r="D1964" t="s">
        <v>1232</v>
      </c>
      <c r="E1964">
        <v>1</v>
      </c>
      <c r="G1964" t="s">
        <v>124</v>
      </c>
      <c r="I1964" t="s">
        <v>125</v>
      </c>
      <c r="Z1964" t="str">
        <f>IFERROR(MID(AA1964,FIND("-",H1964,1)+1,20),_xlfn.IFNA(VLOOKUP(F1964&amp;"-"&amp;AA1964,Ref_Kontak!$A:$E,4,FALSE),Ref_Kontak!$H$2))</f>
        <v>628999007703</v>
      </c>
      <c r="AA1964" t="str">
        <f t="shared" si="300"/>
        <v/>
      </c>
      <c r="AB1964" t="str">
        <f t="shared" si="301"/>
        <v/>
      </c>
      <c r="AC1964" t="str">
        <f t="shared" si="302"/>
        <v>628999007703</v>
      </c>
      <c r="AD1964" t="str">
        <f t="shared" si="303"/>
        <v>Halo+,+Visual+AI+5S+mendeteksi+Violation%3A+GUDANGEXP1-LINE+9</v>
      </c>
      <c r="AE1964" t="str">
        <f t="shared" si="304"/>
        <v>https://web.whatsapp.com/send/?phone=628999007703&amp;text=Halo+,+Visual+AI+5S+mendeteksi+Violation%3A+GUDANGEXP1-LINE+9&amp;type=phone_number&amp;app_absent=0</v>
      </c>
      <c r="AF1964" t="b">
        <f>IF(ISNA(VLOOKUP(D1964&amp;"-"&amp;AB1964, Ref_Kontak!$A:$E, 4, FALSE)), FALSE, TRUE)</f>
        <v>0</v>
      </c>
      <c r="AG1964" t="str">
        <f>_xlfn.IFNA(VLOOKUP(Z1964,Ref_Kontak!H:H,1,FALSE),"FALSE")</f>
        <v>628999007703</v>
      </c>
      <c r="AH1964" t="str">
        <f t="shared" si="305"/>
        <v>GUDANGEXP1-LINE 9</v>
      </c>
      <c r="AI1964">
        <f>IF(I1964="violation",COUNTIF($AH$1:AH1964,AH1964),0)</f>
        <v>22</v>
      </c>
      <c r="AJ1964" t="str">
        <f t="shared" si="306"/>
        <v>violation-GUDANGEXP1</v>
      </c>
      <c r="AK1964">
        <f>IF(I1964="violation",COUNTIF($AJ$1:AJ1964,AJ1964),FALSE)</f>
        <v>270</v>
      </c>
      <c r="AL1964">
        <f t="shared" si="307"/>
        <v>0</v>
      </c>
      <c r="AM1964">
        <f t="shared" si="308"/>
        <v>8</v>
      </c>
      <c r="AN1964" t="str">
        <f t="shared" si="309"/>
        <v>ALERT! 8 Violation founded @GUDANGEXP1</v>
      </c>
    </row>
    <row r="1965" spans="1:40">
      <c r="A1965" t="s">
        <v>120</v>
      </c>
      <c r="B1965" t="s">
        <v>121</v>
      </c>
      <c r="C1965" t="s">
        <v>1255</v>
      </c>
      <c r="D1965" t="s">
        <v>129</v>
      </c>
      <c r="E1965">
        <v>1</v>
      </c>
      <c r="G1965" t="s">
        <v>124</v>
      </c>
      <c r="I1965" t="s">
        <v>125</v>
      </c>
      <c r="Z1965" t="str">
        <f>IFERROR(MID(AA1965,FIND("-",H1965,1)+1,20),_xlfn.IFNA(VLOOKUP(F1965&amp;"-"&amp;AA1965,Ref_Kontak!$A:$E,4,FALSE),Ref_Kontak!$H$2))</f>
        <v>628999007703</v>
      </c>
      <c r="AA1965" t="str">
        <f t="shared" si="300"/>
        <v/>
      </c>
      <c r="AB1965" t="str">
        <f t="shared" si="301"/>
        <v/>
      </c>
      <c r="AC1965" t="str">
        <f t="shared" si="302"/>
        <v>628999007703</v>
      </c>
      <c r="AD1965" t="str">
        <f t="shared" si="303"/>
        <v>Halo+,+Visual+AI+5S+mendeteksi+Violation%3A+GUDANGEXP1-LINE+8</v>
      </c>
      <c r="AE1965" t="str">
        <f t="shared" si="304"/>
        <v>https://web.whatsapp.com/send/?phone=628999007703&amp;text=Halo+,+Visual+AI+5S+mendeteksi+Violation%3A+GUDANGEXP1-LINE+8&amp;type=phone_number&amp;app_absent=0</v>
      </c>
      <c r="AF1965" t="b">
        <f>IF(ISNA(VLOOKUP(D1965&amp;"-"&amp;AB1965, Ref_Kontak!$A:$E, 4, FALSE)), FALSE, TRUE)</f>
        <v>0</v>
      </c>
      <c r="AG1965" t="str">
        <f>_xlfn.IFNA(VLOOKUP(Z1965,Ref_Kontak!H:H,1,FALSE),"FALSE")</f>
        <v>628999007703</v>
      </c>
      <c r="AH1965" t="str">
        <f t="shared" si="305"/>
        <v>GUDANGEXP1-LINE 8</v>
      </c>
      <c r="AI1965">
        <f>IF(I1965="violation",COUNTIF($AH$1:AH1965,AH1965),0)</f>
        <v>16</v>
      </c>
      <c r="AJ1965" t="str">
        <f t="shared" si="306"/>
        <v>violation-GUDANGEXP1</v>
      </c>
      <c r="AK1965">
        <f>IF(I1965="violation",COUNTIF($AJ$1:AJ1965,AJ1965),FALSE)</f>
        <v>271</v>
      </c>
      <c r="AL1965">
        <f t="shared" si="307"/>
        <v>0</v>
      </c>
      <c r="AM1965">
        <f t="shared" si="308"/>
        <v>8</v>
      </c>
      <c r="AN1965" t="str">
        <f t="shared" si="309"/>
        <v>ALERT! 8 Violation founded @GUDANGEXP1</v>
      </c>
    </row>
    <row r="1966" spans="1:40">
      <c r="A1966" t="s">
        <v>120</v>
      </c>
      <c r="B1966" t="s">
        <v>121</v>
      </c>
      <c r="C1966" t="s">
        <v>1256</v>
      </c>
      <c r="D1966" t="s">
        <v>129</v>
      </c>
      <c r="E1966">
        <v>1</v>
      </c>
      <c r="G1966" t="s">
        <v>130</v>
      </c>
      <c r="I1966" t="s">
        <v>125</v>
      </c>
      <c r="Z1966" t="str">
        <f>IFERROR(MID(AA1966,FIND("-",H1966,1)+1,20),_xlfn.IFNA(VLOOKUP(F1966&amp;"-"&amp;AA1966,Ref_Kontak!$A:$E,4,FALSE),Ref_Kontak!$H$2))</f>
        <v>628999007703</v>
      </c>
      <c r="AA1966" t="str">
        <f t="shared" si="300"/>
        <v/>
      </c>
      <c r="AB1966" t="str">
        <f t="shared" si="301"/>
        <v/>
      </c>
      <c r="AC1966" t="str">
        <f t="shared" si="302"/>
        <v>628999007703</v>
      </c>
      <c r="AD1966" t="str">
        <f t="shared" si="303"/>
        <v>Halo+,+Visual+AI+5S+mendeteksi+Violation%3A+METALDET1-LINE+8</v>
      </c>
      <c r="AE1966" t="str">
        <f t="shared" si="304"/>
        <v>https://web.whatsapp.com/send/?phone=628999007703&amp;text=Halo+,+Visual+AI+5S+mendeteksi+Violation%3A+METALDET1-LINE+8&amp;type=phone_number&amp;app_absent=0</v>
      </c>
      <c r="AF1966" t="b">
        <f>IF(ISNA(VLOOKUP(D1966&amp;"-"&amp;AB1966, Ref_Kontak!$A:$E, 4, FALSE)), FALSE, TRUE)</f>
        <v>0</v>
      </c>
      <c r="AG1966" t="str">
        <f>_xlfn.IFNA(VLOOKUP(Z1966,Ref_Kontak!H:H,1,FALSE),"FALSE")</f>
        <v>628999007703</v>
      </c>
      <c r="AH1966" t="str">
        <f t="shared" si="305"/>
        <v>METALDET1-LINE 8</v>
      </c>
      <c r="AI1966">
        <f>IF(I1966="violation",COUNTIF($AH$1:AH1966,AH1966),0)</f>
        <v>919</v>
      </c>
      <c r="AJ1966" t="str">
        <f t="shared" si="306"/>
        <v>violation-METALDET1</v>
      </c>
      <c r="AK1966">
        <f>IF(I1966="violation",COUNTIF($AJ$1:AJ1966,AJ1966),FALSE)</f>
        <v>1693</v>
      </c>
      <c r="AL1966">
        <f t="shared" si="307"/>
        <v>0</v>
      </c>
      <c r="AM1966">
        <f t="shared" si="308"/>
        <v>3</v>
      </c>
      <c r="AN1966" t="str">
        <f t="shared" si="309"/>
        <v>ALERT! 3 Violation founded @METALDET1</v>
      </c>
    </row>
    <row r="1967" spans="1:40">
      <c r="A1967" t="s">
        <v>120</v>
      </c>
      <c r="B1967" t="s">
        <v>121</v>
      </c>
      <c r="C1967" t="s">
        <v>1256</v>
      </c>
      <c r="D1967" t="s">
        <v>589</v>
      </c>
      <c r="E1967">
        <v>1</v>
      </c>
      <c r="G1967" t="s">
        <v>130</v>
      </c>
      <c r="I1967" t="s">
        <v>125</v>
      </c>
      <c r="Z1967" t="str">
        <f>IFERROR(MID(AA1967,FIND("-",H1967,1)+1,20),_xlfn.IFNA(VLOOKUP(F1967&amp;"-"&amp;AA1967,Ref_Kontak!$A:$E,4,FALSE),Ref_Kontak!$H$2))</f>
        <v>628999007703</v>
      </c>
      <c r="AA1967" t="str">
        <f t="shared" si="300"/>
        <v/>
      </c>
      <c r="AB1967" t="str">
        <f t="shared" si="301"/>
        <v/>
      </c>
      <c r="AC1967" t="str">
        <f t="shared" si="302"/>
        <v>628999007703</v>
      </c>
      <c r="AD1967" t="str">
        <f t="shared" si="303"/>
        <v>Halo+,+Visual+AI+5S+mendeteksi+Violation%3A+METALDET1-LINE+13</v>
      </c>
      <c r="AE1967" t="str">
        <f t="shared" si="304"/>
        <v>https://web.whatsapp.com/send/?phone=628999007703&amp;text=Halo+,+Visual+AI+5S+mendeteksi+Violation%3A+METALDET1-LINE+13&amp;type=phone_number&amp;app_absent=0</v>
      </c>
      <c r="AF1967" t="b">
        <f>IF(ISNA(VLOOKUP(D1967&amp;"-"&amp;AB1967, Ref_Kontak!$A:$E, 4, FALSE)), FALSE, TRUE)</f>
        <v>0</v>
      </c>
      <c r="AG1967" t="str">
        <f>_xlfn.IFNA(VLOOKUP(Z1967,Ref_Kontak!H:H,1,FALSE),"FALSE")</f>
        <v>628999007703</v>
      </c>
      <c r="AH1967" t="str">
        <f t="shared" si="305"/>
        <v>METALDET1-LINE 13</v>
      </c>
      <c r="AI1967">
        <f>IF(I1967="violation",COUNTIF($AH$1:AH1967,AH1967),0)</f>
        <v>776</v>
      </c>
      <c r="AJ1967" t="str">
        <f t="shared" si="306"/>
        <v>violation-METALDET1</v>
      </c>
      <c r="AK1967">
        <f>IF(I1967="violation",COUNTIF($AJ$1:AJ1967,AJ1967),FALSE)</f>
        <v>1694</v>
      </c>
      <c r="AL1967">
        <f t="shared" si="307"/>
        <v>0</v>
      </c>
      <c r="AM1967">
        <f t="shared" si="308"/>
        <v>3</v>
      </c>
      <c r="AN1967" t="str">
        <f t="shared" si="309"/>
        <v>ALERT! 3 Violation founded @METALDET1</v>
      </c>
    </row>
    <row r="1968" spans="1:40">
      <c r="A1968" t="s">
        <v>120</v>
      </c>
      <c r="B1968" t="s">
        <v>121</v>
      </c>
      <c r="C1968" t="s">
        <v>1256</v>
      </c>
      <c r="D1968" t="s">
        <v>1232</v>
      </c>
      <c r="E1968">
        <v>1</v>
      </c>
      <c r="G1968" t="s">
        <v>124</v>
      </c>
      <c r="I1968" t="s">
        <v>125</v>
      </c>
      <c r="Z1968" t="str">
        <f>IFERROR(MID(AA1968,FIND("-",H1968,1)+1,20),_xlfn.IFNA(VLOOKUP(F1968&amp;"-"&amp;AA1968,Ref_Kontak!$A:$E,4,FALSE),Ref_Kontak!$H$2))</f>
        <v>628999007703</v>
      </c>
      <c r="AA1968" t="str">
        <f t="shared" si="300"/>
        <v/>
      </c>
      <c r="AB1968" t="str">
        <f t="shared" si="301"/>
        <v/>
      </c>
      <c r="AC1968" t="str">
        <f t="shared" si="302"/>
        <v>628999007703</v>
      </c>
      <c r="AD1968" t="str">
        <f t="shared" si="303"/>
        <v>Halo+,+Visual+AI+5S+mendeteksi+Violation%3A+GUDANGEXP1-LINE+9</v>
      </c>
      <c r="AE1968" t="str">
        <f t="shared" si="304"/>
        <v>https://web.whatsapp.com/send/?phone=628999007703&amp;text=Halo+,+Visual+AI+5S+mendeteksi+Violation%3A+GUDANGEXP1-LINE+9&amp;type=phone_number&amp;app_absent=0</v>
      </c>
      <c r="AF1968" t="b">
        <f>IF(ISNA(VLOOKUP(D1968&amp;"-"&amp;AB1968, Ref_Kontak!$A:$E, 4, FALSE)), FALSE, TRUE)</f>
        <v>0</v>
      </c>
      <c r="AG1968" t="str">
        <f>_xlfn.IFNA(VLOOKUP(Z1968,Ref_Kontak!H:H,1,FALSE),"FALSE")</f>
        <v>628999007703</v>
      </c>
      <c r="AH1968" t="str">
        <f t="shared" si="305"/>
        <v>GUDANGEXP1-LINE 9</v>
      </c>
      <c r="AI1968">
        <f>IF(I1968="violation",COUNTIF($AH$1:AH1968,AH1968),0)</f>
        <v>23</v>
      </c>
      <c r="AJ1968" t="str">
        <f t="shared" si="306"/>
        <v>violation-GUDANGEXP1</v>
      </c>
      <c r="AK1968">
        <f>IF(I1968="violation",COUNTIF($AJ$1:AJ1968,AJ1968),FALSE)</f>
        <v>272</v>
      </c>
      <c r="AL1968">
        <f t="shared" si="307"/>
        <v>0</v>
      </c>
      <c r="AM1968">
        <f t="shared" si="308"/>
        <v>8</v>
      </c>
      <c r="AN1968" t="str">
        <f t="shared" si="309"/>
        <v>ALERT! 8 Violation founded @GUDANGEXP1</v>
      </c>
    </row>
    <row r="1969" spans="1:40">
      <c r="A1969" t="s">
        <v>120</v>
      </c>
      <c r="B1969" t="s">
        <v>121</v>
      </c>
      <c r="C1969" t="s">
        <v>1256</v>
      </c>
      <c r="D1969" t="s">
        <v>129</v>
      </c>
      <c r="E1969">
        <v>1</v>
      </c>
      <c r="G1969" t="s">
        <v>124</v>
      </c>
      <c r="I1969" t="s">
        <v>125</v>
      </c>
      <c r="Z1969" t="str">
        <f>IFERROR(MID(AA1969,FIND("-",H1969,1)+1,20),_xlfn.IFNA(VLOOKUP(F1969&amp;"-"&amp;AA1969,Ref_Kontak!$A:$E,4,FALSE),Ref_Kontak!$H$2))</f>
        <v>628999007703</v>
      </c>
      <c r="AA1969" t="str">
        <f t="shared" si="300"/>
        <v/>
      </c>
      <c r="AB1969" t="str">
        <f t="shared" si="301"/>
        <v/>
      </c>
      <c r="AC1969" t="str">
        <f t="shared" si="302"/>
        <v>628999007703</v>
      </c>
      <c r="AD1969" t="str">
        <f t="shared" si="303"/>
        <v>Halo+,+Visual+AI+5S+mendeteksi+Violation%3A+GUDANGEXP1-LINE+8</v>
      </c>
      <c r="AE1969" t="str">
        <f t="shared" si="304"/>
        <v>https://web.whatsapp.com/send/?phone=628999007703&amp;text=Halo+,+Visual+AI+5S+mendeteksi+Violation%3A+GUDANGEXP1-LINE+8&amp;type=phone_number&amp;app_absent=0</v>
      </c>
      <c r="AF1969" t="b">
        <f>IF(ISNA(VLOOKUP(D1969&amp;"-"&amp;AB1969, Ref_Kontak!$A:$E, 4, FALSE)), FALSE, TRUE)</f>
        <v>0</v>
      </c>
      <c r="AG1969" t="str">
        <f>_xlfn.IFNA(VLOOKUP(Z1969,Ref_Kontak!H:H,1,FALSE),"FALSE")</f>
        <v>628999007703</v>
      </c>
      <c r="AH1969" t="str">
        <f t="shared" si="305"/>
        <v>GUDANGEXP1-LINE 8</v>
      </c>
      <c r="AI1969">
        <f>IF(I1969="violation",COUNTIF($AH$1:AH1969,AH1969),0)</f>
        <v>17</v>
      </c>
      <c r="AJ1969" t="str">
        <f t="shared" si="306"/>
        <v>violation-GUDANGEXP1</v>
      </c>
      <c r="AK1969">
        <f>IF(I1969="violation",COUNTIF($AJ$1:AJ1969,AJ1969),FALSE)</f>
        <v>273</v>
      </c>
      <c r="AL1969">
        <f t="shared" si="307"/>
        <v>0</v>
      </c>
      <c r="AM1969">
        <f t="shared" si="308"/>
        <v>8</v>
      </c>
      <c r="AN1969" t="str">
        <f t="shared" si="309"/>
        <v>ALERT! 8 Violation founded @GUDANGEXP1</v>
      </c>
    </row>
    <row r="1970" spans="1:40">
      <c r="A1970" t="s">
        <v>120</v>
      </c>
      <c r="B1970" t="s">
        <v>121</v>
      </c>
      <c r="C1970" t="s">
        <v>1257</v>
      </c>
      <c r="D1970" t="s">
        <v>129</v>
      </c>
      <c r="E1970">
        <v>1</v>
      </c>
      <c r="G1970" t="s">
        <v>130</v>
      </c>
      <c r="I1970" t="s">
        <v>125</v>
      </c>
      <c r="Z1970" t="str">
        <f>IFERROR(MID(AA1970,FIND("-",H1970,1)+1,20),_xlfn.IFNA(VLOOKUP(F1970&amp;"-"&amp;AA1970,Ref_Kontak!$A:$E,4,FALSE),Ref_Kontak!$H$2))</f>
        <v>628999007703</v>
      </c>
      <c r="AA1970" t="str">
        <f t="shared" si="300"/>
        <v/>
      </c>
      <c r="AB1970" t="str">
        <f t="shared" si="301"/>
        <v/>
      </c>
      <c r="AC1970" t="str">
        <f t="shared" si="302"/>
        <v>628999007703</v>
      </c>
      <c r="AD1970" t="str">
        <f t="shared" si="303"/>
        <v>Halo+,+Visual+AI+5S+mendeteksi+Violation%3A+METALDET1-LINE+8</v>
      </c>
      <c r="AE1970" t="str">
        <f t="shared" si="304"/>
        <v>https://web.whatsapp.com/send/?phone=628999007703&amp;text=Halo+,+Visual+AI+5S+mendeteksi+Violation%3A+METALDET1-LINE+8&amp;type=phone_number&amp;app_absent=0</v>
      </c>
      <c r="AF1970" t="b">
        <f>IF(ISNA(VLOOKUP(D1970&amp;"-"&amp;AB1970, Ref_Kontak!$A:$E, 4, FALSE)), FALSE, TRUE)</f>
        <v>0</v>
      </c>
      <c r="AG1970" t="str">
        <f>_xlfn.IFNA(VLOOKUP(Z1970,Ref_Kontak!H:H,1,FALSE),"FALSE")</f>
        <v>628999007703</v>
      </c>
      <c r="AH1970" t="str">
        <f t="shared" si="305"/>
        <v>METALDET1-LINE 8</v>
      </c>
      <c r="AI1970">
        <f>IF(I1970="violation",COUNTIF($AH$1:AH1970,AH1970),0)</f>
        <v>920</v>
      </c>
      <c r="AJ1970" t="str">
        <f t="shared" si="306"/>
        <v>violation-METALDET1</v>
      </c>
      <c r="AK1970">
        <f>IF(I1970="violation",COUNTIF($AJ$1:AJ1970,AJ1970),FALSE)</f>
        <v>1695</v>
      </c>
      <c r="AL1970">
        <f t="shared" si="307"/>
        <v>0</v>
      </c>
      <c r="AM1970">
        <f t="shared" si="308"/>
        <v>3</v>
      </c>
      <c r="AN1970" t="str">
        <f t="shared" si="309"/>
        <v>ALERT! 3 Violation founded @METALDET1</v>
      </c>
    </row>
    <row r="1971" spans="1:40">
      <c r="A1971" t="s">
        <v>120</v>
      </c>
      <c r="B1971" t="s">
        <v>121</v>
      </c>
      <c r="C1971" t="s">
        <v>1257</v>
      </c>
      <c r="D1971" t="s">
        <v>1232</v>
      </c>
      <c r="E1971">
        <v>1</v>
      </c>
      <c r="G1971" t="s">
        <v>124</v>
      </c>
      <c r="I1971" t="s">
        <v>125</v>
      </c>
      <c r="Z1971" t="str">
        <f>IFERROR(MID(AA1971,FIND("-",H1971,1)+1,20),_xlfn.IFNA(VLOOKUP(F1971&amp;"-"&amp;AA1971,Ref_Kontak!$A:$E,4,FALSE),Ref_Kontak!$H$2))</f>
        <v>628999007703</v>
      </c>
      <c r="AA1971" t="str">
        <f t="shared" si="300"/>
        <v/>
      </c>
      <c r="AB1971" t="str">
        <f t="shared" si="301"/>
        <v/>
      </c>
      <c r="AC1971" t="str">
        <f t="shared" si="302"/>
        <v>628999007703</v>
      </c>
      <c r="AD1971" t="str">
        <f t="shared" si="303"/>
        <v>Halo+,+Visual+AI+5S+mendeteksi+Violation%3A+GUDANGEXP1-LINE+9</v>
      </c>
      <c r="AE1971" t="str">
        <f t="shared" si="304"/>
        <v>https://web.whatsapp.com/send/?phone=628999007703&amp;text=Halo+,+Visual+AI+5S+mendeteksi+Violation%3A+GUDANGEXP1-LINE+9&amp;type=phone_number&amp;app_absent=0</v>
      </c>
      <c r="AF1971" t="b">
        <f>IF(ISNA(VLOOKUP(D1971&amp;"-"&amp;AB1971, Ref_Kontak!$A:$E, 4, FALSE)), FALSE, TRUE)</f>
        <v>0</v>
      </c>
      <c r="AG1971" t="str">
        <f>_xlfn.IFNA(VLOOKUP(Z1971,Ref_Kontak!H:H,1,FALSE),"FALSE")</f>
        <v>628999007703</v>
      </c>
      <c r="AH1971" t="str">
        <f t="shared" si="305"/>
        <v>GUDANGEXP1-LINE 9</v>
      </c>
      <c r="AI1971">
        <f>IF(I1971="violation",COUNTIF($AH$1:AH1971,AH1971),0)</f>
        <v>24</v>
      </c>
      <c r="AJ1971" t="str">
        <f t="shared" si="306"/>
        <v>violation-GUDANGEXP1</v>
      </c>
      <c r="AK1971">
        <f>IF(I1971="violation",COUNTIF($AJ$1:AJ1971,AJ1971),FALSE)</f>
        <v>274</v>
      </c>
      <c r="AL1971">
        <f t="shared" si="307"/>
        <v>0</v>
      </c>
      <c r="AM1971">
        <f t="shared" si="308"/>
        <v>8</v>
      </c>
      <c r="AN1971" t="str">
        <f t="shared" si="309"/>
        <v>ALERT! 8 Violation founded @GUDANGEXP1</v>
      </c>
    </row>
    <row r="1972" spans="1:40">
      <c r="A1972" t="s">
        <v>120</v>
      </c>
      <c r="B1972" t="s">
        <v>121</v>
      </c>
      <c r="C1972" t="s">
        <v>1257</v>
      </c>
      <c r="D1972" t="s">
        <v>129</v>
      </c>
      <c r="E1972">
        <v>1</v>
      </c>
      <c r="G1972" t="s">
        <v>124</v>
      </c>
      <c r="I1972" t="s">
        <v>125</v>
      </c>
      <c r="Z1972" t="str">
        <f>IFERROR(MID(AA1972,FIND("-",H1972,1)+1,20),_xlfn.IFNA(VLOOKUP(F1972&amp;"-"&amp;AA1972,Ref_Kontak!$A:$E,4,FALSE),Ref_Kontak!$H$2))</f>
        <v>628999007703</v>
      </c>
      <c r="AA1972" t="str">
        <f t="shared" si="300"/>
        <v/>
      </c>
      <c r="AB1972" t="str">
        <f t="shared" si="301"/>
        <v/>
      </c>
      <c r="AC1972" t="str">
        <f t="shared" si="302"/>
        <v>628999007703</v>
      </c>
      <c r="AD1972" t="str">
        <f t="shared" si="303"/>
        <v>Halo+,+Visual+AI+5S+mendeteksi+Violation%3A+GUDANGEXP1-LINE+8</v>
      </c>
      <c r="AE1972" t="str">
        <f t="shared" si="304"/>
        <v>https://web.whatsapp.com/send/?phone=628999007703&amp;text=Halo+,+Visual+AI+5S+mendeteksi+Violation%3A+GUDANGEXP1-LINE+8&amp;type=phone_number&amp;app_absent=0</v>
      </c>
      <c r="AF1972" t="b">
        <f>IF(ISNA(VLOOKUP(D1972&amp;"-"&amp;AB1972, Ref_Kontak!$A:$E, 4, FALSE)), FALSE, TRUE)</f>
        <v>0</v>
      </c>
      <c r="AG1972" t="str">
        <f>_xlfn.IFNA(VLOOKUP(Z1972,Ref_Kontak!H:H,1,FALSE),"FALSE")</f>
        <v>628999007703</v>
      </c>
      <c r="AH1972" t="str">
        <f t="shared" si="305"/>
        <v>GUDANGEXP1-LINE 8</v>
      </c>
      <c r="AI1972">
        <f>IF(I1972="violation",COUNTIF($AH$1:AH1972,AH1972),0)</f>
        <v>18</v>
      </c>
      <c r="AJ1972" t="str">
        <f t="shared" si="306"/>
        <v>violation-GUDANGEXP1</v>
      </c>
      <c r="AK1972">
        <f>IF(I1972="violation",COUNTIF($AJ$1:AJ1972,AJ1972),FALSE)</f>
        <v>275</v>
      </c>
      <c r="AL1972">
        <f t="shared" si="307"/>
        <v>0</v>
      </c>
      <c r="AM1972">
        <f t="shared" si="308"/>
        <v>8</v>
      </c>
      <c r="AN1972" t="str">
        <f t="shared" si="309"/>
        <v>ALERT! 8 Violation founded @GUDANGEXP1</v>
      </c>
    </row>
    <row r="1973" spans="1:40">
      <c r="A1973" t="s">
        <v>120</v>
      </c>
      <c r="B1973" t="s">
        <v>121</v>
      </c>
      <c r="C1973" t="s">
        <v>1258</v>
      </c>
      <c r="D1973" t="s">
        <v>589</v>
      </c>
      <c r="E1973">
        <v>1</v>
      </c>
      <c r="G1973" t="s">
        <v>130</v>
      </c>
      <c r="I1973" t="s">
        <v>125</v>
      </c>
      <c r="Z1973" t="str">
        <f>IFERROR(MID(AA1973,FIND("-",H1973,1)+1,20),_xlfn.IFNA(VLOOKUP(F1973&amp;"-"&amp;AA1973,Ref_Kontak!$A:$E,4,FALSE),Ref_Kontak!$H$2))</f>
        <v>628999007703</v>
      </c>
      <c r="AA1973" t="str">
        <f t="shared" si="300"/>
        <v/>
      </c>
      <c r="AB1973" t="str">
        <f t="shared" si="301"/>
        <v/>
      </c>
      <c r="AC1973" t="str">
        <f t="shared" si="302"/>
        <v>628999007703</v>
      </c>
      <c r="AD1973" t="str">
        <f t="shared" si="303"/>
        <v>Halo+,+Visual+AI+5S+mendeteksi+Violation%3A+METALDET1-LINE+13</v>
      </c>
      <c r="AE1973" t="str">
        <f t="shared" si="304"/>
        <v>https://web.whatsapp.com/send/?phone=628999007703&amp;text=Halo+,+Visual+AI+5S+mendeteksi+Violation%3A+METALDET1-LINE+13&amp;type=phone_number&amp;app_absent=0</v>
      </c>
      <c r="AF1973" t="b">
        <f>IF(ISNA(VLOOKUP(D1973&amp;"-"&amp;AB1973, Ref_Kontak!$A:$E, 4, FALSE)), FALSE, TRUE)</f>
        <v>0</v>
      </c>
      <c r="AG1973" t="str">
        <f>_xlfn.IFNA(VLOOKUP(Z1973,Ref_Kontak!H:H,1,FALSE),"FALSE")</f>
        <v>628999007703</v>
      </c>
      <c r="AH1973" t="str">
        <f t="shared" si="305"/>
        <v>METALDET1-LINE 13</v>
      </c>
      <c r="AI1973">
        <f>IF(I1973="violation",COUNTIF($AH$1:AH1973,AH1973),0)</f>
        <v>777</v>
      </c>
      <c r="AJ1973" t="str">
        <f t="shared" si="306"/>
        <v>violation-METALDET1</v>
      </c>
      <c r="AK1973">
        <f>IF(I1973="violation",COUNTIF($AJ$1:AJ1973,AJ1973),FALSE)</f>
        <v>1696</v>
      </c>
      <c r="AL1973">
        <f t="shared" si="307"/>
        <v>0</v>
      </c>
      <c r="AM1973">
        <f t="shared" si="308"/>
        <v>3</v>
      </c>
      <c r="AN1973" t="str">
        <f t="shared" si="309"/>
        <v>ALERT! 3 Violation founded @METALDET1</v>
      </c>
    </row>
    <row r="1974" spans="1:40">
      <c r="A1974" t="s">
        <v>120</v>
      </c>
      <c r="B1974" t="s">
        <v>121</v>
      </c>
      <c r="C1974" t="s">
        <v>1258</v>
      </c>
      <c r="D1974" t="s">
        <v>129</v>
      </c>
      <c r="E1974">
        <v>1</v>
      </c>
      <c r="G1974" t="s">
        <v>130</v>
      </c>
      <c r="I1974" t="s">
        <v>125</v>
      </c>
      <c r="Z1974" t="str">
        <f>IFERROR(MID(AA1974,FIND("-",H1974,1)+1,20),_xlfn.IFNA(VLOOKUP(F1974&amp;"-"&amp;AA1974,Ref_Kontak!$A:$E,4,FALSE),Ref_Kontak!$H$2))</f>
        <v>628999007703</v>
      </c>
      <c r="AA1974" t="str">
        <f t="shared" si="300"/>
        <v/>
      </c>
      <c r="AB1974" t="str">
        <f t="shared" si="301"/>
        <v/>
      </c>
      <c r="AC1974" t="str">
        <f t="shared" si="302"/>
        <v>628999007703</v>
      </c>
      <c r="AD1974" t="str">
        <f t="shared" si="303"/>
        <v>Halo+,+Visual+AI+5S+mendeteksi+Violation%3A+METALDET1-LINE+8</v>
      </c>
      <c r="AE1974" t="str">
        <f t="shared" si="304"/>
        <v>https://web.whatsapp.com/send/?phone=628999007703&amp;text=Halo+,+Visual+AI+5S+mendeteksi+Violation%3A+METALDET1-LINE+8&amp;type=phone_number&amp;app_absent=0</v>
      </c>
      <c r="AF1974" t="b">
        <f>IF(ISNA(VLOOKUP(D1974&amp;"-"&amp;AB1974, Ref_Kontak!$A:$E, 4, FALSE)), FALSE, TRUE)</f>
        <v>0</v>
      </c>
      <c r="AG1974" t="str">
        <f>_xlfn.IFNA(VLOOKUP(Z1974,Ref_Kontak!H:H,1,FALSE),"FALSE")</f>
        <v>628999007703</v>
      </c>
      <c r="AH1974" t="str">
        <f t="shared" si="305"/>
        <v>METALDET1-LINE 8</v>
      </c>
      <c r="AI1974">
        <f>IF(I1974="violation",COUNTIF($AH$1:AH1974,AH1974),0)</f>
        <v>921</v>
      </c>
      <c r="AJ1974" t="str">
        <f t="shared" si="306"/>
        <v>violation-METALDET1</v>
      </c>
      <c r="AK1974">
        <f>IF(I1974="violation",COUNTIF($AJ$1:AJ1974,AJ1974),FALSE)</f>
        <v>1697</v>
      </c>
      <c r="AL1974">
        <f t="shared" si="307"/>
        <v>0</v>
      </c>
      <c r="AM1974">
        <f t="shared" si="308"/>
        <v>3</v>
      </c>
      <c r="AN1974" t="str">
        <f t="shared" si="309"/>
        <v>ALERT! 3 Violation founded @METALDET1</v>
      </c>
    </row>
    <row r="1975" spans="1:40">
      <c r="A1975" t="s">
        <v>120</v>
      </c>
      <c r="B1975" t="s">
        <v>121</v>
      </c>
      <c r="C1975" t="s">
        <v>1258</v>
      </c>
      <c r="D1975" t="s">
        <v>589</v>
      </c>
      <c r="E1975">
        <v>1</v>
      </c>
      <c r="G1975" t="s">
        <v>130</v>
      </c>
      <c r="I1975" t="s">
        <v>125</v>
      </c>
      <c r="Z1975" t="str">
        <f>IFERROR(MID(AA1975,FIND("-",H1975,1)+1,20),_xlfn.IFNA(VLOOKUP(F1975&amp;"-"&amp;AA1975,Ref_Kontak!$A:$E,4,FALSE),Ref_Kontak!$H$2))</f>
        <v>628999007703</v>
      </c>
      <c r="AA1975" t="str">
        <f t="shared" si="300"/>
        <v/>
      </c>
      <c r="AB1975" t="str">
        <f t="shared" si="301"/>
        <v/>
      </c>
      <c r="AC1975" t="str">
        <f t="shared" si="302"/>
        <v>628999007703</v>
      </c>
      <c r="AD1975" t="str">
        <f t="shared" si="303"/>
        <v>Halo+,+Visual+AI+5S+mendeteksi+Violation%3A+METALDET1-LINE+13</v>
      </c>
      <c r="AE1975" t="str">
        <f t="shared" si="304"/>
        <v>https://web.whatsapp.com/send/?phone=628999007703&amp;text=Halo+,+Visual+AI+5S+mendeteksi+Violation%3A+METALDET1-LINE+13&amp;type=phone_number&amp;app_absent=0</v>
      </c>
      <c r="AF1975" t="b">
        <f>IF(ISNA(VLOOKUP(D1975&amp;"-"&amp;AB1975, Ref_Kontak!$A:$E, 4, FALSE)), FALSE, TRUE)</f>
        <v>0</v>
      </c>
      <c r="AG1975" t="str">
        <f>_xlfn.IFNA(VLOOKUP(Z1975,Ref_Kontak!H:H,1,FALSE),"FALSE")</f>
        <v>628999007703</v>
      </c>
      <c r="AH1975" t="str">
        <f t="shared" si="305"/>
        <v>METALDET1-LINE 13</v>
      </c>
      <c r="AI1975">
        <f>IF(I1975="violation",COUNTIF($AH$1:AH1975,AH1975),0)</f>
        <v>778</v>
      </c>
      <c r="AJ1975" t="str">
        <f t="shared" si="306"/>
        <v>violation-METALDET1</v>
      </c>
      <c r="AK1975">
        <f>IF(I1975="violation",COUNTIF($AJ$1:AJ1975,AJ1975),FALSE)</f>
        <v>1698</v>
      </c>
      <c r="AL1975">
        <f t="shared" si="307"/>
        <v>0</v>
      </c>
      <c r="AM1975">
        <f t="shared" si="308"/>
        <v>3</v>
      </c>
      <c r="AN1975" t="str">
        <f t="shared" si="309"/>
        <v>ALERT! 3 Violation founded @METALDET1</v>
      </c>
    </row>
    <row r="1976" spans="1:40">
      <c r="A1976" t="s">
        <v>120</v>
      </c>
      <c r="B1976" t="s">
        <v>121</v>
      </c>
      <c r="C1976" t="s">
        <v>1258</v>
      </c>
      <c r="D1976" t="s">
        <v>1232</v>
      </c>
      <c r="E1976">
        <v>1</v>
      </c>
      <c r="G1976" t="s">
        <v>124</v>
      </c>
      <c r="I1976" t="s">
        <v>125</v>
      </c>
      <c r="Z1976" t="str">
        <f>IFERROR(MID(AA1976,FIND("-",H1976,1)+1,20),_xlfn.IFNA(VLOOKUP(F1976&amp;"-"&amp;AA1976,Ref_Kontak!$A:$E,4,FALSE),Ref_Kontak!$H$2))</f>
        <v>628999007703</v>
      </c>
      <c r="AA1976" t="str">
        <f t="shared" si="300"/>
        <v/>
      </c>
      <c r="AB1976" t="str">
        <f t="shared" si="301"/>
        <v/>
      </c>
      <c r="AC1976" t="str">
        <f t="shared" si="302"/>
        <v>628999007703</v>
      </c>
      <c r="AD1976" t="str">
        <f t="shared" si="303"/>
        <v>Halo+,+Visual+AI+5S+mendeteksi+Violation%3A+GUDANGEXP1-LINE+9</v>
      </c>
      <c r="AE1976" t="str">
        <f t="shared" si="304"/>
        <v>https://web.whatsapp.com/send/?phone=628999007703&amp;text=Halo+,+Visual+AI+5S+mendeteksi+Violation%3A+GUDANGEXP1-LINE+9&amp;type=phone_number&amp;app_absent=0</v>
      </c>
      <c r="AF1976" t="b">
        <f>IF(ISNA(VLOOKUP(D1976&amp;"-"&amp;AB1976, Ref_Kontak!$A:$E, 4, FALSE)), FALSE, TRUE)</f>
        <v>0</v>
      </c>
      <c r="AG1976" t="str">
        <f>_xlfn.IFNA(VLOOKUP(Z1976,Ref_Kontak!H:H,1,FALSE),"FALSE")</f>
        <v>628999007703</v>
      </c>
      <c r="AH1976" t="str">
        <f t="shared" si="305"/>
        <v>GUDANGEXP1-LINE 9</v>
      </c>
      <c r="AI1976">
        <f>IF(I1976="violation",COUNTIF($AH$1:AH1976,AH1976),0)</f>
        <v>25</v>
      </c>
      <c r="AJ1976" t="str">
        <f t="shared" si="306"/>
        <v>violation-GUDANGEXP1</v>
      </c>
      <c r="AK1976">
        <f>IF(I1976="violation",COUNTIF($AJ$1:AJ1976,AJ1976),FALSE)</f>
        <v>276</v>
      </c>
      <c r="AL1976">
        <f t="shared" si="307"/>
        <v>0</v>
      </c>
      <c r="AM1976">
        <f t="shared" si="308"/>
        <v>8</v>
      </c>
      <c r="AN1976" t="str">
        <f t="shared" si="309"/>
        <v>ALERT! 8 Violation founded @GUDANGEXP1</v>
      </c>
    </row>
    <row r="1977" spans="1:40">
      <c r="A1977" t="s">
        <v>120</v>
      </c>
      <c r="B1977" t="s">
        <v>121</v>
      </c>
      <c r="C1977" t="s">
        <v>1258</v>
      </c>
      <c r="D1977" t="s">
        <v>129</v>
      </c>
      <c r="E1977">
        <v>1</v>
      </c>
      <c r="G1977" t="s">
        <v>124</v>
      </c>
      <c r="I1977" t="s">
        <v>125</v>
      </c>
      <c r="Z1977" t="str">
        <f>IFERROR(MID(AA1977,FIND("-",H1977,1)+1,20),_xlfn.IFNA(VLOOKUP(F1977&amp;"-"&amp;AA1977,Ref_Kontak!$A:$E,4,FALSE),Ref_Kontak!$H$2))</f>
        <v>628999007703</v>
      </c>
      <c r="AA1977" t="str">
        <f t="shared" si="300"/>
        <v/>
      </c>
      <c r="AB1977" t="str">
        <f t="shared" si="301"/>
        <v/>
      </c>
      <c r="AC1977" t="str">
        <f t="shared" si="302"/>
        <v>628999007703</v>
      </c>
      <c r="AD1977" t="str">
        <f t="shared" si="303"/>
        <v>Halo+,+Visual+AI+5S+mendeteksi+Violation%3A+GUDANGEXP1-LINE+8</v>
      </c>
      <c r="AE1977" t="str">
        <f t="shared" si="304"/>
        <v>https://web.whatsapp.com/send/?phone=628999007703&amp;text=Halo+,+Visual+AI+5S+mendeteksi+Violation%3A+GUDANGEXP1-LINE+8&amp;type=phone_number&amp;app_absent=0</v>
      </c>
      <c r="AF1977" t="b">
        <f>IF(ISNA(VLOOKUP(D1977&amp;"-"&amp;AB1977, Ref_Kontak!$A:$E, 4, FALSE)), FALSE, TRUE)</f>
        <v>0</v>
      </c>
      <c r="AG1977" t="str">
        <f>_xlfn.IFNA(VLOOKUP(Z1977,Ref_Kontak!H:H,1,FALSE),"FALSE")</f>
        <v>628999007703</v>
      </c>
      <c r="AH1977" t="str">
        <f t="shared" si="305"/>
        <v>GUDANGEXP1-LINE 8</v>
      </c>
      <c r="AI1977">
        <f>IF(I1977="violation",COUNTIF($AH$1:AH1977,AH1977),0)</f>
        <v>19</v>
      </c>
      <c r="AJ1977" t="str">
        <f t="shared" si="306"/>
        <v>violation-GUDANGEXP1</v>
      </c>
      <c r="AK1977">
        <f>IF(I1977="violation",COUNTIF($AJ$1:AJ1977,AJ1977),FALSE)</f>
        <v>277</v>
      </c>
      <c r="AL1977">
        <f t="shared" si="307"/>
        <v>0</v>
      </c>
      <c r="AM1977">
        <f t="shared" si="308"/>
        <v>8</v>
      </c>
      <c r="AN1977" t="str">
        <f t="shared" si="309"/>
        <v>ALERT! 8 Violation founded @GUDANGEXP1</v>
      </c>
    </row>
    <row r="1978" spans="1:40">
      <c r="A1978" t="s">
        <v>120</v>
      </c>
      <c r="B1978" t="s">
        <v>121</v>
      </c>
      <c r="C1978" t="s">
        <v>1259</v>
      </c>
      <c r="D1978" t="s">
        <v>129</v>
      </c>
      <c r="E1978">
        <v>1</v>
      </c>
      <c r="G1978" t="s">
        <v>130</v>
      </c>
      <c r="I1978" t="s">
        <v>125</v>
      </c>
      <c r="Z1978" t="str">
        <f>IFERROR(MID(AA1978,FIND("-",H1978,1)+1,20),_xlfn.IFNA(VLOOKUP(F1978&amp;"-"&amp;AA1978,Ref_Kontak!$A:$E,4,FALSE),Ref_Kontak!$H$2))</f>
        <v>628999007703</v>
      </c>
      <c r="AA1978" t="str">
        <f t="shared" si="300"/>
        <v/>
      </c>
      <c r="AB1978" t="str">
        <f t="shared" si="301"/>
        <v/>
      </c>
      <c r="AC1978" t="str">
        <f t="shared" si="302"/>
        <v>628999007703</v>
      </c>
      <c r="AD1978" t="str">
        <f t="shared" si="303"/>
        <v>Halo+,+Visual+AI+5S+mendeteksi+Violation%3A+METALDET1-LINE+8</v>
      </c>
      <c r="AE1978" t="str">
        <f t="shared" si="304"/>
        <v>https://web.whatsapp.com/send/?phone=628999007703&amp;text=Halo+,+Visual+AI+5S+mendeteksi+Violation%3A+METALDET1-LINE+8&amp;type=phone_number&amp;app_absent=0</v>
      </c>
      <c r="AF1978" t="b">
        <f>IF(ISNA(VLOOKUP(D1978&amp;"-"&amp;AB1978, Ref_Kontak!$A:$E, 4, FALSE)), FALSE, TRUE)</f>
        <v>0</v>
      </c>
      <c r="AG1978" t="str">
        <f>_xlfn.IFNA(VLOOKUP(Z1978,Ref_Kontak!H:H,1,FALSE),"FALSE")</f>
        <v>628999007703</v>
      </c>
      <c r="AH1978" t="str">
        <f t="shared" si="305"/>
        <v>METALDET1-LINE 8</v>
      </c>
      <c r="AI1978">
        <f>IF(I1978="violation",COUNTIF($AH$1:AH1978,AH1978),0)</f>
        <v>922</v>
      </c>
      <c r="AJ1978" t="str">
        <f t="shared" si="306"/>
        <v>violation-METALDET1</v>
      </c>
      <c r="AK1978">
        <f>IF(I1978="violation",COUNTIF($AJ$1:AJ1978,AJ1978),FALSE)</f>
        <v>1699</v>
      </c>
      <c r="AL1978">
        <f t="shared" si="307"/>
        <v>0</v>
      </c>
      <c r="AM1978">
        <f t="shared" si="308"/>
        <v>3</v>
      </c>
      <c r="AN1978" t="str">
        <f t="shared" si="309"/>
        <v>ALERT! 3 Violation founded @METALDET1</v>
      </c>
    </row>
    <row r="1979" spans="1:40">
      <c r="A1979" t="s">
        <v>120</v>
      </c>
      <c r="B1979" t="s">
        <v>121</v>
      </c>
      <c r="C1979" t="s">
        <v>1259</v>
      </c>
      <c r="D1979" t="s">
        <v>589</v>
      </c>
      <c r="E1979">
        <v>1</v>
      </c>
      <c r="G1979" t="s">
        <v>130</v>
      </c>
      <c r="I1979" t="s">
        <v>125</v>
      </c>
      <c r="Z1979" t="str">
        <f>IFERROR(MID(AA1979,FIND("-",H1979,1)+1,20),_xlfn.IFNA(VLOOKUP(F1979&amp;"-"&amp;AA1979,Ref_Kontak!$A:$E,4,FALSE),Ref_Kontak!$H$2))</f>
        <v>628999007703</v>
      </c>
      <c r="AA1979" t="str">
        <f t="shared" si="300"/>
        <v/>
      </c>
      <c r="AB1979" t="str">
        <f t="shared" si="301"/>
        <v/>
      </c>
      <c r="AC1979" t="str">
        <f t="shared" si="302"/>
        <v>628999007703</v>
      </c>
      <c r="AD1979" t="str">
        <f t="shared" si="303"/>
        <v>Halo+,+Visual+AI+5S+mendeteksi+Violation%3A+METALDET1-LINE+13</v>
      </c>
      <c r="AE1979" t="str">
        <f t="shared" si="304"/>
        <v>https://web.whatsapp.com/send/?phone=628999007703&amp;text=Halo+,+Visual+AI+5S+mendeteksi+Violation%3A+METALDET1-LINE+13&amp;type=phone_number&amp;app_absent=0</v>
      </c>
      <c r="AF1979" t="b">
        <f>IF(ISNA(VLOOKUP(D1979&amp;"-"&amp;AB1979, Ref_Kontak!$A:$E, 4, FALSE)), FALSE, TRUE)</f>
        <v>0</v>
      </c>
      <c r="AG1979" t="str">
        <f>_xlfn.IFNA(VLOOKUP(Z1979,Ref_Kontak!H:H,1,FALSE),"FALSE")</f>
        <v>628999007703</v>
      </c>
      <c r="AH1979" t="str">
        <f t="shared" si="305"/>
        <v>METALDET1-LINE 13</v>
      </c>
      <c r="AI1979">
        <f>IF(I1979="violation",COUNTIF($AH$1:AH1979,AH1979),0)</f>
        <v>779</v>
      </c>
      <c r="AJ1979" t="str">
        <f t="shared" si="306"/>
        <v>violation-METALDET1</v>
      </c>
      <c r="AK1979">
        <f>IF(I1979="violation",COUNTIF($AJ$1:AJ1979,AJ1979),FALSE)</f>
        <v>1700</v>
      </c>
      <c r="AL1979">
        <f t="shared" si="307"/>
        <v>0</v>
      </c>
      <c r="AM1979">
        <f t="shared" si="308"/>
        <v>3</v>
      </c>
      <c r="AN1979" t="str">
        <f t="shared" si="309"/>
        <v>ALERT! 3 Violation founded @METALDET1</v>
      </c>
    </row>
    <row r="1980" spans="1:40">
      <c r="A1980" t="s">
        <v>120</v>
      </c>
      <c r="B1980" t="s">
        <v>121</v>
      </c>
      <c r="C1980" t="s">
        <v>1260</v>
      </c>
      <c r="D1980" t="s">
        <v>1232</v>
      </c>
      <c r="E1980">
        <v>1</v>
      </c>
      <c r="G1980" t="s">
        <v>124</v>
      </c>
      <c r="I1980" t="s">
        <v>125</v>
      </c>
      <c r="Z1980" t="str">
        <f>IFERROR(MID(AA1980,FIND("-",H1980,1)+1,20),_xlfn.IFNA(VLOOKUP(F1980&amp;"-"&amp;AA1980,Ref_Kontak!$A:$E,4,FALSE),Ref_Kontak!$H$2))</f>
        <v>628999007703</v>
      </c>
      <c r="AA1980" t="str">
        <f t="shared" si="300"/>
        <v/>
      </c>
      <c r="AB1980" t="str">
        <f t="shared" si="301"/>
        <v/>
      </c>
      <c r="AC1980" t="str">
        <f t="shared" si="302"/>
        <v>628999007703</v>
      </c>
      <c r="AD1980" t="str">
        <f t="shared" si="303"/>
        <v>Halo+,+Visual+AI+5S+mendeteksi+Violation%3A+GUDANGEXP1-LINE+9</v>
      </c>
      <c r="AE1980" t="str">
        <f t="shared" si="304"/>
        <v>https://web.whatsapp.com/send/?phone=628999007703&amp;text=Halo+,+Visual+AI+5S+mendeteksi+Violation%3A+GUDANGEXP1-LINE+9&amp;type=phone_number&amp;app_absent=0</v>
      </c>
      <c r="AF1980" t="b">
        <f>IF(ISNA(VLOOKUP(D1980&amp;"-"&amp;AB1980, Ref_Kontak!$A:$E, 4, FALSE)), FALSE, TRUE)</f>
        <v>0</v>
      </c>
      <c r="AG1980" t="str">
        <f>_xlfn.IFNA(VLOOKUP(Z1980,Ref_Kontak!H:H,1,FALSE),"FALSE")</f>
        <v>628999007703</v>
      </c>
      <c r="AH1980" t="str">
        <f t="shared" si="305"/>
        <v>GUDANGEXP1-LINE 9</v>
      </c>
      <c r="AI1980">
        <f>IF(I1980="violation",COUNTIF($AH$1:AH1980,AH1980),0)</f>
        <v>26</v>
      </c>
      <c r="AJ1980" t="str">
        <f t="shared" si="306"/>
        <v>violation-GUDANGEXP1</v>
      </c>
      <c r="AK1980">
        <f>IF(I1980="violation",COUNTIF($AJ$1:AJ1980,AJ1980),FALSE)</f>
        <v>278</v>
      </c>
      <c r="AL1980">
        <f t="shared" si="307"/>
        <v>0</v>
      </c>
      <c r="AM1980">
        <f t="shared" si="308"/>
        <v>8</v>
      </c>
      <c r="AN1980" t="str">
        <f t="shared" si="309"/>
        <v>ALERT! 8 Violation founded @GUDANGEXP1</v>
      </c>
    </row>
    <row r="1981" spans="1:40">
      <c r="A1981" t="s">
        <v>120</v>
      </c>
      <c r="B1981" t="s">
        <v>121</v>
      </c>
      <c r="C1981" t="s">
        <v>1260</v>
      </c>
      <c r="D1981" t="s">
        <v>129</v>
      </c>
      <c r="E1981">
        <v>1</v>
      </c>
      <c r="G1981" t="s">
        <v>124</v>
      </c>
      <c r="I1981" t="s">
        <v>125</v>
      </c>
      <c r="Z1981" t="str">
        <f>IFERROR(MID(AA1981,FIND("-",H1981,1)+1,20),_xlfn.IFNA(VLOOKUP(F1981&amp;"-"&amp;AA1981,Ref_Kontak!$A:$E,4,FALSE),Ref_Kontak!$H$2))</f>
        <v>628999007703</v>
      </c>
      <c r="AA1981" t="str">
        <f t="shared" si="300"/>
        <v/>
      </c>
      <c r="AB1981" t="str">
        <f t="shared" si="301"/>
        <v/>
      </c>
      <c r="AC1981" t="str">
        <f t="shared" si="302"/>
        <v>628999007703</v>
      </c>
      <c r="AD1981" t="str">
        <f t="shared" si="303"/>
        <v>Halo+,+Visual+AI+5S+mendeteksi+Violation%3A+GUDANGEXP1-LINE+8</v>
      </c>
      <c r="AE1981" t="str">
        <f t="shared" si="304"/>
        <v>https://web.whatsapp.com/send/?phone=628999007703&amp;text=Halo+,+Visual+AI+5S+mendeteksi+Violation%3A+GUDANGEXP1-LINE+8&amp;type=phone_number&amp;app_absent=0</v>
      </c>
      <c r="AF1981" t="b">
        <f>IF(ISNA(VLOOKUP(D1981&amp;"-"&amp;AB1981, Ref_Kontak!$A:$E, 4, FALSE)), FALSE, TRUE)</f>
        <v>0</v>
      </c>
      <c r="AG1981" t="str">
        <f>_xlfn.IFNA(VLOOKUP(Z1981,Ref_Kontak!H:H,1,FALSE),"FALSE")</f>
        <v>628999007703</v>
      </c>
      <c r="AH1981" t="str">
        <f t="shared" si="305"/>
        <v>GUDANGEXP1-LINE 8</v>
      </c>
      <c r="AI1981">
        <f>IF(I1981="violation",COUNTIF($AH$1:AH1981,AH1981),0)</f>
        <v>20</v>
      </c>
      <c r="AJ1981" t="str">
        <f t="shared" si="306"/>
        <v>violation-GUDANGEXP1</v>
      </c>
      <c r="AK1981">
        <f>IF(I1981="violation",COUNTIF($AJ$1:AJ1981,AJ1981),FALSE)</f>
        <v>279</v>
      </c>
      <c r="AL1981">
        <f t="shared" si="307"/>
        <v>0</v>
      </c>
      <c r="AM1981">
        <f t="shared" si="308"/>
        <v>8</v>
      </c>
      <c r="AN1981" t="str">
        <f t="shared" si="309"/>
        <v>ALERT! 8 Violation founded @GUDANGEXP1</v>
      </c>
    </row>
    <row r="1982" spans="1:40">
      <c r="A1982" t="s">
        <v>120</v>
      </c>
      <c r="B1982" t="s">
        <v>121</v>
      </c>
      <c r="C1982" t="s">
        <v>1260</v>
      </c>
      <c r="D1982" t="s">
        <v>589</v>
      </c>
      <c r="E1982">
        <v>1</v>
      </c>
      <c r="G1982" t="s">
        <v>130</v>
      </c>
      <c r="I1982" t="s">
        <v>125</v>
      </c>
      <c r="Z1982" t="str">
        <f>IFERROR(MID(AA1982,FIND("-",H1982,1)+1,20),_xlfn.IFNA(VLOOKUP(F1982&amp;"-"&amp;AA1982,Ref_Kontak!$A:$E,4,FALSE),Ref_Kontak!$H$2))</f>
        <v>628999007703</v>
      </c>
      <c r="AA1982" t="str">
        <f t="shared" si="300"/>
        <v/>
      </c>
      <c r="AB1982" t="str">
        <f t="shared" si="301"/>
        <v/>
      </c>
      <c r="AC1982" t="str">
        <f t="shared" si="302"/>
        <v>628999007703</v>
      </c>
      <c r="AD1982" t="str">
        <f t="shared" si="303"/>
        <v>Halo+,+Visual+AI+5S+mendeteksi+Violation%3A+METALDET1-LINE+13</v>
      </c>
      <c r="AE1982" t="str">
        <f t="shared" si="304"/>
        <v>https://web.whatsapp.com/send/?phone=628999007703&amp;text=Halo+,+Visual+AI+5S+mendeteksi+Violation%3A+METALDET1-LINE+13&amp;type=phone_number&amp;app_absent=0</v>
      </c>
      <c r="AF1982" t="b">
        <f>IF(ISNA(VLOOKUP(D1982&amp;"-"&amp;AB1982, Ref_Kontak!$A:$E, 4, FALSE)), FALSE, TRUE)</f>
        <v>0</v>
      </c>
      <c r="AG1982" t="str">
        <f>_xlfn.IFNA(VLOOKUP(Z1982,Ref_Kontak!H:H,1,FALSE),"FALSE")</f>
        <v>628999007703</v>
      </c>
      <c r="AH1982" t="str">
        <f t="shared" si="305"/>
        <v>METALDET1-LINE 13</v>
      </c>
      <c r="AI1982">
        <f>IF(I1982="violation",COUNTIF($AH$1:AH1982,AH1982),0)</f>
        <v>780</v>
      </c>
      <c r="AJ1982" t="str">
        <f t="shared" si="306"/>
        <v>violation-METALDET1</v>
      </c>
      <c r="AK1982">
        <f>IF(I1982="violation",COUNTIF($AJ$1:AJ1982,AJ1982),FALSE)</f>
        <v>1701</v>
      </c>
      <c r="AL1982">
        <f t="shared" si="307"/>
        <v>0</v>
      </c>
      <c r="AM1982">
        <f t="shared" si="308"/>
        <v>3</v>
      </c>
      <c r="AN1982" t="str">
        <f t="shared" si="309"/>
        <v>ALERT! 3 Violation founded @METALDET1</v>
      </c>
    </row>
    <row r="1983" spans="1:40">
      <c r="A1983" t="s">
        <v>120</v>
      </c>
      <c r="B1983" t="s">
        <v>121</v>
      </c>
      <c r="C1983" t="s">
        <v>1260</v>
      </c>
      <c r="D1983" t="s">
        <v>129</v>
      </c>
      <c r="E1983">
        <v>1</v>
      </c>
      <c r="G1983" t="s">
        <v>130</v>
      </c>
      <c r="I1983" t="s">
        <v>125</v>
      </c>
      <c r="Z1983" t="str">
        <f>IFERROR(MID(AA1983,FIND("-",H1983,1)+1,20),_xlfn.IFNA(VLOOKUP(F1983&amp;"-"&amp;AA1983,Ref_Kontak!$A:$E,4,FALSE),Ref_Kontak!$H$2))</f>
        <v>628999007703</v>
      </c>
      <c r="AA1983" t="str">
        <f t="shared" si="300"/>
        <v/>
      </c>
      <c r="AB1983" t="str">
        <f t="shared" si="301"/>
        <v/>
      </c>
      <c r="AC1983" t="str">
        <f t="shared" si="302"/>
        <v>628999007703</v>
      </c>
      <c r="AD1983" t="str">
        <f t="shared" si="303"/>
        <v>Halo+,+Visual+AI+5S+mendeteksi+Violation%3A+METALDET1-LINE+8</v>
      </c>
      <c r="AE1983" t="str">
        <f t="shared" si="304"/>
        <v>https://web.whatsapp.com/send/?phone=628999007703&amp;text=Halo+,+Visual+AI+5S+mendeteksi+Violation%3A+METALDET1-LINE+8&amp;type=phone_number&amp;app_absent=0</v>
      </c>
      <c r="AF1983" t="b">
        <f>IF(ISNA(VLOOKUP(D1983&amp;"-"&amp;AB1983, Ref_Kontak!$A:$E, 4, FALSE)), FALSE, TRUE)</f>
        <v>0</v>
      </c>
      <c r="AG1983" t="str">
        <f>_xlfn.IFNA(VLOOKUP(Z1983,Ref_Kontak!H:H,1,FALSE),"FALSE")</f>
        <v>628999007703</v>
      </c>
      <c r="AH1983" t="str">
        <f t="shared" si="305"/>
        <v>METALDET1-LINE 8</v>
      </c>
      <c r="AI1983">
        <f>IF(I1983="violation",COUNTIF($AH$1:AH1983,AH1983),0)</f>
        <v>923</v>
      </c>
      <c r="AJ1983" t="str">
        <f t="shared" si="306"/>
        <v>violation-METALDET1</v>
      </c>
      <c r="AK1983">
        <f>IF(I1983="violation",COUNTIF($AJ$1:AJ1983,AJ1983),FALSE)</f>
        <v>1702</v>
      </c>
      <c r="AL1983">
        <f t="shared" si="307"/>
        <v>0</v>
      </c>
      <c r="AM1983">
        <f t="shared" si="308"/>
        <v>3</v>
      </c>
      <c r="AN1983" t="str">
        <f t="shared" si="309"/>
        <v>ALERT! 3 Violation founded @METALDET1</v>
      </c>
    </row>
    <row r="1984" spans="1:40">
      <c r="A1984" t="s">
        <v>120</v>
      </c>
      <c r="B1984" t="s">
        <v>121</v>
      </c>
      <c r="C1984" t="s">
        <v>1260</v>
      </c>
      <c r="D1984" t="s">
        <v>1232</v>
      </c>
      <c r="E1984">
        <v>1</v>
      </c>
      <c r="G1984" t="s">
        <v>124</v>
      </c>
      <c r="I1984" t="s">
        <v>125</v>
      </c>
      <c r="Z1984" t="str">
        <f>IFERROR(MID(AA1984,FIND("-",H1984,1)+1,20),_xlfn.IFNA(VLOOKUP(F1984&amp;"-"&amp;AA1984,Ref_Kontak!$A:$E,4,FALSE),Ref_Kontak!$H$2))</f>
        <v>628999007703</v>
      </c>
      <c r="AA1984" t="str">
        <f t="shared" si="300"/>
        <v/>
      </c>
      <c r="AB1984" t="str">
        <f t="shared" si="301"/>
        <v/>
      </c>
      <c r="AC1984" t="str">
        <f t="shared" si="302"/>
        <v>628999007703</v>
      </c>
      <c r="AD1984" t="str">
        <f t="shared" si="303"/>
        <v>Halo+,+Visual+AI+5S+mendeteksi+Violation%3A+GUDANGEXP1-LINE+9</v>
      </c>
      <c r="AE1984" t="str">
        <f t="shared" si="304"/>
        <v>https://web.whatsapp.com/send/?phone=628999007703&amp;text=Halo+,+Visual+AI+5S+mendeteksi+Violation%3A+GUDANGEXP1-LINE+9&amp;type=phone_number&amp;app_absent=0</v>
      </c>
      <c r="AF1984" t="b">
        <f>IF(ISNA(VLOOKUP(D1984&amp;"-"&amp;AB1984, Ref_Kontak!$A:$E, 4, FALSE)), FALSE, TRUE)</f>
        <v>0</v>
      </c>
      <c r="AG1984" t="str">
        <f>_xlfn.IFNA(VLOOKUP(Z1984,Ref_Kontak!H:H,1,FALSE),"FALSE")</f>
        <v>628999007703</v>
      </c>
      <c r="AH1984" t="str">
        <f t="shared" si="305"/>
        <v>GUDANGEXP1-LINE 9</v>
      </c>
      <c r="AI1984">
        <f>IF(I1984="violation",COUNTIF($AH$1:AH1984,AH1984),0)</f>
        <v>27</v>
      </c>
      <c r="AJ1984" t="str">
        <f t="shared" si="306"/>
        <v>violation-GUDANGEXP1</v>
      </c>
      <c r="AK1984">
        <f>IF(I1984="violation",COUNTIF($AJ$1:AJ1984,AJ1984),FALSE)</f>
        <v>280</v>
      </c>
      <c r="AL1984">
        <f t="shared" si="307"/>
        <v>0</v>
      </c>
      <c r="AM1984">
        <f t="shared" si="308"/>
        <v>8</v>
      </c>
      <c r="AN1984" t="str">
        <f t="shared" si="309"/>
        <v>ALERT! 8 Violation founded @GUDANGEXP1</v>
      </c>
    </row>
    <row r="1985" spans="1:40">
      <c r="A1985" t="s">
        <v>120</v>
      </c>
      <c r="B1985" t="s">
        <v>121</v>
      </c>
      <c r="C1985" t="s">
        <v>1261</v>
      </c>
      <c r="D1985" t="s">
        <v>129</v>
      </c>
      <c r="E1985">
        <v>1</v>
      </c>
      <c r="G1985" t="s">
        <v>124</v>
      </c>
      <c r="I1985" t="s">
        <v>125</v>
      </c>
      <c r="Z1985" t="str">
        <f>IFERROR(MID(AA1985,FIND("-",H1985,1)+1,20),_xlfn.IFNA(VLOOKUP(F1985&amp;"-"&amp;AA1985,Ref_Kontak!$A:$E,4,FALSE),Ref_Kontak!$H$2))</f>
        <v>628999007703</v>
      </c>
      <c r="AA1985" t="str">
        <f t="shared" si="300"/>
        <v/>
      </c>
      <c r="AB1985" t="str">
        <f t="shared" si="301"/>
        <v/>
      </c>
      <c r="AC1985" t="str">
        <f t="shared" si="302"/>
        <v>628999007703</v>
      </c>
      <c r="AD1985" t="str">
        <f t="shared" si="303"/>
        <v>Halo+,+Visual+AI+5S+mendeteksi+Violation%3A+GUDANGEXP1-LINE+8</v>
      </c>
      <c r="AE1985" t="str">
        <f t="shared" si="304"/>
        <v>https://web.whatsapp.com/send/?phone=628999007703&amp;text=Halo+,+Visual+AI+5S+mendeteksi+Violation%3A+GUDANGEXP1-LINE+8&amp;type=phone_number&amp;app_absent=0</v>
      </c>
      <c r="AF1985" t="b">
        <f>IF(ISNA(VLOOKUP(D1985&amp;"-"&amp;AB1985, Ref_Kontak!$A:$E, 4, FALSE)), FALSE, TRUE)</f>
        <v>0</v>
      </c>
      <c r="AG1985" t="str">
        <f>_xlfn.IFNA(VLOOKUP(Z1985,Ref_Kontak!H:H,1,FALSE),"FALSE")</f>
        <v>628999007703</v>
      </c>
      <c r="AH1985" t="str">
        <f t="shared" si="305"/>
        <v>GUDANGEXP1-LINE 8</v>
      </c>
      <c r="AI1985">
        <f>IF(I1985="violation",COUNTIF($AH$1:AH1985,AH1985),0)</f>
        <v>21</v>
      </c>
      <c r="AJ1985" t="str">
        <f t="shared" si="306"/>
        <v>violation-GUDANGEXP1</v>
      </c>
      <c r="AK1985">
        <f>IF(I1985="violation",COUNTIF($AJ$1:AJ1985,AJ1985),FALSE)</f>
        <v>281</v>
      </c>
      <c r="AL1985">
        <f t="shared" si="307"/>
        <v>0</v>
      </c>
      <c r="AM1985">
        <f t="shared" si="308"/>
        <v>8</v>
      </c>
      <c r="AN1985" t="str">
        <f t="shared" si="309"/>
        <v>ALERT! 8 Violation founded @GUDANGEXP1</v>
      </c>
    </row>
    <row r="1986" spans="1:40">
      <c r="A1986" t="s">
        <v>120</v>
      </c>
      <c r="B1986" t="s">
        <v>121</v>
      </c>
      <c r="C1986" t="s">
        <v>1261</v>
      </c>
      <c r="D1986" t="s">
        <v>129</v>
      </c>
      <c r="E1986">
        <v>1</v>
      </c>
      <c r="G1986" t="s">
        <v>130</v>
      </c>
      <c r="I1986" t="s">
        <v>125</v>
      </c>
      <c r="Z1986" t="str">
        <f>IFERROR(MID(AA1986,FIND("-",H1986,1)+1,20),_xlfn.IFNA(VLOOKUP(F1986&amp;"-"&amp;AA1986,Ref_Kontak!$A:$E,4,FALSE),Ref_Kontak!$H$2))</f>
        <v>628999007703</v>
      </c>
      <c r="AA1986" t="str">
        <f t="shared" ref="AA1986:AA2049" si="310">CLEAN(SUBSTITUTE(H1986," ",""))</f>
        <v/>
      </c>
      <c r="AB1986" t="str">
        <f t="shared" ref="AB1986:AB2049" si="311">IFERROR(LEFT(AA1986,FIND("-",H1986,1)-1),CLEAN(SUBSTITUTE(SUBSTITUTE(H1986," ",""),"-","")))</f>
        <v/>
      </c>
      <c r="AC1986" t="str">
        <f t="shared" ref="AC1986:AC2049" si="312">IF(LEFT(Z1986,1)="0","62"&amp; MID(Z1986,2,999),Z1986)</f>
        <v>628999007703</v>
      </c>
      <c r="AD1986" t="str">
        <f t="shared" ref="AD1986:AD2049" si="313">"Halo+"&amp;AB1986&amp;","&amp;"+Visual+AI+5S+mendeteksi+Violation%3A+"&amp;SUBSTITUTE(AH1986," ","+")</f>
        <v>Halo+,+Visual+AI+5S+mendeteksi+Violation%3A+METALDET1-LINE+8</v>
      </c>
      <c r="AE1986" t="str">
        <f t="shared" ref="AE1986:AE2049" si="314">"https://web.whatsapp.com/send/?phone="&amp;AC1986&amp;"&amp;text="&amp;AD1986&amp;"&amp;type=phone_number&amp;app_absent=0"</f>
        <v>https://web.whatsapp.com/send/?phone=628999007703&amp;text=Halo+,+Visual+AI+5S+mendeteksi+Violation%3A+METALDET1-LINE+8&amp;type=phone_number&amp;app_absent=0</v>
      </c>
      <c r="AF1986" t="b">
        <f>IF(ISNA(VLOOKUP(D1986&amp;"-"&amp;AB1986, Ref_Kontak!$A:$E, 4, FALSE)), FALSE, TRUE)</f>
        <v>0</v>
      </c>
      <c r="AG1986" t="str">
        <f>_xlfn.IFNA(VLOOKUP(Z1986,Ref_Kontak!H:H,1,FALSE),"FALSE")</f>
        <v>628999007703</v>
      </c>
      <c r="AH1986" t="str">
        <f t="shared" ref="AH1986:AH2049" si="315">G1986&amp;"-"&amp;D1986</f>
        <v>METALDET1-LINE 8</v>
      </c>
      <c r="AI1986">
        <f>IF(I1986="violation",COUNTIF($AH$1:AH1986,AH1986),0)</f>
        <v>924</v>
      </c>
      <c r="AJ1986" t="str">
        <f t="shared" si="306"/>
        <v>violation-METALDET1</v>
      </c>
      <c r="AK1986">
        <f>IF(I1986="violation",COUNTIF($AJ$1:AJ1986,AJ1986),FALSE)</f>
        <v>1703</v>
      </c>
      <c r="AL1986">
        <f t="shared" si="307"/>
        <v>0</v>
      </c>
      <c r="AM1986">
        <f t="shared" si="308"/>
        <v>3</v>
      </c>
      <c r="AN1986" t="str">
        <f t="shared" si="309"/>
        <v>ALERT! 3 Violation founded @METALDET1</v>
      </c>
    </row>
    <row r="1987" spans="1:40">
      <c r="A1987" t="s">
        <v>120</v>
      </c>
      <c r="B1987" t="s">
        <v>121</v>
      </c>
      <c r="C1987" t="s">
        <v>1261</v>
      </c>
      <c r="D1987" t="s">
        <v>589</v>
      </c>
      <c r="E1987">
        <v>1</v>
      </c>
      <c r="G1987" t="s">
        <v>130</v>
      </c>
      <c r="I1987" t="s">
        <v>125</v>
      </c>
      <c r="Z1987" t="str">
        <f>IFERROR(MID(AA1987,FIND("-",H1987,1)+1,20),_xlfn.IFNA(VLOOKUP(F1987&amp;"-"&amp;AA1987,Ref_Kontak!$A:$E,4,FALSE),Ref_Kontak!$H$2))</f>
        <v>628999007703</v>
      </c>
      <c r="AA1987" t="str">
        <f t="shared" si="310"/>
        <v/>
      </c>
      <c r="AB1987" t="str">
        <f t="shared" si="311"/>
        <v/>
      </c>
      <c r="AC1987" t="str">
        <f t="shared" si="312"/>
        <v>628999007703</v>
      </c>
      <c r="AD1987" t="str">
        <f t="shared" si="313"/>
        <v>Halo+,+Visual+AI+5S+mendeteksi+Violation%3A+METALDET1-LINE+13</v>
      </c>
      <c r="AE1987" t="str">
        <f t="shared" si="314"/>
        <v>https://web.whatsapp.com/send/?phone=628999007703&amp;text=Halo+,+Visual+AI+5S+mendeteksi+Violation%3A+METALDET1-LINE+13&amp;type=phone_number&amp;app_absent=0</v>
      </c>
      <c r="AF1987" t="b">
        <f>IF(ISNA(VLOOKUP(D1987&amp;"-"&amp;AB1987, Ref_Kontak!$A:$E, 4, FALSE)), FALSE, TRUE)</f>
        <v>0</v>
      </c>
      <c r="AG1987" t="str">
        <f>_xlfn.IFNA(VLOOKUP(Z1987,Ref_Kontak!H:H,1,FALSE),"FALSE")</f>
        <v>628999007703</v>
      </c>
      <c r="AH1987" t="str">
        <f t="shared" si="315"/>
        <v>METALDET1-LINE 13</v>
      </c>
      <c r="AI1987">
        <f>IF(I1987="violation",COUNTIF($AH$1:AH1987,AH1987),0)</f>
        <v>781</v>
      </c>
      <c r="AJ1987" t="str">
        <f t="shared" ref="AJ1987:AJ2050" si="316">I1987&amp;"-"&amp;G1987</f>
        <v>violation-METALDET1</v>
      </c>
      <c r="AK1987">
        <f>IF(I1987="violation",COUNTIF($AJ$1:AJ1987,AJ1987),FALSE)</f>
        <v>1704</v>
      </c>
      <c r="AL1987">
        <f t="shared" ref="AL1987:AL2050" si="317">IF(AI1987=1,1,0)</f>
        <v>0</v>
      </c>
      <c r="AM1987">
        <f t="shared" ref="AM1987:AM2050" si="318">SUMIF($AJ$2:$AJ$5516,AJ1987,$AL$2:$AL$5516)</f>
        <v>3</v>
      </c>
      <c r="AN1987" t="str">
        <f t="shared" ref="AN1987:AN2050" si="319">"ALERT! " &amp;AM1987&amp; " Violation founded @"&amp;G1987</f>
        <v>ALERT! 3 Violation founded @METALDET1</v>
      </c>
    </row>
    <row r="1988" spans="1:40">
      <c r="A1988" t="s">
        <v>120</v>
      </c>
      <c r="B1988" t="s">
        <v>121</v>
      </c>
      <c r="C1988" t="s">
        <v>1261</v>
      </c>
      <c r="D1988" t="s">
        <v>1232</v>
      </c>
      <c r="E1988">
        <v>1</v>
      </c>
      <c r="G1988" t="s">
        <v>124</v>
      </c>
      <c r="I1988" t="s">
        <v>125</v>
      </c>
      <c r="Z1988" t="str">
        <f>IFERROR(MID(AA1988,FIND("-",H1988,1)+1,20),_xlfn.IFNA(VLOOKUP(F1988&amp;"-"&amp;AA1988,Ref_Kontak!$A:$E,4,FALSE),Ref_Kontak!$H$2))</f>
        <v>628999007703</v>
      </c>
      <c r="AA1988" t="str">
        <f t="shared" si="310"/>
        <v/>
      </c>
      <c r="AB1988" t="str">
        <f t="shared" si="311"/>
        <v/>
      </c>
      <c r="AC1988" t="str">
        <f t="shared" si="312"/>
        <v>628999007703</v>
      </c>
      <c r="AD1988" t="str">
        <f t="shared" si="313"/>
        <v>Halo+,+Visual+AI+5S+mendeteksi+Violation%3A+GUDANGEXP1-LINE+9</v>
      </c>
      <c r="AE1988" t="str">
        <f t="shared" si="314"/>
        <v>https://web.whatsapp.com/send/?phone=628999007703&amp;text=Halo+,+Visual+AI+5S+mendeteksi+Violation%3A+GUDANGEXP1-LINE+9&amp;type=phone_number&amp;app_absent=0</v>
      </c>
      <c r="AF1988" t="b">
        <f>IF(ISNA(VLOOKUP(D1988&amp;"-"&amp;AB1988, Ref_Kontak!$A:$E, 4, FALSE)), FALSE, TRUE)</f>
        <v>0</v>
      </c>
      <c r="AG1988" t="str">
        <f>_xlfn.IFNA(VLOOKUP(Z1988,Ref_Kontak!H:H,1,FALSE),"FALSE")</f>
        <v>628999007703</v>
      </c>
      <c r="AH1988" t="str">
        <f t="shared" si="315"/>
        <v>GUDANGEXP1-LINE 9</v>
      </c>
      <c r="AI1988">
        <f>IF(I1988="violation",COUNTIF($AH$1:AH1988,AH1988),0)</f>
        <v>28</v>
      </c>
      <c r="AJ1988" t="str">
        <f t="shared" si="316"/>
        <v>violation-GUDANGEXP1</v>
      </c>
      <c r="AK1988">
        <f>IF(I1988="violation",COUNTIF($AJ$1:AJ1988,AJ1988),FALSE)</f>
        <v>282</v>
      </c>
      <c r="AL1988">
        <f t="shared" si="317"/>
        <v>0</v>
      </c>
      <c r="AM1988">
        <f t="shared" si="318"/>
        <v>8</v>
      </c>
      <c r="AN1988" t="str">
        <f t="shared" si="319"/>
        <v>ALERT! 8 Violation founded @GUDANGEXP1</v>
      </c>
    </row>
    <row r="1989" spans="1:40">
      <c r="A1989" t="s">
        <v>120</v>
      </c>
      <c r="B1989" t="s">
        <v>121</v>
      </c>
      <c r="C1989" t="s">
        <v>1261</v>
      </c>
      <c r="D1989" t="s">
        <v>129</v>
      </c>
      <c r="E1989">
        <v>1</v>
      </c>
      <c r="G1989" t="s">
        <v>124</v>
      </c>
      <c r="I1989" t="s">
        <v>125</v>
      </c>
      <c r="Z1989" t="str">
        <f>IFERROR(MID(AA1989,FIND("-",H1989,1)+1,20),_xlfn.IFNA(VLOOKUP(F1989&amp;"-"&amp;AA1989,Ref_Kontak!$A:$E,4,FALSE),Ref_Kontak!$H$2))</f>
        <v>628999007703</v>
      </c>
      <c r="AA1989" t="str">
        <f t="shared" si="310"/>
        <v/>
      </c>
      <c r="AB1989" t="str">
        <f t="shared" si="311"/>
        <v/>
      </c>
      <c r="AC1989" t="str">
        <f t="shared" si="312"/>
        <v>628999007703</v>
      </c>
      <c r="AD1989" t="str">
        <f t="shared" si="313"/>
        <v>Halo+,+Visual+AI+5S+mendeteksi+Violation%3A+GUDANGEXP1-LINE+8</v>
      </c>
      <c r="AE1989" t="str">
        <f t="shared" si="314"/>
        <v>https://web.whatsapp.com/send/?phone=628999007703&amp;text=Halo+,+Visual+AI+5S+mendeteksi+Violation%3A+GUDANGEXP1-LINE+8&amp;type=phone_number&amp;app_absent=0</v>
      </c>
      <c r="AF1989" t="b">
        <f>IF(ISNA(VLOOKUP(D1989&amp;"-"&amp;AB1989, Ref_Kontak!$A:$E, 4, FALSE)), FALSE, TRUE)</f>
        <v>0</v>
      </c>
      <c r="AG1989" t="str">
        <f>_xlfn.IFNA(VLOOKUP(Z1989,Ref_Kontak!H:H,1,FALSE),"FALSE")</f>
        <v>628999007703</v>
      </c>
      <c r="AH1989" t="str">
        <f t="shared" si="315"/>
        <v>GUDANGEXP1-LINE 8</v>
      </c>
      <c r="AI1989">
        <f>IF(I1989="violation",COUNTIF($AH$1:AH1989,AH1989),0)</f>
        <v>22</v>
      </c>
      <c r="AJ1989" t="str">
        <f t="shared" si="316"/>
        <v>violation-GUDANGEXP1</v>
      </c>
      <c r="AK1989">
        <f>IF(I1989="violation",COUNTIF($AJ$1:AJ1989,AJ1989),FALSE)</f>
        <v>283</v>
      </c>
      <c r="AL1989">
        <f t="shared" si="317"/>
        <v>0</v>
      </c>
      <c r="AM1989">
        <f t="shared" si="318"/>
        <v>8</v>
      </c>
      <c r="AN1989" t="str">
        <f t="shared" si="319"/>
        <v>ALERT! 8 Violation founded @GUDANGEXP1</v>
      </c>
    </row>
    <row r="1990" spans="1:40">
      <c r="A1990" t="s">
        <v>120</v>
      </c>
      <c r="B1990" t="s">
        <v>121</v>
      </c>
      <c r="C1990" t="s">
        <v>1262</v>
      </c>
      <c r="D1990" t="s">
        <v>129</v>
      </c>
      <c r="E1990">
        <v>1</v>
      </c>
      <c r="G1990" t="s">
        <v>130</v>
      </c>
      <c r="I1990" t="s">
        <v>125</v>
      </c>
      <c r="Z1990" t="str">
        <f>IFERROR(MID(AA1990,FIND("-",H1990,1)+1,20),_xlfn.IFNA(VLOOKUP(F1990&amp;"-"&amp;AA1990,Ref_Kontak!$A:$E,4,FALSE),Ref_Kontak!$H$2))</f>
        <v>628999007703</v>
      </c>
      <c r="AA1990" t="str">
        <f t="shared" si="310"/>
        <v/>
      </c>
      <c r="AB1990" t="str">
        <f t="shared" si="311"/>
        <v/>
      </c>
      <c r="AC1990" t="str">
        <f t="shared" si="312"/>
        <v>628999007703</v>
      </c>
      <c r="AD1990" t="str">
        <f t="shared" si="313"/>
        <v>Halo+,+Visual+AI+5S+mendeteksi+Violation%3A+METALDET1-LINE+8</v>
      </c>
      <c r="AE1990" t="str">
        <f t="shared" si="314"/>
        <v>https://web.whatsapp.com/send/?phone=628999007703&amp;text=Halo+,+Visual+AI+5S+mendeteksi+Violation%3A+METALDET1-LINE+8&amp;type=phone_number&amp;app_absent=0</v>
      </c>
      <c r="AF1990" t="b">
        <f>IF(ISNA(VLOOKUP(D1990&amp;"-"&amp;AB1990, Ref_Kontak!$A:$E, 4, FALSE)), FALSE, TRUE)</f>
        <v>0</v>
      </c>
      <c r="AG1990" t="str">
        <f>_xlfn.IFNA(VLOOKUP(Z1990,Ref_Kontak!H:H,1,FALSE),"FALSE")</f>
        <v>628999007703</v>
      </c>
      <c r="AH1990" t="str">
        <f t="shared" si="315"/>
        <v>METALDET1-LINE 8</v>
      </c>
      <c r="AI1990">
        <f>IF(I1990="violation",COUNTIF($AH$1:AH1990,AH1990),0)</f>
        <v>925</v>
      </c>
      <c r="AJ1990" t="str">
        <f t="shared" si="316"/>
        <v>violation-METALDET1</v>
      </c>
      <c r="AK1990">
        <f>IF(I1990="violation",COUNTIF($AJ$1:AJ1990,AJ1990),FALSE)</f>
        <v>1705</v>
      </c>
      <c r="AL1990">
        <f t="shared" si="317"/>
        <v>0</v>
      </c>
      <c r="AM1990">
        <f t="shared" si="318"/>
        <v>3</v>
      </c>
      <c r="AN1990" t="str">
        <f t="shared" si="319"/>
        <v>ALERT! 3 Violation founded @METALDET1</v>
      </c>
    </row>
    <row r="1991" spans="1:40">
      <c r="A1991" t="s">
        <v>120</v>
      </c>
      <c r="B1991" t="s">
        <v>121</v>
      </c>
      <c r="C1991" t="s">
        <v>1262</v>
      </c>
      <c r="D1991" t="s">
        <v>1232</v>
      </c>
      <c r="E1991">
        <v>1</v>
      </c>
      <c r="G1991" t="s">
        <v>124</v>
      </c>
      <c r="I1991" t="s">
        <v>125</v>
      </c>
      <c r="Z1991" t="str">
        <f>IFERROR(MID(AA1991,FIND("-",H1991,1)+1,20),_xlfn.IFNA(VLOOKUP(F1991&amp;"-"&amp;AA1991,Ref_Kontak!$A:$E,4,FALSE),Ref_Kontak!$H$2))</f>
        <v>628999007703</v>
      </c>
      <c r="AA1991" t="str">
        <f t="shared" si="310"/>
        <v/>
      </c>
      <c r="AB1991" t="str">
        <f t="shared" si="311"/>
        <v/>
      </c>
      <c r="AC1991" t="str">
        <f t="shared" si="312"/>
        <v>628999007703</v>
      </c>
      <c r="AD1991" t="str">
        <f t="shared" si="313"/>
        <v>Halo+,+Visual+AI+5S+mendeteksi+Violation%3A+GUDANGEXP1-LINE+9</v>
      </c>
      <c r="AE1991" t="str">
        <f t="shared" si="314"/>
        <v>https://web.whatsapp.com/send/?phone=628999007703&amp;text=Halo+,+Visual+AI+5S+mendeteksi+Violation%3A+GUDANGEXP1-LINE+9&amp;type=phone_number&amp;app_absent=0</v>
      </c>
      <c r="AF1991" t="b">
        <f>IF(ISNA(VLOOKUP(D1991&amp;"-"&amp;AB1991, Ref_Kontak!$A:$E, 4, FALSE)), FALSE, TRUE)</f>
        <v>0</v>
      </c>
      <c r="AG1991" t="str">
        <f>_xlfn.IFNA(VLOOKUP(Z1991,Ref_Kontak!H:H,1,FALSE),"FALSE")</f>
        <v>628999007703</v>
      </c>
      <c r="AH1991" t="str">
        <f t="shared" si="315"/>
        <v>GUDANGEXP1-LINE 9</v>
      </c>
      <c r="AI1991">
        <f>IF(I1991="violation",COUNTIF($AH$1:AH1991,AH1991),0)</f>
        <v>29</v>
      </c>
      <c r="AJ1991" t="str">
        <f t="shared" si="316"/>
        <v>violation-GUDANGEXP1</v>
      </c>
      <c r="AK1991">
        <f>IF(I1991="violation",COUNTIF($AJ$1:AJ1991,AJ1991),FALSE)</f>
        <v>284</v>
      </c>
      <c r="AL1991">
        <f t="shared" si="317"/>
        <v>0</v>
      </c>
      <c r="AM1991">
        <f t="shared" si="318"/>
        <v>8</v>
      </c>
      <c r="AN1991" t="str">
        <f t="shared" si="319"/>
        <v>ALERT! 8 Violation founded @GUDANGEXP1</v>
      </c>
    </row>
    <row r="1992" spans="1:40">
      <c r="A1992" t="s">
        <v>120</v>
      </c>
      <c r="B1992" t="s">
        <v>121</v>
      </c>
      <c r="C1992" t="s">
        <v>1262</v>
      </c>
      <c r="D1992" t="s">
        <v>129</v>
      </c>
      <c r="E1992">
        <v>1</v>
      </c>
      <c r="G1992" t="s">
        <v>124</v>
      </c>
      <c r="I1992" t="s">
        <v>125</v>
      </c>
      <c r="Z1992" t="str">
        <f>IFERROR(MID(AA1992,FIND("-",H1992,1)+1,20),_xlfn.IFNA(VLOOKUP(F1992&amp;"-"&amp;AA1992,Ref_Kontak!$A:$E,4,FALSE),Ref_Kontak!$H$2))</f>
        <v>628999007703</v>
      </c>
      <c r="AA1992" t="str">
        <f t="shared" si="310"/>
        <v/>
      </c>
      <c r="AB1992" t="str">
        <f t="shared" si="311"/>
        <v/>
      </c>
      <c r="AC1992" t="str">
        <f t="shared" si="312"/>
        <v>628999007703</v>
      </c>
      <c r="AD1992" t="str">
        <f t="shared" si="313"/>
        <v>Halo+,+Visual+AI+5S+mendeteksi+Violation%3A+GUDANGEXP1-LINE+8</v>
      </c>
      <c r="AE1992" t="str">
        <f t="shared" si="314"/>
        <v>https://web.whatsapp.com/send/?phone=628999007703&amp;text=Halo+,+Visual+AI+5S+mendeteksi+Violation%3A+GUDANGEXP1-LINE+8&amp;type=phone_number&amp;app_absent=0</v>
      </c>
      <c r="AF1992" t="b">
        <f>IF(ISNA(VLOOKUP(D1992&amp;"-"&amp;AB1992, Ref_Kontak!$A:$E, 4, FALSE)), FALSE, TRUE)</f>
        <v>0</v>
      </c>
      <c r="AG1992" t="str">
        <f>_xlfn.IFNA(VLOOKUP(Z1992,Ref_Kontak!H:H,1,FALSE),"FALSE")</f>
        <v>628999007703</v>
      </c>
      <c r="AH1992" t="str">
        <f t="shared" si="315"/>
        <v>GUDANGEXP1-LINE 8</v>
      </c>
      <c r="AI1992">
        <f>IF(I1992="violation",COUNTIF($AH$1:AH1992,AH1992),0)</f>
        <v>23</v>
      </c>
      <c r="AJ1992" t="str">
        <f t="shared" si="316"/>
        <v>violation-GUDANGEXP1</v>
      </c>
      <c r="AK1992">
        <f>IF(I1992="violation",COUNTIF($AJ$1:AJ1992,AJ1992),FALSE)</f>
        <v>285</v>
      </c>
      <c r="AL1992">
        <f t="shared" si="317"/>
        <v>0</v>
      </c>
      <c r="AM1992">
        <f t="shared" si="318"/>
        <v>8</v>
      </c>
      <c r="AN1992" t="str">
        <f t="shared" si="319"/>
        <v>ALERT! 8 Violation founded @GUDANGEXP1</v>
      </c>
    </row>
    <row r="1993" spans="1:40">
      <c r="A1993" t="s">
        <v>120</v>
      </c>
      <c r="B1993" t="s">
        <v>121</v>
      </c>
      <c r="C1993" t="s">
        <v>1263</v>
      </c>
      <c r="D1993" t="s">
        <v>589</v>
      </c>
      <c r="E1993">
        <v>1</v>
      </c>
      <c r="G1993" t="s">
        <v>130</v>
      </c>
      <c r="I1993" t="s">
        <v>125</v>
      </c>
      <c r="Z1993" t="str">
        <f>IFERROR(MID(AA1993,FIND("-",H1993,1)+1,20),_xlfn.IFNA(VLOOKUP(F1993&amp;"-"&amp;AA1993,Ref_Kontak!$A:$E,4,FALSE),Ref_Kontak!$H$2))</f>
        <v>628999007703</v>
      </c>
      <c r="AA1993" t="str">
        <f t="shared" si="310"/>
        <v/>
      </c>
      <c r="AB1993" t="str">
        <f t="shared" si="311"/>
        <v/>
      </c>
      <c r="AC1993" t="str">
        <f t="shared" si="312"/>
        <v>628999007703</v>
      </c>
      <c r="AD1993" t="str">
        <f t="shared" si="313"/>
        <v>Halo+,+Visual+AI+5S+mendeteksi+Violation%3A+METALDET1-LINE+13</v>
      </c>
      <c r="AE1993" t="str">
        <f t="shared" si="314"/>
        <v>https://web.whatsapp.com/send/?phone=628999007703&amp;text=Halo+,+Visual+AI+5S+mendeteksi+Violation%3A+METALDET1-LINE+13&amp;type=phone_number&amp;app_absent=0</v>
      </c>
      <c r="AF1993" t="b">
        <f>IF(ISNA(VLOOKUP(D1993&amp;"-"&amp;AB1993, Ref_Kontak!$A:$E, 4, FALSE)), FALSE, TRUE)</f>
        <v>0</v>
      </c>
      <c r="AG1993" t="str">
        <f>_xlfn.IFNA(VLOOKUP(Z1993,Ref_Kontak!H:H,1,FALSE),"FALSE")</f>
        <v>628999007703</v>
      </c>
      <c r="AH1993" t="str">
        <f t="shared" si="315"/>
        <v>METALDET1-LINE 13</v>
      </c>
      <c r="AI1993">
        <f>IF(I1993="violation",COUNTIF($AH$1:AH1993,AH1993),0)</f>
        <v>782</v>
      </c>
      <c r="AJ1993" t="str">
        <f t="shared" si="316"/>
        <v>violation-METALDET1</v>
      </c>
      <c r="AK1993">
        <f>IF(I1993="violation",COUNTIF($AJ$1:AJ1993,AJ1993),FALSE)</f>
        <v>1706</v>
      </c>
      <c r="AL1993">
        <f t="shared" si="317"/>
        <v>0</v>
      </c>
      <c r="AM1993">
        <f t="shared" si="318"/>
        <v>3</v>
      </c>
      <c r="AN1993" t="str">
        <f t="shared" si="319"/>
        <v>ALERT! 3 Violation founded @METALDET1</v>
      </c>
    </row>
    <row r="1994" spans="1:40">
      <c r="A1994" t="s">
        <v>120</v>
      </c>
      <c r="B1994" t="s">
        <v>121</v>
      </c>
      <c r="C1994" t="s">
        <v>1263</v>
      </c>
      <c r="D1994" t="s">
        <v>129</v>
      </c>
      <c r="E1994">
        <v>1</v>
      </c>
      <c r="G1994" t="s">
        <v>130</v>
      </c>
      <c r="I1994" t="s">
        <v>125</v>
      </c>
      <c r="Z1994" t="str">
        <f>IFERROR(MID(AA1994,FIND("-",H1994,1)+1,20),_xlfn.IFNA(VLOOKUP(F1994&amp;"-"&amp;AA1994,Ref_Kontak!$A:$E,4,FALSE),Ref_Kontak!$H$2))</f>
        <v>628999007703</v>
      </c>
      <c r="AA1994" t="str">
        <f t="shared" si="310"/>
        <v/>
      </c>
      <c r="AB1994" t="str">
        <f t="shared" si="311"/>
        <v/>
      </c>
      <c r="AC1994" t="str">
        <f t="shared" si="312"/>
        <v>628999007703</v>
      </c>
      <c r="AD1994" t="str">
        <f t="shared" si="313"/>
        <v>Halo+,+Visual+AI+5S+mendeteksi+Violation%3A+METALDET1-LINE+8</v>
      </c>
      <c r="AE1994" t="str">
        <f t="shared" si="314"/>
        <v>https://web.whatsapp.com/send/?phone=628999007703&amp;text=Halo+,+Visual+AI+5S+mendeteksi+Violation%3A+METALDET1-LINE+8&amp;type=phone_number&amp;app_absent=0</v>
      </c>
      <c r="AF1994" t="b">
        <f>IF(ISNA(VLOOKUP(D1994&amp;"-"&amp;AB1994, Ref_Kontak!$A:$E, 4, FALSE)), FALSE, TRUE)</f>
        <v>0</v>
      </c>
      <c r="AG1994" t="str">
        <f>_xlfn.IFNA(VLOOKUP(Z1994,Ref_Kontak!H:H,1,FALSE),"FALSE")</f>
        <v>628999007703</v>
      </c>
      <c r="AH1994" t="str">
        <f t="shared" si="315"/>
        <v>METALDET1-LINE 8</v>
      </c>
      <c r="AI1994">
        <f>IF(I1994="violation",COUNTIF($AH$1:AH1994,AH1994),0)</f>
        <v>926</v>
      </c>
      <c r="AJ1994" t="str">
        <f t="shared" si="316"/>
        <v>violation-METALDET1</v>
      </c>
      <c r="AK1994">
        <f>IF(I1994="violation",COUNTIF($AJ$1:AJ1994,AJ1994),FALSE)</f>
        <v>1707</v>
      </c>
      <c r="AL1994">
        <f t="shared" si="317"/>
        <v>0</v>
      </c>
      <c r="AM1994">
        <f t="shared" si="318"/>
        <v>3</v>
      </c>
      <c r="AN1994" t="str">
        <f t="shared" si="319"/>
        <v>ALERT! 3 Violation founded @METALDET1</v>
      </c>
    </row>
    <row r="1995" spans="1:40">
      <c r="A1995" t="s">
        <v>120</v>
      </c>
      <c r="B1995" t="s">
        <v>121</v>
      </c>
      <c r="C1995" t="s">
        <v>1263</v>
      </c>
      <c r="D1995" t="s">
        <v>589</v>
      </c>
      <c r="E1995">
        <v>1</v>
      </c>
      <c r="G1995" t="s">
        <v>130</v>
      </c>
      <c r="I1995" t="s">
        <v>125</v>
      </c>
      <c r="Z1995" t="str">
        <f>IFERROR(MID(AA1995,FIND("-",H1995,1)+1,20),_xlfn.IFNA(VLOOKUP(F1995&amp;"-"&amp;AA1995,Ref_Kontak!$A:$E,4,FALSE),Ref_Kontak!$H$2))</f>
        <v>628999007703</v>
      </c>
      <c r="AA1995" t="str">
        <f t="shared" si="310"/>
        <v/>
      </c>
      <c r="AB1995" t="str">
        <f t="shared" si="311"/>
        <v/>
      </c>
      <c r="AC1995" t="str">
        <f t="shared" si="312"/>
        <v>628999007703</v>
      </c>
      <c r="AD1995" t="str">
        <f t="shared" si="313"/>
        <v>Halo+,+Visual+AI+5S+mendeteksi+Violation%3A+METALDET1-LINE+13</v>
      </c>
      <c r="AE1995" t="str">
        <f t="shared" si="314"/>
        <v>https://web.whatsapp.com/send/?phone=628999007703&amp;text=Halo+,+Visual+AI+5S+mendeteksi+Violation%3A+METALDET1-LINE+13&amp;type=phone_number&amp;app_absent=0</v>
      </c>
      <c r="AF1995" t="b">
        <f>IF(ISNA(VLOOKUP(D1995&amp;"-"&amp;AB1995, Ref_Kontak!$A:$E, 4, FALSE)), FALSE, TRUE)</f>
        <v>0</v>
      </c>
      <c r="AG1995" t="str">
        <f>_xlfn.IFNA(VLOOKUP(Z1995,Ref_Kontak!H:H,1,FALSE),"FALSE")</f>
        <v>628999007703</v>
      </c>
      <c r="AH1995" t="str">
        <f t="shared" si="315"/>
        <v>METALDET1-LINE 13</v>
      </c>
      <c r="AI1995">
        <f>IF(I1995="violation",COUNTIF($AH$1:AH1995,AH1995),0)</f>
        <v>783</v>
      </c>
      <c r="AJ1995" t="str">
        <f t="shared" si="316"/>
        <v>violation-METALDET1</v>
      </c>
      <c r="AK1995">
        <f>IF(I1995="violation",COUNTIF($AJ$1:AJ1995,AJ1995),FALSE)</f>
        <v>1708</v>
      </c>
      <c r="AL1995">
        <f t="shared" si="317"/>
        <v>0</v>
      </c>
      <c r="AM1995">
        <f t="shared" si="318"/>
        <v>3</v>
      </c>
      <c r="AN1995" t="str">
        <f t="shared" si="319"/>
        <v>ALERT! 3 Violation founded @METALDET1</v>
      </c>
    </row>
    <row r="1996" spans="1:40">
      <c r="A1996" t="s">
        <v>120</v>
      </c>
      <c r="B1996" t="s">
        <v>121</v>
      </c>
      <c r="C1996" t="s">
        <v>1263</v>
      </c>
      <c r="D1996" t="s">
        <v>1232</v>
      </c>
      <c r="E1996">
        <v>1</v>
      </c>
      <c r="G1996" t="s">
        <v>124</v>
      </c>
      <c r="I1996" t="s">
        <v>125</v>
      </c>
      <c r="Z1996" t="str">
        <f>IFERROR(MID(AA1996,FIND("-",H1996,1)+1,20),_xlfn.IFNA(VLOOKUP(F1996&amp;"-"&amp;AA1996,Ref_Kontak!$A:$E,4,FALSE),Ref_Kontak!$H$2))</f>
        <v>628999007703</v>
      </c>
      <c r="AA1996" t="str">
        <f t="shared" si="310"/>
        <v/>
      </c>
      <c r="AB1996" t="str">
        <f t="shared" si="311"/>
        <v/>
      </c>
      <c r="AC1996" t="str">
        <f t="shared" si="312"/>
        <v>628999007703</v>
      </c>
      <c r="AD1996" t="str">
        <f t="shared" si="313"/>
        <v>Halo+,+Visual+AI+5S+mendeteksi+Violation%3A+GUDANGEXP1-LINE+9</v>
      </c>
      <c r="AE1996" t="str">
        <f t="shared" si="314"/>
        <v>https://web.whatsapp.com/send/?phone=628999007703&amp;text=Halo+,+Visual+AI+5S+mendeteksi+Violation%3A+GUDANGEXP1-LINE+9&amp;type=phone_number&amp;app_absent=0</v>
      </c>
      <c r="AF1996" t="b">
        <f>IF(ISNA(VLOOKUP(D1996&amp;"-"&amp;AB1996, Ref_Kontak!$A:$E, 4, FALSE)), FALSE, TRUE)</f>
        <v>0</v>
      </c>
      <c r="AG1996" t="str">
        <f>_xlfn.IFNA(VLOOKUP(Z1996,Ref_Kontak!H:H,1,FALSE),"FALSE")</f>
        <v>628999007703</v>
      </c>
      <c r="AH1996" t="str">
        <f t="shared" si="315"/>
        <v>GUDANGEXP1-LINE 9</v>
      </c>
      <c r="AI1996">
        <f>IF(I1996="violation",COUNTIF($AH$1:AH1996,AH1996),0)</f>
        <v>30</v>
      </c>
      <c r="AJ1996" t="str">
        <f t="shared" si="316"/>
        <v>violation-GUDANGEXP1</v>
      </c>
      <c r="AK1996">
        <f>IF(I1996="violation",COUNTIF($AJ$1:AJ1996,AJ1996),FALSE)</f>
        <v>286</v>
      </c>
      <c r="AL1996">
        <f t="shared" si="317"/>
        <v>0</v>
      </c>
      <c r="AM1996">
        <f t="shared" si="318"/>
        <v>8</v>
      </c>
      <c r="AN1996" t="str">
        <f t="shared" si="319"/>
        <v>ALERT! 8 Violation founded @GUDANGEXP1</v>
      </c>
    </row>
    <row r="1997" spans="1:40">
      <c r="A1997" t="s">
        <v>120</v>
      </c>
      <c r="B1997" t="s">
        <v>121</v>
      </c>
      <c r="C1997" t="s">
        <v>1263</v>
      </c>
      <c r="D1997" t="s">
        <v>129</v>
      </c>
      <c r="E1997">
        <v>1</v>
      </c>
      <c r="G1997" t="s">
        <v>124</v>
      </c>
      <c r="I1997" t="s">
        <v>125</v>
      </c>
      <c r="Z1997" t="str">
        <f>IFERROR(MID(AA1997,FIND("-",H1997,1)+1,20),_xlfn.IFNA(VLOOKUP(F1997&amp;"-"&amp;AA1997,Ref_Kontak!$A:$E,4,FALSE),Ref_Kontak!$H$2))</f>
        <v>628999007703</v>
      </c>
      <c r="AA1997" t="str">
        <f t="shared" si="310"/>
        <v/>
      </c>
      <c r="AB1997" t="str">
        <f t="shared" si="311"/>
        <v/>
      </c>
      <c r="AC1997" t="str">
        <f t="shared" si="312"/>
        <v>628999007703</v>
      </c>
      <c r="AD1997" t="str">
        <f t="shared" si="313"/>
        <v>Halo+,+Visual+AI+5S+mendeteksi+Violation%3A+GUDANGEXP1-LINE+8</v>
      </c>
      <c r="AE1997" t="str">
        <f t="shared" si="314"/>
        <v>https://web.whatsapp.com/send/?phone=628999007703&amp;text=Halo+,+Visual+AI+5S+mendeteksi+Violation%3A+GUDANGEXP1-LINE+8&amp;type=phone_number&amp;app_absent=0</v>
      </c>
      <c r="AF1997" t="b">
        <f>IF(ISNA(VLOOKUP(D1997&amp;"-"&amp;AB1997, Ref_Kontak!$A:$E, 4, FALSE)), FALSE, TRUE)</f>
        <v>0</v>
      </c>
      <c r="AG1997" t="str">
        <f>_xlfn.IFNA(VLOOKUP(Z1997,Ref_Kontak!H:H,1,FALSE),"FALSE")</f>
        <v>628999007703</v>
      </c>
      <c r="AH1997" t="str">
        <f t="shared" si="315"/>
        <v>GUDANGEXP1-LINE 8</v>
      </c>
      <c r="AI1997">
        <f>IF(I1997="violation",COUNTIF($AH$1:AH1997,AH1997),0)</f>
        <v>24</v>
      </c>
      <c r="AJ1997" t="str">
        <f t="shared" si="316"/>
        <v>violation-GUDANGEXP1</v>
      </c>
      <c r="AK1997">
        <f>IF(I1997="violation",COUNTIF($AJ$1:AJ1997,AJ1997),FALSE)</f>
        <v>287</v>
      </c>
      <c r="AL1997">
        <f t="shared" si="317"/>
        <v>0</v>
      </c>
      <c r="AM1997">
        <f t="shared" si="318"/>
        <v>8</v>
      </c>
      <c r="AN1997" t="str">
        <f t="shared" si="319"/>
        <v>ALERT! 8 Violation founded @GUDANGEXP1</v>
      </c>
    </row>
    <row r="1998" spans="1:40">
      <c r="A1998" t="s">
        <v>120</v>
      </c>
      <c r="B1998" t="s">
        <v>121</v>
      </c>
      <c r="C1998" t="s">
        <v>1264</v>
      </c>
      <c r="D1998" t="s">
        <v>129</v>
      </c>
      <c r="E1998">
        <v>1</v>
      </c>
      <c r="G1998" t="s">
        <v>130</v>
      </c>
      <c r="I1998" t="s">
        <v>125</v>
      </c>
      <c r="Z1998" t="str">
        <f>IFERROR(MID(AA1998,FIND("-",H1998,1)+1,20),_xlfn.IFNA(VLOOKUP(F1998&amp;"-"&amp;AA1998,Ref_Kontak!$A:$E,4,FALSE),Ref_Kontak!$H$2))</f>
        <v>628999007703</v>
      </c>
      <c r="AA1998" t="str">
        <f t="shared" si="310"/>
        <v/>
      </c>
      <c r="AB1998" t="str">
        <f t="shared" si="311"/>
        <v/>
      </c>
      <c r="AC1998" t="str">
        <f t="shared" si="312"/>
        <v>628999007703</v>
      </c>
      <c r="AD1998" t="str">
        <f t="shared" si="313"/>
        <v>Halo+,+Visual+AI+5S+mendeteksi+Violation%3A+METALDET1-LINE+8</v>
      </c>
      <c r="AE1998" t="str">
        <f t="shared" si="314"/>
        <v>https://web.whatsapp.com/send/?phone=628999007703&amp;text=Halo+,+Visual+AI+5S+mendeteksi+Violation%3A+METALDET1-LINE+8&amp;type=phone_number&amp;app_absent=0</v>
      </c>
      <c r="AF1998" t="b">
        <f>IF(ISNA(VLOOKUP(D1998&amp;"-"&amp;AB1998, Ref_Kontak!$A:$E, 4, FALSE)), FALSE, TRUE)</f>
        <v>0</v>
      </c>
      <c r="AG1998" t="str">
        <f>_xlfn.IFNA(VLOOKUP(Z1998,Ref_Kontak!H:H,1,FALSE),"FALSE")</f>
        <v>628999007703</v>
      </c>
      <c r="AH1998" t="str">
        <f t="shared" si="315"/>
        <v>METALDET1-LINE 8</v>
      </c>
      <c r="AI1998">
        <f>IF(I1998="violation",COUNTIF($AH$1:AH1998,AH1998),0)</f>
        <v>927</v>
      </c>
      <c r="AJ1998" t="str">
        <f t="shared" si="316"/>
        <v>violation-METALDET1</v>
      </c>
      <c r="AK1998">
        <f>IF(I1998="violation",COUNTIF($AJ$1:AJ1998,AJ1998),FALSE)</f>
        <v>1709</v>
      </c>
      <c r="AL1998">
        <f t="shared" si="317"/>
        <v>0</v>
      </c>
      <c r="AM1998">
        <f t="shared" si="318"/>
        <v>3</v>
      </c>
      <c r="AN1998" t="str">
        <f t="shared" si="319"/>
        <v>ALERT! 3 Violation founded @METALDET1</v>
      </c>
    </row>
    <row r="1999" spans="1:40">
      <c r="A1999" t="s">
        <v>120</v>
      </c>
      <c r="B1999" t="s">
        <v>121</v>
      </c>
      <c r="C1999" t="s">
        <v>1264</v>
      </c>
      <c r="D1999" t="s">
        <v>1232</v>
      </c>
      <c r="E1999">
        <v>1</v>
      </c>
      <c r="G1999" t="s">
        <v>124</v>
      </c>
      <c r="I1999" t="s">
        <v>125</v>
      </c>
      <c r="Z1999" t="str">
        <f>IFERROR(MID(AA1999,FIND("-",H1999,1)+1,20),_xlfn.IFNA(VLOOKUP(F1999&amp;"-"&amp;AA1999,Ref_Kontak!$A:$E,4,FALSE),Ref_Kontak!$H$2))</f>
        <v>628999007703</v>
      </c>
      <c r="AA1999" t="str">
        <f t="shared" si="310"/>
        <v/>
      </c>
      <c r="AB1999" t="str">
        <f t="shared" si="311"/>
        <v/>
      </c>
      <c r="AC1999" t="str">
        <f t="shared" si="312"/>
        <v>628999007703</v>
      </c>
      <c r="AD1999" t="str">
        <f t="shared" si="313"/>
        <v>Halo+,+Visual+AI+5S+mendeteksi+Violation%3A+GUDANGEXP1-LINE+9</v>
      </c>
      <c r="AE1999" t="str">
        <f t="shared" si="314"/>
        <v>https://web.whatsapp.com/send/?phone=628999007703&amp;text=Halo+,+Visual+AI+5S+mendeteksi+Violation%3A+GUDANGEXP1-LINE+9&amp;type=phone_number&amp;app_absent=0</v>
      </c>
      <c r="AF1999" t="b">
        <f>IF(ISNA(VLOOKUP(D1999&amp;"-"&amp;AB1999, Ref_Kontak!$A:$E, 4, FALSE)), FALSE, TRUE)</f>
        <v>0</v>
      </c>
      <c r="AG1999" t="str">
        <f>_xlfn.IFNA(VLOOKUP(Z1999,Ref_Kontak!H:H,1,FALSE),"FALSE")</f>
        <v>628999007703</v>
      </c>
      <c r="AH1999" t="str">
        <f t="shared" si="315"/>
        <v>GUDANGEXP1-LINE 9</v>
      </c>
      <c r="AI1999">
        <f>IF(I1999="violation",COUNTIF($AH$1:AH1999,AH1999),0)</f>
        <v>31</v>
      </c>
      <c r="AJ1999" t="str">
        <f t="shared" si="316"/>
        <v>violation-GUDANGEXP1</v>
      </c>
      <c r="AK1999">
        <f>IF(I1999="violation",COUNTIF($AJ$1:AJ1999,AJ1999),FALSE)</f>
        <v>288</v>
      </c>
      <c r="AL1999">
        <f t="shared" si="317"/>
        <v>0</v>
      </c>
      <c r="AM1999">
        <f t="shared" si="318"/>
        <v>8</v>
      </c>
      <c r="AN1999" t="str">
        <f t="shared" si="319"/>
        <v>ALERT! 8 Violation founded @GUDANGEXP1</v>
      </c>
    </row>
    <row r="2000" spans="1:40">
      <c r="A2000" t="s">
        <v>120</v>
      </c>
      <c r="B2000" t="s">
        <v>121</v>
      </c>
      <c r="C2000" t="s">
        <v>1264</v>
      </c>
      <c r="D2000" t="s">
        <v>129</v>
      </c>
      <c r="E2000">
        <v>1</v>
      </c>
      <c r="G2000" t="s">
        <v>124</v>
      </c>
      <c r="I2000" t="s">
        <v>125</v>
      </c>
      <c r="Z2000" t="str">
        <f>IFERROR(MID(AA2000,FIND("-",H2000,1)+1,20),_xlfn.IFNA(VLOOKUP(F2000&amp;"-"&amp;AA2000,Ref_Kontak!$A:$E,4,FALSE),Ref_Kontak!$H$2))</f>
        <v>628999007703</v>
      </c>
      <c r="AA2000" t="str">
        <f t="shared" si="310"/>
        <v/>
      </c>
      <c r="AB2000" t="str">
        <f t="shared" si="311"/>
        <v/>
      </c>
      <c r="AC2000" t="str">
        <f t="shared" si="312"/>
        <v>628999007703</v>
      </c>
      <c r="AD2000" t="str">
        <f t="shared" si="313"/>
        <v>Halo+,+Visual+AI+5S+mendeteksi+Violation%3A+GUDANGEXP1-LINE+8</v>
      </c>
      <c r="AE2000" t="str">
        <f t="shared" si="314"/>
        <v>https://web.whatsapp.com/send/?phone=628999007703&amp;text=Halo+,+Visual+AI+5S+mendeteksi+Violation%3A+GUDANGEXP1-LINE+8&amp;type=phone_number&amp;app_absent=0</v>
      </c>
      <c r="AF2000" t="b">
        <f>IF(ISNA(VLOOKUP(D2000&amp;"-"&amp;AB2000, Ref_Kontak!$A:$E, 4, FALSE)), FALSE, TRUE)</f>
        <v>0</v>
      </c>
      <c r="AG2000" t="str">
        <f>_xlfn.IFNA(VLOOKUP(Z2000,Ref_Kontak!H:H,1,FALSE),"FALSE")</f>
        <v>628999007703</v>
      </c>
      <c r="AH2000" t="str">
        <f t="shared" si="315"/>
        <v>GUDANGEXP1-LINE 8</v>
      </c>
      <c r="AI2000">
        <f>IF(I2000="violation",COUNTIF($AH$1:AH2000,AH2000),0)</f>
        <v>25</v>
      </c>
      <c r="AJ2000" t="str">
        <f t="shared" si="316"/>
        <v>violation-GUDANGEXP1</v>
      </c>
      <c r="AK2000">
        <f>IF(I2000="violation",COUNTIF($AJ$1:AJ2000,AJ2000),FALSE)</f>
        <v>289</v>
      </c>
      <c r="AL2000">
        <f t="shared" si="317"/>
        <v>0</v>
      </c>
      <c r="AM2000">
        <f t="shared" si="318"/>
        <v>8</v>
      </c>
      <c r="AN2000" t="str">
        <f t="shared" si="319"/>
        <v>ALERT! 8 Violation founded @GUDANGEXP1</v>
      </c>
    </row>
    <row r="2001" spans="1:40">
      <c r="A2001" t="s">
        <v>120</v>
      </c>
      <c r="B2001" t="s">
        <v>121</v>
      </c>
      <c r="C2001" t="s">
        <v>1265</v>
      </c>
      <c r="D2001" t="s">
        <v>589</v>
      </c>
      <c r="E2001">
        <v>1</v>
      </c>
      <c r="G2001" t="s">
        <v>130</v>
      </c>
      <c r="I2001" t="s">
        <v>125</v>
      </c>
      <c r="Z2001" t="str">
        <f>IFERROR(MID(AA2001,FIND("-",H2001,1)+1,20),_xlfn.IFNA(VLOOKUP(F2001&amp;"-"&amp;AA2001,Ref_Kontak!$A:$E,4,FALSE),Ref_Kontak!$H$2))</f>
        <v>628999007703</v>
      </c>
      <c r="AA2001" t="str">
        <f t="shared" si="310"/>
        <v/>
      </c>
      <c r="AB2001" t="str">
        <f t="shared" si="311"/>
        <v/>
      </c>
      <c r="AC2001" t="str">
        <f t="shared" si="312"/>
        <v>628999007703</v>
      </c>
      <c r="AD2001" t="str">
        <f t="shared" si="313"/>
        <v>Halo+,+Visual+AI+5S+mendeteksi+Violation%3A+METALDET1-LINE+13</v>
      </c>
      <c r="AE2001" t="str">
        <f t="shared" si="314"/>
        <v>https://web.whatsapp.com/send/?phone=628999007703&amp;text=Halo+,+Visual+AI+5S+mendeteksi+Violation%3A+METALDET1-LINE+13&amp;type=phone_number&amp;app_absent=0</v>
      </c>
      <c r="AF2001" t="b">
        <f>IF(ISNA(VLOOKUP(D2001&amp;"-"&amp;AB2001, Ref_Kontak!$A:$E, 4, FALSE)), FALSE, TRUE)</f>
        <v>0</v>
      </c>
      <c r="AG2001" t="str">
        <f>_xlfn.IFNA(VLOOKUP(Z2001,Ref_Kontak!H:H,1,FALSE),"FALSE")</f>
        <v>628999007703</v>
      </c>
      <c r="AH2001" t="str">
        <f t="shared" si="315"/>
        <v>METALDET1-LINE 13</v>
      </c>
      <c r="AI2001">
        <f>IF(I2001="violation",COUNTIF($AH$1:AH2001,AH2001),0)</f>
        <v>784</v>
      </c>
      <c r="AJ2001" t="str">
        <f t="shared" si="316"/>
        <v>violation-METALDET1</v>
      </c>
      <c r="AK2001">
        <f>IF(I2001="violation",COUNTIF($AJ$1:AJ2001,AJ2001),FALSE)</f>
        <v>1710</v>
      </c>
      <c r="AL2001">
        <f t="shared" si="317"/>
        <v>0</v>
      </c>
      <c r="AM2001">
        <f t="shared" si="318"/>
        <v>3</v>
      </c>
      <c r="AN2001" t="str">
        <f t="shared" si="319"/>
        <v>ALERT! 3 Violation founded @METALDET1</v>
      </c>
    </row>
    <row r="2002" spans="1:40">
      <c r="A2002" t="s">
        <v>120</v>
      </c>
      <c r="B2002" t="s">
        <v>121</v>
      </c>
      <c r="C2002" t="s">
        <v>1265</v>
      </c>
      <c r="D2002" t="s">
        <v>129</v>
      </c>
      <c r="E2002">
        <v>1</v>
      </c>
      <c r="G2002" t="s">
        <v>130</v>
      </c>
      <c r="I2002" t="s">
        <v>125</v>
      </c>
      <c r="Z2002" t="str">
        <f>IFERROR(MID(AA2002,FIND("-",H2002,1)+1,20),_xlfn.IFNA(VLOOKUP(F2002&amp;"-"&amp;AA2002,Ref_Kontak!$A:$E,4,FALSE),Ref_Kontak!$H$2))</f>
        <v>628999007703</v>
      </c>
      <c r="AA2002" t="str">
        <f t="shared" si="310"/>
        <v/>
      </c>
      <c r="AB2002" t="str">
        <f t="shared" si="311"/>
        <v/>
      </c>
      <c r="AC2002" t="str">
        <f t="shared" si="312"/>
        <v>628999007703</v>
      </c>
      <c r="AD2002" t="str">
        <f t="shared" si="313"/>
        <v>Halo+,+Visual+AI+5S+mendeteksi+Violation%3A+METALDET1-LINE+8</v>
      </c>
      <c r="AE2002" t="str">
        <f t="shared" si="314"/>
        <v>https://web.whatsapp.com/send/?phone=628999007703&amp;text=Halo+,+Visual+AI+5S+mendeteksi+Violation%3A+METALDET1-LINE+8&amp;type=phone_number&amp;app_absent=0</v>
      </c>
      <c r="AF2002" t="b">
        <f>IF(ISNA(VLOOKUP(D2002&amp;"-"&amp;AB2002, Ref_Kontak!$A:$E, 4, FALSE)), FALSE, TRUE)</f>
        <v>0</v>
      </c>
      <c r="AG2002" t="str">
        <f>_xlfn.IFNA(VLOOKUP(Z2002,Ref_Kontak!H:H,1,FALSE),"FALSE")</f>
        <v>628999007703</v>
      </c>
      <c r="AH2002" t="str">
        <f t="shared" si="315"/>
        <v>METALDET1-LINE 8</v>
      </c>
      <c r="AI2002">
        <f>IF(I2002="violation",COUNTIF($AH$1:AH2002,AH2002),0)</f>
        <v>928</v>
      </c>
      <c r="AJ2002" t="str">
        <f t="shared" si="316"/>
        <v>violation-METALDET1</v>
      </c>
      <c r="AK2002">
        <f>IF(I2002="violation",COUNTIF($AJ$1:AJ2002,AJ2002),FALSE)</f>
        <v>1711</v>
      </c>
      <c r="AL2002">
        <f t="shared" si="317"/>
        <v>0</v>
      </c>
      <c r="AM2002">
        <f t="shared" si="318"/>
        <v>3</v>
      </c>
      <c r="AN2002" t="str">
        <f t="shared" si="319"/>
        <v>ALERT! 3 Violation founded @METALDET1</v>
      </c>
    </row>
    <row r="2003" spans="1:40">
      <c r="A2003" t="s">
        <v>120</v>
      </c>
      <c r="B2003" t="s">
        <v>121</v>
      </c>
      <c r="C2003" t="s">
        <v>1265</v>
      </c>
      <c r="D2003" t="s">
        <v>1232</v>
      </c>
      <c r="E2003">
        <v>1</v>
      </c>
      <c r="G2003" t="s">
        <v>124</v>
      </c>
      <c r="I2003" t="s">
        <v>125</v>
      </c>
      <c r="Z2003" t="str">
        <f>IFERROR(MID(AA2003,FIND("-",H2003,1)+1,20),_xlfn.IFNA(VLOOKUP(F2003&amp;"-"&amp;AA2003,Ref_Kontak!$A:$E,4,FALSE),Ref_Kontak!$H$2))</f>
        <v>628999007703</v>
      </c>
      <c r="AA2003" t="str">
        <f t="shared" si="310"/>
        <v/>
      </c>
      <c r="AB2003" t="str">
        <f t="shared" si="311"/>
        <v/>
      </c>
      <c r="AC2003" t="str">
        <f t="shared" si="312"/>
        <v>628999007703</v>
      </c>
      <c r="AD2003" t="str">
        <f t="shared" si="313"/>
        <v>Halo+,+Visual+AI+5S+mendeteksi+Violation%3A+GUDANGEXP1-LINE+9</v>
      </c>
      <c r="AE2003" t="str">
        <f t="shared" si="314"/>
        <v>https://web.whatsapp.com/send/?phone=628999007703&amp;text=Halo+,+Visual+AI+5S+mendeteksi+Violation%3A+GUDANGEXP1-LINE+9&amp;type=phone_number&amp;app_absent=0</v>
      </c>
      <c r="AF2003" t="b">
        <f>IF(ISNA(VLOOKUP(D2003&amp;"-"&amp;AB2003, Ref_Kontak!$A:$E, 4, FALSE)), FALSE, TRUE)</f>
        <v>0</v>
      </c>
      <c r="AG2003" t="str">
        <f>_xlfn.IFNA(VLOOKUP(Z2003,Ref_Kontak!H:H,1,FALSE),"FALSE")</f>
        <v>628999007703</v>
      </c>
      <c r="AH2003" t="str">
        <f t="shared" si="315"/>
        <v>GUDANGEXP1-LINE 9</v>
      </c>
      <c r="AI2003">
        <f>IF(I2003="violation",COUNTIF($AH$1:AH2003,AH2003),0)</f>
        <v>32</v>
      </c>
      <c r="AJ2003" t="str">
        <f t="shared" si="316"/>
        <v>violation-GUDANGEXP1</v>
      </c>
      <c r="AK2003">
        <f>IF(I2003="violation",COUNTIF($AJ$1:AJ2003,AJ2003),FALSE)</f>
        <v>290</v>
      </c>
      <c r="AL2003">
        <f t="shared" si="317"/>
        <v>0</v>
      </c>
      <c r="AM2003">
        <f t="shared" si="318"/>
        <v>8</v>
      </c>
      <c r="AN2003" t="str">
        <f t="shared" si="319"/>
        <v>ALERT! 8 Violation founded @GUDANGEXP1</v>
      </c>
    </row>
    <row r="2004" spans="1:40">
      <c r="A2004" t="s">
        <v>120</v>
      </c>
      <c r="B2004" t="s">
        <v>121</v>
      </c>
      <c r="C2004" t="s">
        <v>1265</v>
      </c>
      <c r="D2004" t="s">
        <v>129</v>
      </c>
      <c r="E2004">
        <v>1</v>
      </c>
      <c r="G2004" t="s">
        <v>124</v>
      </c>
      <c r="I2004" t="s">
        <v>125</v>
      </c>
      <c r="Z2004" t="str">
        <f>IFERROR(MID(AA2004,FIND("-",H2004,1)+1,20),_xlfn.IFNA(VLOOKUP(F2004&amp;"-"&amp;AA2004,Ref_Kontak!$A:$E,4,FALSE),Ref_Kontak!$H$2))</f>
        <v>628999007703</v>
      </c>
      <c r="AA2004" t="str">
        <f t="shared" si="310"/>
        <v/>
      </c>
      <c r="AB2004" t="str">
        <f t="shared" si="311"/>
        <v/>
      </c>
      <c r="AC2004" t="str">
        <f t="shared" si="312"/>
        <v>628999007703</v>
      </c>
      <c r="AD2004" t="str">
        <f t="shared" si="313"/>
        <v>Halo+,+Visual+AI+5S+mendeteksi+Violation%3A+GUDANGEXP1-LINE+8</v>
      </c>
      <c r="AE2004" t="str">
        <f t="shared" si="314"/>
        <v>https://web.whatsapp.com/send/?phone=628999007703&amp;text=Halo+,+Visual+AI+5S+mendeteksi+Violation%3A+GUDANGEXP1-LINE+8&amp;type=phone_number&amp;app_absent=0</v>
      </c>
      <c r="AF2004" t="b">
        <f>IF(ISNA(VLOOKUP(D2004&amp;"-"&amp;AB2004, Ref_Kontak!$A:$E, 4, FALSE)), FALSE, TRUE)</f>
        <v>0</v>
      </c>
      <c r="AG2004" t="str">
        <f>_xlfn.IFNA(VLOOKUP(Z2004,Ref_Kontak!H:H,1,FALSE),"FALSE")</f>
        <v>628999007703</v>
      </c>
      <c r="AH2004" t="str">
        <f t="shared" si="315"/>
        <v>GUDANGEXP1-LINE 8</v>
      </c>
      <c r="AI2004">
        <f>IF(I2004="violation",COUNTIF($AH$1:AH2004,AH2004),0)</f>
        <v>26</v>
      </c>
      <c r="AJ2004" t="str">
        <f t="shared" si="316"/>
        <v>violation-GUDANGEXP1</v>
      </c>
      <c r="AK2004">
        <f>IF(I2004="violation",COUNTIF($AJ$1:AJ2004,AJ2004),FALSE)</f>
        <v>291</v>
      </c>
      <c r="AL2004">
        <f t="shared" si="317"/>
        <v>0</v>
      </c>
      <c r="AM2004">
        <f t="shared" si="318"/>
        <v>8</v>
      </c>
      <c r="AN2004" t="str">
        <f t="shared" si="319"/>
        <v>ALERT! 8 Violation founded @GUDANGEXP1</v>
      </c>
    </row>
    <row r="2005" spans="1:40">
      <c r="A2005" t="s">
        <v>120</v>
      </c>
      <c r="B2005" t="s">
        <v>121</v>
      </c>
      <c r="C2005" t="s">
        <v>1266</v>
      </c>
      <c r="D2005" t="s">
        <v>129</v>
      </c>
      <c r="E2005">
        <v>1</v>
      </c>
      <c r="G2005" t="s">
        <v>130</v>
      </c>
      <c r="I2005" t="s">
        <v>125</v>
      </c>
      <c r="Z2005" t="str">
        <f>IFERROR(MID(AA2005,FIND("-",H2005,1)+1,20),_xlfn.IFNA(VLOOKUP(F2005&amp;"-"&amp;AA2005,Ref_Kontak!$A:$E,4,FALSE),Ref_Kontak!$H$2))</f>
        <v>628999007703</v>
      </c>
      <c r="AA2005" t="str">
        <f t="shared" si="310"/>
        <v/>
      </c>
      <c r="AB2005" t="str">
        <f t="shared" si="311"/>
        <v/>
      </c>
      <c r="AC2005" t="str">
        <f t="shared" si="312"/>
        <v>628999007703</v>
      </c>
      <c r="AD2005" t="str">
        <f t="shared" si="313"/>
        <v>Halo+,+Visual+AI+5S+mendeteksi+Violation%3A+METALDET1-LINE+8</v>
      </c>
      <c r="AE2005" t="str">
        <f t="shared" si="314"/>
        <v>https://web.whatsapp.com/send/?phone=628999007703&amp;text=Halo+,+Visual+AI+5S+mendeteksi+Violation%3A+METALDET1-LINE+8&amp;type=phone_number&amp;app_absent=0</v>
      </c>
      <c r="AF2005" t="b">
        <f>IF(ISNA(VLOOKUP(D2005&amp;"-"&amp;AB2005, Ref_Kontak!$A:$E, 4, FALSE)), FALSE, TRUE)</f>
        <v>0</v>
      </c>
      <c r="AG2005" t="str">
        <f>_xlfn.IFNA(VLOOKUP(Z2005,Ref_Kontak!H:H,1,FALSE),"FALSE")</f>
        <v>628999007703</v>
      </c>
      <c r="AH2005" t="str">
        <f t="shared" si="315"/>
        <v>METALDET1-LINE 8</v>
      </c>
      <c r="AI2005">
        <f>IF(I2005="violation",COUNTIF($AH$1:AH2005,AH2005),0)</f>
        <v>929</v>
      </c>
      <c r="AJ2005" t="str">
        <f t="shared" si="316"/>
        <v>violation-METALDET1</v>
      </c>
      <c r="AK2005">
        <f>IF(I2005="violation",COUNTIF($AJ$1:AJ2005,AJ2005),FALSE)</f>
        <v>1712</v>
      </c>
      <c r="AL2005">
        <f t="shared" si="317"/>
        <v>0</v>
      </c>
      <c r="AM2005">
        <f t="shared" si="318"/>
        <v>3</v>
      </c>
      <c r="AN2005" t="str">
        <f t="shared" si="319"/>
        <v>ALERT! 3 Violation founded @METALDET1</v>
      </c>
    </row>
    <row r="2006" spans="1:40">
      <c r="A2006" t="s">
        <v>120</v>
      </c>
      <c r="B2006" t="s">
        <v>121</v>
      </c>
      <c r="C2006" t="s">
        <v>1266</v>
      </c>
      <c r="D2006" t="s">
        <v>589</v>
      </c>
      <c r="E2006">
        <v>1</v>
      </c>
      <c r="G2006" t="s">
        <v>130</v>
      </c>
      <c r="I2006" t="s">
        <v>125</v>
      </c>
      <c r="Z2006" t="str">
        <f>IFERROR(MID(AA2006,FIND("-",H2006,1)+1,20),_xlfn.IFNA(VLOOKUP(F2006&amp;"-"&amp;AA2006,Ref_Kontak!$A:$E,4,FALSE),Ref_Kontak!$H$2))</f>
        <v>628999007703</v>
      </c>
      <c r="AA2006" t="str">
        <f t="shared" si="310"/>
        <v/>
      </c>
      <c r="AB2006" t="str">
        <f t="shared" si="311"/>
        <v/>
      </c>
      <c r="AC2006" t="str">
        <f t="shared" si="312"/>
        <v>628999007703</v>
      </c>
      <c r="AD2006" t="str">
        <f t="shared" si="313"/>
        <v>Halo+,+Visual+AI+5S+mendeteksi+Violation%3A+METALDET1-LINE+13</v>
      </c>
      <c r="AE2006" t="str">
        <f t="shared" si="314"/>
        <v>https://web.whatsapp.com/send/?phone=628999007703&amp;text=Halo+,+Visual+AI+5S+mendeteksi+Violation%3A+METALDET1-LINE+13&amp;type=phone_number&amp;app_absent=0</v>
      </c>
      <c r="AF2006" t="b">
        <f>IF(ISNA(VLOOKUP(D2006&amp;"-"&amp;AB2006, Ref_Kontak!$A:$E, 4, FALSE)), FALSE, TRUE)</f>
        <v>0</v>
      </c>
      <c r="AG2006" t="str">
        <f>_xlfn.IFNA(VLOOKUP(Z2006,Ref_Kontak!H:H,1,FALSE),"FALSE")</f>
        <v>628999007703</v>
      </c>
      <c r="AH2006" t="str">
        <f t="shared" si="315"/>
        <v>METALDET1-LINE 13</v>
      </c>
      <c r="AI2006">
        <f>IF(I2006="violation",COUNTIF($AH$1:AH2006,AH2006),0)</f>
        <v>785</v>
      </c>
      <c r="AJ2006" t="str">
        <f t="shared" si="316"/>
        <v>violation-METALDET1</v>
      </c>
      <c r="AK2006">
        <f>IF(I2006="violation",COUNTIF($AJ$1:AJ2006,AJ2006),FALSE)</f>
        <v>1713</v>
      </c>
      <c r="AL2006">
        <f t="shared" si="317"/>
        <v>0</v>
      </c>
      <c r="AM2006">
        <f t="shared" si="318"/>
        <v>3</v>
      </c>
      <c r="AN2006" t="str">
        <f t="shared" si="319"/>
        <v>ALERT! 3 Violation founded @METALDET1</v>
      </c>
    </row>
    <row r="2007" spans="1:40">
      <c r="A2007" t="s">
        <v>120</v>
      </c>
      <c r="B2007" t="s">
        <v>121</v>
      </c>
      <c r="C2007" t="s">
        <v>1266</v>
      </c>
      <c r="D2007" t="s">
        <v>1232</v>
      </c>
      <c r="E2007">
        <v>1</v>
      </c>
      <c r="G2007" t="s">
        <v>124</v>
      </c>
      <c r="I2007" t="s">
        <v>125</v>
      </c>
      <c r="Z2007" t="str">
        <f>IFERROR(MID(AA2007,FIND("-",H2007,1)+1,20),_xlfn.IFNA(VLOOKUP(F2007&amp;"-"&amp;AA2007,Ref_Kontak!$A:$E,4,FALSE),Ref_Kontak!$H$2))</f>
        <v>628999007703</v>
      </c>
      <c r="AA2007" t="str">
        <f t="shared" si="310"/>
        <v/>
      </c>
      <c r="AB2007" t="str">
        <f t="shared" si="311"/>
        <v/>
      </c>
      <c r="AC2007" t="str">
        <f t="shared" si="312"/>
        <v>628999007703</v>
      </c>
      <c r="AD2007" t="str">
        <f t="shared" si="313"/>
        <v>Halo+,+Visual+AI+5S+mendeteksi+Violation%3A+GUDANGEXP1-LINE+9</v>
      </c>
      <c r="AE2007" t="str">
        <f t="shared" si="314"/>
        <v>https://web.whatsapp.com/send/?phone=628999007703&amp;text=Halo+,+Visual+AI+5S+mendeteksi+Violation%3A+GUDANGEXP1-LINE+9&amp;type=phone_number&amp;app_absent=0</v>
      </c>
      <c r="AF2007" t="b">
        <f>IF(ISNA(VLOOKUP(D2007&amp;"-"&amp;AB2007, Ref_Kontak!$A:$E, 4, FALSE)), FALSE, TRUE)</f>
        <v>0</v>
      </c>
      <c r="AG2007" t="str">
        <f>_xlfn.IFNA(VLOOKUP(Z2007,Ref_Kontak!H:H,1,FALSE),"FALSE")</f>
        <v>628999007703</v>
      </c>
      <c r="AH2007" t="str">
        <f t="shared" si="315"/>
        <v>GUDANGEXP1-LINE 9</v>
      </c>
      <c r="AI2007">
        <f>IF(I2007="violation",COUNTIF($AH$1:AH2007,AH2007),0)</f>
        <v>33</v>
      </c>
      <c r="AJ2007" t="str">
        <f t="shared" si="316"/>
        <v>violation-GUDANGEXP1</v>
      </c>
      <c r="AK2007">
        <f>IF(I2007="violation",COUNTIF($AJ$1:AJ2007,AJ2007),FALSE)</f>
        <v>292</v>
      </c>
      <c r="AL2007">
        <f t="shared" si="317"/>
        <v>0</v>
      </c>
      <c r="AM2007">
        <f t="shared" si="318"/>
        <v>8</v>
      </c>
      <c r="AN2007" t="str">
        <f t="shared" si="319"/>
        <v>ALERT! 8 Violation founded @GUDANGEXP1</v>
      </c>
    </row>
    <row r="2008" spans="1:40">
      <c r="A2008" t="s">
        <v>120</v>
      </c>
      <c r="B2008" t="s">
        <v>121</v>
      </c>
      <c r="C2008" t="s">
        <v>1266</v>
      </c>
      <c r="D2008" t="s">
        <v>129</v>
      </c>
      <c r="E2008">
        <v>1</v>
      </c>
      <c r="G2008" t="s">
        <v>124</v>
      </c>
      <c r="I2008" t="s">
        <v>125</v>
      </c>
      <c r="Z2008" t="str">
        <f>IFERROR(MID(AA2008,FIND("-",H2008,1)+1,20),_xlfn.IFNA(VLOOKUP(F2008&amp;"-"&amp;AA2008,Ref_Kontak!$A:$E,4,FALSE),Ref_Kontak!$H$2))</f>
        <v>628999007703</v>
      </c>
      <c r="AA2008" t="str">
        <f t="shared" si="310"/>
        <v/>
      </c>
      <c r="AB2008" t="str">
        <f t="shared" si="311"/>
        <v/>
      </c>
      <c r="AC2008" t="str">
        <f t="shared" si="312"/>
        <v>628999007703</v>
      </c>
      <c r="AD2008" t="str">
        <f t="shared" si="313"/>
        <v>Halo+,+Visual+AI+5S+mendeteksi+Violation%3A+GUDANGEXP1-LINE+8</v>
      </c>
      <c r="AE2008" t="str">
        <f t="shared" si="314"/>
        <v>https://web.whatsapp.com/send/?phone=628999007703&amp;text=Halo+,+Visual+AI+5S+mendeteksi+Violation%3A+GUDANGEXP1-LINE+8&amp;type=phone_number&amp;app_absent=0</v>
      </c>
      <c r="AF2008" t="b">
        <f>IF(ISNA(VLOOKUP(D2008&amp;"-"&amp;AB2008, Ref_Kontak!$A:$E, 4, FALSE)), FALSE, TRUE)</f>
        <v>0</v>
      </c>
      <c r="AG2008" t="str">
        <f>_xlfn.IFNA(VLOOKUP(Z2008,Ref_Kontak!H:H,1,FALSE),"FALSE")</f>
        <v>628999007703</v>
      </c>
      <c r="AH2008" t="str">
        <f t="shared" si="315"/>
        <v>GUDANGEXP1-LINE 8</v>
      </c>
      <c r="AI2008">
        <f>IF(I2008="violation",COUNTIF($AH$1:AH2008,AH2008),0)</f>
        <v>27</v>
      </c>
      <c r="AJ2008" t="str">
        <f t="shared" si="316"/>
        <v>violation-GUDANGEXP1</v>
      </c>
      <c r="AK2008">
        <f>IF(I2008="violation",COUNTIF($AJ$1:AJ2008,AJ2008),FALSE)</f>
        <v>293</v>
      </c>
      <c r="AL2008">
        <f t="shared" si="317"/>
        <v>0</v>
      </c>
      <c r="AM2008">
        <f t="shared" si="318"/>
        <v>8</v>
      </c>
      <c r="AN2008" t="str">
        <f t="shared" si="319"/>
        <v>ALERT! 8 Violation founded @GUDANGEXP1</v>
      </c>
    </row>
    <row r="2009" spans="1:40">
      <c r="A2009" t="s">
        <v>120</v>
      </c>
      <c r="B2009" t="s">
        <v>121</v>
      </c>
      <c r="C2009" t="s">
        <v>1267</v>
      </c>
      <c r="D2009" t="s">
        <v>129</v>
      </c>
      <c r="E2009">
        <v>1</v>
      </c>
      <c r="G2009" t="s">
        <v>130</v>
      </c>
      <c r="I2009" t="s">
        <v>125</v>
      </c>
      <c r="Z2009" t="str">
        <f>IFERROR(MID(AA2009,FIND("-",H2009,1)+1,20),_xlfn.IFNA(VLOOKUP(F2009&amp;"-"&amp;AA2009,Ref_Kontak!$A:$E,4,FALSE),Ref_Kontak!$H$2))</f>
        <v>628999007703</v>
      </c>
      <c r="AA2009" t="str">
        <f t="shared" si="310"/>
        <v/>
      </c>
      <c r="AB2009" t="str">
        <f t="shared" si="311"/>
        <v/>
      </c>
      <c r="AC2009" t="str">
        <f t="shared" si="312"/>
        <v>628999007703</v>
      </c>
      <c r="AD2009" t="str">
        <f t="shared" si="313"/>
        <v>Halo+,+Visual+AI+5S+mendeteksi+Violation%3A+METALDET1-LINE+8</v>
      </c>
      <c r="AE2009" t="str">
        <f t="shared" si="314"/>
        <v>https://web.whatsapp.com/send/?phone=628999007703&amp;text=Halo+,+Visual+AI+5S+mendeteksi+Violation%3A+METALDET1-LINE+8&amp;type=phone_number&amp;app_absent=0</v>
      </c>
      <c r="AF2009" t="b">
        <f>IF(ISNA(VLOOKUP(D2009&amp;"-"&amp;AB2009, Ref_Kontak!$A:$E, 4, FALSE)), FALSE, TRUE)</f>
        <v>0</v>
      </c>
      <c r="AG2009" t="str">
        <f>_xlfn.IFNA(VLOOKUP(Z2009,Ref_Kontak!H:H,1,FALSE),"FALSE")</f>
        <v>628999007703</v>
      </c>
      <c r="AH2009" t="str">
        <f t="shared" si="315"/>
        <v>METALDET1-LINE 8</v>
      </c>
      <c r="AI2009">
        <f>IF(I2009="violation",COUNTIF($AH$1:AH2009,AH2009),0)</f>
        <v>930</v>
      </c>
      <c r="AJ2009" t="str">
        <f t="shared" si="316"/>
        <v>violation-METALDET1</v>
      </c>
      <c r="AK2009">
        <f>IF(I2009="violation",COUNTIF($AJ$1:AJ2009,AJ2009),FALSE)</f>
        <v>1714</v>
      </c>
      <c r="AL2009">
        <f t="shared" si="317"/>
        <v>0</v>
      </c>
      <c r="AM2009">
        <f t="shared" si="318"/>
        <v>3</v>
      </c>
      <c r="AN2009" t="str">
        <f t="shared" si="319"/>
        <v>ALERT! 3 Violation founded @METALDET1</v>
      </c>
    </row>
    <row r="2010" spans="1:40">
      <c r="A2010" t="s">
        <v>120</v>
      </c>
      <c r="B2010" t="s">
        <v>121</v>
      </c>
      <c r="C2010" t="s">
        <v>1267</v>
      </c>
      <c r="D2010" t="s">
        <v>1232</v>
      </c>
      <c r="E2010">
        <v>1</v>
      </c>
      <c r="G2010" t="s">
        <v>124</v>
      </c>
      <c r="I2010" t="s">
        <v>125</v>
      </c>
      <c r="Z2010" t="str">
        <f>IFERROR(MID(AA2010,FIND("-",H2010,1)+1,20),_xlfn.IFNA(VLOOKUP(F2010&amp;"-"&amp;AA2010,Ref_Kontak!$A:$E,4,FALSE),Ref_Kontak!$H$2))</f>
        <v>628999007703</v>
      </c>
      <c r="AA2010" t="str">
        <f t="shared" si="310"/>
        <v/>
      </c>
      <c r="AB2010" t="str">
        <f t="shared" si="311"/>
        <v/>
      </c>
      <c r="AC2010" t="str">
        <f t="shared" si="312"/>
        <v>628999007703</v>
      </c>
      <c r="AD2010" t="str">
        <f t="shared" si="313"/>
        <v>Halo+,+Visual+AI+5S+mendeteksi+Violation%3A+GUDANGEXP1-LINE+9</v>
      </c>
      <c r="AE2010" t="str">
        <f t="shared" si="314"/>
        <v>https://web.whatsapp.com/send/?phone=628999007703&amp;text=Halo+,+Visual+AI+5S+mendeteksi+Violation%3A+GUDANGEXP1-LINE+9&amp;type=phone_number&amp;app_absent=0</v>
      </c>
      <c r="AF2010" t="b">
        <f>IF(ISNA(VLOOKUP(D2010&amp;"-"&amp;AB2010, Ref_Kontak!$A:$E, 4, FALSE)), FALSE, TRUE)</f>
        <v>0</v>
      </c>
      <c r="AG2010" t="str">
        <f>_xlfn.IFNA(VLOOKUP(Z2010,Ref_Kontak!H:H,1,FALSE),"FALSE")</f>
        <v>628999007703</v>
      </c>
      <c r="AH2010" t="str">
        <f t="shared" si="315"/>
        <v>GUDANGEXP1-LINE 9</v>
      </c>
      <c r="AI2010">
        <f>IF(I2010="violation",COUNTIF($AH$1:AH2010,AH2010),0)</f>
        <v>34</v>
      </c>
      <c r="AJ2010" t="str">
        <f t="shared" si="316"/>
        <v>violation-GUDANGEXP1</v>
      </c>
      <c r="AK2010">
        <f>IF(I2010="violation",COUNTIF($AJ$1:AJ2010,AJ2010),FALSE)</f>
        <v>294</v>
      </c>
      <c r="AL2010">
        <f t="shared" si="317"/>
        <v>0</v>
      </c>
      <c r="AM2010">
        <f t="shared" si="318"/>
        <v>8</v>
      </c>
      <c r="AN2010" t="str">
        <f t="shared" si="319"/>
        <v>ALERT! 8 Violation founded @GUDANGEXP1</v>
      </c>
    </row>
    <row r="2011" spans="1:40">
      <c r="A2011" t="s">
        <v>120</v>
      </c>
      <c r="B2011" t="s">
        <v>121</v>
      </c>
      <c r="C2011" t="s">
        <v>1268</v>
      </c>
      <c r="D2011" t="s">
        <v>129</v>
      </c>
      <c r="E2011">
        <v>1</v>
      </c>
      <c r="G2011" t="s">
        <v>124</v>
      </c>
      <c r="I2011" t="s">
        <v>125</v>
      </c>
      <c r="Z2011" t="str">
        <f>IFERROR(MID(AA2011,FIND("-",H2011,1)+1,20),_xlfn.IFNA(VLOOKUP(F2011&amp;"-"&amp;AA2011,Ref_Kontak!$A:$E,4,FALSE),Ref_Kontak!$H$2))</f>
        <v>628999007703</v>
      </c>
      <c r="AA2011" t="str">
        <f t="shared" si="310"/>
        <v/>
      </c>
      <c r="AB2011" t="str">
        <f t="shared" si="311"/>
        <v/>
      </c>
      <c r="AC2011" t="str">
        <f t="shared" si="312"/>
        <v>628999007703</v>
      </c>
      <c r="AD2011" t="str">
        <f t="shared" si="313"/>
        <v>Halo+,+Visual+AI+5S+mendeteksi+Violation%3A+GUDANGEXP1-LINE+8</v>
      </c>
      <c r="AE2011" t="str">
        <f t="shared" si="314"/>
        <v>https://web.whatsapp.com/send/?phone=628999007703&amp;text=Halo+,+Visual+AI+5S+mendeteksi+Violation%3A+GUDANGEXP1-LINE+8&amp;type=phone_number&amp;app_absent=0</v>
      </c>
      <c r="AF2011" t="b">
        <f>IF(ISNA(VLOOKUP(D2011&amp;"-"&amp;AB2011, Ref_Kontak!$A:$E, 4, FALSE)), FALSE, TRUE)</f>
        <v>0</v>
      </c>
      <c r="AG2011" t="str">
        <f>_xlfn.IFNA(VLOOKUP(Z2011,Ref_Kontak!H:H,1,FALSE),"FALSE")</f>
        <v>628999007703</v>
      </c>
      <c r="AH2011" t="str">
        <f t="shared" si="315"/>
        <v>GUDANGEXP1-LINE 8</v>
      </c>
      <c r="AI2011">
        <f>IF(I2011="violation",COUNTIF($AH$1:AH2011,AH2011),0)</f>
        <v>28</v>
      </c>
      <c r="AJ2011" t="str">
        <f t="shared" si="316"/>
        <v>violation-GUDANGEXP1</v>
      </c>
      <c r="AK2011">
        <f>IF(I2011="violation",COUNTIF($AJ$1:AJ2011,AJ2011),FALSE)</f>
        <v>295</v>
      </c>
      <c r="AL2011">
        <f t="shared" si="317"/>
        <v>0</v>
      </c>
      <c r="AM2011">
        <f t="shared" si="318"/>
        <v>8</v>
      </c>
      <c r="AN2011" t="str">
        <f t="shared" si="319"/>
        <v>ALERT! 8 Violation founded @GUDANGEXP1</v>
      </c>
    </row>
    <row r="2012" spans="1:40">
      <c r="A2012" t="s">
        <v>120</v>
      </c>
      <c r="B2012" t="s">
        <v>121</v>
      </c>
      <c r="C2012" t="s">
        <v>1268</v>
      </c>
      <c r="D2012" t="s">
        <v>589</v>
      </c>
      <c r="E2012">
        <v>1</v>
      </c>
      <c r="G2012" t="s">
        <v>130</v>
      </c>
      <c r="I2012" t="s">
        <v>125</v>
      </c>
      <c r="Z2012" t="str">
        <f>IFERROR(MID(AA2012,FIND("-",H2012,1)+1,20),_xlfn.IFNA(VLOOKUP(F2012&amp;"-"&amp;AA2012,Ref_Kontak!$A:$E,4,FALSE),Ref_Kontak!$H$2))</f>
        <v>628999007703</v>
      </c>
      <c r="AA2012" t="str">
        <f t="shared" si="310"/>
        <v/>
      </c>
      <c r="AB2012" t="str">
        <f t="shared" si="311"/>
        <v/>
      </c>
      <c r="AC2012" t="str">
        <f t="shared" si="312"/>
        <v>628999007703</v>
      </c>
      <c r="AD2012" t="str">
        <f t="shared" si="313"/>
        <v>Halo+,+Visual+AI+5S+mendeteksi+Violation%3A+METALDET1-LINE+13</v>
      </c>
      <c r="AE2012" t="str">
        <f t="shared" si="314"/>
        <v>https://web.whatsapp.com/send/?phone=628999007703&amp;text=Halo+,+Visual+AI+5S+mendeteksi+Violation%3A+METALDET1-LINE+13&amp;type=phone_number&amp;app_absent=0</v>
      </c>
      <c r="AF2012" t="b">
        <f>IF(ISNA(VLOOKUP(D2012&amp;"-"&amp;AB2012, Ref_Kontak!$A:$E, 4, FALSE)), FALSE, TRUE)</f>
        <v>0</v>
      </c>
      <c r="AG2012" t="str">
        <f>_xlfn.IFNA(VLOOKUP(Z2012,Ref_Kontak!H:H,1,FALSE),"FALSE")</f>
        <v>628999007703</v>
      </c>
      <c r="AH2012" t="str">
        <f t="shared" si="315"/>
        <v>METALDET1-LINE 13</v>
      </c>
      <c r="AI2012">
        <f>IF(I2012="violation",COUNTIF($AH$1:AH2012,AH2012),0)</f>
        <v>786</v>
      </c>
      <c r="AJ2012" t="str">
        <f t="shared" si="316"/>
        <v>violation-METALDET1</v>
      </c>
      <c r="AK2012">
        <f>IF(I2012="violation",COUNTIF($AJ$1:AJ2012,AJ2012),FALSE)</f>
        <v>1715</v>
      </c>
      <c r="AL2012">
        <f t="shared" si="317"/>
        <v>0</v>
      </c>
      <c r="AM2012">
        <f t="shared" si="318"/>
        <v>3</v>
      </c>
      <c r="AN2012" t="str">
        <f t="shared" si="319"/>
        <v>ALERT! 3 Violation founded @METALDET1</v>
      </c>
    </row>
    <row r="2013" spans="1:40">
      <c r="A2013" t="s">
        <v>120</v>
      </c>
      <c r="B2013" t="s">
        <v>121</v>
      </c>
      <c r="C2013" t="s">
        <v>1268</v>
      </c>
      <c r="D2013" t="s">
        <v>129</v>
      </c>
      <c r="E2013">
        <v>1</v>
      </c>
      <c r="G2013" t="s">
        <v>130</v>
      </c>
      <c r="I2013" t="s">
        <v>125</v>
      </c>
      <c r="Z2013" t="str">
        <f>IFERROR(MID(AA2013,FIND("-",H2013,1)+1,20),_xlfn.IFNA(VLOOKUP(F2013&amp;"-"&amp;AA2013,Ref_Kontak!$A:$E,4,FALSE),Ref_Kontak!$H$2))</f>
        <v>628999007703</v>
      </c>
      <c r="AA2013" t="str">
        <f t="shared" si="310"/>
        <v/>
      </c>
      <c r="AB2013" t="str">
        <f t="shared" si="311"/>
        <v/>
      </c>
      <c r="AC2013" t="str">
        <f t="shared" si="312"/>
        <v>628999007703</v>
      </c>
      <c r="AD2013" t="str">
        <f t="shared" si="313"/>
        <v>Halo+,+Visual+AI+5S+mendeteksi+Violation%3A+METALDET1-LINE+8</v>
      </c>
      <c r="AE2013" t="str">
        <f t="shared" si="314"/>
        <v>https://web.whatsapp.com/send/?phone=628999007703&amp;text=Halo+,+Visual+AI+5S+mendeteksi+Violation%3A+METALDET1-LINE+8&amp;type=phone_number&amp;app_absent=0</v>
      </c>
      <c r="AF2013" t="b">
        <f>IF(ISNA(VLOOKUP(D2013&amp;"-"&amp;AB2013, Ref_Kontak!$A:$E, 4, FALSE)), FALSE, TRUE)</f>
        <v>0</v>
      </c>
      <c r="AG2013" t="str">
        <f>_xlfn.IFNA(VLOOKUP(Z2013,Ref_Kontak!H:H,1,FALSE),"FALSE")</f>
        <v>628999007703</v>
      </c>
      <c r="AH2013" t="str">
        <f t="shared" si="315"/>
        <v>METALDET1-LINE 8</v>
      </c>
      <c r="AI2013">
        <f>IF(I2013="violation",COUNTIF($AH$1:AH2013,AH2013),0)</f>
        <v>931</v>
      </c>
      <c r="AJ2013" t="str">
        <f t="shared" si="316"/>
        <v>violation-METALDET1</v>
      </c>
      <c r="AK2013">
        <f>IF(I2013="violation",COUNTIF($AJ$1:AJ2013,AJ2013),FALSE)</f>
        <v>1716</v>
      </c>
      <c r="AL2013">
        <f t="shared" si="317"/>
        <v>0</v>
      </c>
      <c r="AM2013">
        <f t="shared" si="318"/>
        <v>3</v>
      </c>
      <c r="AN2013" t="str">
        <f t="shared" si="319"/>
        <v>ALERT! 3 Violation founded @METALDET1</v>
      </c>
    </row>
    <row r="2014" spans="1:40">
      <c r="A2014" t="s">
        <v>120</v>
      </c>
      <c r="B2014" t="s">
        <v>121</v>
      </c>
      <c r="C2014" t="s">
        <v>1268</v>
      </c>
      <c r="D2014" t="s">
        <v>589</v>
      </c>
      <c r="E2014">
        <v>1</v>
      </c>
      <c r="G2014" t="s">
        <v>130</v>
      </c>
      <c r="I2014" t="s">
        <v>125</v>
      </c>
      <c r="Z2014" t="str">
        <f>IFERROR(MID(AA2014,FIND("-",H2014,1)+1,20),_xlfn.IFNA(VLOOKUP(F2014&amp;"-"&amp;AA2014,Ref_Kontak!$A:$E,4,FALSE),Ref_Kontak!$H$2))</f>
        <v>628999007703</v>
      </c>
      <c r="AA2014" t="str">
        <f t="shared" si="310"/>
        <v/>
      </c>
      <c r="AB2014" t="str">
        <f t="shared" si="311"/>
        <v/>
      </c>
      <c r="AC2014" t="str">
        <f t="shared" si="312"/>
        <v>628999007703</v>
      </c>
      <c r="AD2014" t="str">
        <f t="shared" si="313"/>
        <v>Halo+,+Visual+AI+5S+mendeteksi+Violation%3A+METALDET1-LINE+13</v>
      </c>
      <c r="AE2014" t="str">
        <f t="shared" si="314"/>
        <v>https://web.whatsapp.com/send/?phone=628999007703&amp;text=Halo+,+Visual+AI+5S+mendeteksi+Violation%3A+METALDET1-LINE+13&amp;type=phone_number&amp;app_absent=0</v>
      </c>
      <c r="AF2014" t="b">
        <f>IF(ISNA(VLOOKUP(D2014&amp;"-"&amp;AB2014, Ref_Kontak!$A:$E, 4, FALSE)), FALSE, TRUE)</f>
        <v>0</v>
      </c>
      <c r="AG2014" t="str">
        <f>_xlfn.IFNA(VLOOKUP(Z2014,Ref_Kontak!H:H,1,FALSE),"FALSE")</f>
        <v>628999007703</v>
      </c>
      <c r="AH2014" t="str">
        <f t="shared" si="315"/>
        <v>METALDET1-LINE 13</v>
      </c>
      <c r="AI2014">
        <f>IF(I2014="violation",COUNTIF($AH$1:AH2014,AH2014),0)</f>
        <v>787</v>
      </c>
      <c r="AJ2014" t="str">
        <f t="shared" si="316"/>
        <v>violation-METALDET1</v>
      </c>
      <c r="AK2014">
        <f>IF(I2014="violation",COUNTIF($AJ$1:AJ2014,AJ2014),FALSE)</f>
        <v>1717</v>
      </c>
      <c r="AL2014">
        <f t="shared" si="317"/>
        <v>0</v>
      </c>
      <c r="AM2014">
        <f t="shared" si="318"/>
        <v>3</v>
      </c>
      <c r="AN2014" t="str">
        <f t="shared" si="319"/>
        <v>ALERT! 3 Violation founded @METALDET1</v>
      </c>
    </row>
    <row r="2015" spans="1:40">
      <c r="A2015" t="s">
        <v>120</v>
      </c>
      <c r="B2015" t="s">
        <v>121</v>
      </c>
      <c r="C2015" t="s">
        <v>1268</v>
      </c>
      <c r="D2015" t="s">
        <v>1232</v>
      </c>
      <c r="E2015">
        <v>1</v>
      </c>
      <c r="G2015" t="s">
        <v>124</v>
      </c>
      <c r="I2015" t="s">
        <v>125</v>
      </c>
      <c r="Z2015" t="str">
        <f>IFERROR(MID(AA2015,FIND("-",H2015,1)+1,20),_xlfn.IFNA(VLOOKUP(F2015&amp;"-"&amp;AA2015,Ref_Kontak!$A:$E,4,FALSE),Ref_Kontak!$H$2))</f>
        <v>628999007703</v>
      </c>
      <c r="AA2015" t="str">
        <f t="shared" si="310"/>
        <v/>
      </c>
      <c r="AB2015" t="str">
        <f t="shared" si="311"/>
        <v/>
      </c>
      <c r="AC2015" t="str">
        <f t="shared" si="312"/>
        <v>628999007703</v>
      </c>
      <c r="AD2015" t="str">
        <f t="shared" si="313"/>
        <v>Halo+,+Visual+AI+5S+mendeteksi+Violation%3A+GUDANGEXP1-LINE+9</v>
      </c>
      <c r="AE2015" t="str">
        <f t="shared" si="314"/>
        <v>https://web.whatsapp.com/send/?phone=628999007703&amp;text=Halo+,+Visual+AI+5S+mendeteksi+Violation%3A+GUDANGEXP1-LINE+9&amp;type=phone_number&amp;app_absent=0</v>
      </c>
      <c r="AF2015" t="b">
        <f>IF(ISNA(VLOOKUP(D2015&amp;"-"&amp;AB2015, Ref_Kontak!$A:$E, 4, FALSE)), FALSE, TRUE)</f>
        <v>0</v>
      </c>
      <c r="AG2015" t="str">
        <f>_xlfn.IFNA(VLOOKUP(Z2015,Ref_Kontak!H:H,1,FALSE),"FALSE")</f>
        <v>628999007703</v>
      </c>
      <c r="AH2015" t="str">
        <f t="shared" si="315"/>
        <v>GUDANGEXP1-LINE 9</v>
      </c>
      <c r="AI2015">
        <f>IF(I2015="violation",COUNTIF($AH$1:AH2015,AH2015),0)</f>
        <v>35</v>
      </c>
      <c r="AJ2015" t="str">
        <f t="shared" si="316"/>
        <v>violation-GUDANGEXP1</v>
      </c>
      <c r="AK2015">
        <f>IF(I2015="violation",COUNTIF($AJ$1:AJ2015,AJ2015),FALSE)</f>
        <v>296</v>
      </c>
      <c r="AL2015">
        <f t="shared" si="317"/>
        <v>0</v>
      </c>
      <c r="AM2015">
        <f t="shared" si="318"/>
        <v>8</v>
      </c>
      <c r="AN2015" t="str">
        <f t="shared" si="319"/>
        <v>ALERT! 8 Violation founded @GUDANGEXP1</v>
      </c>
    </row>
    <row r="2016" spans="1:40">
      <c r="A2016" t="s">
        <v>120</v>
      </c>
      <c r="B2016" t="s">
        <v>121</v>
      </c>
      <c r="C2016" t="s">
        <v>1268</v>
      </c>
      <c r="D2016" t="s">
        <v>129</v>
      </c>
      <c r="E2016">
        <v>1</v>
      </c>
      <c r="G2016" t="s">
        <v>124</v>
      </c>
      <c r="I2016" t="s">
        <v>125</v>
      </c>
      <c r="Z2016" t="str">
        <f>IFERROR(MID(AA2016,FIND("-",H2016,1)+1,20),_xlfn.IFNA(VLOOKUP(F2016&amp;"-"&amp;AA2016,Ref_Kontak!$A:$E,4,FALSE),Ref_Kontak!$H$2))</f>
        <v>628999007703</v>
      </c>
      <c r="AA2016" t="str">
        <f t="shared" si="310"/>
        <v/>
      </c>
      <c r="AB2016" t="str">
        <f t="shared" si="311"/>
        <v/>
      </c>
      <c r="AC2016" t="str">
        <f t="shared" si="312"/>
        <v>628999007703</v>
      </c>
      <c r="AD2016" t="str">
        <f t="shared" si="313"/>
        <v>Halo+,+Visual+AI+5S+mendeteksi+Violation%3A+GUDANGEXP1-LINE+8</v>
      </c>
      <c r="AE2016" t="str">
        <f t="shared" si="314"/>
        <v>https://web.whatsapp.com/send/?phone=628999007703&amp;text=Halo+,+Visual+AI+5S+mendeteksi+Violation%3A+GUDANGEXP1-LINE+8&amp;type=phone_number&amp;app_absent=0</v>
      </c>
      <c r="AF2016" t="b">
        <f>IF(ISNA(VLOOKUP(D2016&amp;"-"&amp;AB2016, Ref_Kontak!$A:$E, 4, FALSE)), FALSE, TRUE)</f>
        <v>0</v>
      </c>
      <c r="AG2016" t="str">
        <f>_xlfn.IFNA(VLOOKUP(Z2016,Ref_Kontak!H:H,1,FALSE),"FALSE")</f>
        <v>628999007703</v>
      </c>
      <c r="AH2016" t="str">
        <f t="shared" si="315"/>
        <v>GUDANGEXP1-LINE 8</v>
      </c>
      <c r="AI2016">
        <f>IF(I2016="violation",COUNTIF($AH$1:AH2016,AH2016),0)</f>
        <v>29</v>
      </c>
      <c r="AJ2016" t="str">
        <f t="shared" si="316"/>
        <v>violation-GUDANGEXP1</v>
      </c>
      <c r="AK2016">
        <f>IF(I2016="violation",COUNTIF($AJ$1:AJ2016,AJ2016),FALSE)</f>
        <v>297</v>
      </c>
      <c r="AL2016">
        <f t="shared" si="317"/>
        <v>0</v>
      </c>
      <c r="AM2016">
        <f t="shared" si="318"/>
        <v>8</v>
      </c>
      <c r="AN2016" t="str">
        <f t="shared" si="319"/>
        <v>ALERT! 8 Violation founded @GUDANGEXP1</v>
      </c>
    </row>
    <row r="2017" spans="1:40">
      <c r="A2017" t="s">
        <v>120</v>
      </c>
      <c r="B2017" t="s">
        <v>121</v>
      </c>
      <c r="C2017" t="s">
        <v>1269</v>
      </c>
      <c r="D2017" t="s">
        <v>129</v>
      </c>
      <c r="E2017">
        <v>1</v>
      </c>
      <c r="G2017" t="s">
        <v>130</v>
      </c>
      <c r="I2017" t="s">
        <v>125</v>
      </c>
      <c r="Z2017" t="str">
        <f>IFERROR(MID(AA2017,FIND("-",H2017,1)+1,20),_xlfn.IFNA(VLOOKUP(F2017&amp;"-"&amp;AA2017,Ref_Kontak!$A:$E,4,FALSE),Ref_Kontak!$H$2))</f>
        <v>628999007703</v>
      </c>
      <c r="AA2017" t="str">
        <f t="shared" si="310"/>
        <v/>
      </c>
      <c r="AB2017" t="str">
        <f t="shared" si="311"/>
        <v/>
      </c>
      <c r="AC2017" t="str">
        <f t="shared" si="312"/>
        <v>628999007703</v>
      </c>
      <c r="AD2017" t="str">
        <f t="shared" si="313"/>
        <v>Halo+,+Visual+AI+5S+mendeteksi+Violation%3A+METALDET1-LINE+8</v>
      </c>
      <c r="AE2017" t="str">
        <f t="shared" si="314"/>
        <v>https://web.whatsapp.com/send/?phone=628999007703&amp;text=Halo+,+Visual+AI+5S+mendeteksi+Violation%3A+METALDET1-LINE+8&amp;type=phone_number&amp;app_absent=0</v>
      </c>
      <c r="AF2017" t="b">
        <f>IF(ISNA(VLOOKUP(D2017&amp;"-"&amp;AB2017, Ref_Kontak!$A:$E, 4, FALSE)), FALSE, TRUE)</f>
        <v>0</v>
      </c>
      <c r="AG2017" t="str">
        <f>_xlfn.IFNA(VLOOKUP(Z2017,Ref_Kontak!H:H,1,FALSE),"FALSE")</f>
        <v>628999007703</v>
      </c>
      <c r="AH2017" t="str">
        <f t="shared" si="315"/>
        <v>METALDET1-LINE 8</v>
      </c>
      <c r="AI2017">
        <f>IF(I2017="violation",COUNTIF($AH$1:AH2017,AH2017),0)</f>
        <v>932</v>
      </c>
      <c r="AJ2017" t="str">
        <f t="shared" si="316"/>
        <v>violation-METALDET1</v>
      </c>
      <c r="AK2017">
        <f>IF(I2017="violation",COUNTIF($AJ$1:AJ2017,AJ2017),FALSE)</f>
        <v>1718</v>
      </c>
      <c r="AL2017">
        <f t="shared" si="317"/>
        <v>0</v>
      </c>
      <c r="AM2017">
        <f t="shared" si="318"/>
        <v>3</v>
      </c>
      <c r="AN2017" t="str">
        <f t="shared" si="319"/>
        <v>ALERT! 3 Violation founded @METALDET1</v>
      </c>
    </row>
    <row r="2018" spans="1:40">
      <c r="A2018" t="s">
        <v>120</v>
      </c>
      <c r="B2018" t="s">
        <v>121</v>
      </c>
      <c r="C2018" t="s">
        <v>1269</v>
      </c>
      <c r="D2018" t="s">
        <v>1232</v>
      </c>
      <c r="E2018">
        <v>1</v>
      </c>
      <c r="G2018" t="s">
        <v>124</v>
      </c>
      <c r="I2018" t="s">
        <v>125</v>
      </c>
      <c r="Z2018" t="str">
        <f>IFERROR(MID(AA2018,FIND("-",H2018,1)+1,20),_xlfn.IFNA(VLOOKUP(F2018&amp;"-"&amp;AA2018,Ref_Kontak!$A:$E,4,FALSE),Ref_Kontak!$H$2))</f>
        <v>628999007703</v>
      </c>
      <c r="AA2018" t="str">
        <f t="shared" si="310"/>
        <v/>
      </c>
      <c r="AB2018" t="str">
        <f t="shared" si="311"/>
        <v/>
      </c>
      <c r="AC2018" t="str">
        <f t="shared" si="312"/>
        <v>628999007703</v>
      </c>
      <c r="AD2018" t="str">
        <f t="shared" si="313"/>
        <v>Halo+,+Visual+AI+5S+mendeteksi+Violation%3A+GUDANGEXP1-LINE+9</v>
      </c>
      <c r="AE2018" t="str">
        <f t="shared" si="314"/>
        <v>https://web.whatsapp.com/send/?phone=628999007703&amp;text=Halo+,+Visual+AI+5S+mendeteksi+Violation%3A+GUDANGEXP1-LINE+9&amp;type=phone_number&amp;app_absent=0</v>
      </c>
      <c r="AF2018" t="b">
        <f>IF(ISNA(VLOOKUP(D2018&amp;"-"&amp;AB2018, Ref_Kontak!$A:$E, 4, FALSE)), FALSE, TRUE)</f>
        <v>0</v>
      </c>
      <c r="AG2018" t="str">
        <f>_xlfn.IFNA(VLOOKUP(Z2018,Ref_Kontak!H:H,1,FALSE),"FALSE")</f>
        <v>628999007703</v>
      </c>
      <c r="AH2018" t="str">
        <f t="shared" si="315"/>
        <v>GUDANGEXP1-LINE 9</v>
      </c>
      <c r="AI2018">
        <f>IF(I2018="violation",COUNTIF($AH$1:AH2018,AH2018),0)</f>
        <v>36</v>
      </c>
      <c r="AJ2018" t="str">
        <f t="shared" si="316"/>
        <v>violation-GUDANGEXP1</v>
      </c>
      <c r="AK2018">
        <f>IF(I2018="violation",COUNTIF($AJ$1:AJ2018,AJ2018),FALSE)</f>
        <v>298</v>
      </c>
      <c r="AL2018">
        <f t="shared" si="317"/>
        <v>0</v>
      </c>
      <c r="AM2018">
        <f t="shared" si="318"/>
        <v>8</v>
      </c>
      <c r="AN2018" t="str">
        <f t="shared" si="319"/>
        <v>ALERT! 8 Violation founded @GUDANGEXP1</v>
      </c>
    </row>
    <row r="2019" spans="1:40">
      <c r="A2019" t="s">
        <v>120</v>
      </c>
      <c r="B2019" t="s">
        <v>121</v>
      </c>
      <c r="C2019" t="s">
        <v>1269</v>
      </c>
      <c r="D2019" t="s">
        <v>129</v>
      </c>
      <c r="E2019">
        <v>1</v>
      </c>
      <c r="G2019" t="s">
        <v>124</v>
      </c>
      <c r="I2019" t="s">
        <v>125</v>
      </c>
      <c r="Z2019" t="str">
        <f>IFERROR(MID(AA2019,FIND("-",H2019,1)+1,20),_xlfn.IFNA(VLOOKUP(F2019&amp;"-"&amp;AA2019,Ref_Kontak!$A:$E,4,FALSE),Ref_Kontak!$H$2))</f>
        <v>628999007703</v>
      </c>
      <c r="AA2019" t="str">
        <f t="shared" si="310"/>
        <v/>
      </c>
      <c r="AB2019" t="str">
        <f t="shared" si="311"/>
        <v/>
      </c>
      <c r="AC2019" t="str">
        <f t="shared" si="312"/>
        <v>628999007703</v>
      </c>
      <c r="AD2019" t="str">
        <f t="shared" si="313"/>
        <v>Halo+,+Visual+AI+5S+mendeteksi+Violation%3A+GUDANGEXP1-LINE+8</v>
      </c>
      <c r="AE2019" t="str">
        <f t="shared" si="314"/>
        <v>https://web.whatsapp.com/send/?phone=628999007703&amp;text=Halo+,+Visual+AI+5S+mendeteksi+Violation%3A+GUDANGEXP1-LINE+8&amp;type=phone_number&amp;app_absent=0</v>
      </c>
      <c r="AF2019" t="b">
        <f>IF(ISNA(VLOOKUP(D2019&amp;"-"&amp;AB2019, Ref_Kontak!$A:$E, 4, FALSE)), FALSE, TRUE)</f>
        <v>0</v>
      </c>
      <c r="AG2019" t="str">
        <f>_xlfn.IFNA(VLOOKUP(Z2019,Ref_Kontak!H:H,1,FALSE),"FALSE")</f>
        <v>628999007703</v>
      </c>
      <c r="AH2019" t="str">
        <f t="shared" si="315"/>
        <v>GUDANGEXP1-LINE 8</v>
      </c>
      <c r="AI2019">
        <f>IF(I2019="violation",COUNTIF($AH$1:AH2019,AH2019),0)</f>
        <v>30</v>
      </c>
      <c r="AJ2019" t="str">
        <f t="shared" si="316"/>
        <v>violation-GUDANGEXP1</v>
      </c>
      <c r="AK2019">
        <f>IF(I2019="violation",COUNTIF($AJ$1:AJ2019,AJ2019),FALSE)</f>
        <v>299</v>
      </c>
      <c r="AL2019">
        <f t="shared" si="317"/>
        <v>0</v>
      </c>
      <c r="AM2019">
        <f t="shared" si="318"/>
        <v>8</v>
      </c>
      <c r="AN2019" t="str">
        <f t="shared" si="319"/>
        <v>ALERT! 8 Violation founded @GUDANGEXP1</v>
      </c>
    </row>
    <row r="2020" spans="1:40">
      <c r="A2020" t="s">
        <v>120</v>
      </c>
      <c r="B2020" t="s">
        <v>121</v>
      </c>
      <c r="C2020" t="s">
        <v>1270</v>
      </c>
      <c r="D2020" t="s">
        <v>589</v>
      </c>
      <c r="E2020">
        <v>1</v>
      </c>
      <c r="G2020" t="s">
        <v>130</v>
      </c>
      <c r="I2020" t="s">
        <v>125</v>
      </c>
      <c r="Z2020" t="str">
        <f>IFERROR(MID(AA2020,FIND("-",H2020,1)+1,20),_xlfn.IFNA(VLOOKUP(F2020&amp;"-"&amp;AA2020,Ref_Kontak!$A:$E,4,FALSE),Ref_Kontak!$H$2))</f>
        <v>628999007703</v>
      </c>
      <c r="AA2020" t="str">
        <f t="shared" si="310"/>
        <v/>
      </c>
      <c r="AB2020" t="str">
        <f t="shared" si="311"/>
        <v/>
      </c>
      <c r="AC2020" t="str">
        <f t="shared" si="312"/>
        <v>628999007703</v>
      </c>
      <c r="AD2020" t="str">
        <f t="shared" si="313"/>
        <v>Halo+,+Visual+AI+5S+mendeteksi+Violation%3A+METALDET1-LINE+13</v>
      </c>
      <c r="AE2020" t="str">
        <f t="shared" si="314"/>
        <v>https://web.whatsapp.com/send/?phone=628999007703&amp;text=Halo+,+Visual+AI+5S+mendeteksi+Violation%3A+METALDET1-LINE+13&amp;type=phone_number&amp;app_absent=0</v>
      </c>
      <c r="AF2020" t="b">
        <f>IF(ISNA(VLOOKUP(D2020&amp;"-"&amp;AB2020, Ref_Kontak!$A:$E, 4, FALSE)), FALSE, TRUE)</f>
        <v>0</v>
      </c>
      <c r="AG2020" t="str">
        <f>_xlfn.IFNA(VLOOKUP(Z2020,Ref_Kontak!H:H,1,FALSE),"FALSE")</f>
        <v>628999007703</v>
      </c>
      <c r="AH2020" t="str">
        <f t="shared" si="315"/>
        <v>METALDET1-LINE 13</v>
      </c>
      <c r="AI2020">
        <f>IF(I2020="violation",COUNTIF($AH$1:AH2020,AH2020),0)</f>
        <v>788</v>
      </c>
      <c r="AJ2020" t="str">
        <f t="shared" si="316"/>
        <v>violation-METALDET1</v>
      </c>
      <c r="AK2020">
        <f>IF(I2020="violation",COUNTIF($AJ$1:AJ2020,AJ2020),FALSE)</f>
        <v>1719</v>
      </c>
      <c r="AL2020">
        <f t="shared" si="317"/>
        <v>0</v>
      </c>
      <c r="AM2020">
        <f t="shared" si="318"/>
        <v>3</v>
      </c>
      <c r="AN2020" t="str">
        <f t="shared" si="319"/>
        <v>ALERT! 3 Violation founded @METALDET1</v>
      </c>
    </row>
    <row r="2021" spans="1:40">
      <c r="A2021" t="s">
        <v>120</v>
      </c>
      <c r="B2021" t="s">
        <v>121</v>
      </c>
      <c r="C2021" t="s">
        <v>1270</v>
      </c>
      <c r="D2021" t="s">
        <v>129</v>
      </c>
      <c r="E2021">
        <v>1</v>
      </c>
      <c r="G2021" t="s">
        <v>130</v>
      </c>
      <c r="I2021" t="s">
        <v>125</v>
      </c>
      <c r="Z2021" t="str">
        <f>IFERROR(MID(AA2021,FIND("-",H2021,1)+1,20),_xlfn.IFNA(VLOOKUP(F2021&amp;"-"&amp;AA2021,Ref_Kontak!$A:$E,4,FALSE),Ref_Kontak!$H$2))</f>
        <v>628999007703</v>
      </c>
      <c r="AA2021" t="str">
        <f t="shared" si="310"/>
        <v/>
      </c>
      <c r="AB2021" t="str">
        <f t="shared" si="311"/>
        <v/>
      </c>
      <c r="AC2021" t="str">
        <f t="shared" si="312"/>
        <v>628999007703</v>
      </c>
      <c r="AD2021" t="str">
        <f t="shared" si="313"/>
        <v>Halo+,+Visual+AI+5S+mendeteksi+Violation%3A+METALDET1-LINE+8</v>
      </c>
      <c r="AE2021" t="str">
        <f t="shared" si="314"/>
        <v>https://web.whatsapp.com/send/?phone=628999007703&amp;text=Halo+,+Visual+AI+5S+mendeteksi+Violation%3A+METALDET1-LINE+8&amp;type=phone_number&amp;app_absent=0</v>
      </c>
      <c r="AF2021" t="b">
        <f>IF(ISNA(VLOOKUP(D2021&amp;"-"&amp;AB2021, Ref_Kontak!$A:$E, 4, FALSE)), FALSE, TRUE)</f>
        <v>0</v>
      </c>
      <c r="AG2021" t="str">
        <f>_xlfn.IFNA(VLOOKUP(Z2021,Ref_Kontak!H:H,1,FALSE),"FALSE")</f>
        <v>628999007703</v>
      </c>
      <c r="AH2021" t="str">
        <f t="shared" si="315"/>
        <v>METALDET1-LINE 8</v>
      </c>
      <c r="AI2021">
        <f>IF(I2021="violation",COUNTIF($AH$1:AH2021,AH2021),0)</f>
        <v>933</v>
      </c>
      <c r="AJ2021" t="str">
        <f t="shared" si="316"/>
        <v>violation-METALDET1</v>
      </c>
      <c r="AK2021">
        <f>IF(I2021="violation",COUNTIF($AJ$1:AJ2021,AJ2021),FALSE)</f>
        <v>1720</v>
      </c>
      <c r="AL2021">
        <f t="shared" si="317"/>
        <v>0</v>
      </c>
      <c r="AM2021">
        <f t="shared" si="318"/>
        <v>3</v>
      </c>
      <c r="AN2021" t="str">
        <f t="shared" si="319"/>
        <v>ALERT! 3 Violation founded @METALDET1</v>
      </c>
    </row>
    <row r="2022" spans="1:40">
      <c r="A2022" t="s">
        <v>120</v>
      </c>
      <c r="B2022" t="s">
        <v>121</v>
      </c>
      <c r="C2022" t="s">
        <v>1270</v>
      </c>
      <c r="D2022" t="s">
        <v>1232</v>
      </c>
      <c r="E2022">
        <v>1</v>
      </c>
      <c r="G2022" t="s">
        <v>124</v>
      </c>
      <c r="I2022" t="s">
        <v>125</v>
      </c>
      <c r="Z2022" t="str">
        <f>IFERROR(MID(AA2022,FIND("-",H2022,1)+1,20),_xlfn.IFNA(VLOOKUP(F2022&amp;"-"&amp;AA2022,Ref_Kontak!$A:$E,4,FALSE),Ref_Kontak!$H$2))</f>
        <v>628999007703</v>
      </c>
      <c r="AA2022" t="str">
        <f t="shared" si="310"/>
        <v/>
      </c>
      <c r="AB2022" t="str">
        <f t="shared" si="311"/>
        <v/>
      </c>
      <c r="AC2022" t="str">
        <f t="shared" si="312"/>
        <v>628999007703</v>
      </c>
      <c r="AD2022" t="str">
        <f t="shared" si="313"/>
        <v>Halo+,+Visual+AI+5S+mendeteksi+Violation%3A+GUDANGEXP1-LINE+9</v>
      </c>
      <c r="AE2022" t="str">
        <f t="shared" si="314"/>
        <v>https://web.whatsapp.com/send/?phone=628999007703&amp;text=Halo+,+Visual+AI+5S+mendeteksi+Violation%3A+GUDANGEXP1-LINE+9&amp;type=phone_number&amp;app_absent=0</v>
      </c>
      <c r="AF2022" t="b">
        <f>IF(ISNA(VLOOKUP(D2022&amp;"-"&amp;AB2022, Ref_Kontak!$A:$E, 4, FALSE)), FALSE, TRUE)</f>
        <v>0</v>
      </c>
      <c r="AG2022" t="str">
        <f>_xlfn.IFNA(VLOOKUP(Z2022,Ref_Kontak!H:H,1,FALSE),"FALSE")</f>
        <v>628999007703</v>
      </c>
      <c r="AH2022" t="str">
        <f t="shared" si="315"/>
        <v>GUDANGEXP1-LINE 9</v>
      </c>
      <c r="AI2022">
        <f>IF(I2022="violation",COUNTIF($AH$1:AH2022,AH2022),0)</f>
        <v>37</v>
      </c>
      <c r="AJ2022" t="str">
        <f t="shared" si="316"/>
        <v>violation-GUDANGEXP1</v>
      </c>
      <c r="AK2022">
        <f>IF(I2022="violation",COUNTIF($AJ$1:AJ2022,AJ2022),FALSE)</f>
        <v>300</v>
      </c>
      <c r="AL2022">
        <f t="shared" si="317"/>
        <v>0</v>
      </c>
      <c r="AM2022">
        <f t="shared" si="318"/>
        <v>8</v>
      </c>
      <c r="AN2022" t="str">
        <f t="shared" si="319"/>
        <v>ALERT! 8 Violation founded @GUDANGEXP1</v>
      </c>
    </row>
    <row r="2023" spans="1:40">
      <c r="A2023" t="s">
        <v>120</v>
      </c>
      <c r="B2023" t="s">
        <v>121</v>
      </c>
      <c r="C2023" t="s">
        <v>1270</v>
      </c>
      <c r="D2023" t="s">
        <v>129</v>
      </c>
      <c r="E2023">
        <v>1</v>
      </c>
      <c r="G2023" t="s">
        <v>124</v>
      </c>
      <c r="I2023" t="s">
        <v>125</v>
      </c>
      <c r="Z2023" t="str">
        <f>IFERROR(MID(AA2023,FIND("-",H2023,1)+1,20),_xlfn.IFNA(VLOOKUP(F2023&amp;"-"&amp;AA2023,Ref_Kontak!$A:$E,4,FALSE),Ref_Kontak!$H$2))</f>
        <v>628999007703</v>
      </c>
      <c r="AA2023" t="str">
        <f t="shared" si="310"/>
        <v/>
      </c>
      <c r="AB2023" t="str">
        <f t="shared" si="311"/>
        <v/>
      </c>
      <c r="AC2023" t="str">
        <f t="shared" si="312"/>
        <v>628999007703</v>
      </c>
      <c r="AD2023" t="str">
        <f t="shared" si="313"/>
        <v>Halo+,+Visual+AI+5S+mendeteksi+Violation%3A+GUDANGEXP1-LINE+8</v>
      </c>
      <c r="AE2023" t="str">
        <f t="shared" si="314"/>
        <v>https://web.whatsapp.com/send/?phone=628999007703&amp;text=Halo+,+Visual+AI+5S+mendeteksi+Violation%3A+GUDANGEXP1-LINE+8&amp;type=phone_number&amp;app_absent=0</v>
      </c>
      <c r="AF2023" t="b">
        <f>IF(ISNA(VLOOKUP(D2023&amp;"-"&amp;AB2023, Ref_Kontak!$A:$E, 4, FALSE)), FALSE, TRUE)</f>
        <v>0</v>
      </c>
      <c r="AG2023" t="str">
        <f>_xlfn.IFNA(VLOOKUP(Z2023,Ref_Kontak!H:H,1,FALSE),"FALSE")</f>
        <v>628999007703</v>
      </c>
      <c r="AH2023" t="str">
        <f t="shared" si="315"/>
        <v>GUDANGEXP1-LINE 8</v>
      </c>
      <c r="AI2023">
        <f>IF(I2023="violation",COUNTIF($AH$1:AH2023,AH2023),0)</f>
        <v>31</v>
      </c>
      <c r="AJ2023" t="str">
        <f t="shared" si="316"/>
        <v>violation-GUDANGEXP1</v>
      </c>
      <c r="AK2023">
        <f>IF(I2023="violation",COUNTIF($AJ$1:AJ2023,AJ2023),FALSE)</f>
        <v>301</v>
      </c>
      <c r="AL2023">
        <f t="shared" si="317"/>
        <v>0</v>
      </c>
      <c r="AM2023">
        <f t="shared" si="318"/>
        <v>8</v>
      </c>
      <c r="AN2023" t="str">
        <f t="shared" si="319"/>
        <v>ALERT! 8 Violation founded @GUDANGEXP1</v>
      </c>
    </row>
    <row r="2024" spans="1:40">
      <c r="A2024" t="s">
        <v>120</v>
      </c>
      <c r="B2024" t="s">
        <v>121</v>
      </c>
      <c r="C2024" t="s">
        <v>1271</v>
      </c>
      <c r="D2024" t="s">
        <v>129</v>
      </c>
      <c r="E2024">
        <v>1</v>
      </c>
      <c r="G2024" t="s">
        <v>130</v>
      </c>
      <c r="I2024" t="s">
        <v>125</v>
      </c>
      <c r="Z2024" t="str">
        <f>IFERROR(MID(AA2024,FIND("-",H2024,1)+1,20),_xlfn.IFNA(VLOOKUP(F2024&amp;"-"&amp;AA2024,Ref_Kontak!$A:$E,4,FALSE),Ref_Kontak!$H$2))</f>
        <v>628999007703</v>
      </c>
      <c r="AA2024" t="str">
        <f t="shared" si="310"/>
        <v/>
      </c>
      <c r="AB2024" t="str">
        <f t="shared" si="311"/>
        <v/>
      </c>
      <c r="AC2024" t="str">
        <f t="shared" si="312"/>
        <v>628999007703</v>
      </c>
      <c r="AD2024" t="str">
        <f t="shared" si="313"/>
        <v>Halo+,+Visual+AI+5S+mendeteksi+Violation%3A+METALDET1-LINE+8</v>
      </c>
      <c r="AE2024" t="str">
        <f t="shared" si="314"/>
        <v>https://web.whatsapp.com/send/?phone=628999007703&amp;text=Halo+,+Visual+AI+5S+mendeteksi+Violation%3A+METALDET1-LINE+8&amp;type=phone_number&amp;app_absent=0</v>
      </c>
      <c r="AF2024" t="b">
        <f>IF(ISNA(VLOOKUP(D2024&amp;"-"&amp;AB2024, Ref_Kontak!$A:$E, 4, FALSE)), FALSE, TRUE)</f>
        <v>0</v>
      </c>
      <c r="AG2024" t="str">
        <f>_xlfn.IFNA(VLOOKUP(Z2024,Ref_Kontak!H:H,1,FALSE),"FALSE")</f>
        <v>628999007703</v>
      </c>
      <c r="AH2024" t="str">
        <f t="shared" si="315"/>
        <v>METALDET1-LINE 8</v>
      </c>
      <c r="AI2024">
        <f>IF(I2024="violation",COUNTIF($AH$1:AH2024,AH2024),0)</f>
        <v>934</v>
      </c>
      <c r="AJ2024" t="str">
        <f t="shared" si="316"/>
        <v>violation-METALDET1</v>
      </c>
      <c r="AK2024">
        <f>IF(I2024="violation",COUNTIF($AJ$1:AJ2024,AJ2024),FALSE)</f>
        <v>1721</v>
      </c>
      <c r="AL2024">
        <f t="shared" si="317"/>
        <v>0</v>
      </c>
      <c r="AM2024">
        <f t="shared" si="318"/>
        <v>3</v>
      </c>
      <c r="AN2024" t="str">
        <f t="shared" si="319"/>
        <v>ALERT! 3 Violation founded @METALDET1</v>
      </c>
    </row>
    <row r="2025" spans="1:40">
      <c r="A2025" t="s">
        <v>120</v>
      </c>
      <c r="B2025" t="s">
        <v>121</v>
      </c>
      <c r="C2025" t="s">
        <v>1271</v>
      </c>
      <c r="D2025" t="s">
        <v>589</v>
      </c>
      <c r="E2025">
        <v>1</v>
      </c>
      <c r="G2025" t="s">
        <v>130</v>
      </c>
      <c r="I2025" t="s">
        <v>125</v>
      </c>
      <c r="Z2025" t="str">
        <f>IFERROR(MID(AA2025,FIND("-",H2025,1)+1,20),_xlfn.IFNA(VLOOKUP(F2025&amp;"-"&amp;AA2025,Ref_Kontak!$A:$E,4,FALSE),Ref_Kontak!$H$2))</f>
        <v>628999007703</v>
      </c>
      <c r="AA2025" t="str">
        <f t="shared" si="310"/>
        <v/>
      </c>
      <c r="AB2025" t="str">
        <f t="shared" si="311"/>
        <v/>
      </c>
      <c r="AC2025" t="str">
        <f t="shared" si="312"/>
        <v>628999007703</v>
      </c>
      <c r="AD2025" t="str">
        <f t="shared" si="313"/>
        <v>Halo+,+Visual+AI+5S+mendeteksi+Violation%3A+METALDET1-LINE+13</v>
      </c>
      <c r="AE2025" t="str">
        <f t="shared" si="314"/>
        <v>https://web.whatsapp.com/send/?phone=628999007703&amp;text=Halo+,+Visual+AI+5S+mendeteksi+Violation%3A+METALDET1-LINE+13&amp;type=phone_number&amp;app_absent=0</v>
      </c>
      <c r="AF2025" t="b">
        <f>IF(ISNA(VLOOKUP(D2025&amp;"-"&amp;AB2025, Ref_Kontak!$A:$E, 4, FALSE)), FALSE, TRUE)</f>
        <v>0</v>
      </c>
      <c r="AG2025" t="str">
        <f>_xlfn.IFNA(VLOOKUP(Z2025,Ref_Kontak!H:H,1,FALSE),"FALSE")</f>
        <v>628999007703</v>
      </c>
      <c r="AH2025" t="str">
        <f t="shared" si="315"/>
        <v>METALDET1-LINE 13</v>
      </c>
      <c r="AI2025">
        <f>IF(I2025="violation",COUNTIF($AH$1:AH2025,AH2025),0)</f>
        <v>789</v>
      </c>
      <c r="AJ2025" t="str">
        <f t="shared" si="316"/>
        <v>violation-METALDET1</v>
      </c>
      <c r="AK2025">
        <f>IF(I2025="violation",COUNTIF($AJ$1:AJ2025,AJ2025),FALSE)</f>
        <v>1722</v>
      </c>
      <c r="AL2025">
        <f t="shared" si="317"/>
        <v>0</v>
      </c>
      <c r="AM2025">
        <f t="shared" si="318"/>
        <v>3</v>
      </c>
      <c r="AN2025" t="str">
        <f t="shared" si="319"/>
        <v>ALERT! 3 Violation founded @METALDET1</v>
      </c>
    </row>
    <row r="2026" spans="1:40">
      <c r="A2026" t="s">
        <v>120</v>
      </c>
      <c r="B2026" t="s">
        <v>121</v>
      </c>
      <c r="C2026" t="s">
        <v>1271</v>
      </c>
      <c r="D2026" t="s">
        <v>1232</v>
      </c>
      <c r="E2026">
        <v>1</v>
      </c>
      <c r="G2026" t="s">
        <v>124</v>
      </c>
      <c r="I2026" t="s">
        <v>125</v>
      </c>
      <c r="Z2026" t="str">
        <f>IFERROR(MID(AA2026,FIND("-",H2026,1)+1,20),_xlfn.IFNA(VLOOKUP(F2026&amp;"-"&amp;AA2026,Ref_Kontak!$A:$E,4,FALSE),Ref_Kontak!$H$2))</f>
        <v>628999007703</v>
      </c>
      <c r="AA2026" t="str">
        <f t="shared" si="310"/>
        <v/>
      </c>
      <c r="AB2026" t="str">
        <f t="shared" si="311"/>
        <v/>
      </c>
      <c r="AC2026" t="str">
        <f t="shared" si="312"/>
        <v>628999007703</v>
      </c>
      <c r="AD2026" t="str">
        <f t="shared" si="313"/>
        <v>Halo+,+Visual+AI+5S+mendeteksi+Violation%3A+GUDANGEXP1-LINE+9</v>
      </c>
      <c r="AE2026" t="str">
        <f t="shared" si="314"/>
        <v>https://web.whatsapp.com/send/?phone=628999007703&amp;text=Halo+,+Visual+AI+5S+mendeteksi+Violation%3A+GUDANGEXP1-LINE+9&amp;type=phone_number&amp;app_absent=0</v>
      </c>
      <c r="AF2026" t="b">
        <f>IF(ISNA(VLOOKUP(D2026&amp;"-"&amp;AB2026, Ref_Kontak!$A:$E, 4, FALSE)), FALSE, TRUE)</f>
        <v>0</v>
      </c>
      <c r="AG2026" t="str">
        <f>_xlfn.IFNA(VLOOKUP(Z2026,Ref_Kontak!H:H,1,FALSE),"FALSE")</f>
        <v>628999007703</v>
      </c>
      <c r="AH2026" t="str">
        <f t="shared" si="315"/>
        <v>GUDANGEXP1-LINE 9</v>
      </c>
      <c r="AI2026">
        <f>IF(I2026="violation",COUNTIF($AH$1:AH2026,AH2026),0)</f>
        <v>38</v>
      </c>
      <c r="AJ2026" t="str">
        <f t="shared" si="316"/>
        <v>violation-GUDANGEXP1</v>
      </c>
      <c r="AK2026">
        <f>IF(I2026="violation",COUNTIF($AJ$1:AJ2026,AJ2026),FALSE)</f>
        <v>302</v>
      </c>
      <c r="AL2026">
        <f t="shared" si="317"/>
        <v>0</v>
      </c>
      <c r="AM2026">
        <f t="shared" si="318"/>
        <v>8</v>
      </c>
      <c r="AN2026" t="str">
        <f t="shared" si="319"/>
        <v>ALERT! 8 Violation founded @GUDANGEXP1</v>
      </c>
    </row>
    <row r="2027" spans="1:40">
      <c r="A2027" t="s">
        <v>120</v>
      </c>
      <c r="B2027" t="s">
        <v>121</v>
      </c>
      <c r="C2027" t="s">
        <v>1272</v>
      </c>
      <c r="D2027" t="s">
        <v>129</v>
      </c>
      <c r="E2027">
        <v>1</v>
      </c>
      <c r="G2027" t="s">
        <v>124</v>
      </c>
      <c r="I2027" t="s">
        <v>125</v>
      </c>
      <c r="Z2027" t="str">
        <f>IFERROR(MID(AA2027,FIND("-",H2027,1)+1,20),_xlfn.IFNA(VLOOKUP(F2027&amp;"-"&amp;AA2027,Ref_Kontak!$A:$E,4,FALSE),Ref_Kontak!$H$2))</f>
        <v>628999007703</v>
      </c>
      <c r="AA2027" t="str">
        <f t="shared" si="310"/>
        <v/>
      </c>
      <c r="AB2027" t="str">
        <f t="shared" si="311"/>
        <v/>
      </c>
      <c r="AC2027" t="str">
        <f t="shared" si="312"/>
        <v>628999007703</v>
      </c>
      <c r="AD2027" t="str">
        <f t="shared" si="313"/>
        <v>Halo+,+Visual+AI+5S+mendeteksi+Violation%3A+GUDANGEXP1-LINE+8</v>
      </c>
      <c r="AE2027" t="str">
        <f t="shared" si="314"/>
        <v>https://web.whatsapp.com/send/?phone=628999007703&amp;text=Halo+,+Visual+AI+5S+mendeteksi+Violation%3A+GUDANGEXP1-LINE+8&amp;type=phone_number&amp;app_absent=0</v>
      </c>
      <c r="AF2027" t="b">
        <f>IF(ISNA(VLOOKUP(D2027&amp;"-"&amp;AB2027, Ref_Kontak!$A:$E, 4, FALSE)), FALSE, TRUE)</f>
        <v>0</v>
      </c>
      <c r="AG2027" t="str">
        <f>_xlfn.IFNA(VLOOKUP(Z2027,Ref_Kontak!H:H,1,FALSE),"FALSE")</f>
        <v>628999007703</v>
      </c>
      <c r="AH2027" t="str">
        <f t="shared" si="315"/>
        <v>GUDANGEXP1-LINE 8</v>
      </c>
      <c r="AI2027">
        <f>IF(I2027="violation",COUNTIF($AH$1:AH2027,AH2027),0)</f>
        <v>32</v>
      </c>
      <c r="AJ2027" t="str">
        <f t="shared" si="316"/>
        <v>violation-GUDANGEXP1</v>
      </c>
      <c r="AK2027">
        <f>IF(I2027="violation",COUNTIF($AJ$1:AJ2027,AJ2027),FALSE)</f>
        <v>303</v>
      </c>
      <c r="AL2027">
        <f t="shared" si="317"/>
        <v>0</v>
      </c>
      <c r="AM2027">
        <f t="shared" si="318"/>
        <v>8</v>
      </c>
      <c r="AN2027" t="str">
        <f t="shared" si="319"/>
        <v>ALERT! 8 Violation founded @GUDANGEXP1</v>
      </c>
    </row>
    <row r="2028" spans="1:40">
      <c r="A2028" t="s">
        <v>120</v>
      </c>
      <c r="B2028" t="s">
        <v>121</v>
      </c>
      <c r="C2028" t="s">
        <v>1272</v>
      </c>
      <c r="D2028" t="s">
        <v>129</v>
      </c>
      <c r="E2028">
        <v>1</v>
      </c>
      <c r="G2028" t="s">
        <v>130</v>
      </c>
      <c r="I2028" t="s">
        <v>125</v>
      </c>
      <c r="Z2028" t="str">
        <f>IFERROR(MID(AA2028,FIND("-",H2028,1)+1,20),_xlfn.IFNA(VLOOKUP(F2028&amp;"-"&amp;AA2028,Ref_Kontak!$A:$E,4,FALSE),Ref_Kontak!$H$2))</f>
        <v>628999007703</v>
      </c>
      <c r="AA2028" t="str">
        <f t="shared" si="310"/>
        <v/>
      </c>
      <c r="AB2028" t="str">
        <f t="shared" si="311"/>
        <v/>
      </c>
      <c r="AC2028" t="str">
        <f t="shared" si="312"/>
        <v>628999007703</v>
      </c>
      <c r="AD2028" t="str">
        <f t="shared" si="313"/>
        <v>Halo+,+Visual+AI+5S+mendeteksi+Violation%3A+METALDET1-LINE+8</v>
      </c>
      <c r="AE2028" t="str">
        <f t="shared" si="314"/>
        <v>https://web.whatsapp.com/send/?phone=628999007703&amp;text=Halo+,+Visual+AI+5S+mendeteksi+Violation%3A+METALDET1-LINE+8&amp;type=phone_number&amp;app_absent=0</v>
      </c>
      <c r="AF2028" t="b">
        <f>IF(ISNA(VLOOKUP(D2028&amp;"-"&amp;AB2028, Ref_Kontak!$A:$E, 4, FALSE)), FALSE, TRUE)</f>
        <v>0</v>
      </c>
      <c r="AG2028" t="str">
        <f>_xlfn.IFNA(VLOOKUP(Z2028,Ref_Kontak!H:H,1,FALSE),"FALSE")</f>
        <v>628999007703</v>
      </c>
      <c r="AH2028" t="str">
        <f t="shared" si="315"/>
        <v>METALDET1-LINE 8</v>
      </c>
      <c r="AI2028">
        <f>IF(I2028="violation",COUNTIF($AH$1:AH2028,AH2028),0)</f>
        <v>935</v>
      </c>
      <c r="AJ2028" t="str">
        <f t="shared" si="316"/>
        <v>violation-METALDET1</v>
      </c>
      <c r="AK2028">
        <f>IF(I2028="violation",COUNTIF($AJ$1:AJ2028,AJ2028),FALSE)</f>
        <v>1723</v>
      </c>
      <c r="AL2028">
        <f t="shared" si="317"/>
        <v>0</v>
      </c>
      <c r="AM2028">
        <f t="shared" si="318"/>
        <v>3</v>
      </c>
      <c r="AN2028" t="str">
        <f t="shared" si="319"/>
        <v>ALERT! 3 Violation founded @METALDET1</v>
      </c>
    </row>
    <row r="2029" spans="1:40">
      <c r="A2029" t="s">
        <v>120</v>
      </c>
      <c r="B2029" t="s">
        <v>121</v>
      </c>
      <c r="C2029" t="s">
        <v>1272</v>
      </c>
      <c r="D2029" t="s">
        <v>1232</v>
      </c>
      <c r="E2029">
        <v>1</v>
      </c>
      <c r="G2029" t="s">
        <v>124</v>
      </c>
      <c r="I2029" t="s">
        <v>125</v>
      </c>
      <c r="Z2029" t="str">
        <f>IFERROR(MID(AA2029,FIND("-",H2029,1)+1,20),_xlfn.IFNA(VLOOKUP(F2029&amp;"-"&amp;AA2029,Ref_Kontak!$A:$E,4,FALSE),Ref_Kontak!$H$2))</f>
        <v>628999007703</v>
      </c>
      <c r="AA2029" t="str">
        <f t="shared" si="310"/>
        <v/>
      </c>
      <c r="AB2029" t="str">
        <f t="shared" si="311"/>
        <v/>
      </c>
      <c r="AC2029" t="str">
        <f t="shared" si="312"/>
        <v>628999007703</v>
      </c>
      <c r="AD2029" t="str">
        <f t="shared" si="313"/>
        <v>Halo+,+Visual+AI+5S+mendeteksi+Violation%3A+GUDANGEXP1-LINE+9</v>
      </c>
      <c r="AE2029" t="str">
        <f t="shared" si="314"/>
        <v>https://web.whatsapp.com/send/?phone=628999007703&amp;text=Halo+,+Visual+AI+5S+mendeteksi+Violation%3A+GUDANGEXP1-LINE+9&amp;type=phone_number&amp;app_absent=0</v>
      </c>
      <c r="AF2029" t="b">
        <f>IF(ISNA(VLOOKUP(D2029&amp;"-"&amp;AB2029, Ref_Kontak!$A:$E, 4, FALSE)), FALSE, TRUE)</f>
        <v>0</v>
      </c>
      <c r="AG2029" t="str">
        <f>_xlfn.IFNA(VLOOKUP(Z2029,Ref_Kontak!H:H,1,FALSE),"FALSE")</f>
        <v>628999007703</v>
      </c>
      <c r="AH2029" t="str">
        <f t="shared" si="315"/>
        <v>GUDANGEXP1-LINE 9</v>
      </c>
      <c r="AI2029">
        <f>IF(I2029="violation",COUNTIF($AH$1:AH2029,AH2029),0)</f>
        <v>39</v>
      </c>
      <c r="AJ2029" t="str">
        <f t="shared" si="316"/>
        <v>violation-GUDANGEXP1</v>
      </c>
      <c r="AK2029">
        <f>IF(I2029="violation",COUNTIF($AJ$1:AJ2029,AJ2029),FALSE)</f>
        <v>304</v>
      </c>
      <c r="AL2029">
        <f t="shared" si="317"/>
        <v>0</v>
      </c>
      <c r="AM2029">
        <f t="shared" si="318"/>
        <v>8</v>
      </c>
      <c r="AN2029" t="str">
        <f t="shared" si="319"/>
        <v>ALERT! 8 Violation founded @GUDANGEXP1</v>
      </c>
    </row>
    <row r="2030" spans="1:40">
      <c r="A2030" t="s">
        <v>120</v>
      </c>
      <c r="B2030" t="s">
        <v>121</v>
      </c>
      <c r="C2030" t="s">
        <v>1272</v>
      </c>
      <c r="D2030" t="s">
        <v>129</v>
      </c>
      <c r="E2030">
        <v>1</v>
      </c>
      <c r="G2030" t="s">
        <v>124</v>
      </c>
      <c r="I2030" t="s">
        <v>125</v>
      </c>
      <c r="Z2030" t="str">
        <f>IFERROR(MID(AA2030,FIND("-",H2030,1)+1,20),_xlfn.IFNA(VLOOKUP(F2030&amp;"-"&amp;AA2030,Ref_Kontak!$A:$E,4,FALSE),Ref_Kontak!$H$2))</f>
        <v>628999007703</v>
      </c>
      <c r="AA2030" t="str">
        <f t="shared" si="310"/>
        <v/>
      </c>
      <c r="AB2030" t="str">
        <f t="shared" si="311"/>
        <v/>
      </c>
      <c r="AC2030" t="str">
        <f t="shared" si="312"/>
        <v>628999007703</v>
      </c>
      <c r="AD2030" t="str">
        <f t="shared" si="313"/>
        <v>Halo+,+Visual+AI+5S+mendeteksi+Violation%3A+GUDANGEXP1-LINE+8</v>
      </c>
      <c r="AE2030" t="str">
        <f t="shared" si="314"/>
        <v>https://web.whatsapp.com/send/?phone=628999007703&amp;text=Halo+,+Visual+AI+5S+mendeteksi+Violation%3A+GUDANGEXP1-LINE+8&amp;type=phone_number&amp;app_absent=0</v>
      </c>
      <c r="AF2030" t="b">
        <f>IF(ISNA(VLOOKUP(D2030&amp;"-"&amp;AB2030, Ref_Kontak!$A:$E, 4, FALSE)), FALSE, TRUE)</f>
        <v>0</v>
      </c>
      <c r="AG2030" t="str">
        <f>_xlfn.IFNA(VLOOKUP(Z2030,Ref_Kontak!H:H,1,FALSE),"FALSE")</f>
        <v>628999007703</v>
      </c>
      <c r="AH2030" t="str">
        <f t="shared" si="315"/>
        <v>GUDANGEXP1-LINE 8</v>
      </c>
      <c r="AI2030">
        <f>IF(I2030="violation",COUNTIF($AH$1:AH2030,AH2030),0)</f>
        <v>33</v>
      </c>
      <c r="AJ2030" t="str">
        <f t="shared" si="316"/>
        <v>violation-GUDANGEXP1</v>
      </c>
      <c r="AK2030">
        <f>IF(I2030="violation",COUNTIF($AJ$1:AJ2030,AJ2030),FALSE)</f>
        <v>305</v>
      </c>
      <c r="AL2030">
        <f t="shared" si="317"/>
        <v>0</v>
      </c>
      <c r="AM2030">
        <f t="shared" si="318"/>
        <v>8</v>
      </c>
      <c r="AN2030" t="str">
        <f t="shared" si="319"/>
        <v>ALERT! 8 Violation founded @GUDANGEXP1</v>
      </c>
    </row>
    <row r="2031" spans="1:40">
      <c r="A2031" t="s">
        <v>120</v>
      </c>
      <c r="B2031" t="s">
        <v>121</v>
      </c>
      <c r="C2031" t="s">
        <v>1273</v>
      </c>
      <c r="D2031" t="s">
        <v>589</v>
      </c>
      <c r="E2031">
        <v>1</v>
      </c>
      <c r="G2031" t="s">
        <v>130</v>
      </c>
      <c r="I2031" t="s">
        <v>125</v>
      </c>
      <c r="Z2031" t="str">
        <f>IFERROR(MID(AA2031,FIND("-",H2031,1)+1,20),_xlfn.IFNA(VLOOKUP(F2031&amp;"-"&amp;AA2031,Ref_Kontak!$A:$E,4,FALSE),Ref_Kontak!$H$2))</f>
        <v>628999007703</v>
      </c>
      <c r="AA2031" t="str">
        <f t="shared" si="310"/>
        <v/>
      </c>
      <c r="AB2031" t="str">
        <f t="shared" si="311"/>
        <v/>
      </c>
      <c r="AC2031" t="str">
        <f t="shared" si="312"/>
        <v>628999007703</v>
      </c>
      <c r="AD2031" t="str">
        <f t="shared" si="313"/>
        <v>Halo+,+Visual+AI+5S+mendeteksi+Violation%3A+METALDET1-LINE+13</v>
      </c>
      <c r="AE2031" t="str">
        <f t="shared" si="314"/>
        <v>https://web.whatsapp.com/send/?phone=628999007703&amp;text=Halo+,+Visual+AI+5S+mendeteksi+Violation%3A+METALDET1-LINE+13&amp;type=phone_number&amp;app_absent=0</v>
      </c>
      <c r="AF2031" t="b">
        <f>IF(ISNA(VLOOKUP(D2031&amp;"-"&amp;AB2031, Ref_Kontak!$A:$E, 4, FALSE)), FALSE, TRUE)</f>
        <v>0</v>
      </c>
      <c r="AG2031" t="str">
        <f>_xlfn.IFNA(VLOOKUP(Z2031,Ref_Kontak!H:H,1,FALSE),"FALSE")</f>
        <v>628999007703</v>
      </c>
      <c r="AH2031" t="str">
        <f t="shared" si="315"/>
        <v>METALDET1-LINE 13</v>
      </c>
      <c r="AI2031">
        <f>IF(I2031="violation",COUNTIF($AH$1:AH2031,AH2031),0)</f>
        <v>790</v>
      </c>
      <c r="AJ2031" t="str">
        <f t="shared" si="316"/>
        <v>violation-METALDET1</v>
      </c>
      <c r="AK2031">
        <f>IF(I2031="violation",COUNTIF($AJ$1:AJ2031,AJ2031),FALSE)</f>
        <v>1724</v>
      </c>
      <c r="AL2031">
        <f t="shared" si="317"/>
        <v>0</v>
      </c>
      <c r="AM2031">
        <f t="shared" si="318"/>
        <v>3</v>
      </c>
      <c r="AN2031" t="str">
        <f t="shared" si="319"/>
        <v>ALERT! 3 Violation founded @METALDET1</v>
      </c>
    </row>
    <row r="2032" spans="1:40">
      <c r="A2032" t="s">
        <v>120</v>
      </c>
      <c r="B2032" t="s">
        <v>121</v>
      </c>
      <c r="C2032" t="s">
        <v>1273</v>
      </c>
      <c r="D2032" t="s">
        <v>129</v>
      </c>
      <c r="E2032">
        <v>1</v>
      </c>
      <c r="G2032" t="s">
        <v>130</v>
      </c>
      <c r="I2032" t="s">
        <v>125</v>
      </c>
      <c r="Z2032" t="str">
        <f>IFERROR(MID(AA2032,FIND("-",H2032,1)+1,20),_xlfn.IFNA(VLOOKUP(F2032&amp;"-"&amp;AA2032,Ref_Kontak!$A:$E,4,FALSE),Ref_Kontak!$H$2))</f>
        <v>628999007703</v>
      </c>
      <c r="AA2032" t="str">
        <f t="shared" si="310"/>
        <v/>
      </c>
      <c r="AB2032" t="str">
        <f t="shared" si="311"/>
        <v/>
      </c>
      <c r="AC2032" t="str">
        <f t="shared" si="312"/>
        <v>628999007703</v>
      </c>
      <c r="AD2032" t="str">
        <f t="shared" si="313"/>
        <v>Halo+,+Visual+AI+5S+mendeteksi+Violation%3A+METALDET1-LINE+8</v>
      </c>
      <c r="AE2032" t="str">
        <f t="shared" si="314"/>
        <v>https://web.whatsapp.com/send/?phone=628999007703&amp;text=Halo+,+Visual+AI+5S+mendeteksi+Violation%3A+METALDET1-LINE+8&amp;type=phone_number&amp;app_absent=0</v>
      </c>
      <c r="AF2032" t="b">
        <f>IF(ISNA(VLOOKUP(D2032&amp;"-"&amp;AB2032, Ref_Kontak!$A:$E, 4, FALSE)), FALSE, TRUE)</f>
        <v>0</v>
      </c>
      <c r="AG2032" t="str">
        <f>_xlfn.IFNA(VLOOKUP(Z2032,Ref_Kontak!H:H,1,FALSE),"FALSE")</f>
        <v>628999007703</v>
      </c>
      <c r="AH2032" t="str">
        <f t="shared" si="315"/>
        <v>METALDET1-LINE 8</v>
      </c>
      <c r="AI2032">
        <f>IF(I2032="violation",COUNTIF($AH$1:AH2032,AH2032),0)</f>
        <v>936</v>
      </c>
      <c r="AJ2032" t="str">
        <f t="shared" si="316"/>
        <v>violation-METALDET1</v>
      </c>
      <c r="AK2032">
        <f>IF(I2032="violation",COUNTIF($AJ$1:AJ2032,AJ2032),FALSE)</f>
        <v>1725</v>
      </c>
      <c r="AL2032">
        <f t="shared" si="317"/>
        <v>0</v>
      </c>
      <c r="AM2032">
        <f t="shared" si="318"/>
        <v>3</v>
      </c>
      <c r="AN2032" t="str">
        <f t="shared" si="319"/>
        <v>ALERT! 3 Violation founded @METALDET1</v>
      </c>
    </row>
    <row r="2033" spans="1:40">
      <c r="A2033" t="s">
        <v>120</v>
      </c>
      <c r="B2033" t="s">
        <v>121</v>
      </c>
      <c r="C2033" t="s">
        <v>1273</v>
      </c>
      <c r="D2033" t="s">
        <v>589</v>
      </c>
      <c r="E2033">
        <v>1</v>
      </c>
      <c r="G2033" t="s">
        <v>130</v>
      </c>
      <c r="I2033" t="s">
        <v>125</v>
      </c>
      <c r="Z2033" t="str">
        <f>IFERROR(MID(AA2033,FIND("-",H2033,1)+1,20),_xlfn.IFNA(VLOOKUP(F2033&amp;"-"&amp;AA2033,Ref_Kontak!$A:$E,4,FALSE),Ref_Kontak!$H$2))</f>
        <v>628999007703</v>
      </c>
      <c r="AA2033" t="str">
        <f t="shared" si="310"/>
        <v/>
      </c>
      <c r="AB2033" t="str">
        <f t="shared" si="311"/>
        <v/>
      </c>
      <c r="AC2033" t="str">
        <f t="shared" si="312"/>
        <v>628999007703</v>
      </c>
      <c r="AD2033" t="str">
        <f t="shared" si="313"/>
        <v>Halo+,+Visual+AI+5S+mendeteksi+Violation%3A+METALDET1-LINE+13</v>
      </c>
      <c r="AE2033" t="str">
        <f t="shared" si="314"/>
        <v>https://web.whatsapp.com/send/?phone=628999007703&amp;text=Halo+,+Visual+AI+5S+mendeteksi+Violation%3A+METALDET1-LINE+13&amp;type=phone_number&amp;app_absent=0</v>
      </c>
      <c r="AF2033" t="b">
        <f>IF(ISNA(VLOOKUP(D2033&amp;"-"&amp;AB2033, Ref_Kontak!$A:$E, 4, FALSE)), FALSE, TRUE)</f>
        <v>0</v>
      </c>
      <c r="AG2033" t="str">
        <f>_xlfn.IFNA(VLOOKUP(Z2033,Ref_Kontak!H:H,1,FALSE),"FALSE")</f>
        <v>628999007703</v>
      </c>
      <c r="AH2033" t="str">
        <f t="shared" si="315"/>
        <v>METALDET1-LINE 13</v>
      </c>
      <c r="AI2033">
        <f>IF(I2033="violation",COUNTIF($AH$1:AH2033,AH2033),0)</f>
        <v>791</v>
      </c>
      <c r="AJ2033" t="str">
        <f t="shared" si="316"/>
        <v>violation-METALDET1</v>
      </c>
      <c r="AK2033">
        <f>IF(I2033="violation",COUNTIF($AJ$1:AJ2033,AJ2033),FALSE)</f>
        <v>1726</v>
      </c>
      <c r="AL2033">
        <f t="shared" si="317"/>
        <v>0</v>
      </c>
      <c r="AM2033">
        <f t="shared" si="318"/>
        <v>3</v>
      </c>
      <c r="AN2033" t="str">
        <f t="shared" si="319"/>
        <v>ALERT! 3 Violation founded @METALDET1</v>
      </c>
    </row>
    <row r="2034" spans="1:40">
      <c r="A2034" t="s">
        <v>120</v>
      </c>
      <c r="B2034" t="s">
        <v>121</v>
      </c>
      <c r="C2034" t="s">
        <v>1273</v>
      </c>
      <c r="D2034" t="s">
        <v>1232</v>
      </c>
      <c r="E2034">
        <v>1</v>
      </c>
      <c r="G2034" t="s">
        <v>124</v>
      </c>
      <c r="I2034" t="s">
        <v>125</v>
      </c>
      <c r="Z2034" t="str">
        <f>IFERROR(MID(AA2034,FIND("-",H2034,1)+1,20),_xlfn.IFNA(VLOOKUP(F2034&amp;"-"&amp;AA2034,Ref_Kontak!$A:$E,4,FALSE),Ref_Kontak!$H$2))</f>
        <v>628999007703</v>
      </c>
      <c r="AA2034" t="str">
        <f t="shared" si="310"/>
        <v/>
      </c>
      <c r="AB2034" t="str">
        <f t="shared" si="311"/>
        <v/>
      </c>
      <c r="AC2034" t="str">
        <f t="shared" si="312"/>
        <v>628999007703</v>
      </c>
      <c r="AD2034" t="str">
        <f t="shared" si="313"/>
        <v>Halo+,+Visual+AI+5S+mendeteksi+Violation%3A+GUDANGEXP1-LINE+9</v>
      </c>
      <c r="AE2034" t="str">
        <f t="shared" si="314"/>
        <v>https://web.whatsapp.com/send/?phone=628999007703&amp;text=Halo+,+Visual+AI+5S+mendeteksi+Violation%3A+GUDANGEXP1-LINE+9&amp;type=phone_number&amp;app_absent=0</v>
      </c>
      <c r="AF2034" t="b">
        <f>IF(ISNA(VLOOKUP(D2034&amp;"-"&amp;AB2034, Ref_Kontak!$A:$E, 4, FALSE)), FALSE, TRUE)</f>
        <v>0</v>
      </c>
      <c r="AG2034" t="str">
        <f>_xlfn.IFNA(VLOOKUP(Z2034,Ref_Kontak!H:H,1,FALSE),"FALSE")</f>
        <v>628999007703</v>
      </c>
      <c r="AH2034" t="str">
        <f t="shared" si="315"/>
        <v>GUDANGEXP1-LINE 9</v>
      </c>
      <c r="AI2034">
        <f>IF(I2034="violation",COUNTIF($AH$1:AH2034,AH2034),0)</f>
        <v>40</v>
      </c>
      <c r="AJ2034" t="str">
        <f t="shared" si="316"/>
        <v>violation-GUDANGEXP1</v>
      </c>
      <c r="AK2034">
        <f>IF(I2034="violation",COUNTIF($AJ$1:AJ2034,AJ2034),FALSE)</f>
        <v>306</v>
      </c>
      <c r="AL2034">
        <f t="shared" si="317"/>
        <v>0</v>
      </c>
      <c r="AM2034">
        <f t="shared" si="318"/>
        <v>8</v>
      </c>
      <c r="AN2034" t="str">
        <f t="shared" si="319"/>
        <v>ALERT! 8 Violation founded @GUDANGEXP1</v>
      </c>
    </row>
    <row r="2035" spans="1:40">
      <c r="A2035" t="s">
        <v>120</v>
      </c>
      <c r="B2035" t="s">
        <v>121</v>
      </c>
      <c r="C2035" t="s">
        <v>1273</v>
      </c>
      <c r="D2035" t="s">
        <v>129</v>
      </c>
      <c r="E2035">
        <v>1</v>
      </c>
      <c r="G2035" t="s">
        <v>124</v>
      </c>
      <c r="I2035" t="s">
        <v>125</v>
      </c>
      <c r="Z2035" t="str">
        <f>IFERROR(MID(AA2035,FIND("-",H2035,1)+1,20),_xlfn.IFNA(VLOOKUP(F2035&amp;"-"&amp;AA2035,Ref_Kontak!$A:$E,4,FALSE),Ref_Kontak!$H$2))</f>
        <v>628999007703</v>
      </c>
      <c r="AA2035" t="str">
        <f t="shared" si="310"/>
        <v/>
      </c>
      <c r="AB2035" t="str">
        <f t="shared" si="311"/>
        <v/>
      </c>
      <c r="AC2035" t="str">
        <f t="shared" si="312"/>
        <v>628999007703</v>
      </c>
      <c r="AD2035" t="str">
        <f t="shared" si="313"/>
        <v>Halo+,+Visual+AI+5S+mendeteksi+Violation%3A+GUDANGEXP1-LINE+8</v>
      </c>
      <c r="AE2035" t="str">
        <f t="shared" si="314"/>
        <v>https://web.whatsapp.com/send/?phone=628999007703&amp;text=Halo+,+Visual+AI+5S+mendeteksi+Violation%3A+GUDANGEXP1-LINE+8&amp;type=phone_number&amp;app_absent=0</v>
      </c>
      <c r="AF2035" t="b">
        <f>IF(ISNA(VLOOKUP(D2035&amp;"-"&amp;AB2035, Ref_Kontak!$A:$E, 4, FALSE)), FALSE, TRUE)</f>
        <v>0</v>
      </c>
      <c r="AG2035" t="str">
        <f>_xlfn.IFNA(VLOOKUP(Z2035,Ref_Kontak!H:H,1,FALSE),"FALSE")</f>
        <v>628999007703</v>
      </c>
      <c r="AH2035" t="str">
        <f t="shared" si="315"/>
        <v>GUDANGEXP1-LINE 8</v>
      </c>
      <c r="AI2035">
        <f>IF(I2035="violation",COUNTIF($AH$1:AH2035,AH2035),0)</f>
        <v>34</v>
      </c>
      <c r="AJ2035" t="str">
        <f t="shared" si="316"/>
        <v>violation-GUDANGEXP1</v>
      </c>
      <c r="AK2035">
        <f>IF(I2035="violation",COUNTIF($AJ$1:AJ2035,AJ2035),FALSE)</f>
        <v>307</v>
      </c>
      <c r="AL2035">
        <f t="shared" si="317"/>
        <v>0</v>
      </c>
      <c r="AM2035">
        <f t="shared" si="318"/>
        <v>8</v>
      </c>
      <c r="AN2035" t="str">
        <f t="shared" si="319"/>
        <v>ALERT! 8 Violation founded @GUDANGEXP1</v>
      </c>
    </row>
    <row r="2036" spans="1:40">
      <c r="A2036" t="s">
        <v>120</v>
      </c>
      <c r="B2036" t="s">
        <v>121</v>
      </c>
      <c r="C2036" t="s">
        <v>1274</v>
      </c>
      <c r="D2036" t="s">
        <v>129</v>
      </c>
      <c r="E2036">
        <v>1</v>
      </c>
      <c r="G2036" t="s">
        <v>130</v>
      </c>
      <c r="I2036" t="s">
        <v>125</v>
      </c>
      <c r="Z2036" t="str">
        <f>IFERROR(MID(AA2036,FIND("-",H2036,1)+1,20),_xlfn.IFNA(VLOOKUP(F2036&amp;"-"&amp;AA2036,Ref_Kontak!$A:$E,4,FALSE),Ref_Kontak!$H$2))</f>
        <v>628999007703</v>
      </c>
      <c r="AA2036" t="str">
        <f t="shared" si="310"/>
        <v/>
      </c>
      <c r="AB2036" t="str">
        <f t="shared" si="311"/>
        <v/>
      </c>
      <c r="AC2036" t="str">
        <f t="shared" si="312"/>
        <v>628999007703</v>
      </c>
      <c r="AD2036" t="str">
        <f t="shared" si="313"/>
        <v>Halo+,+Visual+AI+5S+mendeteksi+Violation%3A+METALDET1-LINE+8</v>
      </c>
      <c r="AE2036" t="str">
        <f t="shared" si="314"/>
        <v>https://web.whatsapp.com/send/?phone=628999007703&amp;text=Halo+,+Visual+AI+5S+mendeteksi+Violation%3A+METALDET1-LINE+8&amp;type=phone_number&amp;app_absent=0</v>
      </c>
      <c r="AF2036" t="b">
        <f>IF(ISNA(VLOOKUP(D2036&amp;"-"&amp;AB2036, Ref_Kontak!$A:$E, 4, FALSE)), FALSE, TRUE)</f>
        <v>0</v>
      </c>
      <c r="AG2036" t="str">
        <f>_xlfn.IFNA(VLOOKUP(Z2036,Ref_Kontak!H:H,1,FALSE),"FALSE")</f>
        <v>628999007703</v>
      </c>
      <c r="AH2036" t="str">
        <f t="shared" si="315"/>
        <v>METALDET1-LINE 8</v>
      </c>
      <c r="AI2036">
        <f>IF(I2036="violation",COUNTIF($AH$1:AH2036,AH2036),0)</f>
        <v>937</v>
      </c>
      <c r="AJ2036" t="str">
        <f t="shared" si="316"/>
        <v>violation-METALDET1</v>
      </c>
      <c r="AK2036">
        <f>IF(I2036="violation",COUNTIF($AJ$1:AJ2036,AJ2036),FALSE)</f>
        <v>1727</v>
      </c>
      <c r="AL2036">
        <f t="shared" si="317"/>
        <v>0</v>
      </c>
      <c r="AM2036">
        <f t="shared" si="318"/>
        <v>3</v>
      </c>
      <c r="AN2036" t="str">
        <f t="shared" si="319"/>
        <v>ALERT! 3 Violation founded @METALDET1</v>
      </c>
    </row>
    <row r="2037" spans="1:40">
      <c r="A2037" t="s">
        <v>120</v>
      </c>
      <c r="B2037" t="s">
        <v>121</v>
      </c>
      <c r="C2037" t="s">
        <v>1274</v>
      </c>
      <c r="D2037" t="s">
        <v>589</v>
      </c>
      <c r="E2037">
        <v>1</v>
      </c>
      <c r="G2037" t="s">
        <v>130</v>
      </c>
      <c r="I2037" t="s">
        <v>125</v>
      </c>
      <c r="Z2037" t="str">
        <f>IFERROR(MID(AA2037,FIND("-",H2037,1)+1,20),_xlfn.IFNA(VLOOKUP(F2037&amp;"-"&amp;AA2037,Ref_Kontak!$A:$E,4,FALSE),Ref_Kontak!$H$2))</f>
        <v>628999007703</v>
      </c>
      <c r="AA2037" t="str">
        <f t="shared" si="310"/>
        <v/>
      </c>
      <c r="AB2037" t="str">
        <f t="shared" si="311"/>
        <v/>
      </c>
      <c r="AC2037" t="str">
        <f t="shared" si="312"/>
        <v>628999007703</v>
      </c>
      <c r="AD2037" t="str">
        <f t="shared" si="313"/>
        <v>Halo+,+Visual+AI+5S+mendeteksi+Violation%3A+METALDET1-LINE+13</v>
      </c>
      <c r="AE2037" t="str">
        <f t="shared" si="314"/>
        <v>https://web.whatsapp.com/send/?phone=628999007703&amp;text=Halo+,+Visual+AI+5S+mendeteksi+Violation%3A+METALDET1-LINE+13&amp;type=phone_number&amp;app_absent=0</v>
      </c>
      <c r="AF2037" t="b">
        <f>IF(ISNA(VLOOKUP(D2037&amp;"-"&amp;AB2037, Ref_Kontak!$A:$E, 4, FALSE)), FALSE, TRUE)</f>
        <v>0</v>
      </c>
      <c r="AG2037" t="str">
        <f>_xlfn.IFNA(VLOOKUP(Z2037,Ref_Kontak!H:H,1,FALSE),"FALSE")</f>
        <v>628999007703</v>
      </c>
      <c r="AH2037" t="str">
        <f t="shared" si="315"/>
        <v>METALDET1-LINE 13</v>
      </c>
      <c r="AI2037">
        <f>IF(I2037="violation",COUNTIF($AH$1:AH2037,AH2037),0)</f>
        <v>792</v>
      </c>
      <c r="AJ2037" t="str">
        <f t="shared" si="316"/>
        <v>violation-METALDET1</v>
      </c>
      <c r="AK2037">
        <f>IF(I2037="violation",COUNTIF($AJ$1:AJ2037,AJ2037),FALSE)</f>
        <v>1728</v>
      </c>
      <c r="AL2037">
        <f t="shared" si="317"/>
        <v>0</v>
      </c>
      <c r="AM2037">
        <f t="shared" si="318"/>
        <v>3</v>
      </c>
      <c r="AN2037" t="str">
        <f t="shared" si="319"/>
        <v>ALERT! 3 Violation founded @METALDET1</v>
      </c>
    </row>
    <row r="2038" spans="1:40">
      <c r="A2038" t="s">
        <v>120</v>
      </c>
      <c r="B2038" t="s">
        <v>121</v>
      </c>
      <c r="C2038" t="s">
        <v>1274</v>
      </c>
      <c r="D2038" t="s">
        <v>1232</v>
      </c>
      <c r="E2038">
        <v>1</v>
      </c>
      <c r="G2038" t="s">
        <v>124</v>
      </c>
      <c r="I2038" t="s">
        <v>125</v>
      </c>
      <c r="Z2038" t="str">
        <f>IFERROR(MID(AA2038,FIND("-",H2038,1)+1,20),_xlfn.IFNA(VLOOKUP(F2038&amp;"-"&amp;AA2038,Ref_Kontak!$A:$E,4,FALSE),Ref_Kontak!$H$2))</f>
        <v>628999007703</v>
      </c>
      <c r="AA2038" t="str">
        <f t="shared" si="310"/>
        <v/>
      </c>
      <c r="AB2038" t="str">
        <f t="shared" si="311"/>
        <v/>
      </c>
      <c r="AC2038" t="str">
        <f t="shared" si="312"/>
        <v>628999007703</v>
      </c>
      <c r="AD2038" t="str">
        <f t="shared" si="313"/>
        <v>Halo+,+Visual+AI+5S+mendeteksi+Violation%3A+GUDANGEXP1-LINE+9</v>
      </c>
      <c r="AE2038" t="str">
        <f t="shared" si="314"/>
        <v>https://web.whatsapp.com/send/?phone=628999007703&amp;text=Halo+,+Visual+AI+5S+mendeteksi+Violation%3A+GUDANGEXP1-LINE+9&amp;type=phone_number&amp;app_absent=0</v>
      </c>
      <c r="AF2038" t="b">
        <f>IF(ISNA(VLOOKUP(D2038&amp;"-"&amp;AB2038, Ref_Kontak!$A:$E, 4, FALSE)), FALSE, TRUE)</f>
        <v>0</v>
      </c>
      <c r="AG2038" t="str">
        <f>_xlfn.IFNA(VLOOKUP(Z2038,Ref_Kontak!H:H,1,FALSE),"FALSE")</f>
        <v>628999007703</v>
      </c>
      <c r="AH2038" t="str">
        <f t="shared" si="315"/>
        <v>GUDANGEXP1-LINE 9</v>
      </c>
      <c r="AI2038">
        <f>IF(I2038="violation",COUNTIF($AH$1:AH2038,AH2038),0)</f>
        <v>41</v>
      </c>
      <c r="AJ2038" t="str">
        <f t="shared" si="316"/>
        <v>violation-GUDANGEXP1</v>
      </c>
      <c r="AK2038">
        <f>IF(I2038="violation",COUNTIF($AJ$1:AJ2038,AJ2038),FALSE)</f>
        <v>308</v>
      </c>
      <c r="AL2038">
        <f t="shared" si="317"/>
        <v>0</v>
      </c>
      <c r="AM2038">
        <f t="shared" si="318"/>
        <v>8</v>
      </c>
      <c r="AN2038" t="str">
        <f t="shared" si="319"/>
        <v>ALERT! 8 Violation founded @GUDANGEXP1</v>
      </c>
    </row>
    <row r="2039" spans="1:40">
      <c r="A2039" t="s">
        <v>120</v>
      </c>
      <c r="B2039" t="s">
        <v>121</v>
      </c>
      <c r="C2039" t="s">
        <v>1274</v>
      </c>
      <c r="D2039" t="s">
        <v>129</v>
      </c>
      <c r="E2039">
        <v>1</v>
      </c>
      <c r="G2039" t="s">
        <v>124</v>
      </c>
      <c r="I2039" t="s">
        <v>125</v>
      </c>
      <c r="Z2039" t="str">
        <f>IFERROR(MID(AA2039,FIND("-",H2039,1)+1,20),_xlfn.IFNA(VLOOKUP(F2039&amp;"-"&amp;AA2039,Ref_Kontak!$A:$E,4,FALSE),Ref_Kontak!$H$2))</f>
        <v>628999007703</v>
      </c>
      <c r="AA2039" t="str">
        <f t="shared" si="310"/>
        <v/>
      </c>
      <c r="AB2039" t="str">
        <f t="shared" si="311"/>
        <v/>
      </c>
      <c r="AC2039" t="str">
        <f t="shared" si="312"/>
        <v>628999007703</v>
      </c>
      <c r="AD2039" t="str">
        <f t="shared" si="313"/>
        <v>Halo+,+Visual+AI+5S+mendeteksi+Violation%3A+GUDANGEXP1-LINE+8</v>
      </c>
      <c r="AE2039" t="str">
        <f t="shared" si="314"/>
        <v>https://web.whatsapp.com/send/?phone=628999007703&amp;text=Halo+,+Visual+AI+5S+mendeteksi+Violation%3A+GUDANGEXP1-LINE+8&amp;type=phone_number&amp;app_absent=0</v>
      </c>
      <c r="AF2039" t="b">
        <f>IF(ISNA(VLOOKUP(D2039&amp;"-"&amp;AB2039, Ref_Kontak!$A:$E, 4, FALSE)), FALSE, TRUE)</f>
        <v>0</v>
      </c>
      <c r="AG2039" t="str">
        <f>_xlfn.IFNA(VLOOKUP(Z2039,Ref_Kontak!H:H,1,FALSE),"FALSE")</f>
        <v>628999007703</v>
      </c>
      <c r="AH2039" t="str">
        <f t="shared" si="315"/>
        <v>GUDANGEXP1-LINE 8</v>
      </c>
      <c r="AI2039">
        <f>IF(I2039="violation",COUNTIF($AH$1:AH2039,AH2039),0)</f>
        <v>35</v>
      </c>
      <c r="AJ2039" t="str">
        <f t="shared" si="316"/>
        <v>violation-GUDANGEXP1</v>
      </c>
      <c r="AK2039">
        <f>IF(I2039="violation",COUNTIF($AJ$1:AJ2039,AJ2039),FALSE)</f>
        <v>309</v>
      </c>
      <c r="AL2039">
        <f t="shared" si="317"/>
        <v>0</v>
      </c>
      <c r="AM2039">
        <f t="shared" si="318"/>
        <v>8</v>
      </c>
      <c r="AN2039" t="str">
        <f t="shared" si="319"/>
        <v>ALERT! 8 Violation founded @GUDANGEXP1</v>
      </c>
    </row>
    <row r="2040" spans="1:40">
      <c r="A2040" t="s">
        <v>120</v>
      </c>
      <c r="B2040" t="s">
        <v>121</v>
      </c>
      <c r="C2040" t="s">
        <v>1275</v>
      </c>
      <c r="D2040" t="s">
        <v>589</v>
      </c>
      <c r="E2040">
        <v>1</v>
      </c>
      <c r="G2040" t="s">
        <v>130</v>
      </c>
      <c r="I2040" t="s">
        <v>125</v>
      </c>
      <c r="Z2040" t="str">
        <f>IFERROR(MID(AA2040,FIND("-",H2040,1)+1,20),_xlfn.IFNA(VLOOKUP(F2040&amp;"-"&amp;AA2040,Ref_Kontak!$A:$E,4,FALSE),Ref_Kontak!$H$2))</f>
        <v>628999007703</v>
      </c>
      <c r="AA2040" t="str">
        <f t="shared" si="310"/>
        <v/>
      </c>
      <c r="AB2040" t="str">
        <f t="shared" si="311"/>
        <v/>
      </c>
      <c r="AC2040" t="str">
        <f t="shared" si="312"/>
        <v>628999007703</v>
      </c>
      <c r="AD2040" t="str">
        <f t="shared" si="313"/>
        <v>Halo+,+Visual+AI+5S+mendeteksi+Violation%3A+METALDET1-LINE+13</v>
      </c>
      <c r="AE2040" t="str">
        <f t="shared" si="314"/>
        <v>https://web.whatsapp.com/send/?phone=628999007703&amp;text=Halo+,+Visual+AI+5S+mendeteksi+Violation%3A+METALDET1-LINE+13&amp;type=phone_number&amp;app_absent=0</v>
      </c>
      <c r="AF2040" t="b">
        <f>IF(ISNA(VLOOKUP(D2040&amp;"-"&amp;AB2040, Ref_Kontak!$A:$E, 4, FALSE)), FALSE, TRUE)</f>
        <v>0</v>
      </c>
      <c r="AG2040" t="str">
        <f>_xlfn.IFNA(VLOOKUP(Z2040,Ref_Kontak!H:H,1,FALSE),"FALSE")</f>
        <v>628999007703</v>
      </c>
      <c r="AH2040" t="str">
        <f t="shared" si="315"/>
        <v>METALDET1-LINE 13</v>
      </c>
      <c r="AI2040">
        <f>IF(I2040="violation",COUNTIF($AH$1:AH2040,AH2040),0)</f>
        <v>793</v>
      </c>
      <c r="AJ2040" t="str">
        <f t="shared" si="316"/>
        <v>violation-METALDET1</v>
      </c>
      <c r="AK2040">
        <f>IF(I2040="violation",COUNTIF($AJ$1:AJ2040,AJ2040),FALSE)</f>
        <v>1729</v>
      </c>
      <c r="AL2040">
        <f t="shared" si="317"/>
        <v>0</v>
      </c>
      <c r="AM2040">
        <f t="shared" si="318"/>
        <v>3</v>
      </c>
      <c r="AN2040" t="str">
        <f t="shared" si="319"/>
        <v>ALERT! 3 Violation founded @METALDET1</v>
      </c>
    </row>
    <row r="2041" spans="1:40">
      <c r="A2041" t="s">
        <v>120</v>
      </c>
      <c r="B2041" t="s">
        <v>121</v>
      </c>
      <c r="C2041" t="s">
        <v>1275</v>
      </c>
      <c r="D2041" t="s">
        <v>129</v>
      </c>
      <c r="E2041">
        <v>1</v>
      </c>
      <c r="G2041" t="s">
        <v>130</v>
      </c>
      <c r="I2041" t="s">
        <v>125</v>
      </c>
      <c r="Z2041" t="str">
        <f>IFERROR(MID(AA2041,FIND("-",H2041,1)+1,20),_xlfn.IFNA(VLOOKUP(F2041&amp;"-"&amp;AA2041,Ref_Kontak!$A:$E,4,FALSE),Ref_Kontak!$H$2))</f>
        <v>628999007703</v>
      </c>
      <c r="AA2041" t="str">
        <f t="shared" si="310"/>
        <v/>
      </c>
      <c r="AB2041" t="str">
        <f t="shared" si="311"/>
        <v/>
      </c>
      <c r="AC2041" t="str">
        <f t="shared" si="312"/>
        <v>628999007703</v>
      </c>
      <c r="AD2041" t="str">
        <f t="shared" si="313"/>
        <v>Halo+,+Visual+AI+5S+mendeteksi+Violation%3A+METALDET1-LINE+8</v>
      </c>
      <c r="AE2041" t="str">
        <f t="shared" si="314"/>
        <v>https://web.whatsapp.com/send/?phone=628999007703&amp;text=Halo+,+Visual+AI+5S+mendeteksi+Violation%3A+METALDET1-LINE+8&amp;type=phone_number&amp;app_absent=0</v>
      </c>
      <c r="AF2041" t="b">
        <f>IF(ISNA(VLOOKUP(D2041&amp;"-"&amp;AB2041, Ref_Kontak!$A:$E, 4, FALSE)), FALSE, TRUE)</f>
        <v>0</v>
      </c>
      <c r="AG2041" t="str">
        <f>_xlfn.IFNA(VLOOKUP(Z2041,Ref_Kontak!H:H,1,FALSE),"FALSE")</f>
        <v>628999007703</v>
      </c>
      <c r="AH2041" t="str">
        <f t="shared" si="315"/>
        <v>METALDET1-LINE 8</v>
      </c>
      <c r="AI2041">
        <f>IF(I2041="violation",COUNTIF($AH$1:AH2041,AH2041),0)</f>
        <v>938</v>
      </c>
      <c r="AJ2041" t="str">
        <f t="shared" si="316"/>
        <v>violation-METALDET1</v>
      </c>
      <c r="AK2041">
        <f>IF(I2041="violation",COUNTIF($AJ$1:AJ2041,AJ2041),FALSE)</f>
        <v>1730</v>
      </c>
      <c r="AL2041">
        <f t="shared" si="317"/>
        <v>0</v>
      </c>
      <c r="AM2041">
        <f t="shared" si="318"/>
        <v>3</v>
      </c>
      <c r="AN2041" t="str">
        <f t="shared" si="319"/>
        <v>ALERT! 3 Violation founded @METALDET1</v>
      </c>
    </row>
    <row r="2042" spans="1:40">
      <c r="A2042" t="s">
        <v>120</v>
      </c>
      <c r="B2042" t="s">
        <v>121</v>
      </c>
      <c r="C2042" t="s">
        <v>1275</v>
      </c>
      <c r="D2042" t="s">
        <v>1232</v>
      </c>
      <c r="E2042">
        <v>1</v>
      </c>
      <c r="G2042" t="s">
        <v>124</v>
      </c>
      <c r="I2042" t="s">
        <v>125</v>
      </c>
      <c r="Z2042" t="str">
        <f>IFERROR(MID(AA2042,FIND("-",H2042,1)+1,20),_xlfn.IFNA(VLOOKUP(F2042&amp;"-"&amp;AA2042,Ref_Kontak!$A:$E,4,FALSE),Ref_Kontak!$H$2))</f>
        <v>628999007703</v>
      </c>
      <c r="AA2042" t="str">
        <f t="shared" si="310"/>
        <v/>
      </c>
      <c r="AB2042" t="str">
        <f t="shared" si="311"/>
        <v/>
      </c>
      <c r="AC2042" t="str">
        <f t="shared" si="312"/>
        <v>628999007703</v>
      </c>
      <c r="AD2042" t="str">
        <f t="shared" si="313"/>
        <v>Halo+,+Visual+AI+5S+mendeteksi+Violation%3A+GUDANGEXP1-LINE+9</v>
      </c>
      <c r="AE2042" t="str">
        <f t="shared" si="314"/>
        <v>https://web.whatsapp.com/send/?phone=628999007703&amp;text=Halo+,+Visual+AI+5S+mendeteksi+Violation%3A+GUDANGEXP1-LINE+9&amp;type=phone_number&amp;app_absent=0</v>
      </c>
      <c r="AF2042" t="b">
        <f>IF(ISNA(VLOOKUP(D2042&amp;"-"&amp;AB2042, Ref_Kontak!$A:$E, 4, FALSE)), FALSE, TRUE)</f>
        <v>0</v>
      </c>
      <c r="AG2042" t="str">
        <f>_xlfn.IFNA(VLOOKUP(Z2042,Ref_Kontak!H:H,1,FALSE),"FALSE")</f>
        <v>628999007703</v>
      </c>
      <c r="AH2042" t="str">
        <f t="shared" si="315"/>
        <v>GUDANGEXP1-LINE 9</v>
      </c>
      <c r="AI2042">
        <f>IF(I2042="violation",COUNTIF($AH$1:AH2042,AH2042),0)</f>
        <v>42</v>
      </c>
      <c r="AJ2042" t="str">
        <f t="shared" si="316"/>
        <v>violation-GUDANGEXP1</v>
      </c>
      <c r="AK2042">
        <f>IF(I2042="violation",COUNTIF($AJ$1:AJ2042,AJ2042),FALSE)</f>
        <v>310</v>
      </c>
      <c r="AL2042">
        <f t="shared" si="317"/>
        <v>0</v>
      </c>
      <c r="AM2042">
        <f t="shared" si="318"/>
        <v>8</v>
      </c>
      <c r="AN2042" t="str">
        <f t="shared" si="319"/>
        <v>ALERT! 8 Violation founded @GUDANGEXP1</v>
      </c>
    </row>
    <row r="2043" spans="1:40">
      <c r="A2043" t="s">
        <v>120</v>
      </c>
      <c r="B2043" t="s">
        <v>121</v>
      </c>
      <c r="C2043" t="s">
        <v>1275</v>
      </c>
      <c r="D2043" t="s">
        <v>129</v>
      </c>
      <c r="E2043">
        <v>1</v>
      </c>
      <c r="G2043" t="s">
        <v>124</v>
      </c>
      <c r="I2043" t="s">
        <v>125</v>
      </c>
      <c r="Z2043" t="str">
        <f>IFERROR(MID(AA2043,FIND("-",H2043,1)+1,20),_xlfn.IFNA(VLOOKUP(F2043&amp;"-"&amp;AA2043,Ref_Kontak!$A:$E,4,FALSE),Ref_Kontak!$H$2))</f>
        <v>628999007703</v>
      </c>
      <c r="AA2043" t="str">
        <f t="shared" si="310"/>
        <v/>
      </c>
      <c r="AB2043" t="str">
        <f t="shared" si="311"/>
        <v/>
      </c>
      <c r="AC2043" t="str">
        <f t="shared" si="312"/>
        <v>628999007703</v>
      </c>
      <c r="AD2043" t="str">
        <f t="shared" si="313"/>
        <v>Halo+,+Visual+AI+5S+mendeteksi+Violation%3A+GUDANGEXP1-LINE+8</v>
      </c>
      <c r="AE2043" t="str">
        <f t="shared" si="314"/>
        <v>https://web.whatsapp.com/send/?phone=628999007703&amp;text=Halo+,+Visual+AI+5S+mendeteksi+Violation%3A+GUDANGEXP1-LINE+8&amp;type=phone_number&amp;app_absent=0</v>
      </c>
      <c r="AF2043" t="b">
        <f>IF(ISNA(VLOOKUP(D2043&amp;"-"&amp;AB2043, Ref_Kontak!$A:$E, 4, FALSE)), FALSE, TRUE)</f>
        <v>0</v>
      </c>
      <c r="AG2043" t="str">
        <f>_xlfn.IFNA(VLOOKUP(Z2043,Ref_Kontak!H:H,1,FALSE),"FALSE")</f>
        <v>628999007703</v>
      </c>
      <c r="AH2043" t="str">
        <f t="shared" si="315"/>
        <v>GUDANGEXP1-LINE 8</v>
      </c>
      <c r="AI2043">
        <f>IF(I2043="violation",COUNTIF($AH$1:AH2043,AH2043),0)</f>
        <v>36</v>
      </c>
      <c r="AJ2043" t="str">
        <f t="shared" si="316"/>
        <v>violation-GUDANGEXP1</v>
      </c>
      <c r="AK2043">
        <f>IF(I2043="violation",COUNTIF($AJ$1:AJ2043,AJ2043),FALSE)</f>
        <v>311</v>
      </c>
      <c r="AL2043">
        <f t="shared" si="317"/>
        <v>0</v>
      </c>
      <c r="AM2043">
        <f t="shared" si="318"/>
        <v>8</v>
      </c>
      <c r="AN2043" t="str">
        <f t="shared" si="319"/>
        <v>ALERT! 8 Violation founded @GUDANGEXP1</v>
      </c>
    </row>
    <row r="2044" spans="1:40">
      <c r="A2044" t="s">
        <v>120</v>
      </c>
      <c r="B2044" t="s">
        <v>121</v>
      </c>
      <c r="C2044" t="s">
        <v>1276</v>
      </c>
      <c r="D2044" t="s">
        <v>129</v>
      </c>
      <c r="E2044">
        <v>1</v>
      </c>
      <c r="G2044" t="s">
        <v>130</v>
      </c>
      <c r="I2044" t="s">
        <v>125</v>
      </c>
      <c r="Z2044" t="str">
        <f>IFERROR(MID(AA2044,FIND("-",H2044,1)+1,20),_xlfn.IFNA(VLOOKUP(F2044&amp;"-"&amp;AA2044,Ref_Kontak!$A:$E,4,FALSE),Ref_Kontak!$H$2))</f>
        <v>628999007703</v>
      </c>
      <c r="AA2044" t="str">
        <f t="shared" si="310"/>
        <v/>
      </c>
      <c r="AB2044" t="str">
        <f t="shared" si="311"/>
        <v/>
      </c>
      <c r="AC2044" t="str">
        <f t="shared" si="312"/>
        <v>628999007703</v>
      </c>
      <c r="AD2044" t="str">
        <f t="shared" si="313"/>
        <v>Halo+,+Visual+AI+5S+mendeteksi+Violation%3A+METALDET1-LINE+8</v>
      </c>
      <c r="AE2044" t="str">
        <f t="shared" si="314"/>
        <v>https://web.whatsapp.com/send/?phone=628999007703&amp;text=Halo+,+Visual+AI+5S+mendeteksi+Violation%3A+METALDET1-LINE+8&amp;type=phone_number&amp;app_absent=0</v>
      </c>
      <c r="AF2044" t="b">
        <f>IF(ISNA(VLOOKUP(D2044&amp;"-"&amp;AB2044, Ref_Kontak!$A:$E, 4, FALSE)), FALSE, TRUE)</f>
        <v>0</v>
      </c>
      <c r="AG2044" t="str">
        <f>_xlfn.IFNA(VLOOKUP(Z2044,Ref_Kontak!H:H,1,FALSE),"FALSE")</f>
        <v>628999007703</v>
      </c>
      <c r="AH2044" t="str">
        <f t="shared" si="315"/>
        <v>METALDET1-LINE 8</v>
      </c>
      <c r="AI2044">
        <f>IF(I2044="violation",COUNTIF($AH$1:AH2044,AH2044),0)</f>
        <v>939</v>
      </c>
      <c r="AJ2044" t="str">
        <f t="shared" si="316"/>
        <v>violation-METALDET1</v>
      </c>
      <c r="AK2044">
        <f>IF(I2044="violation",COUNTIF($AJ$1:AJ2044,AJ2044),FALSE)</f>
        <v>1731</v>
      </c>
      <c r="AL2044">
        <f t="shared" si="317"/>
        <v>0</v>
      </c>
      <c r="AM2044">
        <f t="shared" si="318"/>
        <v>3</v>
      </c>
      <c r="AN2044" t="str">
        <f t="shared" si="319"/>
        <v>ALERT! 3 Violation founded @METALDET1</v>
      </c>
    </row>
    <row r="2045" spans="1:40">
      <c r="A2045" t="s">
        <v>120</v>
      </c>
      <c r="B2045" t="s">
        <v>121</v>
      </c>
      <c r="C2045" t="s">
        <v>1276</v>
      </c>
      <c r="D2045" t="s">
        <v>589</v>
      </c>
      <c r="E2045">
        <v>1</v>
      </c>
      <c r="G2045" t="s">
        <v>130</v>
      </c>
      <c r="I2045" t="s">
        <v>125</v>
      </c>
      <c r="Z2045" t="str">
        <f>IFERROR(MID(AA2045,FIND("-",H2045,1)+1,20),_xlfn.IFNA(VLOOKUP(F2045&amp;"-"&amp;AA2045,Ref_Kontak!$A:$E,4,FALSE),Ref_Kontak!$H$2))</f>
        <v>628999007703</v>
      </c>
      <c r="AA2045" t="str">
        <f t="shared" si="310"/>
        <v/>
      </c>
      <c r="AB2045" t="str">
        <f t="shared" si="311"/>
        <v/>
      </c>
      <c r="AC2045" t="str">
        <f t="shared" si="312"/>
        <v>628999007703</v>
      </c>
      <c r="AD2045" t="str">
        <f t="shared" si="313"/>
        <v>Halo+,+Visual+AI+5S+mendeteksi+Violation%3A+METALDET1-LINE+13</v>
      </c>
      <c r="AE2045" t="str">
        <f t="shared" si="314"/>
        <v>https://web.whatsapp.com/send/?phone=628999007703&amp;text=Halo+,+Visual+AI+5S+mendeteksi+Violation%3A+METALDET1-LINE+13&amp;type=phone_number&amp;app_absent=0</v>
      </c>
      <c r="AF2045" t="b">
        <f>IF(ISNA(VLOOKUP(D2045&amp;"-"&amp;AB2045, Ref_Kontak!$A:$E, 4, FALSE)), FALSE, TRUE)</f>
        <v>0</v>
      </c>
      <c r="AG2045" t="str">
        <f>_xlfn.IFNA(VLOOKUP(Z2045,Ref_Kontak!H:H,1,FALSE),"FALSE")</f>
        <v>628999007703</v>
      </c>
      <c r="AH2045" t="str">
        <f t="shared" si="315"/>
        <v>METALDET1-LINE 13</v>
      </c>
      <c r="AI2045">
        <f>IF(I2045="violation",COUNTIF($AH$1:AH2045,AH2045),0)</f>
        <v>794</v>
      </c>
      <c r="AJ2045" t="str">
        <f t="shared" si="316"/>
        <v>violation-METALDET1</v>
      </c>
      <c r="AK2045">
        <f>IF(I2045="violation",COUNTIF($AJ$1:AJ2045,AJ2045),FALSE)</f>
        <v>1732</v>
      </c>
      <c r="AL2045">
        <f t="shared" si="317"/>
        <v>0</v>
      </c>
      <c r="AM2045">
        <f t="shared" si="318"/>
        <v>3</v>
      </c>
      <c r="AN2045" t="str">
        <f t="shared" si="319"/>
        <v>ALERT! 3 Violation founded @METALDET1</v>
      </c>
    </row>
    <row r="2046" spans="1:40">
      <c r="A2046" t="s">
        <v>120</v>
      </c>
      <c r="B2046" t="s">
        <v>121</v>
      </c>
      <c r="C2046" t="s">
        <v>1276</v>
      </c>
      <c r="D2046" t="s">
        <v>1232</v>
      </c>
      <c r="E2046">
        <v>1</v>
      </c>
      <c r="G2046" t="s">
        <v>124</v>
      </c>
      <c r="I2046" t="s">
        <v>125</v>
      </c>
      <c r="Z2046" t="str">
        <f>IFERROR(MID(AA2046,FIND("-",H2046,1)+1,20),_xlfn.IFNA(VLOOKUP(F2046&amp;"-"&amp;AA2046,Ref_Kontak!$A:$E,4,FALSE),Ref_Kontak!$H$2))</f>
        <v>628999007703</v>
      </c>
      <c r="AA2046" t="str">
        <f t="shared" si="310"/>
        <v/>
      </c>
      <c r="AB2046" t="str">
        <f t="shared" si="311"/>
        <v/>
      </c>
      <c r="AC2046" t="str">
        <f t="shared" si="312"/>
        <v>628999007703</v>
      </c>
      <c r="AD2046" t="str">
        <f t="shared" si="313"/>
        <v>Halo+,+Visual+AI+5S+mendeteksi+Violation%3A+GUDANGEXP1-LINE+9</v>
      </c>
      <c r="AE2046" t="str">
        <f t="shared" si="314"/>
        <v>https://web.whatsapp.com/send/?phone=628999007703&amp;text=Halo+,+Visual+AI+5S+mendeteksi+Violation%3A+GUDANGEXP1-LINE+9&amp;type=phone_number&amp;app_absent=0</v>
      </c>
      <c r="AF2046" t="b">
        <f>IF(ISNA(VLOOKUP(D2046&amp;"-"&amp;AB2046, Ref_Kontak!$A:$E, 4, FALSE)), FALSE, TRUE)</f>
        <v>0</v>
      </c>
      <c r="AG2046" t="str">
        <f>_xlfn.IFNA(VLOOKUP(Z2046,Ref_Kontak!H:H,1,FALSE),"FALSE")</f>
        <v>628999007703</v>
      </c>
      <c r="AH2046" t="str">
        <f t="shared" si="315"/>
        <v>GUDANGEXP1-LINE 9</v>
      </c>
      <c r="AI2046">
        <f>IF(I2046="violation",COUNTIF($AH$1:AH2046,AH2046),0)</f>
        <v>43</v>
      </c>
      <c r="AJ2046" t="str">
        <f t="shared" si="316"/>
        <v>violation-GUDANGEXP1</v>
      </c>
      <c r="AK2046">
        <f>IF(I2046="violation",COUNTIF($AJ$1:AJ2046,AJ2046),FALSE)</f>
        <v>312</v>
      </c>
      <c r="AL2046">
        <f t="shared" si="317"/>
        <v>0</v>
      </c>
      <c r="AM2046">
        <f t="shared" si="318"/>
        <v>8</v>
      </c>
      <c r="AN2046" t="str">
        <f t="shared" si="319"/>
        <v>ALERT! 8 Violation founded @GUDANGEXP1</v>
      </c>
    </row>
    <row r="2047" spans="1:40">
      <c r="A2047" t="s">
        <v>120</v>
      </c>
      <c r="B2047" t="s">
        <v>121</v>
      </c>
      <c r="C2047" t="s">
        <v>1276</v>
      </c>
      <c r="D2047" t="s">
        <v>129</v>
      </c>
      <c r="E2047">
        <v>1</v>
      </c>
      <c r="G2047" t="s">
        <v>124</v>
      </c>
      <c r="I2047" t="s">
        <v>125</v>
      </c>
      <c r="Z2047" t="str">
        <f>IFERROR(MID(AA2047,FIND("-",H2047,1)+1,20),_xlfn.IFNA(VLOOKUP(F2047&amp;"-"&amp;AA2047,Ref_Kontak!$A:$E,4,FALSE),Ref_Kontak!$H$2))</f>
        <v>628999007703</v>
      </c>
      <c r="AA2047" t="str">
        <f t="shared" si="310"/>
        <v/>
      </c>
      <c r="AB2047" t="str">
        <f t="shared" si="311"/>
        <v/>
      </c>
      <c r="AC2047" t="str">
        <f t="shared" si="312"/>
        <v>628999007703</v>
      </c>
      <c r="AD2047" t="str">
        <f t="shared" si="313"/>
        <v>Halo+,+Visual+AI+5S+mendeteksi+Violation%3A+GUDANGEXP1-LINE+8</v>
      </c>
      <c r="AE2047" t="str">
        <f t="shared" si="314"/>
        <v>https://web.whatsapp.com/send/?phone=628999007703&amp;text=Halo+,+Visual+AI+5S+mendeteksi+Violation%3A+GUDANGEXP1-LINE+8&amp;type=phone_number&amp;app_absent=0</v>
      </c>
      <c r="AF2047" t="b">
        <f>IF(ISNA(VLOOKUP(D2047&amp;"-"&amp;AB2047, Ref_Kontak!$A:$E, 4, FALSE)), FALSE, TRUE)</f>
        <v>0</v>
      </c>
      <c r="AG2047" t="str">
        <f>_xlfn.IFNA(VLOOKUP(Z2047,Ref_Kontak!H:H,1,FALSE),"FALSE")</f>
        <v>628999007703</v>
      </c>
      <c r="AH2047" t="str">
        <f t="shared" si="315"/>
        <v>GUDANGEXP1-LINE 8</v>
      </c>
      <c r="AI2047">
        <f>IF(I2047="violation",COUNTIF($AH$1:AH2047,AH2047),0)</f>
        <v>37</v>
      </c>
      <c r="AJ2047" t="str">
        <f t="shared" si="316"/>
        <v>violation-GUDANGEXP1</v>
      </c>
      <c r="AK2047">
        <f>IF(I2047="violation",COUNTIF($AJ$1:AJ2047,AJ2047),FALSE)</f>
        <v>313</v>
      </c>
      <c r="AL2047">
        <f t="shared" si="317"/>
        <v>0</v>
      </c>
      <c r="AM2047">
        <f t="shared" si="318"/>
        <v>8</v>
      </c>
      <c r="AN2047" t="str">
        <f t="shared" si="319"/>
        <v>ALERT! 8 Violation founded @GUDANGEXP1</v>
      </c>
    </row>
    <row r="2048" spans="1:40">
      <c r="A2048" t="s">
        <v>120</v>
      </c>
      <c r="B2048" t="s">
        <v>121</v>
      </c>
      <c r="C2048" t="s">
        <v>1277</v>
      </c>
      <c r="D2048" t="s">
        <v>129</v>
      </c>
      <c r="E2048">
        <v>1</v>
      </c>
      <c r="G2048" t="s">
        <v>130</v>
      </c>
      <c r="I2048" t="s">
        <v>125</v>
      </c>
      <c r="Z2048" t="str">
        <f>IFERROR(MID(AA2048,FIND("-",H2048,1)+1,20),_xlfn.IFNA(VLOOKUP(F2048&amp;"-"&amp;AA2048,Ref_Kontak!$A:$E,4,FALSE),Ref_Kontak!$H$2))</f>
        <v>628999007703</v>
      </c>
      <c r="AA2048" t="str">
        <f t="shared" si="310"/>
        <v/>
      </c>
      <c r="AB2048" t="str">
        <f t="shared" si="311"/>
        <v/>
      </c>
      <c r="AC2048" t="str">
        <f t="shared" si="312"/>
        <v>628999007703</v>
      </c>
      <c r="AD2048" t="str">
        <f t="shared" si="313"/>
        <v>Halo+,+Visual+AI+5S+mendeteksi+Violation%3A+METALDET1-LINE+8</v>
      </c>
      <c r="AE2048" t="str">
        <f t="shared" si="314"/>
        <v>https://web.whatsapp.com/send/?phone=628999007703&amp;text=Halo+,+Visual+AI+5S+mendeteksi+Violation%3A+METALDET1-LINE+8&amp;type=phone_number&amp;app_absent=0</v>
      </c>
      <c r="AF2048" t="b">
        <f>IF(ISNA(VLOOKUP(D2048&amp;"-"&amp;AB2048, Ref_Kontak!$A:$E, 4, FALSE)), FALSE, TRUE)</f>
        <v>0</v>
      </c>
      <c r="AG2048" t="str">
        <f>_xlfn.IFNA(VLOOKUP(Z2048,Ref_Kontak!H:H,1,FALSE),"FALSE")</f>
        <v>628999007703</v>
      </c>
      <c r="AH2048" t="str">
        <f t="shared" si="315"/>
        <v>METALDET1-LINE 8</v>
      </c>
      <c r="AI2048">
        <f>IF(I2048="violation",COUNTIF($AH$1:AH2048,AH2048),0)</f>
        <v>940</v>
      </c>
      <c r="AJ2048" t="str">
        <f t="shared" si="316"/>
        <v>violation-METALDET1</v>
      </c>
      <c r="AK2048">
        <f>IF(I2048="violation",COUNTIF($AJ$1:AJ2048,AJ2048),FALSE)</f>
        <v>1733</v>
      </c>
      <c r="AL2048">
        <f t="shared" si="317"/>
        <v>0</v>
      </c>
      <c r="AM2048">
        <f t="shared" si="318"/>
        <v>3</v>
      </c>
      <c r="AN2048" t="str">
        <f t="shared" si="319"/>
        <v>ALERT! 3 Violation founded @METALDET1</v>
      </c>
    </row>
    <row r="2049" spans="1:40">
      <c r="A2049" t="s">
        <v>120</v>
      </c>
      <c r="B2049" t="s">
        <v>121</v>
      </c>
      <c r="C2049" t="s">
        <v>1277</v>
      </c>
      <c r="D2049" t="s">
        <v>1232</v>
      </c>
      <c r="E2049">
        <v>1</v>
      </c>
      <c r="G2049" t="s">
        <v>124</v>
      </c>
      <c r="I2049" t="s">
        <v>125</v>
      </c>
      <c r="Z2049" t="str">
        <f>IFERROR(MID(AA2049,FIND("-",H2049,1)+1,20),_xlfn.IFNA(VLOOKUP(F2049&amp;"-"&amp;AA2049,Ref_Kontak!$A:$E,4,FALSE),Ref_Kontak!$H$2))</f>
        <v>628999007703</v>
      </c>
      <c r="AA2049" t="str">
        <f t="shared" si="310"/>
        <v/>
      </c>
      <c r="AB2049" t="str">
        <f t="shared" si="311"/>
        <v/>
      </c>
      <c r="AC2049" t="str">
        <f t="shared" si="312"/>
        <v>628999007703</v>
      </c>
      <c r="AD2049" t="str">
        <f t="shared" si="313"/>
        <v>Halo+,+Visual+AI+5S+mendeteksi+Violation%3A+GUDANGEXP1-LINE+9</v>
      </c>
      <c r="AE2049" t="str">
        <f t="shared" si="314"/>
        <v>https://web.whatsapp.com/send/?phone=628999007703&amp;text=Halo+,+Visual+AI+5S+mendeteksi+Violation%3A+GUDANGEXP1-LINE+9&amp;type=phone_number&amp;app_absent=0</v>
      </c>
      <c r="AF2049" t="b">
        <f>IF(ISNA(VLOOKUP(D2049&amp;"-"&amp;AB2049, Ref_Kontak!$A:$E, 4, FALSE)), FALSE, TRUE)</f>
        <v>0</v>
      </c>
      <c r="AG2049" t="str">
        <f>_xlfn.IFNA(VLOOKUP(Z2049,Ref_Kontak!H:H,1,FALSE),"FALSE")</f>
        <v>628999007703</v>
      </c>
      <c r="AH2049" t="str">
        <f t="shared" si="315"/>
        <v>GUDANGEXP1-LINE 9</v>
      </c>
      <c r="AI2049">
        <f>IF(I2049="violation",COUNTIF($AH$1:AH2049,AH2049),0)</f>
        <v>44</v>
      </c>
      <c r="AJ2049" t="str">
        <f t="shared" si="316"/>
        <v>violation-GUDANGEXP1</v>
      </c>
      <c r="AK2049">
        <f>IF(I2049="violation",COUNTIF($AJ$1:AJ2049,AJ2049),FALSE)</f>
        <v>314</v>
      </c>
      <c r="AL2049">
        <f t="shared" si="317"/>
        <v>0</v>
      </c>
      <c r="AM2049">
        <f t="shared" si="318"/>
        <v>8</v>
      </c>
      <c r="AN2049" t="str">
        <f t="shared" si="319"/>
        <v>ALERT! 8 Violation founded @GUDANGEXP1</v>
      </c>
    </row>
    <row r="2050" spans="1:40">
      <c r="A2050" t="s">
        <v>120</v>
      </c>
      <c r="B2050" t="s">
        <v>121</v>
      </c>
      <c r="C2050" t="s">
        <v>1277</v>
      </c>
      <c r="D2050" t="s">
        <v>129</v>
      </c>
      <c r="E2050">
        <v>1</v>
      </c>
      <c r="G2050" t="s">
        <v>124</v>
      </c>
      <c r="I2050" t="s">
        <v>125</v>
      </c>
      <c r="Z2050" t="str">
        <f>IFERROR(MID(AA2050,FIND("-",H2050,1)+1,20),_xlfn.IFNA(VLOOKUP(F2050&amp;"-"&amp;AA2050,Ref_Kontak!$A:$E,4,FALSE),Ref_Kontak!$H$2))</f>
        <v>628999007703</v>
      </c>
      <c r="AA2050" t="str">
        <f t="shared" ref="AA2050:AA2113" si="320">CLEAN(SUBSTITUTE(H2050," ",""))</f>
        <v/>
      </c>
      <c r="AB2050" t="str">
        <f t="shared" ref="AB2050:AB2113" si="321">IFERROR(LEFT(AA2050,FIND("-",H2050,1)-1),CLEAN(SUBSTITUTE(SUBSTITUTE(H2050," ",""),"-","")))</f>
        <v/>
      </c>
      <c r="AC2050" t="str">
        <f t="shared" ref="AC2050:AC2113" si="322">IF(LEFT(Z2050,1)="0","62"&amp; MID(Z2050,2,999),Z2050)</f>
        <v>628999007703</v>
      </c>
      <c r="AD2050" t="str">
        <f t="shared" ref="AD2050:AD2113" si="323">"Halo+"&amp;AB2050&amp;","&amp;"+Visual+AI+5S+mendeteksi+Violation%3A+"&amp;SUBSTITUTE(AH2050," ","+")</f>
        <v>Halo+,+Visual+AI+5S+mendeteksi+Violation%3A+GUDANGEXP1-LINE+8</v>
      </c>
      <c r="AE2050" t="str">
        <f t="shared" ref="AE2050:AE2113" si="324">"https://web.whatsapp.com/send/?phone="&amp;AC2050&amp;"&amp;text="&amp;AD2050&amp;"&amp;type=phone_number&amp;app_absent=0"</f>
        <v>https://web.whatsapp.com/send/?phone=628999007703&amp;text=Halo+,+Visual+AI+5S+mendeteksi+Violation%3A+GUDANGEXP1-LINE+8&amp;type=phone_number&amp;app_absent=0</v>
      </c>
      <c r="AF2050" t="b">
        <f>IF(ISNA(VLOOKUP(D2050&amp;"-"&amp;AB2050, Ref_Kontak!$A:$E, 4, FALSE)), FALSE, TRUE)</f>
        <v>0</v>
      </c>
      <c r="AG2050" t="str">
        <f>_xlfn.IFNA(VLOOKUP(Z2050,Ref_Kontak!H:H,1,FALSE),"FALSE")</f>
        <v>628999007703</v>
      </c>
      <c r="AH2050" t="str">
        <f t="shared" ref="AH2050:AH2113" si="325">G2050&amp;"-"&amp;D2050</f>
        <v>GUDANGEXP1-LINE 8</v>
      </c>
      <c r="AI2050">
        <f>IF(I2050="violation",COUNTIF($AH$1:AH2050,AH2050),0)</f>
        <v>38</v>
      </c>
      <c r="AJ2050" t="str">
        <f t="shared" si="316"/>
        <v>violation-GUDANGEXP1</v>
      </c>
      <c r="AK2050">
        <f>IF(I2050="violation",COUNTIF($AJ$1:AJ2050,AJ2050),FALSE)</f>
        <v>315</v>
      </c>
      <c r="AL2050">
        <f t="shared" si="317"/>
        <v>0</v>
      </c>
      <c r="AM2050">
        <f t="shared" si="318"/>
        <v>8</v>
      </c>
      <c r="AN2050" t="str">
        <f t="shared" si="319"/>
        <v>ALERT! 8 Violation founded @GUDANGEXP1</v>
      </c>
    </row>
    <row r="2051" spans="1:40">
      <c r="A2051" t="s">
        <v>120</v>
      </c>
      <c r="B2051" t="s">
        <v>121</v>
      </c>
      <c r="C2051" t="s">
        <v>1278</v>
      </c>
      <c r="D2051" t="s">
        <v>589</v>
      </c>
      <c r="E2051">
        <v>1</v>
      </c>
      <c r="G2051" t="s">
        <v>130</v>
      </c>
      <c r="I2051" t="s">
        <v>125</v>
      </c>
      <c r="Z2051" t="str">
        <f>IFERROR(MID(AA2051,FIND("-",H2051,1)+1,20),_xlfn.IFNA(VLOOKUP(F2051&amp;"-"&amp;AA2051,Ref_Kontak!$A:$E,4,FALSE),Ref_Kontak!$H$2))</f>
        <v>628999007703</v>
      </c>
      <c r="AA2051" t="str">
        <f t="shared" si="320"/>
        <v/>
      </c>
      <c r="AB2051" t="str">
        <f t="shared" si="321"/>
        <v/>
      </c>
      <c r="AC2051" t="str">
        <f t="shared" si="322"/>
        <v>628999007703</v>
      </c>
      <c r="AD2051" t="str">
        <f t="shared" si="323"/>
        <v>Halo+,+Visual+AI+5S+mendeteksi+Violation%3A+METALDET1-LINE+13</v>
      </c>
      <c r="AE2051" t="str">
        <f t="shared" si="324"/>
        <v>https://web.whatsapp.com/send/?phone=628999007703&amp;text=Halo+,+Visual+AI+5S+mendeteksi+Violation%3A+METALDET1-LINE+13&amp;type=phone_number&amp;app_absent=0</v>
      </c>
      <c r="AF2051" t="b">
        <f>IF(ISNA(VLOOKUP(D2051&amp;"-"&amp;AB2051, Ref_Kontak!$A:$E, 4, FALSE)), FALSE, TRUE)</f>
        <v>0</v>
      </c>
      <c r="AG2051" t="str">
        <f>_xlfn.IFNA(VLOOKUP(Z2051,Ref_Kontak!H:H,1,FALSE),"FALSE")</f>
        <v>628999007703</v>
      </c>
      <c r="AH2051" t="str">
        <f t="shared" si="325"/>
        <v>METALDET1-LINE 13</v>
      </c>
      <c r="AI2051">
        <f>IF(I2051="violation",COUNTIF($AH$1:AH2051,AH2051),0)</f>
        <v>795</v>
      </c>
      <c r="AJ2051" t="str">
        <f t="shared" ref="AJ2051:AJ2114" si="326">I2051&amp;"-"&amp;G2051</f>
        <v>violation-METALDET1</v>
      </c>
      <c r="AK2051">
        <f>IF(I2051="violation",COUNTIF($AJ$1:AJ2051,AJ2051),FALSE)</f>
        <v>1734</v>
      </c>
      <c r="AL2051">
        <f t="shared" ref="AL2051:AL2114" si="327">IF(AI2051=1,1,0)</f>
        <v>0</v>
      </c>
      <c r="AM2051">
        <f t="shared" ref="AM2051:AM2114" si="328">SUMIF($AJ$2:$AJ$5516,AJ2051,$AL$2:$AL$5516)</f>
        <v>3</v>
      </c>
      <c r="AN2051" t="str">
        <f t="shared" ref="AN2051:AN2114" si="329">"ALERT! " &amp;AM2051&amp; " Violation founded @"&amp;G2051</f>
        <v>ALERT! 3 Violation founded @METALDET1</v>
      </c>
    </row>
    <row r="2052" spans="1:40">
      <c r="A2052" t="s">
        <v>120</v>
      </c>
      <c r="B2052" t="s">
        <v>121</v>
      </c>
      <c r="C2052" t="s">
        <v>1278</v>
      </c>
      <c r="D2052" t="s">
        <v>129</v>
      </c>
      <c r="E2052">
        <v>1</v>
      </c>
      <c r="G2052" t="s">
        <v>130</v>
      </c>
      <c r="I2052" t="s">
        <v>125</v>
      </c>
      <c r="Z2052" t="str">
        <f>IFERROR(MID(AA2052,FIND("-",H2052,1)+1,20),_xlfn.IFNA(VLOOKUP(F2052&amp;"-"&amp;AA2052,Ref_Kontak!$A:$E,4,FALSE),Ref_Kontak!$H$2))</f>
        <v>628999007703</v>
      </c>
      <c r="AA2052" t="str">
        <f t="shared" si="320"/>
        <v/>
      </c>
      <c r="AB2052" t="str">
        <f t="shared" si="321"/>
        <v/>
      </c>
      <c r="AC2052" t="str">
        <f t="shared" si="322"/>
        <v>628999007703</v>
      </c>
      <c r="AD2052" t="str">
        <f t="shared" si="323"/>
        <v>Halo+,+Visual+AI+5S+mendeteksi+Violation%3A+METALDET1-LINE+8</v>
      </c>
      <c r="AE2052" t="str">
        <f t="shared" si="324"/>
        <v>https://web.whatsapp.com/send/?phone=628999007703&amp;text=Halo+,+Visual+AI+5S+mendeteksi+Violation%3A+METALDET1-LINE+8&amp;type=phone_number&amp;app_absent=0</v>
      </c>
      <c r="AF2052" t="b">
        <f>IF(ISNA(VLOOKUP(D2052&amp;"-"&amp;AB2052, Ref_Kontak!$A:$E, 4, FALSE)), FALSE, TRUE)</f>
        <v>0</v>
      </c>
      <c r="AG2052" t="str">
        <f>_xlfn.IFNA(VLOOKUP(Z2052,Ref_Kontak!H:H,1,FALSE),"FALSE")</f>
        <v>628999007703</v>
      </c>
      <c r="AH2052" t="str">
        <f t="shared" si="325"/>
        <v>METALDET1-LINE 8</v>
      </c>
      <c r="AI2052">
        <f>IF(I2052="violation",COUNTIF($AH$1:AH2052,AH2052),0)</f>
        <v>941</v>
      </c>
      <c r="AJ2052" t="str">
        <f t="shared" si="326"/>
        <v>violation-METALDET1</v>
      </c>
      <c r="AK2052">
        <f>IF(I2052="violation",COUNTIF($AJ$1:AJ2052,AJ2052),FALSE)</f>
        <v>1735</v>
      </c>
      <c r="AL2052">
        <f t="shared" si="327"/>
        <v>0</v>
      </c>
      <c r="AM2052">
        <f t="shared" si="328"/>
        <v>3</v>
      </c>
      <c r="AN2052" t="str">
        <f t="shared" si="329"/>
        <v>ALERT! 3 Violation founded @METALDET1</v>
      </c>
    </row>
    <row r="2053" spans="1:40">
      <c r="A2053" t="s">
        <v>120</v>
      </c>
      <c r="B2053" t="s">
        <v>121</v>
      </c>
      <c r="C2053" t="s">
        <v>1278</v>
      </c>
      <c r="D2053" t="s">
        <v>589</v>
      </c>
      <c r="E2053">
        <v>1</v>
      </c>
      <c r="G2053" t="s">
        <v>130</v>
      </c>
      <c r="I2053" t="s">
        <v>125</v>
      </c>
      <c r="Z2053" t="str">
        <f>IFERROR(MID(AA2053,FIND("-",H2053,1)+1,20),_xlfn.IFNA(VLOOKUP(F2053&amp;"-"&amp;AA2053,Ref_Kontak!$A:$E,4,FALSE),Ref_Kontak!$H$2))</f>
        <v>628999007703</v>
      </c>
      <c r="AA2053" t="str">
        <f t="shared" si="320"/>
        <v/>
      </c>
      <c r="AB2053" t="str">
        <f t="shared" si="321"/>
        <v/>
      </c>
      <c r="AC2053" t="str">
        <f t="shared" si="322"/>
        <v>628999007703</v>
      </c>
      <c r="AD2053" t="str">
        <f t="shared" si="323"/>
        <v>Halo+,+Visual+AI+5S+mendeteksi+Violation%3A+METALDET1-LINE+13</v>
      </c>
      <c r="AE2053" t="str">
        <f t="shared" si="324"/>
        <v>https://web.whatsapp.com/send/?phone=628999007703&amp;text=Halo+,+Visual+AI+5S+mendeteksi+Violation%3A+METALDET1-LINE+13&amp;type=phone_number&amp;app_absent=0</v>
      </c>
      <c r="AF2053" t="b">
        <f>IF(ISNA(VLOOKUP(D2053&amp;"-"&amp;AB2053, Ref_Kontak!$A:$E, 4, FALSE)), FALSE, TRUE)</f>
        <v>0</v>
      </c>
      <c r="AG2053" t="str">
        <f>_xlfn.IFNA(VLOOKUP(Z2053,Ref_Kontak!H:H,1,FALSE),"FALSE")</f>
        <v>628999007703</v>
      </c>
      <c r="AH2053" t="str">
        <f t="shared" si="325"/>
        <v>METALDET1-LINE 13</v>
      </c>
      <c r="AI2053">
        <f>IF(I2053="violation",COUNTIF($AH$1:AH2053,AH2053),0)</f>
        <v>796</v>
      </c>
      <c r="AJ2053" t="str">
        <f t="shared" si="326"/>
        <v>violation-METALDET1</v>
      </c>
      <c r="AK2053">
        <f>IF(I2053="violation",COUNTIF($AJ$1:AJ2053,AJ2053),FALSE)</f>
        <v>1736</v>
      </c>
      <c r="AL2053">
        <f t="shared" si="327"/>
        <v>0</v>
      </c>
      <c r="AM2053">
        <f t="shared" si="328"/>
        <v>3</v>
      </c>
      <c r="AN2053" t="str">
        <f t="shared" si="329"/>
        <v>ALERT! 3 Violation founded @METALDET1</v>
      </c>
    </row>
    <row r="2054" spans="1:40">
      <c r="A2054" t="s">
        <v>120</v>
      </c>
      <c r="B2054" t="s">
        <v>121</v>
      </c>
      <c r="C2054" t="s">
        <v>1278</v>
      </c>
      <c r="D2054" t="s">
        <v>1232</v>
      </c>
      <c r="E2054">
        <v>1</v>
      </c>
      <c r="G2054" t="s">
        <v>124</v>
      </c>
      <c r="I2054" t="s">
        <v>125</v>
      </c>
      <c r="Z2054" t="str">
        <f>IFERROR(MID(AA2054,FIND("-",H2054,1)+1,20),_xlfn.IFNA(VLOOKUP(F2054&amp;"-"&amp;AA2054,Ref_Kontak!$A:$E,4,FALSE),Ref_Kontak!$H$2))</f>
        <v>628999007703</v>
      </c>
      <c r="AA2054" t="str">
        <f t="shared" si="320"/>
        <v/>
      </c>
      <c r="AB2054" t="str">
        <f t="shared" si="321"/>
        <v/>
      </c>
      <c r="AC2054" t="str">
        <f t="shared" si="322"/>
        <v>628999007703</v>
      </c>
      <c r="AD2054" t="str">
        <f t="shared" si="323"/>
        <v>Halo+,+Visual+AI+5S+mendeteksi+Violation%3A+GUDANGEXP1-LINE+9</v>
      </c>
      <c r="AE2054" t="str">
        <f t="shared" si="324"/>
        <v>https://web.whatsapp.com/send/?phone=628999007703&amp;text=Halo+,+Visual+AI+5S+mendeteksi+Violation%3A+GUDANGEXP1-LINE+9&amp;type=phone_number&amp;app_absent=0</v>
      </c>
      <c r="AF2054" t="b">
        <f>IF(ISNA(VLOOKUP(D2054&amp;"-"&amp;AB2054, Ref_Kontak!$A:$E, 4, FALSE)), FALSE, TRUE)</f>
        <v>0</v>
      </c>
      <c r="AG2054" t="str">
        <f>_xlfn.IFNA(VLOOKUP(Z2054,Ref_Kontak!H:H,1,FALSE),"FALSE")</f>
        <v>628999007703</v>
      </c>
      <c r="AH2054" t="str">
        <f t="shared" si="325"/>
        <v>GUDANGEXP1-LINE 9</v>
      </c>
      <c r="AI2054">
        <f>IF(I2054="violation",COUNTIF($AH$1:AH2054,AH2054),0)</f>
        <v>45</v>
      </c>
      <c r="AJ2054" t="str">
        <f t="shared" si="326"/>
        <v>violation-GUDANGEXP1</v>
      </c>
      <c r="AK2054">
        <f>IF(I2054="violation",COUNTIF($AJ$1:AJ2054,AJ2054),FALSE)</f>
        <v>316</v>
      </c>
      <c r="AL2054">
        <f t="shared" si="327"/>
        <v>0</v>
      </c>
      <c r="AM2054">
        <f t="shared" si="328"/>
        <v>8</v>
      </c>
      <c r="AN2054" t="str">
        <f t="shared" si="329"/>
        <v>ALERT! 8 Violation founded @GUDANGEXP1</v>
      </c>
    </row>
    <row r="2055" spans="1:40">
      <c r="A2055" t="s">
        <v>120</v>
      </c>
      <c r="B2055" t="s">
        <v>121</v>
      </c>
      <c r="C2055" t="s">
        <v>1278</v>
      </c>
      <c r="D2055" t="s">
        <v>129</v>
      </c>
      <c r="E2055">
        <v>1</v>
      </c>
      <c r="G2055" t="s">
        <v>124</v>
      </c>
      <c r="I2055" t="s">
        <v>125</v>
      </c>
      <c r="Z2055" t="str">
        <f>IFERROR(MID(AA2055,FIND("-",H2055,1)+1,20),_xlfn.IFNA(VLOOKUP(F2055&amp;"-"&amp;AA2055,Ref_Kontak!$A:$E,4,FALSE),Ref_Kontak!$H$2))</f>
        <v>628999007703</v>
      </c>
      <c r="AA2055" t="str">
        <f t="shared" si="320"/>
        <v/>
      </c>
      <c r="AB2055" t="str">
        <f t="shared" si="321"/>
        <v/>
      </c>
      <c r="AC2055" t="str">
        <f t="shared" si="322"/>
        <v>628999007703</v>
      </c>
      <c r="AD2055" t="str">
        <f t="shared" si="323"/>
        <v>Halo+,+Visual+AI+5S+mendeteksi+Violation%3A+GUDANGEXP1-LINE+8</v>
      </c>
      <c r="AE2055" t="str">
        <f t="shared" si="324"/>
        <v>https://web.whatsapp.com/send/?phone=628999007703&amp;text=Halo+,+Visual+AI+5S+mendeteksi+Violation%3A+GUDANGEXP1-LINE+8&amp;type=phone_number&amp;app_absent=0</v>
      </c>
      <c r="AF2055" t="b">
        <f>IF(ISNA(VLOOKUP(D2055&amp;"-"&amp;AB2055, Ref_Kontak!$A:$E, 4, FALSE)), FALSE, TRUE)</f>
        <v>0</v>
      </c>
      <c r="AG2055" t="str">
        <f>_xlfn.IFNA(VLOOKUP(Z2055,Ref_Kontak!H:H,1,FALSE),"FALSE")</f>
        <v>628999007703</v>
      </c>
      <c r="AH2055" t="str">
        <f t="shared" si="325"/>
        <v>GUDANGEXP1-LINE 8</v>
      </c>
      <c r="AI2055">
        <f>IF(I2055="violation",COUNTIF($AH$1:AH2055,AH2055),0)</f>
        <v>39</v>
      </c>
      <c r="AJ2055" t="str">
        <f t="shared" si="326"/>
        <v>violation-GUDANGEXP1</v>
      </c>
      <c r="AK2055">
        <f>IF(I2055="violation",COUNTIF($AJ$1:AJ2055,AJ2055),FALSE)</f>
        <v>317</v>
      </c>
      <c r="AL2055">
        <f t="shared" si="327"/>
        <v>0</v>
      </c>
      <c r="AM2055">
        <f t="shared" si="328"/>
        <v>8</v>
      </c>
      <c r="AN2055" t="str">
        <f t="shared" si="329"/>
        <v>ALERT! 8 Violation founded @GUDANGEXP1</v>
      </c>
    </row>
    <row r="2056" spans="1:40">
      <c r="A2056" t="s">
        <v>120</v>
      </c>
      <c r="B2056" t="s">
        <v>121</v>
      </c>
      <c r="C2056" t="s">
        <v>1279</v>
      </c>
      <c r="D2056" t="s">
        <v>129</v>
      </c>
      <c r="E2056">
        <v>1</v>
      </c>
      <c r="G2056" t="s">
        <v>130</v>
      </c>
      <c r="I2056" t="s">
        <v>125</v>
      </c>
      <c r="Z2056" t="str">
        <f>IFERROR(MID(AA2056,FIND("-",H2056,1)+1,20),_xlfn.IFNA(VLOOKUP(F2056&amp;"-"&amp;AA2056,Ref_Kontak!$A:$E,4,FALSE),Ref_Kontak!$H$2))</f>
        <v>628999007703</v>
      </c>
      <c r="AA2056" t="str">
        <f t="shared" si="320"/>
        <v/>
      </c>
      <c r="AB2056" t="str">
        <f t="shared" si="321"/>
        <v/>
      </c>
      <c r="AC2056" t="str">
        <f t="shared" si="322"/>
        <v>628999007703</v>
      </c>
      <c r="AD2056" t="str">
        <f t="shared" si="323"/>
        <v>Halo+,+Visual+AI+5S+mendeteksi+Violation%3A+METALDET1-LINE+8</v>
      </c>
      <c r="AE2056" t="str">
        <f t="shared" si="324"/>
        <v>https://web.whatsapp.com/send/?phone=628999007703&amp;text=Halo+,+Visual+AI+5S+mendeteksi+Violation%3A+METALDET1-LINE+8&amp;type=phone_number&amp;app_absent=0</v>
      </c>
      <c r="AF2056" t="b">
        <f>IF(ISNA(VLOOKUP(D2056&amp;"-"&amp;AB2056, Ref_Kontak!$A:$E, 4, FALSE)), FALSE, TRUE)</f>
        <v>0</v>
      </c>
      <c r="AG2056" t="str">
        <f>_xlfn.IFNA(VLOOKUP(Z2056,Ref_Kontak!H:H,1,FALSE),"FALSE")</f>
        <v>628999007703</v>
      </c>
      <c r="AH2056" t="str">
        <f t="shared" si="325"/>
        <v>METALDET1-LINE 8</v>
      </c>
      <c r="AI2056">
        <f>IF(I2056="violation",COUNTIF($AH$1:AH2056,AH2056),0)</f>
        <v>942</v>
      </c>
      <c r="AJ2056" t="str">
        <f t="shared" si="326"/>
        <v>violation-METALDET1</v>
      </c>
      <c r="AK2056">
        <f>IF(I2056="violation",COUNTIF($AJ$1:AJ2056,AJ2056),FALSE)</f>
        <v>1737</v>
      </c>
      <c r="AL2056">
        <f t="shared" si="327"/>
        <v>0</v>
      </c>
      <c r="AM2056">
        <f t="shared" si="328"/>
        <v>3</v>
      </c>
      <c r="AN2056" t="str">
        <f t="shared" si="329"/>
        <v>ALERT! 3 Violation founded @METALDET1</v>
      </c>
    </row>
    <row r="2057" spans="1:40">
      <c r="A2057" t="s">
        <v>120</v>
      </c>
      <c r="B2057" t="s">
        <v>121</v>
      </c>
      <c r="C2057" t="s">
        <v>1279</v>
      </c>
      <c r="D2057" t="s">
        <v>1232</v>
      </c>
      <c r="E2057">
        <v>1</v>
      </c>
      <c r="G2057" t="s">
        <v>124</v>
      </c>
      <c r="I2057" t="s">
        <v>125</v>
      </c>
      <c r="Z2057" t="str">
        <f>IFERROR(MID(AA2057,FIND("-",H2057,1)+1,20),_xlfn.IFNA(VLOOKUP(F2057&amp;"-"&amp;AA2057,Ref_Kontak!$A:$E,4,FALSE),Ref_Kontak!$H$2))</f>
        <v>628999007703</v>
      </c>
      <c r="AA2057" t="str">
        <f t="shared" si="320"/>
        <v/>
      </c>
      <c r="AB2057" t="str">
        <f t="shared" si="321"/>
        <v/>
      </c>
      <c r="AC2057" t="str">
        <f t="shared" si="322"/>
        <v>628999007703</v>
      </c>
      <c r="AD2057" t="str">
        <f t="shared" si="323"/>
        <v>Halo+,+Visual+AI+5S+mendeteksi+Violation%3A+GUDANGEXP1-LINE+9</v>
      </c>
      <c r="AE2057" t="str">
        <f t="shared" si="324"/>
        <v>https://web.whatsapp.com/send/?phone=628999007703&amp;text=Halo+,+Visual+AI+5S+mendeteksi+Violation%3A+GUDANGEXP1-LINE+9&amp;type=phone_number&amp;app_absent=0</v>
      </c>
      <c r="AF2057" t="b">
        <f>IF(ISNA(VLOOKUP(D2057&amp;"-"&amp;AB2057, Ref_Kontak!$A:$E, 4, FALSE)), FALSE, TRUE)</f>
        <v>0</v>
      </c>
      <c r="AG2057" t="str">
        <f>_xlfn.IFNA(VLOOKUP(Z2057,Ref_Kontak!H:H,1,FALSE),"FALSE")</f>
        <v>628999007703</v>
      </c>
      <c r="AH2057" t="str">
        <f t="shared" si="325"/>
        <v>GUDANGEXP1-LINE 9</v>
      </c>
      <c r="AI2057">
        <f>IF(I2057="violation",COUNTIF($AH$1:AH2057,AH2057),0)</f>
        <v>46</v>
      </c>
      <c r="AJ2057" t="str">
        <f t="shared" si="326"/>
        <v>violation-GUDANGEXP1</v>
      </c>
      <c r="AK2057">
        <f>IF(I2057="violation",COUNTIF($AJ$1:AJ2057,AJ2057),FALSE)</f>
        <v>318</v>
      </c>
      <c r="AL2057">
        <f t="shared" si="327"/>
        <v>0</v>
      </c>
      <c r="AM2057">
        <f t="shared" si="328"/>
        <v>8</v>
      </c>
      <c r="AN2057" t="str">
        <f t="shared" si="329"/>
        <v>ALERT! 8 Violation founded @GUDANGEXP1</v>
      </c>
    </row>
    <row r="2058" spans="1:40">
      <c r="A2058" t="s">
        <v>120</v>
      </c>
      <c r="B2058" t="s">
        <v>121</v>
      </c>
      <c r="C2058" t="s">
        <v>1279</v>
      </c>
      <c r="D2058" t="s">
        <v>129</v>
      </c>
      <c r="E2058">
        <v>1</v>
      </c>
      <c r="G2058" t="s">
        <v>124</v>
      </c>
      <c r="I2058" t="s">
        <v>125</v>
      </c>
      <c r="Z2058" t="str">
        <f>IFERROR(MID(AA2058,FIND("-",H2058,1)+1,20),_xlfn.IFNA(VLOOKUP(F2058&amp;"-"&amp;AA2058,Ref_Kontak!$A:$E,4,FALSE),Ref_Kontak!$H$2))</f>
        <v>628999007703</v>
      </c>
      <c r="AA2058" t="str">
        <f t="shared" si="320"/>
        <v/>
      </c>
      <c r="AB2058" t="str">
        <f t="shared" si="321"/>
        <v/>
      </c>
      <c r="AC2058" t="str">
        <f t="shared" si="322"/>
        <v>628999007703</v>
      </c>
      <c r="AD2058" t="str">
        <f t="shared" si="323"/>
        <v>Halo+,+Visual+AI+5S+mendeteksi+Violation%3A+GUDANGEXP1-LINE+8</v>
      </c>
      <c r="AE2058" t="str">
        <f t="shared" si="324"/>
        <v>https://web.whatsapp.com/send/?phone=628999007703&amp;text=Halo+,+Visual+AI+5S+mendeteksi+Violation%3A+GUDANGEXP1-LINE+8&amp;type=phone_number&amp;app_absent=0</v>
      </c>
      <c r="AF2058" t="b">
        <f>IF(ISNA(VLOOKUP(D2058&amp;"-"&amp;AB2058, Ref_Kontak!$A:$E, 4, FALSE)), FALSE, TRUE)</f>
        <v>0</v>
      </c>
      <c r="AG2058" t="str">
        <f>_xlfn.IFNA(VLOOKUP(Z2058,Ref_Kontak!H:H,1,FALSE),"FALSE")</f>
        <v>628999007703</v>
      </c>
      <c r="AH2058" t="str">
        <f t="shared" si="325"/>
        <v>GUDANGEXP1-LINE 8</v>
      </c>
      <c r="AI2058">
        <f>IF(I2058="violation",COUNTIF($AH$1:AH2058,AH2058),0)</f>
        <v>40</v>
      </c>
      <c r="AJ2058" t="str">
        <f t="shared" si="326"/>
        <v>violation-GUDANGEXP1</v>
      </c>
      <c r="AK2058">
        <f>IF(I2058="violation",COUNTIF($AJ$1:AJ2058,AJ2058),FALSE)</f>
        <v>319</v>
      </c>
      <c r="AL2058">
        <f t="shared" si="327"/>
        <v>0</v>
      </c>
      <c r="AM2058">
        <f t="shared" si="328"/>
        <v>8</v>
      </c>
      <c r="AN2058" t="str">
        <f t="shared" si="329"/>
        <v>ALERT! 8 Violation founded @GUDANGEXP1</v>
      </c>
    </row>
    <row r="2059" spans="1:40">
      <c r="A2059" t="s">
        <v>120</v>
      </c>
      <c r="B2059" t="s">
        <v>121</v>
      </c>
      <c r="C2059" t="s">
        <v>1280</v>
      </c>
      <c r="D2059" t="s">
        <v>589</v>
      </c>
      <c r="E2059">
        <v>1</v>
      </c>
      <c r="G2059" t="s">
        <v>130</v>
      </c>
      <c r="I2059" t="s">
        <v>125</v>
      </c>
      <c r="Z2059" t="str">
        <f>IFERROR(MID(AA2059,FIND("-",H2059,1)+1,20),_xlfn.IFNA(VLOOKUP(F2059&amp;"-"&amp;AA2059,Ref_Kontak!$A:$E,4,FALSE),Ref_Kontak!$H$2))</f>
        <v>628999007703</v>
      </c>
      <c r="AA2059" t="str">
        <f t="shared" si="320"/>
        <v/>
      </c>
      <c r="AB2059" t="str">
        <f t="shared" si="321"/>
        <v/>
      </c>
      <c r="AC2059" t="str">
        <f t="shared" si="322"/>
        <v>628999007703</v>
      </c>
      <c r="AD2059" t="str">
        <f t="shared" si="323"/>
        <v>Halo+,+Visual+AI+5S+mendeteksi+Violation%3A+METALDET1-LINE+13</v>
      </c>
      <c r="AE2059" t="str">
        <f t="shared" si="324"/>
        <v>https://web.whatsapp.com/send/?phone=628999007703&amp;text=Halo+,+Visual+AI+5S+mendeteksi+Violation%3A+METALDET1-LINE+13&amp;type=phone_number&amp;app_absent=0</v>
      </c>
      <c r="AF2059" t="b">
        <f>IF(ISNA(VLOOKUP(D2059&amp;"-"&amp;AB2059, Ref_Kontak!$A:$E, 4, FALSE)), FALSE, TRUE)</f>
        <v>0</v>
      </c>
      <c r="AG2059" t="str">
        <f>_xlfn.IFNA(VLOOKUP(Z2059,Ref_Kontak!H:H,1,FALSE),"FALSE")</f>
        <v>628999007703</v>
      </c>
      <c r="AH2059" t="str">
        <f t="shared" si="325"/>
        <v>METALDET1-LINE 13</v>
      </c>
      <c r="AI2059">
        <f>IF(I2059="violation",COUNTIF($AH$1:AH2059,AH2059),0)</f>
        <v>797</v>
      </c>
      <c r="AJ2059" t="str">
        <f t="shared" si="326"/>
        <v>violation-METALDET1</v>
      </c>
      <c r="AK2059">
        <f>IF(I2059="violation",COUNTIF($AJ$1:AJ2059,AJ2059),FALSE)</f>
        <v>1738</v>
      </c>
      <c r="AL2059">
        <f t="shared" si="327"/>
        <v>0</v>
      </c>
      <c r="AM2059">
        <f t="shared" si="328"/>
        <v>3</v>
      </c>
      <c r="AN2059" t="str">
        <f t="shared" si="329"/>
        <v>ALERT! 3 Violation founded @METALDET1</v>
      </c>
    </row>
    <row r="2060" spans="1:40">
      <c r="A2060" t="s">
        <v>120</v>
      </c>
      <c r="B2060" t="s">
        <v>121</v>
      </c>
      <c r="C2060" t="s">
        <v>1280</v>
      </c>
      <c r="D2060" t="s">
        <v>129</v>
      </c>
      <c r="E2060">
        <v>1</v>
      </c>
      <c r="G2060" t="s">
        <v>130</v>
      </c>
      <c r="I2060" t="s">
        <v>125</v>
      </c>
      <c r="Z2060" t="str">
        <f>IFERROR(MID(AA2060,FIND("-",H2060,1)+1,20),_xlfn.IFNA(VLOOKUP(F2060&amp;"-"&amp;AA2060,Ref_Kontak!$A:$E,4,FALSE),Ref_Kontak!$H$2))</f>
        <v>628999007703</v>
      </c>
      <c r="AA2060" t="str">
        <f t="shared" si="320"/>
        <v/>
      </c>
      <c r="AB2060" t="str">
        <f t="shared" si="321"/>
        <v/>
      </c>
      <c r="AC2060" t="str">
        <f t="shared" si="322"/>
        <v>628999007703</v>
      </c>
      <c r="AD2060" t="str">
        <f t="shared" si="323"/>
        <v>Halo+,+Visual+AI+5S+mendeteksi+Violation%3A+METALDET1-LINE+8</v>
      </c>
      <c r="AE2060" t="str">
        <f t="shared" si="324"/>
        <v>https://web.whatsapp.com/send/?phone=628999007703&amp;text=Halo+,+Visual+AI+5S+mendeteksi+Violation%3A+METALDET1-LINE+8&amp;type=phone_number&amp;app_absent=0</v>
      </c>
      <c r="AF2060" t="b">
        <f>IF(ISNA(VLOOKUP(D2060&amp;"-"&amp;AB2060, Ref_Kontak!$A:$E, 4, FALSE)), FALSE, TRUE)</f>
        <v>0</v>
      </c>
      <c r="AG2060" t="str">
        <f>_xlfn.IFNA(VLOOKUP(Z2060,Ref_Kontak!H:H,1,FALSE),"FALSE")</f>
        <v>628999007703</v>
      </c>
      <c r="AH2060" t="str">
        <f t="shared" si="325"/>
        <v>METALDET1-LINE 8</v>
      </c>
      <c r="AI2060">
        <f>IF(I2060="violation",COUNTIF($AH$1:AH2060,AH2060),0)</f>
        <v>943</v>
      </c>
      <c r="AJ2060" t="str">
        <f t="shared" si="326"/>
        <v>violation-METALDET1</v>
      </c>
      <c r="AK2060">
        <f>IF(I2060="violation",COUNTIF($AJ$1:AJ2060,AJ2060),FALSE)</f>
        <v>1739</v>
      </c>
      <c r="AL2060">
        <f t="shared" si="327"/>
        <v>0</v>
      </c>
      <c r="AM2060">
        <f t="shared" si="328"/>
        <v>3</v>
      </c>
      <c r="AN2060" t="str">
        <f t="shared" si="329"/>
        <v>ALERT! 3 Violation founded @METALDET1</v>
      </c>
    </row>
    <row r="2061" spans="1:40">
      <c r="A2061" t="s">
        <v>120</v>
      </c>
      <c r="B2061" t="s">
        <v>121</v>
      </c>
      <c r="C2061" t="s">
        <v>1280</v>
      </c>
      <c r="D2061" t="s">
        <v>1232</v>
      </c>
      <c r="E2061">
        <v>1</v>
      </c>
      <c r="G2061" t="s">
        <v>124</v>
      </c>
      <c r="I2061" t="s">
        <v>125</v>
      </c>
      <c r="Z2061" t="str">
        <f>IFERROR(MID(AA2061,FIND("-",H2061,1)+1,20),_xlfn.IFNA(VLOOKUP(F2061&amp;"-"&amp;AA2061,Ref_Kontak!$A:$E,4,FALSE),Ref_Kontak!$H$2))</f>
        <v>628999007703</v>
      </c>
      <c r="AA2061" t="str">
        <f t="shared" si="320"/>
        <v/>
      </c>
      <c r="AB2061" t="str">
        <f t="shared" si="321"/>
        <v/>
      </c>
      <c r="AC2061" t="str">
        <f t="shared" si="322"/>
        <v>628999007703</v>
      </c>
      <c r="AD2061" t="str">
        <f t="shared" si="323"/>
        <v>Halo+,+Visual+AI+5S+mendeteksi+Violation%3A+GUDANGEXP1-LINE+9</v>
      </c>
      <c r="AE2061" t="str">
        <f t="shared" si="324"/>
        <v>https://web.whatsapp.com/send/?phone=628999007703&amp;text=Halo+,+Visual+AI+5S+mendeteksi+Violation%3A+GUDANGEXP1-LINE+9&amp;type=phone_number&amp;app_absent=0</v>
      </c>
      <c r="AF2061" t="b">
        <f>IF(ISNA(VLOOKUP(D2061&amp;"-"&amp;AB2061, Ref_Kontak!$A:$E, 4, FALSE)), FALSE, TRUE)</f>
        <v>0</v>
      </c>
      <c r="AG2061" t="str">
        <f>_xlfn.IFNA(VLOOKUP(Z2061,Ref_Kontak!H:H,1,FALSE),"FALSE")</f>
        <v>628999007703</v>
      </c>
      <c r="AH2061" t="str">
        <f t="shared" si="325"/>
        <v>GUDANGEXP1-LINE 9</v>
      </c>
      <c r="AI2061">
        <f>IF(I2061="violation",COUNTIF($AH$1:AH2061,AH2061),0)</f>
        <v>47</v>
      </c>
      <c r="AJ2061" t="str">
        <f t="shared" si="326"/>
        <v>violation-GUDANGEXP1</v>
      </c>
      <c r="AK2061">
        <f>IF(I2061="violation",COUNTIF($AJ$1:AJ2061,AJ2061),FALSE)</f>
        <v>320</v>
      </c>
      <c r="AL2061">
        <f t="shared" si="327"/>
        <v>0</v>
      </c>
      <c r="AM2061">
        <f t="shared" si="328"/>
        <v>8</v>
      </c>
      <c r="AN2061" t="str">
        <f t="shared" si="329"/>
        <v>ALERT! 8 Violation founded @GUDANGEXP1</v>
      </c>
    </row>
    <row r="2062" spans="1:40">
      <c r="A2062" t="s">
        <v>120</v>
      </c>
      <c r="B2062" t="s">
        <v>121</v>
      </c>
      <c r="C2062" t="s">
        <v>1280</v>
      </c>
      <c r="D2062" t="s">
        <v>129</v>
      </c>
      <c r="E2062">
        <v>1</v>
      </c>
      <c r="G2062" t="s">
        <v>124</v>
      </c>
      <c r="I2062" t="s">
        <v>125</v>
      </c>
      <c r="Z2062" t="str">
        <f>IFERROR(MID(AA2062,FIND("-",H2062,1)+1,20),_xlfn.IFNA(VLOOKUP(F2062&amp;"-"&amp;AA2062,Ref_Kontak!$A:$E,4,FALSE),Ref_Kontak!$H$2))</f>
        <v>628999007703</v>
      </c>
      <c r="AA2062" t="str">
        <f t="shared" si="320"/>
        <v/>
      </c>
      <c r="AB2062" t="str">
        <f t="shared" si="321"/>
        <v/>
      </c>
      <c r="AC2062" t="str">
        <f t="shared" si="322"/>
        <v>628999007703</v>
      </c>
      <c r="AD2062" t="str">
        <f t="shared" si="323"/>
        <v>Halo+,+Visual+AI+5S+mendeteksi+Violation%3A+GUDANGEXP1-LINE+8</v>
      </c>
      <c r="AE2062" t="str">
        <f t="shared" si="324"/>
        <v>https://web.whatsapp.com/send/?phone=628999007703&amp;text=Halo+,+Visual+AI+5S+mendeteksi+Violation%3A+GUDANGEXP1-LINE+8&amp;type=phone_number&amp;app_absent=0</v>
      </c>
      <c r="AF2062" t="b">
        <f>IF(ISNA(VLOOKUP(D2062&amp;"-"&amp;AB2062, Ref_Kontak!$A:$E, 4, FALSE)), FALSE, TRUE)</f>
        <v>0</v>
      </c>
      <c r="AG2062" t="str">
        <f>_xlfn.IFNA(VLOOKUP(Z2062,Ref_Kontak!H:H,1,FALSE),"FALSE")</f>
        <v>628999007703</v>
      </c>
      <c r="AH2062" t="str">
        <f t="shared" si="325"/>
        <v>GUDANGEXP1-LINE 8</v>
      </c>
      <c r="AI2062">
        <f>IF(I2062="violation",COUNTIF($AH$1:AH2062,AH2062),0)</f>
        <v>41</v>
      </c>
      <c r="AJ2062" t="str">
        <f t="shared" si="326"/>
        <v>violation-GUDANGEXP1</v>
      </c>
      <c r="AK2062">
        <f>IF(I2062="violation",COUNTIF($AJ$1:AJ2062,AJ2062),FALSE)</f>
        <v>321</v>
      </c>
      <c r="AL2062">
        <f t="shared" si="327"/>
        <v>0</v>
      </c>
      <c r="AM2062">
        <f t="shared" si="328"/>
        <v>8</v>
      </c>
      <c r="AN2062" t="str">
        <f t="shared" si="329"/>
        <v>ALERT! 8 Violation founded @GUDANGEXP1</v>
      </c>
    </row>
    <row r="2063" spans="1:40">
      <c r="A2063" t="s">
        <v>120</v>
      </c>
      <c r="B2063" t="s">
        <v>121</v>
      </c>
      <c r="C2063" t="s">
        <v>1281</v>
      </c>
      <c r="D2063" t="s">
        <v>129</v>
      </c>
      <c r="E2063">
        <v>1</v>
      </c>
      <c r="G2063" t="s">
        <v>130</v>
      </c>
      <c r="I2063" t="s">
        <v>125</v>
      </c>
      <c r="Z2063" t="str">
        <f>IFERROR(MID(AA2063,FIND("-",H2063,1)+1,20),_xlfn.IFNA(VLOOKUP(F2063&amp;"-"&amp;AA2063,Ref_Kontak!$A:$E,4,FALSE),Ref_Kontak!$H$2))</f>
        <v>628999007703</v>
      </c>
      <c r="AA2063" t="str">
        <f t="shared" si="320"/>
        <v/>
      </c>
      <c r="AB2063" t="str">
        <f t="shared" si="321"/>
        <v/>
      </c>
      <c r="AC2063" t="str">
        <f t="shared" si="322"/>
        <v>628999007703</v>
      </c>
      <c r="AD2063" t="str">
        <f t="shared" si="323"/>
        <v>Halo+,+Visual+AI+5S+mendeteksi+Violation%3A+METALDET1-LINE+8</v>
      </c>
      <c r="AE2063" t="str">
        <f t="shared" si="324"/>
        <v>https://web.whatsapp.com/send/?phone=628999007703&amp;text=Halo+,+Visual+AI+5S+mendeteksi+Violation%3A+METALDET1-LINE+8&amp;type=phone_number&amp;app_absent=0</v>
      </c>
      <c r="AF2063" t="b">
        <f>IF(ISNA(VLOOKUP(D2063&amp;"-"&amp;AB2063, Ref_Kontak!$A:$E, 4, FALSE)), FALSE, TRUE)</f>
        <v>0</v>
      </c>
      <c r="AG2063" t="str">
        <f>_xlfn.IFNA(VLOOKUP(Z2063,Ref_Kontak!H:H,1,FALSE),"FALSE")</f>
        <v>628999007703</v>
      </c>
      <c r="AH2063" t="str">
        <f t="shared" si="325"/>
        <v>METALDET1-LINE 8</v>
      </c>
      <c r="AI2063">
        <f>IF(I2063="violation",COUNTIF($AH$1:AH2063,AH2063),0)</f>
        <v>944</v>
      </c>
      <c r="AJ2063" t="str">
        <f t="shared" si="326"/>
        <v>violation-METALDET1</v>
      </c>
      <c r="AK2063">
        <f>IF(I2063="violation",COUNTIF($AJ$1:AJ2063,AJ2063),FALSE)</f>
        <v>1740</v>
      </c>
      <c r="AL2063">
        <f t="shared" si="327"/>
        <v>0</v>
      </c>
      <c r="AM2063">
        <f t="shared" si="328"/>
        <v>3</v>
      </c>
      <c r="AN2063" t="str">
        <f t="shared" si="329"/>
        <v>ALERT! 3 Violation founded @METALDET1</v>
      </c>
    </row>
    <row r="2064" spans="1:40">
      <c r="A2064" t="s">
        <v>120</v>
      </c>
      <c r="B2064" t="s">
        <v>121</v>
      </c>
      <c r="C2064" t="s">
        <v>1281</v>
      </c>
      <c r="D2064" t="s">
        <v>589</v>
      </c>
      <c r="E2064">
        <v>1</v>
      </c>
      <c r="G2064" t="s">
        <v>130</v>
      </c>
      <c r="I2064" t="s">
        <v>125</v>
      </c>
      <c r="Z2064" t="str">
        <f>IFERROR(MID(AA2064,FIND("-",H2064,1)+1,20),_xlfn.IFNA(VLOOKUP(F2064&amp;"-"&amp;AA2064,Ref_Kontak!$A:$E,4,FALSE),Ref_Kontak!$H$2))</f>
        <v>628999007703</v>
      </c>
      <c r="AA2064" t="str">
        <f t="shared" si="320"/>
        <v/>
      </c>
      <c r="AB2064" t="str">
        <f t="shared" si="321"/>
        <v/>
      </c>
      <c r="AC2064" t="str">
        <f t="shared" si="322"/>
        <v>628999007703</v>
      </c>
      <c r="AD2064" t="str">
        <f t="shared" si="323"/>
        <v>Halo+,+Visual+AI+5S+mendeteksi+Violation%3A+METALDET1-LINE+13</v>
      </c>
      <c r="AE2064" t="str">
        <f t="shared" si="324"/>
        <v>https://web.whatsapp.com/send/?phone=628999007703&amp;text=Halo+,+Visual+AI+5S+mendeteksi+Violation%3A+METALDET1-LINE+13&amp;type=phone_number&amp;app_absent=0</v>
      </c>
      <c r="AF2064" t="b">
        <f>IF(ISNA(VLOOKUP(D2064&amp;"-"&amp;AB2064, Ref_Kontak!$A:$E, 4, FALSE)), FALSE, TRUE)</f>
        <v>0</v>
      </c>
      <c r="AG2064" t="str">
        <f>_xlfn.IFNA(VLOOKUP(Z2064,Ref_Kontak!H:H,1,FALSE),"FALSE")</f>
        <v>628999007703</v>
      </c>
      <c r="AH2064" t="str">
        <f t="shared" si="325"/>
        <v>METALDET1-LINE 13</v>
      </c>
      <c r="AI2064">
        <f>IF(I2064="violation",COUNTIF($AH$1:AH2064,AH2064),0)</f>
        <v>798</v>
      </c>
      <c r="AJ2064" t="str">
        <f t="shared" si="326"/>
        <v>violation-METALDET1</v>
      </c>
      <c r="AK2064">
        <f>IF(I2064="violation",COUNTIF($AJ$1:AJ2064,AJ2064),FALSE)</f>
        <v>1741</v>
      </c>
      <c r="AL2064">
        <f t="shared" si="327"/>
        <v>0</v>
      </c>
      <c r="AM2064">
        <f t="shared" si="328"/>
        <v>3</v>
      </c>
      <c r="AN2064" t="str">
        <f t="shared" si="329"/>
        <v>ALERT! 3 Violation founded @METALDET1</v>
      </c>
    </row>
    <row r="2065" spans="1:40">
      <c r="A2065" t="s">
        <v>120</v>
      </c>
      <c r="B2065" t="s">
        <v>121</v>
      </c>
      <c r="C2065" t="s">
        <v>1282</v>
      </c>
      <c r="D2065" t="s">
        <v>1232</v>
      </c>
      <c r="E2065">
        <v>1</v>
      </c>
      <c r="G2065" t="s">
        <v>124</v>
      </c>
      <c r="I2065" t="s">
        <v>125</v>
      </c>
      <c r="Z2065" t="str">
        <f>IFERROR(MID(AA2065,FIND("-",H2065,1)+1,20),_xlfn.IFNA(VLOOKUP(F2065&amp;"-"&amp;AA2065,Ref_Kontak!$A:$E,4,FALSE),Ref_Kontak!$H$2))</f>
        <v>628999007703</v>
      </c>
      <c r="AA2065" t="str">
        <f t="shared" si="320"/>
        <v/>
      </c>
      <c r="AB2065" t="str">
        <f t="shared" si="321"/>
        <v/>
      </c>
      <c r="AC2065" t="str">
        <f t="shared" si="322"/>
        <v>628999007703</v>
      </c>
      <c r="AD2065" t="str">
        <f t="shared" si="323"/>
        <v>Halo+,+Visual+AI+5S+mendeteksi+Violation%3A+GUDANGEXP1-LINE+9</v>
      </c>
      <c r="AE2065" t="str">
        <f t="shared" si="324"/>
        <v>https://web.whatsapp.com/send/?phone=628999007703&amp;text=Halo+,+Visual+AI+5S+mendeteksi+Violation%3A+GUDANGEXP1-LINE+9&amp;type=phone_number&amp;app_absent=0</v>
      </c>
      <c r="AF2065" t="b">
        <f>IF(ISNA(VLOOKUP(D2065&amp;"-"&amp;AB2065, Ref_Kontak!$A:$E, 4, FALSE)), FALSE, TRUE)</f>
        <v>0</v>
      </c>
      <c r="AG2065" t="str">
        <f>_xlfn.IFNA(VLOOKUP(Z2065,Ref_Kontak!H:H,1,FALSE),"FALSE")</f>
        <v>628999007703</v>
      </c>
      <c r="AH2065" t="str">
        <f t="shared" si="325"/>
        <v>GUDANGEXP1-LINE 9</v>
      </c>
      <c r="AI2065">
        <f>IF(I2065="violation",COUNTIF($AH$1:AH2065,AH2065),0)</f>
        <v>48</v>
      </c>
      <c r="AJ2065" t="str">
        <f t="shared" si="326"/>
        <v>violation-GUDANGEXP1</v>
      </c>
      <c r="AK2065">
        <f>IF(I2065="violation",COUNTIF($AJ$1:AJ2065,AJ2065),FALSE)</f>
        <v>322</v>
      </c>
      <c r="AL2065">
        <f t="shared" si="327"/>
        <v>0</v>
      </c>
      <c r="AM2065">
        <f t="shared" si="328"/>
        <v>8</v>
      </c>
      <c r="AN2065" t="str">
        <f t="shared" si="329"/>
        <v>ALERT! 8 Violation founded @GUDANGEXP1</v>
      </c>
    </row>
    <row r="2066" spans="1:40">
      <c r="A2066" t="s">
        <v>120</v>
      </c>
      <c r="B2066" t="s">
        <v>121</v>
      </c>
      <c r="C2066" t="s">
        <v>1282</v>
      </c>
      <c r="D2066" t="s">
        <v>129</v>
      </c>
      <c r="E2066">
        <v>1</v>
      </c>
      <c r="G2066" t="s">
        <v>124</v>
      </c>
      <c r="I2066" t="s">
        <v>125</v>
      </c>
      <c r="Z2066" t="str">
        <f>IFERROR(MID(AA2066,FIND("-",H2066,1)+1,20),_xlfn.IFNA(VLOOKUP(F2066&amp;"-"&amp;AA2066,Ref_Kontak!$A:$E,4,FALSE),Ref_Kontak!$H$2))</f>
        <v>628999007703</v>
      </c>
      <c r="AA2066" t="str">
        <f t="shared" si="320"/>
        <v/>
      </c>
      <c r="AB2066" t="str">
        <f t="shared" si="321"/>
        <v/>
      </c>
      <c r="AC2066" t="str">
        <f t="shared" si="322"/>
        <v>628999007703</v>
      </c>
      <c r="AD2066" t="str">
        <f t="shared" si="323"/>
        <v>Halo+,+Visual+AI+5S+mendeteksi+Violation%3A+GUDANGEXP1-LINE+8</v>
      </c>
      <c r="AE2066" t="str">
        <f t="shared" si="324"/>
        <v>https://web.whatsapp.com/send/?phone=628999007703&amp;text=Halo+,+Visual+AI+5S+mendeteksi+Violation%3A+GUDANGEXP1-LINE+8&amp;type=phone_number&amp;app_absent=0</v>
      </c>
      <c r="AF2066" t="b">
        <f>IF(ISNA(VLOOKUP(D2066&amp;"-"&amp;AB2066, Ref_Kontak!$A:$E, 4, FALSE)), FALSE, TRUE)</f>
        <v>0</v>
      </c>
      <c r="AG2066" t="str">
        <f>_xlfn.IFNA(VLOOKUP(Z2066,Ref_Kontak!H:H,1,FALSE),"FALSE")</f>
        <v>628999007703</v>
      </c>
      <c r="AH2066" t="str">
        <f t="shared" si="325"/>
        <v>GUDANGEXP1-LINE 8</v>
      </c>
      <c r="AI2066">
        <f>IF(I2066="violation",COUNTIF($AH$1:AH2066,AH2066),0)</f>
        <v>42</v>
      </c>
      <c r="AJ2066" t="str">
        <f t="shared" si="326"/>
        <v>violation-GUDANGEXP1</v>
      </c>
      <c r="AK2066">
        <f>IF(I2066="violation",COUNTIF($AJ$1:AJ2066,AJ2066),FALSE)</f>
        <v>323</v>
      </c>
      <c r="AL2066">
        <f t="shared" si="327"/>
        <v>0</v>
      </c>
      <c r="AM2066">
        <f t="shared" si="328"/>
        <v>8</v>
      </c>
      <c r="AN2066" t="str">
        <f t="shared" si="329"/>
        <v>ALERT! 8 Violation founded @GUDANGEXP1</v>
      </c>
    </row>
    <row r="2067" spans="1:40">
      <c r="A2067" t="s">
        <v>120</v>
      </c>
      <c r="B2067" t="s">
        <v>121</v>
      </c>
      <c r="C2067" t="s">
        <v>1282</v>
      </c>
      <c r="D2067" t="s">
        <v>129</v>
      </c>
      <c r="E2067">
        <v>1</v>
      </c>
      <c r="G2067" t="s">
        <v>130</v>
      </c>
      <c r="I2067" t="s">
        <v>125</v>
      </c>
      <c r="Z2067" t="str">
        <f>IFERROR(MID(AA2067,FIND("-",H2067,1)+1,20),_xlfn.IFNA(VLOOKUP(F2067&amp;"-"&amp;AA2067,Ref_Kontak!$A:$E,4,FALSE),Ref_Kontak!$H$2))</f>
        <v>628999007703</v>
      </c>
      <c r="AA2067" t="str">
        <f t="shared" si="320"/>
        <v/>
      </c>
      <c r="AB2067" t="str">
        <f t="shared" si="321"/>
        <v/>
      </c>
      <c r="AC2067" t="str">
        <f t="shared" si="322"/>
        <v>628999007703</v>
      </c>
      <c r="AD2067" t="str">
        <f t="shared" si="323"/>
        <v>Halo+,+Visual+AI+5S+mendeteksi+Violation%3A+METALDET1-LINE+8</v>
      </c>
      <c r="AE2067" t="str">
        <f t="shared" si="324"/>
        <v>https://web.whatsapp.com/send/?phone=628999007703&amp;text=Halo+,+Visual+AI+5S+mendeteksi+Violation%3A+METALDET1-LINE+8&amp;type=phone_number&amp;app_absent=0</v>
      </c>
      <c r="AF2067" t="b">
        <f>IF(ISNA(VLOOKUP(D2067&amp;"-"&amp;AB2067, Ref_Kontak!$A:$E, 4, FALSE)), FALSE, TRUE)</f>
        <v>0</v>
      </c>
      <c r="AG2067" t="str">
        <f>_xlfn.IFNA(VLOOKUP(Z2067,Ref_Kontak!H:H,1,FALSE),"FALSE")</f>
        <v>628999007703</v>
      </c>
      <c r="AH2067" t="str">
        <f t="shared" si="325"/>
        <v>METALDET1-LINE 8</v>
      </c>
      <c r="AI2067">
        <f>IF(I2067="violation",COUNTIF($AH$1:AH2067,AH2067),0)</f>
        <v>945</v>
      </c>
      <c r="AJ2067" t="str">
        <f t="shared" si="326"/>
        <v>violation-METALDET1</v>
      </c>
      <c r="AK2067">
        <f>IF(I2067="violation",COUNTIF($AJ$1:AJ2067,AJ2067),FALSE)</f>
        <v>1742</v>
      </c>
      <c r="AL2067">
        <f t="shared" si="327"/>
        <v>0</v>
      </c>
      <c r="AM2067">
        <f t="shared" si="328"/>
        <v>3</v>
      </c>
      <c r="AN2067" t="str">
        <f t="shared" si="329"/>
        <v>ALERT! 3 Violation founded @METALDET1</v>
      </c>
    </row>
    <row r="2068" spans="1:40">
      <c r="A2068" t="s">
        <v>120</v>
      </c>
      <c r="B2068" t="s">
        <v>121</v>
      </c>
      <c r="C2068" t="s">
        <v>1282</v>
      </c>
      <c r="D2068" t="s">
        <v>1232</v>
      </c>
      <c r="E2068">
        <v>1</v>
      </c>
      <c r="G2068" t="s">
        <v>124</v>
      </c>
      <c r="I2068" t="s">
        <v>125</v>
      </c>
      <c r="Z2068" t="str">
        <f>IFERROR(MID(AA2068,FIND("-",H2068,1)+1,20),_xlfn.IFNA(VLOOKUP(F2068&amp;"-"&amp;AA2068,Ref_Kontak!$A:$E,4,FALSE),Ref_Kontak!$H$2))</f>
        <v>628999007703</v>
      </c>
      <c r="AA2068" t="str">
        <f t="shared" si="320"/>
        <v/>
      </c>
      <c r="AB2068" t="str">
        <f t="shared" si="321"/>
        <v/>
      </c>
      <c r="AC2068" t="str">
        <f t="shared" si="322"/>
        <v>628999007703</v>
      </c>
      <c r="AD2068" t="str">
        <f t="shared" si="323"/>
        <v>Halo+,+Visual+AI+5S+mendeteksi+Violation%3A+GUDANGEXP1-LINE+9</v>
      </c>
      <c r="AE2068" t="str">
        <f t="shared" si="324"/>
        <v>https://web.whatsapp.com/send/?phone=628999007703&amp;text=Halo+,+Visual+AI+5S+mendeteksi+Violation%3A+GUDANGEXP1-LINE+9&amp;type=phone_number&amp;app_absent=0</v>
      </c>
      <c r="AF2068" t="b">
        <f>IF(ISNA(VLOOKUP(D2068&amp;"-"&amp;AB2068, Ref_Kontak!$A:$E, 4, FALSE)), FALSE, TRUE)</f>
        <v>0</v>
      </c>
      <c r="AG2068" t="str">
        <f>_xlfn.IFNA(VLOOKUP(Z2068,Ref_Kontak!H:H,1,FALSE),"FALSE")</f>
        <v>628999007703</v>
      </c>
      <c r="AH2068" t="str">
        <f t="shared" si="325"/>
        <v>GUDANGEXP1-LINE 9</v>
      </c>
      <c r="AI2068">
        <f>IF(I2068="violation",COUNTIF($AH$1:AH2068,AH2068),0)</f>
        <v>49</v>
      </c>
      <c r="AJ2068" t="str">
        <f t="shared" si="326"/>
        <v>violation-GUDANGEXP1</v>
      </c>
      <c r="AK2068">
        <f>IF(I2068="violation",COUNTIF($AJ$1:AJ2068,AJ2068),FALSE)</f>
        <v>324</v>
      </c>
      <c r="AL2068">
        <f t="shared" si="327"/>
        <v>0</v>
      </c>
      <c r="AM2068">
        <f t="shared" si="328"/>
        <v>8</v>
      </c>
      <c r="AN2068" t="str">
        <f t="shared" si="329"/>
        <v>ALERT! 8 Violation founded @GUDANGEXP1</v>
      </c>
    </row>
    <row r="2069" spans="1:40">
      <c r="A2069" t="s">
        <v>120</v>
      </c>
      <c r="B2069" t="s">
        <v>121</v>
      </c>
      <c r="C2069" t="s">
        <v>1282</v>
      </c>
      <c r="D2069" t="s">
        <v>129</v>
      </c>
      <c r="E2069">
        <v>1</v>
      </c>
      <c r="G2069" t="s">
        <v>124</v>
      </c>
      <c r="I2069" t="s">
        <v>125</v>
      </c>
      <c r="Z2069" t="str">
        <f>IFERROR(MID(AA2069,FIND("-",H2069,1)+1,20),_xlfn.IFNA(VLOOKUP(F2069&amp;"-"&amp;AA2069,Ref_Kontak!$A:$E,4,FALSE),Ref_Kontak!$H$2))</f>
        <v>628999007703</v>
      </c>
      <c r="AA2069" t="str">
        <f t="shared" si="320"/>
        <v/>
      </c>
      <c r="AB2069" t="str">
        <f t="shared" si="321"/>
        <v/>
      </c>
      <c r="AC2069" t="str">
        <f t="shared" si="322"/>
        <v>628999007703</v>
      </c>
      <c r="AD2069" t="str">
        <f t="shared" si="323"/>
        <v>Halo+,+Visual+AI+5S+mendeteksi+Violation%3A+GUDANGEXP1-LINE+8</v>
      </c>
      <c r="AE2069" t="str">
        <f t="shared" si="324"/>
        <v>https://web.whatsapp.com/send/?phone=628999007703&amp;text=Halo+,+Visual+AI+5S+mendeteksi+Violation%3A+GUDANGEXP1-LINE+8&amp;type=phone_number&amp;app_absent=0</v>
      </c>
      <c r="AF2069" t="b">
        <f>IF(ISNA(VLOOKUP(D2069&amp;"-"&amp;AB2069, Ref_Kontak!$A:$E, 4, FALSE)), FALSE, TRUE)</f>
        <v>0</v>
      </c>
      <c r="AG2069" t="str">
        <f>_xlfn.IFNA(VLOOKUP(Z2069,Ref_Kontak!H:H,1,FALSE),"FALSE")</f>
        <v>628999007703</v>
      </c>
      <c r="AH2069" t="str">
        <f t="shared" si="325"/>
        <v>GUDANGEXP1-LINE 8</v>
      </c>
      <c r="AI2069">
        <f>IF(I2069="violation",COUNTIF($AH$1:AH2069,AH2069),0)</f>
        <v>43</v>
      </c>
      <c r="AJ2069" t="str">
        <f t="shared" si="326"/>
        <v>violation-GUDANGEXP1</v>
      </c>
      <c r="AK2069">
        <f>IF(I2069="violation",COUNTIF($AJ$1:AJ2069,AJ2069),FALSE)</f>
        <v>325</v>
      </c>
      <c r="AL2069">
        <f t="shared" si="327"/>
        <v>0</v>
      </c>
      <c r="AM2069">
        <f t="shared" si="328"/>
        <v>8</v>
      </c>
      <c r="AN2069" t="str">
        <f t="shared" si="329"/>
        <v>ALERT! 8 Violation founded @GUDANGEXP1</v>
      </c>
    </row>
    <row r="2070" spans="1:40">
      <c r="A2070" t="s">
        <v>120</v>
      </c>
      <c r="B2070" t="s">
        <v>121</v>
      </c>
      <c r="C2070" t="s">
        <v>1283</v>
      </c>
      <c r="D2070" t="s">
        <v>589</v>
      </c>
      <c r="E2070">
        <v>1</v>
      </c>
      <c r="G2070" t="s">
        <v>130</v>
      </c>
      <c r="I2070" t="s">
        <v>125</v>
      </c>
      <c r="Z2070" t="str">
        <f>IFERROR(MID(AA2070,FIND("-",H2070,1)+1,20),_xlfn.IFNA(VLOOKUP(F2070&amp;"-"&amp;AA2070,Ref_Kontak!$A:$E,4,FALSE),Ref_Kontak!$H$2))</f>
        <v>628999007703</v>
      </c>
      <c r="AA2070" t="str">
        <f t="shared" si="320"/>
        <v/>
      </c>
      <c r="AB2070" t="str">
        <f t="shared" si="321"/>
        <v/>
      </c>
      <c r="AC2070" t="str">
        <f t="shared" si="322"/>
        <v>628999007703</v>
      </c>
      <c r="AD2070" t="str">
        <f t="shared" si="323"/>
        <v>Halo+,+Visual+AI+5S+mendeteksi+Violation%3A+METALDET1-LINE+13</v>
      </c>
      <c r="AE2070" t="str">
        <f t="shared" si="324"/>
        <v>https://web.whatsapp.com/send/?phone=628999007703&amp;text=Halo+,+Visual+AI+5S+mendeteksi+Violation%3A+METALDET1-LINE+13&amp;type=phone_number&amp;app_absent=0</v>
      </c>
      <c r="AF2070" t="b">
        <f>IF(ISNA(VLOOKUP(D2070&amp;"-"&amp;AB2070, Ref_Kontak!$A:$E, 4, FALSE)), FALSE, TRUE)</f>
        <v>0</v>
      </c>
      <c r="AG2070" t="str">
        <f>_xlfn.IFNA(VLOOKUP(Z2070,Ref_Kontak!H:H,1,FALSE),"FALSE")</f>
        <v>628999007703</v>
      </c>
      <c r="AH2070" t="str">
        <f t="shared" si="325"/>
        <v>METALDET1-LINE 13</v>
      </c>
      <c r="AI2070">
        <f>IF(I2070="violation",COUNTIF($AH$1:AH2070,AH2070),0)</f>
        <v>799</v>
      </c>
      <c r="AJ2070" t="str">
        <f t="shared" si="326"/>
        <v>violation-METALDET1</v>
      </c>
      <c r="AK2070">
        <f>IF(I2070="violation",COUNTIF($AJ$1:AJ2070,AJ2070),FALSE)</f>
        <v>1743</v>
      </c>
      <c r="AL2070">
        <f t="shared" si="327"/>
        <v>0</v>
      </c>
      <c r="AM2070">
        <f t="shared" si="328"/>
        <v>3</v>
      </c>
      <c r="AN2070" t="str">
        <f t="shared" si="329"/>
        <v>ALERT! 3 Violation founded @METALDET1</v>
      </c>
    </row>
    <row r="2071" spans="1:40">
      <c r="A2071" t="s">
        <v>120</v>
      </c>
      <c r="B2071" t="s">
        <v>121</v>
      </c>
      <c r="C2071" t="s">
        <v>1283</v>
      </c>
      <c r="D2071" t="s">
        <v>129</v>
      </c>
      <c r="E2071">
        <v>1</v>
      </c>
      <c r="G2071" t="s">
        <v>130</v>
      </c>
      <c r="I2071" t="s">
        <v>125</v>
      </c>
      <c r="Z2071" t="str">
        <f>IFERROR(MID(AA2071,FIND("-",H2071,1)+1,20),_xlfn.IFNA(VLOOKUP(F2071&amp;"-"&amp;AA2071,Ref_Kontak!$A:$E,4,FALSE),Ref_Kontak!$H$2))</f>
        <v>628999007703</v>
      </c>
      <c r="AA2071" t="str">
        <f t="shared" si="320"/>
        <v/>
      </c>
      <c r="AB2071" t="str">
        <f t="shared" si="321"/>
        <v/>
      </c>
      <c r="AC2071" t="str">
        <f t="shared" si="322"/>
        <v>628999007703</v>
      </c>
      <c r="AD2071" t="str">
        <f t="shared" si="323"/>
        <v>Halo+,+Visual+AI+5S+mendeteksi+Violation%3A+METALDET1-LINE+8</v>
      </c>
      <c r="AE2071" t="str">
        <f t="shared" si="324"/>
        <v>https://web.whatsapp.com/send/?phone=628999007703&amp;text=Halo+,+Visual+AI+5S+mendeteksi+Violation%3A+METALDET1-LINE+8&amp;type=phone_number&amp;app_absent=0</v>
      </c>
      <c r="AF2071" t="b">
        <f>IF(ISNA(VLOOKUP(D2071&amp;"-"&amp;AB2071, Ref_Kontak!$A:$E, 4, FALSE)), FALSE, TRUE)</f>
        <v>0</v>
      </c>
      <c r="AG2071" t="str">
        <f>_xlfn.IFNA(VLOOKUP(Z2071,Ref_Kontak!H:H,1,FALSE),"FALSE")</f>
        <v>628999007703</v>
      </c>
      <c r="AH2071" t="str">
        <f t="shared" si="325"/>
        <v>METALDET1-LINE 8</v>
      </c>
      <c r="AI2071">
        <f>IF(I2071="violation",COUNTIF($AH$1:AH2071,AH2071),0)</f>
        <v>946</v>
      </c>
      <c r="AJ2071" t="str">
        <f t="shared" si="326"/>
        <v>violation-METALDET1</v>
      </c>
      <c r="AK2071">
        <f>IF(I2071="violation",COUNTIF($AJ$1:AJ2071,AJ2071),FALSE)</f>
        <v>1744</v>
      </c>
      <c r="AL2071">
        <f t="shared" si="327"/>
        <v>0</v>
      </c>
      <c r="AM2071">
        <f t="shared" si="328"/>
        <v>3</v>
      </c>
      <c r="AN2071" t="str">
        <f t="shared" si="329"/>
        <v>ALERT! 3 Violation founded @METALDET1</v>
      </c>
    </row>
    <row r="2072" spans="1:40">
      <c r="A2072" t="s">
        <v>120</v>
      </c>
      <c r="B2072" t="s">
        <v>121</v>
      </c>
      <c r="C2072" t="s">
        <v>1283</v>
      </c>
      <c r="D2072" t="s">
        <v>589</v>
      </c>
      <c r="E2072">
        <v>1</v>
      </c>
      <c r="G2072" t="s">
        <v>130</v>
      </c>
      <c r="I2072" t="s">
        <v>125</v>
      </c>
      <c r="Z2072" t="str">
        <f>IFERROR(MID(AA2072,FIND("-",H2072,1)+1,20),_xlfn.IFNA(VLOOKUP(F2072&amp;"-"&amp;AA2072,Ref_Kontak!$A:$E,4,FALSE),Ref_Kontak!$H$2))</f>
        <v>628999007703</v>
      </c>
      <c r="AA2072" t="str">
        <f t="shared" si="320"/>
        <v/>
      </c>
      <c r="AB2072" t="str">
        <f t="shared" si="321"/>
        <v/>
      </c>
      <c r="AC2072" t="str">
        <f t="shared" si="322"/>
        <v>628999007703</v>
      </c>
      <c r="AD2072" t="str">
        <f t="shared" si="323"/>
        <v>Halo+,+Visual+AI+5S+mendeteksi+Violation%3A+METALDET1-LINE+13</v>
      </c>
      <c r="AE2072" t="str">
        <f t="shared" si="324"/>
        <v>https://web.whatsapp.com/send/?phone=628999007703&amp;text=Halo+,+Visual+AI+5S+mendeteksi+Violation%3A+METALDET1-LINE+13&amp;type=phone_number&amp;app_absent=0</v>
      </c>
      <c r="AF2072" t="b">
        <f>IF(ISNA(VLOOKUP(D2072&amp;"-"&amp;AB2072, Ref_Kontak!$A:$E, 4, FALSE)), FALSE, TRUE)</f>
        <v>0</v>
      </c>
      <c r="AG2072" t="str">
        <f>_xlfn.IFNA(VLOOKUP(Z2072,Ref_Kontak!H:H,1,FALSE),"FALSE")</f>
        <v>628999007703</v>
      </c>
      <c r="AH2072" t="str">
        <f t="shared" si="325"/>
        <v>METALDET1-LINE 13</v>
      </c>
      <c r="AI2072">
        <f>IF(I2072="violation",COUNTIF($AH$1:AH2072,AH2072),0)</f>
        <v>800</v>
      </c>
      <c r="AJ2072" t="str">
        <f t="shared" si="326"/>
        <v>violation-METALDET1</v>
      </c>
      <c r="AK2072">
        <f>IF(I2072="violation",COUNTIF($AJ$1:AJ2072,AJ2072),FALSE)</f>
        <v>1745</v>
      </c>
      <c r="AL2072">
        <f t="shared" si="327"/>
        <v>0</v>
      </c>
      <c r="AM2072">
        <f t="shared" si="328"/>
        <v>3</v>
      </c>
      <c r="AN2072" t="str">
        <f t="shared" si="329"/>
        <v>ALERT! 3 Violation founded @METALDET1</v>
      </c>
    </row>
    <row r="2073" spans="1:40">
      <c r="A2073" t="s">
        <v>120</v>
      </c>
      <c r="B2073" t="s">
        <v>121</v>
      </c>
      <c r="C2073" t="s">
        <v>1283</v>
      </c>
      <c r="D2073" t="s">
        <v>1232</v>
      </c>
      <c r="E2073">
        <v>1</v>
      </c>
      <c r="G2073" t="s">
        <v>124</v>
      </c>
      <c r="I2073" t="s">
        <v>125</v>
      </c>
      <c r="Z2073" t="str">
        <f>IFERROR(MID(AA2073,FIND("-",H2073,1)+1,20),_xlfn.IFNA(VLOOKUP(F2073&amp;"-"&amp;AA2073,Ref_Kontak!$A:$E,4,FALSE),Ref_Kontak!$H$2))</f>
        <v>628999007703</v>
      </c>
      <c r="AA2073" t="str">
        <f t="shared" si="320"/>
        <v/>
      </c>
      <c r="AB2073" t="str">
        <f t="shared" si="321"/>
        <v/>
      </c>
      <c r="AC2073" t="str">
        <f t="shared" si="322"/>
        <v>628999007703</v>
      </c>
      <c r="AD2073" t="str">
        <f t="shared" si="323"/>
        <v>Halo+,+Visual+AI+5S+mendeteksi+Violation%3A+GUDANGEXP1-LINE+9</v>
      </c>
      <c r="AE2073" t="str">
        <f t="shared" si="324"/>
        <v>https://web.whatsapp.com/send/?phone=628999007703&amp;text=Halo+,+Visual+AI+5S+mendeteksi+Violation%3A+GUDANGEXP1-LINE+9&amp;type=phone_number&amp;app_absent=0</v>
      </c>
      <c r="AF2073" t="b">
        <f>IF(ISNA(VLOOKUP(D2073&amp;"-"&amp;AB2073, Ref_Kontak!$A:$E, 4, FALSE)), FALSE, TRUE)</f>
        <v>0</v>
      </c>
      <c r="AG2073" t="str">
        <f>_xlfn.IFNA(VLOOKUP(Z2073,Ref_Kontak!H:H,1,FALSE),"FALSE")</f>
        <v>628999007703</v>
      </c>
      <c r="AH2073" t="str">
        <f t="shared" si="325"/>
        <v>GUDANGEXP1-LINE 9</v>
      </c>
      <c r="AI2073">
        <f>IF(I2073="violation",COUNTIF($AH$1:AH2073,AH2073),0)</f>
        <v>50</v>
      </c>
      <c r="AJ2073" t="str">
        <f t="shared" si="326"/>
        <v>violation-GUDANGEXP1</v>
      </c>
      <c r="AK2073">
        <f>IF(I2073="violation",COUNTIF($AJ$1:AJ2073,AJ2073),FALSE)</f>
        <v>326</v>
      </c>
      <c r="AL2073">
        <f t="shared" si="327"/>
        <v>0</v>
      </c>
      <c r="AM2073">
        <f t="shared" si="328"/>
        <v>8</v>
      </c>
      <c r="AN2073" t="str">
        <f t="shared" si="329"/>
        <v>ALERT! 8 Violation founded @GUDANGEXP1</v>
      </c>
    </row>
    <row r="2074" spans="1:40">
      <c r="A2074" t="s">
        <v>120</v>
      </c>
      <c r="B2074" t="s">
        <v>121</v>
      </c>
      <c r="C2074" t="s">
        <v>1283</v>
      </c>
      <c r="D2074" t="s">
        <v>129</v>
      </c>
      <c r="E2074">
        <v>1</v>
      </c>
      <c r="G2074" t="s">
        <v>124</v>
      </c>
      <c r="I2074" t="s">
        <v>125</v>
      </c>
      <c r="Z2074" t="str">
        <f>IFERROR(MID(AA2074,FIND("-",H2074,1)+1,20),_xlfn.IFNA(VLOOKUP(F2074&amp;"-"&amp;AA2074,Ref_Kontak!$A:$E,4,FALSE),Ref_Kontak!$H$2))</f>
        <v>628999007703</v>
      </c>
      <c r="AA2074" t="str">
        <f t="shared" si="320"/>
        <v/>
      </c>
      <c r="AB2074" t="str">
        <f t="shared" si="321"/>
        <v/>
      </c>
      <c r="AC2074" t="str">
        <f t="shared" si="322"/>
        <v>628999007703</v>
      </c>
      <c r="AD2074" t="str">
        <f t="shared" si="323"/>
        <v>Halo+,+Visual+AI+5S+mendeteksi+Violation%3A+GUDANGEXP1-LINE+8</v>
      </c>
      <c r="AE2074" t="str">
        <f t="shared" si="324"/>
        <v>https://web.whatsapp.com/send/?phone=628999007703&amp;text=Halo+,+Visual+AI+5S+mendeteksi+Violation%3A+GUDANGEXP1-LINE+8&amp;type=phone_number&amp;app_absent=0</v>
      </c>
      <c r="AF2074" t="b">
        <f>IF(ISNA(VLOOKUP(D2074&amp;"-"&amp;AB2074, Ref_Kontak!$A:$E, 4, FALSE)), FALSE, TRUE)</f>
        <v>0</v>
      </c>
      <c r="AG2074" t="str">
        <f>_xlfn.IFNA(VLOOKUP(Z2074,Ref_Kontak!H:H,1,FALSE),"FALSE")</f>
        <v>628999007703</v>
      </c>
      <c r="AH2074" t="str">
        <f t="shared" si="325"/>
        <v>GUDANGEXP1-LINE 8</v>
      </c>
      <c r="AI2074">
        <f>IF(I2074="violation",COUNTIF($AH$1:AH2074,AH2074),0)</f>
        <v>44</v>
      </c>
      <c r="AJ2074" t="str">
        <f t="shared" si="326"/>
        <v>violation-GUDANGEXP1</v>
      </c>
      <c r="AK2074">
        <f>IF(I2074="violation",COUNTIF($AJ$1:AJ2074,AJ2074),FALSE)</f>
        <v>327</v>
      </c>
      <c r="AL2074">
        <f t="shared" si="327"/>
        <v>0</v>
      </c>
      <c r="AM2074">
        <f t="shared" si="328"/>
        <v>8</v>
      </c>
      <c r="AN2074" t="str">
        <f t="shared" si="329"/>
        <v>ALERT! 8 Violation founded @GUDANGEXP1</v>
      </c>
    </row>
    <row r="2075" spans="1:40">
      <c r="A2075" t="s">
        <v>120</v>
      </c>
      <c r="B2075" t="s">
        <v>121</v>
      </c>
      <c r="C2075" t="s">
        <v>1284</v>
      </c>
      <c r="D2075" t="s">
        <v>129</v>
      </c>
      <c r="E2075">
        <v>1</v>
      </c>
      <c r="G2075" t="s">
        <v>130</v>
      </c>
      <c r="I2075" t="s">
        <v>125</v>
      </c>
      <c r="Z2075" t="str">
        <f>IFERROR(MID(AA2075,FIND("-",H2075,1)+1,20),_xlfn.IFNA(VLOOKUP(F2075&amp;"-"&amp;AA2075,Ref_Kontak!$A:$E,4,FALSE),Ref_Kontak!$H$2))</f>
        <v>628999007703</v>
      </c>
      <c r="AA2075" t="str">
        <f t="shared" si="320"/>
        <v/>
      </c>
      <c r="AB2075" t="str">
        <f t="shared" si="321"/>
        <v/>
      </c>
      <c r="AC2075" t="str">
        <f t="shared" si="322"/>
        <v>628999007703</v>
      </c>
      <c r="AD2075" t="str">
        <f t="shared" si="323"/>
        <v>Halo+,+Visual+AI+5S+mendeteksi+Violation%3A+METALDET1-LINE+8</v>
      </c>
      <c r="AE2075" t="str">
        <f t="shared" si="324"/>
        <v>https://web.whatsapp.com/send/?phone=628999007703&amp;text=Halo+,+Visual+AI+5S+mendeteksi+Violation%3A+METALDET1-LINE+8&amp;type=phone_number&amp;app_absent=0</v>
      </c>
      <c r="AF2075" t="b">
        <f>IF(ISNA(VLOOKUP(D2075&amp;"-"&amp;AB2075, Ref_Kontak!$A:$E, 4, FALSE)), FALSE, TRUE)</f>
        <v>0</v>
      </c>
      <c r="AG2075" t="str">
        <f>_xlfn.IFNA(VLOOKUP(Z2075,Ref_Kontak!H:H,1,FALSE),"FALSE")</f>
        <v>628999007703</v>
      </c>
      <c r="AH2075" t="str">
        <f t="shared" si="325"/>
        <v>METALDET1-LINE 8</v>
      </c>
      <c r="AI2075">
        <f>IF(I2075="violation",COUNTIF($AH$1:AH2075,AH2075),0)</f>
        <v>947</v>
      </c>
      <c r="AJ2075" t="str">
        <f t="shared" si="326"/>
        <v>violation-METALDET1</v>
      </c>
      <c r="AK2075">
        <f>IF(I2075="violation",COUNTIF($AJ$1:AJ2075,AJ2075),FALSE)</f>
        <v>1746</v>
      </c>
      <c r="AL2075">
        <f t="shared" si="327"/>
        <v>0</v>
      </c>
      <c r="AM2075">
        <f t="shared" si="328"/>
        <v>3</v>
      </c>
      <c r="AN2075" t="str">
        <f t="shared" si="329"/>
        <v>ALERT! 3 Violation founded @METALDET1</v>
      </c>
    </row>
    <row r="2076" spans="1:40">
      <c r="A2076" t="s">
        <v>120</v>
      </c>
      <c r="B2076" t="s">
        <v>121</v>
      </c>
      <c r="C2076" t="s">
        <v>1284</v>
      </c>
      <c r="D2076" t="s">
        <v>1232</v>
      </c>
      <c r="E2076">
        <v>1</v>
      </c>
      <c r="G2076" t="s">
        <v>124</v>
      </c>
      <c r="I2076" t="s">
        <v>125</v>
      </c>
      <c r="Z2076" t="str">
        <f>IFERROR(MID(AA2076,FIND("-",H2076,1)+1,20),_xlfn.IFNA(VLOOKUP(F2076&amp;"-"&amp;AA2076,Ref_Kontak!$A:$E,4,FALSE),Ref_Kontak!$H$2))</f>
        <v>628999007703</v>
      </c>
      <c r="AA2076" t="str">
        <f t="shared" si="320"/>
        <v/>
      </c>
      <c r="AB2076" t="str">
        <f t="shared" si="321"/>
        <v/>
      </c>
      <c r="AC2076" t="str">
        <f t="shared" si="322"/>
        <v>628999007703</v>
      </c>
      <c r="AD2076" t="str">
        <f t="shared" si="323"/>
        <v>Halo+,+Visual+AI+5S+mendeteksi+Violation%3A+GUDANGEXP1-LINE+9</v>
      </c>
      <c r="AE2076" t="str">
        <f t="shared" si="324"/>
        <v>https://web.whatsapp.com/send/?phone=628999007703&amp;text=Halo+,+Visual+AI+5S+mendeteksi+Violation%3A+GUDANGEXP1-LINE+9&amp;type=phone_number&amp;app_absent=0</v>
      </c>
      <c r="AF2076" t="b">
        <f>IF(ISNA(VLOOKUP(D2076&amp;"-"&amp;AB2076, Ref_Kontak!$A:$E, 4, FALSE)), FALSE, TRUE)</f>
        <v>0</v>
      </c>
      <c r="AG2076" t="str">
        <f>_xlfn.IFNA(VLOOKUP(Z2076,Ref_Kontak!H:H,1,FALSE),"FALSE")</f>
        <v>628999007703</v>
      </c>
      <c r="AH2076" t="str">
        <f t="shared" si="325"/>
        <v>GUDANGEXP1-LINE 9</v>
      </c>
      <c r="AI2076">
        <f>IF(I2076="violation",COUNTIF($AH$1:AH2076,AH2076),0)</f>
        <v>51</v>
      </c>
      <c r="AJ2076" t="str">
        <f t="shared" si="326"/>
        <v>violation-GUDANGEXP1</v>
      </c>
      <c r="AK2076">
        <f>IF(I2076="violation",COUNTIF($AJ$1:AJ2076,AJ2076),FALSE)</f>
        <v>328</v>
      </c>
      <c r="AL2076">
        <f t="shared" si="327"/>
        <v>0</v>
      </c>
      <c r="AM2076">
        <f t="shared" si="328"/>
        <v>8</v>
      </c>
      <c r="AN2076" t="str">
        <f t="shared" si="329"/>
        <v>ALERT! 8 Violation founded @GUDANGEXP1</v>
      </c>
    </row>
    <row r="2077" spans="1:40">
      <c r="A2077" t="s">
        <v>120</v>
      </c>
      <c r="B2077" t="s">
        <v>121</v>
      </c>
      <c r="C2077" t="s">
        <v>1284</v>
      </c>
      <c r="D2077" t="s">
        <v>129</v>
      </c>
      <c r="E2077">
        <v>1</v>
      </c>
      <c r="G2077" t="s">
        <v>124</v>
      </c>
      <c r="I2077" t="s">
        <v>125</v>
      </c>
      <c r="Z2077" t="str">
        <f>IFERROR(MID(AA2077,FIND("-",H2077,1)+1,20),_xlfn.IFNA(VLOOKUP(F2077&amp;"-"&amp;AA2077,Ref_Kontak!$A:$E,4,FALSE),Ref_Kontak!$H$2))</f>
        <v>628999007703</v>
      </c>
      <c r="AA2077" t="str">
        <f t="shared" si="320"/>
        <v/>
      </c>
      <c r="AB2077" t="str">
        <f t="shared" si="321"/>
        <v/>
      </c>
      <c r="AC2077" t="str">
        <f t="shared" si="322"/>
        <v>628999007703</v>
      </c>
      <c r="AD2077" t="str">
        <f t="shared" si="323"/>
        <v>Halo+,+Visual+AI+5S+mendeteksi+Violation%3A+GUDANGEXP1-LINE+8</v>
      </c>
      <c r="AE2077" t="str">
        <f t="shared" si="324"/>
        <v>https://web.whatsapp.com/send/?phone=628999007703&amp;text=Halo+,+Visual+AI+5S+mendeteksi+Violation%3A+GUDANGEXP1-LINE+8&amp;type=phone_number&amp;app_absent=0</v>
      </c>
      <c r="AF2077" t="b">
        <f>IF(ISNA(VLOOKUP(D2077&amp;"-"&amp;AB2077, Ref_Kontak!$A:$E, 4, FALSE)), FALSE, TRUE)</f>
        <v>0</v>
      </c>
      <c r="AG2077" t="str">
        <f>_xlfn.IFNA(VLOOKUP(Z2077,Ref_Kontak!H:H,1,FALSE),"FALSE")</f>
        <v>628999007703</v>
      </c>
      <c r="AH2077" t="str">
        <f t="shared" si="325"/>
        <v>GUDANGEXP1-LINE 8</v>
      </c>
      <c r="AI2077">
        <f>IF(I2077="violation",COUNTIF($AH$1:AH2077,AH2077),0)</f>
        <v>45</v>
      </c>
      <c r="AJ2077" t="str">
        <f t="shared" si="326"/>
        <v>violation-GUDANGEXP1</v>
      </c>
      <c r="AK2077">
        <f>IF(I2077="violation",COUNTIF($AJ$1:AJ2077,AJ2077),FALSE)</f>
        <v>329</v>
      </c>
      <c r="AL2077">
        <f t="shared" si="327"/>
        <v>0</v>
      </c>
      <c r="AM2077">
        <f t="shared" si="328"/>
        <v>8</v>
      </c>
      <c r="AN2077" t="str">
        <f t="shared" si="329"/>
        <v>ALERT! 8 Violation founded @GUDANGEXP1</v>
      </c>
    </row>
    <row r="2078" spans="1:40">
      <c r="A2078" t="s">
        <v>120</v>
      </c>
      <c r="B2078" t="s">
        <v>121</v>
      </c>
      <c r="C2078" t="s">
        <v>1285</v>
      </c>
      <c r="D2078" t="s">
        <v>589</v>
      </c>
      <c r="E2078">
        <v>1</v>
      </c>
      <c r="G2078" t="s">
        <v>130</v>
      </c>
      <c r="I2078" t="s">
        <v>125</v>
      </c>
      <c r="Z2078" t="str">
        <f>IFERROR(MID(AA2078,FIND("-",H2078,1)+1,20),_xlfn.IFNA(VLOOKUP(F2078&amp;"-"&amp;AA2078,Ref_Kontak!$A:$E,4,FALSE),Ref_Kontak!$H$2))</f>
        <v>628999007703</v>
      </c>
      <c r="AA2078" t="str">
        <f t="shared" si="320"/>
        <v/>
      </c>
      <c r="AB2078" t="str">
        <f t="shared" si="321"/>
        <v/>
      </c>
      <c r="AC2078" t="str">
        <f t="shared" si="322"/>
        <v>628999007703</v>
      </c>
      <c r="AD2078" t="str">
        <f t="shared" si="323"/>
        <v>Halo+,+Visual+AI+5S+mendeteksi+Violation%3A+METALDET1-LINE+13</v>
      </c>
      <c r="AE2078" t="str">
        <f t="shared" si="324"/>
        <v>https://web.whatsapp.com/send/?phone=628999007703&amp;text=Halo+,+Visual+AI+5S+mendeteksi+Violation%3A+METALDET1-LINE+13&amp;type=phone_number&amp;app_absent=0</v>
      </c>
      <c r="AF2078" t="b">
        <f>IF(ISNA(VLOOKUP(D2078&amp;"-"&amp;AB2078, Ref_Kontak!$A:$E, 4, FALSE)), FALSE, TRUE)</f>
        <v>0</v>
      </c>
      <c r="AG2078" t="str">
        <f>_xlfn.IFNA(VLOOKUP(Z2078,Ref_Kontak!H:H,1,FALSE),"FALSE")</f>
        <v>628999007703</v>
      </c>
      <c r="AH2078" t="str">
        <f t="shared" si="325"/>
        <v>METALDET1-LINE 13</v>
      </c>
      <c r="AI2078">
        <f>IF(I2078="violation",COUNTIF($AH$1:AH2078,AH2078),0)</f>
        <v>801</v>
      </c>
      <c r="AJ2078" t="str">
        <f t="shared" si="326"/>
        <v>violation-METALDET1</v>
      </c>
      <c r="AK2078">
        <f>IF(I2078="violation",COUNTIF($AJ$1:AJ2078,AJ2078),FALSE)</f>
        <v>1747</v>
      </c>
      <c r="AL2078">
        <f t="shared" si="327"/>
        <v>0</v>
      </c>
      <c r="AM2078">
        <f t="shared" si="328"/>
        <v>3</v>
      </c>
      <c r="AN2078" t="str">
        <f t="shared" si="329"/>
        <v>ALERT! 3 Violation founded @METALDET1</v>
      </c>
    </row>
    <row r="2079" spans="1:40">
      <c r="A2079" t="s">
        <v>120</v>
      </c>
      <c r="B2079" t="s">
        <v>121</v>
      </c>
      <c r="C2079" t="s">
        <v>1285</v>
      </c>
      <c r="D2079" t="s">
        <v>129</v>
      </c>
      <c r="E2079">
        <v>1</v>
      </c>
      <c r="G2079" t="s">
        <v>130</v>
      </c>
      <c r="I2079" t="s">
        <v>125</v>
      </c>
      <c r="Z2079" t="str">
        <f>IFERROR(MID(AA2079,FIND("-",H2079,1)+1,20),_xlfn.IFNA(VLOOKUP(F2079&amp;"-"&amp;AA2079,Ref_Kontak!$A:$E,4,FALSE),Ref_Kontak!$H$2))</f>
        <v>628999007703</v>
      </c>
      <c r="AA2079" t="str">
        <f t="shared" si="320"/>
        <v/>
      </c>
      <c r="AB2079" t="str">
        <f t="shared" si="321"/>
        <v/>
      </c>
      <c r="AC2079" t="str">
        <f t="shared" si="322"/>
        <v>628999007703</v>
      </c>
      <c r="AD2079" t="str">
        <f t="shared" si="323"/>
        <v>Halo+,+Visual+AI+5S+mendeteksi+Violation%3A+METALDET1-LINE+8</v>
      </c>
      <c r="AE2079" t="str">
        <f t="shared" si="324"/>
        <v>https://web.whatsapp.com/send/?phone=628999007703&amp;text=Halo+,+Visual+AI+5S+mendeteksi+Violation%3A+METALDET1-LINE+8&amp;type=phone_number&amp;app_absent=0</v>
      </c>
      <c r="AF2079" t="b">
        <f>IF(ISNA(VLOOKUP(D2079&amp;"-"&amp;AB2079, Ref_Kontak!$A:$E, 4, FALSE)), FALSE, TRUE)</f>
        <v>0</v>
      </c>
      <c r="AG2079" t="str">
        <f>_xlfn.IFNA(VLOOKUP(Z2079,Ref_Kontak!H:H,1,FALSE),"FALSE")</f>
        <v>628999007703</v>
      </c>
      <c r="AH2079" t="str">
        <f t="shared" si="325"/>
        <v>METALDET1-LINE 8</v>
      </c>
      <c r="AI2079">
        <f>IF(I2079="violation",COUNTIF($AH$1:AH2079,AH2079),0)</f>
        <v>948</v>
      </c>
      <c r="AJ2079" t="str">
        <f t="shared" si="326"/>
        <v>violation-METALDET1</v>
      </c>
      <c r="AK2079">
        <f>IF(I2079="violation",COUNTIF($AJ$1:AJ2079,AJ2079),FALSE)</f>
        <v>1748</v>
      </c>
      <c r="AL2079">
        <f t="shared" si="327"/>
        <v>0</v>
      </c>
      <c r="AM2079">
        <f t="shared" si="328"/>
        <v>3</v>
      </c>
      <c r="AN2079" t="str">
        <f t="shared" si="329"/>
        <v>ALERT! 3 Violation founded @METALDET1</v>
      </c>
    </row>
    <row r="2080" spans="1:40">
      <c r="A2080" t="s">
        <v>120</v>
      </c>
      <c r="B2080" t="s">
        <v>121</v>
      </c>
      <c r="C2080" t="s">
        <v>1285</v>
      </c>
      <c r="D2080" t="s">
        <v>1232</v>
      </c>
      <c r="E2080">
        <v>1</v>
      </c>
      <c r="G2080" t="s">
        <v>124</v>
      </c>
      <c r="I2080" t="s">
        <v>125</v>
      </c>
      <c r="Z2080" t="str">
        <f>IFERROR(MID(AA2080,FIND("-",H2080,1)+1,20),_xlfn.IFNA(VLOOKUP(F2080&amp;"-"&amp;AA2080,Ref_Kontak!$A:$E,4,FALSE),Ref_Kontak!$H$2))</f>
        <v>628999007703</v>
      </c>
      <c r="AA2080" t="str">
        <f t="shared" si="320"/>
        <v/>
      </c>
      <c r="AB2080" t="str">
        <f t="shared" si="321"/>
        <v/>
      </c>
      <c r="AC2080" t="str">
        <f t="shared" si="322"/>
        <v>628999007703</v>
      </c>
      <c r="AD2080" t="str">
        <f t="shared" si="323"/>
        <v>Halo+,+Visual+AI+5S+mendeteksi+Violation%3A+GUDANGEXP1-LINE+9</v>
      </c>
      <c r="AE2080" t="str">
        <f t="shared" si="324"/>
        <v>https://web.whatsapp.com/send/?phone=628999007703&amp;text=Halo+,+Visual+AI+5S+mendeteksi+Violation%3A+GUDANGEXP1-LINE+9&amp;type=phone_number&amp;app_absent=0</v>
      </c>
      <c r="AF2080" t="b">
        <f>IF(ISNA(VLOOKUP(D2080&amp;"-"&amp;AB2080, Ref_Kontak!$A:$E, 4, FALSE)), FALSE, TRUE)</f>
        <v>0</v>
      </c>
      <c r="AG2080" t="str">
        <f>_xlfn.IFNA(VLOOKUP(Z2080,Ref_Kontak!H:H,1,FALSE),"FALSE")</f>
        <v>628999007703</v>
      </c>
      <c r="AH2080" t="str">
        <f t="shared" si="325"/>
        <v>GUDANGEXP1-LINE 9</v>
      </c>
      <c r="AI2080">
        <f>IF(I2080="violation",COUNTIF($AH$1:AH2080,AH2080),0)</f>
        <v>52</v>
      </c>
      <c r="AJ2080" t="str">
        <f t="shared" si="326"/>
        <v>violation-GUDANGEXP1</v>
      </c>
      <c r="AK2080">
        <f>IF(I2080="violation",COUNTIF($AJ$1:AJ2080,AJ2080),FALSE)</f>
        <v>330</v>
      </c>
      <c r="AL2080">
        <f t="shared" si="327"/>
        <v>0</v>
      </c>
      <c r="AM2080">
        <f t="shared" si="328"/>
        <v>8</v>
      </c>
      <c r="AN2080" t="str">
        <f t="shared" si="329"/>
        <v>ALERT! 8 Violation founded @GUDANGEXP1</v>
      </c>
    </row>
    <row r="2081" spans="1:40">
      <c r="A2081" t="s">
        <v>120</v>
      </c>
      <c r="B2081" t="s">
        <v>121</v>
      </c>
      <c r="C2081" t="s">
        <v>1286</v>
      </c>
      <c r="D2081" t="s">
        <v>129</v>
      </c>
      <c r="E2081">
        <v>1</v>
      </c>
      <c r="G2081" t="s">
        <v>130</v>
      </c>
      <c r="I2081" t="s">
        <v>125</v>
      </c>
      <c r="Z2081" t="str">
        <f>IFERROR(MID(AA2081,FIND("-",H2081,1)+1,20),_xlfn.IFNA(VLOOKUP(F2081&amp;"-"&amp;AA2081,Ref_Kontak!$A:$E,4,FALSE),Ref_Kontak!$H$2))</f>
        <v>628999007703</v>
      </c>
      <c r="AA2081" t="str">
        <f t="shared" si="320"/>
        <v/>
      </c>
      <c r="AB2081" t="str">
        <f t="shared" si="321"/>
        <v/>
      </c>
      <c r="AC2081" t="str">
        <f t="shared" si="322"/>
        <v>628999007703</v>
      </c>
      <c r="AD2081" t="str">
        <f t="shared" si="323"/>
        <v>Halo+,+Visual+AI+5S+mendeteksi+Violation%3A+METALDET1-LINE+8</v>
      </c>
      <c r="AE2081" t="str">
        <f t="shared" si="324"/>
        <v>https://web.whatsapp.com/send/?phone=628999007703&amp;text=Halo+,+Visual+AI+5S+mendeteksi+Violation%3A+METALDET1-LINE+8&amp;type=phone_number&amp;app_absent=0</v>
      </c>
      <c r="AF2081" t="b">
        <f>IF(ISNA(VLOOKUP(D2081&amp;"-"&amp;AB2081, Ref_Kontak!$A:$E, 4, FALSE)), FALSE, TRUE)</f>
        <v>0</v>
      </c>
      <c r="AG2081" t="str">
        <f>_xlfn.IFNA(VLOOKUP(Z2081,Ref_Kontak!H:H,1,FALSE),"FALSE")</f>
        <v>628999007703</v>
      </c>
      <c r="AH2081" t="str">
        <f t="shared" si="325"/>
        <v>METALDET1-LINE 8</v>
      </c>
      <c r="AI2081">
        <f>IF(I2081="violation",COUNTIF($AH$1:AH2081,AH2081),0)</f>
        <v>949</v>
      </c>
      <c r="AJ2081" t="str">
        <f t="shared" si="326"/>
        <v>violation-METALDET1</v>
      </c>
      <c r="AK2081">
        <f>IF(I2081="violation",COUNTIF($AJ$1:AJ2081,AJ2081),FALSE)</f>
        <v>1749</v>
      </c>
      <c r="AL2081">
        <f t="shared" si="327"/>
        <v>0</v>
      </c>
      <c r="AM2081">
        <f t="shared" si="328"/>
        <v>3</v>
      </c>
      <c r="AN2081" t="str">
        <f t="shared" si="329"/>
        <v>ALERT! 3 Violation founded @METALDET1</v>
      </c>
    </row>
    <row r="2082" spans="1:40">
      <c r="A2082" t="s">
        <v>120</v>
      </c>
      <c r="B2082" t="s">
        <v>121</v>
      </c>
      <c r="C2082" t="s">
        <v>1286</v>
      </c>
      <c r="D2082" t="s">
        <v>129</v>
      </c>
      <c r="E2082">
        <v>1</v>
      </c>
      <c r="G2082" t="s">
        <v>124</v>
      </c>
      <c r="I2082" t="s">
        <v>125</v>
      </c>
      <c r="Z2082" t="str">
        <f>IFERROR(MID(AA2082,FIND("-",H2082,1)+1,20),_xlfn.IFNA(VLOOKUP(F2082&amp;"-"&amp;AA2082,Ref_Kontak!$A:$E,4,FALSE),Ref_Kontak!$H$2))</f>
        <v>628999007703</v>
      </c>
      <c r="AA2082" t="str">
        <f t="shared" si="320"/>
        <v/>
      </c>
      <c r="AB2082" t="str">
        <f t="shared" si="321"/>
        <v/>
      </c>
      <c r="AC2082" t="str">
        <f t="shared" si="322"/>
        <v>628999007703</v>
      </c>
      <c r="AD2082" t="str">
        <f t="shared" si="323"/>
        <v>Halo+,+Visual+AI+5S+mendeteksi+Violation%3A+GUDANGEXP1-LINE+8</v>
      </c>
      <c r="AE2082" t="str">
        <f t="shared" si="324"/>
        <v>https://web.whatsapp.com/send/?phone=628999007703&amp;text=Halo+,+Visual+AI+5S+mendeteksi+Violation%3A+GUDANGEXP1-LINE+8&amp;type=phone_number&amp;app_absent=0</v>
      </c>
      <c r="AF2082" t="b">
        <f>IF(ISNA(VLOOKUP(D2082&amp;"-"&amp;AB2082, Ref_Kontak!$A:$E, 4, FALSE)), FALSE, TRUE)</f>
        <v>0</v>
      </c>
      <c r="AG2082" t="str">
        <f>_xlfn.IFNA(VLOOKUP(Z2082,Ref_Kontak!H:H,1,FALSE),"FALSE")</f>
        <v>628999007703</v>
      </c>
      <c r="AH2082" t="str">
        <f t="shared" si="325"/>
        <v>GUDANGEXP1-LINE 8</v>
      </c>
      <c r="AI2082">
        <f>IF(I2082="violation",COUNTIF($AH$1:AH2082,AH2082),0)</f>
        <v>46</v>
      </c>
      <c r="AJ2082" t="str">
        <f t="shared" si="326"/>
        <v>violation-GUDANGEXP1</v>
      </c>
      <c r="AK2082">
        <f>IF(I2082="violation",COUNTIF($AJ$1:AJ2082,AJ2082),FALSE)</f>
        <v>331</v>
      </c>
      <c r="AL2082">
        <f t="shared" si="327"/>
        <v>0</v>
      </c>
      <c r="AM2082">
        <f t="shared" si="328"/>
        <v>8</v>
      </c>
      <c r="AN2082" t="str">
        <f t="shared" si="329"/>
        <v>ALERT! 8 Violation founded @GUDANGEXP1</v>
      </c>
    </row>
    <row r="2083" spans="1:40">
      <c r="A2083" t="s">
        <v>120</v>
      </c>
      <c r="B2083" t="s">
        <v>121</v>
      </c>
      <c r="C2083" t="s">
        <v>1286</v>
      </c>
      <c r="D2083" t="s">
        <v>589</v>
      </c>
      <c r="E2083">
        <v>1</v>
      </c>
      <c r="G2083" t="s">
        <v>130</v>
      </c>
      <c r="I2083" t="s">
        <v>125</v>
      </c>
      <c r="Z2083" t="str">
        <f>IFERROR(MID(AA2083,FIND("-",H2083,1)+1,20),_xlfn.IFNA(VLOOKUP(F2083&amp;"-"&amp;AA2083,Ref_Kontak!$A:$E,4,FALSE),Ref_Kontak!$H$2))</f>
        <v>628999007703</v>
      </c>
      <c r="AA2083" t="str">
        <f t="shared" si="320"/>
        <v/>
      </c>
      <c r="AB2083" t="str">
        <f t="shared" si="321"/>
        <v/>
      </c>
      <c r="AC2083" t="str">
        <f t="shared" si="322"/>
        <v>628999007703</v>
      </c>
      <c r="AD2083" t="str">
        <f t="shared" si="323"/>
        <v>Halo+,+Visual+AI+5S+mendeteksi+Violation%3A+METALDET1-LINE+13</v>
      </c>
      <c r="AE2083" t="str">
        <f t="shared" si="324"/>
        <v>https://web.whatsapp.com/send/?phone=628999007703&amp;text=Halo+,+Visual+AI+5S+mendeteksi+Violation%3A+METALDET1-LINE+13&amp;type=phone_number&amp;app_absent=0</v>
      </c>
      <c r="AF2083" t="b">
        <f>IF(ISNA(VLOOKUP(D2083&amp;"-"&amp;AB2083, Ref_Kontak!$A:$E, 4, FALSE)), FALSE, TRUE)</f>
        <v>0</v>
      </c>
      <c r="AG2083" t="str">
        <f>_xlfn.IFNA(VLOOKUP(Z2083,Ref_Kontak!H:H,1,FALSE),"FALSE")</f>
        <v>628999007703</v>
      </c>
      <c r="AH2083" t="str">
        <f t="shared" si="325"/>
        <v>METALDET1-LINE 13</v>
      </c>
      <c r="AI2083">
        <f>IF(I2083="violation",COUNTIF($AH$1:AH2083,AH2083),0)</f>
        <v>802</v>
      </c>
      <c r="AJ2083" t="str">
        <f t="shared" si="326"/>
        <v>violation-METALDET1</v>
      </c>
      <c r="AK2083">
        <f>IF(I2083="violation",COUNTIF($AJ$1:AJ2083,AJ2083),FALSE)</f>
        <v>1750</v>
      </c>
      <c r="AL2083">
        <f t="shared" si="327"/>
        <v>0</v>
      </c>
      <c r="AM2083">
        <f t="shared" si="328"/>
        <v>3</v>
      </c>
      <c r="AN2083" t="str">
        <f t="shared" si="329"/>
        <v>ALERT! 3 Violation founded @METALDET1</v>
      </c>
    </row>
    <row r="2084" spans="1:40">
      <c r="A2084" t="s">
        <v>120</v>
      </c>
      <c r="B2084" t="s">
        <v>121</v>
      </c>
      <c r="C2084" t="s">
        <v>1286</v>
      </c>
      <c r="D2084" t="s">
        <v>1232</v>
      </c>
      <c r="E2084">
        <v>1</v>
      </c>
      <c r="G2084" t="s">
        <v>124</v>
      </c>
      <c r="I2084" t="s">
        <v>125</v>
      </c>
      <c r="Z2084" t="str">
        <f>IFERROR(MID(AA2084,FIND("-",H2084,1)+1,20),_xlfn.IFNA(VLOOKUP(F2084&amp;"-"&amp;AA2084,Ref_Kontak!$A:$E,4,FALSE),Ref_Kontak!$H$2))</f>
        <v>628999007703</v>
      </c>
      <c r="AA2084" t="str">
        <f t="shared" si="320"/>
        <v/>
      </c>
      <c r="AB2084" t="str">
        <f t="shared" si="321"/>
        <v/>
      </c>
      <c r="AC2084" t="str">
        <f t="shared" si="322"/>
        <v>628999007703</v>
      </c>
      <c r="AD2084" t="str">
        <f t="shared" si="323"/>
        <v>Halo+,+Visual+AI+5S+mendeteksi+Violation%3A+GUDANGEXP1-LINE+9</v>
      </c>
      <c r="AE2084" t="str">
        <f t="shared" si="324"/>
        <v>https://web.whatsapp.com/send/?phone=628999007703&amp;text=Halo+,+Visual+AI+5S+mendeteksi+Violation%3A+GUDANGEXP1-LINE+9&amp;type=phone_number&amp;app_absent=0</v>
      </c>
      <c r="AF2084" t="b">
        <f>IF(ISNA(VLOOKUP(D2084&amp;"-"&amp;AB2084, Ref_Kontak!$A:$E, 4, FALSE)), FALSE, TRUE)</f>
        <v>0</v>
      </c>
      <c r="AG2084" t="str">
        <f>_xlfn.IFNA(VLOOKUP(Z2084,Ref_Kontak!H:H,1,FALSE),"FALSE")</f>
        <v>628999007703</v>
      </c>
      <c r="AH2084" t="str">
        <f t="shared" si="325"/>
        <v>GUDANGEXP1-LINE 9</v>
      </c>
      <c r="AI2084">
        <f>IF(I2084="violation",COUNTIF($AH$1:AH2084,AH2084),0)</f>
        <v>53</v>
      </c>
      <c r="AJ2084" t="str">
        <f t="shared" si="326"/>
        <v>violation-GUDANGEXP1</v>
      </c>
      <c r="AK2084">
        <f>IF(I2084="violation",COUNTIF($AJ$1:AJ2084,AJ2084),FALSE)</f>
        <v>332</v>
      </c>
      <c r="AL2084">
        <f t="shared" si="327"/>
        <v>0</v>
      </c>
      <c r="AM2084">
        <f t="shared" si="328"/>
        <v>8</v>
      </c>
      <c r="AN2084" t="str">
        <f t="shared" si="329"/>
        <v>ALERT! 8 Violation founded @GUDANGEXP1</v>
      </c>
    </row>
    <row r="2085" spans="1:40">
      <c r="A2085" t="s">
        <v>120</v>
      </c>
      <c r="B2085" t="s">
        <v>121</v>
      </c>
      <c r="C2085" t="s">
        <v>1286</v>
      </c>
      <c r="D2085" t="s">
        <v>129</v>
      </c>
      <c r="E2085">
        <v>1</v>
      </c>
      <c r="G2085" t="s">
        <v>124</v>
      </c>
      <c r="I2085" t="s">
        <v>125</v>
      </c>
      <c r="Z2085" t="str">
        <f>IFERROR(MID(AA2085,FIND("-",H2085,1)+1,20),_xlfn.IFNA(VLOOKUP(F2085&amp;"-"&amp;AA2085,Ref_Kontak!$A:$E,4,FALSE),Ref_Kontak!$H$2))</f>
        <v>628999007703</v>
      </c>
      <c r="AA2085" t="str">
        <f t="shared" si="320"/>
        <v/>
      </c>
      <c r="AB2085" t="str">
        <f t="shared" si="321"/>
        <v/>
      </c>
      <c r="AC2085" t="str">
        <f t="shared" si="322"/>
        <v>628999007703</v>
      </c>
      <c r="AD2085" t="str">
        <f t="shared" si="323"/>
        <v>Halo+,+Visual+AI+5S+mendeteksi+Violation%3A+GUDANGEXP1-LINE+8</v>
      </c>
      <c r="AE2085" t="str">
        <f t="shared" si="324"/>
        <v>https://web.whatsapp.com/send/?phone=628999007703&amp;text=Halo+,+Visual+AI+5S+mendeteksi+Violation%3A+GUDANGEXP1-LINE+8&amp;type=phone_number&amp;app_absent=0</v>
      </c>
      <c r="AF2085" t="b">
        <f>IF(ISNA(VLOOKUP(D2085&amp;"-"&amp;AB2085, Ref_Kontak!$A:$E, 4, FALSE)), FALSE, TRUE)</f>
        <v>0</v>
      </c>
      <c r="AG2085" t="str">
        <f>_xlfn.IFNA(VLOOKUP(Z2085,Ref_Kontak!H:H,1,FALSE),"FALSE")</f>
        <v>628999007703</v>
      </c>
      <c r="AH2085" t="str">
        <f t="shared" si="325"/>
        <v>GUDANGEXP1-LINE 8</v>
      </c>
      <c r="AI2085">
        <f>IF(I2085="violation",COUNTIF($AH$1:AH2085,AH2085),0)</f>
        <v>47</v>
      </c>
      <c r="AJ2085" t="str">
        <f t="shared" si="326"/>
        <v>violation-GUDANGEXP1</v>
      </c>
      <c r="AK2085">
        <f>IF(I2085="violation",COUNTIF($AJ$1:AJ2085,AJ2085),FALSE)</f>
        <v>333</v>
      </c>
      <c r="AL2085">
        <f t="shared" si="327"/>
        <v>0</v>
      </c>
      <c r="AM2085">
        <f t="shared" si="328"/>
        <v>8</v>
      </c>
      <c r="AN2085" t="str">
        <f t="shared" si="329"/>
        <v>ALERT! 8 Violation founded @GUDANGEXP1</v>
      </c>
    </row>
    <row r="2086" spans="1:40">
      <c r="A2086" t="s">
        <v>120</v>
      </c>
      <c r="B2086" t="s">
        <v>121</v>
      </c>
      <c r="C2086" t="s">
        <v>1287</v>
      </c>
      <c r="D2086" t="s">
        <v>129</v>
      </c>
      <c r="E2086">
        <v>1</v>
      </c>
      <c r="G2086" t="s">
        <v>130</v>
      </c>
      <c r="I2086" t="s">
        <v>125</v>
      </c>
      <c r="Z2086" t="str">
        <f>IFERROR(MID(AA2086,FIND("-",H2086,1)+1,20),_xlfn.IFNA(VLOOKUP(F2086&amp;"-"&amp;AA2086,Ref_Kontak!$A:$E,4,FALSE),Ref_Kontak!$H$2))</f>
        <v>628999007703</v>
      </c>
      <c r="AA2086" t="str">
        <f t="shared" si="320"/>
        <v/>
      </c>
      <c r="AB2086" t="str">
        <f t="shared" si="321"/>
        <v/>
      </c>
      <c r="AC2086" t="str">
        <f t="shared" si="322"/>
        <v>628999007703</v>
      </c>
      <c r="AD2086" t="str">
        <f t="shared" si="323"/>
        <v>Halo+,+Visual+AI+5S+mendeteksi+Violation%3A+METALDET1-LINE+8</v>
      </c>
      <c r="AE2086" t="str">
        <f t="shared" si="324"/>
        <v>https://web.whatsapp.com/send/?phone=628999007703&amp;text=Halo+,+Visual+AI+5S+mendeteksi+Violation%3A+METALDET1-LINE+8&amp;type=phone_number&amp;app_absent=0</v>
      </c>
      <c r="AF2086" t="b">
        <f>IF(ISNA(VLOOKUP(D2086&amp;"-"&amp;AB2086, Ref_Kontak!$A:$E, 4, FALSE)), FALSE, TRUE)</f>
        <v>0</v>
      </c>
      <c r="AG2086" t="str">
        <f>_xlfn.IFNA(VLOOKUP(Z2086,Ref_Kontak!H:H,1,FALSE),"FALSE")</f>
        <v>628999007703</v>
      </c>
      <c r="AH2086" t="str">
        <f t="shared" si="325"/>
        <v>METALDET1-LINE 8</v>
      </c>
      <c r="AI2086">
        <f>IF(I2086="violation",COUNTIF($AH$1:AH2086,AH2086),0)</f>
        <v>950</v>
      </c>
      <c r="AJ2086" t="str">
        <f t="shared" si="326"/>
        <v>violation-METALDET1</v>
      </c>
      <c r="AK2086">
        <f>IF(I2086="violation",COUNTIF($AJ$1:AJ2086,AJ2086),FALSE)</f>
        <v>1751</v>
      </c>
      <c r="AL2086">
        <f t="shared" si="327"/>
        <v>0</v>
      </c>
      <c r="AM2086">
        <f t="shared" si="328"/>
        <v>3</v>
      </c>
      <c r="AN2086" t="str">
        <f t="shared" si="329"/>
        <v>ALERT! 3 Violation founded @METALDET1</v>
      </c>
    </row>
    <row r="2087" spans="1:40">
      <c r="A2087" t="s">
        <v>120</v>
      </c>
      <c r="B2087" t="s">
        <v>121</v>
      </c>
      <c r="C2087" t="s">
        <v>1287</v>
      </c>
      <c r="D2087" t="s">
        <v>1232</v>
      </c>
      <c r="E2087">
        <v>1</v>
      </c>
      <c r="G2087" t="s">
        <v>124</v>
      </c>
      <c r="I2087" t="s">
        <v>125</v>
      </c>
      <c r="Z2087" t="str">
        <f>IFERROR(MID(AA2087,FIND("-",H2087,1)+1,20),_xlfn.IFNA(VLOOKUP(F2087&amp;"-"&amp;AA2087,Ref_Kontak!$A:$E,4,FALSE),Ref_Kontak!$H$2))</f>
        <v>628999007703</v>
      </c>
      <c r="AA2087" t="str">
        <f t="shared" si="320"/>
        <v/>
      </c>
      <c r="AB2087" t="str">
        <f t="shared" si="321"/>
        <v/>
      </c>
      <c r="AC2087" t="str">
        <f t="shared" si="322"/>
        <v>628999007703</v>
      </c>
      <c r="AD2087" t="str">
        <f t="shared" si="323"/>
        <v>Halo+,+Visual+AI+5S+mendeteksi+Violation%3A+GUDANGEXP1-LINE+9</v>
      </c>
      <c r="AE2087" t="str">
        <f t="shared" si="324"/>
        <v>https://web.whatsapp.com/send/?phone=628999007703&amp;text=Halo+,+Visual+AI+5S+mendeteksi+Violation%3A+GUDANGEXP1-LINE+9&amp;type=phone_number&amp;app_absent=0</v>
      </c>
      <c r="AF2087" t="b">
        <f>IF(ISNA(VLOOKUP(D2087&amp;"-"&amp;AB2087, Ref_Kontak!$A:$E, 4, FALSE)), FALSE, TRUE)</f>
        <v>0</v>
      </c>
      <c r="AG2087" t="str">
        <f>_xlfn.IFNA(VLOOKUP(Z2087,Ref_Kontak!H:H,1,FALSE),"FALSE")</f>
        <v>628999007703</v>
      </c>
      <c r="AH2087" t="str">
        <f t="shared" si="325"/>
        <v>GUDANGEXP1-LINE 9</v>
      </c>
      <c r="AI2087">
        <f>IF(I2087="violation",COUNTIF($AH$1:AH2087,AH2087),0)</f>
        <v>54</v>
      </c>
      <c r="AJ2087" t="str">
        <f t="shared" si="326"/>
        <v>violation-GUDANGEXP1</v>
      </c>
      <c r="AK2087">
        <f>IF(I2087="violation",COUNTIF($AJ$1:AJ2087,AJ2087),FALSE)</f>
        <v>334</v>
      </c>
      <c r="AL2087">
        <f t="shared" si="327"/>
        <v>0</v>
      </c>
      <c r="AM2087">
        <f t="shared" si="328"/>
        <v>8</v>
      </c>
      <c r="AN2087" t="str">
        <f t="shared" si="329"/>
        <v>ALERT! 8 Violation founded @GUDANGEXP1</v>
      </c>
    </row>
    <row r="2088" spans="1:40">
      <c r="A2088" t="s">
        <v>120</v>
      </c>
      <c r="B2088" t="s">
        <v>121</v>
      </c>
      <c r="C2088" t="s">
        <v>1288</v>
      </c>
      <c r="D2088" t="s">
        <v>129</v>
      </c>
      <c r="E2088">
        <v>1</v>
      </c>
      <c r="G2088" t="s">
        <v>124</v>
      </c>
      <c r="I2088" t="s">
        <v>125</v>
      </c>
      <c r="Z2088" t="str">
        <f>IFERROR(MID(AA2088,FIND("-",H2088,1)+1,20),_xlfn.IFNA(VLOOKUP(F2088&amp;"-"&amp;AA2088,Ref_Kontak!$A:$E,4,FALSE),Ref_Kontak!$H$2))</f>
        <v>628999007703</v>
      </c>
      <c r="AA2088" t="str">
        <f t="shared" si="320"/>
        <v/>
      </c>
      <c r="AB2088" t="str">
        <f t="shared" si="321"/>
        <v/>
      </c>
      <c r="AC2088" t="str">
        <f t="shared" si="322"/>
        <v>628999007703</v>
      </c>
      <c r="AD2088" t="str">
        <f t="shared" si="323"/>
        <v>Halo+,+Visual+AI+5S+mendeteksi+Violation%3A+GUDANGEXP1-LINE+8</v>
      </c>
      <c r="AE2088" t="str">
        <f t="shared" si="324"/>
        <v>https://web.whatsapp.com/send/?phone=628999007703&amp;text=Halo+,+Visual+AI+5S+mendeteksi+Violation%3A+GUDANGEXP1-LINE+8&amp;type=phone_number&amp;app_absent=0</v>
      </c>
      <c r="AF2088" t="b">
        <f>IF(ISNA(VLOOKUP(D2088&amp;"-"&amp;AB2088, Ref_Kontak!$A:$E, 4, FALSE)), FALSE, TRUE)</f>
        <v>0</v>
      </c>
      <c r="AG2088" t="str">
        <f>_xlfn.IFNA(VLOOKUP(Z2088,Ref_Kontak!H:H,1,FALSE),"FALSE")</f>
        <v>628999007703</v>
      </c>
      <c r="AH2088" t="str">
        <f t="shared" si="325"/>
        <v>GUDANGEXP1-LINE 8</v>
      </c>
      <c r="AI2088">
        <f>IF(I2088="violation",COUNTIF($AH$1:AH2088,AH2088),0)</f>
        <v>48</v>
      </c>
      <c r="AJ2088" t="str">
        <f t="shared" si="326"/>
        <v>violation-GUDANGEXP1</v>
      </c>
      <c r="AK2088">
        <f>IF(I2088="violation",COUNTIF($AJ$1:AJ2088,AJ2088),FALSE)</f>
        <v>335</v>
      </c>
      <c r="AL2088">
        <f t="shared" si="327"/>
        <v>0</v>
      </c>
      <c r="AM2088">
        <f t="shared" si="328"/>
        <v>8</v>
      </c>
      <c r="AN2088" t="str">
        <f t="shared" si="329"/>
        <v>ALERT! 8 Violation founded @GUDANGEXP1</v>
      </c>
    </row>
    <row r="2089" spans="1:40">
      <c r="A2089" t="s">
        <v>120</v>
      </c>
      <c r="B2089" t="s">
        <v>121</v>
      </c>
      <c r="C2089" t="s">
        <v>1288</v>
      </c>
      <c r="D2089" t="s">
        <v>589</v>
      </c>
      <c r="E2089">
        <v>1</v>
      </c>
      <c r="G2089" t="s">
        <v>130</v>
      </c>
      <c r="I2089" t="s">
        <v>125</v>
      </c>
      <c r="Z2089" t="str">
        <f>IFERROR(MID(AA2089,FIND("-",H2089,1)+1,20),_xlfn.IFNA(VLOOKUP(F2089&amp;"-"&amp;AA2089,Ref_Kontak!$A:$E,4,FALSE),Ref_Kontak!$H$2))</f>
        <v>628999007703</v>
      </c>
      <c r="AA2089" t="str">
        <f t="shared" si="320"/>
        <v/>
      </c>
      <c r="AB2089" t="str">
        <f t="shared" si="321"/>
        <v/>
      </c>
      <c r="AC2089" t="str">
        <f t="shared" si="322"/>
        <v>628999007703</v>
      </c>
      <c r="AD2089" t="str">
        <f t="shared" si="323"/>
        <v>Halo+,+Visual+AI+5S+mendeteksi+Violation%3A+METALDET1-LINE+13</v>
      </c>
      <c r="AE2089" t="str">
        <f t="shared" si="324"/>
        <v>https://web.whatsapp.com/send/?phone=628999007703&amp;text=Halo+,+Visual+AI+5S+mendeteksi+Violation%3A+METALDET1-LINE+13&amp;type=phone_number&amp;app_absent=0</v>
      </c>
      <c r="AF2089" t="b">
        <f>IF(ISNA(VLOOKUP(D2089&amp;"-"&amp;AB2089, Ref_Kontak!$A:$E, 4, FALSE)), FALSE, TRUE)</f>
        <v>0</v>
      </c>
      <c r="AG2089" t="str">
        <f>_xlfn.IFNA(VLOOKUP(Z2089,Ref_Kontak!H:H,1,FALSE),"FALSE")</f>
        <v>628999007703</v>
      </c>
      <c r="AH2089" t="str">
        <f t="shared" si="325"/>
        <v>METALDET1-LINE 13</v>
      </c>
      <c r="AI2089">
        <f>IF(I2089="violation",COUNTIF($AH$1:AH2089,AH2089),0)</f>
        <v>803</v>
      </c>
      <c r="AJ2089" t="str">
        <f t="shared" si="326"/>
        <v>violation-METALDET1</v>
      </c>
      <c r="AK2089">
        <f>IF(I2089="violation",COUNTIF($AJ$1:AJ2089,AJ2089),FALSE)</f>
        <v>1752</v>
      </c>
      <c r="AL2089">
        <f t="shared" si="327"/>
        <v>0</v>
      </c>
      <c r="AM2089">
        <f t="shared" si="328"/>
        <v>3</v>
      </c>
      <c r="AN2089" t="str">
        <f t="shared" si="329"/>
        <v>ALERT! 3 Violation founded @METALDET1</v>
      </c>
    </row>
    <row r="2090" spans="1:40">
      <c r="A2090" t="s">
        <v>120</v>
      </c>
      <c r="B2090" t="s">
        <v>121</v>
      </c>
      <c r="C2090" t="s">
        <v>1288</v>
      </c>
      <c r="D2090" t="s">
        <v>129</v>
      </c>
      <c r="E2090">
        <v>1</v>
      </c>
      <c r="G2090" t="s">
        <v>130</v>
      </c>
      <c r="I2090" t="s">
        <v>125</v>
      </c>
      <c r="Z2090" t="str">
        <f>IFERROR(MID(AA2090,FIND("-",H2090,1)+1,20),_xlfn.IFNA(VLOOKUP(F2090&amp;"-"&amp;AA2090,Ref_Kontak!$A:$E,4,FALSE),Ref_Kontak!$H$2))</f>
        <v>628999007703</v>
      </c>
      <c r="AA2090" t="str">
        <f t="shared" si="320"/>
        <v/>
      </c>
      <c r="AB2090" t="str">
        <f t="shared" si="321"/>
        <v/>
      </c>
      <c r="AC2090" t="str">
        <f t="shared" si="322"/>
        <v>628999007703</v>
      </c>
      <c r="AD2090" t="str">
        <f t="shared" si="323"/>
        <v>Halo+,+Visual+AI+5S+mendeteksi+Violation%3A+METALDET1-LINE+8</v>
      </c>
      <c r="AE2090" t="str">
        <f t="shared" si="324"/>
        <v>https://web.whatsapp.com/send/?phone=628999007703&amp;text=Halo+,+Visual+AI+5S+mendeteksi+Violation%3A+METALDET1-LINE+8&amp;type=phone_number&amp;app_absent=0</v>
      </c>
      <c r="AF2090" t="b">
        <f>IF(ISNA(VLOOKUP(D2090&amp;"-"&amp;AB2090, Ref_Kontak!$A:$E, 4, FALSE)), FALSE, TRUE)</f>
        <v>0</v>
      </c>
      <c r="AG2090" t="str">
        <f>_xlfn.IFNA(VLOOKUP(Z2090,Ref_Kontak!H:H,1,FALSE),"FALSE")</f>
        <v>628999007703</v>
      </c>
      <c r="AH2090" t="str">
        <f t="shared" si="325"/>
        <v>METALDET1-LINE 8</v>
      </c>
      <c r="AI2090">
        <f>IF(I2090="violation",COUNTIF($AH$1:AH2090,AH2090),0)</f>
        <v>951</v>
      </c>
      <c r="AJ2090" t="str">
        <f t="shared" si="326"/>
        <v>violation-METALDET1</v>
      </c>
      <c r="AK2090">
        <f>IF(I2090="violation",COUNTIF($AJ$1:AJ2090,AJ2090),FALSE)</f>
        <v>1753</v>
      </c>
      <c r="AL2090">
        <f t="shared" si="327"/>
        <v>0</v>
      </c>
      <c r="AM2090">
        <f t="shared" si="328"/>
        <v>3</v>
      </c>
      <c r="AN2090" t="str">
        <f t="shared" si="329"/>
        <v>ALERT! 3 Violation founded @METALDET1</v>
      </c>
    </row>
    <row r="2091" spans="1:40">
      <c r="A2091" t="s">
        <v>120</v>
      </c>
      <c r="B2091" t="s">
        <v>121</v>
      </c>
      <c r="C2091" t="s">
        <v>1288</v>
      </c>
      <c r="D2091" t="s">
        <v>589</v>
      </c>
      <c r="E2091">
        <v>1</v>
      </c>
      <c r="G2091" t="s">
        <v>130</v>
      </c>
      <c r="I2091" t="s">
        <v>125</v>
      </c>
      <c r="Z2091" t="str">
        <f>IFERROR(MID(AA2091,FIND("-",H2091,1)+1,20),_xlfn.IFNA(VLOOKUP(F2091&amp;"-"&amp;AA2091,Ref_Kontak!$A:$E,4,FALSE),Ref_Kontak!$H$2))</f>
        <v>628999007703</v>
      </c>
      <c r="AA2091" t="str">
        <f t="shared" si="320"/>
        <v/>
      </c>
      <c r="AB2091" t="str">
        <f t="shared" si="321"/>
        <v/>
      </c>
      <c r="AC2091" t="str">
        <f t="shared" si="322"/>
        <v>628999007703</v>
      </c>
      <c r="AD2091" t="str">
        <f t="shared" si="323"/>
        <v>Halo+,+Visual+AI+5S+mendeteksi+Violation%3A+METALDET1-LINE+13</v>
      </c>
      <c r="AE2091" t="str">
        <f t="shared" si="324"/>
        <v>https://web.whatsapp.com/send/?phone=628999007703&amp;text=Halo+,+Visual+AI+5S+mendeteksi+Violation%3A+METALDET1-LINE+13&amp;type=phone_number&amp;app_absent=0</v>
      </c>
      <c r="AF2091" t="b">
        <f>IF(ISNA(VLOOKUP(D2091&amp;"-"&amp;AB2091, Ref_Kontak!$A:$E, 4, FALSE)), FALSE, TRUE)</f>
        <v>0</v>
      </c>
      <c r="AG2091" t="str">
        <f>_xlfn.IFNA(VLOOKUP(Z2091,Ref_Kontak!H:H,1,FALSE),"FALSE")</f>
        <v>628999007703</v>
      </c>
      <c r="AH2091" t="str">
        <f t="shared" si="325"/>
        <v>METALDET1-LINE 13</v>
      </c>
      <c r="AI2091">
        <f>IF(I2091="violation",COUNTIF($AH$1:AH2091,AH2091),0)</f>
        <v>804</v>
      </c>
      <c r="AJ2091" t="str">
        <f t="shared" si="326"/>
        <v>violation-METALDET1</v>
      </c>
      <c r="AK2091">
        <f>IF(I2091="violation",COUNTIF($AJ$1:AJ2091,AJ2091),FALSE)</f>
        <v>1754</v>
      </c>
      <c r="AL2091">
        <f t="shared" si="327"/>
        <v>0</v>
      </c>
      <c r="AM2091">
        <f t="shared" si="328"/>
        <v>3</v>
      </c>
      <c r="AN2091" t="str">
        <f t="shared" si="329"/>
        <v>ALERT! 3 Violation founded @METALDET1</v>
      </c>
    </row>
    <row r="2092" spans="1:40">
      <c r="A2092" t="s">
        <v>120</v>
      </c>
      <c r="B2092" t="s">
        <v>121</v>
      </c>
      <c r="C2092" t="s">
        <v>1288</v>
      </c>
      <c r="D2092" t="s">
        <v>1232</v>
      </c>
      <c r="E2092">
        <v>1</v>
      </c>
      <c r="G2092" t="s">
        <v>124</v>
      </c>
      <c r="I2092" t="s">
        <v>125</v>
      </c>
      <c r="Z2092" t="str">
        <f>IFERROR(MID(AA2092,FIND("-",H2092,1)+1,20),_xlfn.IFNA(VLOOKUP(F2092&amp;"-"&amp;AA2092,Ref_Kontak!$A:$E,4,FALSE),Ref_Kontak!$H$2))</f>
        <v>628999007703</v>
      </c>
      <c r="AA2092" t="str">
        <f t="shared" si="320"/>
        <v/>
      </c>
      <c r="AB2092" t="str">
        <f t="shared" si="321"/>
        <v/>
      </c>
      <c r="AC2092" t="str">
        <f t="shared" si="322"/>
        <v>628999007703</v>
      </c>
      <c r="AD2092" t="str">
        <f t="shared" si="323"/>
        <v>Halo+,+Visual+AI+5S+mendeteksi+Violation%3A+GUDANGEXP1-LINE+9</v>
      </c>
      <c r="AE2092" t="str">
        <f t="shared" si="324"/>
        <v>https://web.whatsapp.com/send/?phone=628999007703&amp;text=Halo+,+Visual+AI+5S+mendeteksi+Violation%3A+GUDANGEXP1-LINE+9&amp;type=phone_number&amp;app_absent=0</v>
      </c>
      <c r="AF2092" t="b">
        <f>IF(ISNA(VLOOKUP(D2092&amp;"-"&amp;AB2092, Ref_Kontak!$A:$E, 4, FALSE)), FALSE, TRUE)</f>
        <v>0</v>
      </c>
      <c r="AG2092" t="str">
        <f>_xlfn.IFNA(VLOOKUP(Z2092,Ref_Kontak!H:H,1,FALSE),"FALSE")</f>
        <v>628999007703</v>
      </c>
      <c r="AH2092" t="str">
        <f t="shared" si="325"/>
        <v>GUDANGEXP1-LINE 9</v>
      </c>
      <c r="AI2092">
        <f>IF(I2092="violation",COUNTIF($AH$1:AH2092,AH2092),0)</f>
        <v>55</v>
      </c>
      <c r="AJ2092" t="str">
        <f t="shared" si="326"/>
        <v>violation-GUDANGEXP1</v>
      </c>
      <c r="AK2092">
        <f>IF(I2092="violation",COUNTIF($AJ$1:AJ2092,AJ2092),FALSE)</f>
        <v>336</v>
      </c>
      <c r="AL2092">
        <f t="shared" si="327"/>
        <v>0</v>
      </c>
      <c r="AM2092">
        <f t="shared" si="328"/>
        <v>8</v>
      </c>
      <c r="AN2092" t="str">
        <f t="shared" si="329"/>
        <v>ALERT! 8 Violation founded @GUDANGEXP1</v>
      </c>
    </row>
    <row r="2093" spans="1:40">
      <c r="A2093" t="s">
        <v>120</v>
      </c>
      <c r="B2093" t="s">
        <v>121</v>
      </c>
      <c r="C2093" t="s">
        <v>1289</v>
      </c>
      <c r="D2093" t="s">
        <v>129</v>
      </c>
      <c r="E2093">
        <v>1</v>
      </c>
      <c r="G2093" t="s">
        <v>124</v>
      </c>
      <c r="I2093" t="s">
        <v>125</v>
      </c>
      <c r="Z2093" t="str">
        <f>IFERROR(MID(AA2093,FIND("-",H2093,1)+1,20),_xlfn.IFNA(VLOOKUP(F2093&amp;"-"&amp;AA2093,Ref_Kontak!$A:$E,4,FALSE),Ref_Kontak!$H$2))</f>
        <v>628999007703</v>
      </c>
      <c r="AA2093" t="str">
        <f t="shared" si="320"/>
        <v/>
      </c>
      <c r="AB2093" t="str">
        <f t="shared" si="321"/>
        <v/>
      </c>
      <c r="AC2093" t="str">
        <f t="shared" si="322"/>
        <v>628999007703</v>
      </c>
      <c r="AD2093" t="str">
        <f t="shared" si="323"/>
        <v>Halo+,+Visual+AI+5S+mendeteksi+Violation%3A+GUDANGEXP1-LINE+8</v>
      </c>
      <c r="AE2093" t="str">
        <f t="shared" si="324"/>
        <v>https://web.whatsapp.com/send/?phone=628999007703&amp;text=Halo+,+Visual+AI+5S+mendeteksi+Violation%3A+GUDANGEXP1-LINE+8&amp;type=phone_number&amp;app_absent=0</v>
      </c>
      <c r="AF2093" t="b">
        <f>IF(ISNA(VLOOKUP(D2093&amp;"-"&amp;AB2093, Ref_Kontak!$A:$E, 4, FALSE)), FALSE, TRUE)</f>
        <v>0</v>
      </c>
      <c r="AG2093" t="str">
        <f>_xlfn.IFNA(VLOOKUP(Z2093,Ref_Kontak!H:H,1,FALSE),"FALSE")</f>
        <v>628999007703</v>
      </c>
      <c r="AH2093" t="str">
        <f t="shared" si="325"/>
        <v>GUDANGEXP1-LINE 8</v>
      </c>
      <c r="AI2093">
        <f>IF(I2093="violation",COUNTIF($AH$1:AH2093,AH2093),0)</f>
        <v>49</v>
      </c>
      <c r="AJ2093" t="str">
        <f t="shared" si="326"/>
        <v>violation-GUDANGEXP1</v>
      </c>
      <c r="AK2093">
        <f>IF(I2093="violation",COUNTIF($AJ$1:AJ2093,AJ2093),FALSE)</f>
        <v>337</v>
      </c>
      <c r="AL2093">
        <f t="shared" si="327"/>
        <v>0</v>
      </c>
      <c r="AM2093">
        <f t="shared" si="328"/>
        <v>8</v>
      </c>
      <c r="AN2093" t="str">
        <f t="shared" si="329"/>
        <v>ALERT! 8 Violation founded @GUDANGEXP1</v>
      </c>
    </row>
    <row r="2094" spans="1:40">
      <c r="A2094" t="s">
        <v>120</v>
      </c>
      <c r="B2094" t="s">
        <v>121</v>
      </c>
      <c r="C2094" t="s">
        <v>1289</v>
      </c>
      <c r="D2094" t="s">
        <v>129</v>
      </c>
      <c r="E2094">
        <v>1</v>
      </c>
      <c r="G2094" t="s">
        <v>130</v>
      </c>
      <c r="I2094" t="s">
        <v>125</v>
      </c>
      <c r="Z2094" t="str">
        <f>IFERROR(MID(AA2094,FIND("-",H2094,1)+1,20),_xlfn.IFNA(VLOOKUP(F2094&amp;"-"&amp;AA2094,Ref_Kontak!$A:$E,4,FALSE),Ref_Kontak!$H$2))</f>
        <v>628999007703</v>
      </c>
      <c r="AA2094" t="str">
        <f t="shared" si="320"/>
        <v/>
      </c>
      <c r="AB2094" t="str">
        <f t="shared" si="321"/>
        <v/>
      </c>
      <c r="AC2094" t="str">
        <f t="shared" si="322"/>
        <v>628999007703</v>
      </c>
      <c r="AD2094" t="str">
        <f t="shared" si="323"/>
        <v>Halo+,+Visual+AI+5S+mendeteksi+Violation%3A+METALDET1-LINE+8</v>
      </c>
      <c r="AE2094" t="str">
        <f t="shared" si="324"/>
        <v>https://web.whatsapp.com/send/?phone=628999007703&amp;text=Halo+,+Visual+AI+5S+mendeteksi+Violation%3A+METALDET1-LINE+8&amp;type=phone_number&amp;app_absent=0</v>
      </c>
      <c r="AF2094" t="b">
        <f>IF(ISNA(VLOOKUP(D2094&amp;"-"&amp;AB2094, Ref_Kontak!$A:$E, 4, FALSE)), FALSE, TRUE)</f>
        <v>0</v>
      </c>
      <c r="AG2094" t="str">
        <f>_xlfn.IFNA(VLOOKUP(Z2094,Ref_Kontak!H:H,1,FALSE),"FALSE")</f>
        <v>628999007703</v>
      </c>
      <c r="AH2094" t="str">
        <f t="shared" si="325"/>
        <v>METALDET1-LINE 8</v>
      </c>
      <c r="AI2094">
        <f>IF(I2094="violation",COUNTIF($AH$1:AH2094,AH2094),0)</f>
        <v>952</v>
      </c>
      <c r="AJ2094" t="str">
        <f t="shared" si="326"/>
        <v>violation-METALDET1</v>
      </c>
      <c r="AK2094">
        <f>IF(I2094="violation",COUNTIF($AJ$1:AJ2094,AJ2094),FALSE)</f>
        <v>1755</v>
      </c>
      <c r="AL2094">
        <f t="shared" si="327"/>
        <v>0</v>
      </c>
      <c r="AM2094">
        <f t="shared" si="328"/>
        <v>3</v>
      </c>
      <c r="AN2094" t="str">
        <f t="shared" si="329"/>
        <v>ALERT! 3 Violation founded @METALDET1</v>
      </c>
    </row>
    <row r="2095" spans="1:40">
      <c r="A2095" t="s">
        <v>120</v>
      </c>
      <c r="B2095" t="s">
        <v>121</v>
      </c>
      <c r="C2095" t="s">
        <v>1289</v>
      </c>
      <c r="D2095" t="s">
        <v>589</v>
      </c>
      <c r="E2095">
        <v>1</v>
      </c>
      <c r="G2095" t="s">
        <v>130</v>
      </c>
      <c r="I2095" t="s">
        <v>125</v>
      </c>
      <c r="Z2095" t="str">
        <f>IFERROR(MID(AA2095,FIND("-",H2095,1)+1,20),_xlfn.IFNA(VLOOKUP(F2095&amp;"-"&amp;AA2095,Ref_Kontak!$A:$E,4,FALSE),Ref_Kontak!$H$2))</f>
        <v>628999007703</v>
      </c>
      <c r="AA2095" t="str">
        <f t="shared" si="320"/>
        <v/>
      </c>
      <c r="AB2095" t="str">
        <f t="shared" si="321"/>
        <v/>
      </c>
      <c r="AC2095" t="str">
        <f t="shared" si="322"/>
        <v>628999007703</v>
      </c>
      <c r="AD2095" t="str">
        <f t="shared" si="323"/>
        <v>Halo+,+Visual+AI+5S+mendeteksi+Violation%3A+METALDET1-LINE+13</v>
      </c>
      <c r="AE2095" t="str">
        <f t="shared" si="324"/>
        <v>https://web.whatsapp.com/send/?phone=628999007703&amp;text=Halo+,+Visual+AI+5S+mendeteksi+Violation%3A+METALDET1-LINE+13&amp;type=phone_number&amp;app_absent=0</v>
      </c>
      <c r="AF2095" t="b">
        <f>IF(ISNA(VLOOKUP(D2095&amp;"-"&amp;AB2095, Ref_Kontak!$A:$E, 4, FALSE)), FALSE, TRUE)</f>
        <v>0</v>
      </c>
      <c r="AG2095" t="str">
        <f>_xlfn.IFNA(VLOOKUP(Z2095,Ref_Kontak!H:H,1,FALSE),"FALSE")</f>
        <v>628999007703</v>
      </c>
      <c r="AH2095" t="str">
        <f t="shared" si="325"/>
        <v>METALDET1-LINE 13</v>
      </c>
      <c r="AI2095">
        <f>IF(I2095="violation",COUNTIF($AH$1:AH2095,AH2095),0)</f>
        <v>805</v>
      </c>
      <c r="AJ2095" t="str">
        <f t="shared" si="326"/>
        <v>violation-METALDET1</v>
      </c>
      <c r="AK2095">
        <f>IF(I2095="violation",COUNTIF($AJ$1:AJ2095,AJ2095),FALSE)</f>
        <v>1756</v>
      </c>
      <c r="AL2095">
        <f t="shared" si="327"/>
        <v>0</v>
      </c>
      <c r="AM2095">
        <f t="shared" si="328"/>
        <v>3</v>
      </c>
      <c r="AN2095" t="str">
        <f t="shared" si="329"/>
        <v>ALERT! 3 Violation founded @METALDET1</v>
      </c>
    </row>
    <row r="2096" spans="1:40">
      <c r="A2096" t="s">
        <v>120</v>
      </c>
      <c r="B2096" t="s">
        <v>121</v>
      </c>
      <c r="C2096" t="s">
        <v>1289</v>
      </c>
      <c r="D2096" t="s">
        <v>1232</v>
      </c>
      <c r="E2096">
        <v>1</v>
      </c>
      <c r="G2096" t="s">
        <v>124</v>
      </c>
      <c r="I2096" t="s">
        <v>125</v>
      </c>
      <c r="Z2096" t="str">
        <f>IFERROR(MID(AA2096,FIND("-",H2096,1)+1,20),_xlfn.IFNA(VLOOKUP(F2096&amp;"-"&amp;AA2096,Ref_Kontak!$A:$E,4,FALSE),Ref_Kontak!$H$2))</f>
        <v>628999007703</v>
      </c>
      <c r="AA2096" t="str">
        <f t="shared" si="320"/>
        <v/>
      </c>
      <c r="AB2096" t="str">
        <f t="shared" si="321"/>
        <v/>
      </c>
      <c r="AC2096" t="str">
        <f t="shared" si="322"/>
        <v>628999007703</v>
      </c>
      <c r="AD2096" t="str">
        <f t="shared" si="323"/>
        <v>Halo+,+Visual+AI+5S+mendeteksi+Violation%3A+GUDANGEXP1-LINE+9</v>
      </c>
      <c r="AE2096" t="str">
        <f t="shared" si="324"/>
        <v>https://web.whatsapp.com/send/?phone=628999007703&amp;text=Halo+,+Visual+AI+5S+mendeteksi+Violation%3A+GUDANGEXP1-LINE+9&amp;type=phone_number&amp;app_absent=0</v>
      </c>
      <c r="AF2096" t="b">
        <f>IF(ISNA(VLOOKUP(D2096&amp;"-"&amp;AB2096, Ref_Kontak!$A:$E, 4, FALSE)), FALSE, TRUE)</f>
        <v>0</v>
      </c>
      <c r="AG2096" t="str">
        <f>_xlfn.IFNA(VLOOKUP(Z2096,Ref_Kontak!H:H,1,FALSE),"FALSE")</f>
        <v>628999007703</v>
      </c>
      <c r="AH2096" t="str">
        <f t="shared" si="325"/>
        <v>GUDANGEXP1-LINE 9</v>
      </c>
      <c r="AI2096">
        <f>IF(I2096="violation",COUNTIF($AH$1:AH2096,AH2096),0)</f>
        <v>56</v>
      </c>
      <c r="AJ2096" t="str">
        <f t="shared" si="326"/>
        <v>violation-GUDANGEXP1</v>
      </c>
      <c r="AK2096">
        <f>IF(I2096="violation",COUNTIF($AJ$1:AJ2096,AJ2096),FALSE)</f>
        <v>338</v>
      </c>
      <c r="AL2096">
        <f t="shared" si="327"/>
        <v>0</v>
      </c>
      <c r="AM2096">
        <f t="shared" si="328"/>
        <v>8</v>
      </c>
      <c r="AN2096" t="str">
        <f t="shared" si="329"/>
        <v>ALERT! 8 Violation founded @GUDANGEXP1</v>
      </c>
    </row>
    <row r="2097" spans="1:40">
      <c r="A2097" t="s">
        <v>120</v>
      </c>
      <c r="B2097" t="s">
        <v>121</v>
      </c>
      <c r="C2097" t="s">
        <v>1289</v>
      </c>
      <c r="D2097" t="s">
        <v>129</v>
      </c>
      <c r="E2097">
        <v>1</v>
      </c>
      <c r="G2097" t="s">
        <v>124</v>
      </c>
      <c r="I2097" t="s">
        <v>125</v>
      </c>
      <c r="Z2097" t="str">
        <f>IFERROR(MID(AA2097,FIND("-",H2097,1)+1,20),_xlfn.IFNA(VLOOKUP(F2097&amp;"-"&amp;AA2097,Ref_Kontak!$A:$E,4,FALSE),Ref_Kontak!$H$2))</f>
        <v>628999007703</v>
      </c>
      <c r="AA2097" t="str">
        <f t="shared" si="320"/>
        <v/>
      </c>
      <c r="AB2097" t="str">
        <f t="shared" si="321"/>
        <v/>
      </c>
      <c r="AC2097" t="str">
        <f t="shared" si="322"/>
        <v>628999007703</v>
      </c>
      <c r="AD2097" t="str">
        <f t="shared" si="323"/>
        <v>Halo+,+Visual+AI+5S+mendeteksi+Violation%3A+GUDANGEXP1-LINE+8</v>
      </c>
      <c r="AE2097" t="str">
        <f t="shared" si="324"/>
        <v>https://web.whatsapp.com/send/?phone=628999007703&amp;text=Halo+,+Visual+AI+5S+mendeteksi+Violation%3A+GUDANGEXP1-LINE+8&amp;type=phone_number&amp;app_absent=0</v>
      </c>
      <c r="AF2097" t="b">
        <f>IF(ISNA(VLOOKUP(D2097&amp;"-"&amp;AB2097, Ref_Kontak!$A:$E, 4, FALSE)), FALSE, TRUE)</f>
        <v>0</v>
      </c>
      <c r="AG2097" t="str">
        <f>_xlfn.IFNA(VLOOKUP(Z2097,Ref_Kontak!H:H,1,FALSE),"FALSE")</f>
        <v>628999007703</v>
      </c>
      <c r="AH2097" t="str">
        <f t="shared" si="325"/>
        <v>GUDANGEXP1-LINE 8</v>
      </c>
      <c r="AI2097">
        <f>IF(I2097="violation",COUNTIF($AH$1:AH2097,AH2097),0)</f>
        <v>50</v>
      </c>
      <c r="AJ2097" t="str">
        <f t="shared" si="326"/>
        <v>violation-GUDANGEXP1</v>
      </c>
      <c r="AK2097">
        <f>IF(I2097="violation",COUNTIF($AJ$1:AJ2097,AJ2097),FALSE)</f>
        <v>339</v>
      </c>
      <c r="AL2097">
        <f t="shared" si="327"/>
        <v>0</v>
      </c>
      <c r="AM2097">
        <f t="shared" si="328"/>
        <v>8</v>
      </c>
      <c r="AN2097" t="str">
        <f t="shared" si="329"/>
        <v>ALERT! 8 Violation founded @GUDANGEXP1</v>
      </c>
    </row>
    <row r="2098" spans="1:40">
      <c r="A2098" t="s">
        <v>120</v>
      </c>
      <c r="B2098" t="s">
        <v>121</v>
      </c>
      <c r="C2098" t="s">
        <v>1290</v>
      </c>
      <c r="D2098" t="s">
        <v>589</v>
      </c>
      <c r="E2098">
        <v>1</v>
      </c>
      <c r="G2098" t="s">
        <v>130</v>
      </c>
      <c r="I2098" t="s">
        <v>125</v>
      </c>
      <c r="Z2098" t="str">
        <f>IFERROR(MID(AA2098,FIND("-",H2098,1)+1,20),_xlfn.IFNA(VLOOKUP(F2098&amp;"-"&amp;AA2098,Ref_Kontak!$A:$E,4,FALSE),Ref_Kontak!$H$2))</f>
        <v>628999007703</v>
      </c>
      <c r="AA2098" t="str">
        <f t="shared" si="320"/>
        <v/>
      </c>
      <c r="AB2098" t="str">
        <f t="shared" si="321"/>
        <v/>
      </c>
      <c r="AC2098" t="str">
        <f t="shared" si="322"/>
        <v>628999007703</v>
      </c>
      <c r="AD2098" t="str">
        <f t="shared" si="323"/>
        <v>Halo+,+Visual+AI+5S+mendeteksi+Violation%3A+METALDET1-LINE+13</v>
      </c>
      <c r="AE2098" t="str">
        <f t="shared" si="324"/>
        <v>https://web.whatsapp.com/send/?phone=628999007703&amp;text=Halo+,+Visual+AI+5S+mendeteksi+Violation%3A+METALDET1-LINE+13&amp;type=phone_number&amp;app_absent=0</v>
      </c>
      <c r="AF2098" t="b">
        <f>IF(ISNA(VLOOKUP(D2098&amp;"-"&amp;AB2098, Ref_Kontak!$A:$E, 4, FALSE)), FALSE, TRUE)</f>
        <v>0</v>
      </c>
      <c r="AG2098" t="str">
        <f>_xlfn.IFNA(VLOOKUP(Z2098,Ref_Kontak!H:H,1,FALSE),"FALSE")</f>
        <v>628999007703</v>
      </c>
      <c r="AH2098" t="str">
        <f t="shared" si="325"/>
        <v>METALDET1-LINE 13</v>
      </c>
      <c r="AI2098">
        <f>IF(I2098="violation",COUNTIF($AH$1:AH2098,AH2098),0)</f>
        <v>806</v>
      </c>
      <c r="AJ2098" t="str">
        <f t="shared" si="326"/>
        <v>violation-METALDET1</v>
      </c>
      <c r="AK2098">
        <f>IF(I2098="violation",COUNTIF($AJ$1:AJ2098,AJ2098),FALSE)</f>
        <v>1757</v>
      </c>
      <c r="AL2098">
        <f t="shared" si="327"/>
        <v>0</v>
      </c>
      <c r="AM2098">
        <f t="shared" si="328"/>
        <v>3</v>
      </c>
      <c r="AN2098" t="str">
        <f t="shared" si="329"/>
        <v>ALERT! 3 Violation founded @METALDET1</v>
      </c>
    </row>
    <row r="2099" spans="1:40">
      <c r="A2099" t="s">
        <v>120</v>
      </c>
      <c r="B2099" t="s">
        <v>121</v>
      </c>
      <c r="C2099" t="s">
        <v>1290</v>
      </c>
      <c r="D2099" t="s">
        <v>129</v>
      </c>
      <c r="E2099">
        <v>1</v>
      </c>
      <c r="G2099" t="s">
        <v>130</v>
      </c>
      <c r="I2099" t="s">
        <v>125</v>
      </c>
      <c r="Z2099" t="str">
        <f>IFERROR(MID(AA2099,FIND("-",H2099,1)+1,20),_xlfn.IFNA(VLOOKUP(F2099&amp;"-"&amp;AA2099,Ref_Kontak!$A:$E,4,FALSE),Ref_Kontak!$H$2))</f>
        <v>628999007703</v>
      </c>
      <c r="AA2099" t="str">
        <f t="shared" si="320"/>
        <v/>
      </c>
      <c r="AB2099" t="str">
        <f t="shared" si="321"/>
        <v/>
      </c>
      <c r="AC2099" t="str">
        <f t="shared" si="322"/>
        <v>628999007703</v>
      </c>
      <c r="AD2099" t="str">
        <f t="shared" si="323"/>
        <v>Halo+,+Visual+AI+5S+mendeteksi+Violation%3A+METALDET1-LINE+8</v>
      </c>
      <c r="AE2099" t="str">
        <f t="shared" si="324"/>
        <v>https://web.whatsapp.com/send/?phone=628999007703&amp;text=Halo+,+Visual+AI+5S+mendeteksi+Violation%3A+METALDET1-LINE+8&amp;type=phone_number&amp;app_absent=0</v>
      </c>
      <c r="AF2099" t="b">
        <f>IF(ISNA(VLOOKUP(D2099&amp;"-"&amp;AB2099, Ref_Kontak!$A:$E, 4, FALSE)), FALSE, TRUE)</f>
        <v>0</v>
      </c>
      <c r="AG2099" t="str">
        <f>_xlfn.IFNA(VLOOKUP(Z2099,Ref_Kontak!H:H,1,FALSE),"FALSE")</f>
        <v>628999007703</v>
      </c>
      <c r="AH2099" t="str">
        <f t="shared" si="325"/>
        <v>METALDET1-LINE 8</v>
      </c>
      <c r="AI2099">
        <f>IF(I2099="violation",COUNTIF($AH$1:AH2099,AH2099),0)</f>
        <v>953</v>
      </c>
      <c r="AJ2099" t="str">
        <f t="shared" si="326"/>
        <v>violation-METALDET1</v>
      </c>
      <c r="AK2099">
        <f>IF(I2099="violation",COUNTIF($AJ$1:AJ2099,AJ2099),FALSE)</f>
        <v>1758</v>
      </c>
      <c r="AL2099">
        <f t="shared" si="327"/>
        <v>0</v>
      </c>
      <c r="AM2099">
        <f t="shared" si="328"/>
        <v>3</v>
      </c>
      <c r="AN2099" t="str">
        <f t="shared" si="329"/>
        <v>ALERT! 3 Violation founded @METALDET1</v>
      </c>
    </row>
    <row r="2100" spans="1:40">
      <c r="A2100" t="s">
        <v>120</v>
      </c>
      <c r="B2100" t="s">
        <v>121</v>
      </c>
      <c r="C2100" t="s">
        <v>1290</v>
      </c>
      <c r="D2100" t="s">
        <v>1232</v>
      </c>
      <c r="E2100">
        <v>1</v>
      </c>
      <c r="G2100" t="s">
        <v>124</v>
      </c>
      <c r="I2100" t="s">
        <v>125</v>
      </c>
      <c r="Z2100" t="str">
        <f>IFERROR(MID(AA2100,FIND("-",H2100,1)+1,20),_xlfn.IFNA(VLOOKUP(F2100&amp;"-"&amp;AA2100,Ref_Kontak!$A:$E,4,FALSE),Ref_Kontak!$H$2))</f>
        <v>628999007703</v>
      </c>
      <c r="AA2100" t="str">
        <f t="shared" si="320"/>
        <v/>
      </c>
      <c r="AB2100" t="str">
        <f t="shared" si="321"/>
        <v/>
      </c>
      <c r="AC2100" t="str">
        <f t="shared" si="322"/>
        <v>628999007703</v>
      </c>
      <c r="AD2100" t="str">
        <f t="shared" si="323"/>
        <v>Halo+,+Visual+AI+5S+mendeteksi+Violation%3A+GUDANGEXP1-LINE+9</v>
      </c>
      <c r="AE2100" t="str">
        <f t="shared" si="324"/>
        <v>https://web.whatsapp.com/send/?phone=628999007703&amp;text=Halo+,+Visual+AI+5S+mendeteksi+Violation%3A+GUDANGEXP1-LINE+9&amp;type=phone_number&amp;app_absent=0</v>
      </c>
      <c r="AF2100" t="b">
        <f>IF(ISNA(VLOOKUP(D2100&amp;"-"&amp;AB2100, Ref_Kontak!$A:$E, 4, FALSE)), FALSE, TRUE)</f>
        <v>0</v>
      </c>
      <c r="AG2100" t="str">
        <f>_xlfn.IFNA(VLOOKUP(Z2100,Ref_Kontak!H:H,1,FALSE),"FALSE")</f>
        <v>628999007703</v>
      </c>
      <c r="AH2100" t="str">
        <f t="shared" si="325"/>
        <v>GUDANGEXP1-LINE 9</v>
      </c>
      <c r="AI2100">
        <f>IF(I2100="violation",COUNTIF($AH$1:AH2100,AH2100),0)</f>
        <v>57</v>
      </c>
      <c r="AJ2100" t="str">
        <f t="shared" si="326"/>
        <v>violation-GUDANGEXP1</v>
      </c>
      <c r="AK2100">
        <f>IF(I2100="violation",COUNTIF($AJ$1:AJ2100,AJ2100),FALSE)</f>
        <v>340</v>
      </c>
      <c r="AL2100">
        <f t="shared" si="327"/>
        <v>0</v>
      </c>
      <c r="AM2100">
        <f t="shared" si="328"/>
        <v>8</v>
      </c>
      <c r="AN2100" t="str">
        <f t="shared" si="329"/>
        <v>ALERT! 8 Violation founded @GUDANGEXP1</v>
      </c>
    </row>
    <row r="2101" spans="1:40">
      <c r="A2101" t="s">
        <v>120</v>
      </c>
      <c r="B2101" t="s">
        <v>121</v>
      </c>
      <c r="C2101" t="s">
        <v>1290</v>
      </c>
      <c r="D2101" t="s">
        <v>129</v>
      </c>
      <c r="E2101">
        <v>1</v>
      </c>
      <c r="G2101" t="s">
        <v>124</v>
      </c>
      <c r="I2101" t="s">
        <v>125</v>
      </c>
      <c r="Z2101" t="str">
        <f>IFERROR(MID(AA2101,FIND("-",H2101,1)+1,20),_xlfn.IFNA(VLOOKUP(F2101&amp;"-"&amp;AA2101,Ref_Kontak!$A:$E,4,FALSE),Ref_Kontak!$H$2))</f>
        <v>628999007703</v>
      </c>
      <c r="AA2101" t="str">
        <f t="shared" si="320"/>
        <v/>
      </c>
      <c r="AB2101" t="str">
        <f t="shared" si="321"/>
        <v/>
      </c>
      <c r="AC2101" t="str">
        <f t="shared" si="322"/>
        <v>628999007703</v>
      </c>
      <c r="AD2101" t="str">
        <f t="shared" si="323"/>
        <v>Halo+,+Visual+AI+5S+mendeteksi+Violation%3A+GUDANGEXP1-LINE+8</v>
      </c>
      <c r="AE2101" t="str">
        <f t="shared" si="324"/>
        <v>https://web.whatsapp.com/send/?phone=628999007703&amp;text=Halo+,+Visual+AI+5S+mendeteksi+Violation%3A+GUDANGEXP1-LINE+8&amp;type=phone_number&amp;app_absent=0</v>
      </c>
      <c r="AF2101" t="b">
        <f>IF(ISNA(VLOOKUP(D2101&amp;"-"&amp;AB2101, Ref_Kontak!$A:$E, 4, FALSE)), FALSE, TRUE)</f>
        <v>0</v>
      </c>
      <c r="AG2101" t="str">
        <f>_xlfn.IFNA(VLOOKUP(Z2101,Ref_Kontak!H:H,1,FALSE),"FALSE")</f>
        <v>628999007703</v>
      </c>
      <c r="AH2101" t="str">
        <f t="shared" si="325"/>
        <v>GUDANGEXP1-LINE 8</v>
      </c>
      <c r="AI2101">
        <f>IF(I2101="violation",COUNTIF($AH$1:AH2101,AH2101),0)</f>
        <v>51</v>
      </c>
      <c r="AJ2101" t="str">
        <f t="shared" si="326"/>
        <v>violation-GUDANGEXP1</v>
      </c>
      <c r="AK2101">
        <f>IF(I2101="violation",COUNTIF($AJ$1:AJ2101,AJ2101),FALSE)</f>
        <v>341</v>
      </c>
      <c r="AL2101">
        <f t="shared" si="327"/>
        <v>0</v>
      </c>
      <c r="AM2101">
        <f t="shared" si="328"/>
        <v>8</v>
      </c>
      <c r="AN2101" t="str">
        <f t="shared" si="329"/>
        <v>ALERT! 8 Violation founded @GUDANGEXP1</v>
      </c>
    </row>
    <row r="2102" spans="1:40">
      <c r="A2102" t="s">
        <v>120</v>
      </c>
      <c r="B2102" t="s">
        <v>121</v>
      </c>
      <c r="C2102" t="s">
        <v>1291</v>
      </c>
      <c r="D2102" t="s">
        <v>129</v>
      </c>
      <c r="E2102">
        <v>1</v>
      </c>
      <c r="G2102" t="s">
        <v>130</v>
      </c>
      <c r="I2102" t="s">
        <v>125</v>
      </c>
      <c r="Z2102" t="str">
        <f>IFERROR(MID(AA2102,FIND("-",H2102,1)+1,20),_xlfn.IFNA(VLOOKUP(F2102&amp;"-"&amp;AA2102,Ref_Kontak!$A:$E,4,FALSE),Ref_Kontak!$H$2))</f>
        <v>628999007703</v>
      </c>
      <c r="AA2102" t="str">
        <f t="shared" si="320"/>
        <v/>
      </c>
      <c r="AB2102" t="str">
        <f t="shared" si="321"/>
        <v/>
      </c>
      <c r="AC2102" t="str">
        <f t="shared" si="322"/>
        <v>628999007703</v>
      </c>
      <c r="AD2102" t="str">
        <f t="shared" si="323"/>
        <v>Halo+,+Visual+AI+5S+mendeteksi+Violation%3A+METALDET1-LINE+8</v>
      </c>
      <c r="AE2102" t="str">
        <f t="shared" si="324"/>
        <v>https://web.whatsapp.com/send/?phone=628999007703&amp;text=Halo+,+Visual+AI+5S+mendeteksi+Violation%3A+METALDET1-LINE+8&amp;type=phone_number&amp;app_absent=0</v>
      </c>
      <c r="AF2102" t="b">
        <f>IF(ISNA(VLOOKUP(D2102&amp;"-"&amp;AB2102, Ref_Kontak!$A:$E, 4, FALSE)), FALSE, TRUE)</f>
        <v>0</v>
      </c>
      <c r="AG2102" t="str">
        <f>_xlfn.IFNA(VLOOKUP(Z2102,Ref_Kontak!H:H,1,FALSE),"FALSE")</f>
        <v>628999007703</v>
      </c>
      <c r="AH2102" t="str">
        <f t="shared" si="325"/>
        <v>METALDET1-LINE 8</v>
      </c>
      <c r="AI2102">
        <f>IF(I2102="violation",COUNTIF($AH$1:AH2102,AH2102),0)</f>
        <v>954</v>
      </c>
      <c r="AJ2102" t="str">
        <f t="shared" si="326"/>
        <v>violation-METALDET1</v>
      </c>
      <c r="AK2102">
        <f>IF(I2102="violation",COUNTIF($AJ$1:AJ2102,AJ2102),FALSE)</f>
        <v>1759</v>
      </c>
      <c r="AL2102">
        <f t="shared" si="327"/>
        <v>0</v>
      </c>
      <c r="AM2102">
        <f t="shared" si="328"/>
        <v>3</v>
      </c>
      <c r="AN2102" t="str">
        <f t="shared" si="329"/>
        <v>ALERT! 3 Violation founded @METALDET1</v>
      </c>
    </row>
    <row r="2103" spans="1:40">
      <c r="A2103" t="s">
        <v>120</v>
      </c>
      <c r="B2103" t="s">
        <v>121</v>
      </c>
      <c r="C2103" t="s">
        <v>1291</v>
      </c>
      <c r="D2103" t="s">
        <v>589</v>
      </c>
      <c r="E2103">
        <v>1</v>
      </c>
      <c r="G2103" t="s">
        <v>130</v>
      </c>
      <c r="I2103" t="s">
        <v>125</v>
      </c>
      <c r="Z2103" t="str">
        <f>IFERROR(MID(AA2103,FIND("-",H2103,1)+1,20),_xlfn.IFNA(VLOOKUP(F2103&amp;"-"&amp;AA2103,Ref_Kontak!$A:$E,4,FALSE),Ref_Kontak!$H$2))</f>
        <v>628999007703</v>
      </c>
      <c r="AA2103" t="str">
        <f t="shared" si="320"/>
        <v/>
      </c>
      <c r="AB2103" t="str">
        <f t="shared" si="321"/>
        <v/>
      </c>
      <c r="AC2103" t="str">
        <f t="shared" si="322"/>
        <v>628999007703</v>
      </c>
      <c r="AD2103" t="str">
        <f t="shared" si="323"/>
        <v>Halo+,+Visual+AI+5S+mendeteksi+Violation%3A+METALDET1-LINE+13</v>
      </c>
      <c r="AE2103" t="str">
        <f t="shared" si="324"/>
        <v>https://web.whatsapp.com/send/?phone=628999007703&amp;text=Halo+,+Visual+AI+5S+mendeteksi+Violation%3A+METALDET1-LINE+13&amp;type=phone_number&amp;app_absent=0</v>
      </c>
      <c r="AF2103" t="b">
        <f>IF(ISNA(VLOOKUP(D2103&amp;"-"&amp;AB2103, Ref_Kontak!$A:$E, 4, FALSE)), FALSE, TRUE)</f>
        <v>0</v>
      </c>
      <c r="AG2103" t="str">
        <f>_xlfn.IFNA(VLOOKUP(Z2103,Ref_Kontak!H:H,1,FALSE),"FALSE")</f>
        <v>628999007703</v>
      </c>
      <c r="AH2103" t="str">
        <f t="shared" si="325"/>
        <v>METALDET1-LINE 13</v>
      </c>
      <c r="AI2103">
        <f>IF(I2103="violation",COUNTIF($AH$1:AH2103,AH2103),0)</f>
        <v>807</v>
      </c>
      <c r="AJ2103" t="str">
        <f t="shared" si="326"/>
        <v>violation-METALDET1</v>
      </c>
      <c r="AK2103">
        <f>IF(I2103="violation",COUNTIF($AJ$1:AJ2103,AJ2103),FALSE)</f>
        <v>1760</v>
      </c>
      <c r="AL2103">
        <f t="shared" si="327"/>
        <v>0</v>
      </c>
      <c r="AM2103">
        <f t="shared" si="328"/>
        <v>3</v>
      </c>
      <c r="AN2103" t="str">
        <f t="shared" si="329"/>
        <v>ALERT! 3 Violation founded @METALDET1</v>
      </c>
    </row>
    <row r="2104" spans="1:40">
      <c r="A2104" t="s">
        <v>120</v>
      </c>
      <c r="B2104" t="s">
        <v>121</v>
      </c>
      <c r="C2104" t="s">
        <v>1291</v>
      </c>
      <c r="D2104" t="s">
        <v>1232</v>
      </c>
      <c r="E2104">
        <v>1</v>
      </c>
      <c r="G2104" t="s">
        <v>124</v>
      </c>
      <c r="I2104" t="s">
        <v>125</v>
      </c>
      <c r="Z2104" t="str">
        <f>IFERROR(MID(AA2104,FIND("-",H2104,1)+1,20),_xlfn.IFNA(VLOOKUP(F2104&amp;"-"&amp;AA2104,Ref_Kontak!$A:$E,4,FALSE),Ref_Kontak!$H$2))</f>
        <v>628999007703</v>
      </c>
      <c r="AA2104" t="str">
        <f t="shared" si="320"/>
        <v/>
      </c>
      <c r="AB2104" t="str">
        <f t="shared" si="321"/>
        <v/>
      </c>
      <c r="AC2104" t="str">
        <f t="shared" si="322"/>
        <v>628999007703</v>
      </c>
      <c r="AD2104" t="str">
        <f t="shared" si="323"/>
        <v>Halo+,+Visual+AI+5S+mendeteksi+Violation%3A+GUDANGEXP1-LINE+9</v>
      </c>
      <c r="AE2104" t="str">
        <f t="shared" si="324"/>
        <v>https://web.whatsapp.com/send/?phone=628999007703&amp;text=Halo+,+Visual+AI+5S+mendeteksi+Violation%3A+GUDANGEXP1-LINE+9&amp;type=phone_number&amp;app_absent=0</v>
      </c>
      <c r="AF2104" t="b">
        <f>IF(ISNA(VLOOKUP(D2104&amp;"-"&amp;AB2104, Ref_Kontak!$A:$E, 4, FALSE)), FALSE, TRUE)</f>
        <v>0</v>
      </c>
      <c r="AG2104" t="str">
        <f>_xlfn.IFNA(VLOOKUP(Z2104,Ref_Kontak!H:H,1,FALSE),"FALSE")</f>
        <v>628999007703</v>
      </c>
      <c r="AH2104" t="str">
        <f t="shared" si="325"/>
        <v>GUDANGEXP1-LINE 9</v>
      </c>
      <c r="AI2104">
        <f>IF(I2104="violation",COUNTIF($AH$1:AH2104,AH2104),0)</f>
        <v>58</v>
      </c>
      <c r="AJ2104" t="str">
        <f t="shared" si="326"/>
        <v>violation-GUDANGEXP1</v>
      </c>
      <c r="AK2104">
        <f>IF(I2104="violation",COUNTIF($AJ$1:AJ2104,AJ2104),FALSE)</f>
        <v>342</v>
      </c>
      <c r="AL2104">
        <f t="shared" si="327"/>
        <v>0</v>
      </c>
      <c r="AM2104">
        <f t="shared" si="328"/>
        <v>8</v>
      </c>
      <c r="AN2104" t="str">
        <f t="shared" si="329"/>
        <v>ALERT! 8 Violation founded @GUDANGEXP1</v>
      </c>
    </row>
    <row r="2105" spans="1:40">
      <c r="A2105" t="s">
        <v>120</v>
      </c>
      <c r="B2105" t="s">
        <v>121</v>
      </c>
      <c r="C2105" t="s">
        <v>1292</v>
      </c>
      <c r="D2105" t="s">
        <v>129</v>
      </c>
      <c r="E2105">
        <v>1</v>
      </c>
      <c r="G2105" t="s">
        <v>124</v>
      </c>
      <c r="I2105" t="s">
        <v>125</v>
      </c>
      <c r="Z2105" t="str">
        <f>IFERROR(MID(AA2105,FIND("-",H2105,1)+1,20),_xlfn.IFNA(VLOOKUP(F2105&amp;"-"&amp;AA2105,Ref_Kontak!$A:$E,4,FALSE),Ref_Kontak!$H$2))</f>
        <v>628999007703</v>
      </c>
      <c r="AA2105" t="str">
        <f t="shared" si="320"/>
        <v/>
      </c>
      <c r="AB2105" t="str">
        <f t="shared" si="321"/>
        <v/>
      </c>
      <c r="AC2105" t="str">
        <f t="shared" si="322"/>
        <v>628999007703</v>
      </c>
      <c r="AD2105" t="str">
        <f t="shared" si="323"/>
        <v>Halo+,+Visual+AI+5S+mendeteksi+Violation%3A+GUDANGEXP1-LINE+8</v>
      </c>
      <c r="AE2105" t="str">
        <f t="shared" si="324"/>
        <v>https://web.whatsapp.com/send/?phone=628999007703&amp;text=Halo+,+Visual+AI+5S+mendeteksi+Violation%3A+GUDANGEXP1-LINE+8&amp;type=phone_number&amp;app_absent=0</v>
      </c>
      <c r="AF2105" t="b">
        <f>IF(ISNA(VLOOKUP(D2105&amp;"-"&amp;AB2105, Ref_Kontak!$A:$E, 4, FALSE)), FALSE, TRUE)</f>
        <v>0</v>
      </c>
      <c r="AG2105" t="str">
        <f>_xlfn.IFNA(VLOOKUP(Z2105,Ref_Kontak!H:H,1,FALSE),"FALSE")</f>
        <v>628999007703</v>
      </c>
      <c r="AH2105" t="str">
        <f t="shared" si="325"/>
        <v>GUDANGEXP1-LINE 8</v>
      </c>
      <c r="AI2105">
        <f>IF(I2105="violation",COUNTIF($AH$1:AH2105,AH2105),0)</f>
        <v>52</v>
      </c>
      <c r="AJ2105" t="str">
        <f t="shared" si="326"/>
        <v>violation-GUDANGEXP1</v>
      </c>
      <c r="AK2105">
        <f>IF(I2105="violation",COUNTIF($AJ$1:AJ2105,AJ2105),FALSE)</f>
        <v>343</v>
      </c>
      <c r="AL2105">
        <f t="shared" si="327"/>
        <v>0</v>
      </c>
      <c r="AM2105">
        <f t="shared" si="328"/>
        <v>8</v>
      </c>
      <c r="AN2105" t="str">
        <f t="shared" si="329"/>
        <v>ALERT! 8 Violation founded @GUDANGEXP1</v>
      </c>
    </row>
    <row r="2106" spans="1:40">
      <c r="A2106" t="s">
        <v>120</v>
      </c>
      <c r="B2106" t="s">
        <v>121</v>
      </c>
      <c r="C2106" t="s">
        <v>1292</v>
      </c>
      <c r="D2106" t="s">
        <v>129</v>
      </c>
      <c r="E2106">
        <v>1</v>
      </c>
      <c r="G2106" t="s">
        <v>130</v>
      </c>
      <c r="I2106" t="s">
        <v>125</v>
      </c>
      <c r="Z2106" t="str">
        <f>IFERROR(MID(AA2106,FIND("-",H2106,1)+1,20),_xlfn.IFNA(VLOOKUP(F2106&amp;"-"&amp;AA2106,Ref_Kontak!$A:$E,4,FALSE),Ref_Kontak!$H$2))</f>
        <v>628999007703</v>
      </c>
      <c r="AA2106" t="str">
        <f t="shared" si="320"/>
        <v/>
      </c>
      <c r="AB2106" t="str">
        <f t="shared" si="321"/>
        <v/>
      </c>
      <c r="AC2106" t="str">
        <f t="shared" si="322"/>
        <v>628999007703</v>
      </c>
      <c r="AD2106" t="str">
        <f t="shared" si="323"/>
        <v>Halo+,+Visual+AI+5S+mendeteksi+Violation%3A+METALDET1-LINE+8</v>
      </c>
      <c r="AE2106" t="str">
        <f t="shared" si="324"/>
        <v>https://web.whatsapp.com/send/?phone=628999007703&amp;text=Halo+,+Visual+AI+5S+mendeteksi+Violation%3A+METALDET1-LINE+8&amp;type=phone_number&amp;app_absent=0</v>
      </c>
      <c r="AF2106" t="b">
        <f>IF(ISNA(VLOOKUP(D2106&amp;"-"&amp;AB2106, Ref_Kontak!$A:$E, 4, FALSE)), FALSE, TRUE)</f>
        <v>0</v>
      </c>
      <c r="AG2106" t="str">
        <f>_xlfn.IFNA(VLOOKUP(Z2106,Ref_Kontak!H:H,1,FALSE),"FALSE")</f>
        <v>628999007703</v>
      </c>
      <c r="AH2106" t="str">
        <f t="shared" si="325"/>
        <v>METALDET1-LINE 8</v>
      </c>
      <c r="AI2106">
        <f>IF(I2106="violation",COUNTIF($AH$1:AH2106,AH2106),0)</f>
        <v>955</v>
      </c>
      <c r="AJ2106" t="str">
        <f t="shared" si="326"/>
        <v>violation-METALDET1</v>
      </c>
      <c r="AK2106">
        <f>IF(I2106="violation",COUNTIF($AJ$1:AJ2106,AJ2106),FALSE)</f>
        <v>1761</v>
      </c>
      <c r="AL2106">
        <f t="shared" si="327"/>
        <v>0</v>
      </c>
      <c r="AM2106">
        <f t="shared" si="328"/>
        <v>3</v>
      </c>
      <c r="AN2106" t="str">
        <f t="shared" si="329"/>
        <v>ALERT! 3 Violation founded @METALDET1</v>
      </c>
    </row>
    <row r="2107" spans="1:40">
      <c r="A2107" t="s">
        <v>120</v>
      </c>
      <c r="B2107" t="s">
        <v>121</v>
      </c>
      <c r="C2107" t="s">
        <v>1292</v>
      </c>
      <c r="D2107" t="s">
        <v>1232</v>
      </c>
      <c r="E2107">
        <v>1</v>
      </c>
      <c r="G2107" t="s">
        <v>124</v>
      </c>
      <c r="I2107" t="s">
        <v>125</v>
      </c>
      <c r="Z2107" t="str">
        <f>IFERROR(MID(AA2107,FIND("-",H2107,1)+1,20),_xlfn.IFNA(VLOOKUP(F2107&amp;"-"&amp;AA2107,Ref_Kontak!$A:$E,4,FALSE),Ref_Kontak!$H$2))</f>
        <v>628999007703</v>
      </c>
      <c r="AA2107" t="str">
        <f t="shared" si="320"/>
        <v/>
      </c>
      <c r="AB2107" t="str">
        <f t="shared" si="321"/>
        <v/>
      </c>
      <c r="AC2107" t="str">
        <f t="shared" si="322"/>
        <v>628999007703</v>
      </c>
      <c r="AD2107" t="str">
        <f t="shared" si="323"/>
        <v>Halo+,+Visual+AI+5S+mendeteksi+Violation%3A+GUDANGEXP1-LINE+9</v>
      </c>
      <c r="AE2107" t="str">
        <f t="shared" si="324"/>
        <v>https://web.whatsapp.com/send/?phone=628999007703&amp;text=Halo+,+Visual+AI+5S+mendeteksi+Violation%3A+GUDANGEXP1-LINE+9&amp;type=phone_number&amp;app_absent=0</v>
      </c>
      <c r="AF2107" t="b">
        <f>IF(ISNA(VLOOKUP(D2107&amp;"-"&amp;AB2107, Ref_Kontak!$A:$E, 4, FALSE)), FALSE, TRUE)</f>
        <v>0</v>
      </c>
      <c r="AG2107" t="str">
        <f>_xlfn.IFNA(VLOOKUP(Z2107,Ref_Kontak!H:H,1,FALSE),"FALSE")</f>
        <v>628999007703</v>
      </c>
      <c r="AH2107" t="str">
        <f t="shared" si="325"/>
        <v>GUDANGEXP1-LINE 9</v>
      </c>
      <c r="AI2107">
        <f>IF(I2107="violation",COUNTIF($AH$1:AH2107,AH2107),0)</f>
        <v>59</v>
      </c>
      <c r="AJ2107" t="str">
        <f t="shared" si="326"/>
        <v>violation-GUDANGEXP1</v>
      </c>
      <c r="AK2107">
        <f>IF(I2107="violation",COUNTIF($AJ$1:AJ2107,AJ2107),FALSE)</f>
        <v>344</v>
      </c>
      <c r="AL2107">
        <f t="shared" si="327"/>
        <v>0</v>
      </c>
      <c r="AM2107">
        <f t="shared" si="328"/>
        <v>8</v>
      </c>
      <c r="AN2107" t="str">
        <f t="shared" si="329"/>
        <v>ALERT! 8 Violation founded @GUDANGEXP1</v>
      </c>
    </row>
    <row r="2108" spans="1:40">
      <c r="A2108" t="s">
        <v>120</v>
      </c>
      <c r="B2108" t="s">
        <v>121</v>
      </c>
      <c r="C2108" t="s">
        <v>1292</v>
      </c>
      <c r="D2108" t="s">
        <v>129</v>
      </c>
      <c r="E2108">
        <v>1</v>
      </c>
      <c r="G2108" t="s">
        <v>124</v>
      </c>
      <c r="I2108" t="s">
        <v>125</v>
      </c>
      <c r="Z2108" t="str">
        <f>IFERROR(MID(AA2108,FIND("-",H2108,1)+1,20),_xlfn.IFNA(VLOOKUP(F2108&amp;"-"&amp;AA2108,Ref_Kontak!$A:$E,4,FALSE),Ref_Kontak!$H$2))</f>
        <v>628999007703</v>
      </c>
      <c r="AA2108" t="str">
        <f t="shared" si="320"/>
        <v/>
      </c>
      <c r="AB2108" t="str">
        <f t="shared" si="321"/>
        <v/>
      </c>
      <c r="AC2108" t="str">
        <f t="shared" si="322"/>
        <v>628999007703</v>
      </c>
      <c r="AD2108" t="str">
        <f t="shared" si="323"/>
        <v>Halo+,+Visual+AI+5S+mendeteksi+Violation%3A+GUDANGEXP1-LINE+8</v>
      </c>
      <c r="AE2108" t="str">
        <f t="shared" si="324"/>
        <v>https://web.whatsapp.com/send/?phone=628999007703&amp;text=Halo+,+Visual+AI+5S+mendeteksi+Violation%3A+GUDANGEXP1-LINE+8&amp;type=phone_number&amp;app_absent=0</v>
      </c>
      <c r="AF2108" t="b">
        <f>IF(ISNA(VLOOKUP(D2108&amp;"-"&amp;AB2108, Ref_Kontak!$A:$E, 4, FALSE)), FALSE, TRUE)</f>
        <v>0</v>
      </c>
      <c r="AG2108" t="str">
        <f>_xlfn.IFNA(VLOOKUP(Z2108,Ref_Kontak!H:H,1,FALSE),"FALSE")</f>
        <v>628999007703</v>
      </c>
      <c r="AH2108" t="str">
        <f t="shared" si="325"/>
        <v>GUDANGEXP1-LINE 8</v>
      </c>
      <c r="AI2108">
        <f>IF(I2108="violation",COUNTIF($AH$1:AH2108,AH2108),0)</f>
        <v>53</v>
      </c>
      <c r="AJ2108" t="str">
        <f t="shared" si="326"/>
        <v>violation-GUDANGEXP1</v>
      </c>
      <c r="AK2108">
        <f>IF(I2108="violation",COUNTIF($AJ$1:AJ2108,AJ2108),FALSE)</f>
        <v>345</v>
      </c>
      <c r="AL2108">
        <f t="shared" si="327"/>
        <v>0</v>
      </c>
      <c r="AM2108">
        <f t="shared" si="328"/>
        <v>8</v>
      </c>
      <c r="AN2108" t="str">
        <f t="shared" si="329"/>
        <v>ALERT! 8 Violation founded @GUDANGEXP1</v>
      </c>
    </row>
    <row r="2109" spans="1:40">
      <c r="A2109" t="s">
        <v>120</v>
      </c>
      <c r="B2109" t="s">
        <v>121</v>
      </c>
      <c r="C2109" t="s">
        <v>1293</v>
      </c>
      <c r="D2109" t="s">
        <v>589</v>
      </c>
      <c r="E2109">
        <v>1</v>
      </c>
      <c r="G2109" t="s">
        <v>130</v>
      </c>
      <c r="I2109" t="s">
        <v>125</v>
      </c>
      <c r="Z2109" t="str">
        <f>IFERROR(MID(AA2109,FIND("-",H2109,1)+1,20),_xlfn.IFNA(VLOOKUP(F2109&amp;"-"&amp;AA2109,Ref_Kontak!$A:$E,4,FALSE),Ref_Kontak!$H$2))</f>
        <v>628999007703</v>
      </c>
      <c r="AA2109" t="str">
        <f t="shared" si="320"/>
        <v/>
      </c>
      <c r="AB2109" t="str">
        <f t="shared" si="321"/>
        <v/>
      </c>
      <c r="AC2109" t="str">
        <f t="shared" si="322"/>
        <v>628999007703</v>
      </c>
      <c r="AD2109" t="str">
        <f t="shared" si="323"/>
        <v>Halo+,+Visual+AI+5S+mendeteksi+Violation%3A+METALDET1-LINE+13</v>
      </c>
      <c r="AE2109" t="str">
        <f t="shared" si="324"/>
        <v>https://web.whatsapp.com/send/?phone=628999007703&amp;text=Halo+,+Visual+AI+5S+mendeteksi+Violation%3A+METALDET1-LINE+13&amp;type=phone_number&amp;app_absent=0</v>
      </c>
      <c r="AF2109" t="b">
        <f>IF(ISNA(VLOOKUP(D2109&amp;"-"&amp;AB2109, Ref_Kontak!$A:$E, 4, FALSE)), FALSE, TRUE)</f>
        <v>0</v>
      </c>
      <c r="AG2109" t="str">
        <f>_xlfn.IFNA(VLOOKUP(Z2109,Ref_Kontak!H:H,1,FALSE),"FALSE")</f>
        <v>628999007703</v>
      </c>
      <c r="AH2109" t="str">
        <f t="shared" si="325"/>
        <v>METALDET1-LINE 13</v>
      </c>
      <c r="AI2109">
        <f>IF(I2109="violation",COUNTIF($AH$1:AH2109,AH2109),0)</f>
        <v>808</v>
      </c>
      <c r="AJ2109" t="str">
        <f t="shared" si="326"/>
        <v>violation-METALDET1</v>
      </c>
      <c r="AK2109">
        <f>IF(I2109="violation",COUNTIF($AJ$1:AJ2109,AJ2109),FALSE)</f>
        <v>1762</v>
      </c>
      <c r="AL2109">
        <f t="shared" si="327"/>
        <v>0</v>
      </c>
      <c r="AM2109">
        <f t="shared" si="328"/>
        <v>3</v>
      </c>
      <c r="AN2109" t="str">
        <f t="shared" si="329"/>
        <v>ALERT! 3 Violation founded @METALDET1</v>
      </c>
    </row>
    <row r="2110" spans="1:40">
      <c r="A2110" t="s">
        <v>120</v>
      </c>
      <c r="B2110" t="s">
        <v>121</v>
      </c>
      <c r="C2110" t="s">
        <v>1293</v>
      </c>
      <c r="D2110" t="s">
        <v>129</v>
      </c>
      <c r="E2110">
        <v>1</v>
      </c>
      <c r="G2110" t="s">
        <v>130</v>
      </c>
      <c r="I2110" t="s">
        <v>125</v>
      </c>
      <c r="Z2110" t="str">
        <f>IFERROR(MID(AA2110,FIND("-",H2110,1)+1,20),_xlfn.IFNA(VLOOKUP(F2110&amp;"-"&amp;AA2110,Ref_Kontak!$A:$E,4,FALSE),Ref_Kontak!$H$2))</f>
        <v>628999007703</v>
      </c>
      <c r="AA2110" t="str">
        <f t="shared" si="320"/>
        <v/>
      </c>
      <c r="AB2110" t="str">
        <f t="shared" si="321"/>
        <v/>
      </c>
      <c r="AC2110" t="str">
        <f t="shared" si="322"/>
        <v>628999007703</v>
      </c>
      <c r="AD2110" t="str">
        <f t="shared" si="323"/>
        <v>Halo+,+Visual+AI+5S+mendeteksi+Violation%3A+METALDET1-LINE+8</v>
      </c>
      <c r="AE2110" t="str">
        <f t="shared" si="324"/>
        <v>https://web.whatsapp.com/send/?phone=628999007703&amp;text=Halo+,+Visual+AI+5S+mendeteksi+Violation%3A+METALDET1-LINE+8&amp;type=phone_number&amp;app_absent=0</v>
      </c>
      <c r="AF2110" t="b">
        <f>IF(ISNA(VLOOKUP(D2110&amp;"-"&amp;AB2110, Ref_Kontak!$A:$E, 4, FALSE)), FALSE, TRUE)</f>
        <v>0</v>
      </c>
      <c r="AG2110" t="str">
        <f>_xlfn.IFNA(VLOOKUP(Z2110,Ref_Kontak!H:H,1,FALSE),"FALSE")</f>
        <v>628999007703</v>
      </c>
      <c r="AH2110" t="str">
        <f t="shared" si="325"/>
        <v>METALDET1-LINE 8</v>
      </c>
      <c r="AI2110">
        <f>IF(I2110="violation",COUNTIF($AH$1:AH2110,AH2110),0)</f>
        <v>956</v>
      </c>
      <c r="AJ2110" t="str">
        <f t="shared" si="326"/>
        <v>violation-METALDET1</v>
      </c>
      <c r="AK2110">
        <f>IF(I2110="violation",COUNTIF($AJ$1:AJ2110,AJ2110),FALSE)</f>
        <v>1763</v>
      </c>
      <c r="AL2110">
        <f t="shared" si="327"/>
        <v>0</v>
      </c>
      <c r="AM2110">
        <f t="shared" si="328"/>
        <v>3</v>
      </c>
      <c r="AN2110" t="str">
        <f t="shared" si="329"/>
        <v>ALERT! 3 Violation founded @METALDET1</v>
      </c>
    </row>
    <row r="2111" spans="1:40">
      <c r="A2111" t="s">
        <v>120</v>
      </c>
      <c r="B2111" t="s">
        <v>121</v>
      </c>
      <c r="C2111" t="s">
        <v>1293</v>
      </c>
      <c r="D2111" t="s">
        <v>589</v>
      </c>
      <c r="E2111">
        <v>1</v>
      </c>
      <c r="G2111" t="s">
        <v>130</v>
      </c>
      <c r="I2111" t="s">
        <v>125</v>
      </c>
      <c r="Z2111" t="str">
        <f>IFERROR(MID(AA2111,FIND("-",H2111,1)+1,20),_xlfn.IFNA(VLOOKUP(F2111&amp;"-"&amp;AA2111,Ref_Kontak!$A:$E,4,FALSE),Ref_Kontak!$H$2))</f>
        <v>628999007703</v>
      </c>
      <c r="AA2111" t="str">
        <f t="shared" si="320"/>
        <v/>
      </c>
      <c r="AB2111" t="str">
        <f t="shared" si="321"/>
        <v/>
      </c>
      <c r="AC2111" t="str">
        <f t="shared" si="322"/>
        <v>628999007703</v>
      </c>
      <c r="AD2111" t="str">
        <f t="shared" si="323"/>
        <v>Halo+,+Visual+AI+5S+mendeteksi+Violation%3A+METALDET1-LINE+13</v>
      </c>
      <c r="AE2111" t="str">
        <f t="shared" si="324"/>
        <v>https://web.whatsapp.com/send/?phone=628999007703&amp;text=Halo+,+Visual+AI+5S+mendeteksi+Violation%3A+METALDET1-LINE+13&amp;type=phone_number&amp;app_absent=0</v>
      </c>
      <c r="AF2111" t="b">
        <f>IF(ISNA(VLOOKUP(D2111&amp;"-"&amp;AB2111, Ref_Kontak!$A:$E, 4, FALSE)), FALSE, TRUE)</f>
        <v>0</v>
      </c>
      <c r="AG2111" t="str">
        <f>_xlfn.IFNA(VLOOKUP(Z2111,Ref_Kontak!H:H,1,FALSE),"FALSE")</f>
        <v>628999007703</v>
      </c>
      <c r="AH2111" t="str">
        <f t="shared" si="325"/>
        <v>METALDET1-LINE 13</v>
      </c>
      <c r="AI2111">
        <f>IF(I2111="violation",COUNTIF($AH$1:AH2111,AH2111),0)</f>
        <v>809</v>
      </c>
      <c r="AJ2111" t="str">
        <f t="shared" si="326"/>
        <v>violation-METALDET1</v>
      </c>
      <c r="AK2111">
        <f>IF(I2111="violation",COUNTIF($AJ$1:AJ2111,AJ2111),FALSE)</f>
        <v>1764</v>
      </c>
      <c r="AL2111">
        <f t="shared" si="327"/>
        <v>0</v>
      </c>
      <c r="AM2111">
        <f t="shared" si="328"/>
        <v>3</v>
      </c>
      <c r="AN2111" t="str">
        <f t="shared" si="329"/>
        <v>ALERT! 3 Violation founded @METALDET1</v>
      </c>
    </row>
    <row r="2112" spans="1:40">
      <c r="A2112" t="s">
        <v>120</v>
      </c>
      <c r="B2112" t="s">
        <v>121</v>
      </c>
      <c r="C2112" t="s">
        <v>1293</v>
      </c>
      <c r="D2112" t="s">
        <v>1232</v>
      </c>
      <c r="E2112">
        <v>1</v>
      </c>
      <c r="G2112" t="s">
        <v>124</v>
      </c>
      <c r="I2112" t="s">
        <v>125</v>
      </c>
      <c r="Z2112" t="str">
        <f>IFERROR(MID(AA2112,FIND("-",H2112,1)+1,20),_xlfn.IFNA(VLOOKUP(F2112&amp;"-"&amp;AA2112,Ref_Kontak!$A:$E,4,FALSE),Ref_Kontak!$H$2))</f>
        <v>628999007703</v>
      </c>
      <c r="AA2112" t="str">
        <f t="shared" si="320"/>
        <v/>
      </c>
      <c r="AB2112" t="str">
        <f t="shared" si="321"/>
        <v/>
      </c>
      <c r="AC2112" t="str">
        <f t="shared" si="322"/>
        <v>628999007703</v>
      </c>
      <c r="AD2112" t="str">
        <f t="shared" si="323"/>
        <v>Halo+,+Visual+AI+5S+mendeteksi+Violation%3A+GUDANGEXP1-LINE+9</v>
      </c>
      <c r="AE2112" t="str">
        <f t="shared" si="324"/>
        <v>https://web.whatsapp.com/send/?phone=628999007703&amp;text=Halo+,+Visual+AI+5S+mendeteksi+Violation%3A+GUDANGEXP1-LINE+9&amp;type=phone_number&amp;app_absent=0</v>
      </c>
      <c r="AF2112" t="b">
        <f>IF(ISNA(VLOOKUP(D2112&amp;"-"&amp;AB2112, Ref_Kontak!$A:$E, 4, FALSE)), FALSE, TRUE)</f>
        <v>0</v>
      </c>
      <c r="AG2112" t="str">
        <f>_xlfn.IFNA(VLOOKUP(Z2112,Ref_Kontak!H:H,1,FALSE),"FALSE")</f>
        <v>628999007703</v>
      </c>
      <c r="AH2112" t="str">
        <f t="shared" si="325"/>
        <v>GUDANGEXP1-LINE 9</v>
      </c>
      <c r="AI2112">
        <f>IF(I2112="violation",COUNTIF($AH$1:AH2112,AH2112),0)</f>
        <v>60</v>
      </c>
      <c r="AJ2112" t="str">
        <f t="shared" si="326"/>
        <v>violation-GUDANGEXP1</v>
      </c>
      <c r="AK2112">
        <f>IF(I2112="violation",COUNTIF($AJ$1:AJ2112,AJ2112),FALSE)</f>
        <v>346</v>
      </c>
      <c r="AL2112">
        <f t="shared" si="327"/>
        <v>0</v>
      </c>
      <c r="AM2112">
        <f t="shared" si="328"/>
        <v>8</v>
      </c>
      <c r="AN2112" t="str">
        <f t="shared" si="329"/>
        <v>ALERT! 8 Violation founded @GUDANGEXP1</v>
      </c>
    </row>
    <row r="2113" spans="1:40">
      <c r="A2113" t="s">
        <v>120</v>
      </c>
      <c r="B2113" t="s">
        <v>121</v>
      </c>
      <c r="C2113" t="s">
        <v>1293</v>
      </c>
      <c r="D2113" t="s">
        <v>129</v>
      </c>
      <c r="E2113">
        <v>1</v>
      </c>
      <c r="G2113" t="s">
        <v>124</v>
      </c>
      <c r="I2113" t="s">
        <v>125</v>
      </c>
      <c r="Z2113" t="str">
        <f>IFERROR(MID(AA2113,FIND("-",H2113,1)+1,20),_xlfn.IFNA(VLOOKUP(F2113&amp;"-"&amp;AA2113,Ref_Kontak!$A:$E,4,FALSE),Ref_Kontak!$H$2))</f>
        <v>628999007703</v>
      </c>
      <c r="AA2113" t="str">
        <f t="shared" si="320"/>
        <v/>
      </c>
      <c r="AB2113" t="str">
        <f t="shared" si="321"/>
        <v/>
      </c>
      <c r="AC2113" t="str">
        <f t="shared" si="322"/>
        <v>628999007703</v>
      </c>
      <c r="AD2113" t="str">
        <f t="shared" si="323"/>
        <v>Halo+,+Visual+AI+5S+mendeteksi+Violation%3A+GUDANGEXP1-LINE+8</v>
      </c>
      <c r="AE2113" t="str">
        <f t="shared" si="324"/>
        <v>https://web.whatsapp.com/send/?phone=628999007703&amp;text=Halo+,+Visual+AI+5S+mendeteksi+Violation%3A+GUDANGEXP1-LINE+8&amp;type=phone_number&amp;app_absent=0</v>
      </c>
      <c r="AF2113" t="b">
        <f>IF(ISNA(VLOOKUP(D2113&amp;"-"&amp;AB2113, Ref_Kontak!$A:$E, 4, FALSE)), FALSE, TRUE)</f>
        <v>0</v>
      </c>
      <c r="AG2113" t="str">
        <f>_xlfn.IFNA(VLOOKUP(Z2113,Ref_Kontak!H:H,1,FALSE),"FALSE")</f>
        <v>628999007703</v>
      </c>
      <c r="AH2113" t="str">
        <f t="shared" si="325"/>
        <v>GUDANGEXP1-LINE 8</v>
      </c>
      <c r="AI2113">
        <f>IF(I2113="violation",COUNTIF($AH$1:AH2113,AH2113),0)</f>
        <v>54</v>
      </c>
      <c r="AJ2113" t="str">
        <f t="shared" si="326"/>
        <v>violation-GUDANGEXP1</v>
      </c>
      <c r="AK2113">
        <f>IF(I2113="violation",COUNTIF($AJ$1:AJ2113,AJ2113),FALSE)</f>
        <v>347</v>
      </c>
      <c r="AL2113">
        <f t="shared" si="327"/>
        <v>0</v>
      </c>
      <c r="AM2113">
        <f t="shared" si="328"/>
        <v>8</v>
      </c>
      <c r="AN2113" t="str">
        <f t="shared" si="329"/>
        <v>ALERT! 8 Violation founded @GUDANGEXP1</v>
      </c>
    </row>
    <row r="2114" spans="1:40">
      <c r="A2114" t="s">
        <v>120</v>
      </c>
      <c r="B2114" t="s">
        <v>121</v>
      </c>
      <c r="C2114" t="s">
        <v>1294</v>
      </c>
      <c r="D2114" t="s">
        <v>129</v>
      </c>
      <c r="E2114">
        <v>1</v>
      </c>
      <c r="G2114" t="s">
        <v>130</v>
      </c>
      <c r="I2114" t="s">
        <v>125</v>
      </c>
      <c r="Z2114" t="str">
        <f>IFERROR(MID(AA2114,FIND("-",H2114,1)+1,20),_xlfn.IFNA(VLOOKUP(F2114&amp;"-"&amp;AA2114,Ref_Kontak!$A:$E,4,FALSE),Ref_Kontak!$H$2))</f>
        <v>628999007703</v>
      </c>
      <c r="AA2114" t="str">
        <f t="shared" ref="AA2114:AA2177" si="330">CLEAN(SUBSTITUTE(H2114," ",""))</f>
        <v/>
      </c>
      <c r="AB2114" t="str">
        <f t="shared" ref="AB2114:AB2177" si="331">IFERROR(LEFT(AA2114,FIND("-",H2114,1)-1),CLEAN(SUBSTITUTE(SUBSTITUTE(H2114," ",""),"-","")))</f>
        <v/>
      </c>
      <c r="AC2114" t="str">
        <f t="shared" ref="AC2114:AC2177" si="332">IF(LEFT(Z2114,1)="0","62"&amp; MID(Z2114,2,999),Z2114)</f>
        <v>628999007703</v>
      </c>
      <c r="AD2114" t="str">
        <f t="shared" ref="AD2114:AD2177" si="333">"Halo+"&amp;AB2114&amp;","&amp;"+Visual+AI+5S+mendeteksi+Violation%3A+"&amp;SUBSTITUTE(AH2114," ","+")</f>
        <v>Halo+,+Visual+AI+5S+mendeteksi+Violation%3A+METALDET1-LINE+8</v>
      </c>
      <c r="AE2114" t="str">
        <f t="shared" ref="AE2114:AE2177" si="334">"https://web.whatsapp.com/send/?phone="&amp;AC2114&amp;"&amp;text="&amp;AD2114&amp;"&amp;type=phone_number&amp;app_absent=0"</f>
        <v>https://web.whatsapp.com/send/?phone=628999007703&amp;text=Halo+,+Visual+AI+5S+mendeteksi+Violation%3A+METALDET1-LINE+8&amp;type=phone_number&amp;app_absent=0</v>
      </c>
      <c r="AF2114" t="b">
        <f>IF(ISNA(VLOOKUP(D2114&amp;"-"&amp;AB2114, Ref_Kontak!$A:$E, 4, FALSE)), FALSE, TRUE)</f>
        <v>0</v>
      </c>
      <c r="AG2114" t="str">
        <f>_xlfn.IFNA(VLOOKUP(Z2114,Ref_Kontak!H:H,1,FALSE),"FALSE")</f>
        <v>628999007703</v>
      </c>
      <c r="AH2114" t="str">
        <f t="shared" ref="AH2114:AH2177" si="335">G2114&amp;"-"&amp;D2114</f>
        <v>METALDET1-LINE 8</v>
      </c>
      <c r="AI2114">
        <f>IF(I2114="violation",COUNTIF($AH$1:AH2114,AH2114),0)</f>
        <v>957</v>
      </c>
      <c r="AJ2114" t="str">
        <f t="shared" si="326"/>
        <v>violation-METALDET1</v>
      </c>
      <c r="AK2114">
        <f>IF(I2114="violation",COUNTIF($AJ$1:AJ2114,AJ2114),FALSE)</f>
        <v>1765</v>
      </c>
      <c r="AL2114">
        <f t="shared" si="327"/>
        <v>0</v>
      </c>
      <c r="AM2114">
        <f t="shared" si="328"/>
        <v>3</v>
      </c>
      <c r="AN2114" t="str">
        <f t="shared" si="329"/>
        <v>ALERT! 3 Violation founded @METALDET1</v>
      </c>
    </row>
    <row r="2115" spans="1:40">
      <c r="A2115" t="s">
        <v>120</v>
      </c>
      <c r="B2115" t="s">
        <v>121</v>
      </c>
      <c r="C2115" t="s">
        <v>1294</v>
      </c>
      <c r="D2115" t="s">
        <v>1232</v>
      </c>
      <c r="E2115">
        <v>1</v>
      </c>
      <c r="G2115" t="s">
        <v>124</v>
      </c>
      <c r="I2115" t="s">
        <v>125</v>
      </c>
      <c r="Z2115" t="str">
        <f>IFERROR(MID(AA2115,FIND("-",H2115,1)+1,20),_xlfn.IFNA(VLOOKUP(F2115&amp;"-"&amp;AA2115,Ref_Kontak!$A:$E,4,FALSE),Ref_Kontak!$H$2))</f>
        <v>628999007703</v>
      </c>
      <c r="AA2115" t="str">
        <f t="shared" si="330"/>
        <v/>
      </c>
      <c r="AB2115" t="str">
        <f t="shared" si="331"/>
        <v/>
      </c>
      <c r="AC2115" t="str">
        <f t="shared" si="332"/>
        <v>628999007703</v>
      </c>
      <c r="AD2115" t="str">
        <f t="shared" si="333"/>
        <v>Halo+,+Visual+AI+5S+mendeteksi+Violation%3A+GUDANGEXP1-LINE+9</v>
      </c>
      <c r="AE2115" t="str">
        <f t="shared" si="334"/>
        <v>https://web.whatsapp.com/send/?phone=628999007703&amp;text=Halo+,+Visual+AI+5S+mendeteksi+Violation%3A+GUDANGEXP1-LINE+9&amp;type=phone_number&amp;app_absent=0</v>
      </c>
      <c r="AF2115" t="b">
        <f>IF(ISNA(VLOOKUP(D2115&amp;"-"&amp;AB2115, Ref_Kontak!$A:$E, 4, FALSE)), FALSE, TRUE)</f>
        <v>0</v>
      </c>
      <c r="AG2115" t="str">
        <f>_xlfn.IFNA(VLOOKUP(Z2115,Ref_Kontak!H:H,1,FALSE),"FALSE")</f>
        <v>628999007703</v>
      </c>
      <c r="AH2115" t="str">
        <f t="shared" si="335"/>
        <v>GUDANGEXP1-LINE 9</v>
      </c>
      <c r="AI2115">
        <f>IF(I2115="violation",COUNTIF($AH$1:AH2115,AH2115),0)</f>
        <v>61</v>
      </c>
      <c r="AJ2115" t="str">
        <f t="shared" ref="AJ2115:AJ2178" si="336">I2115&amp;"-"&amp;G2115</f>
        <v>violation-GUDANGEXP1</v>
      </c>
      <c r="AK2115">
        <f>IF(I2115="violation",COUNTIF($AJ$1:AJ2115,AJ2115),FALSE)</f>
        <v>348</v>
      </c>
      <c r="AL2115">
        <f t="shared" ref="AL2115:AL2178" si="337">IF(AI2115=1,1,0)</f>
        <v>0</v>
      </c>
      <c r="AM2115">
        <f t="shared" ref="AM2115:AM2178" si="338">SUMIF($AJ$2:$AJ$5516,AJ2115,$AL$2:$AL$5516)</f>
        <v>8</v>
      </c>
      <c r="AN2115" t="str">
        <f t="shared" ref="AN2115:AN2178" si="339">"ALERT! " &amp;AM2115&amp; " Violation founded @"&amp;G2115</f>
        <v>ALERT! 8 Violation founded @GUDANGEXP1</v>
      </c>
    </row>
    <row r="2116" spans="1:40">
      <c r="A2116" t="s">
        <v>120</v>
      </c>
      <c r="B2116" t="s">
        <v>121</v>
      </c>
      <c r="C2116" t="s">
        <v>1294</v>
      </c>
      <c r="D2116" t="s">
        <v>129</v>
      </c>
      <c r="E2116">
        <v>1</v>
      </c>
      <c r="G2116" t="s">
        <v>124</v>
      </c>
      <c r="I2116" t="s">
        <v>125</v>
      </c>
      <c r="Z2116" t="str">
        <f>IFERROR(MID(AA2116,FIND("-",H2116,1)+1,20),_xlfn.IFNA(VLOOKUP(F2116&amp;"-"&amp;AA2116,Ref_Kontak!$A:$E,4,FALSE),Ref_Kontak!$H$2))</f>
        <v>628999007703</v>
      </c>
      <c r="AA2116" t="str">
        <f t="shared" si="330"/>
        <v/>
      </c>
      <c r="AB2116" t="str">
        <f t="shared" si="331"/>
        <v/>
      </c>
      <c r="AC2116" t="str">
        <f t="shared" si="332"/>
        <v>628999007703</v>
      </c>
      <c r="AD2116" t="str">
        <f t="shared" si="333"/>
        <v>Halo+,+Visual+AI+5S+mendeteksi+Violation%3A+GUDANGEXP1-LINE+8</v>
      </c>
      <c r="AE2116" t="str">
        <f t="shared" si="334"/>
        <v>https://web.whatsapp.com/send/?phone=628999007703&amp;text=Halo+,+Visual+AI+5S+mendeteksi+Violation%3A+GUDANGEXP1-LINE+8&amp;type=phone_number&amp;app_absent=0</v>
      </c>
      <c r="AF2116" t="b">
        <f>IF(ISNA(VLOOKUP(D2116&amp;"-"&amp;AB2116, Ref_Kontak!$A:$E, 4, FALSE)), FALSE, TRUE)</f>
        <v>0</v>
      </c>
      <c r="AG2116" t="str">
        <f>_xlfn.IFNA(VLOOKUP(Z2116,Ref_Kontak!H:H,1,FALSE),"FALSE")</f>
        <v>628999007703</v>
      </c>
      <c r="AH2116" t="str">
        <f t="shared" si="335"/>
        <v>GUDANGEXP1-LINE 8</v>
      </c>
      <c r="AI2116">
        <f>IF(I2116="violation",COUNTIF($AH$1:AH2116,AH2116),0)</f>
        <v>55</v>
      </c>
      <c r="AJ2116" t="str">
        <f t="shared" si="336"/>
        <v>violation-GUDANGEXP1</v>
      </c>
      <c r="AK2116">
        <f>IF(I2116="violation",COUNTIF($AJ$1:AJ2116,AJ2116),FALSE)</f>
        <v>349</v>
      </c>
      <c r="AL2116">
        <f t="shared" si="337"/>
        <v>0</v>
      </c>
      <c r="AM2116">
        <f t="shared" si="338"/>
        <v>8</v>
      </c>
      <c r="AN2116" t="str">
        <f t="shared" si="339"/>
        <v>ALERT! 8 Violation founded @GUDANGEXP1</v>
      </c>
    </row>
    <row r="2117" spans="1:40">
      <c r="A2117" t="s">
        <v>120</v>
      </c>
      <c r="B2117" t="s">
        <v>121</v>
      </c>
      <c r="C2117" t="s">
        <v>1295</v>
      </c>
      <c r="D2117" t="s">
        <v>589</v>
      </c>
      <c r="E2117">
        <v>1</v>
      </c>
      <c r="G2117" t="s">
        <v>130</v>
      </c>
      <c r="I2117" t="s">
        <v>125</v>
      </c>
      <c r="Z2117" t="str">
        <f>IFERROR(MID(AA2117,FIND("-",H2117,1)+1,20),_xlfn.IFNA(VLOOKUP(F2117&amp;"-"&amp;AA2117,Ref_Kontak!$A:$E,4,FALSE),Ref_Kontak!$H$2))</f>
        <v>628999007703</v>
      </c>
      <c r="AA2117" t="str">
        <f t="shared" si="330"/>
        <v/>
      </c>
      <c r="AB2117" t="str">
        <f t="shared" si="331"/>
        <v/>
      </c>
      <c r="AC2117" t="str">
        <f t="shared" si="332"/>
        <v>628999007703</v>
      </c>
      <c r="AD2117" t="str">
        <f t="shared" si="333"/>
        <v>Halo+,+Visual+AI+5S+mendeteksi+Violation%3A+METALDET1-LINE+13</v>
      </c>
      <c r="AE2117" t="str">
        <f t="shared" si="334"/>
        <v>https://web.whatsapp.com/send/?phone=628999007703&amp;text=Halo+,+Visual+AI+5S+mendeteksi+Violation%3A+METALDET1-LINE+13&amp;type=phone_number&amp;app_absent=0</v>
      </c>
      <c r="AF2117" t="b">
        <f>IF(ISNA(VLOOKUP(D2117&amp;"-"&amp;AB2117, Ref_Kontak!$A:$E, 4, FALSE)), FALSE, TRUE)</f>
        <v>0</v>
      </c>
      <c r="AG2117" t="str">
        <f>_xlfn.IFNA(VLOOKUP(Z2117,Ref_Kontak!H:H,1,FALSE),"FALSE")</f>
        <v>628999007703</v>
      </c>
      <c r="AH2117" t="str">
        <f t="shared" si="335"/>
        <v>METALDET1-LINE 13</v>
      </c>
      <c r="AI2117">
        <f>IF(I2117="violation",COUNTIF($AH$1:AH2117,AH2117),0)</f>
        <v>810</v>
      </c>
      <c r="AJ2117" t="str">
        <f t="shared" si="336"/>
        <v>violation-METALDET1</v>
      </c>
      <c r="AK2117">
        <f>IF(I2117="violation",COUNTIF($AJ$1:AJ2117,AJ2117),FALSE)</f>
        <v>1766</v>
      </c>
      <c r="AL2117">
        <f t="shared" si="337"/>
        <v>0</v>
      </c>
      <c r="AM2117">
        <f t="shared" si="338"/>
        <v>3</v>
      </c>
      <c r="AN2117" t="str">
        <f t="shared" si="339"/>
        <v>ALERT! 3 Violation founded @METALDET1</v>
      </c>
    </row>
    <row r="2118" spans="1:40">
      <c r="A2118" t="s">
        <v>120</v>
      </c>
      <c r="B2118" t="s">
        <v>121</v>
      </c>
      <c r="C2118" t="s">
        <v>1295</v>
      </c>
      <c r="D2118" t="s">
        <v>129</v>
      </c>
      <c r="E2118">
        <v>1</v>
      </c>
      <c r="G2118" t="s">
        <v>130</v>
      </c>
      <c r="I2118" t="s">
        <v>125</v>
      </c>
      <c r="Z2118" t="str">
        <f>IFERROR(MID(AA2118,FIND("-",H2118,1)+1,20),_xlfn.IFNA(VLOOKUP(F2118&amp;"-"&amp;AA2118,Ref_Kontak!$A:$E,4,FALSE),Ref_Kontak!$H$2))</f>
        <v>628999007703</v>
      </c>
      <c r="AA2118" t="str">
        <f t="shared" si="330"/>
        <v/>
      </c>
      <c r="AB2118" t="str">
        <f t="shared" si="331"/>
        <v/>
      </c>
      <c r="AC2118" t="str">
        <f t="shared" si="332"/>
        <v>628999007703</v>
      </c>
      <c r="AD2118" t="str">
        <f t="shared" si="333"/>
        <v>Halo+,+Visual+AI+5S+mendeteksi+Violation%3A+METALDET1-LINE+8</v>
      </c>
      <c r="AE2118" t="str">
        <f t="shared" si="334"/>
        <v>https://web.whatsapp.com/send/?phone=628999007703&amp;text=Halo+,+Visual+AI+5S+mendeteksi+Violation%3A+METALDET1-LINE+8&amp;type=phone_number&amp;app_absent=0</v>
      </c>
      <c r="AF2118" t="b">
        <f>IF(ISNA(VLOOKUP(D2118&amp;"-"&amp;AB2118, Ref_Kontak!$A:$E, 4, FALSE)), FALSE, TRUE)</f>
        <v>0</v>
      </c>
      <c r="AG2118" t="str">
        <f>_xlfn.IFNA(VLOOKUP(Z2118,Ref_Kontak!H:H,1,FALSE),"FALSE")</f>
        <v>628999007703</v>
      </c>
      <c r="AH2118" t="str">
        <f t="shared" si="335"/>
        <v>METALDET1-LINE 8</v>
      </c>
      <c r="AI2118">
        <f>IF(I2118="violation",COUNTIF($AH$1:AH2118,AH2118),0)</f>
        <v>958</v>
      </c>
      <c r="AJ2118" t="str">
        <f t="shared" si="336"/>
        <v>violation-METALDET1</v>
      </c>
      <c r="AK2118">
        <f>IF(I2118="violation",COUNTIF($AJ$1:AJ2118,AJ2118),FALSE)</f>
        <v>1767</v>
      </c>
      <c r="AL2118">
        <f t="shared" si="337"/>
        <v>0</v>
      </c>
      <c r="AM2118">
        <f t="shared" si="338"/>
        <v>3</v>
      </c>
      <c r="AN2118" t="str">
        <f t="shared" si="339"/>
        <v>ALERT! 3 Violation founded @METALDET1</v>
      </c>
    </row>
    <row r="2119" spans="1:40">
      <c r="A2119" t="s">
        <v>120</v>
      </c>
      <c r="B2119" t="s">
        <v>121</v>
      </c>
      <c r="C2119" t="s">
        <v>1295</v>
      </c>
      <c r="D2119" t="s">
        <v>1232</v>
      </c>
      <c r="E2119">
        <v>1</v>
      </c>
      <c r="G2119" t="s">
        <v>124</v>
      </c>
      <c r="I2119" t="s">
        <v>125</v>
      </c>
      <c r="Z2119" t="str">
        <f>IFERROR(MID(AA2119,FIND("-",H2119,1)+1,20),_xlfn.IFNA(VLOOKUP(F2119&amp;"-"&amp;AA2119,Ref_Kontak!$A:$E,4,FALSE),Ref_Kontak!$H$2))</f>
        <v>628999007703</v>
      </c>
      <c r="AA2119" t="str">
        <f t="shared" si="330"/>
        <v/>
      </c>
      <c r="AB2119" t="str">
        <f t="shared" si="331"/>
        <v/>
      </c>
      <c r="AC2119" t="str">
        <f t="shared" si="332"/>
        <v>628999007703</v>
      </c>
      <c r="AD2119" t="str">
        <f t="shared" si="333"/>
        <v>Halo+,+Visual+AI+5S+mendeteksi+Violation%3A+GUDANGEXP1-LINE+9</v>
      </c>
      <c r="AE2119" t="str">
        <f t="shared" si="334"/>
        <v>https://web.whatsapp.com/send/?phone=628999007703&amp;text=Halo+,+Visual+AI+5S+mendeteksi+Violation%3A+GUDANGEXP1-LINE+9&amp;type=phone_number&amp;app_absent=0</v>
      </c>
      <c r="AF2119" t="b">
        <f>IF(ISNA(VLOOKUP(D2119&amp;"-"&amp;AB2119, Ref_Kontak!$A:$E, 4, FALSE)), FALSE, TRUE)</f>
        <v>0</v>
      </c>
      <c r="AG2119" t="str">
        <f>_xlfn.IFNA(VLOOKUP(Z2119,Ref_Kontak!H:H,1,FALSE),"FALSE")</f>
        <v>628999007703</v>
      </c>
      <c r="AH2119" t="str">
        <f t="shared" si="335"/>
        <v>GUDANGEXP1-LINE 9</v>
      </c>
      <c r="AI2119">
        <f>IF(I2119="violation",COUNTIF($AH$1:AH2119,AH2119),0)</f>
        <v>62</v>
      </c>
      <c r="AJ2119" t="str">
        <f t="shared" si="336"/>
        <v>violation-GUDANGEXP1</v>
      </c>
      <c r="AK2119">
        <f>IF(I2119="violation",COUNTIF($AJ$1:AJ2119,AJ2119),FALSE)</f>
        <v>350</v>
      </c>
      <c r="AL2119">
        <f t="shared" si="337"/>
        <v>0</v>
      </c>
      <c r="AM2119">
        <f t="shared" si="338"/>
        <v>8</v>
      </c>
      <c r="AN2119" t="str">
        <f t="shared" si="339"/>
        <v>ALERT! 8 Violation founded @GUDANGEXP1</v>
      </c>
    </row>
    <row r="2120" spans="1:40">
      <c r="A2120" t="s">
        <v>120</v>
      </c>
      <c r="B2120" t="s">
        <v>121</v>
      </c>
      <c r="C2120" t="s">
        <v>1295</v>
      </c>
      <c r="D2120" t="s">
        <v>129</v>
      </c>
      <c r="E2120">
        <v>1</v>
      </c>
      <c r="G2120" t="s">
        <v>124</v>
      </c>
      <c r="I2120" t="s">
        <v>125</v>
      </c>
      <c r="Z2120" t="str">
        <f>IFERROR(MID(AA2120,FIND("-",H2120,1)+1,20),_xlfn.IFNA(VLOOKUP(F2120&amp;"-"&amp;AA2120,Ref_Kontak!$A:$E,4,FALSE),Ref_Kontak!$H$2))</f>
        <v>628999007703</v>
      </c>
      <c r="AA2120" t="str">
        <f t="shared" si="330"/>
        <v/>
      </c>
      <c r="AB2120" t="str">
        <f t="shared" si="331"/>
        <v/>
      </c>
      <c r="AC2120" t="str">
        <f t="shared" si="332"/>
        <v>628999007703</v>
      </c>
      <c r="AD2120" t="str">
        <f t="shared" si="333"/>
        <v>Halo+,+Visual+AI+5S+mendeteksi+Violation%3A+GUDANGEXP1-LINE+8</v>
      </c>
      <c r="AE2120" t="str">
        <f t="shared" si="334"/>
        <v>https://web.whatsapp.com/send/?phone=628999007703&amp;text=Halo+,+Visual+AI+5S+mendeteksi+Violation%3A+GUDANGEXP1-LINE+8&amp;type=phone_number&amp;app_absent=0</v>
      </c>
      <c r="AF2120" t="b">
        <f>IF(ISNA(VLOOKUP(D2120&amp;"-"&amp;AB2120, Ref_Kontak!$A:$E, 4, FALSE)), FALSE, TRUE)</f>
        <v>0</v>
      </c>
      <c r="AG2120" t="str">
        <f>_xlfn.IFNA(VLOOKUP(Z2120,Ref_Kontak!H:H,1,FALSE),"FALSE")</f>
        <v>628999007703</v>
      </c>
      <c r="AH2120" t="str">
        <f t="shared" si="335"/>
        <v>GUDANGEXP1-LINE 8</v>
      </c>
      <c r="AI2120">
        <f>IF(I2120="violation",COUNTIF($AH$1:AH2120,AH2120),0)</f>
        <v>56</v>
      </c>
      <c r="AJ2120" t="str">
        <f t="shared" si="336"/>
        <v>violation-GUDANGEXP1</v>
      </c>
      <c r="AK2120">
        <f>IF(I2120="violation",COUNTIF($AJ$1:AJ2120,AJ2120),FALSE)</f>
        <v>351</v>
      </c>
      <c r="AL2120">
        <f t="shared" si="337"/>
        <v>0</v>
      </c>
      <c r="AM2120">
        <f t="shared" si="338"/>
        <v>8</v>
      </c>
      <c r="AN2120" t="str">
        <f t="shared" si="339"/>
        <v>ALERT! 8 Violation founded @GUDANGEXP1</v>
      </c>
    </row>
    <row r="2121" spans="1:40">
      <c r="A2121" t="s">
        <v>120</v>
      </c>
      <c r="B2121" t="s">
        <v>121</v>
      </c>
      <c r="C2121" t="s">
        <v>1296</v>
      </c>
      <c r="D2121" t="s">
        <v>129</v>
      </c>
      <c r="E2121">
        <v>1</v>
      </c>
      <c r="G2121" t="s">
        <v>130</v>
      </c>
      <c r="I2121" t="s">
        <v>125</v>
      </c>
      <c r="Z2121" t="str">
        <f>IFERROR(MID(AA2121,FIND("-",H2121,1)+1,20),_xlfn.IFNA(VLOOKUP(F2121&amp;"-"&amp;AA2121,Ref_Kontak!$A:$E,4,FALSE),Ref_Kontak!$H$2))</f>
        <v>628999007703</v>
      </c>
      <c r="AA2121" t="str">
        <f t="shared" si="330"/>
        <v/>
      </c>
      <c r="AB2121" t="str">
        <f t="shared" si="331"/>
        <v/>
      </c>
      <c r="AC2121" t="str">
        <f t="shared" si="332"/>
        <v>628999007703</v>
      </c>
      <c r="AD2121" t="str">
        <f t="shared" si="333"/>
        <v>Halo+,+Visual+AI+5S+mendeteksi+Violation%3A+METALDET1-LINE+8</v>
      </c>
      <c r="AE2121" t="str">
        <f t="shared" si="334"/>
        <v>https://web.whatsapp.com/send/?phone=628999007703&amp;text=Halo+,+Visual+AI+5S+mendeteksi+Violation%3A+METALDET1-LINE+8&amp;type=phone_number&amp;app_absent=0</v>
      </c>
      <c r="AF2121" t="b">
        <f>IF(ISNA(VLOOKUP(D2121&amp;"-"&amp;AB2121, Ref_Kontak!$A:$E, 4, FALSE)), FALSE, TRUE)</f>
        <v>0</v>
      </c>
      <c r="AG2121" t="str">
        <f>_xlfn.IFNA(VLOOKUP(Z2121,Ref_Kontak!H:H,1,FALSE),"FALSE")</f>
        <v>628999007703</v>
      </c>
      <c r="AH2121" t="str">
        <f t="shared" si="335"/>
        <v>METALDET1-LINE 8</v>
      </c>
      <c r="AI2121">
        <f>IF(I2121="violation",COUNTIF($AH$1:AH2121,AH2121),0)</f>
        <v>959</v>
      </c>
      <c r="AJ2121" t="str">
        <f t="shared" si="336"/>
        <v>violation-METALDET1</v>
      </c>
      <c r="AK2121">
        <f>IF(I2121="violation",COUNTIF($AJ$1:AJ2121,AJ2121),FALSE)</f>
        <v>1768</v>
      </c>
      <c r="AL2121">
        <f t="shared" si="337"/>
        <v>0</v>
      </c>
      <c r="AM2121">
        <f t="shared" si="338"/>
        <v>3</v>
      </c>
      <c r="AN2121" t="str">
        <f t="shared" si="339"/>
        <v>ALERT! 3 Violation founded @METALDET1</v>
      </c>
    </row>
    <row r="2122" spans="1:40">
      <c r="A2122" t="s">
        <v>120</v>
      </c>
      <c r="B2122" t="s">
        <v>121</v>
      </c>
      <c r="C2122" t="s">
        <v>1296</v>
      </c>
      <c r="D2122" t="s">
        <v>589</v>
      </c>
      <c r="E2122">
        <v>1</v>
      </c>
      <c r="G2122" t="s">
        <v>130</v>
      </c>
      <c r="I2122" t="s">
        <v>125</v>
      </c>
      <c r="Z2122" t="str">
        <f>IFERROR(MID(AA2122,FIND("-",H2122,1)+1,20),_xlfn.IFNA(VLOOKUP(F2122&amp;"-"&amp;AA2122,Ref_Kontak!$A:$E,4,FALSE),Ref_Kontak!$H$2))</f>
        <v>628999007703</v>
      </c>
      <c r="AA2122" t="str">
        <f t="shared" si="330"/>
        <v/>
      </c>
      <c r="AB2122" t="str">
        <f t="shared" si="331"/>
        <v/>
      </c>
      <c r="AC2122" t="str">
        <f t="shared" si="332"/>
        <v>628999007703</v>
      </c>
      <c r="AD2122" t="str">
        <f t="shared" si="333"/>
        <v>Halo+,+Visual+AI+5S+mendeteksi+Violation%3A+METALDET1-LINE+13</v>
      </c>
      <c r="AE2122" t="str">
        <f t="shared" si="334"/>
        <v>https://web.whatsapp.com/send/?phone=628999007703&amp;text=Halo+,+Visual+AI+5S+mendeteksi+Violation%3A+METALDET1-LINE+13&amp;type=phone_number&amp;app_absent=0</v>
      </c>
      <c r="AF2122" t="b">
        <f>IF(ISNA(VLOOKUP(D2122&amp;"-"&amp;AB2122, Ref_Kontak!$A:$E, 4, FALSE)), FALSE, TRUE)</f>
        <v>0</v>
      </c>
      <c r="AG2122" t="str">
        <f>_xlfn.IFNA(VLOOKUP(Z2122,Ref_Kontak!H:H,1,FALSE),"FALSE")</f>
        <v>628999007703</v>
      </c>
      <c r="AH2122" t="str">
        <f t="shared" si="335"/>
        <v>METALDET1-LINE 13</v>
      </c>
      <c r="AI2122">
        <f>IF(I2122="violation",COUNTIF($AH$1:AH2122,AH2122),0)</f>
        <v>811</v>
      </c>
      <c r="AJ2122" t="str">
        <f t="shared" si="336"/>
        <v>violation-METALDET1</v>
      </c>
      <c r="AK2122">
        <f>IF(I2122="violation",COUNTIF($AJ$1:AJ2122,AJ2122),FALSE)</f>
        <v>1769</v>
      </c>
      <c r="AL2122">
        <f t="shared" si="337"/>
        <v>0</v>
      </c>
      <c r="AM2122">
        <f t="shared" si="338"/>
        <v>3</v>
      </c>
      <c r="AN2122" t="str">
        <f t="shared" si="339"/>
        <v>ALERT! 3 Violation founded @METALDET1</v>
      </c>
    </row>
    <row r="2123" spans="1:40">
      <c r="A2123" t="s">
        <v>120</v>
      </c>
      <c r="B2123" t="s">
        <v>121</v>
      </c>
      <c r="C2123" t="s">
        <v>1296</v>
      </c>
      <c r="D2123" t="s">
        <v>1232</v>
      </c>
      <c r="E2123">
        <v>1</v>
      </c>
      <c r="G2123" t="s">
        <v>124</v>
      </c>
      <c r="I2123" t="s">
        <v>125</v>
      </c>
      <c r="Z2123" t="str">
        <f>IFERROR(MID(AA2123,FIND("-",H2123,1)+1,20),_xlfn.IFNA(VLOOKUP(F2123&amp;"-"&amp;AA2123,Ref_Kontak!$A:$E,4,FALSE),Ref_Kontak!$H$2))</f>
        <v>628999007703</v>
      </c>
      <c r="AA2123" t="str">
        <f t="shared" si="330"/>
        <v/>
      </c>
      <c r="AB2123" t="str">
        <f t="shared" si="331"/>
        <v/>
      </c>
      <c r="AC2123" t="str">
        <f t="shared" si="332"/>
        <v>628999007703</v>
      </c>
      <c r="AD2123" t="str">
        <f t="shared" si="333"/>
        <v>Halo+,+Visual+AI+5S+mendeteksi+Violation%3A+GUDANGEXP1-LINE+9</v>
      </c>
      <c r="AE2123" t="str">
        <f t="shared" si="334"/>
        <v>https://web.whatsapp.com/send/?phone=628999007703&amp;text=Halo+,+Visual+AI+5S+mendeteksi+Violation%3A+GUDANGEXP1-LINE+9&amp;type=phone_number&amp;app_absent=0</v>
      </c>
      <c r="AF2123" t="b">
        <f>IF(ISNA(VLOOKUP(D2123&amp;"-"&amp;AB2123, Ref_Kontak!$A:$E, 4, FALSE)), FALSE, TRUE)</f>
        <v>0</v>
      </c>
      <c r="AG2123" t="str">
        <f>_xlfn.IFNA(VLOOKUP(Z2123,Ref_Kontak!H:H,1,FALSE),"FALSE")</f>
        <v>628999007703</v>
      </c>
      <c r="AH2123" t="str">
        <f t="shared" si="335"/>
        <v>GUDANGEXP1-LINE 9</v>
      </c>
      <c r="AI2123">
        <f>IF(I2123="violation",COUNTIF($AH$1:AH2123,AH2123),0)</f>
        <v>63</v>
      </c>
      <c r="AJ2123" t="str">
        <f t="shared" si="336"/>
        <v>violation-GUDANGEXP1</v>
      </c>
      <c r="AK2123">
        <f>IF(I2123="violation",COUNTIF($AJ$1:AJ2123,AJ2123),FALSE)</f>
        <v>352</v>
      </c>
      <c r="AL2123">
        <f t="shared" si="337"/>
        <v>0</v>
      </c>
      <c r="AM2123">
        <f t="shared" si="338"/>
        <v>8</v>
      </c>
      <c r="AN2123" t="str">
        <f t="shared" si="339"/>
        <v>ALERT! 8 Violation founded @GUDANGEXP1</v>
      </c>
    </row>
    <row r="2124" spans="1:40">
      <c r="A2124" t="s">
        <v>120</v>
      </c>
      <c r="B2124" t="s">
        <v>121</v>
      </c>
      <c r="C2124" t="s">
        <v>1296</v>
      </c>
      <c r="D2124" t="s">
        <v>129</v>
      </c>
      <c r="E2124">
        <v>1</v>
      </c>
      <c r="G2124" t="s">
        <v>124</v>
      </c>
      <c r="I2124" t="s">
        <v>125</v>
      </c>
      <c r="Z2124" t="str">
        <f>IFERROR(MID(AA2124,FIND("-",H2124,1)+1,20),_xlfn.IFNA(VLOOKUP(F2124&amp;"-"&amp;AA2124,Ref_Kontak!$A:$E,4,FALSE),Ref_Kontak!$H$2))</f>
        <v>628999007703</v>
      </c>
      <c r="AA2124" t="str">
        <f t="shared" si="330"/>
        <v/>
      </c>
      <c r="AB2124" t="str">
        <f t="shared" si="331"/>
        <v/>
      </c>
      <c r="AC2124" t="str">
        <f t="shared" si="332"/>
        <v>628999007703</v>
      </c>
      <c r="AD2124" t="str">
        <f t="shared" si="333"/>
        <v>Halo+,+Visual+AI+5S+mendeteksi+Violation%3A+GUDANGEXP1-LINE+8</v>
      </c>
      <c r="AE2124" t="str">
        <f t="shared" si="334"/>
        <v>https://web.whatsapp.com/send/?phone=628999007703&amp;text=Halo+,+Visual+AI+5S+mendeteksi+Violation%3A+GUDANGEXP1-LINE+8&amp;type=phone_number&amp;app_absent=0</v>
      </c>
      <c r="AF2124" t="b">
        <f>IF(ISNA(VLOOKUP(D2124&amp;"-"&amp;AB2124, Ref_Kontak!$A:$E, 4, FALSE)), FALSE, TRUE)</f>
        <v>0</v>
      </c>
      <c r="AG2124" t="str">
        <f>_xlfn.IFNA(VLOOKUP(Z2124,Ref_Kontak!H:H,1,FALSE),"FALSE")</f>
        <v>628999007703</v>
      </c>
      <c r="AH2124" t="str">
        <f t="shared" si="335"/>
        <v>GUDANGEXP1-LINE 8</v>
      </c>
      <c r="AI2124">
        <f>IF(I2124="violation",COUNTIF($AH$1:AH2124,AH2124),0)</f>
        <v>57</v>
      </c>
      <c r="AJ2124" t="str">
        <f t="shared" si="336"/>
        <v>violation-GUDANGEXP1</v>
      </c>
      <c r="AK2124">
        <f>IF(I2124="violation",COUNTIF($AJ$1:AJ2124,AJ2124),FALSE)</f>
        <v>353</v>
      </c>
      <c r="AL2124">
        <f t="shared" si="337"/>
        <v>0</v>
      </c>
      <c r="AM2124">
        <f t="shared" si="338"/>
        <v>8</v>
      </c>
      <c r="AN2124" t="str">
        <f t="shared" si="339"/>
        <v>ALERT! 8 Violation founded @GUDANGEXP1</v>
      </c>
    </row>
    <row r="2125" spans="1:40">
      <c r="A2125" t="s">
        <v>120</v>
      </c>
      <c r="B2125" t="s">
        <v>121</v>
      </c>
      <c r="C2125" t="s">
        <v>1297</v>
      </c>
      <c r="D2125" t="s">
        <v>129</v>
      </c>
      <c r="E2125">
        <v>1</v>
      </c>
      <c r="G2125" t="s">
        <v>130</v>
      </c>
      <c r="I2125" t="s">
        <v>125</v>
      </c>
      <c r="Z2125" t="str">
        <f>IFERROR(MID(AA2125,FIND("-",H2125,1)+1,20),_xlfn.IFNA(VLOOKUP(F2125&amp;"-"&amp;AA2125,Ref_Kontak!$A:$E,4,FALSE),Ref_Kontak!$H$2))</f>
        <v>628999007703</v>
      </c>
      <c r="AA2125" t="str">
        <f t="shared" si="330"/>
        <v/>
      </c>
      <c r="AB2125" t="str">
        <f t="shared" si="331"/>
        <v/>
      </c>
      <c r="AC2125" t="str">
        <f t="shared" si="332"/>
        <v>628999007703</v>
      </c>
      <c r="AD2125" t="str">
        <f t="shared" si="333"/>
        <v>Halo+,+Visual+AI+5S+mendeteksi+Violation%3A+METALDET1-LINE+8</v>
      </c>
      <c r="AE2125" t="str">
        <f t="shared" si="334"/>
        <v>https://web.whatsapp.com/send/?phone=628999007703&amp;text=Halo+,+Visual+AI+5S+mendeteksi+Violation%3A+METALDET1-LINE+8&amp;type=phone_number&amp;app_absent=0</v>
      </c>
      <c r="AF2125" t="b">
        <f>IF(ISNA(VLOOKUP(D2125&amp;"-"&amp;AB2125, Ref_Kontak!$A:$E, 4, FALSE)), FALSE, TRUE)</f>
        <v>0</v>
      </c>
      <c r="AG2125" t="str">
        <f>_xlfn.IFNA(VLOOKUP(Z2125,Ref_Kontak!H:H,1,FALSE),"FALSE")</f>
        <v>628999007703</v>
      </c>
      <c r="AH2125" t="str">
        <f t="shared" si="335"/>
        <v>METALDET1-LINE 8</v>
      </c>
      <c r="AI2125">
        <f>IF(I2125="violation",COUNTIF($AH$1:AH2125,AH2125),0)</f>
        <v>960</v>
      </c>
      <c r="AJ2125" t="str">
        <f t="shared" si="336"/>
        <v>violation-METALDET1</v>
      </c>
      <c r="AK2125">
        <f>IF(I2125="violation",COUNTIF($AJ$1:AJ2125,AJ2125),FALSE)</f>
        <v>1770</v>
      </c>
      <c r="AL2125">
        <f t="shared" si="337"/>
        <v>0</v>
      </c>
      <c r="AM2125">
        <f t="shared" si="338"/>
        <v>3</v>
      </c>
      <c r="AN2125" t="str">
        <f t="shared" si="339"/>
        <v>ALERT! 3 Violation founded @METALDET1</v>
      </c>
    </row>
    <row r="2126" spans="1:40">
      <c r="A2126" t="s">
        <v>120</v>
      </c>
      <c r="B2126" t="s">
        <v>121</v>
      </c>
      <c r="C2126" t="s">
        <v>1297</v>
      </c>
      <c r="D2126" t="s">
        <v>1232</v>
      </c>
      <c r="E2126">
        <v>1</v>
      </c>
      <c r="G2126" t="s">
        <v>124</v>
      </c>
      <c r="I2126" t="s">
        <v>125</v>
      </c>
      <c r="Z2126" t="str">
        <f>IFERROR(MID(AA2126,FIND("-",H2126,1)+1,20),_xlfn.IFNA(VLOOKUP(F2126&amp;"-"&amp;AA2126,Ref_Kontak!$A:$E,4,FALSE),Ref_Kontak!$H$2))</f>
        <v>628999007703</v>
      </c>
      <c r="AA2126" t="str">
        <f t="shared" si="330"/>
        <v/>
      </c>
      <c r="AB2126" t="str">
        <f t="shared" si="331"/>
        <v/>
      </c>
      <c r="AC2126" t="str">
        <f t="shared" si="332"/>
        <v>628999007703</v>
      </c>
      <c r="AD2126" t="str">
        <f t="shared" si="333"/>
        <v>Halo+,+Visual+AI+5S+mendeteksi+Violation%3A+GUDANGEXP1-LINE+9</v>
      </c>
      <c r="AE2126" t="str">
        <f t="shared" si="334"/>
        <v>https://web.whatsapp.com/send/?phone=628999007703&amp;text=Halo+,+Visual+AI+5S+mendeteksi+Violation%3A+GUDANGEXP1-LINE+9&amp;type=phone_number&amp;app_absent=0</v>
      </c>
      <c r="AF2126" t="b">
        <f>IF(ISNA(VLOOKUP(D2126&amp;"-"&amp;AB2126, Ref_Kontak!$A:$E, 4, FALSE)), FALSE, TRUE)</f>
        <v>0</v>
      </c>
      <c r="AG2126" t="str">
        <f>_xlfn.IFNA(VLOOKUP(Z2126,Ref_Kontak!H:H,1,FALSE),"FALSE")</f>
        <v>628999007703</v>
      </c>
      <c r="AH2126" t="str">
        <f t="shared" si="335"/>
        <v>GUDANGEXP1-LINE 9</v>
      </c>
      <c r="AI2126">
        <f>IF(I2126="violation",COUNTIF($AH$1:AH2126,AH2126),0)</f>
        <v>64</v>
      </c>
      <c r="AJ2126" t="str">
        <f t="shared" si="336"/>
        <v>violation-GUDANGEXP1</v>
      </c>
      <c r="AK2126">
        <f>IF(I2126="violation",COUNTIF($AJ$1:AJ2126,AJ2126),FALSE)</f>
        <v>354</v>
      </c>
      <c r="AL2126">
        <f t="shared" si="337"/>
        <v>0</v>
      </c>
      <c r="AM2126">
        <f t="shared" si="338"/>
        <v>8</v>
      </c>
      <c r="AN2126" t="str">
        <f t="shared" si="339"/>
        <v>ALERT! 8 Violation founded @GUDANGEXP1</v>
      </c>
    </row>
    <row r="2127" spans="1:40">
      <c r="A2127" t="s">
        <v>120</v>
      </c>
      <c r="B2127" t="s">
        <v>121</v>
      </c>
      <c r="C2127" t="s">
        <v>1298</v>
      </c>
      <c r="D2127" t="s">
        <v>129</v>
      </c>
      <c r="E2127">
        <v>1</v>
      </c>
      <c r="G2127" t="s">
        <v>124</v>
      </c>
      <c r="I2127" t="s">
        <v>125</v>
      </c>
      <c r="Z2127" t="str">
        <f>IFERROR(MID(AA2127,FIND("-",H2127,1)+1,20),_xlfn.IFNA(VLOOKUP(F2127&amp;"-"&amp;AA2127,Ref_Kontak!$A:$E,4,FALSE),Ref_Kontak!$H$2))</f>
        <v>628999007703</v>
      </c>
      <c r="AA2127" t="str">
        <f t="shared" si="330"/>
        <v/>
      </c>
      <c r="AB2127" t="str">
        <f t="shared" si="331"/>
        <v/>
      </c>
      <c r="AC2127" t="str">
        <f t="shared" si="332"/>
        <v>628999007703</v>
      </c>
      <c r="AD2127" t="str">
        <f t="shared" si="333"/>
        <v>Halo+,+Visual+AI+5S+mendeteksi+Violation%3A+GUDANGEXP1-LINE+8</v>
      </c>
      <c r="AE2127" t="str">
        <f t="shared" si="334"/>
        <v>https://web.whatsapp.com/send/?phone=628999007703&amp;text=Halo+,+Visual+AI+5S+mendeteksi+Violation%3A+GUDANGEXP1-LINE+8&amp;type=phone_number&amp;app_absent=0</v>
      </c>
      <c r="AF2127" t="b">
        <f>IF(ISNA(VLOOKUP(D2127&amp;"-"&amp;AB2127, Ref_Kontak!$A:$E, 4, FALSE)), FALSE, TRUE)</f>
        <v>0</v>
      </c>
      <c r="AG2127" t="str">
        <f>_xlfn.IFNA(VLOOKUP(Z2127,Ref_Kontak!H:H,1,FALSE),"FALSE")</f>
        <v>628999007703</v>
      </c>
      <c r="AH2127" t="str">
        <f t="shared" si="335"/>
        <v>GUDANGEXP1-LINE 8</v>
      </c>
      <c r="AI2127">
        <f>IF(I2127="violation",COUNTIF($AH$1:AH2127,AH2127),0)</f>
        <v>58</v>
      </c>
      <c r="AJ2127" t="str">
        <f t="shared" si="336"/>
        <v>violation-GUDANGEXP1</v>
      </c>
      <c r="AK2127">
        <f>IF(I2127="violation",COUNTIF($AJ$1:AJ2127,AJ2127),FALSE)</f>
        <v>355</v>
      </c>
      <c r="AL2127">
        <f t="shared" si="337"/>
        <v>0</v>
      </c>
      <c r="AM2127">
        <f t="shared" si="338"/>
        <v>8</v>
      </c>
      <c r="AN2127" t="str">
        <f t="shared" si="339"/>
        <v>ALERT! 8 Violation founded @GUDANGEXP1</v>
      </c>
    </row>
    <row r="2128" spans="1:40">
      <c r="A2128" t="s">
        <v>120</v>
      </c>
      <c r="B2128" t="s">
        <v>121</v>
      </c>
      <c r="C2128" t="s">
        <v>1298</v>
      </c>
      <c r="D2128" t="s">
        <v>589</v>
      </c>
      <c r="E2128">
        <v>1</v>
      </c>
      <c r="G2128" t="s">
        <v>130</v>
      </c>
      <c r="I2128" t="s">
        <v>125</v>
      </c>
      <c r="Z2128" t="str">
        <f>IFERROR(MID(AA2128,FIND("-",H2128,1)+1,20),_xlfn.IFNA(VLOOKUP(F2128&amp;"-"&amp;AA2128,Ref_Kontak!$A:$E,4,FALSE),Ref_Kontak!$H$2))</f>
        <v>628999007703</v>
      </c>
      <c r="AA2128" t="str">
        <f t="shared" si="330"/>
        <v/>
      </c>
      <c r="AB2128" t="str">
        <f t="shared" si="331"/>
        <v/>
      </c>
      <c r="AC2128" t="str">
        <f t="shared" si="332"/>
        <v>628999007703</v>
      </c>
      <c r="AD2128" t="str">
        <f t="shared" si="333"/>
        <v>Halo+,+Visual+AI+5S+mendeteksi+Violation%3A+METALDET1-LINE+13</v>
      </c>
      <c r="AE2128" t="str">
        <f t="shared" si="334"/>
        <v>https://web.whatsapp.com/send/?phone=628999007703&amp;text=Halo+,+Visual+AI+5S+mendeteksi+Violation%3A+METALDET1-LINE+13&amp;type=phone_number&amp;app_absent=0</v>
      </c>
      <c r="AF2128" t="b">
        <f>IF(ISNA(VLOOKUP(D2128&amp;"-"&amp;AB2128, Ref_Kontak!$A:$E, 4, FALSE)), FALSE, TRUE)</f>
        <v>0</v>
      </c>
      <c r="AG2128" t="str">
        <f>_xlfn.IFNA(VLOOKUP(Z2128,Ref_Kontak!H:H,1,FALSE),"FALSE")</f>
        <v>628999007703</v>
      </c>
      <c r="AH2128" t="str">
        <f t="shared" si="335"/>
        <v>METALDET1-LINE 13</v>
      </c>
      <c r="AI2128">
        <f>IF(I2128="violation",COUNTIF($AH$1:AH2128,AH2128),0)</f>
        <v>812</v>
      </c>
      <c r="AJ2128" t="str">
        <f t="shared" si="336"/>
        <v>violation-METALDET1</v>
      </c>
      <c r="AK2128">
        <f>IF(I2128="violation",COUNTIF($AJ$1:AJ2128,AJ2128),FALSE)</f>
        <v>1771</v>
      </c>
      <c r="AL2128">
        <f t="shared" si="337"/>
        <v>0</v>
      </c>
      <c r="AM2128">
        <f t="shared" si="338"/>
        <v>3</v>
      </c>
      <c r="AN2128" t="str">
        <f t="shared" si="339"/>
        <v>ALERT! 3 Violation founded @METALDET1</v>
      </c>
    </row>
    <row r="2129" spans="1:40">
      <c r="A2129" t="s">
        <v>120</v>
      </c>
      <c r="B2129" t="s">
        <v>121</v>
      </c>
      <c r="C2129" t="s">
        <v>1298</v>
      </c>
      <c r="D2129" t="s">
        <v>129</v>
      </c>
      <c r="E2129">
        <v>1</v>
      </c>
      <c r="G2129" t="s">
        <v>130</v>
      </c>
      <c r="I2129" t="s">
        <v>125</v>
      </c>
      <c r="Z2129" t="str">
        <f>IFERROR(MID(AA2129,FIND("-",H2129,1)+1,20),_xlfn.IFNA(VLOOKUP(F2129&amp;"-"&amp;AA2129,Ref_Kontak!$A:$E,4,FALSE),Ref_Kontak!$H$2))</f>
        <v>628999007703</v>
      </c>
      <c r="AA2129" t="str">
        <f t="shared" si="330"/>
        <v/>
      </c>
      <c r="AB2129" t="str">
        <f t="shared" si="331"/>
        <v/>
      </c>
      <c r="AC2129" t="str">
        <f t="shared" si="332"/>
        <v>628999007703</v>
      </c>
      <c r="AD2129" t="str">
        <f t="shared" si="333"/>
        <v>Halo+,+Visual+AI+5S+mendeteksi+Violation%3A+METALDET1-LINE+8</v>
      </c>
      <c r="AE2129" t="str">
        <f t="shared" si="334"/>
        <v>https://web.whatsapp.com/send/?phone=628999007703&amp;text=Halo+,+Visual+AI+5S+mendeteksi+Violation%3A+METALDET1-LINE+8&amp;type=phone_number&amp;app_absent=0</v>
      </c>
      <c r="AF2129" t="b">
        <f>IF(ISNA(VLOOKUP(D2129&amp;"-"&amp;AB2129, Ref_Kontak!$A:$E, 4, FALSE)), FALSE, TRUE)</f>
        <v>0</v>
      </c>
      <c r="AG2129" t="str">
        <f>_xlfn.IFNA(VLOOKUP(Z2129,Ref_Kontak!H:H,1,FALSE),"FALSE")</f>
        <v>628999007703</v>
      </c>
      <c r="AH2129" t="str">
        <f t="shared" si="335"/>
        <v>METALDET1-LINE 8</v>
      </c>
      <c r="AI2129">
        <f>IF(I2129="violation",COUNTIF($AH$1:AH2129,AH2129),0)</f>
        <v>961</v>
      </c>
      <c r="AJ2129" t="str">
        <f t="shared" si="336"/>
        <v>violation-METALDET1</v>
      </c>
      <c r="AK2129">
        <f>IF(I2129="violation",COUNTIF($AJ$1:AJ2129,AJ2129),FALSE)</f>
        <v>1772</v>
      </c>
      <c r="AL2129">
        <f t="shared" si="337"/>
        <v>0</v>
      </c>
      <c r="AM2129">
        <f t="shared" si="338"/>
        <v>3</v>
      </c>
      <c r="AN2129" t="str">
        <f t="shared" si="339"/>
        <v>ALERT! 3 Violation founded @METALDET1</v>
      </c>
    </row>
    <row r="2130" spans="1:40">
      <c r="A2130" t="s">
        <v>120</v>
      </c>
      <c r="B2130" t="s">
        <v>121</v>
      </c>
      <c r="C2130" t="s">
        <v>1298</v>
      </c>
      <c r="D2130" t="s">
        <v>589</v>
      </c>
      <c r="E2130">
        <v>1</v>
      </c>
      <c r="G2130" t="s">
        <v>130</v>
      </c>
      <c r="I2130" t="s">
        <v>125</v>
      </c>
      <c r="Z2130" t="str">
        <f>IFERROR(MID(AA2130,FIND("-",H2130,1)+1,20),_xlfn.IFNA(VLOOKUP(F2130&amp;"-"&amp;AA2130,Ref_Kontak!$A:$E,4,FALSE),Ref_Kontak!$H$2))</f>
        <v>628999007703</v>
      </c>
      <c r="AA2130" t="str">
        <f t="shared" si="330"/>
        <v/>
      </c>
      <c r="AB2130" t="str">
        <f t="shared" si="331"/>
        <v/>
      </c>
      <c r="AC2130" t="str">
        <f t="shared" si="332"/>
        <v>628999007703</v>
      </c>
      <c r="AD2130" t="str">
        <f t="shared" si="333"/>
        <v>Halo+,+Visual+AI+5S+mendeteksi+Violation%3A+METALDET1-LINE+13</v>
      </c>
      <c r="AE2130" t="str">
        <f t="shared" si="334"/>
        <v>https://web.whatsapp.com/send/?phone=628999007703&amp;text=Halo+,+Visual+AI+5S+mendeteksi+Violation%3A+METALDET1-LINE+13&amp;type=phone_number&amp;app_absent=0</v>
      </c>
      <c r="AF2130" t="b">
        <f>IF(ISNA(VLOOKUP(D2130&amp;"-"&amp;AB2130, Ref_Kontak!$A:$E, 4, FALSE)), FALSE, TRUE)</f>
        <v>0</v>
      </c>
      <c r="AG2130" t="str">
        <f>_xlfn.IFNA(VLOOKUP(Z2130,Ref_Kontak!H:H,1,FALSE),"FALSE")</f>
        <v>628999007703</v>
      </c>
      <c r="AH2130" t="str">
        <f t="shared" si="335"/>
        <v>METALDET1-LINE 13</v>
      </c>
      <c r="AI2130">
        <f>IF(I2130="violation",COUNTIF($AH$1:AH2130,AH2130),0)</f>
        <v>813</v>
      </c>
      <c r="AJ2130" t="str">
        <f t="shared" si="336"/>
        <v>violation-METALDET1</v>
      </c>
      <c r="AK2130">
        <f>IF(I2130="violation",COUNTIF($AJ$1:AJ2130,AJ2130),FALSE)</f>
        <v>1773</v>
      </c>
      <c r="AL2130">
        <f t="shared" si="337"/>
        <v>0</v>
      </c>
      <c r="AM2130">
        <f t="shared" si="338"/>
        <v>3</v>
      </c>
      <c r="AN2130" t="str">
        <f t="shared" si="339"/>
        <v>ALERT! 3 Violation founded @METALDET1</v>
      </c>
    </row>
    <row r="2131" spans="1:40">
      <c r="A2131" t="s">
        <v>120</v>
      </c>
      <c r="B2131" t="s">
        <v>121</v>
      </c>
      <c r="C2131" t="s">
        <v>1298</v>
      </c>
      <c r="D2131" t="s">
        <v>1232</v>
      </c>
      <c r="E2131">
        <v>1</v>
      </c>
      <c r="G2131" t="s">
        <v>124</v>
      </c>
      <c r="I2131" t="s">
        <v>125</v>
      </c>
      <c r="Z2131" t="str">
        <f>IFERROR(MID(AA2131,FIND("-",H2131,1)+1,20),_xlfn.IFNA(VLOOKUP(F2131&amp;"-"&amp;AA2131,Ref_Kontak!$A:$E,4,FALSE),Ref_Kontak!$H$2))</f>
        <v>628999007703</v>
      </c>
      <c r="AA2131" t="str">
        <f t="shared" si="330"/>
        <v/>
      </c>
      <c r="AB2131" t="str">
        <f t="shared" si="331"/>
        <v/>
      </c>
      <c r="AC2131" t="str">
        <f t="shared" si="332"/>
        <v>628999007703</v>
      </c>
      <c r="AD2131" t="str">
        <f t="shared" si="333"/>
        <v>Halo+,+Visual+AI+5S+mendeteksi+Violation%3A+GUDANGEXP1-LINE+9</v>
      </c>
      <c r="AE2131" t="str">
        <f t="shared" si="334"/>
        <v>https://web.whatsapp.com/send/?phone=628999007703&amp;text=Halo+,+Visual+AI+5S+mendeteksi+Violation%3A+GUDANGEXP1-LINE+9&amp;type=phone_number&amp;app_absent=0</v>
      </c>
      <c r="AF2131" t="b">
        <f>IF(ISNA(VLOOKUP(D2131&amp;"-"&amp;AB2131, Ref_Kontak!$A:$E, 4, FALSE)), FALSE, TRUE)</f>
        <v>0</v>
      </c>
      <c r="AG2131" t="str">
        <f>_xlfn.IFNA(VLOOKUP(Z2131,Ref_Kontak!H:H,1,FALSE),"FALSE")</f>
        <v>628999007703</v>
      </c>
      <c r="AH2131" t="str">
        <f t="shared" si="335"/>
        <v>GUDANGEXP1-LINE 9</v>
      </c>
      <c r="AI2131">
        <f>IF(I2131="violation",COUNTIF($AH$1:AH2131,AH2131),0)</f>
        <v>65</v>
      </c>
      <c r="AJ2131" t="str">
        <f t="shared" si="336"/>
        <v>violation-GUDANGEXP1</v>
      </c>
      <c r="AK2131">
        <f>IF(I2131="violation",COUNTIF($AJ$1:AJ2131,AJ2131),FALSE)</f>
        <v>356</v>
      </c>
      <c r="AL2131">
        <f t="shared" si="337"/>
        <v>0</v>
      </c>
      <c r="AM2131">
        <f t="shared" si="338"/>
        <v>8</v>
      </c>
      <c r="AN2131" t="str">
        <f t="shared" si="339"/>
        <v>ALERT! 8 Violation founded @GUDANGEXP1</v>
      </c>
    </row>
    <row r="2132" spans="1:40">
      <c r="A2132" t="s">
        <v>120</v>
      </c>
      <c r="B2132" t="s">
        <v>121</v>
      </c>
      <c r="C2132" t="s">
        <v>1298</v>
      </c>
      <c r="D2132" t="s">
        <v>129</v>
      </c>
      <c r="E2132">
        <v>1</v>
      </c>
      <c r="G2132" t="s">
        <v>124</v>
      </c>
      <c r="I2132" t="s">
        <v>125</v>
      </c>
      <c r="Z2132" t="str">
        <f>IFERROR(MID(AA2132,FIND("-",H2132,1)+1,20),_xlfn.IFNA(VLOOKUP(F2132&amp;"-"&amp;AA2132,Ref_Kontak!$A:$E,4,FALSE),Ref_Kontak!$H$2))</f>
        <v>628999007703</v>
      </c>
      <c r="AA2132" t="str">
        <f t="shared" si="330"/>
        <v/>
      </c>
      <c r="AB2132" t="str">
        <f t="shared" si="331"/>
        <v/>
      </c>
      <c r="AC2132" t="str">
        <f t="shared" si="332"/>
        <v>628999007703</v>
      </c>
      <c r="AD2132" t="str">
        <f t="shared" si="333"/>
        <v>Halo+,+Visual+AI+5S+mendeteksi+Violation%3A+GUDANGEXP1-LINE+8</v>
      </c>
      <c r="AE2132" t="str">
        <f t="shared" si="334"/>
        <v>https://web.whatsapp.com/send/?phone=628999007703&amp;text=Halo+,+Visual+AI+5S+mendeteksi+Violation%3A+GUDANGEXP1-LINE+8&amp;type=phone_number&amp;app_absent=0</v>
      </c>
      <c r="AF2132" t="b">
        <f>IF(ISNA(VLOOKUP(D2132&amp;"-"&amp;AB2132, Ref_Kontak!$A:$E, 4, FALSE)), FALSE, TRUE)</f>
        <v>0</v>
      </c>
      <c r="AG2132" t="str">
        <f>_xlfn.IFNA(VLOOKUP(Z2132,Ref_Kontak!H:H,1,FALSE),"FALSE")</f>
        <v>628999007703</v>
      </c>
      <c r="AH2132" t="str">
        <f t="shared" si="335"/>
        <v>GUDANGEXP1-LINE 8</v>
      </c>
      <c r="AI2132">
        <f>IF(I2132="violation",COUNTIF($AH$1:AH2132,AH2132),0)</f>
        <v>59</v>
      </c>
      <c r="AJ2132" t="str">
        <f t="shared" si="336"/>
        <v>violation-GUDANGEXP1</v>
      </c>
      <c r="AK2132">
        <f>IF(I2132="violation",COUNTIF($AJ$1:AJ2132,AJ2132),FALSE)</f>
        <v>357</v>
      </c>
      <c r="AL2132">
        <f t="shared" si="337"/>
        <v>0</v>
      </c>
      <c r="AM2132">
        <f t="shared" si="338"/>
        <v>8</v>
      </c>
      <c r="AN2132" t="str">
        <f t="shared" si="339"/>
        <v>ALERT! 8 Violation founded @GUDANGEXP1</v>
      </c>
    </row>
    <row r="2133" spans="1:40">
      <c r="A2133" t="s">
        <v>120</v>
      </c>
      <c r="B2133" t="s">
        <v>121</v>
      </c>
      <c r="C2133" t="s">
        <v>1299</v>
      </c>
      <c r="D2133" t="s">
        <v>129</v>
      </c>
      <c r="E2133">
        <v>1</v>
      </c>
      <c r="G2133" t="s">
        <v>130</v>
      </c>
      <c r="I2133" t="s">
        <v>125</v>
      </c>
      <c r="Z2133" t="str">
        <f>IFERROR(MID(AA2133,FIND("-",H2133,1)+1,20),_xlfn.IFNA(VLOOKUP(F2133&amp;"-"&amp;AA2133,Ref_Kontak!$A:$E,4,FALSE),Ref_Kontak!$H$2))</f>
        <v>628999007703</v>
      </c>
      <c r="AA2133" t="str">
        <f t="shared" si="330"/>
        <v/>
      </c>
      <c r="AB2133" t="str">
        <f t="shared" si="331"/>
        <v/>
      </c>
      <c r="AC2133" t="str">
        <f t="shared" si="332"/>
        <v>628999007703</v>
      </c>
      <c r="AD2133" t="str">
        <f t="shared" si="333"/>
        <v>Halo+,+Visual+AI+5S+mendeteksi+Violation%3A+METALDET1-LINE+8</v>
      </c>
      <c r="AE2133" t="str">
        <f t="shared" si="334"/>
        <v>https://web.whatsapp.com/send/?phone=628999007703&amp;text=Halo+,+Visual+AI+5S+mendeteksi+Violation%3A+METALDET1-LINE+8&amp;type=phone_number&amp;app_absent=0</v>
      </c>
      <c r="AF2133" t="b">
        <f>IF(ISNA(VLOOKUP(D2133&amp;"-"&amp;AB2133, Ref_Kontak!$A:$E, 4, FALSE)), FALSE, TRUE)</f>
        <v>0</v>
      </c>
      <c r="AG2133" t="str">
        <f>_xlfn.IFNA(VLOOKUP(Z2133,Ref_Kontak!H:H,1,FALSE),"FALSE")</f>
        <v>628999007703</v>
      </c>
      <c r="AH2133" t="str">
        <f t="shared" si="335"/>
        <v>METALDET1-LINE 8</v>
      </c>
      <c r="AI2133">
        <f>IF(I2133="violation",COUNTIF($AH$1:AH2133,AH2133),0)</f>
        <v>962</v>
      </c>
      <c r="AJ2133" t="str">
        <f t="shared" si="336"/>
        <v>violation-METALDET1</v>
      </c>
      <c r="AK2133">
        <f>IF(I2133="violation",COUNTIF($AJ$1:AJ2133,AJ2133),FALSE)</f>
        <v>1774</v>
      </c>
      <c r="AL2133">
        <f t="shared" si="337"/>
        <v>0</v>
      </c>
      <c r="AM2133">
        <f t="shared" si="338"/>
        <v>3</v>
      </c>
      <c r="AN2133" t="str">
        <f t="shared" si="339"/>
        <v>ALERT! 3 Violation founded @METALDET1</v>
      </c>
    </row>
    <row r="2134" spans="1:40">
      <c r="A2134" t="s">
        <v>120</v>
      </c>
      <c r="B2134" t="s">
        <v>121</v>
      </c>
      <c r="C2134" t="s">
        <v>1299</v>
      </c>
      <c r="D2134" t="s">
        <v>1232</v>
      </c>
      <c r="E2134">
        <v>1</v>
      </c>
      <c r="G2134" t="s">
        <v>124</v>
      </c>
      <c r="I2134" t="s">
        <v>125</v>
      </c>
      <c r="Z2134" t="str">
        <f>IFERROR(MID(AA2134,FIND("-",H2134,1)+1,20),_xlfn.IFNA(VLOOKUP(F2134&amp;"-"&amp;AA2134,Ref_Kontak!$A:$E,4,FALSE),Ref_Kontak!$H$2))</f>
        <v>628999007703</v>
      </c>
      <c r="AA2134" t="str">
        <f t="shared" si="330"/>
        <v/>
      </c>
      <c r="AB2134" t="str">
        <f t="shared" si="331"/>
        <v/>
      </c>
      <c r="AC2134" t="str">
        <f t="shared" si="332"/>
        <v>628999007703</v>
      </c>
      <c r="AD2134" t="str">
        <f t="shared" si="333"/>
        <v>Halo+,+Visual+AI+5S+mendeteksi+Violation%3A+GUDANGEXP1-LINE+9</v>
      </c>
      <c r="AE2134" t="str">
        <f t="shared" si="334"/>
        <v>https://web.whatsapp.com/send/?phone=628999007703&amp;text=Halo+,+Visual+AI+5S+mendeteksi+Violation%3A+GUDANGEXP1-LINE+9&amp;type=phone_number&amp;app_absent=0</v>
      </c>
      <c r="AF2134" t="b">
        <f>IF(ISNA(VLOOKUP(D2134&amp;"-"&amp;AB2134, Ref_Kontak!$A:$E, 4, FALSE)), FALSE, TRUE)</f>
        <v>0</v>
      </c>
      <c r="AG2134" t="str">
        <f>_xlfn.IFNA(VLOOKUP(Z2134,Ref_Kontak!H:H,1,FALSE),"FALSE")</f>
        <v>628999007703</v>
      </c>
      <c r="AH2134" t="str">
        <f t="shared" si="335"/>
        <v>GUDANGEXP1-LINE 9</v>
      </c>
      <c r="AI2134">
        <f>IF(I2134="violation",COUNTIF($AH$1:AH2134,AH2134),0)</f>
        <v>66</v>
      </c>
      <c r="AJ2134" t="str">
        <f t="shared" si="336"/>
        <v>violation-GUDANGEXP1</v>
      </c>
      <c r="AK2134">
        <f>IF(I2134="violation",COUNTIF($AJ$1:AJ2134,AJ2134),FALSE)</f>
        <v>358</v>
      </c>
      <c r="AL2134">
        <f t="shared" si="337"/>
        <v>0</v>
      </c>
      <c r="AM2134">
        <f t="shared" si="338"/>
        <v>8</v>
      </c>
      <c r="AN2134" t="str">
        <f t="shared" si="339"/>
        <v>ALERT! 8 Violation founded @GUDANGEXP1</v>
      </c>
    </row>
    <row r="2135" spans="1:40">
      <c r="A2135" t="s">
        <v>120</v>
      </c>
      <c r="B2135" t="s">
        <v>121</v>
      </c>
      <c r="C2135" t="s">
        <v>1299</v>
      </c>
      <c r="D2135" t="s">
        <v>129</v>
      </c>
      <c r="E2135">
        <v>1</v>
      </c>
      <c r="G2135" t="s">
        <v>124</v>
      </c>
      <c r="I2135" t="s">
        <v>125</v>
      </c>
      <c r="Z2135" t="str">
        <f>IFERROR(MID(AA2135,FIND("-",H2135,1)+1,20),_xlfn.IFNA(VLOOKUP(F2135&amp;"-"&amp;AA2135,Ref_Kontak!$A:$E,4,FALSE),Ref_Kontak!$H$2))</f>
        <v>628999007703</v>
      </c>
      <c r="AA2135" t="str">
        <f t="shared" si="330"/>
        <v/>
      </c>
      <c r="AB2135" t="str">
        <f t="shared" si="331"/>
        <v/>
      </c>
      <c r="AC2135" t="str">
        <f t="shared" si="332"/>
        <v>628999007703</v>
      </c>
      <c r="AD2135" t="str">
        <f t="shared" si="333"/>
        <v>Halo+,+Visual+AI+5S+mendeteksi+Violation%3A+GUDANGEXP1-LINE+8</v>
      </c>
      <c r="AE2135" t="str">
        <f t="shared" si="334"/>
        <v>https://web.whatsapp.com/send/?phone=628999007703&amp;text=Halo+,+Visual+AI+5S+mendeteksi+Violation%3A+GUDANGEXP1-LINE+8&amp;type=phone_number&amp;app_absent=0</v>
      </c>
      <c r="AF2135" t="b">
        <f>IF(ISNA(VLOOKUP(D2135&amp;"-"&amp;AB2135, Ref_Kontak!$A:$E, 4, FALSE)), FALSE, TRUE)</f>
        <v>0</v>
      </c>
      <c r="AG2135" t="str">
        <f>_xlfn.IFNA(VLOOKUP(Z2135,Ref_Kontak!H:H,1,FALSE),"FALSE")</f>
        <v>628999007703</v>
      </c>
      <c r="AH2135" t="str">
        <f t="shared" si="335"/>
        <v>GUDANGEXP1-LINE 8</v>
      </c>
      <c r="AI2135">
        <f>IF(I2135="violation",COUNTIF($AH$1:AH2135,AH2135),0)</f>
        <v>60</v>
      </c>
      <c r="AJ2135" t="str">
        <f t="shared" si="336"/>
        <v>violation-GUDANGEXP1</v>
      </c>
      <c r="AK2135">
        <f>IF(I2135="violation",COUNTIF($AJ$1:AJ2135,AJ2135),FALSE)</f>
        <v>359</v>
      </c>
      <c r="AL2135">
        <f t="shared" si="337"/>
        <v>0</v>
      </c>
      <c r="AM2135">
        <f t="shared" si="338"/>
        <v>8</v>
      </c>
      <c r="AN2135" t="str">
        <f t="shared" si="339"/>
        <v>ALERT! 8 Violation founded @GUDANGEXP1</v>
      </c>
    </row>
    <row r="2136" spans="1:40">
      <c r="A2136" t="s">
        <v>120</v>
      </c>
      <c r="B2136" t="s">
        <v>121</v>
      </c>
      <c r="C2136" t="s">
        <v>1300</v>
      </c>
      <c r="D2136" t="s">
        <v>589</v>
      </c>
      <c r="E2136">
        <v>1</v>
      </c>
      <c r="G2136" t="s">
        <v>130</v>
      </c>
      <c r="I2136" t="s">
        <v>125</v>
      </c>
      <c r="Z2136" t="str">
        <f>IFERROR(MID(AA2136,FIND("-",H2136,1)+1,20),_xlfn.IFNA(VLOOKUP(F2136&amp;"-"&amp;AA2136,Ref_Kontak!$A:$E,4,FALSE),Ref_Kontak!$H$2))</f>
        <v>628999007703</v>
      </c>
      <c r="AA2136" t="str">
        <f t="shared" si="330"/>
        <v/>
      </c>
      <c r="AB2136" t="str">
        <f t="shared" si="331"/>
        <v/>
      </c>
      <c r="AC2136" t="str">
        <f t="shared" si="332"/>
        <v>628999007703</v>
      </c>
      <c r="AD2136" t="str">
        <f t="shared" si="333"/>
        <v>Halo+,+Visual+AI+5S+mendeteksi+Violation%3A+METALDET1-LINE+13</v>
      </c>
      <c r="AE2136" t="str">
        <f t="shared" si="334"/>
        <v>https://web.whatsapp.com/send/?phone=628999007703&amp;text=Halo+,+Visual+AI+5S+mendeteksi+Violation%3A+METALDET1-LINE+13&amp;type=phone_number&amp;app_absent=0</v>
      </c>
      <c r="AF2136" t="b">
        <f>IF(ISNA(VLOOKUP(D2136&amp;"-"&amp;AB2136, Ref_Kontak!$A:$E, 4, FALSE)), FALSE, TRUE)</f>
        <v>0</v>
      </c>
      <c r="AG2136" t="str">
        <f>_xlfn.IFNA(VLOOKUP(Z2136,Ref_Kontak!H:H,1,FALSE),"FALSE")</f>
        <v>628999007703</v>
      </c>
      <c r="AH2136" t="str">
        <f t="shared" si="335"/>
        <v>METALDET1-LINE 13</v>
      </c>
      <c r="AI2136">
        <f>IF(I2136="violation",COUNTIF($AH$1:AH2136,AH2136),0)</f>
        <v>814</v>
      </c>
      <c r="AJ2136" t="str">
        <f t="shared" si="336"/>
        <v>violation-METALDET1</v>
      </c>
      <c r="AK2136">
        <f>IF(I2136="violation",COUNTIF($AJ$1:AJ2136,AJ2136),FALSE)</f>
        <v>1775</v>
      </c>
      <c r="AL2136">
        <f t="shared" si="337"/>
        <v>0</v>
      </c>
      <c r="AM2136">
        <f t="shared" si="338"/>
        <v>3</v>
      </c>
      <c r="AN2136" t="str">
        <f t="shared" si="339"/>
        <v>ALERT! 3 Violation founded @METALDET1</v>
      </c>
    </row>
    <row r="2137" spans="1:40">
      <c r="A2137" t="s">
        <v>120</v>
      </c>
      <c r="B2137" t="s">
        <v>121</v>
      </c>
      <c r="C2137" t="s">
        <v>1300</v>
      </c>
      <c r="D2137" t="s">
        <v>129</v>
      </c>
      <c r="E2137">
        <v>1</v>
      </c>
      <c r="G2137" t="s">
        <v>130</v>
      </c>
      <c r="I2137" t="s">
        <v>125</v>
      </c>
      <c r="Z2137" t="str">
        <f>IFERROR(MID(AA2137,FIND("-",H2137,1)+1,20),_xlfn.IFNA(VLOOKUP(F2137&amp;"-"&amp;AA2137,Ref_Kontak!$A:$E,4,FALSE),Ref_Kontak!$H$2))</f>
        <v>628999007703</v>
      </c>
      <c r="AA2137" t="str">
        <f t="shared" si="330"/>
        <v/>
      </c>
      <c r="AB2137" t="str">
        <f t="shared" si="331"/>
        <v/>
      </c>
      <c r="AC2137" t="str">
        <f t="shared" si="332"/>
        <v>628999007703</v>
      </c>
      <c r="AD2137" t="str">
        <f t="shared" si="333"/>
        <v>Halo+,+Visual+AI+5S+mendeteksi+Violation%3A+METALDET1-LINE+8</v>
      </c>
      <c r="AE2137" t="str">
        <f t="shared" si="334"/>
        <v>https://web.whatsapp.com/send/?phone=628999007703&amp;text=Halo+,+Visual+AI+5S+mendeteksi+Violation%3A+METALDET1-LINE+8&amp;type=phone_number&amp;app_absent=0</v>
      </c>
      <c r="AF2137" t="b">
        <f>IF(ISNA(VLOOKUP(D2137&amp;"-"&amp;AB2137, Ref_Kontak!$A:$E, 4, FALSE)), FALSE, TRUE)</f>
        <v>0</v>
      </c>
      <c r="AG2137" t="str">
        <f>_xlfn.IFNA(VLOOKUP(Z2137,Ref_Kontak!H:H,1,FALSE),"FALSE")</f>
        <v>628999007703</v>
      </c>
      <c r="AH2137" t="str">
        <f t="shared" si="335"/>
        <v>METALDET1-LINE 8</v>
      </c>
      <c r="AI2137">
        <f>IF(I2137="violation",COUNTIF($AH$1:AH2137,AH2137),0)</f>
        <v>963</v>
      </c>
      <c r="AJ2137" t="str">
        <f t="shared" si="336"/>
        <v>violation-METALDET1</v>
      </c>
      <c r="AK2137">
        <f>IF(I2137="violation",COUNTIF($AJ$1:AJ2137,AJ2137),FALSE)</f>
        <v>1776</v>
      </c>
      <c r="AL2137">
        <f t="shared" si="337"/>
        <v>0</v>
      </c>
      <c r="AM2137">
        <f t="shared" si="338"/>
        <v>3</v>
      </c>
      <c r="AN2137" t="str">
        <f t="shared" si="339"/>
        <v>ALERT! 3 Violation founded @METALDET1</v>
      </c>
    </row>
    <row r="2138" spans="1:40">
      <c r="A2138" t="s">
        <v>120</v>
      </c>
      <c r="B2138" t="s">
        <v>121</v>
      </c>
      <c r="C2138" t="s">
        <v>1300</v>
      </c>
      <c r="D2138" t="s">
        <v>1232</v>
      </c>
      <c r="E2138">
        <v>1</v>
      </c>
      <c r="G2138" t="s">
        <v>124</v>
      </c>
      <c r="I2138" t="s">
        <v>125</v>
      </c>
      <c r="Z2138" t="str">
        <f>IFERROR(MID(AA2138,FIND("-",H2138,1)+1,20),_xlfn.IFNA(VLOOKUP(F2138&amp;"-"&amp;AA2138,Ref_Kontak!$A:$E,4,FALSE),Ref_Kontak!$H$2))</f>
        <v>628999007703</v>
      </c>
      <c r="AA2138" t="str">
        <f t="shared" si="330"/>
        <v/>
      </c>
      <c r="AB2138" t="str">
        <f t="shared" si="331"/>
        <v/>
      </c>
      <c r="AC2138" t="str">
        <f t="shared" si="332"/>
        <v>628999007703</v>
      </c>
      <c r="AD2138" t="str">
        <f t="shared" si="333"/>
        <v>Halo+,+Visual+AI+5S+mendeteksi+Violation%3A+GUDANGEXP1-LINE+9</v>
      </c>
      <c r="AE2138" t="str">
        <f t="shared" si="334"/>
        <v>https://web.whatsapp.com/send/?phone=628999007703&amp;text=Halo+,+Visual+AI+5S+mendeteksi+Violation%3A+GUDANGEXP1-LINE+9&amp;type=phone_number&amp;app_absent=0</v>
      </c>
      <c r="AF2138" t="b">
        <f>IF(ISNA(VLOOKUP(D2138&amp;"-"&amp;AB2138, Ref_Kontak!$A:$E, 4, FALSE)), FALSE, TRUE)</f>
        <v>0</v>
      </c>
      <c r="AG2138" t="str">
        <f>_xlfn.IFNA(VLOOKUP(Z2138,Ref_Kontak!H:H,1,FALSE),"FALSE")</f>
        <v>628999007703</v>
      </c>
      <c r="AH2138" t="str">
        <f t="shared" si="335"/>
        <v>GUDANGEXP1-LINE 9</v>
      </c>
      <c r="AI2138">
        <f>IF(I2138="violation",COUNTIF($AH$1:AH2138,AH2138),0)</f>
        <v>67</v>
      </c>
      <c r="AJ2138" t="str">
        <f t="shared" si="336"/>
        <v>violation-GUDANGEXP1</v>
      </c>
      <c r="AK2138">
        <f>IF(I2138="violation",COUNTIF($AJ$1:AJ2138,AJ2138),FALSE)</f>
        <v>360</v>
      </c>
      <c r="AL2138">
        <f t="shared" si="337"/>
        <v>0</v>
      </c>
      <c r="AM2138">
        <f t="shared" si="338"/>
        <v>8</v>
      </c>
      <c r="AN2138" t="str">
        <f t="shared" si="339"/>
        <v>ALERT! 8 Violation founded @GUDANGEXP1</v>
      </c>
    </row>
    <row r="2139" spans="1:40">
      <c r="A2139" t="s">
        <v>120</v>
      </c>
      <c r="B2139" t="s">
        <v>121</v>
      </c>
      <c r="C2139" t="s">
        <v>1300</v>
      </c>
      <c r="D2139" t="s">
        <v>129</v>
      </c>
      <c r="E2139">
        <v>1</v>
      </c>
      <c r="G2139" t="s">
        <v>124</v>
      </c>
      <c r="I2139" t="s">
        <v>125</v>
      </c>
      <c r="Z2139" t="str">
        <f>IFERROR(MID(AA2139,FIND("-",H2139,1)+1,20),_xlfn.IFNA(VLOOKUP(F2139&amp;"-"&amp;AA2139,Ref_Kontak!$A:$E,4,FALSE),Ref_Kontak!$H$2))</f>
        <v>628999007703</v>
      </c>
      <c r="AA2139" t="str">
        <f t="shared" si="330"/>
        <v/>
      </c>
      <c r="AB2139" t="str">
        <f t="shared" si="331"/>
        <v/>
      </c>
      <c r="AC2139" t="str">
        <f t="shared" si="332"/>
        <v>628999007703</v>
      </c>
      <c r="AD2139" t="str">
        <f t="shared" si="333"/>
        <v>Halo+,+Visual+AI+5S+mendeteksi+Violation%3A+GUDANGEXP1-LINE+8</v>
      </c>
      <c r="AE2139" t="str">
        <f t="shared" si="334"/>
        <v>https://web.whatsapp.com/send/?phone=628999007703&amp;text=Halo+,+Visual+AI+5S+mendeteksi+Violation%3A+GUDANGEXP1-LINE+8&amp;type=phone_number&amp;app_absent=0</v>
      </c>
      <c r="AF2139" t="b">
        <f>IF(ISNA(VLOOKUP(D2139&amp;"-"&amp;AB2139, Ref_Kontak!$A:$E, 4, FALSE)), FALSE, TRUE)</f>
        <v>0</v>
      </c>
      <c r="AG2139" t="str">
        <f>_xlfn.IFNA(VLOOKUP(Z2139,Ref_Kontak!H:H,1,FALSE),"FALSE")</f>
        <v>628999007703</v>
      </c>
      <c r="AH2139" t="str">
        <f t="shared" si="335"/>
        <v>GUDANGEXP1-LINE 8</v>
      </c>
      <c r="AI2139">
        <f>IF(I2139="violation",COUNTIF($AH$1:AH2139,AH2139),0)</f>
        <v>61</v>
      </c>
      <c r="AJ2139" t="str">
        <f t="shared" si="336"/>
        <v>violation-GUDANGEXP1</v>
      </c>
      <c r="AK2139">
        <f>IF(I2139="violation",COUNTIF($AJ$1:AJ2139,AJ2139),FALSE)</f>
        <v>361</v>
      </c>
      <c r="AL2139">
        <f t="shared" si="337"/>
        <v>0</v>
      </c>
      <c r="AM2139">
        <f t="shared" si="338"/>
        <v>8</v>
      </c>
      <c r="AN2139" t="str">
        <f t="shared" si="339"/>
        <v>ALERT! 8 Violation founded @GUDANGEXP1</v>
      </c>
    </row>
    <row r="2140" spans="1:40">
      <c r="A2140" t="s">
        <v>120</v>
      </c>
      <c r="B2140" t="s">
        <v>121</v>
      </c>
      <c r="C2140" t="s">
        <v>1301</v>
      </c>
      <c r="D2140" t="s">
        <v>129</v>
      </c>
      <c r="E2140">
        <v>1</v>
      </c>
      <c r="G2140" t="s">
        <v>130</v>
      </c>
      <c r="I2140" t="s">
        <v>125</v>
      </c>
      <c r="Z2140" t="str">
        <f>IFERROR(MID(AA2140,FIND("-",H2140,1)+1,20),_xlfn.IFNA(VLOOKUP(F2140&amp;"-"&amp;AA2140,Ref_Kontak!$A:$E,4,FALSE),Ref_Kontak!$H$2))</f>
        <v>628999007703</v>
      </c>
      <c r="AA2140" t="str">
        <f t="shared" si="330"/>
        <v/>
      </c>
      <c r="AB2140" t="str">
        <f t="shared" si="331"/>
        <v/>
      </c>
      <c r="AC2140" t="str">
        <f t="shared" si="332"/>
        <v>628999007703</v>
      </c>
      <c r="AD2140" t="str">
        <f t="shared" si="333"/>
        <v>Halo+,+Visual+AI+5S+mendeteksi+Violation%3A+METALDET1-LINE+8</v>
      </c>
      <c r="AE2140" t="str">
        <f t="shared" si="334"/>
        <v>https://web.whatsapp.com/send/?phone=628999007703&amp;text=Halo+,+Visual+AI+5S+mendeteksi+Violation%3A+METALDET1-LINE+8&amp;type=phone_number&amp;app_absent=0</v>
      </c>
      <c r="AF2140" t="b">
        <f>IF(ISNA(VLOOKUP(D2140&amp;"-"&amp;AB2140, Ref_Kontak!$A:$E, 4, FALSE)), FALSE, TRUE)</f>
        <v>0</v>
      </c>
      <c r="AG2140" t="str">
        <f>_xlfn.IFNA(VLOOKUP(Z2140,Ref_Kontak!H:H,1,FALSE),"FALSE")</f>
        <v>628999007703</v>
      </c>
      <c r="AH2140" t="str">
        <f t="shared" si="335"/>
        <v>METALDET1-LINE 8</v>
      </c>
      <c r="AI2140">
        <f>IF(I2140="violation",COUNTIF($AH$1:AH2140,AH2140),0)</f>
        <v>964</v>
      </c>
      <c r="AJ2140" t="str">
        <f t="shared" si="336"/>
        <v>violation-METALDET1</v>
      </c>
      <c r="AK2140">
        <f>IF(I2140="violation",COUNTIF($AJ$1:AJ2140,AJ2140),FALSE)</f>
        <v>1777</v>
      </c>
      <c r="AL2140">
        <f t="shared" si="337"/>
        <v>0</v>
      </c>
      <c r="AM2140">
        <f t="shared" si="338"/>
        <v>3</v>
      </c>
      <c r="AN2140" t="str">
        <f t="shared" si="339"/>
        <v>ALERT! 3 Violation founded @METALDET1</v>
      </c>
    </row>
    <row r="2141" spans="1:40">
      <c r="A2141" t="s">
        <v>120</v>
      </c>
      <c r="B2141" t="s">
        <v>121</v>
      </c>
      <c r="C2141" t="s">
        <v>1301</v>
      </c>
      <c r="D2141" t="s">
        <v>589</v>
      </c>
      <c r="E2141">
        <v>1</v>
      </c>
      <c r="G2141" t="s">
        <v>130</v>
      </c>
      <c r="I2141" t="s">
        <v>125</v>
      </c>
      <c r="Z2141" t="str">
        <f>IFERROR(MID(AA2141,FIND("-",H2141,1)+1,20),_xlfn.IFNA(VLOOKUP(F2141&amp;"-"&amp;AA2141,Ref_Kontak!$A:$E,4,FALSE),Ref_Kontak!$H$2))</f>
        <v>628999007703</v>
      </c>
      <c r="AA2141" t="str">
        <f t="shared" si="330"/>
        <v/>
      </c>
      <c r="AB2141" t="str">
        <f t="shared" si="331"/>
        <v/>
      </c>
      <c r="AC2141" t="str">
        <f t="shared" si="332"/>
        <v>628999007703</v>
      </c>
      <c r="AD2141" t="str">
        <f t="shared" si="333"/>
        <v>Halo+,+Visual+AI+5S+mendeteksi+Violation%3A+METALDET1-LINE+13</v>
      </c>
      <c r="AE2141" t="str">
        <f t="shared" si="334"/>
        <v>https://web.whatsapp.com/send/?phone=628999007703&amp;text=Halo+,+Visual+AI+5S+mendeteksi+Violation%3A+METALDET1-LINE+13&amp;type=phone_number&amp;app_absent=0</v>
      </c>
      <c r="AF2141" t="b">
        <f>IF(ISNA(VLOOKUP(D2141&amp;"-"&amp;AB2141, Ref_Kontak!$A:$E, 4, FALSE)), FALSE, TRUE)</f>
        <v>0</v>
      </c>
      <c r="AG2141" t="str">
        <f>_xlfn.IFNA(VLOOKUP(Z2141,Ref_Kontak!H:H,1,FALSE),"FALSE")</f>
        <v>628999007703</v>
      </c>
      <c r="AH2141" t="str">
        <f t="shared" si="335"/>
        <v>METALDET1-LINE 13</v>
      </c>
      <c r="AI2141">
        <f>IF(I2141="violation",COUNTIF($AH$1:AH2141,AH2141),0)</f>
        <v>815</v>
      </c>
      <c r="AJ2141" t="str">
        <f t="shared" si="336"/>
        <v>violation-METALDET1</v>
      </c>
      <c r="AK2141">
        <f>IF(I2141="violation",COUNTIF($AJ$1:AJ2141,AJ2141),FALSE)</f>
        <v>1778</v>
      </c>
      <c r="AL2141">
        <f t="shared" si="337"/>
        <v>0</v>
      </c>
      <c r="AM2141">
        <f t="shared" si="338"/>
        <v>3</v>
      </c>
      <c r="AN2141" t="str">
        <f t="shared" si="339"/>
        <v>ALERT! 3 Violation founded @METALDET1</v>
      </c>
    </row>
    <row r="2142" spans="1:40">
      <c r="A2142" t="s">
        <v>120</v>
      </c>
      <c r="B2142" t="s">
        <v>121</v>
      </c>
      <c r="C2142" t="s">
        <v>1301</v>
      </c>
      <c r="D2142" t="s">
        <v>1232</v>
      </c>
      <c r="E2142">
        <v>1</v>
      </c>
      <c r="G2142" t="s">
        <v>124</v>
      </c>
      <c r="I2142" t="s">
        <v>125</v>
      </c>
      <c r="Z2142" t="str">
        <f>IFERROR(MID(AA2142,FIND("-",H2142,1)+1,20),_xlfn.IFNA(VLOOKUP(F2142&amp;"-"&amp;AA2142,Ref_Kontak!$A:$E,4,FALSE),Ref_Kontak!$H$2))</f>
        <v>628999007703</v>
      </c>
      <c r="AA2142" t="str">
        <f t="shared" si="330"/>
        <v/>
      </c>
      <c r="AB2142" t="str">
        <f t="shared" si="331"/>
        <v/>
      </c>
      <c r="AC2142" t="str">
        <f t="shared" si="332"/>
        <v>628999007703</v>
      </c>
      <c r="AD2142" t="str">
        <f t="shared" si="333"/>
        <v>Halo+,+Visual+AI+5S+mendeteksi+Violation%3A+GUDANGEXP1-LINE+9</v>
      </c>
      <c r="AE2142" t="str">
        <f t="shared" si="334"/>
        <v>https://web.whatsapp.com/send/?phone=628999007703&amp;text=Halo+,+Visual+AI+5S+mendeteksi+Violation%3A+GUDANGEXP1-LINE+9&amp;type=phone_number&amp;app_absent=0</v>
      </c>
      <c r="AF2142" t="b">
        <f>IF(ISNA(VLOOKUP(D2142&amp;"-"&amp;AB2142, Ref_Kontak!$A:$E, 4, FALSE)), FALSE, TRUE)</f>
        <v>0</v>
      </c>
      <c r="AG2142" t="str">
        <f>_xlfn.IFNA(VLOOKUP(Z2142,Ref_Kontak!H:H,1,FALSE),"FALSE")</f>
        <v>628999007703</v>
      </c>
      <c r="AH2142" t="str">
        <f t="shared" si="335"/>
        <v>GUDANGEXP1-LINE 9</v>
      </c>
      <c r="AI2142">
        <f>IF(I2142="violation",COUNTIF($AH$1:AH2142,AH2142),0)</f>
        <v>68</v>
      </c>
      <c r="AJ2142" t="str">
        <f t="shared" si="336"/>
        <v>violation-GUDANGEXP1</v>
      </c>
      <c r="AK2142">
        <f>IF(I2142="violation",COUNTIF($AJ$1:AJ2142,AJ2142),FALSE)</f>
        <v>362</v>
      </c>
      <c r="AL2142">
        <f t="shared" si="337"/>
        <v>0</v>
      </c>
      <c r="AM2142">
        <f t="shared" si="338"/>
        <v>8</v>
      </c>
      <c r="AN2142" t="str">
        <f t="shared" si="339"/>
        <v>ALERT! 8 Violation founded @GUDANGEXP1</v>
      </c>
    </row>
    <row r="2143" spans="1:40">
      <c r="A2143" t="s">
        <v>120</v>
      </c>
      <c r="B2143" t="s">
        <v>121</v>
      </c>
      <c r="C2143" t="s">
        <v>1301</v>
      </c>
      <c r="D2143" t="s">
        <v>129</v>
      </c>
      <c r="E2143">
        <v>1</v>
      </c>
      <c r="G2143" t="s">
        <v>124</v>
      </c>
      <c r="I2143" t="s">
        <v>125</v>
      </c>
      <c r="Z2143" t="str">
        <f>IFERROR(MID(AA2143,FIND("-",H2143,1)+1,20),_xlfn.IFNA(VLOOKUP(F2143&amp;"-"&amp;AA2143,Ref_Kontak!$A:$E,4,FALSE),Ref_Kontak!$H$2))</f>
        <v>628999007703</v>
      </c>
      <c r="AA2143" t="str">
        <f t="shared" si="330"/>
        <v/>
      </c>
      <c r="AB2143" t="str">
        <f t="shared" si="331"/>
        <v/>
      </c>
      <c r="AC2143" t="str">
        <f t="shared" si="332"/>
        <v>628999007703</v>
      </c>
      <c r="AD2143" t="str">
        <f t="shared" si="333"/>
        <v>Halo+,+Visual+AI+5S+mendeteksi+Violation%3A+GUDANGEXP1-LINE+8</v>
      </c>
      <c r="AE2143" t="str">
        <f t="shared" si="334"/>
        <v>https://web.whatsapp.com/send/?phone=628999007703&amp;text=Halo+,+Visual+AI+5S+mendeteksi+Violation%3A+GUDANGEXP1-LINE+8&amp;type=phone_number&amp;app_absent=0</v>
      </c>
      <c r="AF2143" t="b">
        <f>IF(ISNA(VLOOKUP(D2143&amp;"-"&amp;AB2143, Ref_Kontak!$A:$E, 4, FALSE)), FALSE, TRUE)</f>
        <v>0</v>
      </c>
      <c r="AG2143" t="str">
        <f>_xlfn.IFNA(VLOOKUP(Z2143,Ref_Kontak!H:H,1,FALSE),"FALSE")</f>
        <v>628999007703</v>
      </c>
      <c r="AH2143" t="str">
        <f t="shared" si="335"/>
        <v>GUDANGEXP1-LINE 8</v>
      </c>
      <c r="AI2143">
        <f>IF(I2143="violation",COUNTIF($AH$1:AH2143,AH2143),0)</f>
        <v>62</v>
      </c>
      <c r="AJ2143" t="str">
        <f t="shared" si="336"/>
        <v>violation-GUDANGEXP1</v>
      </c>
      <c r="AK2143">
        <f>IF(I2143="violation",COUNTIF($AJ$1:AJ2143,AJ2143),FALSE)</f>
        <v>363</v>
      </c>
      <c r="AL2143">
        <f t="shared" si="337"/>
        <v>0</v>
      </c>
      <c r="AM2143">
        <f t="shared" si="338"/>
        <v>8</v>
      </c>
      <c r="AN2143" t="str">
        <f t="shared" si="339"/>
        <v>ALERT! 8 Violation founded @GUDANGEXP1</v>
      </c>
    </row>
    <row r="2144" spans="1:40">
      <c r="A2144" t="s">
        <v>120</v>
      </c>
      <c r="B2144" t="s">
        <v>121</v>
      </c>
      <c r="C2144" t="s">
        <v>1302</v>
      </c>
      <c r="D2144" t="s">
        <v>129</v>
      </c>
      <c r="E2144">
        <v>1</v>
      </c>
      <c r="G2144" t="s">
        <v>130</v>
      </c>
      <c r="I2144" t="s">
        <v>125</v>
      </c>
      <c r="Z2144" t="str">
        <f>IFERROR(MID(AA2144,FIND("-",H2144,1)+1,20),_xlfn.IFNA(VLOOKUP(F2144&amp;"-"&amp;AA2144,Ref_Kontak!$A:$E,4,FALSE),Ref_Kontak!$H$2))</f>
        <v>628999007703</v>
      </c>
      <c r="AA2144" t="str">
        <f t="shared" si="330"/>
        <v/>
      </c>
      <c r="AB2144" t="str">
        <f t="shared" si="331"/>
        <v/>
      </c>
      <c r="AC2144" t="str">
        <f t="shared" si="332"/>
        <v>628999007703</v>
      </c>
      <c r="AD2144" t="str">
        <f t="shared" si="333"/>
        <v>Halo+,+Visual+AI+5S+mendeteksi+Violation%3A+METALDET1-LINE+8</v>
      </c>
      <c r="AE2144" t="str">
        <f t="shared" si="334"/>
        <v>https://web.whatsapp.com/send/?phone=628999007703&amp;text=Halo+,+Visual+AI+5S+mendeteksi+Violation%3A+METALDET1-LINE+8&amp;type=phone_number&amp;app_absent=0</v>
      </c>
      <c r="AF2144" t="b">
        <f>IF(ISNA(VLOOKUP(D2144&amp;"-"&amp;AB2144, Ref_Kontak!$A:$E, 4, FALSE)), FALSE, TRUE)</f>
        <v>0</v>
      </c>
      <c r="AG2144" t="str">
        <f>_xlfn.IFNA(VLOOKUP(Z2144,Ref_Kontak!H:H,1,FALSE),"FALSE")</f>
        <v>628999007703</v>
      </c>
      <c r="AH2144" t="str">
        <f t="shared" si="335"/>
        <v>METALDET1-LINE 8</v>
      </c>
      <c r="AI2144">
        <f>IF(I2144="violation",COUNTIF($AH$1:AH2144,AH2144),0)</f>
        <v>965</v>
      </c>
      <c r="AJ2144" t="str">
        <f t="shared" si="336"/>
        <v>violation-METALDET1</v>
      </c>
      <c r="AK2144">
        <f>IF(I2144="violation",COUNTIF($AJ$1:AJ2144,AJ2144),FALSE)</f>
        <v>1779</v>
      </c>
      <c r="AL2144">
        <f t="shared" si="337"/>
        <v>0</v>
      </c>
      <c r="AM2144">
        <f t="shared" si="338"/>
        <v>3</v>
      </c>
      <c r="AN2144" t="str">
        <f t="shared" si="339"/>
        <v>ALERT! 3 Violation founded @METALDET1</v>
      </c>
    </row>
    <row r="2145" spans="1:40">
      <c r="A2145" t="s">
        <v>120</v>
      </c>
      <c r="B2145" t="s">
        <v>121</v>
      </c>
      <c r="C2145" t="s">
        <v>1302</v>
      </c>
      <c r="D2145" t="s">
        <v>1232</v>
      </c>
      <c r="E2145">
        <v>1</v>
      </c>
      <c r="G2145" t="s">
        <v>124</v>
      </c>
      <c r="I2145" t="s">
        <v>125</v>
      </c>
      <c r="Z2145" t="str">
        <f>IFERROR(MID(AA2145,FIND("-",H2145,1)+1,20),_xlfn.IFNA(VLOOKUP(F2145&amp;"-"&amp;AA2145,Ref_Kontak!$A:$E,4,FALSE),Ref_Kontak!$H$2))</f>
        <v>628999007703</v>
      </c>
      <c r="AA2145" t="str">
        <f t="shared" si="330"/>
        <v/>
      </c>
      <c r="AB2145" t="str">
        <f t="shared" si="331"/>
        <v/>
      </c>
      <c r="AC2145" t="str">
        <f t="shared" si="332"/>
        <v>628999007703</v>
      </c>
      <c r="AD2145" t="str">
        <f t="shared" si="333"/>
        <v>Halo+,+Visual+AI+5S+mendeteksi+Violation%3A+GUDANGEXP1-LINE+9</v>
      </c>
      <c r="AE2145" t="str">
        <f t="shared" si="334"/>
        <v>https://web.whatsapp.com/send/?phone=628999007703&amp;text=Halo+,+Visual+AI+5S+mendeteksi+Violation%3A+GUDANGEXP1-LINE+9&amp;type=phone_number&amp;app_absent=0</v>
      </c>
      <c r="AF2145" t="b">
        <f>IF(ISNA(VLOOKUP(D2145&amp;"-"&amp;AB2145, Ref_Kontak!$A:$E, 4, FALSE)), FALSE, TRUE)</f>
        <v>0</v>
      </c>
      <c r="AG2145" t="str">
        <f>_xlfn.IFNA(VLOOKUP(Z2145,Ref_Kontak!H:H,1,FALSE),"FALSE")</f>
        <v>628999007703</v>
      </c>
      <c r="AH2145" t="str">
        <f t="shared" si="335"/>
        <v>GUDANGEXP1-LINE 9</v>
      </c>
      <c r="AI2145">
        <f>IF(I2145="violation",COUNTIF($AH$1:AH2145,AH2145),0)</f>
        <v>69</v>
      </c>
      <c r="AJ2145" t="str">
        <f t="shared" si="336"/>
        <v>violation-GUDANGEXP1</v>
      </c>
      <c r="AK2145">
        <f>IF(I2145="violation",COUNTIF($AJ$1:AJ2145,AJ2145),FALSE)</f>
        <v>364</v>
      </c>
      <c r="AL2145">
        <f t="shared" si="337"/>
        <v>0</v>
      </c>
      <c r="AM2145">
        <f t="shared" si="338"/>
        <v>8</v>
      </c>
      <c r="AN2145" t="str">
        <f t="shared" si="339"/>
        <v>ALERT! 8 Violation founded @GUDANGEXP1</v>
      </c>
    </row>
    <row r="2146" spans="1:40">
      <c r="A2146" t="s">
        <v>120</v>
      </c>
      <c r="B2146" t="s">
        <v>121</v>
      </c>
      <c r="C2146" t="s">
        <v>1302</v>
      </c>
      <c r="D2146" t="s">
        <v>129</v>
      </c>
      <c r="E2146">
        <v>1</v>
      </c>
      <c r="G2146" t="s">
        <v>124</v>
      </c>
      <c r="I2146" t="s">
        <v>125</v>
      </c>
      <c r="Z2146" t="str">
        <f>IFERROR(MID(AA2146,FIND("-",H2146,1)+1,20),_xlfn.IFNA(VLOOKUP(F2146&amp;"-"&amp;AA2146,Ref_Kontak!$A:$E,4,FALSE),Ref_Kontak!$H$2))</f>
        <v>628999007703</v>
      </c>
      <c r="AA2146" t="str">
        <f t="shared" si="330"/>
        <v/>
      </c>
      <c r="AB2146" t="str">
        <f t="shared" si="331"/>
        <v/>
      </c>
      <c r="AC2146" t="str">
        <f t="shared" si="332"/>
        <v>628999007703</v>
      </c>
      <c r="AD2146" t="str">
        <f t="shared" si="333"/>
        <v>Halo+,+Visual+AI+5S+mendeteksi+Violation%3A+GUDANGEXP1-LINE+8</v>
      </c>
      <c r="AE2146" t="str">
        <f t="shared" si="334"/>
        <v>https://web.whatsapp.com/send/?phone=628999007703&amp;text=Halo+,+Visual+AI+5S+mendeteksi+Violation%3A+GUDANGEXP1-LINE+8&amp;type=phone_number&amp;app_absent=0</v>
      </c>
      <c r="AF2146" t="b">
        <f>IF(ISNA(VLOOKUP(D2146&amp;"-"&amp;AB2146, Ref_Kontak!$A:$E, 4, FALSE)), FALSE, TRUE)</f>
        <v>0</v>
      </c>
      <c r="AG2146" t="str">
        <f>_xlfn.IFNA(VLOOKUP(Z2146,Ref_Kontak!H:H,1,FALSE),"FALSE")</f>
        <v>628999007703</v>
      </c>
      <c r="AH2146" t="str">
        <f t="shared" si="335"/>
        <v>GUDANGEXP1-LINE 8</v>
      </c>
      <c r="AI2146">
        <f>IF(I2146="violation",COUNTIF($AH$1:AH2146,AH2146),0)</f>
        <v>63</v>
      </c>
      <c r="AJ2146" t="str">
        <f t="shared" si="336"/>
        <v>violation-GUDANGEXP1</v>
      </c>
      <c r="AK2146">
        <f>IF(I2146="violation",COUNTIF($AJ$1:AJ2146,AJ2146),FALSE)</f>
        <v>365</v>
      </c>
      <c r="AL2146">
        <f t="shared" si="337"/>
        <v>0</v>
      </c>
      <c r="AM2146">
        <f t="shared" si="338"/>
        <v>8</v>
      </c>
      <c r="AN2146" t="str">
        <f t="shared" si="339"/>
        <v>ALERT! 8 Violation founded @GUDANGEXP1</v>
      </c>
    </row>
    <row r="2147" spans="1:40">
      <c r="A2147" t="s">
        <v>120</v>
      </c>
      <c r="B2147" t="s">
        <v>121</v>
      </c>
      <c r="C2147" t="s">
        <v>1303</v>
      </c>
      <c r="D2147" t="s">
        <v>589</v>
      </c>
      <c r="E2147">
        <v>1</v>
      </c>
      <c r="G2147" t="s">
        <v>130</v>
      </c>
      <c r="I2147" t="s">
        <v>125</v>
      </c>
      <c r="Z2147" t="str">
        <f>IFERROR(MID(AA2147,FIND("-",H2147,1)+1,20),_xlfn.IFNA(VLOOKUP(F2147&amp;"-"&amp;AA2147,Ref_Kontak!$A:$E,4,FALSE),Ref_Kontak!$H$2))</f>
        <v>628999007703</v>
      </c>
      <c r="AA2147" t="str">
        <f t="shared" si="330"/>
        <v/>
      </c>
      <c r="AB2147" t="str">
        <f t="shared" si="331"/>
        <v/>
      </c>
      <c r="AC2147" t="str">
        <f t="shared" si="332"/>
        <v>628999007703</v>
      </c>
      <c r="AD2147" t="str">
        <f t="shared" si="333"/>
        <v>Halo+,+Visual+AI+5S+mendeteksi+Violation%3A+METALDET1-LINE+13</v>
      </c>
      <c r="AE2147" t="str">
        <f t="shared" si="334"/>
        <v>https://web.whatsapp.com/send/?phone=628999007703&amp;text=Halo+,+Visual+AI+5S+mendeteksi+Violation%3A+METALDET1-LINE+13&amp;type=phone_number&amp;app_absent=0</v>
      </c>
      <c r="AF2147" t="b">
        <f>IF(ISNA(VLOOKUP(D2147&amp;"-"&amp;AB2147, Ref_Kontak!$A:$E, 4, FALSE)), FALSE, TRUE)</f>
        <v>0</v>
      </c>
      <c r="AG2147" t="str">
        <f>_xlfn.IFNA(VLOOKUP(Z2147,Ref_Kontak!H:H,1,FALSE),"FALSE")</f>
        <v>628999007703</v>
      </c>
      <c r="AH2147" t="str">
        <f t="shared" si="335"/>
        <v>METALDET1-LINE 13</v>
      </c>
      <c r="AI2147">
        <f>IF(I2147="violation",COUNTIF($AH$1:AH2147,AH2147),0)</f>
        <v>816</v>
      </c>
      <c r="AJ2147" t="str">
        <f t="shared" si="336"/>
        <v>violation-METALDET1</v>
      </c>
      <c r="AK2147">
        <f>IF(I2147="violation",COUNTIF($AJ$1:AJ2147,AJ2147),FALSE)</f>
        <v>1780</v>
      </c>
      <c r="AL2147">
        <f t="shared" si="337"/>
        <v>0</v>
      </c>
      <c r="AM2147">
        <f t="shared" si="338"/>
        <v>3</v>
      </c>
      <c r="AN2147" t="str">
        <f t="shared" si="339"/>
        <v>ALERT! 3 Violation founded @METALDET1</v>
      </c>
    </row>
    <row r="2148" spans="1:40">
      <c r="A2148" t="s">
        <v>120</v>
      </c>
      <c r="B2148" t="s">
        <v>121</v>
      </c>
      <c r="C2148" t="s">
        <v>1303</v>
      </c>
      <c r="D2148" t="s">
        <v>129</v>
      </c>
      <c r="E2148">
        <v>1</v>
      </c>
      <c r="G2148" t="s">
        <v>130</v>
      </c>
      <c r="I2148" t="s">
        <v>125</v>
      </c>
      <c r="Z2148" t="str">
        <f>IFERROR(MID(AA2148,FIND("-",H2148,1)+1,20),_xlfn.IFNA(VLOOKUP(F2148&amp;"-"&amp;AA2148,Ref_Kontak!$A:$E,4,FALSE),Ref_Kontak!$H$2))</f>
        <v>628999007703</v>
      </c>
      <c r="AA2148" t="str">
        <f t="shared" si="330"/>
        <v/>
      </c>
      <c r="AB2148" t="str">
        <f t="shared" si="331"/>
        <v/>
      </c>
      <c r="AC2148" t="str">
        <f t="shared" si="332"/>
        <v>628999007703</v>
      </c>
      <c r="AD2148" t="str">
        <f t="shared" si="333"/>
        <v>Halo+,+Visual+AI+5S+mendeteksi+Violation%3A+METALDET1-LINE+8</v>
      </c>
      <c r="AE2148" t="str">
        <f t="shared" si="334"/>
        <v>https://web.whatsapp.com/send/?phone=628999007703&amp;text=Halo+,+Visual+AI+5S+mendeteksi+Violation%3A+METALDET1-LINE+8&amp;type=phone_number&amp;app_absent=0</v>
      </c>
      <c r="AF2148" t="b">
        <f>IF(ISNA(VLOOKUP(D2148&amp;"-"&amp;AB2148, Ref_Kontak!$A:$E, 4, FALSE)), FALSE, TRUE)</f>
        <v>0</v>
      </c>
      <c r="AG2148" t="str">
        <f>_xlfn.IFNA(VLOOKUP(Z2148,Ref_Kontak!H:H,1,FALSE),"FALSE")</f>
        <v>628999007703</v>
      </c>
      <c r="AH2148" t="str">
        <f t="shared" si="335"/>
        <v>METALDET1-LINE 8</v>
      </c>
      <c r="AI2148">
        <f>IF(I2148="violation",COUNTIF($AH$1:AH2148,AH2148),0)</f>
        <v>966</v>
      </c>
      <c r="AJ2148" t="str">
        <f t="shared" si="336"/>
        <v>violation-METALDET1</v>
      </c>
      <c r="AK2148">
        <f>IF(I2148="violation",COUNTIF($AJ$1:AJ2148,AJ2148),FALSE)</f>
        <v>1781</v>
      </c>
      <c r="AL2148">
        <f t="shared" si="337"/>
        <v>0</v>
      </c>
      <c r="AM2148">
        <f t="shared" si="338"/>
        <v>3</v>
      </c>
      <c r="AN2148" t="str">
        <f t="shared" si="339"/>
        <v>ALERT! 3 Violation founded @METALDET1</v>
      </c>
    </row>
    <row r="2149" spans="1:40">
      <c r="A2149" t="s">
        <v>120</v>
      </c>
      <c r="B2149" t="s">
        <v>121</v>
      </c>
      <c r="C2149" t="s">
        <v>1303</v>
      </c>
      <c r="D2149" t="s">
        <v>589</v>
      </c>
      <c r="E2149">
        <v>1</v>
      </c>
      <c r="G2149" t="s">
        <v>130</v>
      </c>
      <c r="I2149" t="s">
        <v>125</v>
      </c>
      <c r="Z2149" t="str">
        <f>IFERROR(MID(AA2149,FIND("-",H2149,1)+1,20),_xlfn.IFNA(VLOOKUP(F2149&amp;"-"&amp;AA2149,Ref_Kontak!$A:$E,4,FALSE),Ref_Kontak!$H$2))</f>
        <v>628999007703</v>
      </c>
      <c r="AA2149" t="str">
        <f t="shared" si="330"/>
        <v/>
      </c>
      <c r="AB2149" t="str">
        <f t="shared" si="331"/>
        <v/>
      </c>
      <c r="AC2149" t="str">
        <f t="shared" si="332"/>
        <v>628999007703</v>
      </c>
      <c r="AD2149" t="str">
        <f t="shared" si="333"/>
        <v>Halo+,+Visual+AI+5S+mendeteksi+Violation%3A+METALDET1-LINE+13</v>
      </c>
      <c r="AE2149" t="str">
        <f t="shared" si="334"/>
        <v>https://web.whatsapp.com/send/?phone=628999007703&amp;text=Halo+,+Visual+AI+5S+mendeteksi+Violation%3A+METALDET1-LINE+13&amp;type=phone_number&amp;app_absent=0</v>
      </c>
      <c r="AF2149" t="b">
        <f>IF(ISNA(VLOOKUP(D2149&amp;"-"&amp;AB2149, Ref_Kontak!$A:$E, 4, FALSE)), FALSE, TRUE)</f>
        <v>0</v>
      </c>
      <c r="AG2149" t="str">
        <f>_xlfn.IFNA(VLOOKUP(Z2149,Ref_Kontak!H:H,1,FALSE),"FALSE")</f>
        <v>628999007703</v>
      </c>
      <c r="AH2149" t="str">
        <f t="shared" si="335"/>
        <v>METALDET1-LINE 13</v>
      </c>
      <c r="AI2149">
        <f>IF(I2149="violation",COUNTIF($AH$1:AH2149,AH2149),0)</f>
        <v>817</v>
      </c>
      <c r="AJ2149" t="str">
        <f t="shared" si="336"/>
        <v>violation-METALDET1</v>
      </c>
      <c r="AK2149">
        <f>IF(I2149="violation",COUNTIF($AJ$1:AJ2149,AJ2149),FALSE)</f>
        <v>1782</v>
      </c>
      <c r="AL2149">
        <f t="shared" si="337"/>
        <v>0</v>
      </c>
      <c r="AM2149">
        <f t="shared" si="338"/>
        <v>3</v>
      </c>
      <c r="AN2149" t="str">
        <f t="shared" si="339"/>
        <v>ALERT! 3 Violation founded @METALDET1</v>
      </c>
    </row>
    <row r="2150" spans="1:40">
      <c r="A2150" t="s">
        <v>120</v>
      </c>
      <c r="B2150" t="s">
        <v>121</v>
      </c>
      <c r="C2150" t="s">
        <v>1303</v>
      </c>
      <c r="D2150" t="s">
        <v>1232</v>
      </c>
      <c r="E2150">
        <v>1</v>
      </c>
      <c r="G2150" t="s">
        <v>124</v>
      </c>
      <c r="I2150" t="s">
        <v>125</v>
      </c>
      <c r="Z2150" t="str">
        <f>IFERROR(MID(AA2150,FIND("-",H2150,1)+1,20),_xlfn.IFNA(VLOOKUP(F2150&amp;"-"&amp;AA2150,Ref_Kontak!$A:$E,4,FALSE),Ref_Kontak!$H$2))</f>
        <v>628999007703</v>
      </c>
      <c r="AA2150" t="str">
        <f t="shared" si="330"/>
        <v/>
      </c>
      <c r="AB2150" t="str">
        <f t="shared" si="331"/>
        <v/>
      </c>
      <c r="AC2150" t="str">
        <f t="shared" si="332"/>
        <v>628999007703</v>
      </c>
      <c r="AD2150" t="str">
        <f t="shared" si="333"/>
        <v>Halo+,+Visual+AI+5S+mendeteksi+Violation%3A+GUDANGEXP1-LINE+9</v>
      </c>
      <c r="AE2150" t="str">
        <f t="shared" si="334"/>
        <v>https://web.whatsapp.com/send/?phone=628999007703&amp;text=Halo+,+Visual+AI+5S+mendeteksi+Violation%3A+GUDANGEXP1-LINE+9&amp;type=phone_number&amp;app_absent=0</v>
      </c>
      <c r="AF2150" t="b">
        <f>IF(ISNA(VLOOKUP(D2150&amp;"-"&amp;AB2150, Ref_Kontak!$A:$E, 4, FALSE)), FALSE, TRUE)</f>
        <v>0</v>
      </c>
      <c r="AG2150" t="str">
        <f>_xlfn.IFNA(VLOOKUP(Z2150,Ref_Kontak!H:H,1,FALSE),"FALSE")</f>
        <v>628999007703</v>
      </c>
      <c r="AH2150" t="str">
        <f t="shared" si="335"/>
        <v>GUDANGEXP1-LINE 9</v>
      </c>
      <c r="AI2150">
        <f>IF(I2150="violation",COUNTIF($AH$1:AH2150,AH2150),0)</f>
        <v>70</v>
      </c>
      <c r="AJ2150" t="str">
        <f t="shared" si="336"/>
        <v>violation-GUDANGEXP1</v>
      </c>
      <c r="AK2150">
        <f>IF(I2150="violation",COUNTIF($AJ$1:AJ2150,AJ2150),FALSE)</f>
        <v>366</v>
      </c>
      <c r="AL2150">
        <f t="shared" si="337"/>
        <v>0</v>
      </c>
      <c r="AM2150">
        <f t="shared" si="338"/>
        <v>8</v>
      </c>
      <c r="AN2150" t="str">
        <f t="shared" si="339"/>
        <v>ALERT! 8 Violation founded @GUDANGEXP1</v>
      </c>
    </row>
    <row r="2151" spans="1:40">
      <c r="A2151" t="s">
        <v>120</v>
      </c>
      <c r="B2151" t="s">
        <v>121</v>
      </c>
      <c r="C2151" t="s">
        <v>1303</v>
      </c>
      <c r="D2151" t="s">
        <v>129</v>
      </c>
      <c r="E2151">
        <v>1</v>
      </c>
      <c r="G2151" t="s">
        <v>124</v>
      </c>
      <c r="I2151" t="s">
        <v>125</v>
      </c>
      <c r="Z2151" t="str">
        <f>IFERROR(MID(AA2151,FIND("-",H2151,1)+1,20),_xlfn.IFNA(VLOOKUP(F2151&amp;"-"&amp;AA2151,Ref_Kontak!$A:$E,4,FALSE),Ref_Kontak!$H$2))</f>
        <v>628999007703</v>
      </c>
      <c r="AA2151" t="str">
        <f t="shared" si="330"/>
        <v/>
      </c>
      <c r="AB2151" t="str">
        <f t="shared" si="331"/>
        <v/>
      </c>
      <c r="AC2151" t="str">
        <f t="shared" si="332"/>
        <v>628999007703</v>
      </c>
      <c r="AD2151" t="str">
        <f t="shared" si="333"/>
        <v>Halo+,+Visual+AI+5S+mendeteksi+Violation%3A+GUDANGEXP1-LINE+8</v>
      </c>
      <c r="AE2151" t="str">
        <f t="shared" si="334"/>
        <v>https://web.whatsapp.com/send/?phone=628999007703&amp;text=Halo+,+Visual+AI+5S+mendeteksi+Violation%3A+GUDANGEXP1-LINE+8&amp;type=phone_number&amp;app_absent=0</v>
      </c>
      <c r="AF2151" t="b">
        <f>IF(ISNA(VLOOKUP(D2151&amp;"-"&amp;AB2151, Ref_Kontak!$A:$E, 4, FALSE)), FALSE, TRUE)</f>
        <v>0</v>
      </c>
      <c r="AG2151" t="str">
        <f>_xlfn.IFNA(VLOOKUP(Z2151,Ref_Kontak!H:H,1,FALSE),"FALSE")</f>
        <v>628999007703</v>
      </c>
      <c r="AH2151" t="str">
        <f t="shared" si="335"/>
        <v>GUDANGEXP1-LINE 8</v>
      </c>
      <c r="AI2151">
        <f>IF(I2151="violation",COUNTIF($AH$1:AH2151,AH2151),0)</f>
        <v>64</v>
      </c>
      <c r="AJ2151" t="str">
        <f t="shared" si="336"/>
        <v>violation-GUDANGEXP1</v>
      </c>
      <c r="AK2151">
        <f>IF(I2151="violation",COUNTIF($AJ$1:AJ2151,AJ2151),FALSE)</f>
        <v>367</v>
      </c>
      <c r="AL2151">
        <f t="shared" si="337"/>
        <v>0</v>
      </c>
      <c r="AM2151">
        <f t="shared" si="338"/>
        <v>8</v>
      </c>
      <c r="AN2151" t="str">
        <f t="shared" si="339"/>
        <v>ALERT! 8 Violation founded @GUDANGEXP1</v>
      </c>
    </row>
    <row r="2152" spans="1:40">
      <c r="A2152" t="s">
        <v>120</v>
      </c>
      <c r="B2152" t="s">
        <v>121</v>
      </c>
      <c r="C2152" t="s">
        <v>1304</v>
      </c>
      <c r="D2152" t="s">
        <v>129</v>
      </c>
      <c r="E2152">
        <v>1</v>
      </c>
      <c r="G2152" t="s">
        <v>130</v>
      </c>
      <c r="I2152" t="s">
        <v>125</v>
      </c>
      <c r="Z2152" t="str">
        <f>IFERROR(MID(AA2152,FIND("-",H2152,1)+1,20),_xlfn.IFNA(VLOOKUP(F2152&amp;"-"&amp;AA2152,Ref_Kontak!$A:$E,4,FALSE),Ref_Kontak!$H$2))</f>
        <v>628999007703</v>
      </c>
      <c r="AA2152" t="str">
        <f t="shared" si="330"/>
        <v/>
      </c>
      <c r="AB2152" t="str">
        <f t="shared" si="331"/>
        <v/>
      </c>
      <c r="AC2152" t="str">
        <f t="shared" si="332"/>
        <v>628999007703</v>
      </c>
      <c r="AD2152" t="str">
        <f t="shared" si="333"/>
        <v>Halo+,+Visual+AI+5S+mendeteksi+Violation%3A+METALDET1-LINE+8</v>
      </c>
      <c r="AE2152" t="str">
        <f t="shared" si="334"/>
        <v>https://web.whatsapp.com/send/?phone=628999007703&amp;text=Halo+,+Visual+AI+5S+mendeteksi+Violation%3A+METALDET1-LINE+8&amp;type=phone_number&amp;app_absent=0</v>
      </c>
      <c r="AF2152" t="b">
        <f>IF(ISNA(VLOOKUP(D2152&amp;"-"&amp;AB2152, Ref_Kontak!$A:$E, 4, FALSE)), FALSE, TRUE)</f>
        <v>0</v>
      </c>
      <c r="AG2152" t="str">
        <f>_xlfn.IFNA(VLOOKUP(Z2152,Ref_Kontak!H:H,1,FALSE),"FALSE")</f>
        <v>628999007703</v>
      </c>
      <c r="AH2152" t="str">
        <f t="shared" si="335"/>
        <v>METALDET1-LINE 8</v>
      </c>
      <c r="AI2152">
        <f>IF(I2152="violation",COUNTIF($AH$1:AH2152,AH2152),0)</f>
        <v>967</v>
      </c>
      <c r="AJ2152" t="str">
        <f t="shared" si="336"/>
        <v>violation-METALDET1</v>
      </c>
      <c r="AK2152">
        <f>IF(I2152="violation",COUNTIF($AJ$1:AJ2152,AJ2152),FALSE)</f>
        <v>1783</v>
      </c>
      <c r="AL2152">
        <f t="shared" si="337"/>
        <v>0</v>
      </c>
      <c r="AM2152">
        <f t="shared" si="338"/>
        <v>3</v>
      </c>
      <c r="AN2152" t="str">
        <f t="shared" si="339"/>
        <v>ALERT! 3 Violation founded @METALDET1</v>
      </c>
    </row>
    <row r="2153" spans="1:40">
      <c r="A2153" t="s">
        <v>120</v>
      </c>
      <c r="B2153" t="s">
        <v>121</v>
      </c>
      <c r="C2153" t="s">
        <v>1304</v>
      </c>
      <c r="D2153" t="s">
        <v>1232</v>
      </c>
      <c r="E2153">
        <v>1</v>
      </c>
      <c r="G2153" t="s">
        <v>124</v>
      </c>
      <c r="I2153" t="s">
        <v>125</v>
      </c>
      <c r="Z2153" t="str">
        <f>IFERROR(MID(AA2153,FIND("-",H2153,1)+1,20),_xlfn.IFNA(VLOOKUP(F2153&amp;"-"&amp;AA2153,Ref_Kontak!$A:$E,4,FALSE),Ref_Kontak!$H$2))</f>
        <v>628999007703</v>
      </c>
      <c r="AA2153" t="str">
        <f t="shared" si="330"/>
        <v/>
      </c>
      <c r="AB2153" t="str">
        <f t="shared" si="331"/>
        <v/>
      </c>
      <c r="AC2153" t="str">
        <f t="shared" si="332"/>
        <v>628999007703</v>
      </c>
      <c r="AD2153" t="str">
        <f t="shared" si="333"/>
        <v>Halo+,+Visual+AI+5S+mendeteksi+Violation%3A+GUDANGEXP1-LINE+9</v>
      </c>
      <c r="AE2153" t="str">
        <f t="shared" si="334"/>
        <v>https://web.whatsapp.com/send/?phone=628999007703&amp;text=Halo+,+Visual+AI+5S+mendeteksi+Violation%3A+GUDANGEXP1-LINE+9&amp;type=phone_number&amp;app_absent=0</v>
      </c>
      <c r="AF2153" t="b">
        <f>IF(ISNA(VLOOKUP(D2153&amp;"-"&amp;AB2153, Ref_Kontak!$A:$E, 4, FALSE)), FALSE, TRUE)</f>
        <v>0</v>
      </c>
      <c r="AG2153" t="str">
        <f>_xlfn.IFNA(VLOOKUP(Z2153,Ref_Kontak!H:H,1,FALSE),"FALSE")</f>
        <v>628999007703</v>
      </c>
      <c r="AH2153" t="str">
        <f t="shared" si="335"/>
        <v>GUDANGEXP1-LINE 9</v>
      </c>
      <c r="AI2153">
        <f>IF(I2153="violation",COUNTIF($AH$1:AH2153,AH2153),0)</f>
        <v>71</v>
      </c>
      <c r="AJ2153" t="str">
        <f t="shared" si="336"/>
        <v>violation-GUDANGEXP1</v>
      </c>
      <c r="AK2153">
        <f>IF(I2153="violation",COUNTIF($AJ$1:AJ2153,AJ2153),FALSE)</f>
        <v>368</v>
      </c>
      <c r="AL2153">
        <f t="shared" si="337"/>
        <v>0</v>
      </c>
      <c r="AM2153">
        <f t="shared" si="338"/>
        <v>8</v>
      </c>
      <c r="AN2153" t="str">
        <f t="shared" si="339"/>
        <v>ALERT! 8 Violation founded @GUDANGEXP1</v>
      </c>
    </row>
    <row r="2154" spans="1:40">
      <c r="A2154" t="s">
        <v>120</v>
      </c>
      <c r="B2154" t="s">
        <v>121</v>
      </c>
      <c r="C2154" t="s">
        <v>1304</v>
      </c>
      <c r="D2154" t="s">
        <v>129</v>
      </c>
      <c r="E2154">
        <v>1</v>
      </c>
      <c r="G2154" t="s">
        <v>124</v>
      </c>
      <c r="I2154" t="s">
        <v>125</v>
      </c>
      <c r="Z2154" t="str">
        <f>IFERROR(MID(AA2154,FIND("-",H2154,1)+1,20),_xlfn.IFNA(VLOOKUP(F2154&amp;"-"&amp;AA2154,Ref_Kontak!$A:$E,4,FALSE),Ref_Kontak!$H$2))</f>
        <v>628999007703</v>
      </c>
      <c r="AA2154" t="str">
        <f t="shared" si="330"/>
        <v/>
      </c>
      <c r="AB2154" t="str">
        <f t="shared" si="331"/>
        <v/>
      </c>
      <c r="AC2154" t="str">
        <f t="shared" si="332"/>
        <v>628999007703</v>
      </c>
      <c r="AD2154" t="str">
        <f t="shared" si="333"/>
        <v>Halo+,+Visual+AI+5S+mendeteksi+Violation%3A+GUDANGEXP1-LINE+8</v>
      </c>
      <c r="AE2154" t="str">
        <f t="shared" si="334"/>
        <v>https://web.whatsapp.com/send/?phone=628999007703&amp;text=Halo+,+Visual+AI+5S+mendeteksi+Violation%3A+GUDANGEXP1-LINE+8&amp;type=phone_number&amp;app_absent=0</v>
      </c>
      <c r="AF2154" t="b">
        <f>IF(ISNA(VLOOKUP(D2154&amp;"-"&amp;AB2154, Ref_Kontak!$A:$E, 4, FALSE)), FALSE, TRUE)</f>
        <v>0</v>
      </c>
      <c r="AG2154" t="str">
        <f>_xlfn.IFNA(VLOOKUP(Z2154,Ref_Kontak!H:H,1,FALSE),"FALSE")</f>
        <v>628999007703</v>
      </c>
      <c r="AH2154" t="str">
        <f t="shared" si="335"/>
        <v>GUDANGEXP1-LINE 8</v>
      </c>
      <c r="AI2154">
        <f>IF(I2154="violation",COUNTIF($AH$1:AH2154,AH2154),0)</f>
        <v>65</v>
      </c>
      <c r="AJ2154" t="str">
        <f t="shared" si="336"/>
        <v>violation-GUDANGEXP1</v>
      </c>
      <c r="AK2154">
        <f>IF(I2154="violation",COUNTIF($AJ$1:AJ2154,AJ2154),FALSE)</f>
        <v>369</v>
      </c>
      <c r="AL2154">
        <f t="shared" si="337"/>
        <v>0</v>
      </c>
      <c r="AM2154">
        <f t="shared" si="338"/>
        <v>8</v>
      </c>
      <c r="AN2154" t="str">
        <f t="shared" si="339"/>
        <v>ALERT! 8 Violation founded @GUDANGEXP1</v>
      </c>
    </row>
    <row r="2155" spans="1:40">
      <c r="A2155" t="s">
        <v>120</v>
      </c>
      <c r="B2155" t="s">
        <v>121</v>
      </c>
      <c r="C2155" t="s">
        <v>1305</v>
      </c>
      <c r="D2155" t="s">
        <v>589</v>
      </c>
      <c r="E2155">
        <v>1</v>
      </c>
      <c r="G2155" t="s">
        <v>130</v>
      </c>
      <c r="I2155" t="s">
        <v>125</v>
      </c>
      <c r="Z2155" t="str">
        <f>IFERROR(MID(AA2155,FIND("-",H2155,1)+1,20),_xlfn.IFNA(VLOOKUP(F2155&amp;"-"&amp;AA2155,Ref_Kontak!$A:$E,4,FALSE),Ref_Kontak!$H$2))</f>
        <v>628999007703</v>
      </c>
      <c r="AA2155" t="str">
        <f t="shared" si="330"/>
        <v/>
      </c>
      <c r="AB2155" t="str">
        <f t="shared" si="331"/>
        <v/>
      </c>
      <c r="AC2155" t="str">
        <f t="shared" si="332"/>
        <v>628999007703</v>
      </c>
      <c r="AD2155" t="str">
        <f t="shared" si="333"/>
        <v>Halo+,+Visual+AI+5S+mendeteksi+Violation%3A+METALDET1-LINE+13</v>
      </c>
      <c r="AE2155" t="str">
        <f t="shared" si="334"/>
        <v>https://web.whatsapp.com/send/?phone=628999007703&amp;text=Halo+,+Visual+AI+5S+mendeteksi+Violation%3A+METALDET1-LINE+13&amp;type=phone_number&amp;app_absent=0</v>
      </c>
      <c r="AF2155" t="b">
        <f>IF(ISNA(VLOOKUP(D2155&amp;"-"&amp;AB2155, Ref_Kontak!$A:$E, 4, FALSE)), FALSE, TRUE)</f>
        <v>0</v>
      </c>
      <c r="AG2155" t="str">
        <f>_xlfn.IFNA(VLOOKUP(Z2155,Ref_Kontak!H:H,1,FALSE),"FALSE")</f>
        <v>628999007703</v>
      </c>
      <c r="AH2155" t="str">
        <f t="shared" si="335"/>
        <v>METALDET1-LINE 13</v>
      </c>
      <c r="AI2155">
        <f>IF(I2155="violation",COUNTIF($AH$1:AH2155,AH2155),0)</f>
        <v>818</v>
      </c>
      <c r="AJ2155" t="str">
        <f t="shared" si="336"/>
        <v>violation-METALDET1</v>
      </c>
      <c r="AK2155">
        <f>IF(I2155="violation",COUNTIF($AJ$1:AJ2155,AJ2155),FALSE)</f>
        <v>1784</v>
      </c>
      <c r="AL2155">
        <f t="shared" si="337"/>
        <v>0</v>
      </c>
      <c r="AM2155">
        <f t="shared" si="338"/>
        <v>3</v>
      </c>
      <c r="AN2155" t="str">
        <f t="shared" si="339"/>
        <v>ALERT! 3 Violation founded @METALDET1</v>
      </c>
    </row>
    <row r="2156" spans="1:40">
      <c r="A2156" t="s">
        <v>120</v>
      </c>
      <c r="B2156" t="s">
        <v>121</v>
      </c>
      <c r="C2156" t="s">
        <v>1305</v>
      </c>
      <c r="D2156" t="s">
        <v>129</v>
      </c>
      <c r="E2156">
        <v>1</v>
      </c>
      <c r="G2156" t="s">
        <v>130</v>
      </c>
      <c r="I2156" t="s">
        <v>125</v>
      </c>
      <c r="Z2156" t="str">
        <f>IFERROR(MID(AA2156,FIND("-",H2156,1)+1,20),_xlfn.IFNA(VLOOKUP(F2156&amp;"-"&amp;AA2156,Ref_Kontak!$A:$E,4,FALSE),Ref_Kontak!$H$2))</f>
        <v>628999007703</v>
      </c>
      <c r="AA2156" t="str">
        <f t="shared" si="330"/>
        <v/>
      </c>
      <c r="AB2156" t="str">
        <f t="shared" si="331"/>
        <v/>
      </c>
      <c r="AC2156" t="str">
        <f t="shared" si="332"/>
        <v>628999007703</v>
      </c>
      <c r="AD2156" t="str">
        <f t="shared" si="333"/>
        <v>Halo+,+Visual+AI+5S+mendeteksi+Violation%3A+METALDET1-LINE+8</v>
      </c>
      <c r="AE2156" t="str">
        <f t="shared" si="334"/>
        <v>https://web.whatsapp.com/send/?phone=628999007703&amp;text=Halo+,+Visual+AI+5S+mendeteksi+Violation%3A+METALDET1-LINE+8&amp;type=phone_number&amp;app_absent=0</v>
      </c>
      <c r="AF2156" t="b">
        <f>IF(ISNA(VLOOKUP(D2156&amp;"-"&amp;AB2156, Ref_Kontak!$A:$E, 4, FALSE)), FALSE, TRUE)</f>
        <v>0</v>
      </c>
      <c r="AG2156" t="str">
        <f>_xlfn.IFNA(VLOOKUP(Z2156,Ref_Kontak!H:H,1,FALSE),"FALSE")</f>
        <v>628999007703</v>
      </c>
      <c r="AH2156" t="str">
        <f t="shared" si="335"/>
        <v>METALDET1-LINE 8</v>
      </c>
      <c r="AI2156">
        <f>IF(I2156="violation",COUNTIF($AH$1:AH2156,AH2156),0)</f>
        <v>968</v>
      </c>
      <c r="AJ2156" t="str">
        <f t="shared" si="336"/>
        <v>violation-METALDET1</v>
      </c>
      <c r="AK2156">
        <f>IF(I2156="violation",COUNTIF($AJ$1:AJ2156,AJ2156),FALSE)</f>
        <v>1785</v>
      </c>
      <c r="AL2156">
        <f t="shared" si="337"/>
        <v>0</v>
      </c>
      <c r="AM2156">
        <f t="shared" si="338"/>
        <v>3</v>
      </c>
      <c r="AN2156" t="str">
        <f t="shared" si="339"/>
        <v>ALERT! 3 Violation founded @METALDET1</v>
      </c>
    </row>
    <row r="2157" spans="1:40">
      <c r="A2157" t="s">
        <v>120</v>
      </c>
      <c r="B2157" t="s">
        <v>121</v>
      </c>
      <c r="C2157" t="s">
        <v>1305</v>
      </c>
      <c r="D2157" t="s">
        <v>1232</v>
      </c>
      <c r="E2157">
        <v>1</v>
      </c>
      <c r="G2157" t="s">
        <v>124</v>
      </c>
      <c r="I2157" t="s">
        <v>125</v>
      </c>
      <c r="Z2157" t="str">
        <f>IFERROR(MID(AA2157,FIND("-",H2157,1)+1,20),_xlfn.IFNA(VLOOKUP(F2157&amp;"-"&amp;AA2157,Ref_Kontak!$A:$E,4,FALSE),Ref_Kontak!$H$2))</f>
        <v>628999007703</v>
      </c>
      <c r="AA2157" t="str">
        <f t="shared" si="330"/>
        <v/>
      </c>
      <c r="AB2157" t="str">
        <f t="shared" si="331"/>
        <v/>
      </c>
      <c r="AC2157" t="str">
        <f t="shared" si="332"/>
        <v>628999007703</v>
      </c>
      <c r="AD2157" t="str">
        <f t="shared" si="333"/>
        <v>Halo+,+Visual+AI+5S+mendeteksi+Violation%3A+GUDANGEXP1-LINE+9</v>
      </c>
      <c r="AE2157" t="str">
        <f t="shared" si="334"/>
        <v>https://web.whatsapp.com/send/?phone=628999007703&amp;text=Halo+,+Visual+AI+5S+mendeteksi+Violation%3A+GUDANGEXP1-LINE+9&amp;type=phone_number&amp;app_absent=0</v>
      </c>
      <c r="AF2157" t="b">
        <f>IF(ISNA(VLOOKUP(D2157&amp;"-"&amp;AB2157, Ref_Kontak!$A:$E, 4, FALSE)), FALSE, TRUE)</f>
        <v>0</v>
      </c>
      <c r="AG2157" t="str">
        <f>_xlfn.IFNA(VLOOKUP(Z2157,Ref_Kontak!H:H,1,FALSE),"FALSE")</f>
        <v>628999007703</v>
      </c>
      <c r="AH2157" t="str">
        <f t="shared" si="335"/>
        <v>GUDANGEXP1-LINE 9</v>
      </c>
      <c r="AI2157">
        <f>IF(I2157="violation",COUNTIF($AH$1:AH2157,AH2157),0)</f>
        <v>72</v>
      </c>
      <c r="AJ2157" t="str">
        <f t="shared" si="336"/>
        <v>violation-GUDANGEXP1</v>
      </c>
      <c r="AK2157">
        <f>IF(I2157="violation",COUNTIF($AJ$1:AJ2157,AJ2157),FALSE)</f>
        <v>370</v>
      </c>
      <c r="AL2157">
        <f t="shared" si="337"/>
        <v>0</v>
      </c>
      <c r="AM2157">
        <f t="shared" si="338"/>
        <v>8</v>
      </c>
      <c r="AN2157" t="str">
        <f t="shared" si="339"/>
        <v>ALERT! 8 Violation founded @GUDANGEXP1</v>
      </c>
    </row>
    <row r="2158" spans="1:40">
      <c r="A2158" t="s">
        <v>120</v>
      </c>
      <c r="B2158" t="s">
        <v>121</v>
      </c>
      <c r="C2158" t="s">
        <v>1305</v>
      </c>
      <c r="D2158" t="s">
        <v>129</v>
      </c>
      <c r="E2158">
        <v>1</v>
      </c>
      <c r="G2158" t="s">
        <v>124</v>
      </c>
      <c r="I2158" t="s">
        <v>125</v>
      </c>
      <c r="Z2158" t="str">
        <f>IFERROR(MID(AA2158,FIND("-",H2158,1)+1,20),_xlfn.IFNA(VLOOKUP(F2158&amp;"-"&amp;AA2158,Ref_Kontak!$A:$E,4,FALSE),Ref_Kontak!$H$2))</f>
        <v>628999007703</v>
      </c>
      <c r="AA2158" t="str">
        <f t="shared" si="330"/>
        <v/>
      </c>
      <c r="AB2158" t="str">
        <f t="shared" si="331"/>
        <v/>
      </c>
      <c r="AC2158" t="str">
        <f t="shared" si="332"/>
        <v>628999007703</v>
      </c>
      <c r="AD2158" t="str">
        <f t="shared" si="333"/>
        <v>Halo+,+Visual+AI+5S+mendeteksi+Violation%3A+GUDANGEXP1-LINE+8</v>
      </c>
      <c r="AE2158" t="str">
        <f t="shared" si="334"/>
        <v>https://web.whatsapp.com/send/?phone=628999007703&amp;text=Halo+,+Visual+AI+5S+mendeteksi+Violation%3A+GUDANGEXP1-LINE+8&amp;type=phone_number&amp;app_absent=0</v>
      </c>
      <c r="AF2158" t="b">
        <f>IF(ISNA(VLOOKUP(D2158&amp;"-"&amp;AB2158, Ref_Kontak!$A:$E, 4, FALSE)), FALSE, TRUE)</f>
        <v>0</v>
      </c>
      <c r="AG2158" t="str">
        <f>_xlfn.IFNA(VLOOKUP(Z2158,Ref_Kontak!H:H,1,FALSE),"FALSE")</f>
        <v>628999007703</v>
      </c>
      <c r="AH2158" t="str">
        <f t="shared" si="335"/>
        <v>GUDANGEXP1-LINE 8</v>
      </c>
      <c r="AI2158">
        <f>IF(I2158="violation",COUNTIF($AH$1:AH2158,AH2158),0)</f>
        <v>66</v>
      </c>
      <c r="AJ2158" t="str">
        <f t="shared" si="336"/>
        <v>violation-GUDANGEXP1</v>
      </c>
      <c r="AK2158">
        <f>IF(I2158="violation",COUNTIF($AJ$1:AJ2158,AJ2158),FALSE)</f>
        <v>371</v>
      </c>
      <c r="AL2158">
        <f t="shared" si="337"/>
        <v>0</v>
      </c>
      <c r="AM2158">
        <f t="shared" si="338"/>
        <v>8</v>
      </c>
      <c r="AN2158" t="str">
        <f t="shared" si="339"/>
        <v>ALERT! 8 Violation founded @GUDANGEXP1</v>
      </c>
    </row>
    <row r="2159" spans="1:40">
      <c r="A2159" t="s">
        <v>120</v>
      </c>
      <c r="B2159" t="s">
        <v>121</v>
      </c>
      <c r="C2159" t="s">
        <v>1306</v>
      </c>
      <c r="D2159" t="s">
        <v>129</v>
      </c>
      <c r="E2159">
        <v>1</v>
      </c>
      <c r="G2159" t="s">
        <v>130</v>
      </c>
      <c r="I2159" t="s">
        <v>125</v>
      </c>
      <c r="Z2159" t="str">
        <f>IFERROR(MID(AA2159,FIND("-",H2159,1)+1,20),_xlfn.IFNA(VLOOKUP(F2159&amp;"-"&amp;AA2159,Ref_Kontak!$A:$E,4,FALSE),Ref_Kontak!$H$2))</f>
        <v>628999007703</v>
      </c>
      <c r="AA2159" t="str">
        <f t="shared" si="330"/>
        <v/>
      </c>
      <c r="AB2159" t="str">
        <f t="shared" si="331"/>
        <v/>
      </c>
      <c r="AC2159" t="str">
        <f t="shared" si="332"/>
        <v>628999007703</v>
      </c>
      <c r="AD2159" t="str">
        <f t="shared" si="333"/>
        <v>Halo+,+Visual+AI+5S+mendeteksi+Violation%3A+METALDET1-LINE+8</v>
      </c>
      <c r="AE2159" t="str">
        <f t="shared" si="334"/>
        <v>https://web.whatsapp.com/send/?phone=628999007703&amp;text=Halo+,+Visual+AI+5S+mendeteksi+Violation%3A+METALDET1-LINE+8&amp;type=phone_number&amp;app_absent=0</v>
      </c>
      <c r="AF2159" t="b">
        <f>IF(ISNA(VLOOKUP(D2159&amp;"-"&amp;AB2159, Ref_Kontak!$A:$E, 4, FALSE)), FALSE, TRUE)</f>
        <v>0</v>
      </c>
      <c r="AG2159" t="str">
        <f>_xlfn.IFNA(VLOOKUP(Z2159,Ref_Kontak!H:H,1,FALSE),"FALSE")</f>
        <v>628999007703</v>
      </c>
      <c r="AH2159" t="str">
        <f t="shared" si="335"/>
        <v>METALDET1-LINE 8</v>
      </c>
      <c r="AI2159">
        <f>IF(I2159="violation",COUNTIF($AH$1:AH2159,AH2159),0)</f>
        <v>969</v>
      </c>
      <c r="AJ2159" t="str">
        <f t="shared" si="336"/>
        <v>violation-METALDET1</v>
      </c>
      <c r="AK2159">
        <f>IF(I2159="violation",COUNTIF($AJ$1:AJ2159,AJ2159),FALSE)</f>
        <v>1786</v>
      </c>
      <c r="AL2159">
        <f t="shared" si="337"/>
        <v>0</v>
      </c>
      <c r="AM2159">
        <f t="shared" si="338"/>
        <v>3</v>
      </c>
      <c r="AN2159" t="str">
        <f t="shared" si="339"/>
        <v>ALERT! 3 Violation founded @METALDET1</v>
      </c>
    </row>
    <row r="2160" spans="1:40">
      <c r="A2160" t="s">
        <v>120</v>
      </c>
      <c r="B2160" t="s">
        <v>121</v>
      </c>
      <c r="C2160" t="s">
        <v>1306</v>
      </c>
      <c r="D2160" t="s">
        <v>589</v>
      </c>
      <c r="E2160">
        <v>1</v>
      </c>
      <c r="G2160" t="s">
        <v>130</v>
      </c>
      <c r="I2160" t="s">
        <v>125</v>
      </c>
      <c r="Z2160" t="str">
        <f>IFERROR(MID(AA2160,FIND("-",H2160,1)+1,20),_xlfn.IFNA(VLOOKUP(F2160&amp;"-"&amp;AA2160,Ref_Kontak!$A:$E,4,FALSE),Ref_Kontak!$H$2))</f>
        <v>628999007703</v>
      </c>
      <c r="AA2160" t="str">
        <f t="shared" si="330"/>
        <v/>
      </c>
      <c r="AB2160" t="str">
        <f t="shared" si="331"/>
        <v/>
      </c>
      <c r="AC2160" t="str">
        <f t="shared" si="332"/>
        <v>628999007703</v>
      </c>
      <c r="AD2160" t="str">
        <f t="shared" si="333"/>
        <v>Halo+,+Visual+AI+5S+mendeteksi+Violation%3A+METALDET1-LINE+13</v>
      </c>
      <c r="AE2160" t="str">
        <f t="shared" si="334"/>
        <v>https://web.whatsapp.com/send/?phone=628999007703&amp;text=Halo+,+Visual+AI+5S+mendeteksi+Violation%3A+METALDET1-LINE+13&amp;type=phone_number&amp;app_absent=0</v>
      </c>
      <c r="AF2160" t="b">
        <f>IF(ISNA(VLOOKUP(D2160&amp;"-"&amp;AB2160, Ref_Kontak!$A:$E, 4, FALSE)), FALSE, TRUE)</f>
        <v>0</v>
      </c>
      <c r="AG2160" t="str">
        <f>_xlfn.IFNA(VLOOKUP(Z2160,Ref_Kontak!H:H,1,FALSE),"FALSE")</f>
        <v>628999007703</v>
      </c>
      <c r="AH2160" t="str">
        <f t="shared" si="335"/>
        <v>METALDET1-LINE 13</v>
      </c>
      <c r="AI2160">
        <f>IF(I2160="violation",COUNTIF($AH$1:AH2160,AH2160),0)</f>
        <v>819</v>
      </c>
      <c r="AJ2160" t="str">
        <f t="shared" si="336"/>
        <v>violation-METALDET1</v>
      </c>
      <c r="AK2160">
        <f>IF(I2160="violation",COUNTIF($AJ$1:AJ2160,AJ2160),FALSE)</f>
        <v>1787</v>
      </c>
      <c r="AL2160">
        <f t="shared" si="337"/>
        <v>0</v>
      </c>
      <c r="AM2160">
        <f t="shared" si="338"/>
        <v>3</v>
      </c>
      <c r="AN2160" t="str">
        <f t="shared" si="339"/>
        <v>ALERT! 3 Violation founded @METALDET1</v>
      </c>
    </row>
    <row r="2161" spans="1:40">
      <c r="A2161" t="s">
        <v>120</v>
      </c>
      <c r="B2161" t="s">
        <v>121</v>
      </c>
      <c r="C2161" t="s">
        <v>1307</v>
      </c>
      <c r="D2161" t="s">
        <v>129</v>
      </c>
      <c r="E2161">
        <v>1</v>
      </c>
      <c r="G2161" t="s">
        <v>130</v>
      </c>
      <c r="I2161" t="s">
        <v>125</v>
      </c>
      <c r="Z2161" t="str">
        <f>IFERROR(MID(AA2161,FIND("-",H2161,1)+1,20),_xlfn.IFNA(VLOOKUP(F2161&amp;"-"&amp;AA2161,Ref_Kontak!$A:$E,4,FALSE),Ref_Kontak!$H$2))</f>
        <v>628999007703</v>
      </c>
      <c r="AA2161" t="str">
        <f t="shared" si="330"/>
        <v/>
      </c>
      <c r="AB2161" t="str">
        <f t="shared" si="331"/>
        <v/>
      </c>
      <c r="AC2161" t="str">
        <f t="shared" si="332"/>
        <v>628999007703</v>
      </c>
      <c r="AD2161" t="str">
        <f t="shared" si="333"/>
        <v>Halo+,+Visual+AI+5S+mendeteksi+Violation%3A+METALDET1-LINE+8</v>
      </c>
      <c r="AE2161" t="str">
        <f t="shared" si="334"/>
        <v>https://web.whatsapp.com/send/?phone=628999007703&amp;text=Halo+,+Visual+AI+5S+mendeteksi+Violation%3A+METALDET1-LINE+8&amp;type=phone_number&amp;app_absent=0</v>
      </c>
      <c r="AF2161" t="b">
        <f>IF(ISNA(VLOOKUP(D2161&amp;"-"&amp;AB2161, Ref_Kontak!$A:$E, 4, FALSE)), FALSE, TRUE)</f>
        <v>0</v>
      </c>
      <c r="AG2161" t="str">
        <f>_xlfn.IFNA(VLOOKUP(Z2161,Ref_Kontak!H:H,1,FALSE),"FALSE")</f>
        <v>628999007703</v>
      </c>
      <c r="AH2161" t="str">
        <f t="shared" si="335"/>
        <v>METALDET1-LINE 8</v>
      </c>
      <c r="AI2161">
        <f>IF(I2161="violation",COUNTIF($AH$1:AH2161,AH2161),0)</f>
        <v>970</v>
      </c>
      <c r="AJ2161" t="str">
        <f t="shared" si="336"/>
        <v>violation-METALDET1</v>
      </c>
      <c r="AK2161">
        <f>IF(I2161="violation",COUNTIF($AJ$1:AJ2161,AJ2161),FALSE)</f>
        <v>1788</v>
      </c>
      <c r="AL2161">
        <f t="shared" si="337"/>
        <v>0</v>
      </c>
      <c r="AM2161">
        <f t="shared" si="338"/>
        <v>3</v>
      </c>
      <c r="AN2161" t="str">
        <f t="shared" si="339"/>
        <v>ALERT! 3 Violation founded @METALDET1</v>
      </c>
    </row>
    <row r="2162" spans="1:40">
      <c r="A2162" t="s">
        <v>120</v>
      </c>
      <c r="B2162" t="s">
        <v>121</v>
      </c>
      <c r="C2162" t="s">
        <v>1308</v>
      </c>
      <c r="D2162" t="s">
        <v>589</v>
      </c>
      <c r="E2162">
        <v>1</v>
      </c>
      <c r="G2162" t="s">
        <v>130</v>
      </c>
      <c r="I2162" t="s">
        <v>125</v>
      </c>
      <c r="Z2162" t="str">
        <f>IFERROR(MID(AA2162,FIND("-",H2162,1)+1,20),_xlfn.IFNA(VLOOKUP(F2162&amp;"-"&amp;AA2162,Ref_Kontak!$A:$E,4,FALSE),Ref_Kontak!$H$2))</f>
        <v>628999007703</v>
      </c>
      <c r="AA2162" t="str">
        <f t="shared" si="330"/>
        <v/>
      </c>
      <c r="AB2162" t="str">
        <f t="shared" si="331"/>
        <v/>
      </c>
      <c r="AC2162" t="str">
        <f t="shared" si="332"/>
        <v>628999007703</v>
      </c>
      <c r="AD2162" t="str">
        <f t="shared" si="333"/>
        <v>Halo+,+Visual+AI+5S+mendeteksi+Violation%3A+METALDET1-LINE+13</v>
      </c>
      <c r="AE2162" t="str">
        <f t="shared" si="334"/>
        <v>https://web.whatsapp.com/send/?phone=628999007703&amp;text=Halo+,+Visual+AI+5S+mendeteksi+Violation%3A+METALDET1-LINE+13&amp;type=phone_number&amp;app_absent=0</v>
      </c>
      <c r="AF2162" t="b">
        <f>IF(ISNA(VLOOKUP(D2162&amp;"-"&amp;AB2162, Ref_Kontak!$A:$E, 4, FALSE)), FALSE, TRUE)</f>
        <v>0</v>
      </c>
      <c r="AG2162" t="str">
        <f>_xlfn.IFNA(VLOOKUP(Z2162,Ref_Kontak!H:H,1,FALSE),"FALSE")</f>
        <v>628999007703</v>
      </c>
      <c r="AH2162" t="str">
        <f t="shared" si="335"/>
        <v>METALDET1-LINE 13</v>
      </c>
      <c r="AI2162">
        <f>IF(I2162="violation",COUNTIF($AH$1:AH2162,AH2162),0)</f>
        <v>820</v>
      </c>
      <c r="AJ2162" t="str">
        <f t="shared" si="336"/>
        <v>violation-METALDET1</v>
      </c>
      <c r="AK2162">
        <f>IF(I2162="violation",COUNTIF($AJ$1:AJ2162,AJ2162),FALSE)</f>
        <v>1789</v>
      </c>
      <c r="AL2162">
        <f t="shared" si="337"/>
        <v>0</v>
      </c>
      <c r="AM2162">
        <f t="shared" si="338"/>
        <v>3</v>
      </c>
      <c r="AN2162" t="str">
        <f t="shared" si="339"/>
        <v>ALERT! 3 Violation founded @METALDET1</v>
      </c>
    </row>
    <row r="2163" spans="1:40">
      <c r="A2163" t="s">
        <v>120</v>
      </c>
      <c r="B2163" t="s">
        <v>121</v>
      </c>
      <c r="C2163" t="s">
        <v>1308</v>
      </c>
      <c r="D2163" t="s">
        <v>129</v>
      </c>
      <c r="E2163">
        <v>1</v>
      </c>
      <c r="G2163" t="s">
        <v>130</v>
      </c>
      <c r="I2163" t="s">
        <v>125</v>
      </c>
      <c r="Z2163" t="str">
        <f>IFERROR(MID(AA2163,FIND("-",H2163,1)+1,20),_xlfn.IFNA(VLOOKUP(F2163&amp;"-"&amp;AA2163,Ref_Kontak!$A:$E,4,FALSE),Ref_Kontak!$H$2))</f>
        <v>628999007703</v>
      </c>
      <c r="AA2163" t="str">
        <f t="shared" si="330"/>
        <v/>
      </c>
      <c r="AB2163" t="str">
        <f t="shared" si="331"/>
        <v/>
      </c>
      <c r="AC2163" t="str">
        <f t="shared" si="332"/>
        <v>628999007703</v>
      </c>
      <c r="AD2163" t="str">
        <f t="shared" si="333"/>
        <v>Halo+,+Visual+AI+5S+mendeteksi+Violation%3A+METALDET1-LINE+8</v>
      </c>
      <c r="AE2163" t="str">
        <f t="shared" si="334"/>
        <v>https://web.whatsapp.com/send/?phone=628999007703&amp;text=Halo+,+Visual+AI+5S+mendeteksi+Violation%3A+METALDET1-LINE+8&amp;type=phone_number&amp;app_absent=0</v>
      </c>
      <c r="AF2163" t="b">
        <f>IF(ISNA(VLOOKUP(D2163&amp;"-"&amp;AB2163, Ref_Kontak!$A:$E, 4, FALSE)), FALSE, TRUE)</f>
        <v>0</v>
      </c>
      <c r="AG2163" t="str">
        <f>_xlfn.IFNA(VLOOKUP(Z2163,Ref_Kontak!H:H,1,FALSE),"FALSE")</f>
        <v>628999007703</v>
      </c>
      <c r="AH2163" t="str">
        <f t="shared" si="335"/>
        <v>METALDET1-LINE 8</v>
      </c>
      <c r="AI2163">
        <f>IF(I2163="violation",COUNTIF($AH$1:AH2163,AH2163),0)</f>
        <v>971</v>
      </c>
      <c r="AJ2163" t="str">
        <f t="shared" si="336"/>
        <v>violation-METALDET1</v>
      </c>
      <c r="AK2163">
        <f>IF(I2163="violation",COUNTIF($AJ$1:AJ2163,AJ2163),FALSE)</f>
        <v>1790</v>
      </c>
      <c r="AL2163">
        <f t="shared" si="337"/>
        <v>0</v>
      </c>
      <c r="AM2163">
        <f t="shared" si="338"/>
        <v>3</v>
      </c>
      <c r="AN2163" t="str">
        <f t="shared" si="339"/>
        <v>ALERT! 3 Violation founded @METALDET1</v>
      </c>
    </row>
    <row r="2164" spans="1:40">
      <c r="A2164" t="s">
        <v>120</v>
      </c>
      <c r="B2164" t="s">
        <v>121</v>
      </c>
      <c r="C2164" t="s">
        <v>1308</v>
      </c>
      <c r="D2164" t="s">
        <v>589</v>
      </c>
      <c r="E2164">
        <v>1</v>
      </c>
      <c r="G2164" t="s">
        <v>130</v>
      </c>
      <c r="I2164" t="s">
        <v>125</v>
      </c>
      <c r="Z2164" t="str">
        <f>IFERROR(MID(AA2164,FIND("-",H2164,1)+1,20),_xlfn.IFNA(VLOOKUP(F2164&amp;"-"&amp;AA2164,Ref_Kontak!$A:$E,4,FALSE),Ref_Kontak!$H$2))</f>
        <v>628999007703</v>
      </c>
      <c r="AA2164" t="str">
        <f t="shared" si="330"/>
        <v/>
      </c>
      <c r="AB2164" t="str">
        <f t="shared" si="331"/>
        <v/>
      </c>
      <c r="AC2164" t="str">
        <f t="shared" si="332"/>
        <v>628999007703</v>
      </c>
      <c r="AD2164" t="str">
        <f t="shared" si="333"/>
        <v>Halo+,+Visual+AI+5S+mendeteksi+Violation%3A+METALDET1-LINE+13</v>
      </c>
      <c r="AE2164" t="str">
        <f t="shared" si="334"/>
        <v>https://web.whatsapp.com/send/?phone=628999007703&amp;text=Halo+,+Visual+AI+5S+mendeteksi+Violation%3A+METALDET1-LINE+13&amp;type=phone_number&amp;app_absent=0</v>
      </c>
      <c r="AF2164" t="b">
        <f>IF(ISNA(VLOOKUP(D2164&amp;"-"&amp;AB2164, Ref_Kontak!$A:$E, 4, FALSE)), FALSE, TRUE)</f>
        <v>0</v>
      </c>
      <c r="AG2164" t="str">
        <f>_xlfn.IFNA(VLOOKUP(Z2164,Ref_Kontak!H:H,1,FALSE),"FALSE")</f>
        <v>628999007703</v>
      </c>
      <c r="AH2164" t="str">
        <f t="shared" si="335"/>
        <v>METALDET1-LINE 13</v>
      </c>
      <c r="AI2164">
        <f>IF(I2164="violation",COUNTIF($AH$1:AH2164,AH2164),0)</f>
        <v>821</v>
      </c>
      <c r="AJ2164" t="str">
        <f t="shared" si="336"/>
        <v>violation-METALDET1</v>
      </c>
      <c r="AK2164">
        <f>IF(I2164="violation",COUNTIF($AJ$1:AJ2164,AJ2164),FALSE)</f>
        <v>1791</v>
      </c>
      <c r="AL2164">
        <f t="shared" si="337"/>
        <v>0</v>
      </c>
      <c r="AM2164">
        <f t="shared" si="338"/>
        <v>3</v>
      </c>
      <c r="AN2164" t="str">
        <f t="shared" si="339"/>
        <v>ALERT! 3 Violation founded @METALDET1</v>
      </c>
    </row>
    <row r="2165" spans="1:40">
      <c r="A2165" t="s">
        <v>120</v>
      </c>
      <c r="B2165" t="s">
        <v>121</v>
      </c>
      <c r="C2165" t="s">
        <v>1309</v>
      </c>
      <c r="D2165" t="s">
        <v>129</v>
      </c>
      <c r="E2165">
        <v>1</v>
      </c>
      <c r="G2165" t="s">
        <v>130</v>
      </c>
      <c r="I2165" t="s">
        <v>125</v>
      </c>
      <c r="Z2165" t="str">
        <f>IFERROR(MID(AA2165,FIND("-",H2165,1)+1,20),_xlfn.IFNA(VLOOKUP(F2165&amp;"-"&amp;AA2165,Ref_Kontak!$A:$E,4,FALSE),Ref_Kontak!$H$2))</f>
        <v>628999007703</v>
      </c>
      <c r="AA2165" t="str">
        <f t="shared" si="330"/>
        <v/>
      </c>
      <c r="AB2165" t="str">
        <f t="shared" si="331"/>
        <v/>
      </c>
      <c r="AC2165" t="str">
        <f t="shared" si="332"/>
        <v>628999007703</v>
      </c>
      <c r="AD2165" t="str">
        <f t="shared" si="333"/>
        <v>Halo+,+Visual+AI+5S+mendeteksi+Violation%3A+METALDET1-LINE+8</v>
      </c>
      <c r="AE2165" t="str">
        <f t="shared" si="334"/>
        <v>https://web.whatsapp.com/send/?phone=628999007703&amp;text=Halo+,+Visual+AI+5S+mendeteksi+Violation%3A+METALDET1-LINE+8&amp;type=phone_number&amp;app_absent=0</v>
      </c>
      <c r="AF2165" t="b">
        <f>IF(ISNA(VLOOKUP(D2165&amp;"-"&amp;AB2165, Ref_Kontak!$A:$E, 4, FALSE)), FALSE, TRUE)</f>
        <v>0</v>
      </c>
      <c r="AG2165" t="str">
        <f>_xlfn.IFNA(VLOOKUP(Z2165,Ref_Kontak!H:H,1,FALSE),"FALSE")</f>
        <v>628999007703</v>
      </c>
      <c r="AH2165" t="str">
        <f t="shared" si="335"/>
        <v>METALDET1-LINE 8</v>
      </c>
      <c r="AI2165">
        <f>IF(I2165="violation",COUNTIF($AH$1:AH2165,AH2165),0)</f>
        <v>972</v>
      </c>
      <c r="AJ2165" t="str">
        <f t="shared" si="336"/>
        <v>violation-METALDET1</v>
      </c>
      <c r="AK2165">
        <f>IF(I2165="violation",COUNTIF($AJ$1:AJ2165,AJ2165),FALSE)</f>
        <v>1792</v>
      </c>
      <c r="AL2165">
        <f t="shared" si="337"/>
        <v>0</v>
      </c>
      <c r="AM2165">
        <f t="shared" si="338"/>
        <v>3</v>
      </c>
      <c r="AN2165" t="str">
        <f t="shared" si="339"/>
        <v>ALERT! 3 Violation founded @METALDET1</v>
      </c>
    </row>
    <row r="2166" spans="1:40">
      <c r="A2166" t="s">
        <v>120</v>
      </c>
      <c r="B2166" t="s">
        <v>121</v>
      </c>
      <c r="C2166" t="s">
        <v>1310</v>
      </c>
      <c r="D2166" t="s">
        <v>589</v>
      </c>
      <c r="E2166">
        <v>1</v>
      </c>
      <c r="G2166" t="s">
        <v>130</v>
      </c>
      <c r="I2166" t="s">
        <v>125</v>
      </c>
      <c r="Z2166" t="str">
        <f>IFERROR(MID(AA2166,FIND("-",H2166,1)+1,20),_xlfn.IFNA(VLOOKUP(F2166&amp;"-"&amp;AA2166,Ref_Kontak!$A:$E,4,FALSE),Ref_Kontak!$H$2))</f>
        <v>628999007703</v>
      </c>
      <c r="AA2166" t="str">
        <f t="shared" si="330"/>
        <v/>
      </c>
      <c r="AB2166" t="str">
        <f t="shared" si="331"/>
        <v/>
      </c>
      <c r="AC2166" t="str">
        <f t="shared" si="332"/>
        <v>628999007703</v>
      </c>
      <c r="AD2166" t="str">
        <f t="shared" si="333"/>
        <v>Halo+,+Visual+AI+5S+mendeteksi+Violation%3A+METALDET1-LINE+13</v>
      </c>
      <c r="AE2166" t="str">
        <f t="shared" si="334"/>
        <v>https://web.whatsapp.com/send/?phone=628999007703&amp;text=Halo+,+Visual+AI+5S+mendeteksi+Violation%3A+METALDET1-LINE+13&amp;type=phone_number&amp;app_absent=0</v>
      </c>
      <c r="AF2166" t="b">
        <f>IF(ISNA(VLOOKUP(D2166&amp;"-"&amp;AB2166, Ref_Kontak!$A:$E, 4, FALSE)), FALSE, TRUE)</f>
        <v>0</v>
      </c>
      <c r="AG2166" t="str">
        <f>_xlfn.IFNA(VLOOKUP(Z2166,Ref_Kontak!H:H,1,FALSE),"FALSE")</f>
        <v>628999007703</v>
      </c>
      <c r="AH2166" t="str">
        <f t="shared" si="335"/>
        <v>METALDET1-LINE 13</v>
      </c>
      <c r="AI2166">
        <f>IF(I2166="violation",COUNTIF($AH$1:AH2166,AH2166),0)</f>
        <v>822</v>
      </c>
      <c r="AJ2166" t="str">
        <f t="shared" si="336"/>
        <v>violation-METALDET1</v>
      </c>
      <c r="AK2166">
        <f>IF(I2166="violation",COUNTIF($AJ$1:AJ2166,AJ2166),FALSE)</f>
        <v>1793</v>
      </c>
      <c r="AL2166">
        <f t="shared" si="337"/>
        <v>0</v>
      </c>
      <c r="AM2166">
        <f t="shared" si="338"/>
        <v>3</v>
      </c>
      <c r="AN2166" t="str">
        <f t="shared" si="339"/>
        <v>ALERT! 3 Violation founded @METALDET1</v>
      </c>
    </row>
    <row r="2167" spans="1:40">
      <c r="A2167" t="s">
        <v>120</v>
      </c>
      <c r="B2167" t="s">
        <v>121</v>
      </c>
      <c r="C2167" t="s">
        <v>1310</v>
      </c>
      <c r="D2167" t="s">
        <v>129</v>
      </c>
      <c r="E2167">
        <v>1</v>
      </c>
      <c r="G2167" t="s">
        <v>130</v>
      </c>
      <c r="I2167" t="s">
        <v>125</v>
      </c>
      <c r="Z2167" t="str">
        <f>IFERROR(MID(AA2167,FIND("-",H2167,1)+1,20),_xlfn.IFNA(VLOOKUP(F2167&amp;"-"&amp;AA2167,Ref_Kontak!$A:$E,4,FALSE),Ref_Kontak!$H$2))</f>
        <v>628999007703</v>
      </c>
      <c r="AA2167" t="str">
        <f t="shared" si="330"/>
        <v/>
      </c>
      <c r="AB2167" t="str">
        <f t="shared" si="331"/>
        <v/>
      </c>
      <c r="AC2167" t="str">
        <f t="shared" si="332"/>
        <v>628999007703</v>
      </c>
      <c r="AD2167" t="str">
        <f t="shared" si="333"/>
        <v>Halo+,+Visual+AI+5S+mendeteksi+Violation%3A+METALDET1-LINE+8</v>
      </c>
      <c r="AE2167" t="str">
        <f t="shared" si="334"/>
        <v>https://web.whatsapp.com/send/?phone=628999007703&amp;text=Halo+,+Visual+AI+5S+mendeteksi+Violation%3A+METALDET1-LINE+8&amp;type=phone_number&amp;app_absent=0</v>
      </c>
      <c r="AF2167" t="b">
        <f>IF(ISNA(VLOOKUP(D2167&amp;"-"&amp;AB2167, Ref_Kontak!$A:$E, 4, FALSE)), FALSE, TRUE)</f>
        <v>0</v>
      </c>
      <c r="AG2167" t="str">
        <f>_xlfn.IFNA(VLOOKUP(Z2167,Ref_Kontak!H:H,1,FALSE),"FALSE")</f>
        <v>628999007703</v>
      </c>
      <c r="AH2167" t="str">
        <f t="shared" si="335"/>
        <v>METALDET1-LINE 8</v>
      </c>
      <c r="AI2167">
        <f>IF(I2167="violation",COUNTIF($AH$1:AH2167,AH2167),0)</f>
        <v>973</v>
      </c>
      <c r="AJ2167" t="str">
        <f t="shared" si="336"/>
        <v>violation-METALDET1</v>
      </c>
      <c r="AK2167">
        <f>IF(I2167="violation",COUNTIF($AJ$1:AJ2167,AJ2167),FALSE)</f>
        <v>1794</v>
      </c>
      <c r="AL2167">
        <f t="shared" si="337"/>
        <v>0</v>
      </c>
      <c r="AM2167">
        <f t="shared" si="338"/>
        <v>3</v>
      </c>
      <c r="AN2167" t="str">
        <f t="shared" si="339"/>
        <v>ALERT! 3 Violation founded @METALDET1</v>
      </c>
    </row>
    <row r="2168" spans="1:40">
      <c r="A2168" t="s">
        <v>120</v>
      </c>
      <c r="B2168" t="s">
        <v>121</v>
      </c>
      <c r="C2168" t="s">
        <v>1311</v>
      </c>
      <c r="D2168" t="s">
        <v>129</v>
      </c>
      <c r="E2168">
        <v>1</v>
      </c>
      <c r="G2168" t="s">
        <v>130</v>
      </c>
      <c r="I2168" t="s">
        <v>125</v>
      </c>
      <c r="Z2168" t="str">
        <f>IFERROR(MID(AA2168,FIND("-",H2168,1)+1,20),_xlfn.IFNA(VLOOKUP(F2168&amp;"-"&amp;AA2168,Ref_Kontak!$A:$E,4,FALSE),Ref_Kontak!$H$2))</f>
        <v>628999007703</v>
      </c>
      <c r="AA2168" t="str">
        <f t="shared" si="330"/>
        <v/>
      </c>
      <c r="AB2168" t="str">
        <f t="shared" si="331"/>
        <v/>
      </c>
      <c r="AC2168" t="str">
        <f t="shared" si="332"/>
        <v>628999007703</v>
      </c>
      <c r="AD2168" t="str">
        <f t="shared" si="333"/>
        <v>Halo+,+Visual+AI+5S+mendeteksi+Violation%3A+METALDET1-LINE+8</v>
      </c>
      <c r="AE2168" t="str">
        <f t="shared" si="334"/>
        <v>https://web.whatsapp.com/send/?phone=628999007703&amp;text=Halo+,+Visual+AI+5S+mendeteksi+Violation%3A+METALDET1-LINE+8&amp;type=phone_number&amp;app_absent=0</v>
      </c>
      <c r="AF2168" t="b">
        <f>IF(ISNA(VLOOKUP(D2168&amp;"-"&amp;AB2168, Ref_Kontak!$A:$E, 4, FALSE)), FALSE, TRUE)</f>
        <v>0</v>
      </c>
      <c r="AG2168" t="str">
        <f>_xlfn.IFNA(VLOOKUP(Z2168,Ref_Kontak!H:H,1,FALSE),"FALSE")</f>
        <v>628999007703</v>
      </c>
      <c r="AH2168" t="str">
        <f t="shared" si="335"/>
        <v>METALDET1-LINE 8</v>
      </c>
      <c r="AI2168">
        <f>IF(I2168="violation",COUNTIF($AH$1:AH2168,AH2168),0)</f>
        <v>974</v>
      </c>
      <c r="AJ2168" t="str">
        <f t="shared" si="336"/>
        <v>violation-METALDET1</v>
      </c>
      <c r="AK2168">
        <f>IF(I2168="violation",COUNTIF($AJ$1:AJ2168,AJ2168),FALSE)</f>
        <v>1795</v>
      </c>
      <c r="AL2168">
        <f t="shared" si="337"/>
        <v>0</v>
      </c>
      <c r="AM2168">
        <f t="shared" si="338"/>
        <v>3</v>
      </c>
      <c r="AN2168" t="str">
        <f t="shared" si="339"/>
        <v>ALERT! 3 Violation founded @METALDET1</v>
      </c>
    </row>
    <row r="2169" spans="1:40">
      <c r="A2169" t="s">
        <v>120</v>
      </c>
      <c r="B2169" t="s">
        <v>121</v>
      </c>
      <c r="C2169" t="s">
        <v>1311</v>
      </c>
      <c r="D2169" t="s">
        <v>589</v>
      </c>
      <c r="E2169">
        <v>1</v>
      </c>
      <c r="G2169" t="s">
        <v>130</v>
      </c>
      <c r="I2169" t="s">
        <v>125</v>
      </c>
      <c r="Z2169" t="str">
        <f>IFERROR(MID(AA2169,FIND("-",H2169,1)+1,20),_xlfn.IFNA(VLOOKUP(F2169&amp;"-"&amp;AA2169,Ref_Kontak!$A:$E,4,FALSE),Ref_Kontak!$H$2))</f>
        <v>628999007703</v>
      </c>
      <c r="AA2169" t="str">
        <f t="shared" si="330"/>
        <v/>
      </c>
      <c r="AB2169" t="str">
        <f t="shared" si="331"/>
        <v/>
      </c>
      <c r="AC2169" t="str">
        <f t="shared" si="332"/>
        <v>628999007703</v>
      </c>
      <c r="AD2169" t="str">
        <f t="shared" si="333"/>
        <v>Halo+,+Visual+AI+5S+mendeteksi+Violation%3A+METALDET1-LINE+13</v>
      </c>
      <c r="AE2169" t="str">
        <f t="shared" si="334"/>
        <v>https://web.whatsapp.com/send/?phone=628999007703&amp;text=Halo+,+Visual+AI+5S+mendeteksi+Violation%3A+METALDET1-LINE+13&amp;type=phone_number&amp;app_absent=0</v>
      </c>
      <c r="AF2169" t="b">
        <f>IF(ISNA(VLOOKUP(D2169&amp;"-"&amp;AB2169, Ref_Kontak!$A:$E, 4, FALSE)), FALSE, TRUE)</f>
        <v>0</v>
      </c>
      <c r="AG2169" t="str">
        <f>_xlfn.IFNA(VLOOKUP(Z2169,Ref_Kontak!H:H,1,FALSE),"FALSE")</f>
        <v>628999007703</v>
      </c>
      <c r="AH2169" t="str">
        <f t="shared" si="335"/>
        <v>METALDET1-LINE 13</v>
      </c>
      <c r="AI2169">
        <f>IF(I2169="violation",COUNTIF($AH$1:AH2169,AH2169),0)</f>
        <v>823</v>
      </c>
      <c r="AJ2169" t="str">
        <f t="shared" si="336"/>
        <v>violation-METALDET1</v>
      </c>
      <c r="AK2169">
        <f>IF(I2169="violation",COUNTIF($AJ$1:AJ2169,AJ2169),FALSE)</f>
        <v>1796</v>
      </c>
      <c r="AL2169">
        <f t="shared" si="337"/>
        <v>0</v>
      </c>
      <c r="AM2169">
        <f t="shared" si="338"/>
        <v>3</v>
      </c>
      <c r="AN2169" t="str">
        <f t="shared" si="339"/>
        <v>ALERT! 3 Violation founded @METALDET1</v>
      </c>
    </row>
    <row r="2170" spans="1:40">
      <c r="A2170" t="s">
        <v>120</v>
      </c>
      <c r="B2170" t="s">
        <v>121</v>
      </c>
      <c r="C2170" t="s">
        <v>1312</v>
      </c>
      <c r="D2170" t="s">
        <v>129</v>
      </c>
      <c r="E2170">
        <v>1</v>
      </c>
      <c r="G2170" t="s">
        <v>130</v>
      </c>
      <c r="I2170" t="s">
        <v>125</v>
      </c>
      <c r="Z2170" t="str">
        <f>IFERROR(MID(AA2170,FIND("-",H2170,1)+1,20),_xlfn.IFNA(VLOOKUP(F2170&amp;"-"&amp;AA2170,Ref_Kontak!$A:$E,4,FALSE),Ref_Kontak!$H$2))</f>
        <v>628999007703</v>
      </c>
      <c r="AA2170" t="str">
        <f t="shared" si="330"/>
        <v/>
      </c>
      <c r="AB2170" t="str">
        <f t="shared" si="331"/>
        <v/>
      </c>
      <c r="AC2170" t="str">
        <f t="shared" si="332"/>
        <v>628999007703</v>
      </c>
      <c r="AD2170" t="str">
        <f t="shared" si="333"/>
        <v>Halo+,+Visual+AI+5S+mendeteksi+Violation%3A+METALDET1-LINE+8</v>
      </c>
      <c r="AE2170" t="str">
        <f t="shared" si="334"/>
        <v>https://web.whatsapp.com/send/?phone=628999007703&amp;text=Halo+,+Visual+AI+5S+mendeteksi+Violation%3A+METALDET1-LINE+8&amp;type=phone_number&amp;app_absent=0</v>
      </c>
      <c r="AF2170" t="b">
        <f>IF(ISNA(VLOOKUP(D2170&amp;"-"&amp;AB2170, Ref_Kontak!$A:$E, 4, FALSE)), FALSE, TRUE)</f>
        <v>0</v>
      </c>
      <c r="AG2170" t="str">
        <f>_xlfn.IFNA(VLOOKUP(Z2170,Ref_Kontak!H:H,1,FALSE),"FALSE")</f>
        <v>628999007703</v>
      </c>
      <c r="AH2170" t="str">
        <f t="shared" si="335"/>
        <v>METALDET1-LINE 8</v>
      </c>
      <c r="AI2170">
        <f>IF(I2170="violation",COUNTIF($AH$1:AH2170,AH2170),0)</f>
        <v>975</v>
      </c>
      <c r="AJ2170" t="str">
        <f t="shared" si="336"/>
        <v>violation-METALDET1</v>
      </c>
      <c r="AK2170">
        <f>IF(I2170="violation",COUNTIF($AJ$1:AJ2170,AJ2170),FALSE)</f>
        <v>1797</v>
      </c>
      <c r="AL2170">
        <f t="shared" si="337"/>
        <v>0</v>
      </c>
      <c r="AM2170">
        <f t="shared" si="338"/>
        <v>3</v>
      </c>
      <c r="AN2170" t="str">
        <f t="shared" si="339"/>
        <v>ALERT! 3 Violation founded @METALDET1</v>
      </c>
    </row>
    <row r="2171" spans="1:40">
      <c r="A2171" t="s">
        <v>120</v>
      </c>
      <c r="B2171" t="s">
        <v>121</v>
      </c>
      <c r="C2171" t="s">
        <v>1313</v>
      </c>
      <c r="D2171" t="s">
        <v>589</v>
      </c>
      <c r="E2171">
        <v>1</v>
      </c>
      <c r="G2171" t="s">
        <v>130</v>
      </c>
      <c r="I2171" t="s">
        <v>125</v>
      </c>
      <c r="Z2171" t="str">
        <f>IFERROR(MID(AA2171,FIND("-",H2171,1)+1,20),_xlfn.IFNA(VLOOKUP(F2171&amp;"-"&amp;AA2171,Ref_Kontak!$A:$E,4,FALSE),Ref_Kontak!$H$2))</f>
        <v>628999007703</v>
      </c>
      <c r="AA2171" t="str">
        <f t="shared" si="330"/>
        <v/>
      </c>
      <c r="AB2171" t="str">
        <f t="shared" si="331"/>
        <v/>
      </c>
      <c r="AC2171" t="str">
        <f t="shared" si="332"/>
        <v>628999007703</v>
      </c>
      <c r="AD2171" t="str">
        <f t="shared" si="333"/>
        <v>Halo+,+Visual+AI+5S+mendeteksi+Violation%3A+METALDET1-LINE+13</v>
      </c>
      <c r="AE2171" t="str">
        <f t="shared" si="334"/>
        <v>https://web.whatsapp.com/send/?phone=628999007703&amp;text=Halo+,+Visual+AI+5S+mendeteksi+Violation%3A+METALDET1-LINE+13&amp;type=phone_number&amp;app_absent=0</v>
      </c>
      <c r="AF2171" t="b">
        <f>IF(ISNA(VLOOKUP(D2171&amp;"-"&amp;AB2171, Ref_Kontak!$A:$E, 4, FALSE)), FALSE, TRUE)</f>
        <v>0</v>
      </c>
      <c r="AG2171" t="str">
        <f>_xlfn.IFNA(VLOOKUP(Z2171,Ref_Kontak!H:H,1,FALSE),"FALSE")</f>
        <v>628999007703</v>
      </c>
      <c r="AH2171" t="str">
        <f t="shared" si="335"/>
        <v>METALDET1-LINE 13</v>
      </c>
      <c r="AI2171">
        <f>IF(I2171="violation",COUNTIF($AH$1:AH2171,AH2171),0)</f>
        <v>824</v>
      </c>
      <c r="AJ2171" t="str">
        <f t="shared" si="336"/>
        <v>violation-METALDET1</v>
      </c>
      <c r="AK2171">
        <f>IF(I2171="violation",COUNTIF($AJ$1:AJ2171,AJ2171),FALSE)</f>
        <v>1798</v>
      </c>
      <c r="AL2171">
        <f t="shared" si="337"/>
        <v>0</v>
      </c>
      <c r="AM2171">
        <f t="shared" si="338"/>
        <v>3</v>
      </c>
      <c r="AN2171" t="str">
        <f t="shared" si="339"/>
        <v>ALERT! 3 Violation founded @METALDET1</v>
      </c>
    </row>
    <row r="2172" spans="1:40">
      <c r="A2172" t="s">
        <v>120</v>
      </c>
      <c r="B2172" t="s">
        <v>121</v>
      </c>
      <c r="C2172" t="s">
        <v>1313</v>
      </c>
      <c r="D2172" t="s">
        <v>129</v>
      </c>
      <c r="E2172">
        <v>1</v>
      </c>
      <c r="G2172" t="s">
        <v>130</v>
      </c>
      <c r="I2172" t="s">
        <v>125</v>
      </c>
      <c r="Z2172" t="str">
        <f>IFERROR(MID(AA2172,FIND("-",H2172,1)+1,20),_xlfn.IFNA(VLOOKUP(F2172&amp;"-"&amp;AA2172,Ref_Kontak!$A:$E,4,FALSE),Ref_Kontak!$H$2))</f>
        <v>628999007703</v>
      </c>
      <c r="AA2172" t="str">
        <f t="shared" si="330"/>
        <v/>
      </c>
      <c r="AB2172" t="str">
        <f t="shared" si="331"/>
        <v/>
      </c>
      <c r="AC2172" t="str">
        <f t="shared" si="332"/>
        <v>628999007703</v>
      </c>
      <c r="AD2172" t="str">
        <f t="shared" si="333"/>
        <v>Halo+,+Visual+AI+5S+mendeteksi+Violation%3A+METALDET1-LINE+8</v>
      </c>
      <c r="AE2172" t="str">
        <f t="shared" si="334"/>
        <v>https://web.whatsapp.com/send/?phone=628999007703&amp;text=Halo+,+Visual+AI+5S+mendeteksi+Violation%3A+METALDET1-LINE+8&amp;type=phone_number&amp;app_absent=0</v>
      </c>
      <c r="AF2172" t="b">
        <f>IF(ISNA(VLOOKUP(D2172&amp;"-"&amp;AB2172, Ref_Kontak!$A:$E, 4, FALSE)), FALSE, TRUE)</f>
        <v>0</v>
      </c>
      <c r="AG2172" t="str">
        <f>_xlfn.IFNA(VLOOKUP(Z2172,Ref_Kontak!H:H,1,FALSE),"FALSE")</f>
        <v>628999007703</v>
      </c>
      <c r="AH2172" t="str">
        <f t="shared" si="335"/>
        <v>METALDET1-LINE 8</v>
      </c>
      <c r="AI2172">
        <f>IF(I2172="violation",COUNTIF($AH$1:AH2172,AH2172),0)</f>
        <v>976</v>
      </c>
      <c r="AJ2172" t="str">
        <f t="shared" si="336"/>
        <v>violation-METALDET1</v>
      </c>
      <c r="AK2172">
        <f>IF(I2172="violation",COUNTIF($AJ$1:AJ2172,AJ2172),FALSE)</f>
        <v>1799</v>
      </c>
      <c r="AL2172">
        <f t="shared" si="337"/>
        <v>0</v>
      </c>
      <c r="AM2172">
        <f t="shared" si="338"/>
        <v>3</v>
      </c>
      <c r="AN2172" t="str">
        <f t="shared" si="339"/>
        <v>ALERT! 3 Violation founded @METALDET1</v>
      </c>
    </row>
    <row r="2173" spans="1:40">
      <c r="A2173" t="s">
        <v>120</v>
      </c>
      <c r="B2173" t="s">
        <v>121</v>
      </c>
      <c r="C2173" t="s">
        <v>1313</v>
      </c>
      <c r="D2173" t="s">
        <v>1232</v>
      </c>
      <c r="E2173">
        <v>1</v>
      </c>
      <c r="G2173" t="s">
        <v>124</v>
      </c>
      <c r="I2173" t="s">
        <v>125</v>
      </c>
      <c r="Z2173" t="str">
        <f>IFERROR(MID(AA2173,FIND("-",H2173,1)+1,20),_xlfn.IFNA(VLOOKUP(F2173&amp;"-"&amp;AA2173,Ref_Kontak!$A:$E,4,FALSE),Ref_Kontak!$H$2))</f>
        <v>628999007703</v>
      </c>
      <c r="AA2173" t="str">
        <f t="shared" si="330"/>
        <v/>
      </c>
      <c r="AB2173" t="str">
        <f t="shared" si="331"/>
        <v/>
      </c>
      <c r="AC2173" t="str">
        <f t="shared" si="332"/>
        <v>628999007703</v>
      </c>
      <c r="AD2173" t="str">
        <f t="shared" si="333"/>
        <v>Halo+,+Visual+AI+5S+mendeteksi+Violation%3A+GUDANGEXP1-LINE+9</v>
      </c>
      <c r="AE2173" t="str">
        <f t="shared" si="334"/>
        <v>https://web.whatsapp.com/send/?phone=628999007703&amp;text=Halo+,+Visual+AI+5S+mendeteksi+Violation%3A+GUDANGEXP1-LINE+9&amp;type=phone_number&amp;app_absent=0</v>
      </c>
      <c r="AF2173" t="b">
        <f>IF(ISNA(VLOOKUP(D2173&amp;"-"&amp;AB2173, Ref_Kontak!$A:$E, 4, FALSE)), FALSE, TRUE)</f>
        <v>0</v>
      </c>
      <c r="AG2173" t="str">
        <f>_xlfn.IFNA(VLOOKUP(Z2173,Ref_Kontak!H:H,1,FALSE),"FALSE")</f>
        <v>628999007703</v>
      </c>
      <c r="AH2173" t="str">
        <f t="shared" si="335"/>
        <v>GUDANGEXP1-LINE 9</v>
      </c>
      <c r="AI2173">
        <f>IF(I2173="violation",COUNTIF($AH$1:AH2173,AH2173),0)</f>
        <v>73</v>
      </c>
      <c r="AJ2173" t="str">
        <f t="shared" si="336"/>
        <v>violation-GUDANGEXP1</v>
      </c>
      <c r="AK2173">
        <f>IF(I2173="violation",COUNTIF($AJ$1:AJ2173,AJ2173),FALSE)</f>
        <v>372</v>
      </c>
      <c r="AL2173">
        <f t="shared" si="337"/>
        <v>0</v>
      </c>
      <c r="AM2173">
        <f t="shared" si="338"/>
        <v>8</v>
      </c>
      <c r="AN2173" t="str">
        <f t="shared" si="339"/>
        <v>ALERT! 8 Violation founded @GUDANGEXP1</v>
      </c>
    </row>
    <row r="2174" spans="1:40">
      <c r="A2174" t="s">
        <v>120</v>
      </c>
      <c r="B2174" t="s">
        <v>121</v>
      </c>
      <c r="C2174" t="s">
        <v>1313</v>
      </c>
      <c r="D2174" t="s">
        <v>129</v>
      </c>
      <c r="E2174">
        <v>1</v>
      </c>
      <c r="G2174" t="s">
        <v>124</v>
      </c>
      <c r="I2174" t="s">
        <v>125</v>
      </c>
      <c r="Z2174" t="str">
        <f>IFERROR(MID(AA2174,FIND("-",H2174,1)+1,20),_xlfn.IFNA(VLOOKUP(F2174&amp;"-"&amp;AA2174,Ref_Kontak!$A:$E,4,FALSE),Ref_Kontak!$H$2))</f>
        <v>628999007703</v>
      </c>
      <c r="AA2174" t="str">
        <f t="shared" si="330"/>
        <v/>
      </c>
      <c r="AB2174" t="str">
        <f t="shared" si="331"/>
        <v/>
      </c>
      <c r="AC2174" t="str">
        <f t="shared" si="332"/>
        <v>628999007703</v>
      </c>
      <c r="AD2174" t="str">
        <f t="shared" si="333"/>
        <v>Halo+,+Visual+AI+5S+mendeteksi+Violation%3A+GUDANGEXP1-LINE+8</v>
      </c>
      <c r="AE2174" t="str">
        <f t="shared" si="334"/>
        <v>https://web.whatsapp.com/send/?phone=628999007703&amp;text=Halo+,+Visual+AI+5S+mendeteksi+Violation%3A+GUDANGEXP1-LINE+8&amp;type=phone_number&amp;app_absent=0</v>
      </c>
      <c r="AF2174" t="b">
        <f>IF(ISNA(VLOOKUP(D2174&amp;"-"&amp;AB2174, Ref_Kontak!$A:$E, 4, FALSE)), FALSE, TRUE)</f>
        <v>0</v>
      </c>
      <c r="AG2174" t="str">
        <f>_xlfn.IFNA(VLOOKUP(Z2174,Ref_Kontak!H:H,1,FALSE),"FALSE")</f>
        <v>628999007703</v>
      </c>
      <c r="AH2174" t="str">
        <f t="shared" si="335"/>
        <v>GUDANGEXP1-LINE 8</v>
      </c>
      <c r="AI2174">
        <f>IF(I2174="violation",COUNTIF($AH$1:AH2174,AH2174),0)</f>
        <v>67</v>
      </c>
      <c r="AJ2174" t="str">
        <f t="shared" si="336"/>
        <v>violation-GUDANGEXP1</v>
      </c>
      <c r="AK2174">
        <f>IF(I2174="violation",COUNTIF($AJ$1:AJ2174,AJ2174),FALSE)</f>
        <v>373</v>
      </c>
      <c r="AL2174">
        <f t="shared" si="337"/>
        <v>0</v>
      </c>
      <c r="AM2174">
        <f t="shared" si="338"/>
        <v>8</v>
      </c>
      <c r="AN2174" t="str">
        <f t="shared" si="339"/>
        <v>ALERT! 8 Violation founded @GUDANGEXP1</v>
      </c>
    </row>
    <row r="2175" spans="1:40">
      <c r="A2175" t="s">
        <v>120</v>
      </c>
      <c r="B2175" t="s">
        <v>121</v>
      </c>
      <c r="C2175" t="s">
        <v>1313</v>
      </c>
      <c r="D2175" t="s">
        <v>589</v>
      </c>
      <c r="E2175">
        <v>1</v>
      </c>
      <c r="G2175" t="s">
        <v>130</v>
      </c>
      <c r="I2175" t="s">
        <v>125</v>
      </c>
      <c r="Z2175" t="str">
        <f>IFERROR(MID(AA2175,FIND("-",H2175,1)+1,20),_xlfn.IFNA(VLOOKUP(F2175&amp;"-"&amp;AA2175,Ref_Kontak!$A:$E,4,FALSE),Ref_Kontak!$H$2))</f>
        <v>628999007703</v>
      </c>
      <c r="AA2175" t="str">
        <f t="shared" si="330"/>
        <v/>
      </c>
      <c r="AB2175" t="str">
        <f t="shared" si="331"/>
        <v/>
      </c>
      <c r="AC2175" t="str">
        <f t="shared" si="332"/>
        <v>628999007703</v>
      </c>
      <c r="AD2175" t="str">
        <f t="shared" si="333"/>
        <v>Halo+,+Visual+AI+5S+mendeteksi+Violation%3A+METALDET1-LINE+13</v>
      </c>
      <c r="AE2175" t="str">
        <f t="shared" si="334"/>
        <v>https://web.whatsapp.com/send/?phone=628999007703&amp;text=Halo+,+Visual+AI+5S+mendeteksi+Violation%3A+METALDET1-LINE+13&amp;type=phone_number&amp;app_absent=0</v>
      </c>
      <c r="AF2175" t="b">
        <f>IF(ISNA(VLOOKUP(D2175&amp;"-"&amp;AB2175, Ref_Kontak!$A:$E, 4, FALSE)), FALSE, TRUE)</f>
        <v>0</v>
      </c>
      <c r="AG2175" t="str">
        <f>_xlfn.IFNA(VLOOKUP(Z2175,Ref_Kontak!H:H,1,FALSE),"FALSE")</f>
        <v>628999007703</v>
      </c>
      <c r="AH2175" t="str">
        <f t="shared" si="335"/>
        <v>METALDET1-LINE 13</v>
      </c>
      <c r="AI2175">
        <f>IF(I2175="violation",COUNTIF($AH$1:AH2175,AH2175),0)</f>
        <v>825</v>
      </c>
      <c r="AJ2175" t="str">
        <f t="shared" si="336"/>
        <v>violation-METALDET1</v>
      </c>
      <c r="AK2175">
        <f>IF(I2175="violation",COUNTIF($AJ$1:AJ2175,AJ2175),FALSE)</f>
        <v>1800</v>
      </c>
      <c r="AL2175">
        <f t="shared" si="337"/>
        <v>0</v>
      </c>
      <c r="AM2175">
        <f t="shared" si="338"/>
        <v>3</v>
      </c>
      <c r="AN2175" t="str">
        <f t="shared" si="339"/>
        <v>ALERT! 3 Violation founded @METALDET1</v>
      </c>
    </row>
    <row r="2176" spans="1:40">
      <c r="A2176" t="s">
        <v>120</v>
      </c>
      <c r="B2176" t="s">
        <v>121</v>
      </c>
      <c r="C2176" t="s">
        <v>1313</v>
      </c>
      <c r="D2176" t="s">
        <v>1232</v>
      </c>
      <c r="E2176">
        <v>1</v>
      </c>
      <c r="G2176" t="s">
        <v>124</v>
      </c>
      <c r="I2176" t="s">
        <v>125</v>
      </c>
      <c r="Z2176" t="str">
        <f>IFERROR(MID(AA2176,FIND("-",H2176,1)+1,20),_xlfn.IFNA(VLOOKUP(F2176&amp;"-"&amp;AA2176,Ref_Kontak!$A:$E,4,FALSE),Ref_Kontak!$H$2))</f>
        <v>628999007703</v>
      </c>
      <c r="AA2176" t="str">
        <f t="shared" si="330"/>
        <v/>
      </c>
      <c r="AB2176" t="str">
        <f t="shared" si="331"/>
        <v/>
      </c>
      <c r="AC2176" t="str">
        <f t="shared" si="332"/>
        <v>628999007703</v>
      </c>
      <c r="AD2176" t="str">
        <f t="shared" si="333"/>
        <v>Halo+,+Visual+AI+5S+mendeteksi+Violation%3A+GUDANGEXP1-LINE+9</v>
      </c>
      <c r="AE2176" t="str">
        <f t="shared" si="334"/>
        <v>https://web.whatsapp.com/send/?phone=628999007703&amp;text=Halo+,+Visual+AI+5S+mendeteksi+Violation%3A+GUDANGEXP1-LINE+9&amp;type=phone_number&amp;app_absent=0</v>
      </c>
      <c r="AF2176" t="b">
        <f>IF(ISNA(VLOOKUP(D2176&amp;"-"&amp;AB2176, Ref_Kontak!$A:$E, 4, FALSE)), FALSE, TRUE)</f>
        <v>0</v>
      </c>
      <c r="AG2176" t="str">
        <f>_xlfn.IFNA(VLOOKUP(Z2176,Ref_Kontak!H:H,1,FALSE),"FALSE")</f>
        <v>628999007703</v>
      </c>
      <c r="AH2176" t="str">
        <f t="shared" si="335"/>
        <v>GUDANGEXP1-LINE 9</v>
      </c>
      <c r="AI2176">
        <f>IF(I2176="violation",COUNTIF($AH$1:AH2176,AH2176),0)</f>
        <v>74</v>
      </c>
      <c r="AJ2176" t="str">
        <f t="shared" si="336"/>
        <v>violation-GUDANGEXP1</v>
      </c>
      <c r="AK2176">
        <f>IF(I2176="violation",COUNTIF($AJ$1:AJ2176,AJ2176),FALSE)</f>
        <v>374</v>
      </c>
      <c r="AL2176">
        <f t="shared" si="337"/>
        <v>0</v>
      </c>
      <c r="AM2176">
        <f t="shared" si="338"/>
        <v>8</v>
      </c>
      <c r="AN2176" t="str">
        <f t="shared" si="339"/>
        <v>ALERT! 8 Violation founded @GUDANGEXP1</v>
      </c>
    </row>
    <row r="2177" spans="1:40">
      <c r="A2177" t="s">
        <v>120</v>
      </c>
      <c r="B2177" t="s">
        <v>121</v>
      </c>
      <c r="C2177" t="s">
        <v>1313</v>
      </c>
      <c r="D2177" t="s">
        <v>129</v>
      </c>
      <c r="E2177">
        <v>1</v>
      </c>
      <c r="G2177" t="s">
        <v>124</v>
      </c>
      <c r="I2177" t="s">
        <v>125</v>
      </c>
      <c r="Z2177" t="str">
        <f>IFERROR(MID(AA2177,FIND("-",H2177,1)+1,20),_xlfn.IFNA(VLOOKUP(F2177&amp;"-"&amp;AA2177,Ref_Kontak!$A:$E,4,FALSE),Ref_Kontak!$H$2))</f>
        <v>628999007703</v>
      </c>
      <c r="AA2177" t="str">
        <f t="shared" si="330"/>
        <v/>
      </c>
      <c r="AB2177" t="str">
        <f t="shared" si="331"/>
        <v/>
      </c>
      <c r="AC2177" t="str">
        <f t="shared" si="332"/>
        <v>628999007703</v>
      </c>
      <c r="AD2177" t="str">
        <f t="shared" si="333"/>
        <v>Halo+,+Visual+AI+5S+mendeteksi+Violation%3A+GUDANGEXP1-LINE+8</v>
      </c>
      <c r="AE2177" t="str">
        <f t="shared" si="334"/>
        <v>https://web.whatsapp.com/send/?phone=628999007703&amp;text=Halo+,+Visual+AI+5S+mendeteksi+Violation%3A+GUDANGEXP1-LINE+8&amp;type=phone_number&amp;app_absent=0</v>
      </c>
      <c r="AF2177" t="b">
        <f>IF(ISNA(VLOOKUP(D2177&amp;"-"&amp;AB2177, Ref_Kontak!$A:$E, 4, FALSE)), FALSE, TRUE)</f>
        <v>0</v>
      </c>
      <c r="AG2177" t="str">
        <f>_xlfn.IFNA(VLOOKUP(Z2177,Ref_Kontak!H:H,1,FALSE),"FALSE")</f>
        <v>628999007703</v>
      </c>
      <c r="AH2177" t="str">
        <f t="shared" si="335"/>
        <v>GUDANGEXP1-LINE 8</v>
      </c>
      <c r="AI2177">
        <f>IF(I2177="violation",COUNTIF($AH$1:AH2177,AH2177),0)</f>
        <v>68</v>
      </c>
      <c r="AJ2177" t="str">
        <f t="shared" si="336"/>
        <v>violation-GUDANGEXP1</v>
      </c>
      <c r="AK2177">
        <f>IF(I2177="violation",COUNTIF($AJ$1:AJ2177,AJ2177),FALSE)</f>
        <v>375</v>
      </c>
      <c r="AL2177">
        <f t="shared" si="337"/>
        <v>0</v>
      </c>
      <c r="AM2177">
        <f t="shared" si="338"/>
        <v>8</v>
      </c>
      <c r="AN2177" t="str">
        <f t="shared" si="339"/>
        <v>ALERT! 8 Violation founded @GUDANGEXP1</v>
      </c>
    </row>
    <row r="2178" spans="1:40">
      <c r="A2178" t="s">
        <v>120</v>
      </c>
      <c r="B2178" t="s">
        <v>121</v>
      </c>
      <c r="C2178" t="s">
        <v>1314</v>
      </c>
      <c r="D2178" t="s">
        <v>129</v>
      </c>
      <c r="E2178">
        <v>1</v>
      </c>
      <c r="G2178" t="s">
        <v>130</v>
      </c>
      <c r="I2178" t="s">
        <v>125</v>
      </c>
      <c r="Z2178" t="str">
        <f>IFERROR(MID(AA2178,FIND("-",H2178,1)+1,20),_xlfn.IFNA(VLOOKUP(F2178&amp;"-"&amp;AA2178,Ref_Kontak!$A:$E,4,FALSE),Ref_Kontak!$H$2))</f>
        <v>628999007703</v>
      </c>
      <c r="AA2178" t="str">
        <f t="shared" ref="AA2178:AA2241" si="340">CLEAN(SUBSTITUTE(H2178," ",""))</f>
        <v/>
      </c>
      <c r="AB2178" t="str">
        <f t="shared" ref="AB2178:AB2241" si="341">IFERROR(LEFT(AA2178,FIND("-",H2178,1)-1),CLEAN(SUBSTITUTE(SUBSTITUTE(H2178," ",""),"-","")))</f>
        <v/>
      </c>
      <c r="AC2178" t="str">
        <f t="shared" ref="AC2178:AC2241" si="342">IF(LEFT(Z2178,1)="0","62"&amp; MID(Z2178,2,999),Z2178)</f>
        <v>628999007703</v>
      </c>
      <c r="AD2178" t="str">
        <f t="shared" ref="AD2178:AD2241" si="343">"Halo+"&amp;AB2178&amp;","&amp;"+Visual+AI+5S+mendeteksi+Violation%3A+"&amp;SUBSTITUTE(AH2178," ","+")</f>
        <v>Halo+,+Visual+AI+5S+mendeteksi+Violation%3A+METALDET1-LINE+8</v>
      </c>
      <c r="AE2178" t="str">
        <f t="shared" ref="AE2178:AE2241" si="344">"https://web.whatsapp.com/send/?phone="&amp;AC2178&amp;"&amp;text="&amp;AD2178&amp;"&amp;type=phone_number&amp;app_absent=0"</f>
        <v>https://web.whatsapp.com/send/?phone=628999007703&amp;text=Halo+,+Visual+AI+5S+mendeteksi+Violation%3A+METALDET1-LINE+8&amp;type=phone_number&amp;app_absent=0</v>
      </c>
      <c r="AF2178" t="b">
        <f>IF(ISNA(VLOOKUP(D2178&amp;"-"&amp;AB2178, Ref_Kontak!$A:$E, 4, FALSE)), FALSE, TRUE)</f>
        <v>0</v>
      </c>
      <c r="AG2178" t="str">
        <f>_xlfn.IFNA(VLOOKUP(Z2178,Ref_Kontak!H:H,1,FALSE),"FALSE")</f>
        <v>628999007703</v>
      </c>
      <c r="AH2178" t="str">
        <f t="shared" ref="AH2178:AH2241" si="345">G2178&amp;"-"&amp;D2178</f>
        <v>METALDET1-LINE 8</v>
      </c>
      <c r="AI2178">
        <f>IF(I2178="violation",COUNTIF($AH$1:AH2178,AH2178),0)</f>
        <v>977</v>
      </c>
      <c r="AJ2178" t="str">
        <f t="shared" si="336"/>
        <v>violation-METALDET1</v>
      </c>
      <c r="AK2178">
        <f>IF(I2178="violation",COUNTIF($AJ$1:AJ2178,AJ2178),FALSE)</f>
        <v>1801</v>
      </c>
      <c r="AL2178">
        <f t="shared" si="337"/>
        <v>0</v>
      </c>
      <c r="AM2178">
        <f t="shared" si="338"/>
        <v>3</v>
      </c>
      <c r="AN2178" t="str">
        <f t="shared" si="339"/>
        <v>ALERT! 3 Violation founded @METALDET1</v>
      </c>
    </row>
    <row r="2179" spans="1:40">
      <c r="A2179" t="s">
        <v>120</v>
      </c>
      <c r="B2179" t="s">
        <v>121</v>
      </c>
      <c r="C2179" t="s">
        <v>1314</v>
      </c>
      <c r="D2179" t="s">
        <v>1232</v>
      </c>
      <c r="E2179">
        <v>1</v>
      </c>
      <c r="G2179" t="s">
        <v>124</v>
      </c>
      <c r="I2179" t="s">
        <v>125</v>
      </c>
      <c r="Z2179" t="str">
        <f>IFERROR(MID(AA2179,FIND("-",H2179,1)+1,20),_xlfn.IFNA(VLOOKUP(F2179&amp;"-"&amp;AA2179,Ref_Kontak!$A:$E,4,FALSE),Ref_Kontak!$H$2))</f>
        <v>628999007703</v>
      </c>
      <c r="AA2179" t="str">
        <f t="shared" si="340"/>
        <v/>
      </c>
      <c r="AB2179" t="str">
        <f t="shared" si="341"/>
        <v/>
      </c>
      <c r="AC2179" t="str">
        <f t="shared" si="342"/>
        <v>628999007703</v>
      </c>
      <c r="AD2179" t="str">
        <f t="shared" si="343"/>
        <v>Halo+,+Visual+AI+5S+mendeteksi+Violation%3A+GUDANGEXP1-LINE+9</v>
      </c>
      <c r="AE2179" t="str">
        <f t="shared" si="344"/>
        <v>https://web.whatsapp.com/send/?phone=628999007703&amp;text=Halo+,+Visual+AI+5S+mendeteksi+Violation%3A+GUDANGEXP1-LINE+9&amp;type=phone_number&amp;app_absent=0</v>
      </c>
      <c r="AF2179" t="b">
        <f>IF(ISNA(VLOOKUP(D2179&amp;"-"&amp;AB2179, Ref_Kontak!$A:$E, 4, FALSE)), FALSE, TRUE)</f>
        <v>0</v>
      </c>
      <c r="AG2179" t="str">
        <f>_xlfn.IFNA(VLOOKUP(Z2179,Ref_Kontak!H:H,1,FALSE),"FALSE")</f>
        <v>628999007703</v>
      </c>
      <c r="AH2179" t="str">
        <f t="shared" si="345"/>
        <v>GUDANGEXP1-LINE 9</v>
      </c>
      <c r="AI2179">
        <f>IF(I2179="violation",COUNTIF($AH$1:AH2179,AH2179),0)</f>
        <v>75</v>
      </c>
      <c r="AJ2179" t="str">
        <f t="shared" ref="AJ2179:AJ2242" si="346">I2179&amp;"-"&amp;G2179</f>
        <v>violation-GUDANGEXP1</v>
      </c>
      <c r="AK2179">
        <f>IF(I2179="violation",COUNTIF($AJ$1:AJ2179,AJ2179),FALSE)</f>
        <v>376</v>
      </c>
      <c r="AL2179">
        <f t="shared" ref="AL2179:AL2242" si="347">IF(AI2179=1,1,0)</f>
        <v>0</v>
      </c>
      <c r="AM2179">
        <f t="shared" ref="AM2179:AM2242" si="348">SUMIF($AJ$2:$AJ$5516,AJ2179,$AL$2:$AL$5516)</f>
        <v>8</v>
      </c>
      <c r="AN2179" t="str">
        <f t="shared" ref="AN2179:AN2242" si="349">"ALERT! " &amp;AM2179&amp; " Violation founded @"&amp;G2179</f>
        <v>ALERT! 8 Violation founded @GUDANGEXP1</v>
      </c>
    </row>
    <row r="2180" spans="1:40">
      <c r="A2180" t="s">
        <v>120</v>
      </c>
      <c r="B2180" t="s">
        <v>121</v>
      </c>
      <c r="C2180" t="s">
        <v>1314</v>
      </c>
      <c r="D2180" t="s">
        <v>129</v>
      </c>
      <c r="E2180">
        <v>1</v>
      </c>
      <c r="G2180" t="s">
        <v>124</v>
      </c>
      <c r="I2180" t="s">
        <v>125</v>
      </c>
      <c r="Z2180" t="str">
        <f>IFERROR(MID(AA2180,FIND("-",H2180,1)+1,20),_xlfn.IFNA(VLOOKUP(F2180&amp;"-"&amp;AA2180,Ref_Kontak!$A:$E,4,FALSE),Ref_Kontak!$H$2))</f>
        <v>628999007703</v>
      </c>
      <c r="AA2180" t="str">
        <f t="shared" si="340"/>
        <v/>
      </c>
      <c r="AB2180" t="str">
        <f t="shared" si="341"/>
        <v/>
      </c>
      <c r="AC2180" t="str">
        <f t="shared" si="342"/>
        <v>628999007703</v>
      </c>
      <c r="AD2180" t="str">
        <f t="shared" si="343"/>
        <v>Halo+,+Visual+AI+5S+mendeteksi+Violation%3A+GUDANGEXP1-LINE+8</v>
      </c>
      <c r="AE2180" t="str">
        <f t="shared" si="344"/>
        <v>https://web.whatsapp.com/send/?phone=628999007703&amp;text=Halo+,+Visual+AI+5S+mendeteksi+Violation%3A+GUDANGEXP1-LINE+8&amp;type=phone_number&amp;app_absent=0</v>
      </c>
      <c r="AF2180" t="b">
        <f>IF(ISNA(VLOOKUP(D2180&amp;"-"&amp;AB2180, Ref_Kontak!$A:$E, 4, FALSE)), FALSE, TRUE)</f>
        <v>0</v>
      </c>
      <c r="AG2180" t="str">
        <f>_xlfn.IFNA(VLOOKUP(Z2180,Ref_Kontak!H:H,1,FALSE),"FALSE")</f>
        <v>628999007703</v>
      </c>
      <c r="AH2180" t="str">
        <f t="shared" si="345"/>
        <v>GUDANGEXP1-LINE 8</v>
      </c>
      <c r="AI2180">
        <f>IF(I2180="violation",COUNTIF($AH$1:AH2180,AH2180),0)</f>
        <v>69</v>
      </c>
      <c r="AJ2180" t="str">
        <f t="shared" si="346"/>
        <v>violation-GUDANGEXP1</v>
      </c>
      <c r="AK2180">
        <f>IF(I2180="violation",COUNTIF($AJ$1:AJ2180,AJ2180),FALSE)</f>
        <v>377</v>
      </c>
      <c r="AL2180">
        <f t="shared" si="347"/>
        <v>0</v>
      </c>
      <c r="AM2180">
        <f t="shared" si="348"/>
        <v>8</v>
      </c>
      <c r="AN2180" t="str">
        <f t="shared" si="349"/>
        <v>ALERT! 8 Violation founded @GUDANGEXP1</v>
      </c>
    </row>
    <row r="2181" spans="1:40">
      <c r="A2181" t="s">
        <v>120</v>
      </c>
      <c r="B2181" t="s">
        <v>121</v>
      </c>
      <c r="C2181" t="s">
        <v>1315</v>
      </c>
      <c r="D2181" t="s">
        <v>589</v>
      </c>
      <c r="E2181">
        <v>1</v>
      </c>
      <c r="G2181" t="s">
        <v>130</v>
      </c>
      <c r="I2181" t="s">
        <v>125</v>
      </c>
      <c r="Z2181" t="str">
        <f>IFERROR(MID(AA2181,FIND("-",H2181,1)+1,20),_xlfn.IFNA(VLOOKUP(F2181&amp;"-"&amp;AA2181,Ref_Kontak!$A:$E,4,FALSE),Ref_Kontak!$H$2))</f>
        <v>628999007703</v>
      </c>
      <c r="AA2181" t="str">
        <f t="shared" si="340"/>
        <v/>
      </c>
      <c r="AB2181" t="str">
        <f t="shared" si="341"/>
        <v/>
      </c>
      <c r="AC2181" t="str">
        <f t="shared" si="342"/>
        <v>628999007703</v>
      </c>
      <c r="AD2181" t="str">
        <f t="shared" si="343"/>
        <v>Halo+,+Visual+AI+5S+mendeteksi+Violation%3A+METALDET1-LINE+13</v>
      </c>
      <c r="AE2181" t="str">
        <f t="shared" si="344"/>
        <v>https://web.whatsapp.com/send/?phone=628999007703&amp;text=Halo+,+Visual+AI+5S+mendeteksi+Violation%3A+METALDET1-LINE+13&amp;type=phone_number&amp;app_absent=0</v>
      </c>
      <c r="AF2181" t="b">
        <f>IF(ISNA(VLOOKUP(D2181&amp;"-"&amp;AB2181, Ref_Kontak!$A:$E, 4, FALSE)), FALSE, TRUE)</f>
        <v>0</v>
      </c>
      <c r="AG2181" t="str">
        <f>_xlfn.IFNA(VLOOKUP(Z2181,Ref_Kontak!H:H,1,FALSE),"FALSE")</f>
        <v>628999007703</v>
      </c>
      <c r="AH2181" t="str">
        <f t="shared" si="345"/>
        <v>METALDET1-LINE 13</v>
      </c>
      <c r="AI2181">
        <f>IF(I2181="violation",COUNTIF($AH$1:AH2181,AH2181),0)</f>
        <v>826</v>
      </c>
      <c r="AJ2181" t="str">
        <f t="shared" si="346"/>
        <v>violation-METALDET1</v>
      </c>
      <c r="AK2181">
        <f>IF(I2181="violation",COUNTIF($AJ$1:AJ2181,AJ2181),FALSE)</f>
        <v>1802</v>
      </c>
      <c r="AL2181">
        <f t="shared" si="347"/>
        <v>0</v>
      </c>
      <c r="AM2181">
        <f t="shared" si="348"/>
        <v>3</v>
      </c>
      <c r="AN2181" t="str">
        <f t="shared" si="349"/>
        <v>ALERT! 3 Violation founded @METALDET1</v>
      </c>
    </row>
    <row r="2182" spans="1:40">
      <c r="A2182" t="s">
        <v>120</v>
      </c>
      <c r="B2182" t="s">
        <v>121</v>
      </c>
      <c r="C2182" t="s">
        <v>1315</v>
      </c>
      <c r="D2182" t="s">
        <v>129</v>
      </c>
      <c r="E2182">
        <v>1</v>
      </c>
      <c r="G2182" t="s">
        <v>130</v>
      </c>
      <c r="I2182" t="s">
        <v>125</v>
      </c>
      <c r="Z2182" t="str">
        <f>IFERROR(MID(AA2182,FIND("-",H2182,1)+1,20),_xlfn.IFNA(VLOOKUP(F2182&amp;"-"&amp;AA2182,Ref_Kontak!$A:$E,4,FALSE),Ref_Kontak!$H$2))</f>
        <v>628999007703</v>
      </c>
      <c r="AA2182" t="str">
        <f t="shared" si="340"/>
        <v/>
      </c>
      <c r="AB2182" t="str">
        <f t="shared" si="341"/>
        <v/>
      </c>
      <c r="AC2182" t="str">
        <f t="shared" si="342"/>
        <v>628999007703</v>
      </c>
      <c r="AD2182" t="str">
        <f t="shared" si="343"/>
        <v>Halo+,+Visual+AI+5S+mendeteksi+Violation%3A+METALDET1-LINE+8</v>
      </c>
      <c r="AE2182" t="str">
        <f t="shared" si="344"/>
        <v>https://web.whatsapp.com/send/?phone=628999007703&amp;text=Halo+,+Visual+AI+5S+mendeteksi+Violation%3A+METALDET1-LINE+8&amp;type=phone_number&amp;app_absent=0</v>
      </c>
      <c r="AF2182" t="b">
        <f>IF(ISNA(VLOOKUP(D2182&amp;"-"&amp;AB2182, Ref_Kontak!$A:$E, 4, FALSE)), FALSE, TRUE)</f>
        <v>0</v>
      </c>
      <c r="AG2182" t="str">
        <f>_xlfn.IFNA(VLOOKUP(Z2182,Ref_Kontak!H:H,1,FALSE),"FALSE")</f>
        <v>628999007703</v>
      </c>
      <c r="AH2182" t="str">
        <f t="shared" si="345"/>
        <v>METALDET1-LINE 8</v>
      </c>
      <c r="AI2182">
        <f>IF(I2182="violation",COUNTIF($AH$1:AH2182,AH2182),0)</f>
        <v>978</v>
      </c>
      <c r="AJ2182" t="str">
        <f t="shared" si="346"/>
        <v>violation-METALDET1</v>
      </c>
      <c r="AK2182">
        <f>IF(I2182="violation",COUNTIF($AJ$1:AJ2182,AJ2182),FALSE)</f>
        <v>1803</v>
      </c>
      <c r="AL2182">
        <f t="shared" si="347"/>
        <v>0</v>
      </c>
      <c r="AM2182">
        <f t="shared" si="348"/>
        <v>3</v>
      </c>
      <c r="AN2182" t="str">
        <f t="shared" si="349"/>
        <v>ALERT! 3 Violation founded @METALDET1</v>
      </c>
    </row>
    <row r="2183" spans="1:40">
      <c r="A2183" t="s">
        <v>120</v>
      </c>
      <c r="B2183" t="s">
        <v>121</v>
      </c>
      <c r="C2183" t="s">
        <v>1315</v>
      </c>
      <c r="D2183" t="s">
        <v>1232</v>
      </c>
      <c r="E2183">
        <v>1</v>
      </c>
      <c r="G2183" t="s">
        <v>124</v>
      </c>
      <c r="I2183" t="s">
        <v>125</v>
      </c>
      <c r="Z2183" t="str">
        <f>IFERROR(MID(AA2183,FIND("-",H2183,1)+1,20),_xlfn.IFNA(VLOOKUP(F2183&amp;"-"&amp;AA2183,Ref_Kontak!$A:$E,4,FALSE),Ref_Kontak!$H$2))</f>
        <v>628999007703</v>
      </c>
      <c r="AA2183" t="str">
        <f t="shared" si="340"/>
        <v/>
      </c>
      <c r="AB2183" t="str">
        <f t="shared" si="341"/>
        <v/>
      </c>
      <c r="AC2183" t="str">
        <f t="shared" si="342"/>
        <v>628999007703</v>
      </c>
      <c r="AD2183" t="str">
        <f t="shared" si="343"/>
        <v>Halo+,+Visual+AI+5S+mendeteksi+Violation%3A+GUDANGEXP1-LINE+9</v>
      </c>
      <c r="AE2183" t="str">
        <f t="shared" si="344"/>
        <v>https://web.whatsapp.com/send/?phone=628999007703&amp;text=Halo+,+Visual+AI+5S+mendeteksi+Violation%3A+GUDANGEXP1-LINE+9&amp;type=phone_number&amp;app_absent=0</v>
      </c>
      <c r="AF2183" t="b">
        <f>IF(ISNA(VLOOKUP(D2183&amp;"-"&amp;AB2183, Ref_Kontak!$A:$E, 4, FALSE)), FALSE, TRUE)</f>
        <v>0</v>
      </c>
      <c r="AG2183" t="str">
        <f>_xlfn.IFNA(VLOOKUP(Z2183,Ref_Kontak!H:H,1,FALSE),"FALSE")</f>
        <v>628999007703</v>
      </c>
      <c r="AH2183" t="str">
        <f t="shared" si="345"/>
        <v>GUDANGEXP1-LINE 9</v>
      </c>
      <c r="AI2183">
        <f>IF(I2183="violation",COUNTIF($AH$1:AH2183,AH2183),0)</f>
        <v>76</v>
      </c>
      <c r="AJ2183" t="str">
        <f t="shared" si="346"/>
        <v>violation-GUDANGEXP1</v>
      </c>
      <c r="AK2183">
        <f>IF(I2183="violation",COUNTIF($AJ$1:AJ2183,AJ2183),FALSE)</f>
        <v>378</v>
      </c>
      <c r="AL2183">
        <f t="shared" si="347"/>
        <v>0</v>
      </c>
      <c r="AM2183">
        <f t="shared" si="348"/>
        <v>8</v>
      </c>
      <c r="AN2183" t="str">
        <f t="shared" si="349"/>
        <v>ALERT! 8 Violation founded @GUDANGEXP1</v>
      </c>
    </row>
    <row r="2184" spans="1:40">
      <c r="A2184" t="s">
        <v>120</v>
      </c>
      <c r="B2184" t="s">
        <v>121</v>
      </c>
      <c r="C2184" t="s">
        <v>1315</v>
      </c>
      <c r="D2184" t="s">
        <v>129</v>
      </c>
      <c r="E2184">
        <v>1</v>
      </c>
      <c r="G2184" t="s">
        <v>124</v>
      </c>
      <c r="I2184" t="s">
        <v>125</v>
      </c>
      <c r="Z2184" t="str">
        <f>IFERROR(MID(AA2184,FIND("-",H2184,1)+1,20),_xlfn.IFNA(VLOOKUP(F2184&amp;"-"&amp;AA2184,Ref_Kontak!$A:$E,4,FALSE),Ref_Kontak!$H$2))</f>
        <v>628999007703</v>
      </c>
      <c r="AA2184" t="str">
        <f t="shared" si="340"/>
        <v/>
      </c>
      <c r="AB2184" t="str">
        <f t="shared" si="341"/>
        <v/>
      </c>
      <c r="AC2184" t="str">
        <f t="shared" si="342"/>
        <v>628999007703</v>
      </c>
      <c r="AD2184" t="str">
        <f t="shared" si="343"/>
        <v>Halo+,+Visual+AI+5S+mendeteksi+Violation%3A+GUDANGEXP1-LINE+8</v>
      </c>
      <c r="AE2184" t="str">
        <f t="shared" si="344"/>
        <v>https://web.whatsapp.com/send/?phone=628999007703&amp;text=Halo+,+Visual+AI+5S+mendeteksi+Violation%3A+GUDANGEXP1-LINE+8&amp;type=phone_number&amp;app_absent=0</v>
      </c>
      <c r="AF2184" t="b">
        <f>IF(ISNA(VLOOKUP(D2184&amp;"-"&amp;AB2184, Ref_Kontak!$A:$E, 4, FALSE)), FALSE, TRUE)</f>
        <v>0</v>
      </c>
      <c r="AG2184" t="str">
        <f>_xlfn.IFNA(VLOOKUP(Z2184,Ref_Kontak!H:H,1,FALSE),"FALSE")</f>
        <v>628999007703</v>
      </c>
      <c r="AH2184" t="str">
        <f t="shared" si="345"/>
        <v>GUDANGEXP1-LINE 8</v>
      </c>
      <c r="AI2184">
        <f>IF(I2184="violation",COUNTIF($AH$1:AH2184,AH2184),0)</f>
        <v>70</v>
      </c>
      <c r="AJ2184" t="str">
        <f t="shared" si="346"/>
        <v>violation-GUDANGEXP1</v>
      </c>
      <c r="AK2184">
        <f>IF(I2184="violation",COUNTIF($AJ$1:AJ2184,AJ2184),FALSE)</f>
        <v>379</v>
      </c>
      <c r="AL2184">
        <f t="shared" si="347"/>
        <v>0</v>
      </c>
      <c r="AM2184">
        <f t="shared" si="348"/>
        <v>8</v>
      </c>
      <c r="AN2184" t="str">
        <f t="shared" si="349"/>
        <v>ALERT! 8 Violation founded @GUDANGEXP1</v>
      </c>
    </row>
    <row r="2185" spans="1:40">
      <c r="A2185" t="s">
        <v>120</v>
      </c>
      <c r="B2185" t="s">
        <v>121</v>
      </c>
      <c r="C2185" t="s">
        <v>1316</v>
      </c>
      <c r="D2185" t="s">
        <v>129</v>
      </c>
      <c r="E2185">
        <v>1</v>
      </c>
      <c r="G2185" t="s">
        <v>130</v>
      </c>
      <c r="I2185" t="s">
        <v>125</v>
      </c>
      <c r="Z2185" t="str">
        <f>IFERROR(MID(AA2185,FIND("-",H2185,1)+1,20),_xlfn.IFNA(VLOOKUP(F2185&amp;"-"&amp;AA2185,Ref_Kontak!$A:$E,4,FALSE),Ref_Kontak!$H$2))</f>
        <v>628999007703</v>
      </c>
      <c r="AA2185" t="str">
        <f t="shared" si="340"/>
        <v/>
      </c>
      <c r="AB2185" t="str">
        <f t="shared" si="341"/>
        <v/>
      </c>
      <c r="AC2185" t="str">
        <f t="shared" si="342"/>
        <v>628999007703</v>
      </c>
      <c r="AD2185" t="str">
        <f t="shared" si="343"/>
        <v>Halo+,+Visual+AI+5S+mendeteksi+Violation%3A+METALDET1-LINE+8</v>
      </c>
      <c r="AE2185" t="str">
        <f t="shared" si="344"/>
        <v>https://web.whatsapp.com/send/?phone=628999007703&amp;text=Halo+,+Visual+AI+5S+mendeteksi+Violation%3A+METALDET1-LINE+8&amp;type=phone_number&amp;app_absent=0</v>
      </c>
      <c r="AF2185" t="b">
        <f>IF(ISNA(VLOOKUP(D2185&amp;"-"&amp;AB2185, Ref_Kontak!$A:$E, 4, FALSE)), FALSE, TRUE)</f>
        <v>0</v>
      </c>
      <c r="AG2185" t="str">
        <f>_xlfn.IFNA(VLOOKUP(Z2185,Ref_Kontak!H:H,1,FALSE),"FALSE")</f>
        <v>628999007703</v>
      </c>
      <c r="AH2185" t="str">
        <f t="shared" si="345"/>
        <v>METALDET1-LINE 8</v>
      </c>
      <c r="AI2185">
        <f>IF(I2185="violation",COUNTIF($AH$1:AH2185,AH2185),0)</f>
        <v>979</v>
      </c>
      <c r="AJ2185" t="str">
        <f t="shared" si="346"/>
        <v>violation-METALDET1</v>
      </c>
      <c r="AK2185">
        <f>IF(I2185="violation",COUNTIF($AJ$1:AJ2185,AJ2185),FALSE)</f>
        <v>1804</v>
      </c>
      <c r="AL2185">
        <f t="shared" si="347"/>
        <v>0</v>
      </c>
      <c r="AM2185">
        <f t="shared" si="348"/>
        <v>3</v>
      </c>
      <c r="AN2185" t="str">
        <f t="shared" si="349"/>
        <v>ALERT! 3 Violation founded @METALDET1</v>
      </c>
    </row>
    <row r="2186" spans="1:40">
      <c r="A2186" t="s">
        <v>120</v>
      </c>
      <c r="B2186" t="s">
        <v>121</v>
      </c>
      <c r="C2186" t="s">
        <v>1316</v>
      </c>
      <c r="D2186" t="s">
        <v>589</v>
      </c>
      <c r="E2186">
        <v>1</v>
      </c>
      <c r="G2186" t="s">
        <v>130</v>
      </c>
      <c r="I2186" t="s">
        <v>125</v>
      </c>
      <c r="Z2186" t="str">
        <f>IFERROR(MID(AA2186,FIND("-",H2186,1)+1,20),_xlfn.IFNA(VLOOKUP(F2186&amp;"-"&amp;AA2186,Ref_Kontak!$A:$E,4,FALSE),Ref_Kontak!$H$2))</f>
        <v>628999007703</v>
      </c>
      <c r="AA2186" t="str">
        <f t="shared" si="340"/>
        <v/>
      </c>
      <c r="AB2186" t="str">
        <f t="shared" si="341"/>
        <v/>
      </c>
      <c r="AC2186" t="str">
        <f t="shared" si="342"/>
        <v>628999007703</v>
      </c>
      <c r="AD2186" t="str">
        <f t="shared" si="343"/>
        <v>Halo+,+Visual+AI+5S+mendeteksi+Violation%3A+METALDET1-LINE+13</v>
      </c>
      <c r="AE2186" t="str">
        <f t="shared" si="344"/>
        <v>https://web.whatsapp.com/send/?phone=628999007703&amp;text=Halo+,+Visual+AI+5S+mendeteksi+Violation%3A+METALDET1-LINE+13&amp;type=phone_number&amp;app_absent=0</v>
      </c>
      <c r="AF2186" t="b">
        <f>IF(ISNA(VLOOKUP(D2186&amp;"-"&amp;AB2186, Ref_Kontak!$A:$E, 4, FALSE)), FALSE, TRUE)</f>
        <v>0</v>
      </c>
      <c r="AG2186" t="str">
        <f>_xlfn.IFNA(VLOOKUP(Z2186,Ref_Kontak!H:H,1,FALSE),"FALSE")</f>
        <v>628999007703</v>
      </c>
      <c r="AH2186" t="str">
        <f t="shared" si="345"/>
        <v>METALDET1-LINE 13</v>
      </c>
      <c r="AI2186">
        <f>IF(I2186="violation",COUNTIF($AH$1:AH2186,AH2186),0)</f>
        <v>827</v>
      </c>
      <c r="AJ2186" t="str">
        <f t="shared" si="346"/>
        <v>violation-METALDET1</v>
      </c>
      <c r="AK2186">
        <f>IF(I2186="violation",COUNTIF($AJ$1:AJ2186,AJ2186),FALSE)</f>
        <v>1805</v>
      </c>
      <c r="AL2186">
        <f t="shared" si="347"/>
        <v>0</v>
      </c>
      <c r="AM2186">
        <f t="shared" si="348"/>
        <v>3</v>
      </c>
      <c r="AN2186" t="str">
        <f t="shared" si="349"/>
        <v>ALERT! 3 Violation founded @METALDET1</v>
      </c>
    </row>
    <row r="2187" spans="1:40">
      <c r="A2187" t="s">
        <v>120</v>
      </c>
      <c r="B2187" t="s">
        <v>121</v>
      </c>
      <c r="C2187" t="s">
        <v>1316</v>
      </c>
      <c r="D2187" t="s">
        <v>1232</v>
      </c>
      <c r="E2187">
        <v>1</v>
      </c>
      <c r="G2187" t="s">
        <v>124</v>
      </c>
      <c r="I2187" t="s">
        <v>125</v>
      </c>
      <c r="Z2187" t="str">
        <f>IFERROR(MID(AA2187,FIND("-",H2187,1)+1,20),_xlfn.IFNA(VLOOKUP(F2187&amp;"-"&amp;AA2187,Ref_Kontak!$A:$E,4,FALSE),Ref_Kontak!$H$2))</f>
        <v>628999007703</v>
      </c>
      <c r="AA2187" t="str">
        <f t="shared" si="340"/>
        <v/>
      </c>
      <c r="AB2187" t="str">
        <f t="shared" si="341"/>
        <v/>
      </c>
      <c r="AC2187" t="str">
        <f t="shared" si="342"/>
        <v>628999007703</v>
      </c>
      <c r="AD2187" t="str">
        <f t="shared" si="343"/>
        <v>Halo+,+Visual+AI+5S+mendeteksi+Violation%3A+GUDANGEXP1-LINE+9</v>
      </c>
      <c r="AE2187" t="str">
        <f t="shared" si="344"/>
        <v>https://web.whatsapp.com/send/?phone=628999007703&amp;text=Halo+,+Visual+AI+5S+mendeteksi+Violation%3A+GUDANGEXP1-LINE+9&amp;type=phone_number&amp;app_absent=0</v>
      </c>
      <c r="AF2187" t="b">
        <f>IF(ISNA(VLOOKUP(D2187&amp;"-"&amp;AB2187, Ref_Kontak!$A:$E, 4, FALSE)), FALSE, TRUE)</f>
        <v>0</v>
      </c>
      <c r="AG2187" t="str">
        <f>_xlfn.IFNA(VLOOKUP(Z2187,Ref_Kontak!H:H,1,FALSE),"FALSE")</f>
        <v>628999007703</v>
      </c>
      <c r="AH2187" t="str">
        <f t="shared" si="345"/>
        <v>GUDANGEXP1-LINE 9</v>
      </c>
      <c r="AI2187">
        <f>IF(I2187="violation",COUNTIF($AH$1:AH2187,AH2187),0)</f>
        <v>77</v>
      </c>
      <c r="AJ2187" t="str">
        <f t="shared" si="346"/>
        <v>violation-GUDANGEXP1</v>
      </c>
      <c r="AK2187">
        <f>IF(I2187="violation",COUNTIF($AJ$1:AJ2187,AJ2187),FALSE)</f>
        <v>380</v>
      </c>
      <c r="AL2187">
        <f t="shared" si="347"/>
        <v>0</v>
      </c>
      <c r="AM2187">
        <f t="shared" si="348"/>
        <v>8</v>
      </c>
      <c r="AN2187" t="str">
        <f t="shared" si="349"/>
        <v>ALERT! 8 Violation founded @GUDANGEXP1</v>
      </c>
    </row>
    <row r="2188" spans="1:40">
      <c r="A2188" t="s">
        <v>120</v>
      </c>
      <c r="B2188" t="s">
        <v>121</v>
      </c>
      <c r="C2188" t="s">
        <v>1316</v>
      </c>
      <c r="D2188" t="s">
        <v>129</v>
      </c>
      <c r="E2188">
        <v>1</v>
      </c>
      <c r="G2188" t="s">
        <v>124</v>
      </c>
      <c r="I2188" t="s">
        <v>125</v>
      </c>
      <c r="Z2188" t="str">
        <f>IFERROR(MID(AA2188,FIND("-",H2188,1)+1,20),_xlfn.IFNA(VLOOKUP(F2188&amp;"-"&amp;AA2188,Ref_Kontak!$A:$E,4,FALSE),Ref_Kontak!$H$2))</f>
        <v>628999007703</v>
      </c>
      <c r="AA2188" t="str">
        <f t="shared" si="340"/>
        <v/>
      </c>
      <c r="AB2188" t="str">
        <f t="shared" si="341"/>
        <v/>
      </c>
      <c r="AC2188" t="str">
        <f t="shared" si="342"/>
        <v>628999007703</v>
      </c>
      <c r="AD2188" t="str">
        <f t="shared" si="343"/>
        <v>Halo+,+Visual+AI+5S+mendeteksi+Violation%3A+GUDANGEXP1-LINE+8</v>
      </c>
      <c r="AE2188" t="str">
        <f t="shared" si="344"/>
        <v>https://web.whatsapp.com/send/?phone=628999007703&amp;text=Halo+,+Visual+AI+5S+mendeteksi+Violation%3A+GUDANGEXP1-LINE+8&amp;type=phone_number&amp;app_absent=0</v>
      </c>
      <c r="AF2188" t="b">
        <f>IF(ISNA(VLOOKUP(D2188&amp;"-"&amp;AB2188, Ref_Kontak!$A:$E, 4, FALSE)), FALSE, TRUE)</f>
        <v>0</v>
      </c>
      <c r="AG2188" t="str">
        <f>_xlfn.IFNA(VLOOKUP(Z2188,Ref_Kontak!H:H,1,FALSE),"FALSE")</f>
        <v>628999007703</v>
      </c>
      <c r="AH2188" t="str">
        <f t="shared" si="345"/>
        <v>GUDANGEXP1-LINE 8</v>
      </c>
      <c r="AI2188">
        <f>IF(I2188="violation",COUNTIF($AH$1:AH2188,AH2188),0)</f>
        <v>71</v>
      </c>
      <c r="AJ2188" t="str">
        <f t="shared" si="346"/>
        <v>violation-GUDANGEXP1</v>
      </c>
      <c r="AK2188">
        <f>IF(I2188="violation",COUNTIF($AJ$1:AJ2188,AJ2188),FALSE)</f>
        <v>381</v>
      </c>
      <c r="AL2188">
        <f t="shared" si="347"/>
        <v>0</v>
      </c>
      <c r="AM2188">
        <f t="shared" si="348"/>
        <v>8</v>
      </c>
      <c r="AN2188" t="str">
        <f t="shared" si="349"/>
        <v>ALERT! 8 Violation founded @GUDANGEXP1</v>
      </c>
    </row>
    <row r="2189" spans="1:40">
      <c r="A2189" t="s">
        <v>120</v>
      </c>
      <c r="B2189" t="s">
        <v>121</v>
      </c>
      <c r="C2189" t="s">
        <v>1317</v>
      </c>
      <c r="D2189" t="s">
        <v>129</v>
      </c>
      <c r="E2189">
        <v>1</v>
      </c>
      <c r="G2189" t="s">
        <v>130</v>
      </c>
      <c r="I2189" t="s">
        <v>125</v>
      </c>
      <c r="Z2189" t="str">
        <f>IFERROR(MID(AA2189,FIND("-",H2189,1)+1,20),_xlfn.IFNA(VLOOKUP(F2189&amp;"-"&amp;AA2189,Ref_Kontak!$A:$E,4,FALSE),Ref_Kontak!$H$2))</f>
        <v>628999007703</v>
      </c>
      <c r="AA2189" t="str">
        <f t="shared" si="340"/>
        <v/>
      </c>
      <c r="AB2189" t="str">
        <f t="shared" si="341"/>
        <v/>
      </c>
      <c r="AC2189" t="str">
        <f t="shared" si="342"/>
        <v>628999007703</v>
      </c>
      <c r="AD2189" t="str">
        <f t="shared" si="343"/>
        <v>Halo+,+Visual+AI+5S+mendeteksi+Violation%3A+METALDET1-LINE+8</v>
      </c>
      <c r="AE2189" t="str">
        <f t="shared" si="344"/>
        <v>https://web.whatsapp.com/send/?phone=628999007703&amp;text=Halo+,+Visual+AI+5S+mendeteksi+Violation%3A+METALDET1-LINE+8&amp;type=phone_number&amp;app_absent=0</v>
      </c>
      <c r="AF2189" t="b">
        <f>IF(ISNA(VLOOKUP(D2189&amp;"-"&amp;AB2189, Ref_Kontak!$A:$E, 4, FALSE)), FALSE, TRUE)</f>
        <v>0</v>
      </c>
      <c r="AG2189" t="str">
        <f>_xlfn.IFNA(VLOOKUP(Z2189,Ref_Kontak!H:H,1,FALSE),"FALSE")</f>
        <v>628999007703</v>
      </c>
      <c r="AH2189" t="str">
        <f t="shared" si="345"/>
        <v>METALDET1-LINE 8</v>
      </c>
      <c r="AI2189">
        <f>IF(I2189="violation",COUNTIF($AH$1:AH2189,AH2189),0)</f>
        <v>980</v>
      </c>
      <c r="AJ2189" t="str">
        <f t="shared" si="346"/>
        <v>violation-METALDET1</v>
      </c>
      <c r="AK2189">
        <f>IF(I2189="violation",COUNTIF($AJ$1:AJ2189,AJ2189),FALSE)</f>
        <v>1806</v>
      </c>
      <c r="AL2189">
        <f t="shared" si="347"/>
        <v>0</v>
      </c>
      <c r="AM2189">
        <f t="shared" si="348"/>
        <v>3</v>
      </c>
      <c r="AN2189" t="str">
        <f t="shared" si="349"/>
        <v>ALERT! 3 Violation founded @METALDET1</v>
      </c>
    </row>
    <row r="2190" spans="1:40">
      <c r="A2190" t="s">
        <v>120</v>
      </c>
      <c r="B2190" t="s">
        <v>121</v>
      </c>
      <c r="C2190" t="s">
        <v>1317</v>
      </c>
      <c r="D2190" t="s">
        <v>1232</v>
      </c>
      <c r="E2190">
        <v>1</v>
      </c>
      <c r="G2190" t="s">
        <v>124</v>
      </c>
      <c r="I2190" t="s">
        <v>125</v>
      </c>
      <c r="Z2190" t="str">
        <f>IFERROR(MID(AA2190,FIND("-",H2190,1)+1,20),_xlfn.IFNA(VLOOKUP(F2190&amp;"-"&amp;AA2190,Ref_Kontak!$A:$E,4,FALSE),Ref_Kontak!$H$2))</f>
        <v>628999007703</v>
      </c>
      <c r="AA2190" t="str">
        <f t="shared" si="340"/>
        <v/>
      </c>
      <c r="AB2190" t="str">
        <f t="shared" si="341"/>
        <v/>
      </c>
      <c r="AC2190" t="str">
        <f t="shared" si="342"/>
        <v>628999007703</v>
      </c>
      <c r="AD2190" t="str">
        <f t="shared" si="343"/>
        <v>Halo+,+Visual+AI+5S+mendeteksi+Violation%3A+GUDANGEXP1-LINE+9</v>
      </c>
      <c r="AE2190" t="str">
        <f t="shared" si="344"/>
        <v>https://web.whatsapp.com/send/?phone=628999007703&amp;text=Halo+,+Visual+AI+5S+mendeteksi+Violation%3A+GUDANGEXP1-LINE+9&amp;type=phone_number&amp;app_absent=0</v>
      </c>
      <c r="AF2190" t="b">
        <f>IF(ISNA(VLOOKUP(D2190&amp;"-"&amp;AB2190, Ref_Kontak!$A:$E, 4, FALSE)), FALSE, TRUE)</f>
        <v>0</v>
      </c>
      <c r="AG2190" t="str">
        <f>_xlfn.IFNA(VLOOKUP(Z2190,Ref_Kontak!H:H,1,FALSE),"FALSE")</f>
        <v>628999007703</v>
      </c>
      <c r="AH2190" t="str">
        <f t="shared" si="345"/>
        <v>GUDANGEXP1-LINE 9</v>
      </c>
      <c r="AI2190">
        <f>IF(I2190="violation",COUNTIF($AH$1:AH2190,AH2190),0)</f>
        <v>78</v>
      </c>
      <c r="AJ2190" t="str">
        <f t="shared" si="346"/>
        <v>violation-GUDANGEXP1</v>
      </c>
      <c r="AK2190">
        <f>IF(I2190="violation",COUNTIF($AJ$1:AJ2190,AJ2190),FALSE)</f>
        <v>382</v>
      </c>
      <c r="AL2190">
        <f t="shared" si="347"/>
        <v>0</v>
      </c>
      <c r="AM2190">
        <f t="shared" si="348"/>
        <v>8</v>
      </c>
      <c r="AN2190" t="str">
        <f t="shared" si="349"/>
        <v>ALERT! 8 Violation founded @GUDANGEXP1</v>
      </c>
    </row>
    <row r="2191" spans="1:40">
      <c r="A2191" t="s">
        <v>120</v>
      </c>
      <c r="B2191" t="s">
        <v>121</v>
      </c>
      <c r="C2191" t="s">
        <v>1317</v>
      </c>
      <c r="D2191" t="s">
        <v>129</v>
      </c>
      <c r="E2191">
        <v>1</v>
      </c>
      <c r="G2191" t="s">
        <v>124</v>
      </c>
      <c r="I2191" t="s">
        <v>125</v>
      </c>
      <c r="Z2191" t="str">
        <f>IFERROR(MID(AA2191,FIND("-",H2191,1)+1,20),_xlfn.IFNA(VLOOKUP(F2191&amp;"-"&amp;AA2191,Ref_Kontak!$A:$E,4,FALSE),Ref_Kontak!$H$2))</f>
        <v>628999007703</v>
      </c>
      <c r="AA2191" t="str">
        <f t="shared" si="340"/>
        <v/>
      </c>
      <c r="AB2191" t="str">
        <f t="shared" si="341"/>
        <v/>
      </c>
      <c r="AC2191" t="str">
        <f t="shared" si="342"/>
        <v>628999007703</v>
      </c>
      <c r="AD2191" t="str">
        <f t="shared" si="343"/>
        <v>Halo+,+Visual+AI+5S+mendeteksi+Violation%3A+GUDANGEXP1-LINE+8</v>
      </c>
      <c r="AE2191" t="str">
        <f t="shared" si="344"/>
        <v>https://web.whatsapp.com/send/?phone=628999007703&amp;text=Halo+,+Visual+AI+5S+mendeteksi+Violation%3A+GUDANGEXP1-LINE+8&amp;type=phone_number&amp;app_absent=0</v>
      </c>
      <c r="AF2191" t="b">
        <f>IF(ISNA(VLOOKUP(D2191&amp;"-"&amp;AB2191, Ref_Kontak!$A:$E, 4, FALSE)), FALSE, TRUE)</f>
        <v>0</v>
      </c>
      <c r="AG2191" t="str">
        <f>_xlfn.IFNA(VLOOKUP(Z2191,Ref_Kontak!H:H,1,FALSE),"FALSE")</f>
        <v>628999007703</v>
      </c>
      <c r="AH2191" t="str">
        <f t="shared" si="345"/>
        <v>GUDANGEXP1-LINE 8</v>
      </c>
      <c r="AI2191">
        <f>IF(I2191="violation",COUNTIF($AH$1:AH2191,AH2191),0)</f>
        <v>72</v>
      </c>
      <c r="AJ2191" t="str">
        <f t="shared" si="346"/>
        <v>violation-GUDANGEXP1</v>
      </c>
      <c r="AK2191">
        <f>IF(I2191="violation",COUNTIF($AJ$1:AJ2191,AJ2191),FALSE)</f>
        <v>383</v>
      </c>
      <c r="AL2191">
        <f t="shared" si="347"/>
        <v>0</v>
      </c>
      <c r="AM2191">
        <f t="shared" si="348"/>
        <v>8</v>
      </c>
      <c r="AN2191" t="str">
        <f t="shared" si="349"/>
        <v>ALERT! 8 Violation founded @GUDANGEXP1</v>
      </c>
    </row>
    <row r="2192" spans="1:40">
      <c r="A2192" t="s">
        <v>120</v>
      </c>
      <c r="B2192" t="s">
        <v>121</v>
      </c>
      <c r="C2192" t="s">
        <v>1318</v>
      </c>
      <c r="D2192" t="s">
        <v>589</v>
      </c>
      <c r="E2192">
        <v>1</v>
      </c>
      <c r="G2192" t="s">
        <v>130</v>
      </c>
      <c r="I2192" t="s">
        <v>125</v>
      </c>
      <c r="Z2192" t="str">
        <f>IFERROR(MID(AA2192,FIND("-",H2192,1)+1,20),_xlfn.IFNA(VLOOKUP(F2192&amp;"-"&amp;AA2192,Ref_Kontak!$A:$E,4,FALSE),Ref_Kontak!$H$2))</f>
        <v>628999007703</v>
      </c>
      <c r="AA2192" t="str">
        <f t="shared" si="340"/>
        <v/>
      </c>
      <c r="AB2192" t="str">
        <f t="shared" si="341"/>
        <v/>
      </c>
      <c r="AC2192" t="str">
        <f t="shared" si="342"/>
        <v>628999007703</v>
      </c>
      <c r="AD2192" t="str">
        <f t="shared" si="343"/>
        <v>Halo+,+Visual+AI+5S+mendeteksi+Violation%3A+METALDET1-LINE+13</v>
      </c>
      <c r="AE2192" t="str">
        <f t="shared" si="344"/>
        <v>https://web.whatsapp.com/send/?phone=628999007703&amp;text=Halo+,+Visual+AI+5S+mendeteksi+Violation%3A+METALDET1-LINE+13&amp;type=phone_number&amp;app_absent=0</v>
      </c>
      <c r="AF2192" t="b">
        <f>IF(ISNA(VLOOKUP(D2192&amp;"-"&amp;AB2192, Ref_Kontak!$A:$E, 4, FALSE)), FALSE, TRUE)</f>
        <v>0</v>
      </c>
      <c r="AG2192" t="str">
        <f>_xlfn.IFNA(VLOOKUP(Z2192,Ref_Kontak!H:H,1,FALSE),"FALSE")</f>
        <v>628999007703</v>
      </c>
      <c r="AH2192" t="str">
        <f t="shared" si="345"/>
        <v>METALDET1-LINE 13</v>
      </c>
      <c r="AI2192">
        <f>IF(I2192="violation",COUNTIF($AH$1:AH2192,AH2192),0)</f>
        <v>828</v>
      </c>
      <c r="AJ2192" t="str">
        <f t="shared" si="346"/>
        <v>violation-METALDET1</v>
      </c>
      <c r="AK2192">
        <f>IF(I2192="violation",COUNTIF($AJ$1:AJ2192,AJ2192),FALSE)</f>
        <v>1807</v>
      </c>
      <c r="AL2192">
        <f t="shared" si="347"/>
        <v>0</v>
      </c>
      <c r="AM2192">
        <f t="shared" si="348"/>
        <v>3</v>
      </c>
      <c r="AN2192" t="str">
        <f t="shared" si="349"/>
        <v>ALERT! 3 Violation founded @METALDET1</v>
      </c>
    </row>
    <row r="2193" spans="1:40">
      <c r="A2193" t="s">
        <v>120</v>
      </c>
      <c r="B2193" t="s">
        <v>121</v>
      </c>
      <c r="C2193" t="s">
        <v>1318</v>
      </c>
      <c r="D2193" t="s">
        <v>129</v>
      </c>
      <c r="E2193">
        <v>1</v>
      </c>
      <c r="G2193" t="s">
        <v>130</v>
      </c>
      <c r="I2193" t="s">
        <v>125</v>
      </c>
      <c r="Z2193" t="str">
        <f>IFERROR(MID(AA2193,FIND("-",H2193,1)+1,20),_xlfn.IFNA(VLOOKUP(F2193&amp;"-"&amp;AA2193,Ref_Kontak!$A:$E,4,FALSE),Ref_Kontak!$H$2))</f>
        <v>628999007703</v>
      </c>
      <c r="AA2193" t="str">
        <f t="shared" si="340"/>
        <v/>
      </c>
      <c r="AB2193" t="str">
        <f t="shared" si="341"/>
        <v/>
      </c>
      <c r="AC2193" t="str">
        <f t="shared" si="342"/>
        <v>628999007703</v>
      </c>
      <c r="AD2193" t="str">
        <f t="shared" si="343"/>
        <v>Halo+,+Visual+AI+5S+mendeteksi+Violation%3A+METALDET1-LINE+8</v>
      </c>
      <c r="AE2193" t="str">
        <f t="shared" si="344"/>
        <v>https://web.whatsapp.com/send/?phone=628999007703&amp;text=Halo+,+Visual+AI+5S+mendeteksi+Violation%3A+METALDET1-LINE+8&amp;type=phone_number&amp;app_absent=0</v>
      </c>
      <c r="AF2193" t="b">
        <f>IF(ISNA(VLOOKUP(D2193&amp;"-"&amp;AB2193, Ref_Kontak!$A:$E, 4, FALSE)), FALSE, TRUE)</f>
        <v>0</v>
      </c>
      <c r="AG2193" t="str">
        <f>_xlfn.IFNA(VLOOKUP(Z2193,Ref_Kontak!H:H,1,FALSE),"FALSE")</f>
        <v>628999007703</v>
      </c>
      <c r="AH2193" t="str">
        <f t="shared" si="345"/>
        <v>METALDET1-LINE 8</v>
      </c>
      <c r="AI2193">
        <f>IF(I2193="violation",COUNTIF($AH$1:AH2193,AH2193),0)</f>
        <v>981</v>
      </c>
      <c r="AJ2193" t="str">
        <f t="shared" si="346"/>
        <v>violation-METALDET1</v>
      </c>
      <c r="AK2193">
        <f>IF(I2193="violation",COUNTIF($AJ$1:AJ2193,AJ2193),FALSE)</f>
        <v>1808</v>
      </c>
      <c r="AL2193">
        <f t="shared" si="347"/>
        <v>0</v>
      </c>
      <c r="AM2193">
        <f t="shared" si="348"/>
        <v>3</v>
      </c>
      <c r="AN2193" t="str">
        <f t="shared" si="349"/>
        <v>ALERT! 3 Violation founded @METALDET1</v>
      </c>
    </row>
    <row r="2194" spans="1:40">
      <c r="A2194" t="s">
        <v>120</v>
      </c>
      <c r="B2194" t="s">
        <v>121</v>
      </c>
      <c r="C2194" t="s">
        <v>1318</v>
      </c>
      <c r="D2194" t="s">
        <v>589</v>
      </c>
      <c r="E2194">
        <v>1</v>
      </c>
      <c r="G2194" t="s">
        <v>130</v>
      </c>
      <c r="I2194" t="s">
        <v>125</v>
      </c>
      <c r="Z2194" t="str">
        <f>IFERROR(MID(AA2194,FIND("-",H2194,1)+1,20),_xlfn.IFNA(VLOOKUP(F2194&amp;"-"&amp;AA2194,Ref_Kontak!$A:$E,4,FALSE),Ref_Kontak!$H$2))</f>
        <v>628999007703</v>
      </c>
      <c r="AA2194" t="str">
        <f t="shared" si="340"/>
        <v/>
      </c>
      <c r="AB2194" t="str">
        <f t="shared" si="341"/>
        <v/>
      </c>
      <c r="AC2194" t="str">
        <f t="shared" si="342"/>
        <v>628999007703</v>
      </c>
      <c r="AD2194" t="str">
        <f t="shared" si="343"/>
        <v>Halo+,+Visual+AI+5S+mendeteksi+Violation%3A+METALDET1-LINE+13</v>
      </c>
      <c r="AE2194" t="str">
        <f t="shared" si="344"/>
        <v>https://web.whatsapp.com/send/?phone=628999007703&amp;text=Halo+,+Visual+AI+5S+mendeteksi+Violation%3A+METALDET1-LINE+13&amp;type=phone_number&amp;app_absent=0</v>
      </c>
      <c r="AF2194" t="b">
        <f>IF(ISNA(VLOOKUP(D2194&amp;"-"&amp;AB2194, Ref_Kontak!$A:$E, 4, FALSE)), FALSE, TRUE)</f>
        <v>0</v>
      </c>
      <c r="AG2194" t="str">
        <f>_xlfn.IFNA(VLOOKUP(Z2194,Ref_Kontak!H:H,1,FALSE),"FALSE")</f>
        <v>628999007703</v>
      </c>
      <c r="AH2194" t="str">
        <f t="shared" si="345"/>
        <v>METALDET1-LINE 13</v>
      </c>
      <c r="AI2194">
        <f>IF(I2194="violation",COUNTIF($AH$1:AH2194,AH2194),0)</f>
        <v>829</v>
      </c>
      <c r="AJ2194" t="str">
        <f t="shared" si="346"/>
        <v>violation-METALDET1</v>
      </c>
      <c r="AK2194">
        <f>IF(I2194="violation",COUNTIF($AJ$1:AJ2194,AJ2194),FALSE)</f>
        <v>1809</v>
      </c>
      <c r="AL2194">
        <f t="shared" si="347"/>
        <v>0</v>
      </c>
      <c r="AM2194">
        <f t="shared" si="348"/>
        <v>3</v>
      </c>
      <c r="AN2194" t="str">
        <f t="shared" si="349"/>
        <v>ALERT! 3 Violation founded @METALDET1</v>
      </c>
    </row>
    <row r="2195" spans="1:40">
      <c r="A2195" t="s">
        <v>120</v>
      </c>
      <c r="B2195" t="s">
        <v>121</v>
      </c>
      <c r="C2195" t="s">
        <v>1318</v>
      </c>
      <c r="D2195" t="s">
        <v>1232</v>
      </c>
      <c r="E2195">
        <v>1</v>
      </c>
      <c r="G2195" t="s">
        <v>124</v>
      </c>
      <c r="I2195" t="s">
        <v>125</v>
      </c>
      <c r="Z2195" t="str">
        <f>IFERROR(MID(AA2195,FIND("-",H2195,1)+1,20),_xlfn.IFNA(VLOOKUP(F2195&amp;"-"&amp;AA2195,Ref_Kontak!$A:$E,4,FALSE),Ref_Kontak!$H$2))</f>
        <v>628999007703</v>
      </c>
      <c r="AA2195" t="str">
        <f t="shared" si="340"/>
        <v/>
      </c>
      <c r="AB2195" t="str">
        <f t="shared" si="341"/>
        <v/>
      </c>
      <c r="AC2195" t="str">
        <f t="shared" si="342"/>
        <v>628999007703</v>
      </c>
      <c r="AD2195" t="str">
        <f t="shared" si="343"/>
        <v>Halo+,+Visual+AI+5S+mendeteksi+Violation%3A+GUDANGEXP1-LINE+9</v>
      </c>
      <c r="AE2195" t="str">
        <f t="shared" si="344"/>
        <v>https://web.whatsapp.com/send/?phone=628999007703&amp;text=Halo+,+Visual+AI+5S+mendeteksi+Violation%3A+GUDANGEXP1-LINE+9&amp;type=phone_number&amp;app_absent=0</v>
      </c>
      <c r="AF2195" t="b">
        <f>IF(ISNA(VLOOKUP(D2195&amp;"-"&amp;AB2195, Ref_Kontak!$A:$E, 4, FALSE)), FALSE, TRUE)</f>
        <v>0</v>
      </c>
      <c r="AG2195" t="str">
        <f>_xlfn.IFNA(VLOOKUP(Z2195,Ref_Kontak!H:H,1,FALSE),"FALSE")</f>
        <v>628999007703</v>
      </c>
      <c r="AH2195" t="str">
        <f t="shared" si="345"/>
        <v>GUDANGEXP1-LINE 9</v>
      </c>
      <c r="AI2195">
        <f>IF(I2195="violation",COUNTIF($AH$1:AH2195,AH2195),0)</f>
        <v>79</v>
      </c>
      <c r="AJ2195" t="str">
        <f t="shared" si="346"/>
        <v>violation-GUDANGEXP1</v>
      </c>
      <c r="AK2195">
        <f>IF(I2195="violation",COUNTIF($AJ$1:AJ2195,AJ2195),FALSE)</f>
        <v>384</v>
      </c>
      <c r="AL2195">
        <f t="shared" si="347"/>
        <v>0</v>
      </c>
      <c r="AM2195">
        <f t="shared" si="348"/>
        <v>8</v>
      </c>
      <c r="AN2195" t="str">
        <f t="shared" si="349"/>
        <v>ALERT! 8 Violation founded @GUDANGEXP1</v>
      </c>
    </row>
    <row r="2196" spans="1:40">
      <c r="A2196" t="s">
        <v>120</v>
      </c>
      <c r="B2196" t="s">
        <v>121</v>
      </c>
      <c r="C2196" t="s">
        <v>1318</v>
      </c>
      <c r="D2196" t="s">
        <v>129</v>
      </c>
      <c r="E2196">
        <v>1</v>
      </c>
      <c r="G2196" t="s">
        <v>124</v>
      </c>
      <c r="I2196" t="s">
        <v>125</v>
      </c>
      <c r="Z2196" t="str">
        <f>IFERROR(MID(AA2196,FIND("-",H2196,1)+1,20),_xlfn.IFNA(VLOOKUP(F2196&amp;"-"&amp;AA2196,Ref_Kontak!$A:$E,4,FALSE),Ref_Kontak!$H$2))</f>
        <v>628999007703</v>
      </c>
      <c r="AA2196" t="str">
        <f t="shared" si="340"/>
        <v/>
      </c>
      <c r="AB2196" t="str">
        <f t="shared" si="341"/>
        <v/>
      </c>
      <c r="AC2196" t="str">
        <f t="shared" si="342"/>
        <v>628999007703</v>
      </c>
      <c r="AD2196" t="str">
        <f t="shared" si="343"/>
        <v>Halo+,+Visual+AI+5S+mendeteksi+Violation%3A+GUDANGEXP1-LINE+8</v>
      </c>
      <c r="AE2196" t="str">
        <f t="shared" si="344"/>
        <v>https://web.whatsapp.com/send/?phone=628999007703&amp;text=Halo+,+Visual+AI+5S+mendeteksi+Violation%3A+GUDANGEXP1-LINE+8&amp;type=phone_number&amp;app_absent=0</v>
      </c>
      <c r="AF2196" t="b">
        <f>IF(ISNA(VLOOKUP(D2196&amp;"-"&amp;AB2196, Ref_Kontak!$A:$E, 4, FALSE)), FALSE, TRUE)</f>
        <v>0</v>
      </c>
      <c r="AG2196" t="str">
        <f>_xlfn.IFNA(VLOOKUP(Z2196,Ref_Kontak!H:H,1,FALSE),"FALSE")</f>
        <v>628999007703</v>
      </c>
      <c r="AH2196" t="str">
        <f t="shared" si="345"/>
        <v>GUDANGEXP1-LINE 8</v>
      </c>
      <c r="AI2196">
        <f>IF(I2196="violation",COUNTIF($AH$1:AH2196,AH2196),0)</f>
        <v>73</v>
      </c>
      <c r="AJ2196" t="str">
        <f t="shared" si="346"/>
        <v>violation-GUDANGEXP1</v>
      </c>
      <c r="AK2196">
        <f>IF(I2196="violation",COUNTIF($AJ$1:AJ2196,AJ2196),FALSE)</f>
        <v>385</v>
      </c>
      <c r="AL2196">
        <f t="shared" si="347"/>
        <v>0</v>
      </c>
      <c r="AM2196">
        <f t="shared" si="348"/>
        <v>8</v>
      </c>
      <c r="AN2196" t="str">
        <f t="shared" si="349"/>
        <v>ALERT! 8 Violation founded @GUDANGEXP1</v>
      </c>
    </row>
    <row r="2197" spans="1:40">
      <c r="A2197" t="s">
        <v>120</v>
      </c>
      <c r="B2197" t="s">
        <v>121</v>
      </c>
      <c r="C2197" t="s">
        <v>1319</v>
      </c>
      <c r="D2197" t="s">
        <v>129</v>
      </c>
      <c r="E2197">
        <v>1</v>
      </c>
      <c r="G2197" t="s">
        <v>130</v>
      </c>
      <c r="I2197" t="s">
        <v>125</v>
      </c>
      <c r="Z2197" t="str">
        <f>IFERROR(MID(AA2197,FIND("-",H2197,1)+1,20),_xlfn.IFNA(VLOOKUP(F2197&amp;"-"&amp;AA2197,Ref_Kontak!$A:$E,4,FALSE),Ref_Kontak!$H$2))</f>
        <v>628999007703</v>
      </c>
      <c r="AA2197" t="str">
        <f t="shared" si="340"/>
        <v/>
      </c>
      <c r="AB2197" t="str">
        <f t="shared" si="341"/>
        <v/>
      </c>
      <c r="AC2197" t="str">
        <f t="shared" si="342"/>
        <v>628999007703</v>
      </c>
      <c r="AD2197" t="str">
        <f t="shared" si="343"/>
        <v>Halo+,+Visual+AI+5S+mendeteksi+Violation%3A+METALDET1-LINE+8</v>
      </c>
      <c r="AE2197" t="str">
        <f t="shared" si="344"/>
        <v>https://web.whatsapp.com/send/?phone=628999007703&amp;text=Halo+,+Visual+AI+5S+mendeteksi+Violation%3A+METALDET1-LINE+8&amp;type=phone_number&amp;app_absent=0</v>
      </c>
      <c r="AF2197" t="b">
        <f>IF(ISNA(VLOOKUP(D2197&amp;"-"&amp;AB2197, Ref_Kontak!$A:$E, 4, FALSE)), FALSE, TRUE)</f>
        <v>0</v>
      </c>
      <c r="AG2197" t="str">
        <f>_xlfn.IFNA(VLOOKUP(Z2197,Ref_Kontak!H:H,1,FALSE),"FALSE")</f>
        <v>628999007703</v>
      </c>
      <c r="AH2197" t="str">
        <f t="shared" si="345"/>
        <v>METALDET1-LINE 8</v>
      </c>
      <c r="AI2197">
        <f>IF(I2197="violation",COUNTIF($AH$1:AH2197,AH2197),0)</f>
        <v>982</v>
      </c>
      <c r="AJ2197" t="str">
        <f t="shared" si="346"/>
        <v>violation-METALDET1</v>
      </c>
      <c r="AK2197">
        <f>IF(I2197="violation",COUNTIF($AJ$1:AJ2197,AJ2197),FALSE)</f>
        <v>1810</v>
      </c>
      <c r="AL2197">
        <f t="shared" si="347"/>
        <v>0</v>
      </c>
      <c r="AM2197">
        <f t="shared" si="348"/>
        <v>3</v>
      </c>
      <c r="AN2197" t="str">
        <f t="shared" si="349"/>
        <v>ALERT! 3 Violation founded @METALDET1</v>
      </c>
    </row>
    <row r="2198" spans="1:40">
      <c r="A2198" t="s">
        <v>120</v>
      </c>
      <c r="B2198" t="s">
        <v>121</v>
      </c>
      <c r="C2198" t="s">
        <v>1319</v>
      </c>
      <c r="D2198" t="s">
        <v>1232</v>
      </c>
      <c r="E2198">
        <v>1</v>
      </c>
      <c r="G2198" t="s">
        <v>124</v>
      </c>
      <c r="I2198" t="s">
        <v>125</v>
      </c>
      <c r="Z2198" t="str">
        <f>IFERROR(MID(AA2198,FIND("-",H2198,1)+1,20),_xlfn.IFNA(VLOOKUP(F2198&amp;"-"&amp;AA2198,Ref_Kontak!$A:$E,4,FALSE),Ref_Kontak!$H$2))</f>
        <v>628999007703</v>
      </c>
      <c r="AA2198" t="str">
        <f t="shared" si="340"/>
        <v/>
      </c>
      <c r="AB2198" t="str">
        <f t="shared" si="341"/>
        <v/>
      </c>
      <c r="AC2198" t="str">
        <f t="shared" si="342"/>
        <v>628999007703</v>
      </c>
      <c r="AD2198" t="str">
        <f t="shared" si="343"/>
        <v>Halo+,+Visual+AI+5S+mendeteksi+Violation%3A+GUDANGEXP1-LINE+9</v>
      </c>
      <c r="AE2198" t="str">
        <f t="shared" si="344"/>
        <v>https://web.whatsapp.com/send/?phone=628999007703&amp;text=Halo+,+Visual+AI+5S+mendeteksi+Violation%3A+GUDANGEXP1-LINE+9&amp;type=phone_number&amp;app_absent=0</v>
      </c>
      <c r="AF2198" t="b">
        <f>IF(ISNA(VLOOKUP(D2198&amp;"-"&amp;AB2198, Ref_Kontak!$A:$E, 4, FALSE)), FALSE, TRUE)</f>
        <v>0</v>
      </c>
      <c r="AG2198" t="str">
        <f>_xlfn.IFNA(VLOOKUP(Z2198,Ref_Kontak!H:H,1,FALSE),"FALSE")</f>
        <v>628999007703</v>
      </c>
      <c r="AH2198" t="str">
        <f t="shared" si="345"/>
        <v>GUDANGEXP1-LINE 9</v>
      </c>
      <c r="AI2198">
        <f>IF(I2198="violation",COUNTIF($AH$1:AH2198,AH2198),0)</f>
        <v>80</v>
      </c>
      <c r="AJ2198" t="str">
        <f t="shared" si="346"/>
        <v>violation-GUDANGEXP1</v>
      </c>
      <c r="AK2198">
        <f>IF(I2198="violation",COUNTIF($AJ$1:AJ2198,AJ2198),FALSE)</f>
        <v>386</v>
      </c>
      <c r="AL2198">
        <f t="shared" si="347"/>
        <v>0</v>
      </c>
      <c r="AM2198">
        <f t="shared" si="348"/>
        <v>8</v>
      </c>
      <c r="AN2198" t="str">
        <f t="shared" si="349"/>
        <v>ALERT! 8 Violation founded @GUDANGEXP1</v>
      </c>
    </row>
    <row r="2199" spans="1:40">
      <c r="A2199" t="s">
        <v>120</v>
      </c>
      <c r="B2199" t="s">
        <v>121</v>
      </c>
      <c r="C2199" t="s">
        <v>1319</v>
      </c>
      <c r="D2199" t="s">
        <v>129</v>
      </c>
      <c r="E2199">
        <v>1</v>
      </c>
      <c r="G2199" t="s">
        <v>124</v>
      </c>
      <c r="I2199" t="s">
        <v>125</v>
      </c>
      <c r="Z2199" t="str">
        <f>IFERROR(MID(AA2199,FIND("-",H2199,1)+1,20),_xlfn.IFNA(VLOOKUP(F2199&amp;"-"&amp;AA2199,Ref_Kontak!$A:$E,4,FALSE),Ref_Kontak!$H$2))</f>
        <v>628999007703</v>
      </c>
      <c r="AA2199" t="str">
        <f t="shared" si="340"/>
        <v/>
      </c>
      <c r="AB2199" t="str">
        <f t="shared" si="341"/>
        <v/>
      </c>
      <c r="AC2199" t="str">
        <f t="shared" si="342"/>
        <v>628999007703</v>
      </c>
      <c r="AD2199" t="str">
        <f t="shared" si="343"/>
        <v>Halo+,+Visual+AI+5S+mendeteksi+Violation%3A+GUDANGEXP1-LINE+8</v>
      </c>
      <c r="AE2199" t="str">
        <f t="shared" si="344"/>
        <v>https://web.whatsapp.com/send/?phone=628999007703&amp;text=Halo+,+Visual+AI+5S+mendeteksi+Violation%3A+GUDANGEXP1-LINE+8&amp;type=phone_number&amp;app_absent=0</v>
      </c>
      <c r="AF2199" t="b">
        <f>IF(ISNA(VLOOKUP(D2199&amp;"-"&amp;AB2199, Ref_Kontak!$A:$E, 4, FALSE)), FALSE, TRUE)</f>
        <v>0</v>
      </c>
      <c r="AG2199" t="str">
        <f>_xlfn.IFNA(VLOOKUP(Z2199,Ref_Kontak!H:H,1,FALSE),"FALSE")</f>
        <v>628999007703</v>
      </c>
      <c r="AH2199" t="str">
        <f t="shared" si="345"/>
        <v>GUDANGEXP1-LINE 8</v>
      </c>
      <c r="AI2199">
        <f>IF(I2199="violation",COUNTIF($AH$1:AH2199,AH2199),0)</f>
        <v>74</v>
      </c>
      <c r="AJ2199" t="str">
        <f t="shared" si="346"/>
        <v>violation-GUDANGEXP1</v>
      </c>
      <c r="AK2199">
        <f>IF(I2199="violation",COUNTIF($AJ$1:AJ2199,AJ2199),FALSE)</f>
        <v>387</v>
      </c>
      <c r="AL2199">
        <f t="shared" si="347"/>
        <v>0</v>
      </c>
      <c r="AM2199">
        <f t="shared" si="348"/>
        <v>8</v>
      </c>
      <c r="AN2199" t="str">
        <f t="shared" si="349"/>
        <v>ALERT! 8 Violation founded @GUDANGEXP1</v>
      </c>
    </row>
    <row r="2200" spans="1:40">
      <c r="A2200" t="s">
        <v>120</v>
      </c>
      <c r="B2200" t="s">
        <v>121</v>
      </c>
      <c r="C2200" t="s">
        <v>1320</v>
      </c>
      <c r="D2200" t="s">
        <v>589</v>
      </c>
      <c r="E2200">
        <v>1</v>
      </c>
      <c r="G2200" t="s">
        <v>130</v>
      </c>
      <c r="I2200" t="s">
        <v>125</v>
      </c>
      <c r="Z2200" t="str">
        <f>IFERROR(MID(AA2200,FIND("-",H2200,1)+1,20),_xlfn.IFNA(VLOOKUP(F2200&amp;"-"&amp;AA2200,Ref_Kontak!$A:$E,4,FALSE),Ref_Kontak!$H$2))</f>
        <v>628999007703</v>
      </c>
      <c r="AA2200" t="str">
        <f t="shared" si="340"/>
        <v/>
      </c>
      <c r="AB2200" t="str">
        <f t="shared" si="341"/>
        <v/>
      </c>
      <c r="AC2200" t="str">
        <f t="shared" si="342"/>
        <v>628999007703</v>
      </c>
      <c r="AD2200" t="str">
        <f t="shared" si="343"/>
        <v>Halo+,+Visual+AI+5S+mendeteksi+Violation%3A+METALDET1-LINE+13</v>
      </c>
      <c r="AE2200" t="str">
        <f t="shared" si="344"/>
        <v>https://web.whatsapp.com/send/?phone=628999007703&amp;text=Halo+,+Visual+AI+5S+mendeteksi+Violation%3A+METALDET1-LINE+13&amp;type=phone_number&amp;app_absent=0</v>
      </c>
      <c r="AF2200" t="b">
        <f>IF(ISNA(VLOOKUP(D2200&amp;"-"&amp;AB2200, Ref_Kontak!$A:$E, 4, FALSE)), FALSE, TRUE)</f>
        <v>0</v>
      </c>
      <c r="AG2200" t="str">
        <f>_xlfn.IFNA(VLOOKUP(Z2200,Ref_Kontak!H:H,1,FALSE),"FALSE")</f>
        <v>628999007703</v>
      </c>
      <c r="AH2200" t="str">
        <f t="shared" si="345"/>
        <v>METALDET1-LINE 13</v>
      </c>
      <c r="AI2200">
        <f>IF(I2200="violation",COUNTIF($AH$1:AH2200,AH2200),0)</f>
        <v>830</v>
      </c>
      <c r="AJ2200" t="str">
        <f t="shared" si="346"/>
        <v>violation-METALDET1</v>
      </c>
      <c r="AK2200">
        <f>IF(I2200="violation",COUNTIF($AJ$1:AJ2200,AJ2200),FALSE)</f>
        <v>1811</v>
      </c>
      <c r="AL2200">
        <f t="shared" si="347"/>
        <v>0</v>
      </c>
      <c r="AM2200">
        <f t="shared" si="348"/>
        <v>3</v>
      </c>
      <c r="AN2200" t="str">
        <f t="shared" si="349"/>
        <v>ALERT! 3 Violation founded @METALDET1</v>
      </c>
    </row>
    <row r="2201" spans="1:40">
      <c r="A2201" t="s">
        <v>120</v>
      </c>
      <c r="B2201" t="s">
        <v>121</v>
      </c>
      <c r="C2201" t="s">
        <v>1320</v>
      </c>
      <c r="D2201" t="s">
        <v>129</v>
      </c>
      <c r="E2201">
        <v>1</v>
      </c>
      <c r="G2201" t="s">
        <v>130</v>
      </c>
      <c r="I2201" t="s">
        <v>125</v>
      </c>
      <c r="Z2201" t="str">
        <f>IFERROR(MID(AA2201,FIND("-",H2201,1)+1,20),_xlfn.IFNA(VLOOKUP(F2201&amp;"-"&amp;AA2201,Ref_Kontak!$A:$E,4,FALSE),Ref_Kontak!$H$2))</f>
        <v>628999007703</v>
      </c>
      <c r="AA2201" t="str">
        <f t="shared" si="340"/>
        <v/>
      </c>
      <c r="AB2201" t="str">
        <f t="shared" si="341"/>
        <v/>
      </c>
      <c r="AC2201" t="str">
        <f t="shared" si="342"/>
        <v>628999007703</v>
      </c>
      <c r="AD2201" t="str">
        <f t="shared" si="343"/>
        <v>Halo+,+Visual+AI+5S+mendeteksi+Violation%3A+METALDET1-LINE+8</v>
      </c>
      <c r="AE2201" t="str">
        <f t="shared" si="344"/>
        <v>https://web.whatsapp.com/send/?phone=628999007703&amp;text=Halo+,+Visual+AI+5S+mendeteksi+Violation%3A+METALDET1-LINE+8&amp;type=phone_number&amp;app_absent=0</v>
      </c>
      <c r="AF2201" t="b">
        <f>IF(ISNA(VLOOKUP(D2201&amp;"-"&amp;AB2201, Ref_Kontak!$A:$E, 4, FALSE)), FALSE, TRUE)</f>
        <v>0</v>
      </c>
      <c r="AG2201" t="str">
        <f>_xlfn.IFNA(VLOOKUP(Z2201,Ref_Kontak!H:H,1,FALSE),"FALSE")</f>
        <v>628999007703</v>
      </c>
      <c r="AH2201" t="str">
        <f t="shared" si="345"/>
        <v>METALDET1-LINE 8</v>
      </c>
      <c r="AI2201">
        <f>IF(I2201="violation",COUNTIF($AH$1:AH2201,AH2201),0)</f>
        <v>983</v>
      </c>
      <c r="AJ2201" t="str">
        <f t="shared" si="346"/>
        <v>violation-METALDET1</v>
      </c>
      <c r="AK2201">
        <f>IF(I2201="violation",COUNTIF($AJ$1:AJ2201,AJ2201),FALSE)</f>
        <v>1812</v>
      </c>
      <c r="AL2201">
        <f t="shared" si="347"/>
        <v>0</v>
      </c>
      <c r="AM2201">
        <f t="shared" si="348"/>
        <v>3</v>
      </c>
      <c r="AN2201" t="str">
        <f t="shared" si="349"/>
        <v>ALERT! 3 Violation founded @METALDET1</v>
      </c>
    </row>
    <row r="2202" spans="1:40">
      <c r="A2202" t="s">
        <v>120</v>
      </c>
      <c r="B2202" t="s">
        <v>121</v>
      </c>
      <c r="C2202" t="s">
        <v>1320</v>
      </c>
      <c r="D2202" t="s">
        <v>1232</v>
      </c>
      <c r="E2202">
        <v>1</v>
      </c>
      <c r="G2202" t="s">
        <v>124</v>
      </c>
      <c r="I2202" t="s">
        <v>125</v>
      </c>
      <c r="Z2202" t="str">
        <f>IFERROR(MID(AA2202,FIND("-",H2202,1)+1,20),_xlfn.IFNA(VLOOKUP(F2202&amp;"-"&amp;AA2202,Ref_Kontak!$A:$E,4,FALSE),Ref_Kontak!$H$2))</f>
        <v>628999007703</v>
      </c>
      <c r="AA2202" t="str">
        <f t="shared" si="340"/>
        <v/>
      </c>
      <c r="AB2202" t="str">
        <f t="shared" si="341"/>
        <v/>
      </c>
      <c r="AC2202" t="str">
        <f t="shared" si="342"/>
        <v>628999007703</v>
      </c>
      <c r="AD2202" t="str">
        <f t="shared" si="343"/>
        <v>Halo+,+Visual+AI+5S+mendeteksi+Violation%3A+GUDANGEXP1-LINE+9</v>
      </c>
      <c r="AE2202" t="str">
        <f t="shared" si="344"/>
        <v>https://web.whatsapp.com/send/?phone=628999007703&amp;text=Halo+,+Visual+AI+5S+mendeteksi+Violation%3A+GUDANGEXP1-LINE+9&amp;type=phone_number&amp;app_absent=0</v>
      </c>
      <c r="AF2202" t="b">
        <f>IF(ISNA(VLOOKUP(D2202&amp;"-"&amp;AB2202, Ref_Kontak!$A:$E, 4, FALSE)), FALSE, TRUE)</f>
        <v>0</v>
      </c>
      <c r="AG2202" t="str">
        <f>_xlfn.IFNA(VLOOKUP(Z2202,Ref_Kontak!H:H,1,FALSE),"FALSE")</f>
        <v>628999007703</v>
      </c>
      <c r="AH2202" t="str">
        <f t="shared" si="345"/>
        <v>GUDANGEXP1-LINE 9</v>
      </c>
      <c r="AI2202">
        <f>IF(I2202="violation",COUNTIF($AH$1:AH2202,AH2202),0)</f>
        <v>81</v>
      </c>
      <c r="AJ2202" t="str">
        <f t="shared" si="346"/>
        <v>violation-GUDANGEXP1</v>
      </c>
      <c r="AK2202">
        <f>IF(I2202="violation",COUNTIF($AJ$1:AJ2202,AJ2202),FALSE)</f>
        <v>388</v>
      </c>
      <c r="AL2202">
        <f t="shared" si="347"/>
        <v>0</v>
      </c>
      <c r="AM2202">
        <f t="shared" si="348"/>
        <v>8</v>
      </c>
      <c r="AN2202" t="str">
        <f t="shared" si="349"/>
        <v>ALERT! 8 Violation founded @GUDANGEXP1</v>
      </c>
    </row>
    <row r="2203" spans="1:40">
      <c r="A2203" t="s">
        <v>120</v>
      </c>
      <c r="B2203" t="s">
        <v>121</v>
      </c>
      <c r="C2203" t="s">
        <v>1320</v>
      </c>
      <c r="D2203" t="s">
        <v>129</v>
      </c>
      <c r="E2203">
        <v>1</v>
      </c>
      <c r="G2203" t="s">
        <v>124</v>
      </c>
      <c r="I2203" t="s">
        <v>125</v>
      </c>
      <c r="Z2203" t="str">
        <f>IFERROR(MID(AA2203,FIND("-",H2203,1)+1,20),_xlfn.IFNA(VLOOKUP(F2203&amp;"-"&amp;AA2203,Ref_Kontak!$A:$E,4,FALSE),Ref_Kontak!$H$2))</f>
        <v>628999007703</v>
      </c>
      <c r="AA2203" t="str">
        <f t="shared" si="340"/>
        <v/>
      </c>
      <c r="AB2203" t="str">
        <f t="shared" si="341"/>
        <v/>
      </c>
      <c r="AC2203" t="str">
        <f t="shared" si="342"/>
        <v>628999007703</v>
      </c>
      <c r="AD2203" t="str">
        <f t="shared" si="343"/>
        <v>Halo+,+Visual+AI+5S+mendeteksi+Violation%3A+GUDANGEXP1-LINE+8</v>
      </c>
      <c r="AE2203" t="str">
        <f t="shared" si="344"/>
        <v>https://web.whatsapp.com/send/?phone=628999007703&amp;text=Halo+,+Visual+AI+5S+mendeteksi+Violation%3A+GUDANGEXP1-LINE+8&amp;type=phone_number&amp;app_absent=0</v>
      </c>
      <c r="AF2203" t="b">
        <f>IF(ISNA(VLOOKUP(D2203&amp;"-"&amp;AB2203, Ref_Kontak!$A:$E, 4, FALSE)), FALSE, TRUE)</f>
        <v>0</v>
      </c>
      <c r="AG2203" t="str">
        <f>_xlfn.IFNA(VLOOKUP(Z2203,Ref_Kontak!H:H,1,FALSE),"FALSE")</f>
        <v>628999007703</v>
      </c>
      <c r="AH2203" t="str">
        <f t="shared" si="345"/>
        <v>GUDANGEXP1-LINE 8</v>
      </c>
      <c r="AI2203">
        <f>IF(I2203="violation",COUNTIF($AH$1:AH2203,AH2203),0)</f>
        <v>75</v>
      </c>
      <c r="AJ2203" t="str">
        <f t="shared" si="346"/>
        <v>violation-GUDANGEXP1</v>
      </c>
      <c r="AK2203">
        <f>IF(I2203="violation",COUNTIF($AJ$1:AJ2203,AJ2203),FALSE)</f>
        <v>389</v>
      </c>
      <c r="AL2203">
        <f t="shared" si="347"/>
        <v>0</v>
      </c>
      <c r="AM2203">
        <f t="shared" si="348"/>
        <v>8</v>
      </c>
      <c r="AN2203" t="str">
        <f t="shared" si="349"/>
        <v>ALERT! 8 Violation founded @GUDANGEXP1</v>
      </c>
    </row>
    <row r="2204" spans="1:40">
      <c r="A2204" t="s">
        <v>120</v>
      </c>
      <c r="B2204" t="s">
        <v>121</v>
      </c>
      <c r="C2204" t="s">
        <v>1321</v>
      </c>
      <c r="D2204" t="s">
        <v>129</v>
      </c>
      <c r="E2204">
        <v>1</v>
      </c>
      <c r="G2204" t="s">
        <v>130</v>
      </c>
      <c r="I2204" t="s">
        <v>125</v>
      </c>
      <c r="Z2204" t="str">
        <f>IFERROR(MID(AA2204,FIND("-",H2204,1)+1,20),_xlfn.IFNA(VLOOKUP(F2204&amp;"-"&amp;AA2204,Ref_Kontak!$A:$E,4,FALSE),Ref_Kontak!$H$2))</f>
        <v>628999007703</v>
      </c>
      <c r="AA2204" t="str">
        <f t="shared" si="340"/>
        <v/>
      </c>
      <c r="AB2204" t="str">
        <f t="shared" si="341"/>
        <v/>
      </c>
      <c r="AC2204" t="str">
        <f t="shared" si="342"/>
        <v>628999007703</v>
      </c>
      <c r="AD2204" t="str">
        <f t="shared" si="343"/>
        <v>Halo+,+Visual+AI+5S+mendeteksi+Violation%3A+METALDET1-LINE+8</v>
      </c>
      <c r="AE2204" t="str">
        <f t="shared" si="344"/>
        <v>https://web.whatsapp.com/send/?phone=628999007703&amp;text=Halo+,+Visual+AI+5S+mendeteksi+Violation%3A+METALDET1-LINE+8&amp;type=phone_number&amp;app_absent=0</v>
      </c>
      <c r="AF2204" t="b">
        <f>IF(ISNA(VLOOKUP(D2204&amp;"-"&amp;AB2204, Ref_Kontak!$A:$E, 4, FALSE)), FALSE, TRUE)</f>
        <v>0</v>
      </c>
      <c r="AG2204" t="str">
        <f>_xlfn.IFNA(VLOOKUP(Z2204,Ref_Kontak!H:H,1,FALSE),"FALSE")</f>
        <v>628999007703</v>
      </c>
      <c r="AH2204" t="str">
        <f t="shared" si="345"/>
        <v>METALDET1-LINE 8</v>
      </c>
      <c r="AI2204">
        <f>IF(I2204="violation",COUNTIF($AH$1:AH2204,AH2204),0)</f>
        <v>984</v>
      </c>
      <c r="AJ2204" t="str">
        <f t="shared" si="346"/>
        <v>violation-METALDET1</v>
      </c>
      <c r="AK2204">
        <f>IF(I2204="violation",COUNTIF($AJ$1:AJ2204,AJ2204),FALSE)</f>
        <v>1813</v>
      </c>
      <c r="AL2204">
        <f t="shared" si="347"/>
        <v>0</v>
      </c>
      <c r="AM2204">
        <f t="shared" si="348"/>
        <v>3</v>
      </c>
      <c r="AN2204" t="str">
        <f t="shared" si="349"/>
        <v>ALERT! 3 Violation founded @METALDET1</v>
      </c>
    </row>
    <row r="2205" spans="1:40">
      <c r="A2205" t="s">
        <v>120</v>
      </c>
      <c r="B2205" t="s">
        <v>121</v>
      </c>
      <c r="C2205" t="s">
        <v>1321</v>
      </c>
      <c r="D2205" t="s">
        <v>589</v>
      </c>
      <c r="E2205">
        <v>1</v>
      </c>
      <c r="G2205" t="s">
        <v>130</v>
      </c>
      <c r="I2205" t="s">
        <v>125</v>
      </c>
      <c r="Z2205" t="str">
        <f>IFERROR(MID(AA2205,FIND("-",H2205,1)+1,20),_xlfn.IFNA(VLOOKUP(F2205&amp;"-"&amp;AA2205,Ref_Kontak!$A:$E,4,FALSE),Ref_Kontak!$H$2))</f>
        <v>628999007703</v>
      </c>
      <c r="AA2205" t="str">
        <f t="shared" si="340"/>
        <v/>
      </c>
      <c r="AB2205" t="str">
        <f t="shared" si="341"/>
        <v/>
      </c>
      <c r="AC2205" t="str">
        <f t="shared" si="342"/>
        <v>628999007703</v>
      </c>
      <c r="AD2205" t="str">
        <f t="shared" si="343"/>
        <v>Halo+,+Visual+AI+5S+mendeteksi+Violation%3A+METALDET1-LINE+13</v>
      </c>
      <c r="AE2205" t="str">
        <f t="shared" si="344"/>
        <v>https://web.whatsapp.com/send/?phone=628999007703&amp;text=Halo+,+Visual+AI+5S+mendeteksi+Violation%3A+METALDET1-LINE+13&amp;type=phone_number&amp;app_absent=0</v>
      </c>
      <c r="AF2205" t="b">
        <f>IF(ISNA(VLOOKUP(D2205&amp;"-"&amp;AB2205, Ref_Kontak!$A:$E, 4, FALSE)), FALSE, TRUE)</f>
        <v>0</v>
      </c>
      <c r="AG2205" t="str">
        <f>_xlfn.IFNA(VLOOKUP(Z2205,Ref_Kontak!H:H,1,FALSE),"FALSE")</f>
        <v>628999007703</v>
      </c>
      <c r="AH2205" t="str">
        <f t="shared" si="345"/>
        <v>METALDET1-LINE 13</v>
      </c>
      <c r="AI2205">
        <f>IF(I2205="violation",COUNTIF($AH$1:AH2205,AH2205),0)</f>
        <v>831</v>
      </c>
      <c r="AJ2205" t="str">
        <f t="shared" si="346"/>
        <v>violation-METALDET1</v>
      </c>
      <c r="AK2205">
        <f>IF(I2205="violation",COUNTIF($AJ$1:AJ2205,AJ2205),FALSE)</f>
        <v>1814</v>
      </c>
      <c r="AL2205">
        <f t="shared" si="347"/>
        <v>0</v>
      </c>
      <c r="AM2205">
        <f t="shared" si="348"/>
        <v>3</v>
      </c>
      <c r="AN2205" t="str">
        <f t="shared" si="349"/>
        <v>ALERT! 3 Violation founded @METALDET1</v>
      </c>
    </row>
    <row r="2206" spans="1:40">
      <c r="A2206" t="s">
        <v>120</v>
      </c>
      <c r="B2206" t="s">
        <v>121</v>
      </c>
      <c r="C2206" t="s">
        <v>1321</v>
      </c>
      <c r="D2206" t="s">
        <v>1232</v>
      </c>
      <c r="E2206">
        <v>1</v>
      </c>
      <c r="G2206" t="s">
        <v>124</v>
      </c>
      <c r="I2206" t="s">
        <v>125</v>
      </c>
      <c r="Z2206" t="str">
        <f>IFERROR(MID(AA2206,FIND("-",H2206,1)+1,20),_xlfn.IFNA(VLOOKUP(F2206&amp;"-"&amp;AA2206,Ref_Kontak!$A:$E,4,FALSE),Ref_Kontak!$H$2))</f>
        <v>628999007703</v>
      </c>
      <c r="AA2206" t="str">
        <f t="shared" si="340"/>
        <v/>
      </c>
      <c r="AB2206" t="str">
        <f t="shared" si="341"/>
        <v/>
      </c>
      <c r="AC2206" t="str">
        <f t="shared" si="342"/>
        <v>628999007703</v>
      </c>
      <c r="AD2206" t="str">
        <f t="shared" si="343"/>
        <v>Halo+,+Visual+AI+5S+mendeteksi+Violation%3A+GUDANGEXP1-LINE+9</v>
      </c>
      <c r="AE2206" t="str">
        <f t="shared" si="344"/>
        <v>https://web.whatsapp.com/send/?phone=628999007703&amp;text=Halo+,+Visual+AI+5S+mendeteksi+Violation%3A+GUDANGEXP1-LINE+9&amp;type=phone_number&amp;app_absent=0</v>
      </c>
      <c r="AF2206" t="b">
        <f>IF(ISNA(VLOOKUP(D2206&amp;"-"&amp;AB2206, Ref_Kontak!$A:$E, 4, FALSE)), FALSE, TRUE)</f>
        <v>0</v>
      </c>
      <c r="AG2206" t="str">
        <f>_xlfn.IFNA(VLOOKUP(Z2206,Ref_Kontak!H:H,1,FALSE),"FALSE")</f>
        <v>628999007703</v>
      </c>
      <c r="AH2206" t="str">
        <f t="shared" si="345"/>
        <v>GUDANGEXP1-LINE 9</v>
      </c>
      <c r="AI2206">
        <f>IF(I2206="violation",COUNTIF($AH$1:AH2206,AH2206),0)</f>
        <v>82</v>
      </c>
      <c r="AJ2206" t="str">
        <f t="shared" si="346"/>
        <v>violation-GUDANGEXP1</v>
      </c>
      <c r="AK2206">
        <f>IF(I2206="violation",COUNTIF($AJ$1:AJ2206,AJ2206),FALSE)</f>
        <v>390</v>
      </c>
      <c r="AL2206">
        <f t="shared" si="347"/>
        <v>0</v>
      </c>
      <c r="AM2206">
        <f t="shared" si="348"/>
        <v>8</v>
      </c>
      <c r="AN2206" t="str">
        <f t="shared" si="349"/>
        <v>ALERT! 8 Violation founded @GUDANGEXP1</v>
      </c>
    </row>
    <row r="2207" spans="1:40">
      <c r="A2207" t="s">
        <v>120</v>
      </c>
      <c r="B2207" t="s">
        <v>121</v>
      </c>
      <c r="C2207" t="s">
        <v>1321</v>
      </c>
      <c r="D2207" t="s">
        <v>129</v>
      </c>
      <c r="E2207">
        <v>1</v>
      </c>
      <c r="G2207" t="s">
        <v>124</v>
      </c>
      <c r="I2207" t="s">
        <v>125</v>
      </c>
      <c r="Z2207" t="str">
        <f>IFERROR(MID(AA2207,FIND("-",H2207,1)+1,20),_xlfn.IFNA(VLOOKUP(F2207&amp;"-"&amp;AA2207,Ref_Kontak!$A:$E,4,FALSE),Ref_Kontak!$H$2))</f>
        <v>628999007703</v>
      </c>
      <c r="AA2207" t="str">
        <f t="shared" si="340"/>
        <v/>
      </c>
      <c r="AB2207" t="str">
        <f t="shared" si="341"/>
        <v/>
      </c>
      <c r="AC2207" t="str">
        <f t="shared" si="342"/>
        <v>628999007703</v>
      </c>
      <c r="AD2207" t="str">
        <f t="shared" si="343"/>
        <v>Halo+,+Visual+AI+5S+mendeteksi+Violation%3A+GUDANGEXP1-LINE+8</v>
      </c>
      <c r="AE2207" t="str">
        <f t="shared" si="344"/>
        <v>https://web.whatsapp.com/send/?phone=628999007703&amp;text=Halo+,+Visual+AI+5S+mendeteksi+Violation%3A+GUDANGEXP1-LINE+8&amp;type=phone_number&amp;app_absent=0</v>
      </c>
      <c r="AF2207" t="b">
        <f>IF(ISNA(VLOOKUP(D2207&amp;"-"&amp;AB2207, Ref_Kontak!$A:$E, 4, FALSE)), FALSE, TRUE)</f>
        <v>0</v>
      </c>
      <c r="AG2207" t="str">
        <f>_xlfn.IFNA(VLOOKUP(Z2207,Ref_Kontak!H:H,1,FALSE),"FALSE")</f>
        <v>628999007703</v>
      </c>
      <c r="AH2207" t="str">
        <f t="shared" si="345"/>
        <v>GUDANGEXP1-LINE 8</v>
      </c>
      <c r="AI2207">
        <f>IF(I2207="violation",COUNTIF($AH$1:AH2207,AH2207),0)</f>
        <v>76</v>
      </c>
      <c r="AJ2207" t="str">
        <f t="shared" si="346"/>
        <v>violation-GUDANGEXP1</v>
      </c>
      <c r="AK2207">
        <f>IF(I2207="violation",COUNTIF($AJ$1:AJ2207,AJ2207),FALSE)</f>
        <v>391</v>
      </c>
      <c r="AL2207">
        <f t="shared" si="347"/>
        <v>0</v>
      </c>
      <c r="AM2207">
        <f t="shared" si="348"/>
        <v>8</v>
      </c>
      <c r="AN2207" t="str">
        <f t="shared" si="349"/>
        <v>ALERT! 8 Violation founded @GUDANGEXP1</v>
      </c>
    </row>
    <row r="2208" spans="1:40">
      <c r="A2208" t="s">
        <v>120</v>
      </c>
      <c r="B2208" t="s">
        <v>121</v>
      </c>
      <c r="C2208" t="s">
        <v>1322</v>
      </c>
      <c r="D2208" t="s">
        <v>129</v>
      </c>
      <c r="E2208">
        <v>1</v>
      </c>
      <c r="G2208" t="s">
        <v>130</v>
      </c>
      <c r="I2208" t="s">
        <v>125</v>
      </c>
      <c r="Z2208" t="str">
        <f>IFERROR(MID(AA2208,FIND("-",H2208,1)+1,20),_xlfn.IFNA(VLOOKUP(F2208&amp;"-"&amp;AA2208,Ref_Kontak!$A:$E,4,FALSE),Ref_Kontak!$H$2))</f>
        <v>628999007703</v>
      </c>
      <c r="AA2208" t="str">
        <f t="shared" si="340"/>
        <v/>
      </c>
      <c r="AB2208" t="str">
        <f t="shared" si="341"/>
        <v/>
      </c>
      <c r="AC2208" t="str">
        <f t="shared" si="342"/>
        <v>628999007703</v>
      </c>
      <c r="AD2208" t="str">
        <f t="shared" si="343"/>
        <v>Halo+,+Visual+AI+5S+mendeteksi+Violation%3A+METALDET1-LINE+8</v>
      </c>
      <c r="AE2208" t="str">
        <f t="shared" si="344"/>
        <v>https://web.whatsapp.com/send/?phone=628999007703&amp;text=Halo+,+Visual+AI+5S+mendeteksi+Violation%3A+METALDET1-LINE+8&amp;type=phone_number&amp;app_absent=0</v>
      </c>
      <c r="AF2208" t="b">
        <f>IF(ISNA(VLOOKUP(D2208&amp;"-"&amp;AB2208, Ref_Kontak!$A:$E, 4, FALSE)), FALSE, TRUE)</f>
        <v>0</v>
      </c>
      <c r="AG2208" t="str">
        <f>_xlfn.IFNA(VLOOKUP(Z2208,Ref_Kontak!H:H,1,FALSE),"FALSE")</f>
        <v>628999007703</v>
      </c>
      <c r="AH2208" t="str">
        <f t="shared" si="345"/>
        <v>METALDET1-LINE 8</v>
      </c>
      <c r="AI2208">
        <f>IF(I2208="violation",COUNTIF($AH$1:AH2208,AH2208),0)</f>
        <v>985</v>
      </c>
      <c r="AJ2208" t="str">
        <f t="shared" si="346"/>
        <v>violation-METALDET1</v>
      </c>
      <c r="AK2208">
        <f>IF(I2208="violation",COUNTIF($AJ$1:AJ2208,AJ2208),FALSE)</f>
        <v>1815</v>
      </c>
      <c r="AL2208">
        <f t="shared" si="347"/>
        <v>0</v>
      </c>
      <c r="AM2208">
        <f t="shared" si="348"/>
        <v>3</v>
      </c>
      <c r="AN2208" t="str">
        <f t="shared" si="349"/>
        <v>ALERT! 3 Violation founded @METALDET1</v>
      </c>
    </row>
    <row r="2209" spans="1:40">
      <c r="A2209" t="s">
        <v>120</v>
      </c>
      <c r="B2209" t="s">
        <v>121</v>
      </c>
      <c r="C2209" t="s">
        <v>1322</v>
      </c>
      <c r="D2209" t="s">
        <v>1232</v>
      </c>
      <c r="E2209">
        <v>1</v>
      </c>
      <c r="G2209" t="s">
        <v>124</v>
      </c>
      <c r="I2209" t="s">
        <v>125</v>
      </c>
      <c r="Z2209" t="str">
        <f>IFERROR(MID(AA2209,FIND("-",H2209,1)+1,20),_xlfn.IFNA(VLOOKUP(F2209&amp;"-"&amp;AA2209,Ref_Kontak!$A:$E,4,FALSE),Ref_Kontak!$H$2))</f>
        <v>628999007703</v>
      </c>
      <c r="AA2209" t="str">
        <f t="shared" si="340"/>
        <v/>
      </c>
      <c r="AB2209" t="str">
        <f t="shared" si="341"/>
        <v/>
      </c>
      <c r="AC2209" t="str">
        <f t="shared" si="342"/>
        <v>628999007703</v>
      </c>
      <c r="AD2209" t="str">
        <f t="shared" si="343"/>
        <v>Halo+,+Visual+AI+5S+mendeteksi+Violation%3A+GUDANGEXP1-LINE+9</v>
      </c>
      <c r="AE2209" t="str">
        <f t="shared" si="344"/>
        <v>https://web.whatsapp.com/send/?phone=628999007703&amp;text=Halo+,+Visual+AI+5S+mendeteksi+Violation%3A+GUDANGEXP1-LINE+9&amp;type=phone_number&amp;app_absent=0</v>
      </c>
      <c r="AF2209" t="b">
        <f>IF(ISNA(VLOOKUP(D2209&amp;"-"&amp;AB2209, Ref_Kontak!$A:$E, 4, FALSE)), FALSE, TRUE)</f>
        <v>0</v>
      </c>
      <c r="AG2209" t="str">
        <f>_xlfn.IFNA(VLOOKUP(Z2209,Ref_Kontak!H:H,1,FALSE),"FALSE")</f>
        <v>628999007703</v>
      </c>
      <c r="AH2209" t="str">
        <f t="shared" si="345"/>
        <v>GUDANGEXP1-LINE 9</v>
      </c>
      <c r="AI2209">
        <f>IF(I2209="violation",COUNTIF($AH$1:AH2209,AH2209),0)</f>
        <v>83</v>
      </c>
      <c r="AJ2209" t="str">
        <f t="shared" si="346"/>
        <v>violation-GUDANGEXP1</v>
      </c>
      <c r="AK2209">
        <f>IF(I2209="violation",COUNTIF($AJ$1:AJ2209,AJ2209),FALSE)</f>
        <v>392</v>
      </c>
      <c r="AL2209">
        <f t="shared" si="347"/>
        <v>0</v>
      </c>
      <c r="AM2209">
        <f t="shared" si="348"/>
        <v>8</v>
      </c>
      <c r="AN2209" t="str">
        <f t="shared" si="349"/>
        <v>ALERT! 8 Violation founded @GUDANGEXP1</v>
      </c>
    </row>
    <row r="2210" spans="1:40">
      <c r="A2210" t="s">
        <v>120</v>
      </c>
      <c r="B2210" t="s">
        <v>121</v>
      </c>
      <c r="C2210" t="s">
        <v>1322</v>
      </c>
      <c r="D2210" t="s">
        <v>129</v>
      </c>
      <c r="E2210">
        <v>1</v>
      </c>
      <c r="G2210" t="s">
        <v>124</v>
      </c>
      <c r="I2210" t="s">
        <v>125</v>
      </c>
      <c r="Z2210" t="str">
        <f>IFERROR(MID(AA2210,FIND("-",H2210,1)+1,20),_xlfn.IFNA(VLOOKUP(F2210&amp;"-"&amp;AA2210,Ref_Kontak!$A:$E,4,FALSE),Ref_Kontak!$H$2))</f>
        <v>628999007703</v>
      </c>
      <c r="AA2210" t="str">
        <f t="shared" si="340"/>
        <v/>
      </c>
      <c r="AB2210" t="str">
        <f t="shared" si="341"/>
        <v/>
      </c>
      <c r="AC2210" t="str">
        <f t="shared" si="342"/>
        <v>628999007703</v>
      </c>
      <c r="AD2210" t="str">
        <f t="shared" si="343"/>
        <v>Halo+,+Visual+AI+5S+mendeteksi+Violation%3A+GUDANGEXP1-LINE+8</v>
      </c>
      <c r="AE2210" t="str">
        <f t="shared" si="344"/>
        <v>https://web.whatsapp.com/send/?phone=628999007703&amp;text=Halo+,+Visual+AI+5S+mendeteksi+Violation%3A+GUDANGEXP1-LINE+8&amp;type=phone_number&amp;app_absent=0</v>
      </c>
      <c r="AF2210" t="b">
        <f>IF(ISNA(VLOOKUP(D2210&amp;"-"&amp;AB2210, Ref_Kontak!$A:$E, 4, FALSE)), FALSE, TRUE)</f>
        <v>0</v>
      </c>
      <c r="AG2210" t="str">
        <f>_xlfn.IFNA(VLOOKUP(Z2210,Ref_Kontak!H:H,1,FALSE),"FALSE")</f>
        <v>628999007703</v>
      </c>
      <c r="AH2210" t="str">
        <f t="shared" si="345"/>
        <v>GUDANGEXP1-LINE 8</v>
      </c>
      <c r="AI2210">
        <f>IF(I2210="violation",COUNTIF($AH$1:AH2210,AH2210),0)</f>
        <v>77</v>
      </c>
      <c r="AJ2210" t="str">
        <f t="shared" si="346"/>
        <v>violation-GUDANGEXP1</v>
      </c>
      <c r="AK2210">
        <f>IF(I2210="violation",COUNTIF($AJ$1:AJ2210,AJ2210),FALSE)</f>
        <v>393</v>
      </c>
      <c r="AL2210">
        <f t="shared" si="347"/>
        <v>0</v>
      </c>
      <c r="AM2210">
        <f t="shared" si="348"/>
        <v>8</v>
      </c>
      <c r="AN2210" t="str">
        <f t="shared" si="349"/>
        <v>ALERT! 8 Violation founded @GUDANGEXP1</v>
      </c>
    </row>
    <row r="2211" spans="1:40">
      <c r="A2211" t="s">
        <v>120</v>
      </c>
      <c r="B2211" t="s">
        <v>121</v>
      </c>
      <c r="C2211" t="s">
        <v>1323</v>
      </c>
      <c r="D2211" t="s">
        <v>589</v>
      </c>
      <c r="E2211">
        <v>1</v>
      </c>
      <c r="G2211" t="s">
        <v>130</v>
      </c>
      <c r="I2211" t="s">
        <v>125</v>
      </c>
      <c r="Z2211" t="str">
        <f>IFERROR(MID(AA2211,FIND("-",H2211,1)+1,20),_xlfn.IFNA(VLOOKUP(F2211&amp;"-"&amp;AA2211,Ref_Kontak!$A:$E,4,FALSE),Ref_Kontak!$H$2))</f>
        <v>628999007703</v>
      </c>
      <c r="AA2211" t="str">
        <f t="shared" si="340"/>
        <v/>
      </c>
      <c r="AB2211" t="str">
        <f t="shared" si="341"/>
        <v/>
      </c>
      <c r="AC2211" t="str">
        <f t="shared" si="342"/>
        <v>628999007703</v>
      </c>
      <c r="AD2211" t="str">
        <f t="shared" si="343"/>
        <v>Halo+,+Visual+AI+5S+mendeteksi+Violation%3A+METALDET1-LINE+13</v>
      </c>
      <c r="AE2211" t="str">
        <f t="shared" si="344"/>
        <v>https://web.whatsapp.com/send/?phone=628999007703&amp;text=Halo+,+Visual+AI+5S+mendeteksi+Violation%3A+METALDET1-LINE+13&amp;type=phone_number&amp;app_absent=0</v>
      </c>
      <c r="AF2211" t="b">
        <f>IF(ISNA(VLOOKUP(D2211&amp;"-"&amp;AB2211, Ref_Kontak!$A:$E, 4, FALSE)), FALSE, TRUE)</f>
        <v>0</v>
      </c>
      <c r="AG2211" t="str">
        <f>_xlfn.IFNA(VLOOKUP(Z2211,Ref_Kontak!H:H,1,FALSE),"FALSE")</f>
        <v>628999007703</v>
      </c>
      <c r="AH2211" t="str">
        <f t="shared" si="345"/>
        <v>METALDET1-LINE 13</v>
      </c>
      <c r="AI2211">
        <f>IF(I2211="violation",COUNTIF($AH$1:AH2211,AH2211),0)</f>
        <v>832</v>
      </c>
      <c r="AJ2211" t="str">
        <f t="shared" si="346"/>
        <v>violation-METALDET1</v>
      </c>
      <c r="AK2211">
        <f>IF(I2211="violation",COUNTIF($AJ$1:AJ2211,AJ2211),FALSE)</f>
        <v>1816</v>
      </c>
      <c r="AL2211">
        <f t="shared" si="347"/>
        <v>0</v>
      </c>
      <c r="AM2211">
        <f t="shared" si="348"/>
        <v>3</v>
      </c>
      <c r="AN2211" t="str">
        <f t="shared" si="349"/>
        <v>ALERT! 3 Violation founded @METALDET1</v>
      </c>
    </row>
    <row r="2212" spans="1:40">
      <c r="A2212" t="s">
        <v>120</v>
      </c>
      <c r="B2212" t="s">
        <v>121</v>
      </c>
      <c r="C2212" t="s">
        <v>1323</v>
      </c>
      <c r="D2212" t="s">
        <v>129</v>
      </c>
      <c r="E2212">
        <v>1</v>
      </c>
      <c r="G2212" t="s">
        <v>130</v>
      </c>
      <c r="I2212" t="s">
        <v>125</v>
      </c>
      <c r="Z2212" t="str">
        <f>IFERROR(MID(AA2212,FIND("-",H2212,1)+1,20),_xlfn.IFNA(VLOOKUP(F2212&amp;"-"&amp;AA2212,Ref_Kontak!$A:$E,4,FALSE),Ref_Kontak!$H$2))</f>
        <v>628999007703</v>
      </c>
      <c r="AA2212" t="str">
        <f t="shared" si="340"/>
        <v/>
      </c>
      <c r="AB2212" t="str">
        <f t="shared" si="341"/>
        <v/>
      </c>
      <c r="AC2212" t="str">
        <f t="shared" si="342"/>
        <v>628999007703</v>
      </c>
      <c r="AD2212" t="str">
        <f t="shared" si="343"/>
        <v>Halo+,+Visual+AI+5S+mendeteksi+Violation%3A+METALDET1-LINE+8</v>
      </c>
      <c r="AE2212" t="str">
        <f t="shared" si="344"/>
        <v>https://web.whatsapp.com/send/?phone=628999007703&amp;text=Halo+,+Visual+AI+5S+mendeteksi+Violation%3A+METALDET1-LINE+8&amp;type=phone_number&amp;app_absent=0</v>
      </c>
      <c r="AF2212" t="b">
        <f>IF(ISNA(VLOOKUP(D2212&amp;"-"&amp;AB2212, Ref_Kontak!$A:$E, 4, FALSE)), FALSE, TRUE)</f>
        <v>0</v>
      </c>
      <c r="AG2212" t="str">
        <f>_xlfn.IFNA(VLOOKUP(Z2212,Ref_Kontak!H:H,1,FALSE),"FALSE")</f>
        <v>628999007703</v>
      </c>
      <c r="AH2212" t="str">
        <f t="shared" si="345"/>
        <v>METALDET1-LINE 8</v>
      </c>
      <c r="AI2212">
        <f>IF(I2212="violation",COUNTIF($AH$1:AH2212,AH2212),0)</f>
        <v>986</v>
      </c>
      <c r="AJ2212" t="str">
        <f t="shared" si="346"/>
        <v>violation-METALDET1</v>
      </c>
      <c r="AK2212">
        <f>IF(I2212="violation",COUNTIF($AJ$1:AJ2212,AJ2212),FALSE)</f>
        <v>1817</v>
      </c>
      <c r="AL2212">
        <f t="shared" si="347"/>
        <v>0</v>
      </c>
      <c r="AM2212">
        <f t="shared" si="348"/>
        <v>3</v>
      </c>
      <c r="AN2212" t="str">
        <f t="shared" si="349"/>
        <v>ALERT! 3 Violation founded @METALDET1</v>
      </c>
    </row>
    <row r="2213" spans="1:40">
      <c r="A2213" t="s">
        <v>120</v>
      </c>
      <c r="B2213" t="s">
        <v>121</v>
      </c>
      <c r="C2213" t="s">
        <v>1323</v>
      </c>
      <c r="D2213" t="s">
        <v>589</v>
      </c>
      <c r="E2213">
        <v>1</v>
      </c>
      <c r="G2213" t="s">
        <v>130</v>
      </c>
      <c r="I2213" t="s">
        <v>125</v>
      </c>
      <c r="Z2213" t="str">
        <f>IFERROR(MID(AA2213,FIND("-",H2213,1)+1,20),_xlfn.IFNA(VLOOKUP(F2213&amp;"-"&amp;AA2213,Ref_Kontak!$A:$E,4,FALSE),Ref_Kontak!$H$2))</f>
        <v>628999007703</v>
      </c>
      <c r="AA2213" t="str">
        <f t="shared" si="340"/>
        <v/>
      </c>
      <c r="AB2213" t="str">
        <f t="shared" si="341"/>
        <v/>
      </c>
      <c r="AC2213" t="str">
        <f t="shared" si="342"/>
        <v>628999007703</v>
      </c>
      <c r="AD2213" t="str">
        <f t="shared" si="343"/>
        <v>Halo+,+Visual+AI+5S+mendeteksi+Violation%3A+METALDET1-LINE+13</v>
      </c>
      <c r="AE2213" t="str">
        <f t="shared" si="344"/>
        <v>https://web.whatsapp.com/send/?phone=628999007703&amp;text=Halo+,+Visual+AI+5S+mendeteksi+Violation%3A+METALDET1-LINE+13&amp;type=phone_number&amp;app_absent=0</v>
      </c>
      <c r="AF2213" t="b">
        <f>IF(ISNA(VLOOKUP(D2213&amp;"-"&amp;AB2213, Ref_Kontak!$A:$E, 4, FALSE)), FALSE, TRUE)</f>
        <v>0</v>
      </c>
      <c r="AG2213" t="str">
        <f>_xlfn.IFNA(VLOOKUP(Z2213,Ref_Kontak!H:H,1,FALSE),"FALSE")</f>
        <v>628999007703</v>
      </c>
      <c r="AH2213" t="str">
        <f t="shared" si="345"/>
        <v>METALDET1-LINE 13</v>
      </c>
      <c r="AI2213">
        <f>IF(I2213="violation",COUNTIF($AH$1:AH2213,AH2213),0)</f>
        <v>833</v>
      </c>
      <c r="AJ2213" t="str">
        <f t="shared" si="346"/>
        <v>violation-METALDET1</v>
      </c>
      <c r="AK2213">
        <f>IF(I2213="violation",COUNTIF($AJ$1:AJ2213,AJ2213),FALSE)</f>
        <v>1818</v>
      </c>
      <c r="AL2213">
        <f t="shared" si="347"/>
        <v>0</v>
      </c>
      <c r="AM2213">
        <f t="shared" si="348"/>
        <v>3</v>
      </c>
      <c r="AN2213" t="str">
        <f t="shared" si="349"/>
        <v>ALERT! 3 Violation founded @METALDET1</v>
      </c>
    </row>
    <row r="2214" spans="1:40">
      <c r="A2214" t="s">
        <v>120</v>
      </c>
      <c r="B2214" t="s">
        <v>121</v>
      </c>
      <c r="C2214" t="s">
        <v>1323</v>
      </c>
      <c r="D2214" t="s">
        <v>1232</v>
      </c>
      <c r="E2214">
        <v>1</v>
      </c>
      <c r="G2214" t="s">
        <v>124</v>
      </c>
      <c r="I2214" t="s">
        <v>125</v>
      </c>
      <c r="Z2214" t="str">
        <f>IFERROR(MID(AA2214,FIND("-",H2214,1)+1,20),_xlfn.IFNA(VLOOKUP(F2214&amp;"-"&amp;AA2214,Ref_Kontak!$A:$E,4,FALSE),Ref_Kontak!$H$2))</f>
        <v>628999007703</v>
      </c>
      <c r="AA2214" t="str">
        <f t="shared" si="340"/>
        <v/>
      </c>
      <c r="AB2214" t="str">
        <f t="shared" si="341"/>
        <v/>
      </c>
      <c r="AC2214" t="str">
        <f t="shared" si="342"/>
        <v>628999007703</v>
      </c>
      <c r="AD2214" t="str">
        <f t="shared" si="343"/>
        <v>Halo+,+Visual+AI+5S+mendeteksi+Violation%3A+GUDANGEXP1-LINE+9</v>
      </c>
      <c r="AE2214" t="str">
        <f t="shared" si="344"/>
        <v>https://web.whatsapp.com/send/?phone=628999007703&amp;text=Halo+,+Visual+AI+5S+mendeteksi+Violation%3A+GUDANGEXP1-LINE+9&amp;type=phone_number&amp;app_absent=0</v>
      </c>
      <c r="AF2214" t="b">
        <f>IF(ISNA(VLOOKUP(D2214&amp;"-"&amp;AB2214, Ref_Kontak!$A:$E, 4, FALSE)), FALSE, TRUE)</f>
        <v>0</v>
      </c>
      <c r="AG2214" t="str">
        <f>_xlfn.IFNA(VLOOKUP(Z2214,Ref_Kontak!H:H,1,FALSE),"FALSE")</f>
        <v>628999007703</v>
      </c>
      <c r="AH2214" t="str">
        <f t="shared" si="345"/>
        <v>GUDANGEXP1-LINE 9</v>
      </c>
      <c r="AI2214">
        <f>IF(I2214="violation",COUNTIF($AH$1:AH2214,AH2214),0)</f>
        <v>84</v>
      </c>
      <c r="AJ2214" t="str">
        <f t="shared" si="346"/>
        <v>violation-GUDANGEXP1</v>
      </c>
      <c r="AK2214">
        <f>IF(I2214="violation",COUNTIF($AJ$1:AJ2214,AJ2214),FALSE)</f>
        <v>394</v>
      </c>
      <c r="AL2214">
        <f t="shared" si="347"/>
        <v>0</v>
      </c>
      <c r="AM2214">
        <f t="shared" si="348"/>
        <v>8</v>
      </c>
      <c r="AN2214" t="str">
        <f t="shared" si="349"/>
        <v>ALERT! 8 Violation founded @GUDANGEXP1</v>
      </c>
    </row>
    <row r="2215" spans="1:40">
      <c r="A2215" t="s">
        <v>120</v>
      </c>
      <c r="B2215" t="s">
        <v>121</v>
      </c>
      <c r="C2215" t="s">
        <v>1323</v>
      </c>
      <c r="D2215" t="s">
        <v>129</v>
      </c>
      <c r="E2215">
        <v>1</v>
      </c>
      <c r="G2215" t="s">
        <v>124</v>
      </c>
      <c r="I2215" t="s">
        <v>125</v>
      </c>
      <c r="Z2215" t="str">
        <f>IFERROR(MID(AA2215,FIND("-",H2215,1)+1,20),_xlfn.IFNA(VLOOKUP(F2215&amp;"-"&amp;AA2215,Ref_Kontak!$A:$E,4,FALSE),Ref_Kontak!$H$2))</f>
        <v>628999007703</v>
      </c>
      <c r="AA2215" t="str">
        <f t="shared" si="340"/>
        <v/>
      </c>
      <c r="AB2215" t="str">
        <f t="shared" si="341"/>
        <v/>
      </c>
      <c r="AC2215" t="str">
        <f t="shared" si="342"/>
        <v>628999007703</v>
      </c>
      <c r="AD2215" t="str">
        <f t="shared" si="343"/>
        <v>Halo+,+Visual+AI+5S+mendeteksi+Violation%3A+GUDANGEXP1-LINE+8</v>
      </c>
      <c r="AE2215" t="str">
        <f t="shared" si="344"/>
        <v>https://web.whatsapp.com/send/?phone=628999007703&amp;text=Halo+,+Visual+AI+5S+mendeteksi+Violation%3A+GUDANGEXP1-LINE+8&amp;type=phone_number&amp;app_absent=0</v>
      </c>
      <c r="AF2215" t="b">
        <f>IF(ISNA(VLOOKUP(D2215&amp;"-"&amp;AB2215, Ref_Kontak!$A:$E, 4, FALSE)), FALSE, TRUE)</f>
        <v>0</v>
      </c>
      <c r="AG2215" t="str">
        <f>_xlfn.IFNA(VLOOKUP(Z2215,Ref_Kontak!H:H,1,FALSE),"FALSE")</f>
        <v>628999007703</v>
      </c>
      <c r="AH2215" t="str">
        <f t="shared" si="345"/>
        <v>GUDANGEXP1-LINE 8</v>
      </c>
      <c r="AI2215">
        <f>IF(I2215="violation",COUNTIF($AH$1:AH2215,AH2215),0)</f>
        <v>78</v>
      </c>
      <c r="AJ2215" t="str">
        <f t="shared" si="346"/>
        <v>violation-GUDANGEXP1</v>
      </c>
      <c r="AK2215">
        <f>IF(I2215="violation",COUNTIF($AJ$1:AJ2215,AJ2215),FALSE)</f>
        <v>395</v>
      </c>
      <c r="AL2215">
        <f t="shared" si="347"/>
        <v>0</v>
      </c>
      <c r="AM2215">
        <f t="shared" si="348"/>
        <v>8</v>
      </c>
      <c r="AN2215" t="str">
        <f t="shared" si="349"/>
        <v>ALERT! 8 Violation founded @GUDANGEXP1</v>
      </c>
    </row>
    <row r="2216" spans="1:40">
      <c r="A2216" t="s">
        <v>120</v>
      </c>
      <c r="B2216" t="s">
        <v>121</v>
      </c>
      <c r="C2216" t="s">
        <v>1324</v>
      </c>
      <c r="D2216" t="s">
        <v>129</v>
      </c>
      <c r="E2216">
        <v>1</v>
      </c>
      <c r="G2216" t="s">
        <v>130</v>
      </c>
      <c r="I2216" t="s">
        <v>125</v>
      </c>
      <c r="Z2216" t="str">
        <f>IFERROR(MID(AA2216,FIND("-",H2216,1)+1,20),_xlfn.IFNA(VLOOKUP(F2216&amp;"-"&amp;AA2216,Ref_Kontak!$A:$E,4,FALSE),Ref_Kontak!$H$2))</f>
        <v>628999007703</v>
      </c>
      <c r="AA2216" t="str">
        <f t="shared" si="340"/>
        <v/>
      </c>
      <c r="AB2216" t="str">
        <f t="shared" si="341"/>
        <v/>
      </c>
      <c r="AC2216" t="str">
        <f t="shared" si="342"/>
        <v>628999007703</v>
      </c>
      <c r="AD2216" t="str">
        <f t="shared" si="343"/>
        <v>Halo+,+Visual+AI+5S+mendeteksi+Violation%3A+METALDET1-LINE+8</v>
      </c>
      <c r="AE2216" t="str">
        <f t="shared" si="344"/>
        <v>https://web.whatsapp.com/send/?phone=628999007703&amp;text=Halo+,+Visual+AI+5S+mendeteksi+Violation%3A+METALDET1-LINE+8&amp;type=phone_number&amp;app_absent=0</v>
      </c>
      <c r="AF2216" t="b">
        <f>IF(ISNA(VLOOKUP(D2216&amp;"-"&amp;AB2216, Ref_Kontak!$A:$E, 4, FALSE)), FALSE, TRUE)</f>
        <v>0</v>
      </c>
      <c r="AG2216" t="str">
        <f>_xlfn.IFNA(VLOOKUP(Z2216,Ref_Kontak!H:H,1,FALSE),"FALSE")</f>
        <v>628999007703</v>
      </c>
      <c r="AH2216" t="str">
        <f t="shared" si="345"/>
        <v>METALDET1-LINE 8</v>
      </c>
      <c r="AI2216">
        <f>IF(I2216="violation",COUNTIF($AH$1:AH2216,AH2216),0)</f>
        <v>987</v>
      </c>
      <c r="AJ2216" t="str">
        <f t="shared" si="346"/>
        <v>violation-METALDET1</v>
      </c>
      <c r="AK2216">
        <f>IF(I2216="violation",COUNTIF($AJ$1:AJ2216,AJ2216),FALSE)</f>
        <v>1819</v>
      </c>
      <c r="AL2216">
        <f t="shared" si="347"/>
        <v>0</v>
      </c>
      <c r="AM2216">
        <f t="shared" si="348"/>
        <v>3</v>
      </c>
      <c r="AN2216" t="str">
        <f t="shared" si="349"/>
        <v>ALERT! 3 Violation founded @METALDET1</v>
      </c>
    </row>
    <row r="2217" spans="1:40">
      <c r="A2217" t="s">
        <v>120</v>
      </c>
      <c r="B2217" t="s">
        <v>121</v>
      </c>
      <c r="C2217" t="s">
        <v>1324</v>
      </c>
      <c r="D2217" t="s">
        <v>1232</v>
      </c>
      <c r="E2217">
        <v>1</v>
      </c>
      <c r="G2217" t="s">
        <v>124</v>
      </c>
      <c r="I2217" t="s">
        <v>125</v>
      </c>
      <c r="Z2217" t="str">
        <f>IFERROR(MID(AA2217,FIND("-",H2217,1)+1,20),_xlfn.IFNA(VLOOKUP(F2217&amp;"-"&amp;AA2217,Ref_Kontak!$A:$E,4,FALSE),Ref_Kontak!$H$2))</f>
        <v>628999007703</v>
      </c>
      <c r="AA2217" t="str">
        <f t="shared" si="340"/>
        <v/>
      </c>
      <c r="AB2217" t="str">
        <f t="shared" si="341"/>
        <v/>
      </c>
      <c r="AC2217" t="str">
        <f t="shared" si="342"/>
        <v>628999007703</v>
      </c>
      <c r="AD2217" t="str">
        <f t="shared" si="343"/>
        <v>Halo+,+Visual+AI+5S+mendeteksi+Violation%3A+GUDANGEXP1-LINE+9</v>
      </c>
      <c r="AE2217" t="str">
        <f t="shared" si="344"/>
        <v>https://web.whatsapp.com/send/?phone=628999007703&amp;text=Halo+,+Visual+AI+5S+mendeteksi+Violation%3A+GUDANGEXP1-LINE+9&amp;type=phone_number&amp;app_absent=0</v>
      </c>
      <c r="AF2217" t="b">
        <f>IF(ISNA(VLOOKUP(D2217&amp;"-"&amp;AB2217, Ref_Kontak!$A:$E, 4, FALSE)), FALSE, TRUE)</f>
        <v>0</v>
      </c>
      <c r="AG2217" t="str">
        <f>_xlfn.IFNA(VLOOKUP(Z2217,Ref_Kontak!H:H,1,FALSE),"FALSE")</f>
        <v>628999007703</v>
      </c>
      <c r="AH2217" t="str">
        <f t="shared" si="345"/>
        <v>GUDANGEXP1-LINE 9</v>
      </c>
      <c r="AI2217">
        <f>IF(I2217="violation",COUNTIF($AH$1:AH2217,AH2217),0)</f>
        <v>85</v>
      </c>
      <c r="AJ2217" t="str">
        <f t="shared" si="346"/>
        <v>violation-GUDANGEXP1</v>
      </c>
      <c r="AK2217">
        <f>IF(I2217="violation",COUNTIF($AJ$1:AJ2217,AJ2217),FALSE)</f>
        <v>396</v>
      </c>
      <c r="AL2217">
        <f t="shared" si="347"/>
        <v>0</v>
      </c>
      <c r="AM2217">
        <f t="shared" si="348"/>
        <v>8</v>
      </c>
      <c r="AN2217" t="str">
        <f t="shared" si="349"/>
        <v>ALERT! 8 Violation founded @GUDANGEXP1</v>
      </c>
    </row>
    <row r="2218" spans="1:40">
      <c r="A2218" t="s">
        <v>120</v>
      </c>
      <c r="B2218" t="s">
        <v>121</v>
      </c>
      <c r="C2218" t="s">
        <v>1324</v>
      </c>
      <c r="D2218" t="s">
        <v>129</v>
      </c>
      <c r="E2218">
        <v>1</v>
      </c>
      <c r="G2218" t="s">
        <v>124</v>
      </c>
      <c r="I2218" t="s">
        <v>125</v>
      </c>
      <c r="Z2218" t="str">
        <f>IFERROR(MID(AA2218,FIND("-",H2218,1)+1,20),_xlfn.IFNA(VLOOKUP(F2218&amp;"-"&amp;AA2218,Ref_Kontak!$A:$E,4,FALSE),Ref_Kontak!$H$2))</f>
        <v>628999007703</v>
      </c>
      <c r="AA2218" t="str">
        <f t="shared" si="340"/>
        <v/>
      </c>
      <c r="AB2218" t="str">
        <f t="shared" si="341"/>
        <v/>
      </c>
      <c r="AC2218" t="str">
        <f t="shared" si="342"/>
        <v>628999007703</v>
      </c>
      <c r="AD2218" t="str">
        <f t="shared" si="343"/>
        <v>Halo+,+Visual+AI+5S+mendeteksi+Violation%3A+GUDANGEXP1-LINE+8</v>
      </c>
      <c r="AE2218" t="str">
        <f t="shared" si="344"/>
        <v>https://web.whatsapp.com/send/?phone=628999007703&amp;text=Halo+,+Visual+AI+5S+mendeteksi+Violation%3A+GUDANGEXP1-LINE+8&amp;type=phone_number&amp;app_absent=0</v>
      </c>
      <c r="AF2218" t="b">
        <f>IF(ISNA(VLOOKUP(D2218&amp;"-"&amp;AB2218, Ref_Kontak!$A:$E, 4, FALSE)), FALSE, TRUE)</f>
        <v>0</v>
      </c>
      <c r="AG2218" t="str">
        <f>_xlfn.IFNA(VLOOKUP(Z2218,Ref_Kontak!H:H,1,FALSE),"FALSE")</f>
        <v>628999007703</v>
      </c>
      <c r="AH2218" t="str">
        <f t="shared" si="345"/>
        <v>GUDANGEXP1-LINE 8</v>
      </c>
      <c r="AI2218">
        <f>IF(I2218="violation",COUNTIF($AH$1:AH2218,AH2218),0)</f>
        <v>79</v>
      </c>
      <c r="AJ2218" t="str">
        <f t="shared" si="346"/>
        <v>violation-GUDANGEXP1</v>
      </c>
      <c r="AK2218">
        <f>IF(I2218="violation",COUNTIF($AJ$1:AJ2218,AJ2218),FALSE)</f>
        <v>397</v>
      </c>
      <c r="AL2218">
        <f t="shared" si="347"/>
        <v>0</v>
      </c>
      <c r="AM2218">
        <f t="shared" si="348"/>
        <v>8</v>
      </c>
      <c r="AN2218" t="str">
        <f t="shared" si="349"/>
        <v>ALERT! 8 Violation founded @GUDANGEXP1</v>
      </c>
    </row>
    <row r="2219" spans="1:40">
      <c r="A2219" t="s">
        <v>120</v>
      </c>
      <c r="B2219" t="s">
        <v>121</v>
      </c>
      <c r="C2219" t="s">
        <v>1325</v>
      </c>
      <c r="D2219" t="s">
        <v>589</v>
      </c>
      <c r="E2219">
        <v>1</v>
      </c>
      <c r="G2219" t="s">
        <v>130</v>
      </c>
      <c r="I2219" t="s">
        <v>125</v>
      </c>
      <c r="Z2219" t="str">
        <f>IFERROR(MID(AA2219,FIND("-",H2219,1)+1,20),_xlfn.IFNA(VLOOKUP(F2219&amp;"-"&amp;AA2219,Ref_Kontak!$A:$E,4,FALSE),Ref_Kontak!$H$2))</f>
        <v>628999007703</v>
      </c>
      <c r="AA2219" t="str">
        <f t="shared" si="340"/>
        <v/>
      </c>
      <c r="AB2219" t="str">
        <f t="shared" si="341"/>
        <v/>
      </c>
      <c r="AC2219" t="str">
        <f t="shared" si="342"/>
        <v>628999007703</v>
      </c>
      <c r="AD2219" t="str">
        <f t="shared" si="343"/>
        <v>Halo+,+Visual+AI+5S+mendeteksi+Violation%3A+METALDET1-LINE+13</v>
      </c>
      <c r="AE2219" t="str">
        <f t="shared" si="344"/>
        <v>https://web.whatsapp.com/send/?phone=628999007703&amp;text=Halo+,+Visual+AI+5S+mendeteksi+Violation%3A+METALDET1-LINE+13&amp;type=phone_number&amp;app_absent=0</v>
      </c>
      <c r="AF2219" t="b">
        <f>IF(ISNA(VLOOKUP(D2219&amp;"-"&amp;AB2219, Ref_Kontak!$A:$E, 4, FALSE)), FALSE, TRUE)</f>
        <v>0</v>
      </c>
      <c r="AG2219" t="str">
        <f>_xlfn.IFNA(VLOOKUP(Z2219,Ref_Kontak!H:H,1,FALSE),"FALSE")</f>
        <v>628999007703</v>
      </c>
      <c r="AH2219" t="str">
        <f t="shared" si="345"/>
        <v>METALDET1-LINE 13</v>
      </c>
      <c r="AI2219">
        <f>IF(I2219="violation",COUNTIF($AH$1:AH2219,AH2219),0)</f>
        <v>834</v>
      </c>
      <c r="AJ2219" t="str">
        <f t="shared" si="346"/>
        <v>violation-METALDET1</v>
      </c>
      <c r="AK2219">
        <f>IF(I2219="violation",COUNTIF($AJ$1:AJ2219,AJ2219),FALSE)</f>
        <v>1820</v>
      </c>
      <c r="AL2219">
        <f t="shared" si="347"/>
        <v>0</v>
      </c>
      <c r="AM2219">
        <f t="shared" si="348"/>
        <v>3</v>
      </c>
      <c r="AN2219" t="str">
        <f t="shared" si="349"/>
        <v>ALERT! 3 Violation founded @METALDET1</v>
      </c>
    </row>
    <row r="2220" spans="1:40">
      <c r="A2220" t="s">
        <v>120</v>
      </c>
      <c r="B2220" t="s">
        <v>121</v>
      </c>
      <c r="C2220" t="s">
        <v>1325</v>
      </c>
      <c r="D2220" t="s">
        <v>129</v>
      </c>
      <c r="E2220">
        <v>1</v>
      </c>
      <c r="G2220" t="s">
        <v>130</v>
      </c>
      <c r="I2220" t="s">
        <v>125</v>
      </c>
      <c r="Z2220" t="str">
        <f>IFERROR(MID(AA2220,FIND("-",H2220,1)+1,20),_xlfn.IFNA(VLOOKUP(F2220&amp;"-"&amp;AA2220,Ref_Kontak!$A:$E,4,FALSE),Ref_Kontak!$H$2))</f>
        <v>628999007703</v>
      </c>
      <c r="AA2220" t="str">
        <f t="shared" si="340"/>
        <v/>
      </c>
      <c r="AB2220" t="str">
        <f t="shared" si="341"/>
        <v/>
      </c>
      <c r="AC2220" t="str">
        <f t="shared" si="342"/>
        <v>628999007703</v>
      </c>
      <c r="AD2220" t="str">
        <f t="shared" si="343"/>
        <v>Halo+,+Visual+AI+5S+mendeteksi+Violation%3A+METALDET1-LINE+8</v>
      </c>
      <c r="AE2220" t="str">
        <f t="shared" si="344"/>
        <v>https://web.whatsapp.com/send/?phone=628999007703&amp;text=Halo+,+Visual+AI+5S+mendeteksi+Violation%3A+METALDET1-LINE+8&amp;type=phone_number&amp;app_absent=0</v>
      </c>
      <c r="AF2220" t="b">
        <f>IF(ISNA(VLOOKUP(D2220&amp;"-"&amp;AB2220, Ref_Kontak!$A:$E, 4, FALSE)), FALSE, TRUE)</f>
        <v>0</v>
      </c>
      <c r="AG2220" t="str">
        <f>_xlfn.IFNA(VLOOKUP(Z2220,Ref_Kontak!H:H,1,FALSE),"FALSE")</f>
        <v>628999007703</v>
      </c>
      <c r="AH2220" t="str">
        <f t="shared" si="345"/>
        <v>METALDET1-LINE 8</v>
      </c>
      <c r="AI2220">
        <f>IF(I2220="violation",COUNTIF($AH$1:AH2220,AH2220),0)</f>
        <v>988</v>
      </c>
      <c r="AJ2220" t="str">
        <f t="shared" si="346"/>
        <v>violation-METALDET1</v>
      </c>
      <c r="AK2220">
        <f>IF(I2220="violation",COUNTIF($AJ$1:AJ2220,AJ2220),FALSE)</f>
        <v>1821</v>
      </c>
      <c r="AL2220">
        <f t="shared" si="347"/>
        <v>0</v>
      </c>
      <c r="AM2220">
        <f t="shared" si="348"/>
        <v>3</v>
      </c>
      <c r="AN2220" t="str">
        <f t="shared" si="349"/>
        <v>ALERT! 3 Violation founded @METALDET1</v>
      </c>
    </row>
    <row r="2221" spans="1:40">
      <c r="A2221" t="s">
        <v>120</v>
      </c>
      <c r="B2221" t="s">
        <v>121</v>
      </c>
      <c r="C2221" t="s">
        <v>1325</v>
      </c>
      <c r="D2221" t="s">
        <v>1232</v>
      </c>
      <c r="E2221">
        <v>1</v>
      </c>
      <c r="G2221" t="s">
        <v>124</v>
      </c>
      <c r="I2221" t="s">
        <v>125</v>
      </c>
      <c r="Z2221" t="str">
        <f>IFERROR(MID(AA2221,FIND("-",H2221,1)+1,20),_xlfn.IFNA(VLOOKUP(F2221&amp;"-"&amp;AA2221,Ref_Kontak!$A:$E,4,FALSE),Ref_Kontak!$H$2))</f>
        <v>628999007703</v>
      </c>
      <c r="AA2221" t="str">
        <f t="shared" si="340"/>
        <v/>
      </c>
      <c r="AB2221" t="str">
        <f t="shared" si="341"/>
        <v/>
      </c>
      <c r="AC2221" t="str">
        <f t="shared" si="342"/>
        <v>628999007703</v>
      </c>
      <c r="AD2221" t="str">
        <f t="shared" si="343"/>
        <v>Halo+,+Visual+AI+5S+mendeteksi+Violation%3A+GUDANGEXP1-LINE+9</v>
      </c>
      <c r="AE2221" t="str">
        <f t="shared" si="344"/>
        <v>https://web.whatsapp.com/send/?phone=628999007703&amp;text=Halo+,+Visual+AI+5S+mendeteksi+Violation%3A+GUDANGEXP1-LINE+9&amp;type=phone_number&amp;app_absent=0</v>
      </c>
      <c r="AF2221" t="b">
        <f>IF(ISNA(VLOOKUP(D2221&amp;"-"&amp;AB2221, Ref_Kontak!$A:$E, 4, FALSE)), FALSE, TRUE)</f>
        <v>0</v>
      </c>
      <c r="AG2221" t="str">
        <f>_xlfn.IFNA(VLOOKUP(Z2221,Ref_Kontak!H:H,1,FALSE),"FALSE")</f>
        <v>628999007703</v>
      </c>
      <c r="AH2221" t="str">
        <f t="shared" si="345"/>
        <v>GUDANGEXP1-LINE 9</v>
      </c>
      <c r="AI2221">
        <f>IF(I2221="violation",COUNTIF($AH$1:AH2221,AH2221),0)</f>
        <v>86</v>
      </c>
      <c r="AJ2221" t="str">
        <f t="shared" si="346"/>
        <v>violation-GUDANGEXP1</v>
      </c>
      <c r="AK2221">
        <f>IF(I2221="violation",COUNTIF($AJ$1:AJ2221,AJ2221),FALSE)</f>
        <v>398</v>
      </c>
      <c r="AL2221">
        <f t="shared" si="347"/>
        <v>0</v>
      </c>
      <c r="AM2221">
        <f t="shared" si="348"/>
        <v>8</v>
      </c>
      <c r="AN2221" t="str">
        <f t="shared" si="349"/>
        <v>ALERT! 8 Violation founded @GUDANGEXP1</v>
      </c>
    </row>
    <row r="2222" spans="1:40">
      <c r="A2222" t="s">
        <v>120</v>
      </c>
      <c r="B2222" t="s">
        <v>121</v>
      </c>
      <c r="C2222" t="s">
        <v>1325</v>
      </c>
      <c r="D2222" t="s">
        <v>129</v>
      </c>
      <c r="E2222">
        <v>1</v>
      </c>
      <c r="G2222" t="s">
        <v>124</v>
      </c>
      <c r="I2222" t="s">
        <v>125</v>
      </c>
      <c r="Z2222" t="str">
        <f>IFERROR(MID(AA2222,FIND("-",H2222,1)+1,20),_xlfn.IFNA(VLOOKUP(F2222&amp;"-"&amp;AA2222,Ref_Kontak!$A:$E,4,FALSE),Ref_Kontak!$H$2))</f>
        <v>628999007703</v>
      </c>
      <c r="AA2222" t="str">
        <f t="shared" si="340"/>
        <v/>
      </c>
      <c r="AB2222" t="str">
        <f t="shared" si="341"/>
        <v/>
      </c>
      <c r="AC2222" t="str">
        <f t="shared" si="342"/>
        <v>628999007703</v>
      </c>
      <c r="AD2222" t="str">
        <f t="shared" si="343"/>
        <v>Halo+,+Visual+AI+5S+mendeteksi+Violation%3A+GUDANGEXP1-LINE+8</v>
      </c>
      <c r="AE2222" t="str">
        <f t="shared" si="344"/>
        <v>https://web.whatsapp.com/send/?phone=628999007703&amp;text=Halo+,+Visual+AI+5S+mendeteksi+Violation%3A+GUDANGEXP1-LINE+8&amp;type=phone_number&amp;app_absent=0</v>
      </c>
      <c r="AF2222" t="b">
        <f>IF(ISNA(VLOOKUP(D2222&amp;"-"&amp;AB2222, Ref_Kontak!$A:$E, 4, FALSE)), FALSE, TRUE)</f>
        <v>0</v>
      </c>
      <c r="AG2222" t="str">
        <f>_xlfn.IFNA(VLOOKUP(Z2222,Ref_Kontak!H:H,1,FALSE),"FALSE")</f>
        <v>628999007703</v>
      </c>
      <c r="AH2222" t="str">
        <f t="shared" si="345"/>
        <v>GUDANGEXP1-LINE 8</v>
      </c>
      <c r="AI2222">
        <f>IF(I2222="violation",COUNTIF($AH$1:AH2222,AH2222),0)</f>
        <v>80</v>
      </c>
      <c r="AJ2222" t="str">
        <f t="shared" si="346"/>
        <v>violation-GUDANGEXP1</v>
      </c>
      <c r="AK2222">
        <f>IF(I2222="violation",COUNTIF($AJ$1:AJ2222,AJ2222),FALSE)</f>
        <v>399</v>
      </c>
      <c r="AL2222">
        <f t="shared" si="347"/>
        <v>0</v>
      </c>
      <c r="AM2222">
        <f t="shared" si="348"/>
        <v>8</v>
      </c>
      <c r="AN2222" t="str">
        <f t="shared" si="349"/>
        <v>ALERT! 8 Violation founded @GUDANGEXP1</v>
      </c>
    </row>
    <row r="2223" spans="1:40">
      <c r="A2223" t="s">
        <v>120</v>
      </c>
      <c r="B2223" t="s">
        <v>121</v>
      </c>
      <c r="C2223" t="s">
        <v>1326</v>
      </c>
      <c r="D2223" t="s">
        <v>129</v>
      </c>
      <c r="E2223">
        <v>1</v>
      </c>
      <c r="G2223" t="s">
        <v>130</v>
      </c>
      <c r="I2223" t="s">
        <v>125</v>
      </c>
      <c r="Z2223" t="str">
        <f>IFERROR(MID(AA2223,FIND("-",H2223,1)+1,20),_xlfn.IFNA(VLOOKUP(F2223&amp;"-"&amp;AA2223,Ref_Kontak!$A:$E,4,FALSE),Ref_Kontak!$H$2))</f>
        <v>628999007703</v>
      </c>
      <c r="AA2223" t="str">
        <f t="shared" si="340"/>
        <v/>
      </c>
      <c r="AB2223" t="str">
        <f t="shared" si="341"/>
        <v/>
      </c>
      <c r="AC2223" t="str">
        <f t="shared" si="342"/>
        <v>628999007703</v>
      </c>
      <c r="AD2223" t="str">
        <f t="shared" si="343"/>
        <v>Halo+,+Visual+AI+5S+mendeteksi+Violation%3A+METALDET1-LINE+8</v>
      </c>
      <c r="AE2223" t="str">
        <f t="shared" si="344"/>
        <v>https://web.whatsapp.com/send/?phone=628999007703&amp;text=Halo+,+Visual+AI+5S+mendeteksi+Violation%3A+METALDET1-LINE+8&amp;type=phone_number&amp;app_absent=0</v>
      </c>
      <c r="AF2223" t="b">
        <f>IF(ISNA(VLOOKUP(D2223&amp;"-"&amp;AB2223, Ref_Kontak!$A:$E, 4, FALSE)), FALSE, TRUE)</f>
        <v>0</v>
      </c>
      <c r="AG2223" t="str">
        <f>_xlfn.IFNA(VLOOKUP(Z2223,Ref_Kontak!H:H,1,FALSE),"FALSE")</f>
        <v>628999007703</v>
      </c>
      <c r="AH2223" t="str">
        <f t="shared" si="345"/>
        <v>METALDET1-LINE 8</v>
      </c>
      <c r="AI2223">
        <f>IF(I2223="violation",COUNTIF($AH$1:AH2223,AH2223),0)</f>
        <v>989</v>
      </c>
      <c r="AJ2223" t="str">
        <f t="shared" si="346"/>
        <v>violation-METALDET1</v>
      </c>
      <c r="AK2223">
        <f>IF(I2223="violation",COUNTIF($AJ$1:AJ2223,AJ2223),FALSE)</f>
        <v>1822</v>
      </c>
      <c r="AL2223">
        <f t="shared" si="347"/>
        <v>0</v>
      </c>
      <c r="AM2223">
        <f t="shared" si="348"/>
        <v>3</v>
      </c>
      <c r="AN2223" t="str">
        <f t="shared" si="349"/>
        <v>ALERT! 3 Violation founded @METALDET1</v>
      </c>
    </row>
    <row r="2224" spans="1:40">
      <c r="A2224" t="s">
        <v>120</v>
      </c>
      <c r="B2224" t="s">
        <v>121</v>
      </c>
      <c r="C2224" t="s">
        <v>1326</v>
      </c>
      <c r="D2224" t="s">
        <v>589</v>
      </c>
      <c r="E2224">
        <v>1</v>
      </c>
      <c r="G2224" t="s">
        <v>130</v>
      </c>
      <c r="I2224" t="s">
        <v>125</v>
      </c>
      <c r="Z2224" t="str">
        <f>IFERROR(MID(AA2224,FIND("-",H2224,1)+1,20),_xlfn.IFNA(VLOOKUP(F2224&amp;"-"&amp;AA2224,Ref_Kontak!$A:$E,4,FALSE),Ref_Kontak!$H$2))</f>
        <v>628999007703</v>
      </c>
      <c r="AA2224" t="str">
        <f t="shared" si="340"/>
        <v/>
      </c>
      <c r="AB2224" t="str">
        <f t="shared" si="341"/>
        <v/>
      </c>
      <c r="AC2224" t="str">
        <f t="shared" si="342"/>
        <v>628999007703</v>
      </c>
      <c r="AD2224" t="str">
        <f t="shared" si="343"/>
        <v>Halo+,+Visual+AI+5S+mendeteksi+Violation%3A+METALDET1-LINE+13</v>
      </c>
      <c r="AE2224" t="str">
        <f t="shared" si="344"/>
        <v>https://web.whatsapp.com/send/?phone=628999007703&amp;text=Halo+,+Visual+AI+5S+mendeteksi+Violation%3A+METALDET1-LINE+13&amp;type=phone_number&amp;app_absent=0</v>
      </c>
      <c r="AF2224" t="b">
        <f>IF(ISNA(VLOOKUP(D2224&amp;"-"&amp;AB2224, Ref_Kontak!$A:$E, 4, FALSE)), FALSE, TRUE)</f>
        <v>0</v>
      </c>
      <c r="AG2224" t="str">
        <f>_xlfn.IFNA(VLOOKUP(Z2224,Ref_Kontak!H:H,1,FALSE),"FALSE")</f>
        <v>628999007703</v>
      </c>
      <c r="AH2224" t="str">
        <f t="shared" si="345"/>
        <v>METALDET1-LINE 13</v>
      </c>
      <c r="AI2224">
        <f>IF(I2224="violation",COUNTIF($AH$1:AH2224,AH2224),0)</f>
        <v>835</v>
      </c>
      <c r="AJ2224" t="str">
        <f t="shared" si="346"/>
        <v>violation-METALDET1</v>
      </c>
      <c r="AK2224">
        <f>IF(I2224="violation",COUNTIF($AJ$1:AJ2224,AJ2224),FALSE)</f>
        <v>1823</v>
      </c>
      <c r="AL2224">
        <f t="shared" si="347"/>
        <v>0</v>
      </c>
      <c r="AM2224">
        <f t="shared" si="348"/>
        <v>3</v>
      </c>
      <c r="AN2224" t="str">
        <f t="shared" si="349"/>
        <v>ALERT! 3 Violation founded @METALDET1</v>
      </c>
    </row>
    <row r="2225" spans="1:40">
      <c r="A2225" t="s">
        <v>120</v>
      </c>
      <c r="B2225" t="s">
        <v>121</v>
      </c>
      <c r="C2225" t="s">
        <v>1326</v>
      </c>
      <c r="D2225" t="s">
        <v>1232</v>
      </c>
      <c r="E2225">
        <v>1</v>
      </c>
      <c r="G2225" t="s">
        <v>124</v>
      </c>
      <c r="I2225" t="s">
        <v>125</v>
      </c>
      <c r="Z2225" t="str">
        <f>IFERROR(MID(AA2225,FIND("-",H2225,1)+1,20),_xlfn.IFNA(VLOOKUP(F2225&amp;"-"&amp;AA2225,Ref_Kontak!$A:$E,4,FALSE),Ref_Kontak!$H$2))</f>
        <v>628999007703</v>
      </c>
      <c r="AA2225" t="str">
        <f t="shared" si="340"/>
        <v/>
      </c>
      <c r="AB2225" t="str">
        <f t="shared" si="341"/>
        <v/>
      </c>
      <c r="AC2225" t="str">
        <f t="shared" si="342"/>
        <v>628999007703</v>
      </c>
      <c r="AD2225" t="str">
        <f t="shared" si="343"/>
        <v>Halo+,+Visual+AI+5S+mendeteksi+Violation%3A+GUDANGEXP1-LINE+9</v>
      </c>
      <c r="AE2225" t="str">
        <f t="shared" si="344"/>
        <v>https://web.whatsapp.com/send/?phone=628999007703&amp;text=Halo+,+Visual+AI+5S+mendeteksi+Violation%3A+GUDANGEXP1-LINE+9&amp;type=phone_number&amp;app_absent=0</v>
      </c>
      <c r="AF2225" t="b">
        <f>IF(ISNA(VLOOKUP(D2225&amp;"-"&amp;AB2225, Ref_Kontak!$A:$E, 4, FALSE)), FALSE, TRUE)</f>
        <v>0</v>
      </c>
      <c r="AG2225" t="str">
        <f>_xlfn.IFNA(VLOOKUP(Z2225,Ref_Kontak!H:H,1,FALSE),"FALSE")</f>
        <v>628999007703</v>
      </c>
      <c r="AH2225" t="str">
        <f t="shared" si="345"/>
        <v>GUDANGEXP1-LINE 9</v>
      </c>
      <c r="AI2225">
        <f>IF(I2225="violation",COUNTIF($AH$1:AH2225,AH2225),0)</f>
        <v>87</v>
      </c>
      <c r="AJ2225" t="str">
        <f t="shared" si="346"/>
        <v>violation-GUDANGEXP1</v>
      </c>
      <c r="AK2225">
        <f>IF(I2225="violation",COUNTIF($AJ$1:AJ2225,AJ2225),FALSE)</f>
        <v>400</v>
      </c>
      <c r="AL2225">
        <f t="shared" si="347"/>
        <v>0</v>
      </c>
      <c r="AM2225">
        <f t="shared" si="348"/>
        <v>8</v>
      </c>
      <c r="AN2225" t="str">
        <f t="shared" si="349"/>
        <v>ALERT! 8 Violation founded @GUDANGEXP1</v>
      </c>
    </row>
    <row r="2226" spans="1:40">
      <c r="A2226" t="s">
        <v>120</v>
      </c>
      <c r="B2226" t="s">
        <v>121</v>
      </c>
      <c r="C2226" t="s">
        <v>1327</v>
      </c>
      <c r="D2226" t="s">
        <v>129</v>
      </c>
      <c r="E2226">
        <v>1</v>
      </c>
      <c r="G2226" t="s">
        <v>124</v>
      </c>
      <c r="I2226" t="s">
        <v>125</v>
      </c>
      <c r="Z2226" t="str">
        <f>IFERROR(MID(AA2226,FIND("-",H2226,1)+1,20),_xlfn.IFNA(VLOOKUP(F2226&amp;"-"&amp;AA2226,Ref_Kontak!$A:$E,4,FALSE),Ref_Kontak!$H$2))</f>
        <v>628999007703</v>
      </c>
      <c r="AA2226" t="str">
        <f t="shared" si="340"/>
        <v/>
      </c>
      <c r="AB2226" t="str">
        <f t="shared" si="341"/>
        <v/>
      </c>
      <c r="AC2226" t="str">
        <f t="shared" si="342"/>
        <v>628999007703</v>
      </c>
      <c r="AD2226" t="str">
        <f t="shared" si="343"/>
        <v>Halo+,+Visual+AI+5S+mendeteksi+Violation%3A+GUDANGEXP1-LINE+8</v>
      </c>
      <c r="AE2226" t="str">
        <f t="shared" si="344"/>
        <v>https://web.whatsapp.com/send/?phone=628999007703&amp;text=Halo+,+Visual+AI+5S+mendeteksi+Violation%3A+GUDANGEXP1-LINE+8&amp;type=phone_number&amp;app_absent=0</v>
      </c>
      <c r="AF2226" t="b">
        <f>IF(ISNA(VLOOKUP(D2226&amp;"-"&amp;AB2226, Ref_Kontak!$A:$E, 4, FALSE)), FALSE, TRUE)</f>
        <v>0</v>
      </c>
      <c r="AG2226" t="str">
        <f>_xlfn.IFNA(VLOOKUP(Z2226,Ref_Kontak!H:H,1,FALSE),"FALSE")</f>
        <v>628999007703</v>
      </c>
      <c r="AH2226" t="str">
        <f t="shared" si="345"/>
        <v>GUDANGEXP1-LINE 8</v>
      </c>
      <c r="AI2226">
        <f>IF(I2226="violation",COUNTIF($AH$1:AH2226,AH2226),0)</f>
        <v>81</v>
      </c>
      <c r="AJ2226" t="str">
        <f t="shared" si="346"/>
        <v>violation-GUDANGEXP1</v>
      </c>
      <c r="AK2226">
        <f>IF(I2226="violation",COUNTIF($AJ$1:AJ2226,AJ2226),FALSE)</f>
        <v>401</v>
      </c>
      <c r="AL2226">
        <f t="shared" si="347"/>
        <v>0</v>
      </c>
      <c r="AM2226">
        <f t="shared" si="348"/>
        <v>8</v>
      </c>
      <c r="AN2226" t="str">
        <f t="shared" si="349"/>
        <v>ALERT! 8 Violation founded @GUDANGEXP1</v>
      </c>
    </row>
    <row r="2227" spans="1:40">
      <c r="A2227" t="s">
        <v>120</v>
      </c>
      <c r="B2227" t="s">
        <v>121</v>
      </c>
      <c r="C2227" t="s">
        <v>1327</v>
      </c>
      <c r="D2227" t="s">
        <v>129</v>
      </c>
      <c r="E2227">
        <v>1</v>
      </c>
      <c r="G2227" t="s">
        <v>130</v>
      </c>
      <c r="I2227" t="s">
        <v>125</v>
      </c>
      <c r="Z2227" t="str">
        <f>IFERROR(MID(AA2227,FIND("-",H2227,1)+1,20),_xlfn.IFNA(VLOOKUP(F2227&amp;"-"&amp;AA2227,Ref_Kontak!$A:$E,4,FALSE),Ref_Kontak!$H$2))</f>
        <v>628999007703</v>
      </c>
      <c r="AA2227" t="str">
        <f t="shared" si="340"/>
        <v/>
      </c>
      <c r="AB2227" t="str">
        <f t="shared" si="341"/>
        <v/>
      </c>
      <c r="AC2227" t="str">
        <f t="shared" si="342"/>
        <v>628999007703</v>
      </c>
      <c r="AD2227" t="str">
        <f t="shared" si="343"/>
        <v>Halo+,+Visual+AI+5S+mendeteksi+Violation%3A+METALDET1-LINE+8</v>
      </c>
      <c r="AE2227" t="str">
        <f t="shared" si="344"/>
        <v>https://web.whatsapp.com/send/?phone=628999007703&amp;text=Halo+,+Visual+AI+5S+mendeteksi+Violation%3A+METALDET1-LINE+8&amp;type=phone_number&amp;app_absent=0</v>
      </c>
      <c r="AF2227" t="b">
        <f>IF(ISNA(VLOOKUP(D2227&amp;"-"&amp;AB2227, Ref_Kontak!$A:$E, 4, FALSE)), FALSE, TRUE)</f>
        <v>0</v>
      </c>
      <c r="AG2227" t="str">
        <f>_xlfn.IFNA(VLOOKUP(Z2227,Ref_Kontak!H:H,1,FALSE),"FALSE")</f>
        <v>628999007703</v>
      </c>
      <c r="AH2227" t="str">
        <f t="shared" si="345"/>
        <v>METALDET1-LINE 8</v>
      </c>
      <c r="AI2227">
        <f>IF(I2227="violation",COUNTIF($AH$1:AH2227,AH2227),0)</f>
        <v>990</v>
      </c>
      <c r="AJ2227" t="str">
        <f t="shared" si="346"/>
        <v>violation-METALDET1</v>
      </c>
      <c r="AK2227">
        <f>IF(I2227="violation",COUNTIF($AJ$1:AJ2227,AJ2227),FALSE)</f>
        <v>1824</v>
      </c>
      <c r="AL2227">
        <f t="shared" si="347"/>
        <v>0</v>
      </c>
      <c r="AM2227">
        <f t="shared" si="348"/>
        <v>3</v>
      </c>
      <c r="AN2227" t="str">
        <f t="shared" si="349"/>
        <v>ALERT! 3 Violation founded @METALDET1</v>
      </c>
    </row>
    <row r="2228" spans="1:40">
      <c r="A2228" t="s">
        <v>120</v>
      </c>
      <c r="B2228" t="s">
        <v>121</v>
      </c>
      <c r="C2228" t="s">
        <v>1327</v>
      </c>
      <c r="D2228" t="s">
        <v>1232</v>
      </c>
      <c r="E2228">
        <v>1</v>
      </c>
      <c r="G2228" t="s">
        <v>124</v>
      </c>
      <c r="I2228" t="s">
        <v>125</v>
      </c>
      <c r="Z2228" t="str">
        <f>IFERROR(MID(AA2228,FIND("-",H2228,1)+1,20),_xlfn.IFNA(VLOOKUP(F2228&amp;"-"&amp;AA2228,Ref_Kontak!$A:$E,4,FALSE),Ref_Kontak!$H$2))</f>
        <v>628999007703</v>
      </c>
      <c r="AA2228" t="str">
        <f t="shared" si="340"/>
        <v/>
      </c>
      <c r="AB2228" t="str">
        <f t="shared" si="341"/>
        <v/>
      </c>
      <c r="AC2228" t="str">
        <f t="shared" si="342"/>
        <v>628999007703</v>
      </c>
      <c r="AD2228" t="str">
        <f t="shared" si="343"/>
        <v>Halo+,+Visual+AI+5S+mendeteksi+Violation%3A+GUDANGEXP1-LINE+9</v>
      </c>
      <c r="AE2228" t="str">
        <f t="shared" si="344"/>
        <v>https://web.whatsapp.com/send/?phone=628999007703&amp;text=Halo+,+Visual+AI+5S+mendeteksi+Violation%3A+GUDANGEXP1-LINE+9&amp;type=phone_number&amp;app_absent=0</v>
      </c>
      <c r="AF2228" t="b">
        <f>IF(ISNA(VLOOKUP(D2228&amp;"-"&amp;AB2228, Ref_Kontak!$A:$E, 4, FALSE)), FALSE, TRUE)</f>
        <v>0</v>
      </c>
      <c r="AG2228" t="str">
        <f>_xlfn.IFNA(VLOOKUP(Z2228,Ref_Kontak!H:H,1,FALSE),"FALSE")</f>
        <v>628999007703</v>
      </c>
      <c r="AH2228" t="str">
        <f t="shared" si="345"/>
        <v>GUDANGEXP1-LINE 9</v>
      </c>
      <c r="AI2228">
        <f>IF(I2228="violation",COUNTIF($AH$1:AH2228,AH2228),0)</f>
        <v>88</v>
      </c>
      <c r="AJ2228" t="str">
        <f t="shared" si="346"/>
        <v>violation-GUDANGEXP1</v>
      </c>
      <c r="AK2228">
        <f>IF(I2228="violation",COUNTIF($AJ$1:AJ2228,AJ2228),FALSE)</f>
        <v>402</v>
      </c>
      <c r="AL2228">
        <f t="shared" si="347"/>
        <v>0</v>
      </c>
      <c r="AM2228">
        <f t="shared" si="348"/>
        <v>8</v>
      </c>
      <c r="AN2228" t="str">
        <f t="shared" si="349"/>
        <v>ALERT! 8 Violation founded @GUDANGEXP1</v>
      </c>
    </row>
    <row r="2229" spans="1:40">
      <c r="A2229" t="s">
        <v>120</v>
      </c>
      <c r="B2229" t="s">
        <v>121</v>
      </c>
      <c r="C2229" t="s">
        <v>1327</v>
      </c>
      <c r="D2229" t="s">
        <v>129</v>
      </c>
      <c r="E2229">
        <v>1</v>
      </c>
      <c r="G2229" t="s">
        <v>124</v>
      </c>
      <c r="I2229" t="s">
        <v>125</v>
      </c>
      <c r="Z2229" t="str">
        <f>IFERROR(MID(AA2229,FIND("-",H2229,1)+1,20),_xlfn.IFNA(VLOOKUP(F2229&amp;"-"&amp;AA2229,Ref_Kontak!$A:$E,4,FALSE),Ref_Kontak!$H$2))</f>
        <v>628999007703</v>
      </c>
      <c r="AA2229" t="str">
        <f t="shared" si="340"/>
        <v/>
      </c>
      <c r="AB2229" t="str">
        <f t="shared" si="341"/>
        <v/>
      </c>
      <c r="AC2229" t="str">
        <f t="shared" si="342"/>
        <v>628999007703</v>
      </c>
      <c r="AD2229" t="str">
        <f t="shared" si="343"/>
        <v>Halo+,+Visual+AI+5S+mendeteksi+Violation%3A+GUDANGEXP1-LINE+8</v>
      </c>
      <c r="AE2229" t="str">
        <f t="shared" si="344"/>
        <v>https://web.whatsapp.com/send/?phone=628999007703&amp;text=Halo+,+Visual+AI+5S+mendeteksi+Violation%3A+GUDANGEXP1-LINE+8&amp;type=phone_number&amp;app_absent=0</v>
      </c>
      <c r="AF2229" t="b">
        <f>IF(ISNA(VLOOKUP(D2229&amp;"-"&amp;AB2229, Ref_Kontak!$A:$E, 4, FALSE)), FALSE, TRUE)</f>
        <v>0</v>
      </c>
      <c r="AG2229" t="str">
        <f>_xlfn.IFNA(VLOOKUP(Z2229,Ref_Kontak!H:H,1,FALSE),"FALSE")</f>
        <v>628999007703</v>
      </c>
      <c r="AH2229" t="str">
        <f t="shared" si="345"/>
        <v>GUDANGEXP1-LINE 8</v>
      </c>
      <c r="AI2229">
        <f>IF(I2229="violation",COUNTIF($AH$1:AH2229,AH2229),0)</f>
        <v>82</v>
      </c>
      <c r="AJ2229" t="str">
        <f t="shared" si="346"/>
        <v>violation-GUDANGEXP1</v>
      </c>
      <c r="AK2229">
        <f>IF(I2229="violation",COUNTIF($AJ$1:AJ2229,AJ2229),FALSE)</f>
        <v>403</v>
      </c>
      <c r="AL2229">
        <f t="shared" si="347"/>
        <v>0</v>
      </c>
      <c r="AM2229">
        <f t="shared" si="348"/>
        <v>8</v>
      </c>
      <c r="AN2229" t="str">
        <f t="shared" si="349"/>
        <v>ALERT! 8 Violation founded @GUDANGEXP1</v>
      </c>
    </row>
    <row r="2230" spans="1:40">
      <c r="A2230" t="s">
        <v>120</v>
      </c>
      <c r="B2230" t="s">
        <v>121</v>
      </c>
      <c r="C2230" t="s">
        <v>1328</v>
      </c>
      <c r="D2230" t="s">
        <v>589</v>
      </c>
      <c r="E2230">
        <v>1</v>
      </c>
      <c r="G2230" t="s">
        <v>130</v>
      </c>
      <c r="I2230" t="s">
        <v>125</v>
      </c>
      <c r="Z2230" t="str">
        <f>IFERROR(MID(AA2230,FIND("-",H2230,1)+1,20),_xlfn.IFNA(VLOOKUP(F2230&amp;"-"&amp;AA2230,Ref_Kontak!$A:$E,4,FALSE),Ref_Kontak!$H$2))</f>
        <v>628999007703</v>
      </c>
      <c r="AA2230" t="str">
        <f t="shared" si="340"/>
        <v/>
      </c>
      <c r="AB2230" t="str">
        <f t="shared" si="341"/>
        <v/>
      </c>
      <c r="AC2230" t="str">
        <f t="shared" si="342"/>
        <v>628999007703</v>
      </c>
      <c r="AD2230" t="str">
        <f t="shared" si="343"/>
        <v>Halo+,+Visual+AI+5S+mendeteksi+Violation%3A+METALDET1-LINE+13</v>
      </c>
      <c r="AE2230" t="str">
        <f t="shared" si="344"/>
        <v>https://web.whatsapp.com/send/?phone=628999007703&amp;text=Halo+,+Visual+AI+5S+mendeteksi+Violation%3A+METALDET1-LINE+13&amp;type=phone_number&amp;app_absent=0</v>
      </c>
      <c r="AF2230" t="b">
        <f>IF(ISNA(VLOOKUP(D2230&amp;"-"&amp;AB2230, Ref_Kontak!$A:$E, 4, FALSE)), FALSE, TRUE)</f>
        <v>0</v>
      </c>
      <c r="AG2230" t="str">
        <f>_xlfn.IFNA(VLOOKUP(Z2230,Ref_Kontak!H:H,1,FALSE),"FALSE")</f>
        <v>628999007703</v>
      </c>
      <c r="AH2230" t="str">
        <f t="shared" si="345"/>
        <v>METALDET1-LINE 13</v>
      </c>
      <c r="AI2230">
        <f>IF(I2230="violation",COUNTIF($AH$1:AH2230,AH2230),0)</f>
        <v>836</v>
      </c>
      <c r="AJ2230" t="str">
        <f t="shared" si="346"/>
        <v>violation-METALDET1</v>
      </c>
      <c r="AK2230">
        <f>IF(I2230="violation",COUNTIF($AJ$1:AJ2230,AJ2230),FALSE)</f>
        <v>1825</v>
      </c>
      <c r="AL2230">
        <f t="shared" si="347"/>
        <v>0</v>
      </c>
      <c r="AM2230">
        <f t="shared" si="348"/>
        <v>3</v>
      </c>
      <c r="AN2230" t="str">
        <f t="shared" si="349"/>
        <v>ALERT! 3 Violation founded @METALDET1</v>
      </c>
    </row>
    <row r="2231" spans="1:40">
      <c r="A2231" t="s">
        <v>120</v>
      </c>
      <c r="B2231" t="s">
        <v>121</v>
      </c>
      <c r="C2231" t="s">
        <v>1328</v>
      </c>
      <c r="D2231" t="s">
        <v>129</v>
      </c>
      <c r="E2231">
        <v>1</v>
      </c>
      <c r="G2231" t="s">
        <v>130</v>
      </c>
      <c r="I2231" t="s">
        <v>125</v>
      </c>
      <c r="Z2231" t="str">
        <f>IFERROR(MID(AA2231,FIND("-",H2231,1)+1,20),_xlfn.IFNA(VLOOKUP(F2231&amp;"-"&amp;AA2231,Ref_Kontak!$A:$E,4,FALSE),Ref_Kontak!$H$2))</f>
        <v>628999007703</v>
      </c>
      <c r="AA2231" t="str">
        <f t="shared" si="340"/>
        <v/>
      </c>
      <c r="AB2231" t="str">
        <f t="shared" si="341"/>
        <v/>
      </c>
      <c r="AC2231" t="str">
        <f t="shared" si="342"/>
        <v>628999007703</v>
      </c>
      <c r="AD2231" t="str">
        <f t="shared" si="343"/>
        <v>Halo+,+Visual+AI+5S+mendeteksi+Violation%3A+METALDET1-LINE+8</v>
      </c>
      <c r="AE2231" t="str">
        <f t="shared" si="344"/>
        <v>https://web.whatsapp.com/send/?phone=628999007703&amp;text=Halo+,+Visual+AI+5S+mendeteksi+Violation%3A+METALDET1-LINE+8&amp;type=phone_number&amp;app_absent=0</v>
      </c>
      <c r="AF2231" t="b">
        <f>IF(ISNA(VLOOKUP(D2231&amp;"-"&amp;AB2231, Ref_Kontak!$A:$E, 4, FALSE)), FALSE, TRUE)</f>
        <v>0</v>
      </c>
      <c r="AG2231" t="str">
        <f>_xlfn.IFNA(VLOOKUP(Z2231,Ref_Kontak!H:H,1,FALSE),"FALSE")</f>
        <v>628999007703</v>
      </c>
      <c r="AH2231" t="str">
        <f t="shared" si="345"/>
        <v>METALDET1-LINE 8</v>
      </c>
      <c r="AI2231">
        <f>IF(I2231="violation",COUNTIF($AH$1:AH2231,AH2231),0)</f>
        <v>991</v>
      </c>
      <c r="AJ2231" t="str">
        <f t="shared" si="346"/>
        <v>violation-METALDET1</v>
      </c>
      <c r="AK2231">
        <f>IF(I2231="violation",COUNTIF($AJ$1:AJ2231,AJ2231),FALSE)</f>
        <v>1826</v>
      </c>
      <c r="AL2231">
        <f t="shared" si="347"/>
        <v>0</v>
      </c>
      <c r="AM2231">
        <f t="shared" si="348"/>
        <v>3</v>
      </c>
      <c r="AN2231" t="str">
        <f t="shared" si="349"/>
        <v>ALERT! 3 Violation founded @METALDET1</v>
      </c>
    </row>
    <row r="2232" spans="1:40">
      <c r="A2232" t="s">
        <v>120</v>
      </c>
      <c r="B2232" t="s">
        <v>121</v>
      </c>
      <c r="C2232" t="s">
        <v>1328</v>
      </c>
      <c r="D2232" t="s">
        <v>589</v>
      </c>
      <c r="E2232">
        <v>1</v>
      </c>
      <c r="G2232" t="s">
        <v>130</v>
      </c>
      <c r="I2232" t="s">
        <v>125</v>
      </c>
      <c r="Z2232" t="str">
        <f>IFERROR(MID(AA2232,FIND("-",H2232,1)+1,20),_xlfn.IFNA(VLOOKUP(F2232&amp;"-"&amp;AA2232,Ref_Kontak!$A:$E,4,FALSE),Ref_Kontak!$H$2))</f>
        <v>628999007703</v>
      </c>
      <c r="AA2232" t="str">
        <f t="shared" si="340"/>
        <v/>
      </c>
      <c r="AB2232" t="str">
        <f t="shared" si="341"/>
        <v/>
      </c>
      <c r="AC2232" t="str">
        <f t="shared" si="342"/>
        <v>628999007703</v>
      </c>
      <c r="AD2232" t="str">
        <f t="shared" si="343"/>
        <v>Halo+,+Visual+AI+5S+mendeteksi+Violation%3A+METALDET1-LINE+13</v>
      </c>
      <c r="AE2232" t="str">
        <f t="shared" si="344"/>
        <v>https://web.whatsapp.com/send/?phone=628999007703&amp;text=Halo+,+Visual+AI+5S+mendeteksi+Violation%3A+METALDET1-LINE+13&amp;type=phone_number&amp;app_absent=0</v>
      </c>
      <c r="AF2232" t="b">
        <f>IF(ISNA(VLOOKUP(D2232&amp;"-"&amp;AB2232, Ref_Kontak!$A:$E, 4, FALSE)), FALSE, TRUE)</f>
        <v>0</v>
      </c>
      <c r="AG2232" t="str">
        <f>_xlfn.IFNA(VLOOKUP(Z2232,Ref_Kontak!H:H,1,FALSE),"FALSE")</f>
        <v>628999007703</v>
      </c>
      <c r="AH2232" t="str">
        <f t="shared" si="345"/>
        <v>METALDET1-LINE 13</v>
      </c>
      <c r="AI2232">
        <f>IF(I2232="violation",COUNTIF($AH$1:AH2232,AH2232),0)</f>
        <v>837</v>
      </c>
      <c r="AJ2232" t="str">
        <f t="shared" si="346"/>
        <v>violation-METALDET1</v>
      </c>
      <c r="AK2232">
        <f>IF(I2232="violation",COUNTIF($AJ$1:AJ2232,AJ2232),FALSE)</f>
        <v>1827</v>
      </c>
      <c r="AL2232">
        <f t="shared" si="347"/>
        <v>0</v>
      </c>
      <c r="AM2232">
        <f t="shared" si="348"/>
        <v>3</v>
      </c>
      <c r="AN2232" t="str">
        <f t="shared" si="349"/>
        <v>ALERT! 3 Violation founded @METALDET1</v>
      </c>
    </row>
    <row r="2233" spans="1:40">
      <c r="A2233" t="s">
        <v>120</v>
      </c>
      <c r="B2233" t="s">
        <v>121</v>
      </c>
      <c r="C2233" t="s">
        <v>1328</v>
      </c>
      <c r="D2233" t="s">
        <v>1232</v>
      </c>
      <c r="E2233">
        <v>1</v>
      </c>
      <c r="G2233" t="s">
        <v>124</v>
      </c>
      <c r="I2233" t="s">
        <v>125</v>
      </c>
      <c r="Z2233" t="str">
        <f>IFERROR(MID(AA2233,FIND("-",H2233,1)+1,20),_xlfn.IFNA(VLOOKUP(F2233&amp;"-"&amp;AA2233,Ref_Kontak!$A:$E,4,FALSE),Ref_Kontak!$H$2))</f>
        <v>628999007703</v>
      </c>
      <c r="AA2233" t="str">
        <f t="shared" si="340"/>
        <v/>
      </c>
      <c r="AB2233" t="str">
        <f t="shared" si="341"/>
        <v/>
      </c>
      <c r="AC2233" t="str">
        <f t="shared" si="342"/>
        <v>628999007703</v>
      </c>
      <c r="AD2233" t="str">
        <f t="shared" si="343"/>
        <v>Halo+,+Visual+AI+5S+mendeteksi+Violation%3A+GUDANGEXP1-LINE+9</v>
      </c>
      <c r="AE2233" t="str">
        <f t="shared" si="344"/>
        <v>https://web.whatsapp.com/send/?phone=628999007703&amp;text=Halo+,+Visual+AI+5S+mendeteksi+Violation%3A+GUDANGEXP1-LINE+9&amp;type=phone_number&amp;app_absent=0</v>
      </c>
      <c r="AF2233" t="b">
        <f>IF(ISNA(VLOOKUP(D2233&amp;"-"&amp;AB2233, Ref_Kontak!$A:$E, 4, FALSE)), FALSE, TRUE)</f>
        <v>0</v>
      </c>
      <c r="AG2233" t="str">
        <f>_xlfn.IFNA(VLOOKUP(Z2233,Ref_Kontak!H:H,1,FALSE),"FALSE")</f>
        <v>628999007703</v>
      </c>
      <c r="AH2233" t="str">
        <f t="shared" si="345"/>
        <v>GUDANGEXP1-LINE 9</v>
      </c>
      <c r="AI2233">
        <f>IF(I2233="violation",COUNTIF($AH$1:AH2233,AH2233),0)</f>
        <v>89</v>
      </c>
      <c r="AJ2233" t="str">
        <f t="shared" si="346"/>
        <v>violation-GUDANGEXP1</v>
      </c>
      <c r="AK2233">
        <f>IF(I2233="violation",COUNTIF($AJ$1:AJ2233,AJ2233),FALSE)</f>
        <v>404</v>
      </c>
      <c r="AL2233">
        <f t="shared" si="347"/>
        <v>0</v>
      </c>
      <c r="AM2233">
        <f t="shared" si="348"/>
        <v>8</v>
      </c>
      <c r="AN2233" t="str">
        <f t="shared" si="349"/>
        <v>ALERT! 8 Violation founded @GUDANGEXP1</v>
      </c>
    </row>
    <row r="2234" spans="1:40">
      <c r="A2234" t="s">
        <v>120</v>
      </c>
      <c r="B2234" t="s">
        <v>121</v>
      </c>
      <c r="C2234" t="s">
        <v>1328</v>
      </c>
      <c r="D2234" t="s">
        <v>129</v>
      </c>
      <c r="E2234">
        <v>1</v>
      </c>
      <c r="G2234" t="s">
        <v>124</v>
      </c>
      <c r="I2234" t="s">
        <v>125</v>
      </c>
      <c r="Z2234" t="str">
        <f>IFERROR(MID(AA2234,FIND("-",H2234,1)+1,20),_xlfn.IFNA(VLOOKUP(F2234&amp;"-"&amp;AA2234,Ref_Kontak!$A:$E,4,FALSE),Ref_Kontak!$H$2))</f>
        <v>628999007703</v>
      </c>
      <c r="AA2234" t="str">
        <f t="shared" si="340"/>
        <v/>
      </c>
      <c r="AB2234" t="str">
        <f t="shared" si="341"/>
        <v/>
      </c>
      <c r="AC2234" t="str">
        <f t="shared" si="342"/>
        <v>628999007703</v>
      </c>
      <c r="AD2234" t="str">
        <f t="shared" si="343"/>
        <v>Halo+,+Visual+AI+5S+mendeteksi+Violation%3A+GUDANGEXP1-LINE+8</v>
      </c>
      <c r="AE2234" t="str">
        <f t="shared" si="344"/>
        <v>https://web.whatsapp.com/send/?phone=628999007703&amp;text=Halo+,+Visual+AI+5S+mendeteksi+Violation%3A+GUDANGEXP1-LINE+8&amp;type=phone_number&amp;app_absent=0</v>
      </c>
      <c r="AF2234" t="b">
        <f>IF(ISNA(VLOOKUP(D2234&amp;"-"&amp;AB2234, Ref_Kontak!$A:$E, 4, FALSE)), FALSE, TRUE)</f>
        <v>0</v>
      </c>
      <c r="AG2234" t="str">
        <f>_xlfn.IFNA(VLOOKUP(Z2234,Ref_Kontak!H:H,1,FALSE),"FALSE")</f>
        <v>628999007703</v>
      </c>
      <c r="AH2234" t="str">
        <f t="shared" si="345"/>
        <v>GUDANGEXP1-LINE 8</v>
      </c>
      <c r="AI2234">
        <f>IF(I2234="violation",COUNTIF($AH$1:AH2234,AH2234),0)</f>
        <v>83</v>
      </c>
      <c r="AJ2234" t="str">
        <f t="shared" si="346"/>
        <v>violation-GUDANGEXP1</v>
      </c>
      <c r="AK2234">
        <f>IF(I2234="violation",COUNTIF($AJ$1:AJ2234,AJ2234),FALSE)</f>
        <v>405</v>
      </c>
      <c r="AL2234">
        <f t="shared" si="347"/>
        <v>0</v>
      </c>
      <c r="AM2234">
        <f t="shared" si="348"/>
        <v>8</v>
      </c>
      <c r="AN2234" t="str">
        <f t="shared" si="349"/>
        <v>ALERT! 8 Violation founded @GUDANGEXP1</v>
      </c>
    </row>
    <row r="2235" spans="1:40">
      <c r="A2235" t="s">
        <v>120</v>
      </c>
      <c r="B2235" t="s">
        <v>121</v>
      </c>
      <c r="C2235" t="s">
        <v>1329</v>
      </c>
      <c r="D2235" t="s">
        <v>129</v>
      </c>
      <c r="E2235">
        <v>1</v>
      </c>
      <c r="G2235" t="s">
        <v>130</v>
      </c>
      <c r="I2235" t="s">
        <v>125</v>
      </c>
      <c r="Z2235" t="str">
        <f>IFERROR(MID(AA2235,FIND("-",H2235,1)+1,20),_xlfn.IFNA(VLOOKUP(F2235&amp;"-"&amp;AA2235,Ref_Kontak!$A:$E,4,FALSE),Ref_Kontak!$H$2))</f>
        <v>628999007703</v>
      </c>
      <c r="AA2235" t="str">
        <f t="shared" si="340"/>
        <v/>
      </c>
      <c r="AB2235" t="str">
        <f t="shared" si="341"/>
        <v/>
      </c>
      <c r="AC2235" t="str">
        <f t="shared" si="342"/>
        <v>628999007703</v>
      </c>
      <c r="AD2235" t="str">
        <f t="shared" si="343"/>
        <v>Halo+,+Visual+AI+5S+mendeteksi+Violation%3A+METALDET1-LINE+8</v>
      </c>
      <c r="AE2235" t="str">
        <f t="shared" si="344"/>
        <v>https://web.whatsapp.com/send/?phone=628999007703&amp;text=Halo+,+Visual+AI+5S+mendeteksi+Violation%3A+METALDET1-LINE+8&amp;type=phone_number&amp;app_absent=0</v>
      </c>
      <c r="AF2235" t="b">
        <f>IF(ISNA(VLOOKUP(D2235&amp;"-"&amp;AB2235, Ref_Kontak!$A:$E, 4, FALSE)), FALSE, TRUE)</f>
        <v>0</v>
      </c>
      <c r="AG2235" t="str">
        <f>_xlfn.IFNA(VLOOKUP(Z2235,Ref_Kontak!H:H,1,FALSE),"FALSE")</f>
        <v>628999007703</v>
      </c>
      <c r="AH2235" t="str">
        <f t="shared" si="345"/>
        <v>METALDET1-LINE 8</v>
      </c>
      <c r="AI2235">
        <f>IF(I2235="violation",COUNTIF($AH$1:AH2235,AH2235),0)</f>
        <v>992</v>
      </c>
      <c r="AJ2235" t="str">
        <f t="shared" si="346"/>
        <v>violation-METALDET1</v>
      </c>
      <c r="AK2235">
        <f>IF(I2235="violation",COUNTIF($AJ$1:AJ2235,AJ2235),FALSE)</f>
        <v>1828</v>
      </c>
      <c r="AL2235">
        <f t="shared" si="347"/>
        <v>0</v>
      </c>
      <c r="AM2235">
        <f t="shared" si="348"/>
        <v>3</v>
      </c>
      <c r="AN2235" t="str">
        <f t="shared" si="349"/>
        <v>ALERT! 3 Violation founded @METALDET1</v>
      </c>
    </row>
    <row r="2236" spans="1:40">
      <c r="A2236" t="s">
        <v>120</v>
      </c>
      <c r="B2236" t="s">
        <v>121</v>
      </c>
      <c r="C2236" t="s">
        <v>1329</v>
      </c>
      <c r="D2236" t="s">
        <v>1232</v>
      </c>
      <c r="E2236">
        <v>1</v>
      </c>
      <c r="G2236" t="s">
        <v>124</v>
      </c>
      <c r="I2236" t="s">
        <v>125</v>
      </c>
      <c r="Z2236" t="str">
        <f>IFERROR(MID(AA2236,FIND("-",H2236,1)+1,20),_xlfn.IFNA(VLOOKUP(F2236&amp;"-"&amp;AA2236,Ref_Kontak!$A:$E,4,FALSE),Ref_Kontak!$H$2))</f>
        <v>628999007703</v>
      </c>
      <c r="AA2236" t="str">
        <f t="shared" si="340"/>
        <v/>
      </c>
      <c r="AB2236" t="str">
        <f t="shared" si="341"/>
        <v/>
      </c>
      <c r="AC2236" t="str">
        <f t="shared" si="342"/>
        <v>628999007703</v>
      </c>
      <c r="AD2236" t="str">
        <f t="shared" si="343"/>
        <v>Halo+,+Visual+AI+5S+mendeteksi+Violation%3A+GUDANGEXP1-LINE+9</v>
      </c>
      <c r="AE2236" t="str">
        <f t="shared" si="344"/>
        <v>https://web.whatsapp.com/send/?phone=628999007703&amp;text=Halo+,+Visual+AI+5S+mendeteksi+Violation%3A+GUDANGEXP1-LINE+9&amp;type=phone_number&amp;app_absent=0</v>
      </c>
      <c r="AF2236" t="b">
        <f>IF(ISNA(VLOOKUP(D2236&amp;"-"&amp;AB2236, Ref_Kontak!$A:$E, 4, FALSE)), FALSE, TRUE)</f>
        <v>0</v>
      </c>
      <c r="AG2236" t="str">
        <f>_xlfn.IFNA(VLOOKUP(Z2236,Ref_Kontak!H:H,1,FALSE),"FALSE")</f>
        <v>628999007703</v>
      </c>
      <c r="AH2236" t="str">
        <f t="shared" si="345"/>
        <v>GUDANGEXP1-LINE 9</v>
      </c>
      <c r="AI2236">
        <f>IF(I2236="violation",COUNTIF($AH$1:AH2236,AH2236),0)</f>
        <v>90</v>
      </c>
      <c r="AJ2236" t="str">
        <f t="shared" si="346"/>
        <v>violation-GUDANGEXP1</v>
      </c>
      <c r="AK2236">
        <f>IF(I2236="violation",COUNTIF($AJ$1:AJ2236,AJ2236),FALSE)</f>
        <v>406</v>
      </c>
      <c r="AL2236">
        <f t="shared" si="347"/>
        <v>0</v>
      </c>
      <c r="AM2236">
        <f t="shared" si="348"/>
        <v>8</v>
      </c>
      <c r="AN2236" t="str">
        <f t="shared" si="349"/>
        <v>ALERT! 8 Violation founded @GUDANGEXP1</v>
      </c>
    </row>
    <row r="2237" spans="1:40">
      <c r="A2237" t="s">
        <v>120</v>
      </c>
      <c r="B2237" t="s">
        <v>121</v>
      </c>
      <c r="C2237" t="s">
        <v>1329</v>
      </c>
      <c r="D2237" t="s">
        <v>129</v>
      </c>
      <c r="E2237">
        <v>1</v>
      </c>
      <c r="G2237" t="s">
        <v>124</v>
      </c>
      <c r="I2237" t="s">
        <v>125</v>
      </c>
      <c r="Z2237" t="str">
        <f>IFERROR(MID(AA2237,FIND("-",H2237,1)+1,20),_xlfn.IFNA(VLOOKUP(F2237&amp;"-"&amp;AA2237,Ref_Kontak!$A:$E,4,FALSE),Ref_Kontak!$H$2))</f>
        <v>628999007703</v>
      </c>
      <c r="AA2237" t="str">
        <f t="shared" si="340"/>
        <v/>
      </c>
      <c r="AB2237" t="str">
        <f t="shared" si="341"/>
        <v/>
      </c>
      <c r="AC2237" t="str">
        <f t="shared" si="342"/>
        <v>628999007703</v>
      </c>
      <c r="AD2237" t="str">
        <f t="shared" si="343"/>
        <v>Halo+,+Visual+AI+5S+mendeteksi+Violation%3A+GUDANGEXP1-LINE+8</v>
      </c>
      <c r="AE2237" t="str">
        <f t="shared" si="344"/>
        <v>https://web.whatsapp.com/send/?phone=628999007703&amp;text=Halo+,+Visual+AI+5S+mendeteksi+Violation%3A+GUDANGEXP1-LINE+8&amp;type=phone_number&amp;app_absent=0</v>
      </c>
      <c r="AF2237" t="b">
        <f>IF(ISNA(VLOOKUP(D2237&amp;"-"&amp;AB2237, Ref_Kontak!$A:$E, 4, FALSE)), FALSE, TRUE)</f>
        <v>0</v>
      </c>
      <c r="AG2237" t="str">
        <f>_xlfn.IFNA(VLOOKUP(Z2237,Ref_Kontak!H:H,1,FALSE),"FALSE")</f>
        <v>628999007703</v>
      </c>
      <c r="AH2237" t="str">
        <f t="shared" si="345"/>
        <v>GUDANGEXP1-LINE 8</v>
      </c>
      <c r="AI2237">
        <f>IF(I2237="violation",COUNTIF($AH$1:AH2237,AH2237),0)</f>
        <v>84</v>
      </c>
      <c r="AJ2237" t="str">
        <f t="shared" si="346"/>
        <v>violation-GUDANGEXP1</v>
      </c>
      <c r="AK2237">
        <f>IF(I2237="violation",COUNTIF($AJ$1:AJ2237,AJ2237),FALSE)</f>
        <v>407</v>
      </c>
      <c r="AL2237">
        <f t="shared" si="347"/>
        <v>0</v>
      </c>
      <c r="AM2237">
        <f t="shared" si="348"/>
        <v>8</v>
      </c>
      <c r="AN2237" t="str">
        <f t="shared" si="349"/>
        <v>ALERT! 8 Violation founded @GUDANGEXP1</v>
      </c>
    </row>
    <row r="2238" spans="1:40">
      <c r="A2238" t="s">
        <v>120</v>
      </c>
      <c r="B2238" t="s">
        <v>121</v>
      </c>
      <c r="C2238" t="s">
        <v>1330</v>
      </c>
      <c r="D2238" t="s">
        <v>589</v>
      </c>
      <c r="E2238">
        <v>1</v>
      </c>
      <c r="G2238" t="s">
        <v>130</v>
      </c>
      <c r="I2238" t="s">
        <v>125</v>
      </c>
      <c r="Z2238" t="str">
        <f>IFERROR(MID(AA2238,FIND("-",H2238,1)+1,20),_xlfn.IFNA(VLOOKUP(F2238&amp;"-"&amp;AA2238,Ref_Kontak!$A:$E,4,FALSE),Ref_Kontak!$H$2))</f>
        <v>628999007703</v>
      </c>
      <c r="AA2238" t="str">
        <f t="shared" si="340"/>
        <v/>
      </c>
      <c r="AB2238" t="str">
        <f t="shared" si="341"/>
        <v/>
      </c>
      <c r="AC2238" t="str">
        <f t="shared" si="342"/>
        <v>628999007703</v>
      </c>
      <c r="AD2238" t="str">
        <f t="shared" si="343"/>
        <v>Halo+,+Visual+AI+5S+mendeteksi+Violation%3A+METALDET1-LINE+13</v>
      </c>
      <c r="AE2238" t="str">
        <f t="shared" si="344"/>
        <v>https://web.whatsapp.com/send/?phone=628999007703&amp;text=Halo+,+Visual+AI+5S+mendeteksi+Violation%3A+METALDET1-LINE+13&amp;type=phone_number&amp;app_absent=0</v>
      </c>
      <c r="AF2238" t="b">
        <f>IF(ISNA(VLOOKUP(D2238&amp;"-"&amp;AB2238, Ref_Kontak!$A:$E, 4, FALSE)), FALSE, TRUE)</f>
        <v>0</v>
      </c>
      <c r="AG2238" t="str">
        <f>_xlfn.IFNA(VLOOKUP(Z2238,Ref_Kontak!H:H,1,FALSE),"FALSE")</f>
        <v>628999007703</v>
      </c>
      <c r="AH2238" t="str">
        <f t="shared" si="345"/>
        <v>METALDET1-LINE 13</v>
      </c>
      <c r="AI2238">
        <f>IF(I2238="violation",COUNTIF($AH$1:AH2238,AH2238),0)</f>
        <v>838</v>
      </c>
      <c r="AJ2238" t="str">
        <f t="shared" si="346"/>
        <v>violation-METALDET1</v>
      </c>
      <c r="AK2238">
        <f>IF(I2238="violation",COUNTIF($AJ$1:AJ2238,AJ2238),FALSE)</f>
        <v>1829</v>
      </c>
      <c r="AL2238">
        <f t="shared" si="347"/>
        <v>0</v>
      </c>
      <c r="AM2238">
        <f t="shared" si="348"/>
        <v>3</v>
      </c>
      <c r="AN2238" t="str">
        <f t="shared" si="349"/>
        <v>ALERT! 3 Violation founded @METALDET1</v>
      </c>
    </row>
    <row r="2239" spans="1:40">
      <c r="A2239" t="s">
        <v>120</v>
      </c>
      <c r="B2239" t="s">
        <v>121</v>
      </c>
      <c r="C2239" t="s">
        <v>1330</v>
      </c>
      <c r="D2239" t="s">
        <v>129</v>
      </c>
      <c r="E2239">
        <v>1</v>
      </c>
      <c r="G2239" t="s">
        <v>130</v>
      </c>
      <c r="I2239" t="s">
        <v>125</v>
      </c>
      <c r="Z2239" t="str">
        <f>IFERROR(MID(AA2239,FIND("-",H2239,1)+1,20),_xlfn.IFNA(VLOOKUP(F2239&amp;"-"&amp;AA2239,Ref_Kontak!$A:$E,4,FALSE),Ref_Kontak!$H$2))</f>
        <v>628999007703</v>
      </c>
      <c r="AA2239" t="str">
        <f t="shared" si="340"/>
        <v/>
      </c>
      <c r="AB2239" t="str">
        <f t="shared" si="341"/>
        <v/>
      </c>
      <c r="AC2239" t="str">
        <f t="shared" si="342"/>
        <v>628999007703</v>
      </c>
      <c r="AD2239" t="str">
        <f t="shared" si="343"/>
        <v>Halo+,+Visual+AI+5S+mendeteksi+Violation%3A+METALDET1-LINE+8</v>
      </c>
      <c r="AE2239" t="str">
        <f t="shared" si="344"/>
        <v>https://web.whatsapp.com/send/?phone=628999007703&amp;text=Halo+,+Visual+AI+5S+mendeteksi+Violation%3A+METALDET1-LINE+8&amp;type=phone_number&amp;app_absent=0</v>
      </c>
      <c r="AF2239" t="b">
        <f>IF(ISNA(VLOOKUP(D2239&amp;"-"&amp;AB2239, Ref_Kontak!$A:$E, 4, FALSE)), FALSE, TRUE)</f>
        <v>0</v>
      </c>
      <c r="AG2239" t="str">
        <f>_xlfn.IFNA(VLOOKUP(Z2239,Ref_Kontak!H:H,1,FALSE),"FALSE")</f>
        <v>628999007703</v>
      </c>
      <c r="AH2239" t="str">
        <f t="shared" si="345"/>
        <v>METALDET1-LINE 8</v>
      </c>
      <c r="AI2239">
        <f>IF(I2239="violation",COUNTIF($AH$1:AH2239,AH2239),0)</f>
        <v>993</v>
      </c>
      <c r="AJ2239" t="str">
        <f t="shared" si="346"/>
        <v>violation-METALDET1</v>
      </c>
      <c r="AK2239">
        <f>IF(I2239="violation",COUNTIF($AJ$1:AJ2239,AJ2239),FALSE)</f>
        <v>1830</v>
      </c>
      <c r="AL2239">
        <f t="shared" si="347"/>
        <v>0</v>
      </c>
      <c r="AM2239">
        <f t="shared" si="348"/>
        <v>3</v>
      </c>
      <c r="AN2239" t="str">
        <f t="shared" si="349"/>
        <v>ALERT! 3 Violation founded @METALDET1</v>
      </c>
    </row>
    <row r="2240" spans="1:40">
      <c r="A2240" t="s">
        <v>120</v>
      </c>
      <c r="B2240" t="s">
        <v>121</v>
      </c>
      <c r="C2240" t="s">
        <v>1330</v>
      </c>
      <c r="D2240" t="s">
        <v>1232</v>
      </c>
      <c r="E2240">
        <v>1</v>
      </c>
      <c r="G2240" t="s">
        <v>124</v>
      </c>
      <c r="I2240" t="s">
        <v>125</v>
      </c>
      <c r="Z2240" t="str">
        <f>IFERROR(MID(AA2240,FIND("-",H2240,1)+1,20),_xlfn.IFNA(VLOOKUP(F2240&amp;"-"&amp;AA2240,Ref_Kontak!$A:$E,4,FALSE),Ref_Kontak!$H$2))</f>
        <v>628999007703</v>
      </c>
      <c r="AA2240" t="str">
        <f t="shared" si="340"/>
        <v/>
      </c>
      <c r="AB2240" t="str">
        <f t="shared" si="341"/>
        <v/>
      </c>
      <c r="AC2240" t="str">
        <f t="shared" si="342"/>
        <v>628999007703</v>
      </c>
      <c r="AD2240" t="str">
        <f t="shared" si="343"/>
        <v>Halo+,+Visual+AI+5S+mendeteksi+Violation%3A+GUDANGEXP1-LINE+9</v>
      </c>
      <c r="AE2240" t="str">
        <f t="shared" si="344"/>
        <v>https://web.whatsapp.com/send/?phone=628999007703&amp;text=Halo+,+Visual+AI+5S+mendeteksi+Violation%3A+GUDANGEXP1-LINE+9&amp;type=phone_number&amp;app_absent=0</v>
      </c>
      <c r="AF2240" t="b">
        <f>IF(ISNA(VLOOKUP(D2240&amp;"-"&amp;AB2240, Ref_Kontak!$A:$E, 4, FALSE)), FALSE, TRUE)</f>
        <v>0</v>
      </c>
      <c r="AG2240" t="str">
        <f>_xlfn.IFNA(VLOOKUP(Z2240,Ref_Kontak!H:H,1,FALSE),"FALSE")</f>
        <v>628999007703</v>
      </c>
      <c r="AH2240" t="str">
        <f t="shared" si="345"/>
        <v>GUDANGEXP1-LINE 9</v>
      </c>
      <c r="AI2240">
        <f>IF(I2240="violation",COUNTIF($AH$1:AH2240,AH2240),0)</f>
        <v>91</v>
      </c>
      <c r="AJ2240" t="str">
        <f t="shared" si="346"/>
        <v>violation-GUDANGEXP1</v>
      </c>
      <c r="AK2240">
        <f>IF(I2240="violation",COUNTIF($AJ$1:AJ2240,AJ2240),FALSE)</f>
        <v>408</v>
      </c>
      <c r="AL2240">
        <f t="shared" si="347"/>
        <v>0</v>
      </c>
      <c r="AM2240">
        <f t="shared" si="348"/>
        <v>8</v>
      </c>
      <c r="AN2240" t="str">
        <f t="shared" si="349"/>
        <v>ALERT! 8 Violation founded @GUDANGEXP1</v>
      </c>
    </row>
    <row r="2241" spans="1:40">
      <c r="A2241" t="s">
        <v>120</v>
      </c>
      <c r="B2241" t="s">
        <v>121</v>
      </c>
      <c r="C2241" t="s">
        <v>1331</v>
      </c>
      <c r="D2241" t="s">
        <v>129</v>
      </c>
      <c r="E2241">
        <v>1</v>
      </c>
      <c r="G2241" t="s">
        <v>124</v>
      </c>
      <c r="I2241" t="s">
        <v>125</v>
      </c>
      <c r="Z2241" t="str">
        <f>IFERROR(MID(AA2241,FIND("-",H2241,1)+1,20),_xlfn.IFNA(VLOOKUP(F2241&amp;"-"&amp;AA2241,Ref_Kontak!$A:$E,4,FALSE),Ref_Kontak!$H$2))</f>
        <v>628999007703</v>
      </c>
      <c r="AA2241" t="str">
        <f t="shared" si="340"/>
        <v/>
      </c>
      <c r="AB2241" t="str">
        <f t="shared" si="341"/>
        <v/>
      </c>
      <c r="AC2241" t="str">
        <f t="shared" si="342"/>
        <v>628999007703</v>
      </c>
      <c r="AD2241" t="str">
        <f t="shared" si="343"/>
        <v>Halo+,+Visual+AI+5S+mendeteksi+Violation%3A+GUDANGEXP1-LINE+8</v>
      </c>
      <c r="AE2241" t="str">
        <f t="shared" si="344"/>
        <v>https://web.whatsapp.com/send/?phone=628999007703&amp;text=Halo+,+Visual+AI+5S+mendeteksi+Violation%3A+GUDANGEXP1-LINE+8&amp;type=phone_number&amp;app_absent=0</v>
      </c>
      <c r="AF2241" t="b">
        <f>IF(ISNA(VLOOKUP(D2241&amp;"-"&amp;AB2241, Ref_Kontak!$A:$E, 4, FALSE)), FALSE, TRUE)</f>
        <v>0</v>
      </c>
      <c r="AG2241" t="str">
        <f>_xlfn.IFNA(VLOOKUP(Z2241,Ref_Kontak!H:H,1,FALSE),"FALSE")</f>
        <v>628999007703</v>
      </c>
      <c r="AH2241" t="str">
        <f t="shared" si="345"/>
        <v>GUDANGEXP1-LINE 8</v>
      </c>
      <c r="AI2241">
        <f>IF(I2241="violation",COUNTIF($AH$1:AH2241,AH2241),0)</f>
        <v>85</v>
      </c>
      <c r="AJ2241" t="str">
        <f t="shared" si="346"/>
        <v>violation-GUDANGEXP1</v>
      </c>
      <c r="AK2241">
        <f>IF(I2241="violation",COUNTIF($AJ$1:AJ2241,AJ2241),FALSE)</f>
        <v>409</v>
      </c>
      <c r="AL2241">
        <f t="shared" si="347"/>
        <v>0</v>
      </c>
      <c r="AM2241">
        <f t="shared" si="348"/>
        <v>8</v>
      </c>
      <c r="AN2241" t="str">
        <f t="shared" si="349"/>
        <v>ALERT! 8 Violation founded @GUDANGEXP1</v>
      </c>
    </row>
    <row r="2242" spans="1:40">
      <c r="A2242" t="s">
        <v>120</v>
      </c>
      <c r="B2242" t="s">
        <v>121</v>
      </c>
      <c r="C2242" t="s">
        <v>1331</v>
      </c>
      <c r="D2242" t="s">
        <v>129</v>
      </c>
      <c r="E2242">
        <v>1</v>
      </c>
      <c r="G2242" t="s">
        <v>130</v>
      </c>
      <c r="I2242" t="s">
        <v>125</v>
      </c>
      <c r="Z2242" t="str">
        <f>IFERROR(MID(AA2242,FIND("-",H2242,1)+1,20),_xlfn.IFNA(VLOOKUP(F2242&amp;"-"&amp;AA2242,Ref_Kontak!$A:$E,4,FALSE),Ref_Kontak!$H$2))</f>
        <v>628999007703</v>
      </c>
      <c r="AA2242" t="str">
        <f t="shared" ref="AA2242:AA2305" si="350">CLEAN(SUBSTITUTE(H2242," ",""))</f>
        <v/>
      </c>
      <c r="AB2242" t="str">
        <f t="shared" ref="AB2242:AB2305" si="351">IFERROR(LEFT(AA2242,FIND("-",H2242,1)-1),CLEAN(SUBSTITUTE(SUBSTITUTE(H2242," ",""),"-","")))</f>
        <v/>
      </c>
      <c r="AC2242" t="str">
        <f t="shared" ref="AC2242:AC2305" si="352">IF(LEFT(Z2242,1)="0","62"&amp; MID(Z2242,2,999),Z2242)</f>
        <v>628999007703</v>
      </c>
      <c r="AD2242" t="str">
        <f t="shared" ref="AD2242:AD2305" si="353">"Halo+"&amp;AB2242&amp;","&amp;"+Visual+AI+5S+mendeteksi+Violation%3A+"&amp;SUBSTITUTE(AH2242," ","+")</f>
        <v>Halo+,+Visual+AI+5S+mendeteksi+Violation%3A+METALDET1-LINE+8</v>
      </c>
      <c r="AE2242" t="str">
        <f t="shared" ref="AE2242:AE2305" si="354">"https://web.whatsapp.com/send/?phone="&amp;AC2242&amp;"&amp;text="&amp;AD2242&amp;"&amp;type=phone_number&amp;app_absent=0"</f>
        <v>https://web.whatsapp.com/send/?phone=628999007703&amp;text=Halo+,+Visual+AI+5S+mendeteksi+Violation%3A+METALDET1-LINE+8&amp;type=phone_number&amp;app_absent=0</v>
      </c>
      <c r="AF2242" t="b">
        <f>IF(ISNA(VLOOKUP(D2242&amp;"-"&amp;AB2242, Ref_Kontak!$A:$E, 4, FALSE)), FALSE, TRUE)</f>
        <v>0</v>
      </c>
      <c r="AG2242" t="str">
        <f>_xlfn.IFNA(VLOOKUP(Z2242,Ref_Kontak!H:H,1,FALSE),"FALSE")</f>
        <v>628999007703</v>
      </c>
      <c r="AH2242" t="str">
        <f t="shared" ref="AH2242:AH2305" si="355">G2242&amp;"-"&amp;D2242</f>
        <v>METALDET1-LINE 8</v>
      </c>
      <c r="AI2242">
        <f>IF(I2242="violation",COUNTIF($AH$1:AH2242,AH2242),0)</f>
        <v>994</v>
      </c>
      <c r="AJ2242" t="str">
        <f t="shared" si="346"/>
        <v>violation-METALDET1</v>
      </c>
      <c r="AK2242">
        <f>IF(I2242="violation",COUNTIF($AJ$1:AJ2242,AJ2242),FALSE)</f>
        <v>1831</v>
      </c>
      <c r="AL2242">
        <f t="shared" si="347"/>
        <v>0</v>
      </c>
      <c r="AM2242">
        <f t="shared" si="348"/>
        <v>3</v>
      </c>
      <c r="AN2242" t="str">
        <f t="shared" si="349"/>
        <v>ALERT! 3 Violation founded @METALDET1</v>
      </c>
    </row>
    <row r="2243" spans="1:40">
      <c r="A2243" t="s">
        <v>120</v>
      </c>
      <c r="B2243" t="s">
        <v>121</v>
      </c>
      <c r="C2243" t="s">
        <v>1331</v>
      </c>
      <c r="D2243" t="s">
        <v>589</v>
      </c>
      <c r="E2243">
        <v>1</v>
      </c>
      <c r="G2243" t="s">
        <v>130</v>
      </c>
      <c r="I2243" t="s">
        <v>125</v>
      </c>
      <c r="Z2243" t="str">
        <f>IFERROR(MID(AA2243,FIND("-",H2243,1)+1,20),_xlfn.IFNA(VLOOKUP(F2243&amp;"-"&amp;AA2243,Ref_Kontak!$A:$E,4,FALSE),Ref_Kontak!$H$2))</f>
        <v>628999007703</v>
      </c>
      <c r="AA2243" t="str">
        <f t="shared" si="350"/>
        <v/>
      </c>
      <c r="AB2243" t="str">
        <f t="shared" si="351"/>
        <v/>
      </c>
      <c r="AC2243" t="str">
        <f t="shared" si="352"/>
        <v>628999007703</v>
      </c>
      <c r="AD2243" t="str">
        <f t="shared" si="353"/>
        <v>Halo+,+Visual+AI+5S+mendeteksi+Violation%3A+METALDET1-LINE+13</v>
      </c>
      <c r="AE2243" t="str">
        <f t="shared" si="354"/>
        <v>https://web.whatsapp.com/send/?phone=628999007703&amp;text=Halo+,+Visual+AI+5S+mendeteksi+Violation%3A+METALDET1-LINE+13&amp;type=phone_number&amp;app_absent=0</v>
      </c>
      <c r="AF2243" t="b">
        <f>IF(ISNA(VLOOKUP(D2243&amp;"-"&amp;AB2243, Ref_Kontak!$A:$E, 4, FALSE)), FALSE, TRUE)</f>
        <v>0</v>
      </c>
      <c r="AG2243" t="str">
        <f>_xlfn.IFNA(VLOOKUP(Z2243,Ref_Kontak!H:H,1,FALSE),"FALSE")</f>
        <v>628999007703</v>
      </c>
      <c r="AH2243" t="str">
        <f t="shared" si="355"/>
        <v>METALDET1-LINE 13</v>
      </c>
      <c r="AI2243">
        <f>IF(I2243="violation",COUNTIF($AH$1:AH2243,AH2243),0)</f>
        <v>839</v>
      </c>
      <c r="AJ2243" t="str">
        <f t="shared" ref="AJ2243:AJ2306" si="356">I2243&amp;"-"&amp;G2243</f>
        <v>violation-METALDET1</v>
      </c>
      <c r="AK2243">
        <f>IF(I2243="violation",COUNTIF($AJ$1:AJ2243,AJ2243),FALSE)</f>
        <v>1832</v>
      </c>
      <c r="AL2243">
        <f t="shared" ref="AL2243:AL2306" si="357">IF(AI2243=1,1,0)</f>
        <v>0</v>
      </c>
      <c r="AM2243">
        <f t="shared" ref="AM2243:AM2306" si="358">SUMIF($AJ$2:$AJ$5516,AJ2243,$AL$2:$AL$5516)</f>
        <v>3</v>
      </c>
      <c r="AN2243" t="str">
        <f t="shared" ref="AN2243:AN2306" si="359">"ALERT! " &amp;AM2243&amp; " Violation founded @"&amp;G2243</f>
        <v>ALERT! 3 Violation founded @METALDET1</v>
      </c>
    </row>
    <row r="2244" spans="1:40">
      <c r="A2244" t="s">
        <v>120</v>
      </c>
      <c r="B2244" t="s">
        <v>121</v>
      </c>
      <c r="C2244" t="s">
        <v>1331</v>
      </c>
      <c r="D2244" t="s">
        <v>1232</v>
      </c>
      <c r="E2244">
        <v>1</v>
      </c>
      <c r="G2244" t="s">
        <v>124</v>
      </c>
      <c r="I2244" t="s">
        <v>125</v>
      </c>
      <c r="Z2244" t="str">
        <f>IFERROR(MID(AA2244,FIND("-",H2244,1)+1,20),_xlfn.IFNA(VLOOKUP(F2244&amp;"-"&amp;AA2244,Ref_Kontak!$A:$E,4,FALSE),Ref_Kontak!$H$2))</f>
        <v>628999007703</v>
      </c>
      <c r="AA2244" t="str">
        <f t="shared" si="350"/>
        <v/>
      </c>
      <c r="AB2244" t="str">
        <f t="shared" si="351"/>
        <v/>
      </c>
      <c r="AC2244" t="str">
        <f t="shared" si="352"/>
        <v>628999007703</v>
      </c>
      <c r="AD2244" t="str">
        <f t="shared" si="353"/>
        <v>Halo+,+Visual+AI+5S+mendeteksi+Violation%3A+GUDANGEXP1-LINE+9</v>
      </c>
      <c r="AE2244" t="str">
        <f t="shared" si="354"/>
        <v>https://web.whatsapp.com/send/?phone=628999007703&amp;text=Halo+,+Visual+AI+5S+mendeteksi+Violation%3A+GUDANGEXP1-LINE+9&amp;type=phone_number&amp;app_absent=0</v>
      </c>
      <c r="AF2244" t="b">
        <f>IF(ISNA(VLOOKUP(D2244&amp;"-"&amp;AB2244, Ref_Kontak!$A:$E, 4, FALSE)), FALSE, TRUE)</f>
        <v>0</v>
      </c>
      <c r="AG2244" t="str">
        <f>_xlfn.IFNA(VLOOKUP(Z2244,Ref_Kontak!H:H,1,FALSE),"FALSE")</f>
        <v>628999007703</v>
      </c>
      <c r="AH2244" t="str">
        <f t="shared" si="355"/>
        <v>GUDANGEXP1-LINE 9</v>
      </c>
      <c r="AI2244">
        <f>IF(I2244="violation",COUNTIF($AH$1:AH2244,AH2244),0)</f>
        <v>92</v>
      </c>
      <c r="AJ2244" t="str">
        <f t="shared" si="356"/>
        <v>violation-GUDANGEXP1</v>
      </c>
      <c r="AK2244">
        <f>IF(I2244="violation",COUNTIF($AJ$1:AJ2244,AJ2244),FALSE)</f>
        <v>410</v>
      </c>
      <c r="AL2244">
        <f t="shared" si="357"/>
        <v>0</v>
      </c>
      <c r="AM2244">
        <f t="shared" si="358"/>
        <v>8</v>
      </c>
      <c r="AN2244" t="str">
        <f t="shared" si="359"/>
        <v>ALERT! 8 Violation founded @GUDANGEXP1</v>
      </c>
    </row>
    <row r="2245" spans="1:40">
      <c r="A2245" t="s">
        <v>120</v>
      </c>
      <c r="B2245" t="s">
        <v>121</v>
      </c>
      <c r="C2245" t="s">
        <v>1332</v>
      </c>
      <c r="D2245" t="s">
        <v>129</v>
      </c>
      <c r="E2245">
        <v>1</v>
      </c>
      <c r="G2245" t="s">
        <v>130</v>
      </c>
      <c r="I2245" t="s">
        <v>125</v>
      </c>
      <c r="Z2245" t="str">
        <f>IFERROR(MID(AA2245,FIND("-",H2245,1)+1,20),_xlfn.IFNA(VLOOKUP(F2245&amp;"-"&amp;AA2245,Ref_Kontak!$A:$E,4,FALSE),Ref_Kontak!$H$2))</f>
        <v>628999007703</v>
      </c>
      <c r="AA2245" t="str">
        <f t="shared" si="350"/>
        <v/>
      </c>
      <c r="AB2245" t="str">
        <f t="shared" si="351"/>
        <v/>
      </c>
      <c r="AC2245" t="str">
        <f t="shared" si="352"/>
        <v>628999007703</v>
      </c>
      <c r="AD2245" t="str">
        <f t="shared" si="353"/>
        <v>Halo+,+Visual+AI+5S+mendeteksi+Violation%3A+METALDET1-LINE+8</v>
      </c>
      <c r="AE2245" t="str">
        <f t="shared" si="354"/>
        <v>https://web.whatsapp.com/send/?phone=628999007703&amp;text=Halo+,+Visual+AI+5S+mendeteksi+Violation%3A+METALDET1-LINE+8&amp;type=phone_number&amp;app_absent=0</v>
      </c>
      <c r="AF2245" t="b">
        <f>IF(ISNA(VLOOKUP(D2245&amp;"-"&amp;AB2245, Ref_Kontak!$A:$E, 4, FALSE)), FALSE, TRUE)</f>
        <v>0</v>
      </c>
      <c r="AG2245" t="str">
        <f>_xlfn.IFNA(VLOOKUP(Z2245,Ref_Kontak!H:H,1,FALSE),"FALSE")</f>
        <v>628999007703</v>
      </c>
      <c r="AH2245" t="str">
        <f t="shared" si="355"/>
        <v>METALDET1-LINE 8</v>
      </c>
      <c r="AI2245">
        <f>IF(I2245="violation",COUNTIF($AH$1:AH2245,AH2245),0)</f>
        <v>995</v>
      </c>
      <c r="AJ2245" t="str">
        <f t="shared" si="356"/>
        <v>violation-METALDET1</v>
      </c>
      <c r="AK2245">
        <f>IF(I2245="violation",COUNTIF($AJ$1:AJ2245,AJ2245),FALSE)</f>
        <v>1833</v>
      </c>
      <c r="AL2245">
        <f t="shared" si="357"/>
        <v>0</v>
      </c>
      <c r="AM2245">
        <f t="shared" si="358"/>
        <v>3</v>
      </c>
      <c r="AN2245" t="str">
        <f t="shared" si="359"/>
        <v>ALERT! 3 Violation founded @METALDET1</v>
      </c>
    </row>
    <row r="2246" spans="1:40">
      <c r="A2246" t="s">
        <v>120</v>
      </c>
      <c r="B2246" t="s">
        <v>121</v>
      </c>
      <c r="C2246" t="s">
        <v>1332</v>
      </c>
      <c r="D2246" t="s">
        <v>129</v>
      </c>
      <c r="E2246">
        <v>1</v>
      </c>
      <c r="G2246" t="s">
        <v>124</v>
      </c>
      <c r="I2246" t="s">
        <v>125</v>
      </c>
      <c r="Z2246" t="str">
        <f>IFERROR(MID(AA2246,FIND("-",H2246,1)+1,20),_xlfn.IFNA(VLOOKUP(F2246&amp;"-"&amp;AA2246,Ref_Kontak!$A:$E,4,FALSE),Ref_Kontak!$H$2))</f>
        <v>628999007703</v>
      </c>
      <c r="AA2246" t="str">
        <f t="shared" si="350"/>
        <v/>
      </c>
      <c r="AB2246" t="str">
        <f t="shared" si="351"/>
        <v/>
      </c>
      <c r="AC2246" t="str">
        <f t="shared" si="352"/>
        <v>628999007703</v>
      </c>
      <c r="AD2246" t="str">
        <f t="shared" si="353"/>
        <v>Halo+,+Visual+AI+5S+mendeteksi+Violation%3A+GUDANGEXP1-LINE+8</v>
      </c>
      <c r="AE2246" t="str">
        <f t="shared" si="354"/>
        <v>https://web.whatsapp.com/send/?phone=628999007703&amp;text=Halo+,+Visual+AI+5S+mendeteksi+Violation%3A+GUDANGEXP1-LINE+8&amp;type=phone_number&amp;app_absent=0</v>
      </c>
      <c r="AF2246" t="b">
        <f>IF(ISNA(VLOOKUP(D2246&amp;"-"&amp;AB2246, Ref_Kontak!$A:$E, 4, FALSE)), FALSE, TRUE)</f>
        <v>0</v>
      </c>
      <c r="AG2246" t="str">
        <f>_xlfn.IFNA(VLOOKUP(Z2246,Ref_Kontak!H:H,1,FALSE),"FALSE")</f>
        <v>628999007703</v>
      </c>
      <c r="AH2246" t="str">
        <f t="shared" si="355"/>
        <v>GUDANGEXP1-LINE 8</v>
      </c>
      <c r="AI2246">
        <f>IF(I2246="violation",COUNTIF($AH$1:AH2246,AH2246),0)</f>
        <v>86</v>
      </c>
      <c r="AJ2246" t="str">
        <f t="shared" si="356"/>
        <v>violation-GUDANGEXP1</v>
      </c>
      <c r="AK2246">
        <f>IF(I2246="violation",COUNTIF($AJ$1:AJ2246,AJ2246),FALSE)</f>
        <v>411</v>
      </c>
      <c r="AL2246">
        <f t="shared" si="357"/>
        <v>0</v>
      </c>
      <c r="AM2246">
        <f t="shared" si="358"/>
        <v>8</v>
      </c>
      <c r="AN2246" t="str">
        <f t="shared" si="359"/>
        <v>ALERT! 8 Violation founded @GUDANGEXP1</v>
      </c>
    </row>
    <row r="2247" spans="1:40">
      <c r="A2247" t="s">
        <v>120</v>
      </c>
      <c r="B2247" t="s">
        <v>121</v>
      </c>
      <c r="C2247" t="s">
        <v>1332</v>
      </c>
      <c r="D2247" t="s">
        <v>1232</v>
      </c>
      <c r="E2247">
        <v>1</v>
      </c>
      <c r="G2247" t="s">
        <v>124</v>
      </c>
      <c r="I2247" t="s">
        <v>125</v>
      </c>
      <c r="Z2247" t="str">
        <f>IFERROR(MID(AA2247,FIND("-",H2247,1)+1,20),_xlfn.IFNA(VLOOKUP(F2247&amp;"-"&amp;AA2247,Ref_Kontak!$A:$E,4,FALSE),Ref_Kontak!$H$2))</f>
        <v>628999007703</v>
      </c>
      <c r="AA2247" t="str">
        <f t="shared" si="350"/>
        <v/>
      </c>
      <c r="AB2247" t="str">
        <f t="shared" si="351"/>
        <v/>
      </c>
      <c r="AC2247" t="str">
        <f t="shared" si="352"/>
        <v>628999007703</v>
      </c>
      <c r="AD2247" t="str">
        <f t="shared" si="353"/>
        <v>Halo+,+Visual+AI+5S+mendeteksi+Violation%3A+GUDANGEXP1-LINE+9</v>
      </c>
      <c r="AE2247" t="str">
        <f t="shared" si="354"/>
        <v>https://web.whatsapp.com/send/?phone=628999007703&amp;text=Halo+,+Visual+AI+5S+mendeteksi+Violation%3A+GUDANGEXP1-LINE+9&amp;type=phone_number&amp;app_absent=0</v>
      </c>
      <c r="AF2247" t="b">
        <f>IF(ISNA(VLOOKUP(D2247&amp;"-"&amp;AB2247, Ref_Kontak!$A:$E, 4, FALSE)), FALSE, TRUE)</f>
        <v>0</v>
      </c>
      <c r="AG2247" t="str">
        <f>_xlfn.IFNA(VLOOKUP(Z2247,Ref_Kontak!H:H,1,FALSE),"FALSE")</f>
        <v>628999007703</v>
      </c>
      <c r="AH2247" t="str">
        <f t="shared" si="355"/>
        <v>GUDANGEXP1-LINE 9</v>
      </c>
      <c r="AI2247">
        <f>IF(I2247="violation",COUNTIF($AH$1:AH2247,AH2247),0)</f>
        <v>93</v>
      </c>
      <c r="AJ2247" t="str">
        <f t="shared" si="356"/>
        <v>violation-GUDANGEXP1</v>
      </c>
      <c r="AK2247">
        <f>IF(I2247="violation",COUNTIF($AJ$1:AJ2247,AJ2247),FALSE)</f>
        <v>412</v>
      </c>
      <c r="AL2247">
        <f t="shared" si="357"/>
        <v>0</v>
      </c>
      <c r="AM2247">
        <f t="shared" si="358"/>
        <v>8</v>
      </c>
      <c r="AN2247" t="str">
        <f t="shared" si="359"/>
        <v>ALERT! 8 Violation founded @GUDANGEXP1</v>
      </c>
    </row>
    <row r="2248" spans="1:40">
      <c r="A2248" t="s">
        <v>120</v>
      </c>
      <c r="B2248" t="s">
        <v>121</v>
      </c>
      <c r="C2248" t="s">
        <v>1332</v>
      </c>
      <c r="D2248" t="s">
        <v>129</v>
      </c>
      <c r="E2248">
        <v>1</v>
      </c>
      <c r="G2248" t="s">
        <v>124</v>
      </c>
      <c r="I2248" t="s">
        <v>125</v>
      </c>
      <c r="Z2248" t="str">
        <f>IFERROR(MID(AA2248,FIND("-",H2248,1)+1,20),_xlfn.IFNA(VLOOKUP(F2248&amp;"-"&amp;AA2248,Ref_Kontak!$A:$E,4,FALSE),Ref_Kontak!$H$2))</f>
        <v>628999007703</v>
      </c>
      <c r="AA2248" t="str">
        <f t="shared" si="350"/>
        <v/>
      </c>
      <c r="AB2248" t="str">
        <f t="shared" si="351"/>
        <v/>
      </c>
      <c r="AC2248" t="str">
        <f t="shared" si="352"/>
        <v>628999007703</v>
      </c>
      <c r="AD2248" t="str">
        <f t="shared" si="353"/>
        <v>Halo+,+Visual+AI+5S+mendeteksi+Violation%3A+GUDANGEXP1-LINE+8</v>
      </c>
      <c r="AE2248" t="str">
        <f t="shared" si="354"/>
        <v>https://web.whatsapp.com/send/?phone=628999007703&amp;text=Halo+,+Visual+AI+5S+mendeteksi+Violation%3A+GUDANGEXP1-LINE+8&amp;type=phone_number&amp;app_absent=0</v>
      </c>
      <c r="AF2248" t="b">
        <f>IF(ISNA(VLOOKUP(D2248&amp;"-"&amp;AB2248, Ref_Kontak!$A:$E, 4, FALSE)), FALSE, TRUE)</f>
        <v>0</v>
      </c>
      <c r="AG2248" t="str">
        <f>_xlfn.IFNA(VLOOKUP(Z2248,Ref_Kontak!H:H,1,FALSE),"FALSE")</f>
        <v>628999007703</v>
      </c>
      <c r="AH2248" t="str">
        <f t="shared" si="355"/>
        <v>GUDANGEXP1-LINE 8</v>
      </c>
      <c r="AI2248">
        <f>IF(I2248="violation",COUNTIF($AH$1:AH2248,AH2248),0)</f>
        <v>87</v>
      </c>
      <c r="AJ2248" t="str">
        <f t="shared" si="356"/>
        <v>violation-GUDANGEXP1</v>
      </c>
      <c r="AK2248">
        <f>IF(I2248="violation",COUNTIF($AJ$1:AJ2248,AJ2248),FALSE)</f>
        <v>413</v>
      </c>
      <c r="AL2248">
        <f t="shared" si="357"/>
        <v>0</v>
      </c>
      <c r="AM2248">
        <f t="shared" si="358"/>
        <v>8</v>
      </c>
      <c r="AN2248" t="str">
        <f t="shared" si="359"/>
        <v>ALERT! 8 Violation founded @GUDANGEXP1</v>
      </c>
    </row>
    <row r="2249" spans="1:40">
      <c r="A2249" t="s">
        <v>120</v>
      </c>
      <c r="B2249" t="s">
        <v>121</v>
      </c>
      <c r="C2249" t="s">
        <v>1333</v>
      </c>
      <c r="D2249" t="s">
        <v>589</v>
      </c>
      <c r="E2249">
        <v>1</v>
      </c>
      <c r="G2249" t="s">
        <v>130</v>
      </c>
      <c r="I2249" t="s">
        <v>125</v>
      </c>
      <c r="Z2249" t="str">
        <f>IFERROR(MID(AA2249,FIND("-",H2249,1)+1,20),_xlfn.IFNA(VLOOKUP(F2249&amp;"-"&amp;AA2249,Ref_Kontak!$A:$E,4,FALSE),Ref_Kontak!$H$2))</f>
        <v>628999007703</v>
      </c>
      <c r="AA2249" t="str">
        <f t="shared" si="350"/>
        <v/>
      </c>
      <c r="AB2249" t="str">
        <f t="shared" si="351"/>
        <v/>
      </c>
      <c r="AC2249" t="str">
        <f t="shared" si="352"/>
        <v>628999007703</v>
      </c>
      <c r="AD2249" t="str">
        <f t="shared" si="353"/>
        <v>Halo+,+Visual+AI+5S+mendeteksi+Violation%3A+METALDET1-LINE+13</v>
      </c>
      <c r="AE2249" t="str">
        <f t="shared" si="354"/>
        <v>https://web.whatsapp.com/send/?phone=628999007703&amp;text=Halo+,+Visual+AI+5S+mendeteksi+Violation%3A+METALDET1-LINE+13&amp;type=phone_number&amp;app_absent=0</v>
      </c>
      <c r="AF2249" t="b">
        <f>IF(ISNA(VLOOKUP(D2249&amp;"-"&amp;AB2249, Ref_Kontak!$A:$E, 4, FALSE)), FALSE, TRUE)</f>
        <v>0</v>
      </c>
      <c r="AG2249" t="str">
        <f>_xlfn.IFNA(VLOOKUP(Z2249,Ref_Kontak!H:H,1,FALSE),"FALSE")</f>
        <v>628999007703</v>
      </c>
      <c r="AH2249" t="str">
        <f t="shared" si="355"/>
        <v>METALDET1-LINE 13</v>
      </c>
      <c r="AI2249">
        <f>IF(I2249="violation",COUNTIF($AH$1:AH2249,AH2249),0)</f>
        <v>840</v>
      </c>
      <c r="AJ2249" t="str">
        <f t="shared" si="356"/>
        <v>violation-METALDET1</v>
      </c>
      <c r="AK2249">
        <f>IF(I2249="violation",COUNTIF($AJ$1:AJ2249,AJ2249),FALSE)</f>
        <v>1834</v>
      </c>
      <c r="AL2249">
        <f t="shared" si="357"/>
        <v>0</v>
      </c>
      <c r="AM2249">
        <f t="shared" si="358"/>
        <v>3</v>
      </c>
      <c r="AN2249" t="str">
        <f t="shared" si="359"/>
        <v>ALERT! 3 Violation founded @METALDET1</v>
      </c>
    </row>
    <row r="2250" spans="1:40">
      <c r="A2250" t="s">
        <v>120</v>
      </c>
      <c r="B2250" t="s">
        <v>121</v>
      </c>
      <c r="C2250" t="s">
        <v>1333</v>
      </c>
      <c r="D2250" t="s">
        <v>129</v>
      </c>
      <c r="E2250">
        <v>1</v>
      </c>
      <c r="G2250" t="s">
        <v>130</v>
      </c>
      <c r="I2250" t="s">
        <v>125</v>
      </c>
      <c r="Z2250" t="str">
        <f>IFERROR(MID(AA2250,FIND("-",H2250,1)+1,20),_xlfn.IFNA(VLOOKUP(F2250&amp;"-"&amp;AA2250,Ref_Kontak!$A:$E,4,FALSE),Ref_Kontak!$H$2))</f>
        <v>628999007703</v>
      </c>
      <c r="AA2250" t="str">
        <f t="shared" si="350"/>
        <v/>
      </c>
      <c r="AB2250" t="str">
        <f t="shared" si="351"/>
        <v/>
      </c>
      <c r="AC2250" t="str">
        <f t="shared" si="352"/>
        <v>628999007703</v>
      </c>
      <c r="AD2250" t="str">
        <f t="shared" si="353"/>
        <v>Halo+,+Visual+AI+5S+mendeteksi+Violation%3A+METALDET1-LINE+8</v>
      </c>
      <c r="AE2250" t="str">
        <f t="shared" si="354"/>
        <v>https://web.whatsapp.com/send/?phone=628999007703&amp;text=Halo+,+Visual+AI+5S+mendeteksi+Violation%3A+METALDET1-LINE+8&amp;type=phone_number&amp;app_absent=0</v>
      </c>
      <c r="AF2250" t="b">
        <f>IF(ISNA(VLOOKUP(D2250&amp;"-"&amp;AB2250, Ref_Kontak!$A:$E, 4, FALSE)), FALSE, TRUE)</f>
        <v>0</v>
      </c>
      <c r="AG2250" t="str">
        <f>_xlfn.IFNA(VLOOKUP(Z2250,Ref_Kontak!H:H,1,FALSE),"FALSE")</f>
        <v>628999007703</v>
      </c>
      <c r="AH2250" t="str">
        <f t="shared" si="355"/>
        <v>METALDET1-LINE 8</v>
      </c>
      <c r="AI2250">
        <f>IF(I2250="violation",COUNTIF($AH$1:AH2250,AH2250),0)</f>
        <v>996</v>
      </c>
      <c r="AJ2250" t="str">
        <f t="shared" si="356"/>
        <v>violation-METALDET1</v>
      </c>
      <c r="AK2250">
        <f>IF(I2250="violation",COUNTIF($AJ$1:AJ2250,AJ2250),FALSE)</f>
        <v>1835</v>
      </c>
      <c r="AL2250">
        <f t="shared" si="357"/>
        <v>0</v>
      </c>
      <c r="AM2250">
        <f t="shared" si="358"/>
        <v>3</v>
      </c>
      <c r="AN2250" t="str">
        <f t="shared" si="359"/>
        <v>ALERT! 3 Violation founded @METALDET1</v>
      </c>
    </row>
    <row r="2251" spans="1:40">
      <c r="A2251" t="s">
        <v>120</v>
      </c>
      <c r="B2251" t="s">
        <v>121</v>
      </c>
      <c r="C2251" t="s">
        <v>1333</v>
      </c>
      <c r="D2251" t="s">
        <v>589</v>
      </c>
      <c r="E2251">
        <v>1</v>
      </c>
      <c r="G2251" t="s">
        <v>130</v>
      </c>
      <c r="I2251" t="s">
        <v>125</v>
      </c>
      <c r="Z2251" t="str">
        <f>IFERROR(MID(AA2251,FIND("-",H2251,1)+1,20),_xlfn.IFNA(VLOOKUP(F2251&amp;"-"&amp;AA2251,Ref_Kontak!$A:$E,4,FALSE),Ref_Kontak!$H$2))</f>
        <v>628999007703</v>
      </c>
      <c r="AA2251" t="str">
        <f t="shared" si="350"/>
        <v/>
      </c>
      <c r="AB2251" t="str">
        <f t="shared" si="351"/>
        <v/>
      </c>
      <c r="AC2251" t="str">
        <f t="shared" si="352"/>
        <v>628999007703</v>
      </c>
      <c r="AD2251" t="str">
        <f t="shared" si="353"/>
        <v>Halo+,+Visual+AI+5S+mendeteksi+Violation%3A+METALDET1-LINE+13</v>
      </c>
      <c r="AE2251" t="str">
        <f t="shared" si="354"/>
        <v>https://web.whatsapp.com/send/?phone=628999007703&amp;text=Halo+,+Visual+AI+5S+mendeteksi+Violation%3A+METALDET1-LINE+13&amp;type=phone_number&amp;app_absent=0</v>
      </c>
      <c r="AF2251" t="b">
        <f>IF(ISNA(VLOOKUP(D2251&amp;"-"&amp;AB2251, Ref_Kontak!$A:$E, 4, FALSE)), FALSE, TRUE)</f>
        <v>0</v>
      </c>
      <c r="AG2251" t="str">
        <f>_xlfn.IFNA(VLOOKUP(Z2251,Ref_Kontak!H:H,1,FALSE),"FALSE")</f>
        <v>628999007703</v>
      </c>
      <c r="AH2251" t="str">
        <f t="shared" si="355"/>
        <v>METALDET1-LINE 13</v>
      </c>
      <c r="AI2251">
        <f>IF(I2251="violation",COUNTIF($AH$1:AH2251,AH2251),0)</f>
        <v>841</v>
      </c>
      <c r="AJ2251" t="str">
        <f t="shared" si="356"/>
        <v>violation-METALDET1</v>
      </c>
      <c r="AK2251">
        <f>IF(I2251="violation",COUNTIF($AJ$1:AJ2251,AJ2251),FALSE)</f>
        <v>1836</v>
      </c>
      <c r="AL2251">
        <f t="shared" si="357"/>
        <v>0</v>
      </c>
      <c r="AM2251">
        <f t="shared" si="358"/>
        <v>3</v>
      </c>
      <c r="AN2251" t="str">
        <f t="shared" si="359"/>
        <v>ALERT! 3 Violation founded @METALDET1</v>
      </c>
    </row>
    <row r="2252" spans="1:40">
      <c r="A2252" t="s">
        <v>120</v>
      </c>
      <c r="B2252" t="s">
        <v>121</v>
      </c>
      <c r="C2252" t="s">
        <v>1333</v>
      </c>
      <c r="D2252" t="s">
        <v>1232</v>
      </c>
      <c r="E2252">
        <v>1</v>
      </c>
      <c r="G2252" t="s">
        <v>124</v>
      </c>
      <c r="I2252" t="s">
        <v>125</v>
      </c>
      <c r="Z2252" t="str">
        <f>IFERROR(MID(AA2252,FIND("-",H2252,1)+1,20),_xlfn.IFNA(VLOOKUP(F2252&amp;"-"&amp;AA2252,Ref_Kontak!$A:$E,4,FALSE),Ref_Kontak!$H$2))</f>
        <v>628999007703</v>
      </c>
      <c r="AA2252" t="str">
        <f t="shared" si="350"/>
        <v/>
      </c>
      <c r="AB2252" t="str">
        <f t="shared" si="351"/>
        <v/>
      </c>
      <c r="AC2252" t="str">
        <f t="shared" si="352"/>
        <v>628999007703</v>
      </c>
      <c r="AD2252" t="str">
        <f t="shared" si="353"/>
        <v>Halo+,+Visual+AI+5S+mendeteksi+Violation%3A+GUDANGEXP1-LINE+9</v>
      </c>
      <c r="AE2252" t="str">
        <f t="shared" si="354"/>
        <v>https://web.whatsapp.com/send/?phone=628999007703&amp;text=Halo+,+Visual+AI+5S+mendeteksi+Violation%3A+GUDANGEXP1-LINE+9&amp;type=phone_number&amp;app_absent=0</v>
      </c>
      <c r="AF2252" t="b">
        <f>IF(ISNA(VLOOKUP(D2252&amp;"-"&amp;AB2252, Ref_Kontak!$A:$E, 4, FALSE)), FALSE, TRUE)</f>
        <v>0</v>
      </c>
      <c r="AG2252" t="str">
        <f>_xlfn.IFNA(VLOOKUP(Z2252,Ref_Kontak!H:H,1,FALSE),"FALSE")</f>
        <v>628999007703</v>
      </c>
      <c r="AH2252" t="str">
        <f t="shared" si="355"/>
        <v>GUDANGEXP1-LINE 9</v>
      </c>
      <c r="AI2252">
        <f>IF(I2252="violation",COUNTIF($AH$1:AH2252,AH2252),0)</f>
        <v>94</v>
      </c>
      <c r="AJ2252" t="str">
        <f t="shared" si="356"/>
        <v>violation-GUDANGEXP1</v>
      </c>
      <c r="AK2252">
        <f>IF(I2252="violation",COUNTIF($AJ$1:AJ2252,AJ2252),FALSE)</f>
        <v>414</v>
      </c>
      <c r="AL2252">
        <f t="shared" si="357"/>
        <v>0</v>
      </c>
      <c r="AM2252">
        <f t="shared" si="358"/>
        <v>8</v>
      </c>
      <c r="AN2252" t="str">
        <f t="shared" si="359"/>
        <v>ALERT! 8 Violation founded @GUDANGEXP1</v>
      </c>
    </row>
    <row r="2253" spans="1:40">
      <c r="A2253" t="s">
        <v>120</v>
      </c>
      <c r="B2253" t="s">
        <v>121</v>
      </c>
      <c r="C2253" t="s">
        <v>1333</v>
      </c>
      <c r="D2253" t="s">
        <v>129</v>
      </c>
      <c r="E2253">
        <v>1</v>
      </c>
      <c r="G2253" t="s">
        <v>124</v>
      </c>
      <c r="I2253" t="s">
        <v>125</v>
      </c>
      <c r="Z2253" t="str">
        <f>IFERROR(MID(AA2253,FIND("-",H2253,1)+1,20),_xlfn.IFNA(VLOOKUP(F2253&amp;"-"&amp;AA2253,Ref_Kontak!$A:$E,4,FALSE),Ref_Kontak!$H$2))</f>
        <v>628999007703</v>
      </c>
      <c r="AA2253" t="str">
        <f t="shared" si="350"/>
        <v/>
      </c>
      <c r="AB2253" t="str">
        <f t="shared" si="351"/>
        <v/>
      </c>
      <c r="AC2253" t="str">
        <f t="shared" si="352"/>
        <v>628999007703</v>
      </c>
      <c r="AD2253" t="str">
        <f t="shared" si="353"/>
        <v>Halo+,+Visual+AI+5S+mendeteksi+Violation%3A+GUDANGEXP1-LINE+8</v>
      </c>
      <c r="AE2253" t="str">
        <f t="shared" si="354"/>
        <v>https://web.whatsapp.com/send/?phone=628999007703&amp;text=Halo+,+Visual+AI+5S+mendeteksi+Violation%3A+GUDANGEXP1-LINE+8&amp;type=phone_number&amp;app_absent=0</v>
      </c>
      <c r="AF2253" t="b">
        <f>IF(ISNA(VLOOKUP(D2253&amp;"-"&amp;AB2253, Ref_Kontak!$A:$E, 4, FALSE)), FALSE, TRUE)</f>
        <v>0</v>
      </c>
      <c r="AG2253" t="str">
        <f>_xlfn.IFNA(VLOOKUP(Z2253,Ref_Kontak!H:H,1,FALSE),"FALSE")</f>
        <v>628999007703</v>
      </c>
      <c r="AH2253" t="str">
        <f t="shared" si="355"/>
        <v>GUDANGEXP1-LINE 8</v>
      </c>
      <c r="AI2253">
        <f>IF(I2253="violation",COUNTIF($AH$1:AH2253,AH2253),0)</f>
        <v>88</v>
      </c>
      <c r="AJ2253" t="str">
        <f t="shared" si="356"/>
        <v>violation-GUDANGEXP1</v>
      </c>
      <c r="AK2253">
        <f>IF(I2253="violation",COUNTIF($AJ$1:AJ2253,AJ2253),FALSE)</f>
        <v>415</v>
      </c>
      <c r="AL2253">
        <f t="shared" si="357"/>
        <v>0</v>
      </c>
      <c r="AM2253">
        <f t="shared" si="358"/>
        <v>8</v>
      </c>
      <c r="AN2253" t="str">
        <f t="shared" si="359"/>
        <v>ALERT! 8 Violation founded @GUDANGEXP1</v>
      </c>
    </row>
    <row r="2254" spans="1:40">
      <c r="A2254" t="s">
        <v>120</v>
      </c>
      <c r="B2254" t="s">
        <v>121</v>
      </c>
      <c r="C2254" t="s">
        <v>1334</v>
      </c>
      <c r="D2254" t="s">
        <v>129</v>
      </c>
      <c r="E2254">
        <v>1</v>
      </c>
      <c r="G2254" t="s">
        <v>130</v>
      </c>
      <c r="I2254" t="s">
        <v>125</v>
      </c>
      <c r="Z2254" t="str">
        <f>IFERROR(MID(AA2254,FIND("-",H2254,1)+1,20),_xlfn.IFNA(VLOOKUP(F2254&amp;"-"&amp;AA2254,Ref_Kontak!$A:$E,4,FALSE),Ref_Kontak!$H$2))</f>
        <v>628999007703</v>
      </c>
      <c r="AA2254" t="str">
        <f t="shared" si="350"/>
        <v/>
      </c>
      <c r="AB2254" t="str">
        <f t="shared" si="351"/>
        <v/>
      </c>
      <c r="AC2254" t="str">
        <f t="shared" si="352"/>
        <v>628999007703</v>
      </c>
      <c r="AD2254" t="str">
        <f t="shared" si="353"/>
        <v>Halo+,+Visual+AI+5S+mendeteksi+Violation%3A+METALDET1-LINE+8</v>
      </c>
      <c r="AE2254" t="str">
        <f t="shared" si="354"/>
        <v>https://web.whatsapp.com/send/?phone=628999007703&amp;text=Halo+,+Visual+AI+5S+mendeteksi+Violation%3A+METALDET1-LINE+8&amp;type=phone_number&amp;app_absent=0</v>
      </c>
      <c r="AF2254" t="b">
        <f>IF(ISNA(VLOOKUP(D2254&amp;"-"&amp;AB2254, Ref_Kontak!$A:$E, 4, FALSE)), FALSE, TRUE)</f>
        <v>0</v>
      </c>
      <c r="AG2254" t="str">
        <f>_xlfn.IFNA(VLOOKUP(Z2254,Ref_Kontak!H:H,1,FALSE),"FALSE")</f>
        <v>628999007703</v>
      </c>
      <c r="AH2254" t="str">
        <f t="shared" si="355"/>
        <v>METALDET1-LINE 8</v>
      </c>
      <c r="AI2254">
        <f>IF(I2254="violation",COUNTIF($AH$1:AH2254,AH2254),0)</f>
        <v>997</v>
      </c>
      <c r="AJ2254" t="str">
        <f t="shared" si="356"/>
        <v>violation-METALDET1</v>
      </c>
      <c r="AK2254">
        <f>IF(I2254="violation",COUNTIF($AJ$1:AJ2254,AJ2254),FALSE)</f>
        <v>1837</v>
      </c>
      <c r="AL2254">
        <f t="shared" si="357"/>
        <v>0</v>
      </c>
      <c r="AM2254">
        <f t="shared" si="358"/>
        <v>3</v>
      </c>
      <c r="AN2254" t="str">
        <f t="shared" si="359"/>
        <v>ALERT! 3 Violation founded @METALDET1</v>
      </c>
    </row>
    <row r="2255" spans="1:40">
      <c r="A2255" t="s">
        <v>120</v>
      </c>
      <c r="B2255" t="s">
        <v>121</v>
      </c>
      <c r="C2255" t="s">
        <v>1334</v>
      </c>
      <c r="D2255" t="s">
        <v>1232</v>
      </c>
      <c r="E2255">
        <v>1</v>
      </c>
      <c r="G2255" t="s">
        <v>124</v>
      </c>
      <c r="I2255" t="s">
        <v>125</v>
      </c>
      <c r="Z2255" t="str">
        <f>IFERROR(MID(AA2255,FIND("-",H2255,1)+1,20),_xlfn.IFNA(VLOOKUP(F2255&amp;"-"&amp;AA2255,Ref_Kontak!$A:$E,4,FALSE),Ref_Kontak!$H$2))</f>
        <v>628999007703</v>
      </c>
      <c r="AA2255" t="str">
        <f t="shared" si="350"/>
        <v/>
      </c>
      <c r="AB2255" t="str">
        <f t="shared" si="351"/>
        <v/>
      </c>
      <c r="AC2255" t="str">
        <f t="shared" si="352"/>
        <v>628999007703</v>
      </c>
      <c r="AD2255" t="str">
        <f t="shared" si="353"/>
        <v>Halo+,+Visual+AI+5S+mendeteksi+Violation%3A+GUDANGEXP1-LINE+9</v>
      </c>
      <c r="AE2255" t="str">
        <f t="shared" si="354"/>
        <v>https://web.whatsapp.com/send/?phone=628999007703&amp;text=Halo+,+Visual+AI+5S+mendeteksi+Violation%3A+GUDANGEXP1-LINE+9&amp;type=phone_number&amp;app_absent=0</v>
      </c>
      <c r="AF2255" t="b">
        <f>IF(ISNA(VLOOKUP(D2255&amp;"-"&amp;AB2255, Ref_Kontak!$A:$E, 4, FALSE)), FALSE, TRUE)</f>
        <v>0</v>
      </c>
      <c r="AG2255" t="str">
        <f>_xlfn.IFNA(VLOOKUP(Z2255,Ref_Kontak!H:H,1,FALSE),"FALSE")</f>
        <v>628999007703</v>
      </c>
      <c r="AH2255" t="str">
        <f t="shared" si="355"/>
        <v>GUDANGEXP1-LINE 9</v>
      </c>
      <c r="AI2255">
        <f>IF(I2255="violation",COUNTIF($AH$1:AH2255,AH2255),0)</f>
        <v>95</v>
      </c>
      <c r="AJ2255" t="str">
        <f t="shared" si="356"/>
        <v>violation-GUDANGEXP1</v>
      </c>
      <c r="AK2255">
        <f>IF(I2255="violation",COUNTIF($AJ$1:AJ2255,AJ2255),FALSE)</f>
        <v>416</v>
      </c>
      <c r="AL2255">
        <f t="shared" si="357"/>
        <v>0</v>
      </c>
      <c r="AM2255">
        <f t="shared" si="358"/>
        <v>8</v>
      </c>
      <c r="AN2255" t="str">
        <f t="shared" si="359"/>
        <v>ALERT! 8 Violation founded @GUDANGEXP1</v>
      </c>
    </row>
    <row r="2256" spans="1:40">
      <c r="A2256" t="s">
        <v>120</v>
      </c>
      <c r="B2256" t="s">
        <v>121</v>
      </c>
      <c r="C2256" t="s">
        <v>1334</v>
      </c>
      <c r="D2256" t="s">
        <v>129</v>
      </c>
      <c r="E2256">
        <v>1</v>
      </c>
      <c r="G2256" t="s">
        <v>124</v>
      </c>
      <c r="I2256" t="s">
        <v>125</v>
      </c>
      <c r="Z2256" t="str">
        <f>IFERROR(MID(AA2256,FIND("-",H2256,1)+1,20),_xlfn.IFNA(VLOOKUP(F2256&amp;"-"&amp;AA2256,Ref_Kontak!$A:$E,4,FALSE),Ref_Kontak!$H$2))</f>
        <v>628999007703</v>
      </c>
      <c r="AA2256" t="str">
        <f t="shared" si="350"/>
        <v/>
      </c>
      <c r="AB2256" t="str">
        <f t="shared" si="351"/>
        <v/>
      </c>
      <c r="AC2256" t="str">
        <f t="shared" si="352"/>
        <v>628999007703</v>
      </c>
      <c r="AD2256" t="str">
        <f t="shared" si="353"/>
        <v>Halo+,+Visual+AI+5S+mendeteksi+Violation%3A+GUDANGEXP1-LINE+8</v>
      </c>
      <c r="AE2256" t="str">
        <f t="shared" si="354"/>
        <v>https://web.whatsapp.com/send/?phone=628999007703&amp;text=Halo+,+Visual+AI+5S+mendeteksi+Violation%3A+GUDANGEXP1-LINE+8&amp;type=phone_number&amp;app_absent=0</v>
      </c>
      <c r="AF2256" t="b">
        <f>IF(ISNA(VLOOKUP(D2256&amp;"-"&amp;AB2256, Ref_Kontak!$A:$E, 4, FALSE)), FALSE, TRUE)</f>
        <v>0</v>
      </c>
      <c r="AG2256" t="str">
        <f>_xlfn.IFNA(VLOOKUP(Z2256,Ref_Kontak!H:H,1,FALSE),"FALSE")</f>
        <v>628999007703</v>
      </c>
      <c r="AH2256" t="str">
        <f t="shared" si="355"/>
        <v>GUDANGEXP1-LINE 8</v>
      </c>
      <c r="AI2256">
        <f>IF(I2256="violation",COUNTIF($AH$1:AH2256,AH2256),0)</f>
        <v>89</v>
      </c>
      <c r="AJ2256" t="str">
        <f t="shared" si="356"/>
        <v>violation-GUDANGEXP1</v>
      </c>
      <c r="AK2256">
        <f>IF(I2256="violation",COUNTIF($AJ$1:AJ2256,AJ2256),FALSE)</f>
        <v>417</v>
      </c>
      <c r="AL2256">
        <f t="shared" si="357"/>
        <v>0</v>
      </c>
      <c r="AM2256">
        <f t="shared" si="358"/>
        <v>8</v>
      </c>
      <c r="AN2256" t="str">
        <f t="shared" si="359"/>
        <v>ALERT! 8 Violation founded @GUDANGEXP1</v>
      </c>
    </row>
    <row r="2257" spans="1:40">
      <c r="A2257" t="s">
        <v>120</v>
      </c>
      <c r="B2257" t="s">
        <v>121</v>
      </c>
      <c r="C2257" t="s">
        <v>1335</v>
      </c>
      <c r="D2257" t="s">
        <v>589</v>
      </c>
      <c r="E2257">
        <v>1</v>
      </c>
      <c r="G2257" t="s">
        <v>130</v>
      </c>
      <c r="I2257" t="s">
        <v>125</v>
      </c>
      <c r="Z2257" t="str">
        <f>IFERROR(MID(AA2257,FIND("-",H2257,1)+1,20),_xlfn.IFNA(VLOOKUP(F2257&amp;"-"&amp;AA2257,Ref_Kontak!$A:$E,4,FALSE),Ref_Kontak!$H$2))</f>
        <v>628999007703</v>
      </c>
      <c r="AA2257" t="str">
        <f t="shared" si="350"/>
        <v/>
      </c>
      <c r="AB2257" t="str">
        <f t="shared" si="351"/>
        <v/>
      </c>
      <c r="AC2257" t="str">
        <f t="shared" si="352"/>
        <v>628999007703</v>
      </c>
      <c r="AD2257" t="str">
        <f t="shared" si="353"/>
        <v>Halo+,+Visual+AI+5S+mendeteksi+Violation%3A+METALDET1-LINE+13</v>
      </c>
      <c r="AE2257" t="str">
        <f t="shared" si="354"/>
        <v>https://web.whatsapp.com/send/?phone=628999007703&amp;text=Halo+,+Visual+AI+5S+mendeteksi+Violation%3A+METALDET1-LINE+13&amp;type=phone_number&amp;app_absent=0</v>
      </c>
      <c r="AF2257" t="b">
        <f>IF(ISNA(VLOOKUP(D2257&amp;"-"&amp;AB2257, Ref_Kontak!$A:$E, 4, FALSE)), FALSE, TRUE)</f>
        <v>0</v>
      </c>
      <c r="AG2257" t="str">
        <f>_xlfn.IFNA(VLOOKUP(Z2257,Ref_Kontak!H:H,1,FALSE),"FALSE")</f>
        <v>628999007703</v>
      </c>
      <c r="AH2257" t="str">
        <f t="shared" si="355"/>
        <v>METALDET1-LINE 13</v>
      </c>
      <c r="AI2257">
        <f>IF(I2257="violation",COUNTIF($AH$1:AH2257,AH2257),0)</f>
        <v>842</v>
      </c>
      <c r="AJ2257" t="str">
        <f t="shared" si="356"/>
        <v>violation-METALDET1</v>
      </c>
      <c r="AK2257">
        <f>IF(I2257="violation",COUNTIF($AJ$1:AJ2257,AJ2257),FALSE)</f>
        <v>1838</v>
      </c>
      <c r="AL2257">
        <f t="shared" si="357"/>
        <v>0</v>
      </c>
      <c r="AM2257">
        <f t="shared" si="358"/>
        <v>3</v>
      </c>
      <c r="AN2257" t="str">
        <f t="shared" si="359"/>
        <v>ALERT! 3 Violation founded @METALDET1</v>
      </c>
    </row>
    <row r="2258" spans="1:40">
      <c r="A2258" t="s">
        <v>120</v>
      </c>
      <c r="B2258" t="s">
        <v>121</v>
      </c>
      <c r="C2258" t="s">
        <v>1335</v>
      </c>
      <c r="D2258" t="s">
        <v>129</v>
      </c>
      <c r="E2258">
        <v>1</v>
      </c>
      <c r="G2258" t="s">
        <v>130</v>
      </c>
      <c r="I2258" t="s">
        <v>125</v>
      </c>
      <c r="Z2258" t="str">
        <f>IFERROR(MID(AA2258,FIND("-",H2258,1)+1,20),_xlfn.IFNA(VLOOKUP(F2258&amp;"-"&amp;AA2258,Ref_Kontak!$A:$E,4,FALSE),Ref_Kontak!$H$2))</f>
        <v>628999007703</v>
      </c>
      <c r="AA2258" t="str">
        <f t="shared" si="350"/>
        <v/>
      </c>
      <c r="AB2258" t="str">
        <f t="shared" si="351"/>
        <v/>
      </c>
      <c r="AC2258" t="str">
        <f t="shared" si="352"/>
        <v>628999007703</v>
      </c>
      <c r="AD2258" t="str">
        <f t="shared" si="353"/>
        <v>Halo+,+Visual+AI+5S+mendeteksi+Violation%3A+METALDET1-LINE+8</v>
      </c>
      <c r="AE2258" t="str">
        <f t="shared" si="354"/>
        <v>https://web.whatsapp.com/send/?phone=628999007703&amp;text=Halo+,+Visual+AI+5S+mendeteksi+Violation%3A+METALDET1-LINE+8&amp;type=phone_number&amp;app_absent=0</v>
      </c>
      <c r="AF2258" t="b">
        <f>IF(ISNA(VLOOKUP(D2258&amp;"-"&amp;AB2258, Ref_Kontak!$A:$E, 4, FALSE)), FALSE, TRUE)</f>
        <v>0</v>
      </c>
      <c r="AG2258" t="str">
        <f>_xlfn.IFNA(VLOOKUP(Z2258,Ref_Kontak!H:H,1,FALSE),"FALSE")</f>
        <v>628999007703</v>
      </c>
      <c r="AH2258" t="str">
        <f t="shared" si="355"/>
        <v>METALDET1-LINE 8</v>
      </c>
      <c r="AI2258">
        <f>IF(I2258="violation",COUNTIF($AH$1:AH2258,AH2258),0)</f>
        <v>998</v>
      </c>
      <c r="AJ2258" t="str">
        <f t="shared" si="356"/>
        <v>violation-METALDET1</v>
      </c>
      <c r="AK2258">
        <f>IF(I2258="violation",COUNTIF($AJ$1:AJ2258,AJ2258),FALSE)</f>
        <v>1839</v>
      </c>
      <c r="AL2258">
        <f t="shared" si="357"/>
        <v>0</v>
      </c>
      <c r="AM2258">
        <f t="shared" si="358"/>
        <v>3</v>
      </c>
      <c r="AN2258" t="str">
        <f t="shared" si="359"/>
        <v>ALERT! 3 Violation founded @METALDET1</v>
      </c>
    </row>
    <row r="2259" spans="1:40">
      <c r="A2259" t="s">
        <v>120</v>
      </c>
      <c r="B2259" t="s">
        <v>121</v>
      </c>
      <c r="C2259" t="s">
        <v>1335</v>
      </c>
      <c r="D2259" t="s">
        <v>1232</v>
      </c>
      <c r="E2259">
        <v>1</v>
      </c>
      <c r="G2259" t="s">
        <v>124</v>
      </c>
      <c r="I2259" t="s">
        <v>125</v>
      </c>
      <c r="Z2259" t="str">
        <f>IFERROR(MID(AA2259,FIND("-",H2259,1)+1,20),_xlfn.IFNA(VLOOKUP(F2259&amp;"-"&amp;AA2259,Ref_Kontak!$A:$E,4,FALSE),Ref_Kontak!$H$2))</f>
        <v>628999007703</v>
      </c>
      <c r="AA2259" t="str">
        <f t="shared" si="350"/>
        <v/>
      </c>
      <c r="AB2259" t="str">
        <f t="shared" si="351"/>
        <v/>
      </c>
      <c r="AC2259" t="str">
        <f t="shared" si="352"/>
        <v>628999007703</v>
      </c>
      <c r="AD2259" t="str">
        <f t="shared" si="353"/>
        <v>Halo+,+Visual+AI+5S+mendeteksi+Violation%3A+GUDANGEXP1-LINE+9</v>
      </c>
      <c r="AE2259" t="str">
        <f t="shared" si="354"/>
        <v>https://web.whatsapp.com/send/?phone=628999007703&amp;text=Halo+,+Visual+AI+5S+mendeteksi+Violation%3A+GUDANGEXP1-LINE+9&amp;type=phone_number&amp;app_absent=0</v>
      </c>
      <c r="AF2259" t="b">
        <f>IF(ISNA(VLOOKUP(D2259&amp;"-"&amp;AB2259, Ref_Kontak!$A:$E, 4, FALSE)), FALSE, TRUE)</f>
        <v>0</v>
      </c>
      <c r="AG2259" t="str">
        <f>_xlfn.IFNA(VLOOKUP(Z2259,Ref_Kontak!H:H,1,FALSE),"FALSE")</f>
        <v>628999007703</v>
      </c>
      <c r="AH2259" t="str">
        <f t="shared" si="355"/>
        <v>GUDANGEXP1-LINE 9</v>
      </c>
      <c r="AI2259">
        <f>IF(I2259="violation",COUNTIF($AH$1:AH2259,AH2259),0)</f>
        <v>96</v>
      </c>
      <c r="AJ2259" t="str">
        <f t="shared" si="356"/>
        <v>violation-GUDANGEXP1</v>
      </c>
      <c r="AK2259">
        <f>IF(I2259="violation",COUNTIF($AJ$1:AJ2259,AJ2259),FALSE)</f>
        <v>418</v>
      </c>
      <c r="AL2259">
        <f t="shared" si="357"/>
        <v>0</v>
      </c>
      <c r="AM2259">
        <f t="shared" si="358"/>
        <v>8</v>
      </c>
      <c r="AN2259" t="str">
        <f t="shared" si="359"/>
        <v>ALERT! 8 Violation founded @GUDANGEXP1</v>
      </c>
    </row>
    <row r="2260" spans="1:40">
      <c r="A2260" t="s">
        <v>120</v>
      </c>
      <c r="B2260" t="s">
        <v>121</v>
      </c>
      <c r="C2260" t="s">
        <v>1335</v>
      </c>
      <c r="D2260" t="s">
        <v>129</v>
      </c>
      <c r="E2260">
        <v>1</v>
      </c>
      <c r="G2260" t="s">
        <v>124</v>
      </c>
      <c r="I2260" t="s">
        <v>125</v>
      </c>
      <c r="Z2260" t="str">
        <f>IFERROR(MID(AA2260,FIND("-",H2260,1)+1,20),_xlfn.IFNA(VLOOKUP(F2260&amp;"-"&amp;AA2260,Ref_Kontak!$A:$E,4,FALSE),Ref_Kontak!$H$2))</f>
        <v>628999007703</v>
      </c>
      <c r="AA2260" t="str">
        <f t="shared" si="350"/>
        <v/>
      </c>
      <c r="AB2260" t="str">
        <f t="shared" si="351"/>
        <v/>
      </c>
      <c r="AC2260" t="str">
        <f t="shared" si="352"/>
        <v>628999007703</v>
      </c>
      <c r="AD2260" t="str">
        <f t="shared" si="353"/>
        <v>Halo+,+Visual+AI+5S+mendeteksi+Violation%3A+GUDANGEXP1-LINE+8</v>
      </c>
      <c r="AE2260" t="str">
        <f t="shared" si="354"/>
        <v>https://web.whatsapp.com/send/?phone=628999007703&amp;text=Halo+,+Visual+AI+5S+mendeteksi+Violation%3A+GUDANGEXP1-LINE+8&amp;type=phone_number&amp;app_absent=0</v>
      </c>
      <c r="AF2260" t="b">
        <f>IF(ISNA(VLOOKUP(D2260&amp;"-"&amp;AB2260, Ref_Kontak!$A:$E, 4, FALSE)), FALSE, TRUE)</f>
        <v>0</v>
      </c>
      <c r="AG2260" t="str">
        <f>_xlfn.IFNA(VLOOKUP(Z2260,Ref_Kontak!H:H,1,FALSE),"FALSE")</f>
        <v>628999007703</v>
      </c>
      <c r="AH2260" t="str">
        <f t="shared" si="355"/>
        <v>GUDANGEXP1-LINE 8</v>
      </c>
      <c r="AI2260">
        <f>IF(I2260="violation",COUNTIF($AH$1:AH2260,AH2260),0)</f>
        <v>90</v>
      </c>
      <c r="AJ2260" t="str">
        <f t="shared" si="356"/>
        <v>violation-GUDANGEXP1</v>
      </c>
      <c r="AK2260">
        <f>IF(I2260="violation",COUNTIF($AJ$1:AJ2260,AJ2260),FALSE)</f>
        <v>419</v>
      </c>
      <c r="AL2260">
        <f t="shared" si="357"/>
        <v>0</v>
      </c>
      <c r="AM2260">
        <f t="shared" si="358"/>
        <v>8</v>
      </c>
      <c r="AN2260" t="str">
        <f t="shared" si="359"/>
        <v>ALERT! 8 Violation founded @GUDANGEXP1</v>
      </c>
    </row>
    <row r="2261" spans="1:40">
      <c r="A2261" t="s">
        <v>120</v>
      </c>
      <c r="B2261" t="s">
        <v>121</v>
      </c>
      <c r="C2261" t="s">
        <v>1336</v>
      </c>
      <c r="D2261" t="s">
        <v>129</v>
      </c>
      <c r="E2261">
        <v>1</v>
      </c>
      <c r="G2261" t="s">
        <v>130</v>
      </c>
      <c r="I2261" t="s">
        <v>125</v>
      </c>
      <c r="Z2261" t="str">
        <f>IFERROR(MID(AA2261,FIND("-",H2261,1)+1,20),_xlfn.IFNA(VLOOKUP(F2261&amp;"-"&amp;AA2261,Ref_Kontak!$A:$E,4,FALSE),Ref_Kontak!$H$2))</f>
        <v>628999007703</v>
      </c>
      <c r="AA2261" t="str">
        <f t="shared" si="350"/>
        <v/>
      </c>
      <c r="AB2261" t="str">
        <f t="shared" si="351"/>
        <v/>
      </c>
      <c r="AC2261" t="str">
        <f t="shared" si="352"/>
        <v>628999007703</v>
      </c>
      <c r="AD2261" t="str">
        <f t="shared" si="353"/>
        <v>Halo+,+Visual+AI+5S+mendeteksi+Violation%3A+METALDET1-LINE+8</v>
      </c>
      <c r="AE2261" t="str">
        <f t="shared" si="354"/>
        <v>https://web.whatsapp.com/send/?phone=628999007703&amp;text=Halo+,+Visual+AI+5S+mendeteksi+Violation%3A+METALDET1-LINE+8&amp;type=phone_number&amp;app_absent=0</v>
      </c>
      <c r="AF2261" t="b">
        <f>IF(ISNA(VLOOKUP(D2261&amp;"-"&amp;AB2261, Ref_Kontak!$A:$E, 4, FALSE)), FALSE, TRUE)</f>
        <v>0</v>
      </c>
      <c r="AG2261" t="str">
        <f>_xlfn.IFNA(VLOOKUP(Z2261,Ref_Kontak!H:H,1,FALSE),"FALSE")</f>
        <v>628999007703</v>
      </c>
      <c r="AH2261" t="str">
        <f t="shared" si="355"/>
        <v>METALDET1-LINE 8</v>
      </c>
      <c r="AI2261">
        <f>IF(I2261="violation",COUNTIF($AH$1:AH2261,AH2261),0)</f>
        <v>999</v>
      </c>
      <c r="AJ2261" t="str">
        <f t="shared" si="356"/>
        <v>violation-METALDET1</v>
      </c>
      <c r="AK2261">
        <f>IF(I2261="violation",COUNTIF($AJ$1:AJ2261,AJ2261),FALSE)</f>
        <v>1840</v>
      </c>
      <c r="AL2261">
        <f t="shared" si="357"/>
        <v>0</v>
      </c>
      <c r="AM2261">
        <f t="shared" si="358"/>
        <v>3</v>
      </c>
      <c r="AN2261" t="str">
        <f t="shared" si="359"/>
        <v>ALERT! 3 Violation founded @METALDET1</v>
      </c>
    </row>
    <row r="2262" spans="1:40">
      <c r="A2262" t="s">
        <v>120</v>
      </c>
      <c r="B2262" t="s">
        <v>121</v>
      </c>
      <c r="C2262" t="s">
        <v>1336</v>
      </c>
      <c r="D2262" t="s">
        <v>589</v>
      </c>
      <c r="E2262">
        <v>1</v>
      </c>
      <c r="G2262" t="s">
        <v>130</v>
      </c>
      <c r="I2262" t="s">
        <v>125</v>
      </c>
      <c r="Z2262" t="str">
        <f>IFERROR(MID(AA2262,FIND("-",H2262,1)+1,20),_xlfn.IFNA(VLOOKUP(F2262&amp;"-"&amp;AA2262,Ref_Kontak!$A:$E,4,FALSE),Ref_Kontak!$H$2))</f>
        <v>628999007703</v>
      </c>
      <c r="AA2262" t="str">
        <f t="shared" si="350"/>
        <v/>
      </c>
      <c r="AB2262" t="str">
        <f t="shared" si="351"/>
        <v/>
      </c>
      <c r="AC2262" t="str">
        <f t="shared" si="352"/>
        <v>628999007703</v>
      </c>
      <c r="AD2262" t="str">
        <f t="shared" si="353"/>
        <v>Halo+,+Visual+AI+5S+mendeteksi+Violation%3A+METALDET1-LINE+13</v>
      </c>
      <c r="AE2262" t="str">
        <f t="shared" si="354"/>
        <v>https://web.whatsapp.com/send/?phone=628999007703&amp;text=Halo+,+Visual+AI+5S+mendeteksi+Violation%3A+METALDET1-LINE+13&amp;type=phone_number&amp;app_absent=0</v>
      </c>
      <c r="AF2262" t="b">
        <f>IF(ISNA(VLOOKUP(D2262&amp;"-"&amp;AB2262, Ref_Kontak!$A:$E, 4, FALSE)), FALSE, TRUE)</f>
        <v>0</v>
      </c>
      <c r="AG2262" t="str">
        <f>_xlfn.IFNA(VLOOKUP(Z2262,Ref_Kontak!H:H,1,FALSE),"FALSE")</f>
        <v>628999007703</v>
      </c>
      <c r="AH2262" t="str">
        <f t="shared" si="355"/>
        <v>METALDET1-LINE 13</v>
      </c>
      <c r="AI2262">
        <f>IF(I2262="violation",COUNTIF($AH$1:AH2262,AH2262),0)</f>
        <v>843</v>
      </c>
      <c r="AJ2262" t="str">
        <f t="shared" si="356"/>
        <v>violation-METALDET1</v>
      </c>
      <c r="AK2262">
        <f>IF(I2262="violation",COUNTIF($AJ$1:AJ2262,AJ2262),FALSE)</f>
        <v>1841</v>
      </c>
      <c r="AL2262">
        <f t="shared" si="357"/>
        <v>0</v>
      </c>
      <c r="AM2262">
        <f t="shared" si="358"/>
        <v>3</v>
      </c>
      <c r="AN2262" t="str">
        <f t="shared" si="359"/>
        <v>ALERT! 3 Violation founded @METALDET1</v>
      </c>
    </row>
    <row r="2263" spans="1:40">
      <c r="A2263" t="s">
        <v>120</v>
      </c>
      <c r="B2263" t="s">
        <v>121</v>
      </c>
      <c r="C2263" t="s">
        <v>1336</v>
      </c>
      <c r="D2263" t="s">
        <v>52</v>
      </c>
      <c r="E2263">
        <v>1</v>
      </c>
      <c r="G2263" t="s">
        <v>130</v>
      </c>
      <c r="I2263" t="s">
        <v>125</v>
      </c>
      <c r="K2263" t="s">
        <v>1337</v>
      </c>
      <c r="Z2263" t="str">
        <f>IFERROR(MID(AA2263,FIND("-",H2263,1)+1,20),_xlfn.IFNA(VLOOKUP(F2263&amp;"-"&amp;AA2263,Ref_Kontak!$A:$E,4,FALSE),Ref_Kontak!$H$2))</f>
        <v>628999007703</v>
      </c>
      <c r="AA2263" t="str">
        <f t="shared" si="350"/>
        <v/>
      </c>
      <c r="AB2263" t="str">
        <f t="shared" si="351"/>
        <v/>
      </c>
      <c r="AC2263" t="str">
        <f t="shared" si="352"/>
        <v>628999007703</v>
      </c>
      <c r="AD2263" t="str">
        <f t="shared" si="353"/>
        <v>Halo+,+Visual+AI+5S+mendeteksi+Violation%3A+METALDET1-LINE+14</v>
      </c>
      <c r="AE2263" t="str">
        <f t="shared" si="354"/>
        <v>https://web.whatsapp.com/send/?phone=628999007703&amp;text=Halo+,+Visual+AI+5S+mendeteksi+Violation%3A+METALDET1-LINE+14&amp;type=phone_number&amp;app_absent=0</v>
      </c>
      <c r="AF2263" t="b">
        <f>IF(ISNA(VLOOKUP(D2263&amp;"-"&amp;AB2263, Ref_Kontak!$A:$E, 4, FALSE)), FALSE, TRUE)</f>
        <v>0</v>
      </c>
      <c r="AG2263" t="str">
        <f>_xlfn.IFNA(VLOOKUP(Z2263,Ref_Kontak!H:H,1,FALSE),"FALSE")</f>
        <v>628999007703</v>
      </c>
      <c r="AH2263" t="str">
        <f t="shared" si="355"/>
        <v>METALDET1-LINE 14</v>
      </c>
      <c r="AI2263">
        <f>IF(I2263="violation",COUNTIF($AH$1:AH2263,AH2263),0)</f>
        <v>1</v>
      </c>
      <c r="AJ2263" t="str">
        <f t="shared" si="356"/>
        <v>violation-METALDET1</v>
      </c>
      <c r="AK2263">
        <f>IF(I2263="violation",COUNTIF($AJ$1:AJ2263,AJ2263),FALSE)</f>
        <v>1842</v>
      </c>
      <c r="AL2263">
        <f t="shared" si="357"/>
        <v>1</v>
      </c>
      <c r="AM2263">
        <f t="shared" si="358"/>
        <v>3</v>
      </c>
      <c r="AN2263" t="str">
        <f t="shared" si="359"/>
        <v>ALERT! 3 Violation founded @METALDET1</v>
      </c>
    </row>
    <row r="2264" spans="1:40">
      <c r="A2264" t="s">
        <v>120</v>
      </c>
      <c r="B2264" t="s">
        <v>121</v>
      </c>
      <c r="C2264" t="s">
        <v>1336</v>
      </c>
      <c r="D2264" t="s">
        <v>1232</v>
      </c>
      <c r="E2264">
        <v>1</v>
      </c>
      <c r="G2264" t="s">
        <v>124</v>
      </c>
      <c r="I2264" t="s">
        <v>125</v>
      </c>
      <c r="Z2264" t="str">
        <f>IFERROR(MID(AA2264,FIND("-",H2264,1)+1,20),_xlfn.IFNA(VLOOKUP(F2264&amp;"-"&amp;AA2264,Ref_Kontak!$A:$E,4,FALSE),Ref_Kontak!$H$2))</f>
        <v>628999007703</v>
      </c>
      <c r="AA2264" t="str">
        <f t="shared" si="350"/>
        <v/>
      </c>
      <c r="AB2264" t="str">
        <f t="shared" si="351"/>
        <v/>
      </c>
      <c r="AC2264" t="str">
        <f t="shared" si="352"/>
        <v>628999007703</v>
      </c>
      <c r="AD2264" t="str">
        <f t="shared" si="353"/>
        <v>Halo+,+Visual+AI+5S+mendeteksi+Violation%3A+GUDANGEXP1-LINE+9</v>
      </c>
      <c r="AE2264" t="str">
        <f t="shared" si="354"/>
        <v>https://web.whatsapp.com/send/?phone=628999007703&amp;text=Halo+,+Visual+AI+5S+mendeteksi+Violation%3A+GUDANGEXP1-LINE+9&amp;type=phone_number&amp;app_absent=0</v>
      </c>
      <c r="AF2264" t="b">
        <f>IF(ISNA(VLOOKUP(D2264&amp;"-"&amp;AB2264, Ref_Kontak!$A:$E, 4, FALSE)), FALSE, TRUE)</f>
        <v>0</v>
      </c>
      <c r="AG2264" t="str">
        <f>_xlfn.IFNA(VLOOKUP(Z2264,Ref_Kontak!H:H,1,FALSE),"FALSE")</f>
        <v>628999007703</v>
      </c>
      <c r="AH2264" t="str">
        <f t="shared" si="355"/>
        <v>GUDANGEXP1-LINE 9</v>
      </c>
      <c r="AI2264">
        <f>IF(I2264="violation",COUNTIF($AH$1:AH2264,AH2264),0)</f>
        <v>97</v>
      </c>
      <c r="AJ2264" t="str">
        <f t="shared" si="356"/>
        <v>violation-GUDANGEXP1</v>
      </c>
      <c r="AK2264">
        <f>IF(I2264="violation",COUNTIF($AJ$1:AJ2264,AJ2264),FALSE)</f>
        <v>420</v>
      </c>
      <c r="AL2264">
        <f t="shared" si="357"/>
        <v>0</v>
      </c>
      <c r="AM2264">
        <f t="shared" si="358"/>
        <v>8</v>
      </c>
      <c r="AN2264" t="str">
        <f t="shared" si="359"/>
        <v>ALERT! 8 Violation founded @GUDANGEXP1</v>
      </c>
    </row>
    <row r="2265" spans="1:40">
      <c r="A2265" t="s">
        <v>120</v>
      </c>
      <c r="B2265" t="s">
        <v>121</v>
      </c>
      <c r="C2265" t="s">
        <v>1336</v>
      </c>
      <c r="D2265" t="s">
        <v>129</v>
      </c>
      <c r="E2265">
        <v>1</v>
      </c>
      <c r="G2265" t="s">
        <v>124</v>
      </c>
      <c r="I2265" t="s">
        <v>125</v>
      </c>
      <c r="Z2265" t="str">
        <f>IFERROR(MID(AA2265,FIND("-",H2265,1)+1,20),_xlfn.IFNA(VLOOKUP(F2265&amp;"-"&amp;AA2265,Ref_Kontak!$A:$E,4,FALSE),Ref_Kontak!$H$2))</f>
        <v>628999007703</v>
      </c>
      <c r="AA2265" t="str">
        <f t="shared" si="350"/>
        <v/>
      </c>
      <c r="AB2265" t="str">
        <f t="shared" si="351"/>
        <v/>
      </c>
      <c r="AC2265" t="str">
        <f t="shared" si="352"/>
        <v>628999007703</v>
      </c>
      <c r="AD2265" t="str">
        <f t="shared" si="353"/>
        <v>Halo+,+Visual+AI+5S+mendeteksi+Violation%3A+GUDANGEXP1-LINE+8</v>
      </c>
      <c r="AE2265" t="str">
        <f t="shared" si="354"/>
        <v>https://web.whatsapp.com/send/?phone=628999007703&amp;text=Halo+,+Visual+AI+5S+mendeteksi+Violation%3A+GUDANGEXP1-LINE+8&amp;type=phone_number&amp;app_absent=0</v>
      </c>
      <c r="AF2265" t="b">
        <f>IF(ISNA(VLOOKUP(D2265&amp;"-"&amp;AB2265, Ref_Kontak!$A:$E, 4, FALSE)), FALSE, TRUE)</f>
        <v>0</v>
      </c>
      <c r="AG2265" t="str">
        <f>_xlfn.IFNA(VLOOKUP(Z2265,Ref_Kontak!H:H,1,FALSE),"FALSE")</f>
        <v>628999007703</v>
      </c>
      <c r="AH2265" t="str">
        <f t="shared" si="355"/>
        <v>GUDANGEXP1-LINE 8</v>
      </c>
      <c r="AI2265">
        <f>IF(I2265="violation",COUNTIF($AH$1:AH2265,AH2265),0)</f>
        <v>91</v>
      </c>
      <c r="AJ2265" t="str">
        <f t="shared" si="356"/>
        <v>violation-GUDANGEXP1</v>
      </c>
      <c r="AK2265">
        <f>IF(I2265="violation",COUNTIF($AJ$1:AJ2265,AJ2265),FALSE)</f>
        <v>421</v>
      </c>
      <c r="AL2265">
        <f t="shared" si="357"/>
        <v>0</v>
      </c>
      <c r="AM2265">
        <f t="shared" si="358"/>
        <v>8</v>
      </c>
      <c r="AN2265" t="str">
        <f t="shared" si="359"/>
        <v>ALERT! 8 Violation founded @GUDANGEXP1</v>
      </c>
    </row>
    <row r="2266" spans="1:40">
      <c r="A2266" t="s">
        <v>120</v>
      </c>
      <c r="B2266" t="s">
        <v>121</v>
      </c>
      <c r="C2266" t="s">
        <v>1338</v>
      </c>
      <c r="D2266" t="s">
        <v>129</v>
      </c>
      <c r="E2266">
        <v>1</v>
      </c>
      <c r="G2266" t="s">
        <v>130</v>
      </c>
      <c r="I2266" t="s">
        <v>125</v>
      </c>
      <c r="Z2266" t="str">
        <f>IFERROR(MID(AA2266,FIND("-",H2266,1)+1,20),_xlfn.IFNA(VLOOKUP(F2266&amp;"-"&amp;AA2266,Ref_Kontak!$A:$E,4,FALSE),Ref_Kontak!$H$2))</f>
        <v>628999007703</v>
      </c>
      <c r="AA2266" t="str">
        <f t="shared" si="350"/>
        <v/>
      </c>
      <c r="AB2266" t="str">
        <f t="shared" si="351"/>
        <v/>
      </c>
      <c r="AC2266" t="str">
        <f t="shared" si="352"/>
        <v>628999007703</v>
      </c>
      <c r="AD2266" t="str">
        <f t="shared" si="353"/>
        <v>Halo+,+Visual+AI+5S+mendeteksi+Violation%3A+METALDET1-LINE+8</v>
      </c>
      <c r="AE2266" t="str">
        <f t="shared" si="354"/>
        <v>https://web.whatsapp.com/send/?phone=628999007703&amp;text=Halo+,+Visual+AI+5S+mendeteksi+Violation%3A+METALDET1-LINE+8&amp;type=phone_number&amp;app_absent=0</v>
      </c>
      <c r="AF2266" t="b">
        <f>IF(ISNA(VLOOKUP(D2266&amp;"-"&amp;AB2266, Ref_Kontak!$A:$E, 4, FALSE)), FALSE, TRUE)</f>
        <v>0</v>
      </c>
      <c r="AG2266" t="str">
        <f>_xlfn.IFNA(VLOOKUP(Z2266,Ref_Kontak!H:H,1,FALSE),"FALSE")</f>
        <v>628999007703</v>
      </c>
      <c r="AH2266" t="str">
        <f t="shared" si="355"/>
        <v>METALDET1-LINE 8</v>
      </c>
      <c r="AI2266">
        <f>IF(I2266="violation",COUNTIF($AH$1:AH2266,AH2266),0)</f>
        <v>1000</v>
      </c>
      <c r="AJ2266" t="str">
        <f t="shared" si="356"/>
        <v>violation-METALDET1</v>
      </c>
      <c r="AK2266">
        <f>IF(I2266="violation",COUNTIF($AJ$1:AJ2266,AJ2266),FALSE)</f>
        <v>1843</v>
      </c>
      <c r="AL2266">
        <f t="shared" si="357"/>
        <v>0</v>
      </c>
      <c r="AM2266">
        <f t="shared" si="358"/>
        <v>3</v>
      </c>
      <c r="AN2266" t="str">
        <f t="shared" si="359"/>
        <v>ALERT! 3 Violation founded @METALDET1</v>
      </c>
    </row>
    <row r="2267" spans="1:40">
      <c r="A2267" t="s">
        <v>120</v>
      </c>
      <c r="B2267" t="s">
        <v>121</v>
      </c>
      <c r="C2267" t="s">
        <v>1338</v>
      </c>
      <c r="D2267" t="s">
        <v>1232</v>
      </c>
      <c r="E2267">
        <v>1</v>
      </c>
      <c r="G2267" t="s">
        <v>124</v>
      </c>
      <c r="I2267" t="s">
        <v>125</v>
      </c>
      <c r="Z2267" t="str">
        <f>IFERROR(MID(AA2267,FIND("-",H2267,1)+1,20),_xlfn.IFNA(VLOOKUP(F2267&amp;"-"&amp;AA2267,Ref_Kontak!$A:$E,4,FALSE),Ref_Kontak!$H$2))</f>
        <v>628999007703</v>
      </c>
      <c r="AA2267" t="str">
        <f t="shared" si="350"/>
        <v/>
      </c>
      <c r="AB2267" t="str">
        <f t="shared" si="351"/>
        <v/>
      </c>
      <c r="AC2267" t="str">
        <f t="shared" si="352"/>
        <v>628999007703</v>
      </c>
      <c r="AD2267" t="str">
        <f t="shared" si="353"/>
        <v>Halo+,+Visual+AI+5S+mendeteksi+Violation%3A+GUDANGEXP1-LINE+9</v>
      </c>
      <c r="AE2267" t="str">
        <f t="shared" si="354"/>
        <v>https://web.whatsapp.com/send/?phone=628999007703&amp;text=Halo+,+Visual+AI+5S+mendeteksi+Violation%3A+GUDANGEXP1-LINE+9&amp;type=phone_number&amp;app_absent=0</v>
      </c>
      <c r="AF2267" t="b">
        <f>IF(ISNA(VLOOKUP(D2267&amp;"-"&amp;AB2267, Ref_Kontak!$A:$E, 4, FALSE)), FALSE, TRUE)</f>
        <v>0</v>
      </c>
      <c r="AG2267" t="str">
        <f>_xlfn.IFNA(VLOOKUP(Z2267,Ref_Kontak!H:H,1,FALSE),"FALSE")</f>
        <v>628999007703</v>
      </c>
      <c r="AH2267" t="str">
        <f t="shared" si="355"/>
        <v>GUDANGEXP1-LINE 9</v>
      </c>
      <c r="AI2267">
        <f>IF(I2267="violation",COUNTIF($AH$1:AH2267,AH2267),0)</f>
        <v>98</v>
      </c>
      <c r="AJ2267" t="str">
        <f t="shared" si="356"/>
        <v>violation-GUDANGEXP1</v>
      </c>
      <c r="AK2267">
        <f>IF(I2267="violation",COUNTIF($AJ$1:AJ2267,AJ2267),FALSE)</f>
        <v>422</v>
      </c>
      <c r="AL2267">
        <f t="shared" si="357"/>
        <v>0</v>
      </c>
      <c r="AM2267">
        <f t="shared" si="358"/>
        <v>8</v>
      </c>
      <c r="AN2267" t="str">
        <f t="shared" si="359"/>
        <v>ALERT! 8 Violation founded @GUDANGEXP1</v>
      </c>
    </row>
    <row r="2268" spans="1:40">
      <c r="A2268" t="s">
        <v>120</v>
      </c>
      <c r="B2268" t="s">
        <v>121</v>
      </c>
      <c r="C2268" t="s">
        <v>1338</v>
      </c>
      <c r="D2268" t="s">
        <v>129</v>
      </c>
      <c r="E2268">
        <v>1</v>
      </c>
      <c r="G2268" t="s">
        <v>124</v>
      </c>
      <c r="I2268" t="s">
        <v>125</v>
      </c>
      <c r="Z2268" t="str">
        <f>IFERROR(MID(AA2268,FIND("-",H2268,1)+1,20),_xlfn.IFNA(VLOOKUP(F2268&amp;"-"&amp;AA2268,Ref_Kontak!$A:$E,4,FALSE),Ref_Kontak!$H$2))</f>
        <v>628999007703</v>
      </c>
      <c r="AA2268" t="str">
        <f t="shared" si="350"/>
        <v/>
      </c>
      <c r="AB2268" t="str">
        <f t="shared" si="351"/>
        <v/>
      </c>
      <c r="AC2268" t="str">
        <f t="shared" si="352"/>
        <v>628999007703</v>
      </c>
      <c r="AD2268" t="str">
        <f t="shared" si="353"/>
        <v>Halo+,+Visual+AI+5S+mendeteksi+Violation%3A+GUDANGEXP1-LINE+8</v>
      </c>
      <c r="AE2268" t="str">
        <f t="shared" si="354"/>
        <v>https://web.whatsapp.com/send/?phone=628999007703&amp;text=Halo+,+Visual+AI+5S+mendeteksi+Violation%3A+GUDANGEXP1-LINE+8&amp;type=phone_number&amp;app_absent=0</v>
      </c>
      <c r="AF2268" t="b">
        <f>IF(ISNA(VLOOKUP(D2268&amp;"-"&amp;AB2268, Ref_Kontak!$A:$E, 4, FALSE)), FALSE, TRUE)</f>
        <v>0</v>
      </c>
      <c r="AG2268" t="str">
        <f>_xlfn.IFNA(VLOOKUP(Z2268,Ref_Kontak!H:H,1,FALSE),"FALSE")</f>
        <v>628999007703</v>
      </c>
      <c r="AH2268" t="str">
        <f t="shared" si="355"/>
        <v>GUDANGEXP1-LINE 8</v>
      </c>
      <c r="AI2268">
        <f>IF(I2268="violation",COUNTIF($AH$1:AH2268,AH2268),0)</f>
        <v>92</v>
      </c>
      <c r="AJ2268" t="str">
        <f t="shared" si="356"/>
        <v>violation-GUDANGEXP1</v>
      </c>
      <c r="AK2268">
        <f>IF(I2268="violation",COUNTIF($AJ$1:AJ2268,AJ2268),FALSE)</f>
        <v>423</v>
      </c>
      <c r="AL2268">
        <f t="shared" si="357"/>
        <v>0</v>
      </c>
      <c r="AM2268">
        <f t="shared" si="358"/>
        <v>8</v>
      </c>
      <c r="AN2268" t="str">
        <f t="shared" si="359"/>
        <v>ALERT! 8 Violation founded @GUDANGEXP1</v>
      </c>
    </row>
    <row r="2269" spans="1:40">
      <c r="A2269" t="s">
        <v>120</v>
      </c>
      <c r="B2269" t="s">
        <v>121</v>
      </c>
      <c r="C2269" t="s">
        <v>1339</v>
      </c>
      <c r="D2269" t="s">
        <v>589</v>
      </c>
      <c r="E2269">
        <v>1</v>
      </c>
      <c r="G2269" t="s">
        <v>130</v>
      </c>
      <c r="I2269" t="s">
        <v>125</v>
      </c>
      <c r="Z2269" t="str">
        <f>IFERROR(MID(AA2269,FIND("-",H2269,1)+1,20),_xlfn.IFNA(VLOOKUP(F2269&amp;"-"&amp;AA2269,Ref_Kontak!$A:$E,4,FALSE),Ref_Kontak!$H$2))</f>
        <v>628999007703</v>
      </c>
      <c r="AA2269" t="str">
        <f t="shared" si="350"/>
        <v/>
      </c>
      <c r="AB2269" t="str">
        <f t="shared" si="351"/>
        <v/>
      </c>
      <c r="AC2269" t="str">
        <f t="shared" si="352"/>
        <v>628999007703</v>
      </c>
      <c r="AD2269" t="str">
        <f t="shared" si="353"/>
        <v>Halo+,+Visual+AI+5S+mendeteksi+Violation%3A+METALDET1-LINE+13</v>
      </c>
      <c r="AE2269" t="str">
        <f t="shared" si="354"/>
        <v>https://web.whatsapp.com/send/?phone=628999007703&amp;text=Halo+,+Visual+AI+5S+mendeteksi+Violation%3A+METALDET1-LINE+13&amp;type=phone_number&amp;app_absent=0</v>
      </c>
      <c r="AF2269" t="b">
        <f>IF(ISNA(VLOOKUP(D2269&amp;"-"&amp;AB2269, Ref_Kontak!$A:$E, 4, FALSE)), FALSE, TRUE)</f>
        <v>0</v>
      </c>
      <c r="AG2269" t="str">
        <f>_xlfn.IFNA(VLOOKUP(Z2269,Ref_Kontak!H:H,1,FALSE),"FALSE")</f>
        <v>628999007703</v>
      </c>
      <c r="AH2269" t="str">
        <f t="shared" si="355"/>
        <v>METALDET1-LINE 13</v>
      </c>
      <c r="AI2269">
        <f>IF(I2269="violation",COUNTIF($AH$1:AH2269,AH2269),0)</f>
        <v>844</v>
      </c>
      <c r="AJ2269" t="str">
        <f t="shared" si="356"/>
        <v>violation-METALDET1</v>
      </c>
      <c r="AK2269">
        <f>IF(I2269="violation",COUNTIF($AJ$1:AJ2269,AJ2269),FALSE)</f>
        <v>1844</v>
      </c>
      <c r="AL2269">
        <f t="shared" si="357"/>
        <v>0</v>
      </c>
      <c r="AM2269">
        <f t="shared" si="358"/>
        <v>3</v>
      </c>
      <c r="AN2269" t="str">
        <f t="shared" si="359"/>
        <v>ALERT! 3 Violation founded @METALDET1</v>
      </c>
    </row>
    <row r="2270" spans="1:40">
      <c r="A2270" t="s">
        <v>120</v>
      </c>
      <c r="B2270" t="s">
        <v>121</v>
      </c>
      <c r="C2270" t="s">
        <v>1339</v>
      </c>
      <c r="D2270" t="s">
        <v>129</v>
      </c>
      <c r="E2270">
        <v>1</v>
      </c>
      <c r="G2270" t="s">
        <v>130</v>
      </c>
      <c r="I2270" t="s">
        <v>125</v>
      </c>
      <c r="Z2270" t="str">
        <f>IFERROR(MID(AA2270,FIND("-",H2270,1)+1,20),_xlfn.IFNA(VLOOKUP(F2270&amp;"-"&amp;AA2270,Ref_Kontak!$A:$E,4,FALSE),Ref_Kontak!$H$2))</f>
        <v>628999007703</v>
      </c>
      <c r="AA2270" t="str">
        <f t="shared" si="350"/>
        <v/>
      </c>
      <c r="AB2270" t="str">
        <f t="shared" si="351"/>
        <v/>
      </c>
      <c r="AC2270" t="str">
        <f t="shared" si="352"/>
        <v>628999007703</v>
      </c>
      <c r="AD2270" t="str">
        <f t="shared" si="353"/>
        <v>Halo+,+Visual+AI+5S+mendeteksi+Violation%3A+METALDET1-LINE+8</v>
      </c>
      <c r="AE2270" t="str">
        <f t="shared" si="354"/>
        <v>https://web.whatsapp.com/send/?phone=628999007703&amp;text=Halo+,+Visual+AI+5S+mendeteksi+Violation%3A+METALDET1-LINE+8&amp;type=phone_number&amp;app_absent=0</v>
      </c>
      <c r="AF2270" t="b">
        <f>IF(ISNA(VLOOKUP(D2270&amp;"-"&amp;AB2270, Ref_Kontak!$A:$E, 4, FALSE)), FALSE, TRUE)</f>
        <v>0</v>
      </c>
      <c r="AG2270" t="str">
        <f>_xlfn.IFNA(VLOOKUP(Z2270,Ref_Kontak!H:H,1,FALSE),"FALSE")</f>
        <v>628999007703</v>
      </c>
      <c r="AH2270" t="str">
        <f t="shared" si="355"/>
        <v>METALDET1-LINE 8</v>
      </c>
      <c r="AI2270">
        <f>IF(I2270="violation",COUNTIF($AH$1:AH2270,AH2270),0)</f>
        <v>1001</v>
      </c>
      <c r="AJ2270" t="str">
        <f t="shared" si="356"/>
        <v>violation-METALDET1</v>
      </c>
      <c r="AK2270">
        <f>IF(I2270="violation",COUNTIF($AJ$1:AJ2270,AJ2270),FALSE)</f>
        <v>1845</v>
      </c>
      <c r="AL2270">
        <f t="shared" si="357"/>
        <v>0</v>
      </c>
      <c r="AM2270">
        <f t="shared" si="358"/>
        <v>3</v>
      </c>
      <c r="AN2270" t="str">
        <f t="shared" si="359"/>
        <v>ALERT! 3 Violation founded @METALDET1</v>
      </c>
    </row>
    <row r="2271" spans="1:40">
      <c r="A2271" t="s">
        <v>120</v>
      </c>
      <c r="B2271" t="s">
        <v>121</v>
      </c>
      <c r="C2271" t="s">
        <v>1339</v>
      </c>
      <c r="D2271" t="s">
        <v>52</v>
      </c>
      <c r="E2271">
        <v>1</v>
      </c>
      <c r="G2271" t="s">
        <v>130</v>
      </c>
      <c r="I2271" t="s">
        <v>125</v>
      </c>
      <c r="Z2271" t="str">
        <f>IFERROR(MID(AA2271,FIND("-",H2271,1)+1,20),_xlfn.IFNA(VLOOKUP(F2271&amp;"-"&amp;AA2271,Ref_Kontak!$A:$E,4,FALSE),Ref_Kontak!$H$2))</f>
        <v>628999007703</v>
      </c>
      <c r="AA2271" t="str">
        <f t="shared" si="350"/>
        <v/>
      </c>
      <c r="AB2271" t="str">
        <f t="shared" si="351"/>
        <v/>
      </c>
      <c r="AC2271" t="str">
        <f t="shared" si="352"/>
        <v>628999007703</v>
      </c>
      <c r="AD2271" t="str">
        <f t="shared" si="353"/>
        <v>Halo+,+Visual+AI+5S+mendeteksi+Violation%3A+METALDET1-LINE+14</v>
      </c>
      <c r="AE2271" t="str">
        <f t="shared" si="354"/>
        <v>https://web.whatsapp.com/send/?phone=628999007703&amp;text=Halo+,+Visual+AI+5S+mendeteksi+Violation%3A+METALDET1-LINE+14&amp;type=phone_number&amp;app_absent=0</v>
      </c>
      <c r="AF2271" t="b">
        <f>IF(ISNA(VLOOKUP(D2271&amp;"-"&amp;AB2271, Ref_Kontak!$A:$E, 4, FALSE)), FALSE, TRUE)</f>
        <v>0</v>
      </c>
      <c r="AG2271" t="str">
        <f>_xlfn.IFNA(VLOOKUP(Z2271,Ref_Kontak!H:H,1,FALSE),"FALSE")</f>
        <v>628999007703</v>
      </c>
      <c r="AH2271" t="str">
        <f t="shared" si="355"/>
        <v>METALDET1-LINE 14</v>
      </c>
      <c r="AI2271">
        <f>IF(I2271="violation",COUNTIF($AH$1:AH2271,AH2271),0)</f>
        <v>2</v>
      </c>
      <c r="AJ2271" t="str">
        <f t="shared" si="356"/>
        <v>violation-METALDET1</v>
      </c>
      <c r="AK2271">
        <f>IF(I2271="violation",COUNTIF($AJ$1:AJ2271,AJ2271),FALSE)</f>
        <v>1846</v>
      </c>
      <c r="AL2271">
        <f t="shared" si="357"/>
        <v>0</v>
      </c>
      <c r="AM2271">
        <f t="shared" si="358"/>
        <v>3</v>
      </c>
      <c r="AN2271" t="str">
        <f t="shared" si="359"/>
        <v>ALERT! 3 Violation founded @METALDET1</v>
      </c>
    </row>
    <row r="2272" spans="1:40">
      <c r="A2272" t="s">
        <v>120</v>
      </c>
      <c r="B2272" t="s">
        <v>121</v>
      </c>
      <c r="C2272" t="s">
        <v>1339</v>
      </c>
      <c r="D2272" t="s">
        <v>589</v>
      </c>
      <c r="E2272">
        <v>1</v>
      </c>
      <c r="G2272" t="s">
        <v>130</v>
      </c>
      <c r="I2272" t="s">
        <v>125</v>
      </c>
      <c r="Z2272" t="str">
        <f>IFERROR(MID(AA2272,FIND("-",H2272,1)+1,20),_xlfn.IFNA(VLOOKUP(F2272&amp;"-"&amp;AA2272,Ref_Kontak!$A:$E,4,FALSE),Ref_Kontak!$H$2))</f>
        <v>628999007703</v>
      </c>
      <c r="AA2272" t="str">
        <f t="shared" si="350"/>
        <v/>
      </c>
      <c r="AB2272" t="str">
        <f t="shared" si="351"/>
        <v/>
      </c>
      <c r="AC2272" t="str">
        <f t="shared" si="352"/>
        <v>628999007703</v>
      </c>
      <c r="AD2272" t="str">
        <f t="shared" si="353"/>
        <v>Halo+,+Visual+AI+5S+mendeteksi+Violation%3A+METALDET1-LINE+13</v>
      </c>
      <c r="AE2272" t="str">
        <f t="shared" si="354"/>
        <v>https://web.whatsapp.com/send/?phone=628999007703&amp;text=Halo+,+Visual+AI+5S+mendeteksi+Violation%3A+METALDET1-LINE+13&amp;type=phone_number&amp;app_absent=0</v>
      </c>
      <c r="AF2272" t="b">
        <f>IF(ISNA(VLOOKUP(D2272&amp;"-"&amp;AB2272, Ref_Kontak!$A:$E, 4, FALSE)), FALSE, TRUE)</f>
        <v>0</v>
      </c>
      <c r="AG2272" t="str">
        <f>_xlfn.IFNA(VLOOKUP(Z2272,Ref_Kontak!H:H,1,FALSE),"FALSE")</f>
        <v>628999007703</v>
      </c>
      <c r="AH2272" t="str">
        <f t="shared" si="355"/>
        <v>METALDET1-LINE 13</v>
      </c>
      <c r="AI2272">
        <f>IF(I2272="violation",COUNTIF($AH$1:AH2272,AH2272),0)</f>
        <v>845</v>
      </c>
      <c r="AJ2272" t="str">
        <f t="shared" si="356"/>
        <v>violation-METALDET1</v>
      </c>
      <c r="AK2272">
        <f>IF(I2272="violation",COUNTIF($AJ$1:AJ2272,AJ2272),FALSE)</f>
        <v>1847</v>
      </c>
      <c r="AL2272">
        <f t="shared" si="357"/>
        <v>0</v>
      </c>
      <c r="AM2272">
        <f t="shared" si="358"/>
        <v>3</v>
      </c>
      <c r="AN2272" t="str">
        <f t="shared" si="359"/>
        <v>ALERT! 3 Violation founded @METALDET1</v>
      </c>
    </row>
    <row r="2273" spans="1:40">
      <c r="A2273" t="s">
        <v>120</v>
      </c>
      <c r="B2273" t="s">
        <v>121</v>
      </c>
      <c r="C2273" t="s">
        <v>1339</v>
      </c>
      <c r="D2273" t="s">
        <v>52</v>
      </c>
      <c r="E2273">
        <v>1</v>
      </c>
      <c r="G2273" t="s">
        <v>130</v>
      </c>
      <c r="I2273" t="s">
        <v>125</v>
      </c>
      <c r="Z2273" t="str">
        <f>IFERROR(MID(AA2273,FIND("-",H2273,1)+1,20),_xlfn.IFNA(VLOOKUP(F2273&amp;"-"&amp;AA2273,Ref_Kontak!$A:$E,4,FALSE),Ref_Kontak!$H$2))</f>
        <v>628999007703</v>
      </c>
      <c r="AA2273" t="str">
        <f t="shared" si="350"/>
        <v/>
      </c>
      <c r="AB2273" t="str">
        <f t="shared" si="351"/>
        <v/>
      </c>
      <c r="AC2273" t="str">
        <f t="shared" si="352"/>
        <v>628999007703</v>
      </c>
      <c r="AD2273" t="str">
        <f t="shared" si="353"/>
        <v>Halo+,+Visual+AI+5S+mendeteksi+Violation%3A+METALDET1-LINE+14</v>
      </c>
      <c r="AE2273" t="str">
        <f t="shared" si="354"/>
        <v>https://web.whatsapp.com/send/?phone=628999007703&amp;text=Halo+,+Visual+AI+5S+mendeteksi+Violation%3A+METALDET1-LINE+14&amp;type=phone_number&amp;app_absent=0</v>
      </c>
      <c r="AF2273" t="b">
        <f>IF(ISNA(VLOOKUP(D2273&amp;"-"&amp;AB2273, Ref_Kontak!$A:$E, 4, FALSE)), FALSE, TRUE)</f>
        <v>0</v>
      </c>
      <c r="AG2273" t="str">
        <f>_xlfn.IFNA(VLOOKUP(Z2273,Ref_Kontak!H:H,1,FALSE),"FALSE")</f>
        <v>628999007703</v>
      </c>
      <c r="AH2273" t="str">
        <f t="shared" si="355"/>
        <v>METALDET1-LINE 14</v>
      </c>
      <c r="AI2273">
        <f>IF(I2273="violation",COUNTIF($AH$1:AH2273,AH2273),0)</f>
        <v>3</v>
      </c>
      <c r="AJ2273" t="str">
        <f t="shared" si="356"/>
        <v>violation-METALDET1</v>
      </c>
      <c r="AK2273">
        <f>IF(I2273="violation",COUNTIF($AJ$1:AJ2273,AJ2273),FALSE)</f>
        <v>1848</v>
      </c>
      <c r="AL2273">
        <f t="shared" si="357"/>
        <v>0</v>
      </c>
      <c r="AM2273">
        <f t="shared" si="358"/>
        <v>3</v>
      </c>
      <c r="AN2273" t="str">
        <f t="shared" si="359"/>
        <v>ALERT! 3 Violation founded @METALDET1</v>
      </c>
    </row>
    <row r="2274" spans="1:40">
      <c r="A2274" t="s">
        <v>120</v>
      </c>
      <c r="B2274" t="s">
        <v>121</v>
      </c>
      <c r="C2274" t="s">
        <v>1339</v>
      </c>
      <c r="D2274" t="s">
        <v>1232</v>
      </c>
      <c r="E2274">
        <v>1</v>
      </c>
      <c r="G2274" t="s">
        <v>124</v>
      </c>
      <c r="I2274" t="s">
        <v>125</v>
      </c>
      <c r="Z2274" t="str">
        <f>IFERROR(MID(AA2274,FIND("-",H2274,1)+1,20),_xlfn.IFNA(VLOOKUP(F2274&amp;"-"&amp;AA2274,Ref_Kontak!$A:$E,4,FALSE),Ref_Kontak!$H$2))</f>
        <v>628999007703</v>
      </c>
      <c r="AA2274" t="str">
        <f t="shared" si="350"/>
        <v/>
      </c>
      <c r="AB2274" t="str">
        <f t="shared" si="351"/>
        <v/>
      </c>
      <c r="AC2274" t="str">
        <f t="shared" si="352"/>
        <v>628999007703</v>
      </c>
      <c r="AD2274" t="str">
        <f t="shared" si="353"/>
        <v>Halo+,+Visual+AI+5S+mendeteksi+Violation%3A+GUDANGEXP1-LINE+9</v>
      </c>
      <c r="AE2274" t="str">
        <f t="shared" si="354"/>
        <v>https://web.whatsapp.com/send/?phone=628999007703&amp;text=Halo+,+Visual+AI+5S+mendeteksi+Violation%3A+GUDANGEXP1-LINE+9&amp;type=phone_number&amp;app_absent=0</v>
      </c>
      <c r="AF2274" t="b">
        <f>IF(ISNA(VLOOKUP(D2274&amp;"-"&amp;AB2274, Ref_Kontak!$A:$E, 4, FALSE)), FALSE, TRUE)</f>
        <v>0</v>
      </c>
      <c r="AG2274" t="str">
        <f>_xlfn.IFNA(VLOOKUP(Z2274,Ref_Kontak!H:H,1,FALSE),"FALSE")</f>
        <v>628999007703</v>
      </c>
      <c r="AH2274" t="str">
        <f t="shared" si="355"/>
        <v>GUDANGEXP1-LINE 9</v>
      </c>
      <c r="AI2274">
        <f>IF(I2274="violation",COUNTIF($AH$1:AH2274,AH2274),0)</f>
        <v>99</v>
      </c>
      <c r="AJ2274" t="str">
        <f t="shared" si="356"/>
        <v>violation-GUDANGEXP1</v>
      </c>
      <c r="AK2274">
        <f>IF(I2274="violation",COUNTIF($AJ$1:AJ2274,AJ2274),FALSE)</f>
        <v>424</v>
      </c>
      <c r="AL2274">
        <f t="shared" si="357"/>
        <v>0</v>
      </c>
      <c r="AM2274">
        <f t="shared" si="358"/>
        <v>8</v>
      </c>
      <c r="AN2274" t="str">
        <f t="shared" si="359"/>
        <v>ALERT! 8 Violation founded @GUDANGEXP1</v>
      </c>
    </row>
    <row r="2275" spans="1:40">
      <c r="A2275" t="s">
        <v>120</v>
      </c>
      <c r="B2275" t="s">
        <v>121</v>
      </c>
      <c r="C2275" t="s">
        <v>1339</v>
      </c>
      <c r="D2275" t="s">
        <v>129</v>
      </c>
      <c r="E2275">
        <v>1</v>
      </c>
      <c r="G2275" t="s">
        <v>124</v>
      </c>
      <c r="I2275" t="s">
        <v>125</v>
      </c>
      <c r="Z2275" t="str">
        <f>IFERROR(MID(AA2275,FIND("-",H2275,1)+1,20),_xlfn.IFNA(VLOOKUP(F2275&amp;"-"&amp;AA2275,Ref_Kontak!$A:$E,4,FALSE),Ref_Kontak!$H$2))</f>
        <v>628999007703</v>
      </c>
      <c r="AA2275" t="str">
        <f t="shared" si="350"/>
        <v/>
      </c>
      <c r="AB2275" t="str">
        <f t="shared" si="351"/>
        <v/>
      </c>
      <c r="AC2275" t="str">
        <f t="shared" si="352"/>
        <v>628999007703</v>
      </c>
      <c r="AD2275" t="str">
        <f t="shared" si="353"/>
        <v>Halo+,+Visual+AI+5S+mendeteksi+Violation%3A+GUDANGEXP1-LINE+8</v>
      </c>
      <c r="AE2275" t="str">
        <f t="shared" si="354"/>
        <v>https://web.whatsapp.com/send/?phone=628999007703&amp;text=Halo+,+Visual+AI+5S+mendeteksi+Violation%3A+GUDANGEXP1-LINE+8&amp;type=phone_number&amp;app_absent=0</v>
      </c>
      <c r="AF2275" t="b">
        <f>IF(ISNA(VLOOKUP(D2275&amp;"-"&amp;AB2275, Ref_Kontak!$A:$E, 4, FALSE)), FALSE, TRUE)</f>
        <v>0</v>
      </c>
      <c r="AG2275" t="str">
        <f>_xlfn.IFNA(VLOOKUP(Z2275,Ref_Kontak!H:H,1,FALSE),"FALSE")</f>
        <v>628999007703</v>
      </c>
      <c r="AH2275" t="str">
        <f t="shared" si="355"/>
        <v>GUDANGEXP1-LINE 8</v>
      </c>
      <c r="AI2275">
        <f>IF(I2275="violation",COUNTIF($AH$1:AH2275,AH2275),0)</f>
        <v>93</v>
      </c>
      <c r="AJ2275" t="str">
        <f t="shared" si="356"/>
        <v>violation-GUDANGEXP1</v>
      </c>
      <c r="AK2275">
        <f>IF(I2275="violation",COUNTIF($AJ$1:AJ2275,AJ2275),FALSE)</f>
        <v>425</v>
      </c>
      <c r="AL2275">
        <f t="shared" si="357"/>
        <v>0</v>
      </c>
      <c r="AM2275">
        <f t="shared" si="358"/>
        <v>8</v>
      </c>
      <c r="AN2275" t="str">
        <f t="shared" si="359"/>
        <v>ALERT! 8 Violation founded @GUDANGEXP1</v>
      </c>
    </row>
    <row r="2276" spans="1:40">
      <c r="A2276" t="s">
        <v>120</v>
      </c>
      <c r="B2276" t="s">
        <v>121</v>
      </c>
      <c r="C2276" t="s">
        <v>1340</v>
      </c>
      <c r="D2276" t="s">
        <v>129</v>
      </c>
      <c r="E2276">
        <v>1</v>
      </c>
      <c r="G2276" t="s">
        <v>130</v>
      </c>
      <c r="I2276" t="s">
        <v>125</v>
      </c>
      <c r="Z2276" t="str">
        <f>IFERROR(MID(AA2276,FIND("-",H2276,1)+1,20),_xlfn.IFNA(VLOOKUP(F2276&amp;"-"&amp;AA2276,Ref_Kontak!$A:$E,4,FALSE),Ref_Kontak!$H$2))</f>
        <v>628999007703</v>
      </c>
      <c r="AA2276" t="str">
        <f t="shared" si="350"/>
        <v/>
      </c>
      <c r="AB2276" t="str">
        <f t="shared" si="351"/>
        <v/>
      </c>
      <c r="AC2276" t="str">
        <f t="shared" si="352"/>
        <v>628999007703</v>
      </c>
      <c r="AD2276" t="str">
        <f t="shared" si="353"/>
        <v>Halo+,+Visual+AI+5S+mendeteksi+Violation%3A+METALDET1-LINE+8</v>
      </c>
      <c r="AE2276" t="str">
        <f t="shared" si="354"/>
        <v>https://web.whatsapp.com/send/?phone=628999007703&amp;text=Halo+,+Visual+AI+5S+mendeteksi+Violation%3A+METALDET1-LINE+8&amp;type=phone_number&amp;app_absent=0</v>
      </c>
      <c r="AF2276" t="b">
        <f>IF(ISNA(VLOOKUP(D2276&amp;"-"&amp;AB2276, Ref_Kontak!$A:$E, 4, FALSE)), FALSE, TRUE)</f>
        <v>0</v>
      </c>
      <c r="AG2276" t="str">
        <f>_xlfn.IFNA(VLOOKUP(Z2276,Ref_Kontak!H:H,1,FALSE),"FALSE")</f>
        <v>628999007703</v>
      </c>
      <c r="AH2276" t="str">
        <f t="shared" si="355"/>
        <v>METALDET1-LINE 8</v>
      </c>
      <c r="AI2276">
        <f>IF(I2276="violation",COUNTIF($AH$1:AH2276,AH2276),0)</f>
        <v>1002</v>
      </c>
      <c r="AJ2276" t="str">
        <f t="shared" si="356"/>
        <v>violation-METALDET1</v>
      </c>
      <c r="AK2276">
        <f>IF(I2276="violation",COUNTIF($AJ$1:AJ2276,AJ2276),FALSE)</f>
        <v>1849</v>
      </c>
      <c r="AL2276">
        <f t="shared" si="357"/>
        <v>0</v>
      </c>
      <c r="AM2276">
        <f t="shared" si="358"/>
        <v>3</v>
      </c>
      <c r="AN2276" t="str">
        <f t="shared" si="359"/>
        <v>ALERT! 3 Violation founded @METALDET1</v>
      </c>
    </row>
    <row r="2277" spans="1:40">
      <c r="A2277" t="s">
        <v>120</v>
      </c>
      <c r="B2277" t="s">
        <v>121</v>
      </c>
      <c r="C2277" t="s">
        <v>1341</v>
      </c>
      <c r="D2277" t="s">
        <v>1232</v>
      </c>
      <c r="E2277">
        <v>1</v>
      </c>
      <c r="G2277" t="s">
        <v>124</v>
      </c>
      <c r="I2277" t="s">
        <v>125</v>
      </c>
      <c r="Z2277" t="str">
        <f>IFERROR(MID(AA2277,FIND("-",H2277,1)+1,20),_xlfn.IFNA(VLOOKUP(F2277&amp;"-"&amp;AA2277,Ref_Kontak!$A:$E,4,FALSE),Ref_Kontak!$H$2))</f>
        <v>628999007703</v>
      </c>
      <c r="AA2277" t="str">
        <f t="shared" si="350"/>
        <v/>
      </c>
      <c r="AB2277" t="str">
        <f t="shared" si="351"/>
        <v/>
      </c>
      <c r="AC2277" t="str">
        <f t="shared" si="352"/>
        <v>628999007703</v>
      </c>
      <c r="AD2277" t="str">
        <f t="shared" si="353"/>
        <v>Halo+,+Visual+AI+5S+mendeteksi+Violation%3A+GUDANGEXP1-LINE+9</v>
      </c>
      <c r="AE2277" t="str">
        <f t="shared" si="354"/>
        <v>https://web.whatsapp.com/send/?phone=628999007703&amp;text=Halo+,+Visual+AI+5S+mendeteksi+Violation%3A+GUDANGEXP1-LINE+9&amp;type=phone_number&amp;app_absent=0</v>
      </c>
      <c r="AF2277" t="b">
        <f>IF(ISNA(VLOOKUP(D2277&amp;"-"&amp;AB2277, Ref_Kontak!$A:$E, 4, FALSE)), FALSE, TRUE)</f>
        <v>0</v>
      </c>
      <c r="AG2277" t="str">
        <f>_xlfn.IFNA(VLOOKUP(Z2277,Ref_Kontak!H:H,1,FALSE),"FALSE")</f>
        <v>628999007703</v>
      </c>
      <c r="AH2277" t="str">
        <f t="shared" si="355"/>
        <v>GUDANGEXP1-LINE 9</v>
      </c>
      <c r="AI2277">
        <f>IF(I2277="violation",COUNTIF($AH$1:AH2277,AH2277),0)</f>
        <v>100</v>
      </c>
      <c r="AJ2277" t="str">
        <f t="shared" si="356"/>
        <v>violation-GUDANGEXP1</v>
      </c>
      <c r="AK2277">
        <f>IF(I2277="violation",COUNTIF($AJ$1:AJ2277,AJ2277),FALSE)</f>
        <v>426</v>
      </c>
      <c r="AL2277">
        <f t="shared" si="357"/>
        <v>0</v>
      </c>
      <c r="AM2277">
        <f t="shared" si="358"/>
        <v>8</v>
      </c>
      <c r="AN2277" t="str">
        <f t="shared" si="359"/>
        <v>ALERT! 8 Violation founded @GUDANGEXP1</v>
      </c>
    </row>
    <row r="2278" spans="1:40">
      <c r="A2278" t="s">
        <v>120</v>
      </c>
      <c r="B2278" t="s">
        <v>121</v>
      </c>
      <c r="C2278" t="s">
        <v>1341</v>
      </c>
      <c r="D2278" t="s">
        <v>129</v>
      </c>
      <c r="E2278">
        <v>1</v>
      </c>
      <c r="G2278" t="s">
        <v>124</v>
      </c>
      <c r="I2278" t="s">
        <v>125</v>
      </c>
      <c r="Z2278" t="str">
        <f>IFERROR(MID(AA2278,FIND("-",H2278,1)+1,20),_xlfn.IFNA(VLOOKUP(F2278&amp;"-"&amp;AA2278,Ref_Kontak!$A:$E,4,FALSE),Ref_Kontak!$H$2))</f>
        <v>628999007703</v>
      </c>
      <c r="AA2278" t="str">
        <f t="shared" si="350"/>
        <v/>
      </c>
      <c r="AB2278" t="str">
        <f t="shared" si="351"/>
        <v/>
      </c>
      <c r="AC2278" t="str">
        <f t="shared" si="352"/>
        <v>628999007703</v>
      </c>
      <c r="AD2278" t="str">
        <f t="shared" si="353"/>
        <v>Halo+,+Visual+AI+5S+mendeteksi+Violation%3A+GUDANGEXP1-LINE+8</v>
      </c>
      <c r="AE2278" t="str">
        <f t="shared" si="354"/>
        <v>https://web.whatsapp.com/send/?phone=628999007703&amp;text=Halo+,+Visual+AI+5S+mendeteksi+Violation%3A+GUDANGEXP1-LINE+8&amp;type=phone_number&amp;app_absent=0</v>
      </c>
      <c r="AF2278" t="b">
        <f>IF(ISNA(VLOOKUP(D2278&amp;"-"&amp;AB2278, Ref_Kontak!$A:$E, 4, FALSE)), FALSE, TRUE)</f>
        <v>0</v>
      </c>
      <c r="AG2278" t="str">
        <f>_xlfn.IFNA(VLOOKUP(Z2278,Ref_Kontak!H:H,1,FALSE),"FALSE")</f>
        <v>628999007703</v>
      </c>
      <c r="AH2278" t="str">
        <f t="shared" si="355"/>
        <v>GUDANGEXP1-LINE 8</v>
      </c>
      <c r="AI2278">
        <f>IF(I2278="violation",COUNTIF($AH$1:AH2278,AH2278),0)</f>
        <v>94</v>
      </c>
      <c r="AJ2278" t="str">
        <f t="shared" si="356"/>
        <v>violation-GUDANGEXP1</v>
      </c>
      <c r="AK2278">
        <f>IF(I2278="violation",COUNTIF($AJ$1:AJ2278,AJ2278),FALSE)</f>
        <v>427</v>
      </c>
      <c r="AL2278">
        <f t="shared" si="357"/>
        <v>0</v>
      </c>
      <c r="AM2278">
        <f t="shared" si="358"/>
        <v>8</v>
      </c>
      <c r="AN2278" t="str">
        <f t="shared" si="359"/>
        <v>ALERT! 8 Violation founded @GUDANGEXP1</v>
      </c>
    </row>
    <row r="2279" spans="1:40">
      <c r="A2279" t="s">
        <v>120</v>
      </c>
      <c r="B2279" t="s">
        <v>121</v>
      </c>
      <c r="C2279" t="s">
        <v>1341</v>
      </c>
      <c r="D2279" t="s">
        <v>589</v>
      </c>
      <c r="E2279">
        <v>1</v>
      </c>
      <c r="G2279" t="s">
        <v>130</v>
      </c>
      <c r="I2279" t="s">
        <v>125</v>
      </c>
      <c r="Z2279" t="str">
        <f>IFERROR(MID(AA2279,FIND("-",H2279,1)+1,20),_xlfn.IFNA(VLOOKUP(F2279&amp;"-"&amp;AA2279,Ref_Kontak!$A:$E,4,FALSE),Ref_Kontak!$H$2))</f>
        <v>628999007703</v>
      </c>
      <c r="AA2279" t="str">
        <f t="shared" si="350"/>
        <v/>
      </c>
      <c r="AB2279" t="str">
        <f t="shared" si="351"/>
        <v/>
      </c>
      <c r="AC2279" t="str">
        <f t="shared" si="352"/>
        <v>628999007703</v>
      </c>
      <c r="AD2279" t="str">
        <f t="shared" si="353"/>
        <v>Halo+,+Visual+AI+5S+mendeteksi+Violation%3A+METALDET1-LINE+13</v>
      </c>
      <c r="AE2279" t="str">
        <f t="shared" si="354"/>
        <v>https://web.whatsapp.com/send/?phone=628999007703&amp;text=Halo+,+Visual+AI+5S+mendeteksi+Violation%3A+METALDET1-LINE+13&amp;type=phone_number&amp;app_absent=0</v>
      </c>
      <c r="AF2279" t="b">
        <f>IF(ISNA(VLOOKUP(D2279&amp;"-"&amp;AB2279, Ref_Kontak!$A:$E, 4, FALSE)), FALSE, TRUE)</f>
        <v>0</v>
      </c>
      <c r="AG2279" t="str">
        <f>_xlfn.IFNA(VLOOKUP(Z2279,Ref_Kontak!H:H,1,FALSE),"FALSE")</f>
        <v>628999007703</v>
      </c>
      <c r="AH2279" t="str">
        <f t="shared" si="355"/>
        <v>METALDET1-LINE 13</v>
      </c>
      <c r="AI2279">
        <f>IF(I2279="violation",COUNTIF($AH$1:AH2279,AH2279),0)</f>
        <v>846</v>
      </c>
      <c r="AJ2279" t="str">
        <f t="shared" si="356"/>
        <v>violation-METALDET1</v>
      </c>
      <c r="AK2279">
        <f>IF(I2279="violation",COUNTIF($AJ$1:AJ2279,AJ2279),FALSE)</f>
        <v>1850</v>
      </c>
      <c r="AL2279">
        <f t="shared" si="357"/>
        <v>0</v>
      </c>
      <c r="AM2279">
        <f t="shared" si="358"/>
        <v>3</v>
      </c>
      <c r="AN2279" t="str">
        <f t="shared" si="359"/>
        <v>ALERT! 3 Violation founded @METALDET1</v>
      </c>
    </row>
    <row r="2280" spans="1:40">
      <c r="A2280" t="s">
        <v>120</v>
      </c>
      <c r="B2280" t="s">
        <v>121</v>
      </c>
      <c r="C2280" t="s">
        <v>1341</v>
      </c>
      <c r="D2280" t="s">
        <v>129</v>
      </c>
      <c r="E2280">
        <v>1</v>
      </c>
      <c r="G2280" t="s">
        <v>130</v>
      </c>
      <c r="I2280" t="s">
        <v>125</v>
      </c>
      <c r="Z2280" t="str">
        <f>IFERROR(MID(AA2280,FIND("-",H2280,1)+1,20),_xlfn.IFNA(VLOOKUP(F2280&amp;"-"&amp;AA2280,Ref_Kontak!$A:$E,4,FALSE),Ref_Kontak!$H$2))</f>
        <v>628999007703</v>
      </c>
      <c r="AA2280" t="str">
        <f t="shared" si="350"/>
        <v/>
      </c>
      <c r="AB2280" t="str">
        <f t="shared" si="351"/>
        <v/>
      </c>
      <c r="AC2280" t="str">
        <f t="shared" si="352"/>
        <v>628999007703</v>
      </c>
      <c r="AD2280" t="str">
        <f t="shared" si="353"/>
        <v>Halo+,+Visual+AI+5S+mendeteksi+Violation%3A+METALDET1-LINE+8</v>
      </c>
      <c r="AE2280" t="str">
        <f t="shared" si="354"/>
        <v>https://web.whatsapp.com/send/?phone=628999007703&amp;text=Halo+,+Visual+AI+5S+mendeteksi+Violation%3A+METALDET1-LINE+8&amp;type=phone_number&amp;app_absent=0</v>
      </c>
      <c r="AF2280" t="b">
        <f>IF(ISNA(VLOOKUP(D2280&amp;"-"&amp;AB2280, Ref_Kontak!$A:$E, 4, FALSE)), FALSE, TRUE)</f>
        <v>0</v>
      </c>
      <c r="AG2280" t="str">
        <f>_xlfn.IFNA(VLOOKUP(Z2280,Ref_Kontak!H:H,1,FALSE),"FALSE")</f>
        <v>628999007703</v>
      </c>
      <c r="AH2280" t="str">
        <f t="shared" si="355"/>
        <v>METALDET1-LINE 8</v>
      </c>
      <c r="AI2280">
        <f>IF(I2280="violation",COUNTIF($AH$1:AH2280,AH2280),0)</f>
        <v>1003</v>
      </c>
      <c r="AJ2280" t="str">
        <f t="shared" si="356"/>
        <v>violation-METALDET1</v>
      </c>
      <c r="AK2280">
        <f>IF(I2280="violation",COUNTIF($AJ$1:AJ2280,AJ2280),FALSE)</f>
        <v>1851</v>
      </c>
      <c r="AL2280">
        <f t="shared" si="357"/>
        <v>0</v>
      </c>
      <c r="AM2280">
        <f t="shared" si="358"/>
        <v>3</v>
      </c>
      <c r="AN2280" t="str">
        <f t="shared" si="359"/>
        <v>ALERT! 3 Violation founded @METALDET1</v>
      </c>
    </row>
    <row r="2281" spans="1:40">
      <c r="A2281" t="s">
        <v>120</v>
      </c>
      <c r="B2281" t="s">
        <v>121</v>
      </c>
      <c r="C2281" t="s">
        <v>1341</v>
      </c>
      <c r="D2281" t="s">
        <v>52</v>
      </c>
      <c r="E2281">
        <v>1</v>
      </c>
      <c r="G2281" t="s">
        <v>130</v>
      </c>
      <c r="I2281" t="s">
        <v>125</v>
      </c>
      <c r="Z2281" t="str">
        <f>IFERROR(MID(AA2281,FIND("-",H2281,1)+1,20),_xlfn.IFNA(VLOOKUP(F2281&amp;"-"&amp;AA2281,Ref_Kontak!$A:$E,4,FALSE),Ref_Kontak!$H$2))</f>
        <v>628999007703</v>
      </c>
      <c r="AA2281" t="str">
        <f t="shared" si="350"/>
        <v/>
      </c>
      <c r="AB2281" t="str">
        <f t="shared" si="351"/>
        <v/>
      </c>
      <c r="AC2281" t="str">
        <f t="shared" si="352"/>
        <v>628999007703</v>
      </c>
      <c r="AD2281" t="str">
        <f t="shared" si="353"/>
        <v>Halo+,+Visual+AI+5S+mendeteksi+Violation%3A+METALDET1-LINE+14</v>
      </c>
      <c r="AE2281" t="str">
        <f t="shared" si="354"/>
        <v>https://web.whatsapp.com/send/?phone=628999007703&amp;text=Halo+,+Visual+AI+5S+mendeteksi+Violation%3A+METALDET1-LINE+14&amp;type=phone_number&amp;app_absent=0</v>
      </c>
      <c r="AF2281" t="b">
        <f>IF(ISNA(VLOOKUP(D2281&amp;"-"&amp;AB2281, Ref_Kontak!$A:$E, 4, FALSE)), FALSE, TRUE)</f>
        <v>0</v>
      </c>
      <c r="AG2281" t="str">
        <f>_xlfn.IFNA(VLOOKUP(Z2281,Ref_Kontak!H:H,1,FALSE),"FALSE")</f>
        <v>628999007703</v>
      </c>
      <c r="AH2281" t="str">
        <f t="shared" si="355"/>
        <v>METALDET1-LINE 14</v>
      </c>
      <c r="AI2281">
        <f>IF(I2281="violation",COUNTIF($AH$1:AH2281,AH2281),0)</f>
        <v>4</v>
      </c>
      <c r="AJ2281" t="str">
        <f t="shared" si="356"/>
        <v>violation-METALDET1</v>
      </c>
      <c r="AK2281">
        <f>IF(I2281="violation",COUNTIF($AJ$1:AJ2281,AJ2281),FALSE)</f>
        <v>1852</v>
      </c>
      <c r="AL2281">
        <f t="shared" si="357"/>
        <v>0</v>
      </c>
      <c r="AM2281">
        <f t="shared" si="358"/>
        <v>3</v>
      </c>
      <c r="AN2281" t="str">
        <f t="shared" si="359"/>
        <v>ALERT! 3 Violation founded @METALDET1</v>
      </c>
    </row>
    <row r="2282" spans="1:40">
      <c r="A2282" t="s">
        <v>120</v>
      </c>
      <c r="B2282" t="s">
        <v>121</v>
      </c>
      <c r="C2282" t="s">
        <v>1341</v>
      </c>
      <c r="D2282" t="s">
        <v>52</v>
      </c>
      <c r="E2282">
        <v>1</v>
      </c>
      <c r="G2282" t="s">
        <v>130</v>
      </c>
      <c r="I2282" t="s">
        <v>125</v>
      </c>
      <c r="Z2282" t="str">
        <f>IFERROR(MID(AA2282,FIND("-",H2282,1)+1,20),_xlfn.IFNA(VLOOKUP(F2282&amp;"-"&amp;AA2282,Ref_Kontak!$A:$E,4,FALSE),Ref_Kontak!$H$2))</f>
        <v>628999007703</v>
      </c>
      <c r="AA2282" t="str">
        <f t="shared" si="350"/>
        <v/>
      </c>
      <c r="AB2282" t="str">
        <f t="shared" si="351"/>
        <v/>
      </c>
      <c r="AC2282" t="str">
        <f t="shared" si="352"/>
        <v>628999007703</v>
      </c>
      <c r="AD2282" t="str">
        <f t="shared" si="353"/>
        <v>Halo+,+Visual+AI+5S+mendeteksi+Violation%3A+METALDET1-LINE+14</v>
      </c>
      <c r="AE2282" t="str">
        <f t="shared" si="354"/>
        <v>https://web.whatsapp.com/send/?phone=628999007703&amp;text=Halo+,+Visual+AI+5S+mendeteksi+Violation%3A+METALDET1-LINE+14&amp;type=phone_number&amp;app_absent=0</v>
      </c>
      <c r="AF2282" t="b">
        <f>IF(ISNA(VLOOKUP(D2282&amp;"-"&amp;AB2282, Ref_Kontak!$A:$E, 4, FALSE)), FALSE, TRUE)</f>
        <v>0</v>
      </c>
      <c r="AG2282" t="str">
        <f>_xlfn.IFNA(VLOOKUP(Z2282,Ref_Kontak!H:H,1,FALSE),"FALSE")</f>
        <v>628999007703</v>
      </c>
      <c r="AH2282" t="str">
        <f t="shared" si="355"/>
        <v>METALDET1-LINE 14</v>
      </c>
      <c r="AI2282">
        <f>IF(I2282="violation",COUNTIF($AH$1:AH2282,AH2282),0)</f>
        <v>5</v>
      </c>
      <c r="AJ2282" t="str">
        <f t="shared" si="356"/>
        <v>violation-METALDET1</v>
      </c>
      <c r="AK2282">
        <f>IF(I2282="violation",COUNTIF($AJ$1:AJ2282,AJ2282),FALSE)</f>
        <v>1853</v>
      </c>
      <c r="AL2282">
        <f t="shared" si="357"/>
        <v>0</v>
      </c>
      <c r="AM2282">
        <f t="shared" si="358"/>
        <v>3</v>
      </c>
      <c r="AN2282" t="str">
        <f t="shared" si="359"/>
        <v>ALERT! 3 Violation founded @METALDET1</v>
      </c>
    </row>
    <row r="2283" spans="1:40">
      <c r="A2283" t="s">
        <v>120</v>
      </c>
      <c r="B2283" t="s">
        <v>121</v>
      </c>
      <c r="C2283" t="s">
        <v>1341</v>
      </c>
      <c r="D2283" t="s">
        <v>1232</v>
      </c>
      <c r="E2283">
        <v>1</v>
      </c>
      <c r="G2283" t="s">
        <v>124</v>
      </c>
      <c r="I2283" t="s">
        <v>125</v>
      </c>
      <c r="Z2283" t="str">
        <f>IFERROR(MID(AA2283,FIND("-",H2283,1)+1,20),_xlfn.IFNA(VLOOKUP(F2283&amp;"-"&amp;AA2283,Ref_Kontak!$A:$E,4,FALSE),Ref_Kontak!$H$2))</f>
        <v>628999007703</v>
      </c>
      <c r="AA2283" t="str">
        <f t="shared" si="350"/>
        <v/>
      </c>
      <c r="AB2283" t="str">
        <f t="shared" si="351"/>
        <v/>
      </c>
      <c r="AC2283" t="str">
        <f t="shared" si="352"/>
        <v>628999007703</v>
      </c>
      <c r="AD2283" t="str">
        <f t="shared" si="353"/>
        <v>Halo+,+Visual+AI+5S+mendeteksi+Violation%3A+GUDANGEXP1-LINE+9</v>
      </c>
      <c r="AE2283" t="str">
        <f t="shared" si="354"/>
        <v>https://web.whatsapp.com/send/?phone=628999007703&amp;text=Halo+,+Visual+AI+5S+mendeteksi+Violation%3A+GUDANGEXP1-LINE+9&amp;type=phone_number&amp;app_absent=0</v>
      </c>
      <c r="AF2283" t="b">
        <f>IF(ISNA(VLOOKUP(D2283&amp;"-"&amp;AB2283, Ref_Kontak!$A:$E, 4, FALSE)), FALSE, TRUE)</f>
        <v>0</v>
      </c>
      <c r="AG2283" t="str">
        <f>_xlfn.IFNA(VLOOKUP(Z2283,Ref_Kontak!H:H,1,FALSE),"FALSE")</f>
        <v>628999007703</v>
      </c>
      <c r="AH2283" t="str">
        <f t="shared" si="355"/>
        <v>GUDANGEXP1-LINE 9</v>
      </c>
      <c r="AI2283">
        <f>IF(I2283="violation",COUNTIF($AH$1:AH2283,AH2283),0)</f>
        <v>101</v>
      </c>
      <c r="AJ2283" t="str">
        <f t="shared" si="356"/>
        <v>violation-GUDANGEXP1</v>
      </c>
      <c r="AK2283">
        <f>IF(I2283="violation",COUNTIF($AJ$1:AJ2283,AJ2283),FALSE)</f>
        <v>428</v>
      </c>
      <c r="AL2283">
        <f t="shared" si="357"/>
        <v>0</v>
      </c>
      <c r="AM2283">
        <f t="shared" si="358"/>
        <v>8</v>
      </c>
      <c r="AN2283" t="str">
        <f t="shared" si="359"/>
        <v>ALERT! 8 Violation founded @GUDANGEXP1</v>
      </c>
    </row>
    <row r="2284" spans="1:40">
      <c r="A2284" t="s">
        <v>120</v>
      </c>
      <c r="B2284" t="s">
        <v>121</v>
      </c>
      <c r="C2284" t="s">
        <v>1341</v>
      </c>
      <c r="D2284" t="s">
        <v>129</v>
      </c>
      <c r="E2284">
        <v>1</v>
      </c>
      <c r="G2284" t="s">
        <v>124</v>
      </c>
      <c r="I2284" t="s">
        <v>125</v>
      </c>
      <c r="Z2284" t="str">
        <f>IFERROR(MID(AA2284,FIND("-",H2284,1)+1,20),_xlfn.IFNA(VLOOKUP(F2284&amp;"-"&amp;AA2284,Ref_Kontak!$A:$E,4,FALSE),Ref_Kontak!$H$2))</f>
        <v>628999007703</v>
      </c>
      <c r="AA2284" t="str">
        <f t="shared" si="350"/>
        <v/>
      </c>
      <c r="AB2284" t="str">
        <f t="shared" si="351"/>
        <v/>
      </c>
      <c r="AC2284" t="str">
        <f t="shared" si="352"/>
        <v>628999007703</v>
      </c>
      <c r="AD2284" t="str">
        <f t="shared" si="353"/>
        <v>Halo+,+Visual+AI+5S+mendeteksi+Violation%3A+GUDANGEXP1-LINE+8</v>
      </c>
      <c r="AE2284" t="str">
        <f t="shared" si="354"/>
        <v>https://web.whatsapp.com/send/?phone=628999007703&amp;text=Halo+,+Visual+AI+5S+mendeteksi+Violation%3A+GUDANGEXP1-LINE+8&amp;type=phone_number&amp;app_absent=0</v>
      </c>
      <c r="AF2284" t="b">
        <f>IF(ISNA(VLOOKUP(D2284&amp;"-"&amp;AB2284, Ref_Kontak!$A:$E, 4, FALSE)), FALSE, TRUE)</f>
        <v>0</v>
      </c>
      <c r="AG2284" t="str">
        <f>_xlfn.IFNA(VLOOKUP(Z2284,Ref_Kontak!H:H,1,FALSE),"FALSE")</f>
        <v>628999007703</v>
      </c>
      <c r="AH2284" t="str">
        <f t="shared" si="355"/>
        <v>GUDANGEXP1-LINE 8</v>
      </c>
      <c r="AI2284">
        <f>IF(I2284="violation",COUNTIF($AH$1:AH2284,AH2284),0)</f>
        <v>95</v>
      </c>
      <c r="AJ2284" t="str">
        <f t="shared" si="356"/>
        <v>violation-GUDANGEXP1</v>
      </c>
      <c r="AK2284">
        <f>IF(I2284="violation",COUNTIF($AJ$1:AJ2284,AJ2284),FALSE)</f>
        <v>429</v>
      </c>
      <c r="AL2284">
        <f t="shared" si="357"/>
        <v>0</v>
      </c>
      <c r="AM2284">
        <f t="shared" si="358"/>
        <v>8</v>
      </c>
      <c r="AN2284" t="str">
        <f t="shared" si="359"/>
        <v>ALERT! 8 Violation founded @GUDANGEXP1</v>
      </c>
    </row>
    <row r="2285" spans="1:40">
      <c r="A2285" t="s">
        <v>120</v>
      </c>
      <c r="B2285" t="s">
        <v>121</v>
      </c>
      <c r="C2285" t="s">
        <v>1342</v>
      </c>
      <c r="D2285" t="s">
        <v>129</v>
      </c>
      <c r="E2285">
        <v>1</v>
      </c>
      <c r="G2285" t="s">
        <v>130</v>
      </c>
      <c r="I2285" t="s">
        <v>125</v>
      </c>
      <c r="Z2285" t="str">
        <f>IFERROR(MID(AA2285,FIND("-",H2285,1)+1,20),_xlfn.IFNA(VLOOKUP(F2285&amp;"-"&amp;AA2285,Ref_Kontak!$A:$E,4,FALSE),Ref_Kontak!$H$2))</f>
        <v>628999007703</v>
      </c>
      <c r="AA2285" t="str">
        <f t="shared" si="350"/>
        <v/>
      </c>
      <c r="AB2285" t="str">
        <f t="shared" si="351"/>
        <v/>
      </c>
      <c r="AC2285" t="str">
        <f t="shared" si="352"/>
        <v>628999007703</v>
      </c>
      <c r="AD2285" t="str">
        <f t="shared" si="353"/>
        <v>Halo+,+Visual+AI+5S+mendeteksi+Violation%3A+METALDET1-LINE+8</v>
      </c>
      <c r="AE2285" t="str">
        <f t="shared" si="354"/>
        <v>https://web.whatsapp.com/send/?phone=628999007703&amp;text=Halo+,+Visual+AI+5S+mendeteksi+Violation%3A+METALDET1-LINE+8&amp;type=phone_number&amp;app_absent=0</v>
      </c>
      <c r="AF2285" t="b">
        <f>IF(ISNA(VLOOKUP(D2285&amp;"-"&amp;AB2285, Ref_Kontak!$A:$E, 4, FALSE)), FALSE, TRUE)</f>
        <v>0</v>
      </c>
      <c r="AG2285" t="str">
        <f>_xlfn.IFNA(VLOOKUP(Z2285,Ref_Kontak!H:H,1,FALSE),"FALSE")</f>
        <v>628999007703</v>
      </c>
      <c r="AH2285" t="str">
        <f t="shared" si="355"/>
        <v>METALDET1-LINE 8</v>
      </c>
      <c r="AI2285">
        <f>IF(I2285="violation",COUNTIF($AH$1:AH2285,AH2285),0)</f>
        <v>1004</v>
      </c>
      <c r="AJ2285" t="str">
        <f t="shared" si="356"/>
        <v>violation-METALDET1</v>
      </c>
      <c r="AK2285">
        <f>IF(I2285="violation",COUNTIF($AJ$1:AJ2285,AJ2285),FALSE)</f>
        <v>1854</v>
      </c>
      <c r="AL2285">
        <f t="shared" si="357"/>
        <v>0</v>
      </c>
      <c r="AM2285">
        <f t="shared" si="358"/>
        <v>3</v>
      </c>
      <c r="AN2285" t="str">
        <f t="shared" si="359"/>
        <v>ALERT! 3 Violation founded @METALDET1</v>
      </c>
    </row>
    <row r="2286" spans="1:40">
      <c r="A2286" t="s">
        <v>120</v>
      </c>
      <c r="B2286" t="s">
        <v>121</v>
      </c>
      <c r="C2286" t="s">
        <v>1342</v>
      </c>
      <c r="D2286" t="s">
        <v>589</v>
      </c>
      <c r="E2286">
        <v>1</v>
      </c>
      <c r="G2286" t="s">
        <v>130</v>
      </c>
      <c r="I2286" t="s">
        <v>125</v>
      </c>
      <c r="Z2286" t="str">
        <f>IFERROR(MID(AA2286,FIND("-",H2286,1)+1,20),_xlfn.IFNA(VLOOKUP(F2286&amp;"-"&amp;AA2286,Ref_Kontak!$A:$E,4,FALSE),Ref_Kontak!$H$2))</f>
        <v>628999007703</v>
      </c>
      <c r="AA2286" t="str">
        <f t="shared" si="350"/>
        <v/>
      </c>
      <c r="AB2286" t="str">
        <f t="shared" si="351"/>
        <v/>
      </c>
      <c r="AC2286" t="str">
        <f t="shared" si="352"/>
        <v>628999007703</v>
      </c>
      <c r="AD2286" t="str">
        <f t="shared" si="353"/>
        <v>Halo+,+Visual+AI+5S+mendeteksi+Violation%3A+METALDET1-LINE+13</v>
      </c>
      <c r="AE2286" t="str">
        <f t="shared" si="354"/>
        <v>https://web.whatsapp.com/send/?phone=628999007703&amp;text=Halo+,+Visual+AI+5S+mendeteksi+Violation%3A+METALDET1-LINE+13&amp;type=phone_number&amp;app_absent=0</v>
      </c>
      <c r="AF2286" t="b">
        <f>IF(ISNA(VLOOKUP(D2286&amp;"-"&amp;AB2286, Ref_Kontak!$A:$E, 4, FALSE)), FALSE, TRUE)</f>
        <v>0</v>
      </c>
      <c r="AG2286" t="str">
        <f>_xlfn.IFNA(VLOOKUP(Z2286,Ref_Kontak!H:H,1,FALSE),"FALSE")</f>
        <v>628999007703</v>
      </c>
      <c r="AH2286" t="str">
        <f t="shared" si="355"/>
        <v>METALDET1-LINE 13</v>
      </c>
      <c r="AI2286">
        <f>IF(I2286="violation",COUNTIF($AH$1:AH2286,AH2286),0)</f>
        <v>847</v>
      </c>
      <c r="AJ2286" t="str">
        <f t="shared" si="356"/>
        <v>violation-METALDET1</v>
      </c>
      <c r="AK2286">
        <f>IF(I2286="violation",COUNTIF($AJ$1:AJ2286,AJ2286),FALSE)</f>
        <v>1855</v>
      </c>
      <c r="AL2286">
        <f t="shared" si="357"/>
        <v>0</v>
      </c>
      <c r="AM2286">
        <f t="shared" si="358"/>
        <v>3</v>
      </c>
      <c r="AN2286" t="str">
        <f t="shared" si="359"/>
        <v>ALERT! 3 Violation founded @METALDET1</v>
      </c>
    </row>
    <row r="2287" spans="1:40">
      <c r="A2287" t="s">
        <v>120</v>
      </c>
      <c r="B2287" t="s">
        <v>121</v>
      </c>
      <c r="C2287" t="s">
        <v>1342</v>
      </c>
      <c r="D2287" t="s">
        <v>52</v>
      </c>
      <c r="E2287">
        <v>1</v>
      </c>
      <c r="G2287" t="s">
        <v>130</v>
      </c>
      <c r="I2287" t="s">
        <v>125</v>
      </c>
      <c r="Z2287" t="str">
        <f>IFERROR(MID(AA2287,FIND("-",H2287,1)+1,20),_xlfn.IFNA(VLOOKUP(F2287&amp;"-"&amp;AA2287,Ref_Kontak!$A:$E,4,FALSE),Ref_Kontak!$H$2))</f>
        <v>628999007703</v>
      </c>
      <c r="AA2287" t="str">
        <f t="shared" si="350"/>
        <v/>
      </c>
      <c r="AB2287" t="str">
        <f t="shared" si="351"/>
        <v/>
      </c>
      <c r="AC2287" t="str">
        <f t="shared" si="352"/>
        <v>628999007703</v>
      </c>
      <c r="AD2287" t="str">
        <f t="shared" si="353"/>
        <v>Halo+,+Visual+AI+5S+mendeteksi+Violation%3A+METALDET1-LINE+14</v>
      </c>
      <c r="AE2287" t="str">
        <f t="shared" si="354"/>
        <v>https://web.whatsapp.com/send/?phone=628999007703&amp;text=Halo+,+Visual+AI+5S+mendeteksi+Violation%3A+METALDET1-LINE+14&amp;type=phone_number&amp;app_absent=0</v>
      </c>
      <c r="AF2287" t="b">
        <f>IF(ISNA(VLOOKUP(D2287&amp;"-"&amp;AB2287, Ref_Kontak!$A:$E, 4, FALSE)), FALSE, TRUE)</f>
        <v>0</v>
      </c>
      <c r="AG2287" t="str">
        <f>_xlfn.IFNA(VLOOKUP(Z2287,Ref_Kontak!H:H,1,FALSE),"FALSE")</f>
        <v>628999007703</v>
      </c>
      <c r="AH2287" t="str">
        <f t="shared" si="355"/>
        <v>METALDET1-LINE 14</v>
      </c>
      <c r="AI2287">
        <f>IF(I2287="violation",COUNTIF($AH$1:AH2287,AH2287),0)</f>
        <v>6</v>
      </c>
      <c r="AJ2287" t="str">
        <f t="shared" si="356"/>
        <v>violation-METALDET1</v>
      </c>
      <c r="AK2287">
        <f>IF(I2287="violation",COUNTIF($AJ$1:AJ2287,AJ2287),FALSE)</f>
        <v>1856</v>
      </c>
      <c r="AL2287">
        <f t="shared" si="357"/>
        <v>0</v>
      </c>
      <c r="AM2287">
        <f t="shared" si="358"/>
        <v>3</v>
      </c>
      <c r="AN2287" t="str">
        <f t="shared" si="359"/>
        <v>ALERT! 3 Violation founded @METALDET1</v>
      </c>
    </row>
    <row r="2288" spans="1:40">
      <c r="A2288" t="s">
        <v>120</v>
      </c>
      <c r="B2288" t="s">
        <v>121</v>
      </c>
      <c r="C2288" t="s">
        <v>1343</v>
      </c>
      <c r="D2288" t="s">
        <v>1232</v>
      </c>
      <c r="E2288">
        <v>1</v>
      </c>
      <c r="G2288" t="s">
        <v>124</v>
      </c>
      <c r="I2288" t="s">
        <v>125</v>
      </c>
      <c r="Z2288" t="str">
        <f>IFERROR(MID(AA2288,FIND("-",H2288,1)+1,20),_xlfn.IFNA(VLOOKUP(F2288&amp;"-"&amp;AA2288,Ref_Kontak!$A:$E,4,FALSE),Ref_Kontak!$H$2))</f>
        <v>628999007703</v>
      </c>
      <c r="AA2288" t="str">
        <f t="shared" si="350"/>
        <v/>
      </c>
      <c r="AB2288" t="str">
        <f t="shared" si="351"/>
        <v/>
      </c>
      <c r="AC2288" t="str">
        <f t="shared" si="352"/>
        <v>628999007703</v>
      </c>
      <c r="AD2288" t="str">
        <f t="shared" si="353"/>
        <v>Halo+,+Visual+AI+5S+mendeteksi+Violation%3A+GUDANGEXP1-LINE+9</v>
      </c>
      <c r="AE2288" t="str">
        <f t="shared" si="354"/>
        <v>https://web.whatsapp.com/send/?phone=628999007703&amp;text=Halo+,+Visual+AI+5S+mendeteksi+Violation%3A+GUDANGEXP1-LINE+9&amp;type=phone_number&amp;app_absent=0</v>
      </c>
      <c r="AF2288" t="b">
        <f>IF(ISNA(VLOOKUP(D2288&amp;"-"&amp;AB2288, Ref_Kontak!$A:$E, 4, FALSE)), FALSE, TRUE)</f>
        <v>0</v>
      </c>
      <c r="AG2288" t="str">
        <f>_xlfn.IFNA(VLOOKUP(Z2288,Ref_Kontak!H:H,1,FALSE),"FALSE")</f>
        <v>628999007703</v>
      </c>
      <c r="AH2288" t="str">
        <f t="shared" si="355"/>
        <v>GUDANGEXP1-LINE 9</v>
      </c>
      <c r="AI2288">
        <f>IF(I2288="violation",COUNTIF($AH$1:AH2288,AH2288),0)</f>
        <v>102</v>
      </c>
      <c r="AJ2288" t="str">
        <f t="shared" si="356"/>
        <v>violation-GUDANGEXP1</v>
      </c>
      <c r="AK2288">
        <f>IF(I2288="violation",COUNTIF($AJ$1:AJ2288,AJ2288),FALSE)</f>
        <v>430</v>
      </c>
      <c r="AL2288">
        <f t="shared" si="357"/>
        <v>0</v>
      </c>
      <c r="AM2288">
        <f t="shared" si="358"/>
        <v>8</v>
      </c>
      <c r="AN2288" t="str">
        <f t="shared" si="359"/>
        <v>ALERT! 8 Violation founded @GUDANGEXP1</v>
      </c>
    </row>
    <row r="2289" spans="1:40">
      <c r="A2289" t="s">
        <v>120</v>
      </c>
      <c r="B2289" t="s">
        <v>121</v>
      </c>
      <c r="C2289" t="s">
        <v>1343</v>
      </c>
      <c r="D2289" t="s">
        <v>129</v>
      </c>
      <c r="E2289">
        <v>1</v>
      </c>
      <c r="G2289" t="s">
        <v>124</v>
      </c>
      <c r="I2289" t="s">
        <v>125</v>
      </c>
      <c r="Z2289" t="str">
        <f>IFERROR(MID(AA2289,FIND("-",H2289,1)+1,20),_xlfn.IFNA(VLOOKUP(F2289&amp;"-"&amp;AA2289,Ref_Kontak!$A:$E,4,FALSE),Ref_Kontak!$H$2))</f>
        <v>628999007703</v>
      </c>
      <c r="AA2289" t="str">
        <f t="shared" si="350"/>
        <v/>
      </c>
      <c r="AB2289" t="str">
        <f t="shared" si="351"/>
        <v/>
      </c>
      <c r="AC2289" t="str">
        <f t="shared" si="352"/>
        <v>628999007703</v>
      </c>
      <c r="AD2289" t="str">
        <f t="shared" si="353"/>
        <v>Halo+,+Visual+AI+5S+mendeteksi+Violation%3A+GUDANGEXP1-LINE+8</v>
      </c>
      <c r="AE2289" t="str">
        <f t="shared" si="354"/>
        <v>https://web.whatsapp.com/send/?phone=628999007703&amp;text=Halo+,+Visual+AI+5S+mendeteksi+Violation%3A+GUDANGEXP1-LINE+8&amp;type=phone_number&amp;app_absent=0</v>
      </c>
      <c r="AF2289" t="b">
        <f>IF(ISNA(VLOOKUP(D2289&amp;"-"&amp;AB2289, Ref_Kontak!$A:$E, 4, FALSE)), FALSE, TRUE)</f>
        <v>0</v>
      </c>
      <c r="AG2289" t="str">
        <f>_xlfn.IFNA(VLOOKUP(Z2289,Ref_Kontak!H:H,1,FALSE),"FALSE")</f>
        <v>628999007703</v>
      </c>
      <c r="AH2289" t="str">
        <f t="shared" si="355"/>
        <v>GUDANGEXP1-LINE 8</v>
      </c>
      <c r="AI2289">
        <f>IF(I2289="violation",COUNTIF($AH$1:AH2289,AH2289),0)</f>
        <v>96</v>
      </c>
      <c r="AJ2289" t="str">
        <f t="shared" si="356"/>
        <v>violation-GUDANGEXP1</v>
      </c>
      <c r="AK2289">
        <f>IF(I2289="violation",COUNTIF($AJ$1:AJ2289,AJ2289),FALSE)</f>
        <v>431</v>
      </c>
      <c r="AL2289">
        <f t="shared" si="357"/>
        <v>0</v>
      </c>
      <c r="AM2289">
        <f t="shared" si="358"/>
        <v>8</v>
      </c>
      <c r="AN2289" t="str">
        <f t="shared" si="359"/>
        <v>ALERT! 8 Violation founded @GUDANGEXP1</v>
      </c>
    </row>
    <row r="2290" spans="1:40">
      <c r="A2290" t="s">
        <v>120</v>
      </c>
      <c r="B2290" t="s">
        <v>121</v>
      </c>
      <c r="C2290" t="s">
        <v>1343</v>
      </c>
      <c r="D2290" t="s">
        <v>129</v>
      </c>
      <c r="E2290">
        <v>1</v>
      </c>
      <c r="G2290" t="s">
        <v>130</v>
      </c>
      <c r="I2290" t="s">
        <v>125</v>
      </c>
      <c r="Z2290" t="str">
        <f>IFERROR(MID(AA2290,FIND("-",H2290,1)+1,20),_xlfn.IFNA(VLOOKUP(F2290&amp;"-"&amp;AA2290,Ref_Kontak!$A:$E,4,FALSE),Ref_Kontak!$H$2))</f>
        <v>628999007703</v>
      </c>
      <c r="AA2290" t="str">
        <f t="shared" si="350"/>
        <v/>
      </c>
      <c r="AB2290" t="str">
        <f t="shared" si="351"/>
        <v/>
      </c>
      <c r="AC2290" t="str">
        <f t="shared" si="352"/>
        <v>628999007703</v>
      </c>
      <c r="AD2290" t="str">
        <f t="shared" si="353"/>
        <v>Halo+,+Visual+AI+5S+mendeteksi+Violation%3A+METALDET1-LINE+8</v>
      </c>
      <c r="AE2290" t="str">
        <f t="shared" si="354"/>
        <v>https://web.whatsapp.com/send/?phone=628999007703&amp;text=Halo+,+Visual+AI+5S+mendeteksi+Violation%3A+METALDET1-LINE+8&amp;type=phone_number&amp;app_absent=0</v>
      </c>
      <c r="AF2290" t="b">
        <f>IF(ISNA(VLOOKUP(D2290&amp;"-"&amp;AB2290, Ref_Kontak!$A:$E, 4, FALSE)), FALSE, TRUE)</f>
        <v>0</v>
      </c>
      <c r="AG2290" t="str">
        <f>_xlfn.IFNA(VLOOKUP(Z2290,Ref_Kontak!H:H,1,FALSE),"FALSE")</f>
        <v>628999007703</v>
      </c>
      <c r="AH2290" t="str">
        <f t="shared" si="355"/>
        <v>METALDET1-LINE 8</v>
      </c>
      <c r="AI2290">
        <f>IF(I2290="violation",COUNTIF($AH$1:AH2290,AH2290),0)</f>
        <v>1005</v>
      </c>
      <c r="AJ2290" t="str">
        <f t="shared" si="356"/>
        <v>violation-METALDET1</v>
      </c>
      <c r="AK2290">
        <f>IF(I2290="violation",COUNTIF($AJ$1:AJ2290,AJ2290),FALSE)</f>
        <v>1857</v>
      </c>
      <c r="AL2290">
        <f t="shared" si="357"/>
        <v>0</v>
      </c>
      <c r="AM2290">
        <f t="shared" si="358"/>
        <v>3</v>
      </c>
      <c r="AN2290" t="str">
        <f t="shared" si="359"/>
        <v>ALERT! 3 Violation founded @METALDET1</v>
      </c>
    </row>
    <row r="2291" spans="1:40">
      <c r="A2291" t="s">
        <v>120</v>
      </c>
      <c r="B2291" t="s">
        <v>121</v>
      </c>
      <c r="C2291" t="s">
        <v>1343</v>
      </c>
      <c r="D2291" t="s">
        <v>1232</v>
      </c>
      <c r="E2291">
        <v>1</v>
      </c>
      <c r="G2291" t="s">
        <v>124</v>
      </c>
      <c r="I2291" t="s">
        <v>125</v>
      </c>
      <c r="Z2291" t="str">
        <f>IFERROR(MID(AA2291,FIND("-",H2291,1)+1,20),_xlfn.IFNA(VLOOKUP(F2291&amp;"-"&amp;AA2291,Ref_Kontak!$A:$E,4,FALSE),Ref_Kontak!$H$2))</f>
        <v>628999007703</v>
      </c>
      <c r="AA2291" t="str">
        <f t="shared" si="350"/>
        <v/>
      </c>
      <c r="AB2291" t="str">
        <f t="shared" si="351"/>
        <v/>
      </c>
      <c r="AC2291" t="str">
        <f t="shared" si="352"/>
        <v>628999007703</v>
      </c>
      <c r="AD2291" t="str">
        <f t="shared" si="353"/>
        <v>Halo+,+Visual+AI+5S+mendeteksi+Violation%3A+GUDANGEXP1-LINE+9</v>
      </c>
      <c r="AE2291" t="str">
        <f t="shared" si="354"/>
        <v>https://web.whatsapp.com/send/?phone=628999007703&amp;text=Halo+,+Visual+AI+5S+mendeteksi+Violation%3A+GUDANGEXP1-LINE+9&amp;type=phone_number&amp;app_absent=0</v>
      </c>
      <c r="AF2291" t="b">
        <f>IF(ISNA(VLOOKUP(D2291&amp;"-"&amp;AB2291, Ref_Kontak!$A:$E, 4, FALSE)), FALSE, TRUE)</f>
        <v>0</v>
      </c>
      <c r="AG2291" t="str">
        <f>_xlfn.IFNA(VLOOKUP(Z2291,Ref_Kontak!H:H,1,FALSE),"FALSE")</f>
        <v>628999007703</v>
      </c>
      <c r="AH2291" t="str">
        <f t="shared" si="355"/>
        <v>GUDANGEXP1-LINE 9</v>
      </c>
      <c r="AI2291">
        <f>IF(I2291="violation",COUNTIF($AH$1:AH2291,AH2291),0)</f>
        <v>103</v>
      </c>
      <c r="AJ2291" t="str">
        <f t="shared" si="356"/>
        <v>violation-GUDANGEXP1</v>
      </c>
      <c r="AK2291">
        <f>IF(I2291="violation",COUNTIF($AJ$1:AJ2291,AJ2291),FALSE)</f>
        <v>432</v>
      </c>
      <c r="AL2291">
        <f t="shared" si="357"/>
        <v>0</v>
      </c>
      <c r="AM2291">
        <f t="shared" si="358"/>
        <v>8</v>
      </c>
      <c r="AN2291" t="str">
        <f t="shared" si="359"/>
        <v>ALERT! 8 Violation founded @GUDANGEXP1</v>
      </c>
    </row>
    <row r="2292" spans="1:40">
      <c r="A2292" t="s">
        <v>120</v>
      </c>
      <c r="B2292" t="s">
        <v>121</v>
      </c>
      <c r="C2292" t="s">
        <v>1343</v>
      </c>
      <c r="D2292" t="s">
        <v>129</v>
      </c>
      <c r="E2292">
        <v>1</v>
      </c>
      <c r="G2292" t="s">
        <v>124</v>
      </c>
      <c r="I2292" t="s">
        <v>125</v>
      </c>
      <c r="Z2292" t="str">
        <f>IFERROR(MID(AA2292,FIND("-",H2292,1)+1,20),_xlfn.IFNA(VLOOKUP(F2292&amp;"-"&amp;AA2292,Ref_Kontak!$A:$E,4,FALSE),Ref_Kontak!$H$2))</f>
        <v>628999007703</v>
      </c>
      <c r="AA2292" t="str">
        <f t="shared" si="350"/>
        <v/>
      </c>
      <c r="AB2292" t="str">
        <f t="shared" si="351"/>
        <v/>
      </c>
      <c r="AC2292" t="str">
        <f t="shared" si="352"/>
        <v>628999007703</v>
      </c>
      <c r="AD2292" t="str">
        <f t="shared" si="353"/>
        <v>Halo+,+Visual+AI+5S+mendeteksi+Violation%3A+GUDANGEXP1-LINE+8</v>
      </c>
      <c r="AE2292" t="str">
        <f t="shared" si="354"/>
        <v>https://web.whatsapp.com/send/?phone=628999007703&amp;text=Halo+,+Visual+AI+5S+mendeteksi+Violation%3A+GUDANGEXP1-LINE+8&amp;type=phone_number&amp;app_absent=0</v>
      </c>
      <c r="AF2292" t="b">
        <f>IF(ISNA(VLOOKUP(D2292&amp;"-"&amp;AB2292, Ref_Kontak!$A:$E, 4, FALSE)), FALSE, TRUE)</f>
        <v>0</v>
      </c>
      <c r="AG2292" t="str">
        <f>_xlfn.IFNA(VLOOKUP(Z2292,Ref_Kontak!H:H,1,FALSE),"FALSE")</f>
        <v>628999007703</v>
      </c>
      <c r="AH2292" t="str">
        <f t="shared" si="355"/>
        <v>GUDANGEXP1-LINE 8</v>
      </c>
      <c r="AI2292">
        <f>IF(I2292="violation",COUNTIF($AH$1:AH2292,AH2292),0)</f>
        <v>97</v>
      </c>
      <c r="AJ2292" t="str">
        <f t="shared" si="356"/>
        <v>violation-GUDANGEXP1</v>
      </c>
      <c r="AK2292">
        <f>IF(I2292="violation",COUNTIF($AJ$1:AJ2292,AJ2292),FALSE)</f>
        <v>433</v>
      </c>
      <c r="AL2292">
        <f t="shared" si="357"/>
        <v>0</v>
      </c>
      <c r="AM2292">
        <f t="shared" si="358"/>
        <v>8</v>
      </c>
      <c r="AN2292" t="str">
        <f t="shared" si="359"/>
        <v>ALERT! 8 Violation founded @GUDANGEXP1</v>
      </c>
    </row>
    <row r="2293" spans="1:40">
      <c r="A2293" t="s">
        <v>120</v>
      </c>
      <c r="B2293" t="s">
        <v>121</v>
      </c>
      <c r="C2293" t="s">
        <v>1344</v>
      </c>
      <c r="D2293" t="s">
        <v>589</v>
      </c>
      <c r="E2293">
        <v>1</v>
      </c>
      <c r="G2293" t="s">
        <v>130</v>
      </c>
      <c r="I2293" t="s">
        <v>125</v>
      </c>
      <c r="Z2293" t="str">
        <f>IFERROR(MID(AA2293,FIND("-",H2293,1)+1,20),_xlfn.IFNA(VLOOKUP(F2293&amp;"-"&amp;AA2293,Ref_Kontak!$A:$E,4,FALSE),Ref_Kontak!$H$2))</f>
        <v>628999007703</v>
      </c>
      <c r="AA2293" t="str">
        <f t="shared" si="350"/>
        <v/>
      </c>
      <c r="AB2293" t="str">
        <f t="shared" si="351"/>
        <v/>
      </c>
      <c r="AC2293" t="str">
        <f t="shared" si="352"/>
        <v>628999007703</v>
      </c>
      <c r="AD2293" t="str">
        <f t="shared" si="353"/>
        <v>Halo+,+Visual+AI+5S+mendeteksi+Violation%3A+METALDET1-LINE+13</v>
      </c>
      <c r="AE2293" t="str">
        <f t="shared" si="354"/>
        <v>https://web.whatsapp.com/send/?phone=628999007703&amp;text=Halo+,+Visual+AI+5S+mendeteksi+Violation%3A+METALDET1-LINE+13&amp;type=phone_number&amp;app_absent=0</v>
      </c>
      <c r="AF2293" t="b">
        <f>IF(ISNA(VLOOKUP(D2293&amp;"-"&amp;AB2293, Ref_Kontak!$A:$E, 4, FALSE)), FALSE, TRUE)</f>
        <v>0</v>
      </c>
      <c r="AG2293" t="str">
        <f>_xlfn.IFNA(VLOOKUP(Z2293,Ref_Kontak!H:H,1,FALSE),"FALSE")</f>
        <v>628999007703</v>
      </c>
      <c r="AH2293" t="str">
        <f t="shared" si="355"/>
        <v>METALDET1-LINE 13</v>
      </c>
      <c r="AI2293">
        <f>IF(I2293="violation",COUNTIF($AH$1:AH2293,AH2293),0)</f>
        <v>848</v>
      </c>
      <c r="AJ2293" t="str">
        <f t="shared" si="356"/>
        <v>violation-METALDET1</v>
      </c>
      <c r="AK2293">
        <f>IF(I2293="violation",COUNTIF($AJ$1:AJ2293,AJ2293),FALSE)</f>
        <v>1858</v>
      </c>
      <c r="AL2293">
        <f t="shared" si="357"/>
        <v>0</v>
      </c>
      <c r="AM2293">
        <f t="shared" si="358"/>
        <v>3</v>
      </c>
      <c r="AN2293" t="str">
        <f t="shared" si="359"/>
        <v>ALERT! 3 Violation founded @METALDET1</v>
      </c>
    </row>
    <row r="2294" spans="1:40">
      <c r="A2294" t="s">
        <v>120</v>
      </c>
      <c r="B2294" t="s">
        <v>121</v>
      </c>
      <c r="C2294" t="s">
        <v>1344</v>
      </c>
      <c r="D2294" t="s">
        <v>129</v>
      </c>
      <c r="E2294">
        <v>1</v>
      </c>
      <c r="G2294" t="s">
        <v>130</v>
      </c>
      <c r="I2294" t="s">
        <v>125</v>
      </c>
      <c r="Z2294" t="str">
        <f>IFERROR(MID(AA2294,FIND("-",H2294,1)+1,20),_xlfn.IFNA(VLOOKUP(F2294&amp;"-"&amp;AA2294,Ref_Kontak!$A:$E,4,FALSE),Ref_Kontak!$H$2))</f>
        <v>628999007703</v>
      </c>
      <c r="AA2294" t="str">
        <f t="shared" si="350"/>
        <v/>
      </c>
      <c r="AB2294" t="str">
        <f t="shared" si="351"/>
        <v/>
      </c>
      <c r="AC2294" t="str">
        <f t="shared" si="352"/>
        <v>628999007703</v>
      </c>
      <c r="AD2294" t="str">
        <f t="shared" si="353"/>
        <v>Halo+,+Visual+AI+5S+mendeteksi+Violation%3A+METALDET1-LINE+8</v>
      </c>
      <c r="AE2294" t="str">
        <f t="shared" si="354"/>
        <v>https://web.whatsapp.com/send/?phone=628999007703&amp;text=Halo+,+Visual+AI+5S+mendeteksi+Violation%3A+METALDET1-LINE+8&amp;type=phone_number&amp;app_absent=0</v>
      </c>
      <c r="AF2294" t="b">
        <f>IF(ISNA(VLOOKUP(D2294&amp;"-"&amp;AB2294, Ref_Kontak!$A:$E, 4, FALSE)), FALSE, TRUE)</f>
        <v>0</v>
      </c>
      <c r="AG2294" t="str">
        <f>_xlfn.IFNA(VLOOKUP(Z2294,Ref_Kontak!H:H,1,FALSE),"FALSE")</f>
        <v>628999007703</v>
      </c>
      <c r="AH2294" t="str">
        <f t="shared" si="355"/>
        <v>METALDET1-LINE 8</v>
      </c>
      <c r="AI2294">
        <f>IF(I2294="violation",COUNTIF($AH$1:AH2294,AH2294),0)</f>
        <v>1006</v>
      </c>
      <c r="AJ2294" t="str">
        <f t="shared" si="356"/>
        <v>violation-METALDET1</v>
      </c>
      <c r="AK2294">
        <f>IF(I2294="violation",COUNTIF($AJ$1:AJ2294,AJ2294),FALSE)</f>
        <v>1859</v>
      </c>
      <c r="AL2294">
        <f t="shared" si="357"/>
        <v>0</v>
      </c>
      <c r="AM2294">
        <f t="shared" si="358"/>
        <v>3</v>
      </c>
      <c r="AN2294" t="str">
        <f t="shared" si="359"/>
        <v>ALERT! 3 Violation founded @METALDET1</v>
      </c>
    </row>
    <row r="2295" spans="1:40">
      <c r="A2295" t="s">
        <v>120</v>
      </c>
      <c r="B2295" t="s">
        <v>121</v>
      </c>
      <c r="C2295" t="s">
        <v>1344</v>
      </c>
      <c r="D2295" t="s">
        <v>52</v>
      </c>
      <c r="E2295">
        <v>1</v>
      </c>
      <c r="G2295" t="s">
        <v>130</v>
      </c>
      <c r="I2295" t="s">
        <v>125</v>
      </c>
      <c r="Z2295" t="str">
        <f>IFERROR(MID(AA2295,FIND("-",H2295,1)+1,20),_xlfn.IFNA(VLOOKUP(F2295&amp;"-"&amp;AA2295,Ref_Kontak!$A:$E,4,FALSE),Ref_Kontak!$H$2))</f>
        <v>628999007703</v>
      </c>
      <c r="AA2295" t="str">
        <f t="shared" si="350"/>
        <v/>
      </c>
      <c r="AB2295" t="str">
        <f t="shared" si="351"/>
        <v/>
      </c>
      <c r="AC2295" t="str">
        <f t="shared" si="352"/>
        <v>628999007703</v>
      </c>
      <c r="AD2295" t="str">
        <f t="shared" si="353"/>
        <v>Halo+,+Visual+AI+5S+mendeteksi+Violation%3A+METALDET1-LINE+14</v>
      </c>
      <c r="AE2295" t="str">
        <f t="shared" si="354"/>
        <v>https://web.whatsapp.com/send/?phone=628999007703&amp;text=Halo+,+Visual+AI+5S+mendeteksi+Violation%3A+METALDET1-LINE+14&amp;type=phone_number&amp;app_absent=0</v>
      </c>
      <c r="AF2295" t="b">
        <f>IF(ISNA(VLOOKUP(D2295&amp;"-"&amp;AB2295, Ref_Kontak!$A:$E, 4, FALSE)), FALSE, TRUE)</f>
        <v>0</v>
      </c>
      <c r="AG2295" t="str">
        <f>_xlfn.IFNA(VLOOKUP(Z2295,Ref_Kontak!H:H,1,FALSE),"FALSE")</f>
        <v>628999007703</v>
      </c>
      <c r="AH2295" t="str">
        <f t="shared" si="355"/>
        <v>METALDET1-LINE 14</v>
      </c>
      <c r="AI2295">
        <f>IF(I2295="violation",COUNTIF($AH$1:AH2295,AH2295),0)</f>
        <v>7</v>
      </c>
      <c r="AJ2295" t="str">
        <f t="shared" si="356"/>
        <v>violation-METALDET1</v>
      </c>
      <c r="AK2295">
        <f>IF(I2295="violation",COUNTIF($AJ$1:AJ2295,AJ2295),FALSE)</f>
        <v>1860</v>
      </c>
      <c r="AL2295">
        <f t="shared" si="357"/>
        <v>0</v>
      </c>
      <c r="AM2295">
        <f t="shared" si="358"/>
        <v>3</v>
      </c>
      <c r="AN2295" t="str">
        <f t="shared" si="359"/>
        <v>ALERT! 3 Violation founded @METALDET1</v>
      </c>
    </row>
    <row r="2296" spans="1:40">
      <c r="A2296" t="s">
        <v>120</v>
      </c>
      <c r="B2296" t="s">
        <v>121</v>
      </c>
      <c r="C2296" t="s">
        <v>1344</v>
      </c>
      <c r="D2296" t="s">
        <v>589</v>
      </c>
      <c r="E2296">
        <v>1</v>
      </c>
      <c r="G2296" t="s">
        <v>130</v>
      </c>
      <c r="I2296" t="s">
        <v>125</v>
      </c>
      <c r="Z2296" t="str">
        <f>IFERROR(MID(AA2296,FIND("-",H2296,1)+1,20),_xlfn.IFNA(VLOOKUP(F2296&amp;"-"&amp;AA2296,Ref_Kontak!$A:$E,4,FALSE),Ref_Kontak!$H$2))</f>
        <v>628999007703</v>
      </c>
      <c r="AA2296" t="str">
        <f t="shared" si="350"/>
        <v/>
      </c>
      <c r="AB2296" t="str">
        <f t="shared" si="351"/>
        <v/>
      </c>
      <c r="AC2296" t="str">
        <f t="shared" si="352"/>
        <v>628999007703</v>
      </c>
      <c r="AD2296" t="str">
        <f t="shared" si="353"/>
        <v>Halo+,+Visual+AI+5S+mendeteksi+Violation%3A+METALDET1-LINE+13</v>
      </c>
      <c r="AE2296" t="str">
        <f t="shared" si="354"/>
        <v>https://web.whatsapp.com/send/?phone=628999007703&amp;text=Halo+,+Visual+AI+5S+mendeteksi+Violation%3A+METALDET1-LINE+13&amp;type=phone_number&amp;app_absent=0</v>
      </c>
      <c r="AF2296" t="b">
        <f>IF(ISNA(VLOOKUP(D2296&amp;"-"&amp;AB2296, Ref_Kontak!$A:$E, 4, FALSE)), FALSE, TRUE)</f>
        <v>0</v>
      </c>
      <c r="AG2296" t="str">
        <f>_xlfn.IFNA(VLOOKUP(Z2296,Ref_Kontak!H:H,1,FALSE),"FALSE")</f>
        <v>628999007703</v>
      </c>
      <c r="AH2296" t="str">
        <f t="shared" si="355"/>
        <v>METALDET1-LINE 13</v>
      </c>
      <c r="AI2296">
        <f>IF(I2296="violation",COUNTIF($AH$1:AH2296,AH2296),0)</f>
        <v>849</v>
      </c>
      <c r="AJ2296" t="str">
        <f t="shared" si="356"/>
        <v>violation-METALDET1</v>
      </c>
      <c r="AK2296">
        <f>IF(I2296="violation",COUNTIF($AJ$1:AJ2296,AJ2296),FALSE)</f>
        <v>1861</v>
      </c>
      <c r="AL2296">
        <f t="shared" si="357"/>
        <v>0</v>
      </c>
      <c r="AM2296">
        <f t="shared" si="358"/>
        <v>3</v>
      </c>
      <c r="AN2296" t="str">
        <f t="shared" si="359"/>
        <v>ALERT! 3 Violation founded @METALDET1</v>
      </c>
    </row>
    <row r="2297" spans="1:40">
      <c r="A2297" t="s">
        <v>120</v>
      </c>
      <c r="B2297" t="s">
        <v>121</v>
      </c>
      <c r="C2297" t="s">
        <v>1344</v>
      </c>
      <c r="D2297" t="s">
        <v>52</v>
      </c>
      <c r="E2297">
        <v>1</v>
      </c>
      <c r="G2297" t="s">
        <v>130</v>
      </c>
      <c r="I2297" t="s">
        <v>125</v>
      </c>
      <c r="Z2297" t="str">
        <f>IFERROR(MID(AA2297,FIND("-",H2297,1)+1,20),_xlfn.IFNA(VLOOKUP(F2297&amp;"-"&amp;AA2297,Ref_Kontak!$A:$E,4,FALSE),Ref_Kontak!$H$2))</f>
        <v>628999007703</v>
      </c>
      <c r="AA2297" t="str">
        <f t="shared" si="350"/>
        <v/>
      </c>
      <c r="AB2297" t="str">
        <f t="shared" si="351"/>
        <v/>
      </c>
      <c r="AC2297" t="str">
        <f t="shared" si="352"/>
        <v>628999007703</v>
      </c>
      <c r="AD2297" t="str">
        <f t="shared" si="353"/>
        <v>Halo+,+Visual+AI+5S+mendeteksi+Violation%3A+METALDET1-LINE+14</v>
      </c>
      <c r="AE2297" t="str">
        <f t="shared" si="354"/>
        <v>https://web.whatsapp.com/send/?phone=628999007703&amp;text=Halo+,+Visual+AI+5S+mendeteksi+Violation%3A+METALDET1-LINE+14&amp;type=phone_number&amp;app_absent=0</v>
      </c>
      <c r="AF2297" t="b">
        <f>IF(ISNA(VLOOKUP(D2297&amp;"-"&amp;AB2297, Ref_Kontak!$A:$E, 4, FALSE)), FALSE, TRUE)</f>
        <v>0</v>
      </c>
      <c r="AG2297" t="str">
        <f>_xlfn.IFNA(VLOOKUP(Z2297,Ref_Kontak!H:H,1,FALSE),"FALSE")</f>
        <v>628999007703</v>
      </c>
      <c r="AH2297" t="str">
        <f t="shared" si="355"/>
        <v>METALDET1-LINE 14</v>
      </c>
      <c r="AI2297">
        <f>IF(I2297="violation",COUNTIF($AH$1:AH2297,AH2297),0)</f>
        <v>8</v>
      </c>
      <c r="AJ2297" t="str">
        <f t="shared" si="356"/>
        <v>violation-METALDET1</v>
      </c>
      <c r="AK2297">
        <f>IF(I2297="violation",COUNTIF($AJ$1:AJ2297,AJ2297),FALSE)</f>
        <v>1862</v>
      </c>
      <c r="AL2297">
        <f t="shared" si="357"/>
        <v>0</v>
      </c>
      <c r="AM2297">
        <f t="shared" si="358"/>
        <v>3</v>
      </c>
      <c r="AN2297" t="str">
        <f t="shared" si="359"/>
        <v>ALERT! 3 Violation founded @METALDET1</v>
      </c>
    </row>
    <row r="2298" spans="1:40">
      <c r="A2298" t="s">
        <v>120</v>
      </c>
      <c r="B2298" t="s">
        <v>121</v>
      </c>
      <c r="C2298" t="s">
        <v>1344</v>
      </c>
      <c r="D2298" t="s">
        <v>1232</v>
      </c>
      <c r="E2298">
        <v>1</v>
      </c>
      <c r="G2298" t="s">
        <v>124</v>
      </c>
      <c r="I2298" t="s">
        <v>125</v>
      </c>
      <c r="Z2298" t="str">
        <f>IFERROR(MID(AA2298,FIND("-",H2298,1)+1,20),_xlfn.IFNA(VLOOKUP(F2298&amp;"-"&amp;AA2298,Ref_Kontak!$A:$E,4,FALSE),Ref_Kontak!$H$2))</f>
        <v>628999007703</v>
      </c>
      <c r="AA2298" t="str">
        <f t="shared" si="350"/>
        <v/>
      </c>
      <c r="AB2298" t="str">
        <f t="shared" si="351"/>
        <v/>
      </c>
      <c r="AC2298" t="str">
        <f t="shared" si="352"/>
        <v>628999007703</v>
      </c>
      <c r="AD2298" t="str">
        <f t="shared" si="353"/>
        <v>Halo+,+Visual+AI+5S+mendeteksi+Violation%3A+GUDANGEXP1-LINE+9</v>
      </c>
      <c r="AE2298" t="str">
        <f t="shared" si="354"/>
        <v>https://web.whatsapp.com/send/?phone=628999007703&amp;text=Halo+,+Visual+AI+5S+mendeteksi+Violation%3A+GUDANGEXP1-LINE+9&amp;type=phone_number&amp;app_absent=0</v>
      </c>
      <c r="AF2298" t="b">
        <f>IF(ISNA(VLOOKUP(D2298&amp;"-"&amp;AB2298, Ref_Kontak!$A:$E, 4, FALSE)), FALSE, TRUE)</f>
        <v>0</v>
      </c>
      <c r="AG2298" t="str">
        <f>_xlfn.IFNA(VLOOKUP(Z2298,Ref_Kontak!H:H,1,FALSE),"FALSE")</f>
        <v>628999007703</v>
      </c>
      <c r="AH2298" t="str">
        <f t="shared" si="355"/>
        <v>GUDANGEXP1-LINE 9</v>
      </c>
      <c r="AI2298">
        <f>IF(I2298="violation",COUNTIF($AH$1:AH2298,AH2298),0)</f>
        <v>104</v>
      </c>
      <c r="AJ2298" t="str">
        <f t="shared" si="356"/>
        <v>violation-GUDANGEXP1</v>
      </c>
      <c r="AK2298">
        <f>IF(I2298="violation",COUNTIF($AJ$1:AJ2298,AJ2298),FALSE)</f>
        <v>434</v>
      </c>
      <c r="AL2298">
        <f t="shared" si="357"/>
        <v>0</v>
      </c>
      <c r="AM2298">
        <f t="shared" si="358"/>
        <v>8</v>
      </c>
      <c r="AN2298" t="str">
        <f t="shared" si="359"/>
        <v>ALERT! 8 Violation founded @GUDANGEXP1</v>
      </c>
    </row>
    <row r="2299" spans="1:40">
      <c r="A2299" t="s">
        <v>120</v>
      </c>
      <c r="B2299" t="s">
        <v>121</v>
      </c>
      <c r="C2299" t="s">
        <v>1344</v>
      </c>
      <c r="D2299" t="s">
        <v>129</v>
      </c>
      <c r="E2299">
        <v>1</v>
      </c>
      <c r="G2299" t="s">
        <v>124</v>
      </c>
      <c r="I2299" t="s">
        <v>125</v>
      </c>
      <c r="Z2299" t="str">
        <f>IFERROR(MID(AA2299,FIND("-",H2299,1)+1,20),_xlfn.IFNA(VLOOKUP(F2299&amp;"-"&amp;AA2299,Ref_Kontak!$A:$E,4,FALSE),Ref_Kontak!$H$2))</f>
        <v>628999007703</v>
      </c>
      <c r="AA2299" t="str">
        <f t="shared" si="350"/>
        <v/>
      </c>
      <c r="AB2299" t="str">
        <f t="shared" si="351"/>
        <v/>
      </c>
      <c r="AC2299" t="str">
        <f t="shared" si="352"/>
        <v>628999007703</v>
      </c>
      <c r="AD2299" t="str">
        <f t="shared" si="353"/>
        <v>Halo+,+Visual+AI+5S+mendeteksi+Violation%3A+GUDANGEXP1-LINE+8</v>
      </c>
      <c r="AE2299" t="str">
        <f t="shared" si="354"/>
        <v>https://web.whatsapp.com/send/?phone=628999007703&amp;text=Halo+,+Visual+AI+5S+mendeteksi+Violation%3A+GUDANGEXP1-LINE+8&amp;type=phone_number&amp;app_absent=0</v>
      </c>
      <c r="AF2299" t="b">
        <f>IF(ISNA(VLOOKUP(D2299&amp;"-"&amp;AB2299, Ref_Kontak!$A:$E, 4, FALSE)), FALSE, TRUE)</f>
        <v>0</v>
      </c>
      <c r="AG2299" t="str">
        <f>_xlfn.IFNA(VLOOKUP(Z2299,Ref_Kontak!H:H,1,FALSE),"FALSE")</f>
        <v>628999007703</v>
      </c>
      <c r="AH2299" t="str">
        <f t="shared" si="355"/>
        <v>GUDANGEXP1-LINE 8</v>
      </c>
      <c r="AI2299">
        <f>IF(I2299="violation",COUNTIF($AH$1:AH2299,AH2299),0)</f>
        <v>98</v>
      </c>
      <c r="AJ2299" t="str">
        <f t="shared" si="356"/>
        <v>violation-GUDANGEXP1</v>
      </c>
      <c r="AK2299">
        <f>IF(I2299="violation",COUNTIF($AJ$1:AJ2299,AJ2299),FALSE)</f>
        <v>435</v>
      </c>
      <c r="AL2299">
        <f t="shared" si="357"/>
        <v>0</v>
      </c>
      <c r="AM2299">
        <f t="shared" si="358"/>
        <v>8</v>
      </c>
      <c r="AN2299" t="str">
        <f t="shared" si="359"/>
        <v>ALERT! 8 Violation founded @GUDANGEXP1</v>
      </c>
    </row>
    <row r="2300" spans="1:40">
      <c r="A2300" t="s">
        <v>120</v>
      </c>
      <c r="B2300" t="s">
        <v>121</v>
      </c>
      <c r="C2300" t="s">
        <v>1345</v>
      </c>
      <c r="D2300" t="s">
        <v>129</v>
      </c>
      <c r="E2300">
        <v>1</v>
      </c>
      <c r="G2300" t="s">
        <v>130</v>
      </c>
      <c r="I2300" t="s">
        <v>125</v>
      </c>
      <c r="Z2300" t="str">
        <f>IFERROR(MID(AA2300,FIND("-",H2300,1)+1,20),_xlfn.IFNA(VLOOKUP(F2300&amp;"-"&amp;AA2300,Ref_Kontak!$A:$E,4,FALSE),Ref_Kontak!$H$2))</f>
        <v>628999007703</v>
      </c>
      <c r="AA2300" t="str">
        <f t="shared" si="350"/>
        <v/>
      </c>
      <c r="AB2300" t="str">
        <f t="shared" si="351"/>
        <v/>
      </c>
      <c r="AC2300" t="str">
        <f t="shared" si="352"/>
        <v>628999007703</v>
      </c>
      <c r="AD2300" t="str">
        <f t="shared" si="353"/>
        <v>Halo+,+Visual+AI+5S+mendeteksi+Violation%3A+METALDET1-LINE+8</v>
      </c>
      <c r="AE2300" t="str">
        <f t="shared" si="354"/>
        <v>https://web.whatsapp.com/send/?phone=628999007703&amp;text=Halo+,+Visual+AI+5S+mendeteksi+Violation%3A+METALDET1-LINE+8&amp;type=phone_number&amp;app_absent=0</v>
      </c>
      <c r="AF2300" t="b">
        <f>IF(ISNA(VLOOKUP(D2300&amp;"-"&amp;AB2300, Ref_Kontak!$A:$E, 4, FALSE)), FALSE, TRUE)</f>
        <v>0</v>
      </c>
      <c r="AG2300" t="str">
        <f>_xlfn.IFNA(VLOOKUP(Z2300,Ref_Kontak!H:H,1,FALSE),"FALSE")</f>
        <v>628999007703</v>
      </c>
      <c r="AH2300" t="str">
        <f t="shared" si="355"/>
        <v>METALDET1-LINE 8</v>
      </c>
      <c r="AI2300">
        <f>IF(I2300="violation",COUNTIF($AH$1:AH2300,AH2300),0)</f>
        <v>1007</v>
      </c>
      <c r="AJ2300" t="str">
        <f t="shared" si="356"/>
        <v>violation-METALDET1</v>
      </c>
      <c r="AK2300">
        <f>IF(I2300="violation",COUNTIF($AJ$1:AJ2300,AJ2300),FALSE)</f>
        <v>1863</v>
      </c>
      <c r="AL2300">
        <f t="shared" si="357"/>
        <v>0</v>
      </c>
      <c r="AM2300">
        <f t="shared" si="358"/>
        <v>3</v>
      </c>
      <c r="AN2300" t="str">
        <f t="shared" si="359"/>
        <v>ALERT! 3 Violation founded @METALDET1</v>
      </c>
    </row>
    <row r="2301" spans="1:40">
      <c r="A2301" t="s">
        <v>120</v>
      </c>
      <c r="B2301" t="s">
        <v>121</v>
      </c>
      <c r="C2301" t="s">
        <v>1345</v>
      </c>
      <c r="D2301" t="s">
        <v>1232</v>
      </c>
      <c r="E2301">
        <v>1</v>
      </c>
      <c r="G2301" t="s">
        <v>124</v>
      </c>
      <c r="I2301" t="s">
        <v>125</v>
      </c>
      <c r="Z2301" t="str">
        <f>IFERROR(MID(AA2301,FIND("-",H2301,1)+1,20),_xlfn.IFNA(VLOOKUP(F2301&amp;"-"&amp;AA2301,Ref_Kontak!$A:$E,4,FALSE),Ref_Kontak!$H$2))</f>
        <v>628999007703</v>
      </c>
      <c r="AA2301" t="str">
        <f t="shared" si="350"/>
        <v/>
      </c>
      <c r="AB2301" t="str">
        <f t="shared" si="351"/>
        <v/>
      </c>
      <c r="AC2301" t="str">
        <f t="shared" si="352"/>
        <v>628999007703</v>
      </c>
      <c r="AD2301" t="str">
        <f t="shared" si="353"/>
        <v>Halo+,+Visual+AI+5S+mendeteksi+Violation%3A+GUDANGEXP1-LINE+9</v>
      </c>
      <c r="AE2301" t="str">
        <f t="shared" si="354"/>
        <v>https://web.whatsapp.com/send/?phone=628999007703&amp;text=Halo+,+Visual+AI+5S+mendeteksi+Violation%3A+GUDANGEXP1-LINE+9&amp;type=phone_number&amp;app_absent=0</v>
      </c>
      <c r="AF2301" t="b">
        <f>IF(ISNA(VLOOKUP(D2301&amp;"-"&amp;AB2301, Ref_Kontak!$A:$E, 4, FALSE)), FALSE, TRUE)</f>
        <v>0</v>
      </c>
      <c r="AG2301" t="str">
        <f>_xlfn.IFNA(VLOOKUP(Z2301,Ref_Kontak!H:H,1,FALSE),"FALSE")</f>
        <v>628999007703</v>
      </c>
      <c r="AH2301" t="str">
        <f t="shared" si="355"/>
        <v>GUDANGEXP1-LINE 9</v>
      </c>
      <c r="AI2301">
        <f>IF(I2301="violation",COUNTIF($AH$1:AH2301,AH2301),0)</f>
        <v>105</v>
      </c>
      <c r="AJ2301" t="str">
        <f t="shared" si="356"/>
        <v>violation-GUDANGEXP1</v>
      </c>
      <c r="AK2301">
        <f>IF(I2301="violation",COUNTIF($AJ$1:AJ2301,AJ2301),FALSE)</f>
        <v>436</v>
      </c>
      <c r="AL2301">
        <f t="shared" si="357"/>
        <v>0</v>
      </c>
      <c r="AM2301">
        <f t="shared" si="358"/>
        <v>8</v>
      </c>
      <c r="AN2301" t="str">
        <f t="shared" si="359"/>
        <v>ALERT! 8 Violation founded @GUDANGEXP1</v>
      </c>
    </row>
    <row r="2302" spans="1:40">
      <c r="A2302" t="s">
        <v>120</v>
      </c>
      <c r="B2302" t="s">
        <v>121</v>
      </c>
      <c r="C2302" t="s">
        <v>1345</v>
      </c>
      <c r="D2302" t="s">
        <v>129</v>
      </c>
      <c r="E2302">
        <v>1</v>
      </c>
      <c r="G2302" t="s">
        <v>124</v>
      </c>
      <c r="I2302" t="s">
        <v>125</v>
      </c>
      <c r="Z2302" t="str">
        <f>IFERROR(MID(AA2302,FIND("-",H2302,1)+1,20),_xlfn.IFNA(VLOOKUP(F2302&amp;"-"&amp;AA2302,Ref_Kontak!$A:$E,4,FALSE),Ref_Kontak!$H$2))</f>
        <v>628999007703</v>
      </c>
      <c r="AA2302" t="str">
        <f t="shared" si="350"/>
        <v/>
      </c>
      <c r="AB2302" t="str">
        <f t="shared" si="351"/>
        <v/>
      </c>
      <c r="AC2302" t="str">
        <f t="shared" si="352"/>
        <v>628999007703</v>
      </c>
      <c r="AD2302" t="str">
        <f t="shared" si="353"/>
        <v>Halo+,+Visual+AI+5S+mendeteksi+Violation%3A+GUDANGEXP1-LINE+8</v>
      </c>
      <c r="AE2302" t="str">
        <f t="shared" si="354"/>
        <v>https://web.whatsapp.com/send/?phone=628999007703&amp;text=Halo+,+Visual+AI+5S+mendeteksi+Violation%3A+GUDANGEXP1-LINE+8&amp;type=phone_number&amp;app_absent=0</v>
      </c>
      <c r="AF2302" t="b">
        <f>IF(ISNA(VLOOKUP(D2302&amp;"-"&amp;AB2302, Ref_Kontak!$A:$E, 4, FALSE)), FALSE, TRUE)</f>
        <v>0</v>
      </c>
      <c r="AG2302" t="str">
        <f>_xlfn.IFNA(VLOOKUP(Z2302,Ref_Kontak!H:H,1,FALSE),"FALSE")</f>
        <v>628999007703</v>
      </c>
      <c r="AH2302" t="str">
        <f t="shared" si="355"/>
        <v>GUDANGEXP1-LINE 8</v>
      </c>
      <c r="AI2302">
        <f>IF(I2302="violation",COUNTIF($AH$1:AH2302,AH2302),0)</f>
        <v>99</v>
      </c>
      <c r="AJ2302" t="str">
        <f t="shared" si="356"/>
        <v>violation-GUDANGEXP1</v>
      </c>
      <c r="AK2302">
        <f>IF(I2302="violation",COUNTIF($AJ$1:AJ2302,AJ2302),FALSE)</f>
        <v>437</v>
      </c>
      <c r="AL2302">
        <f t="shared" si="357"/>
        <v>0</v>
      </c>
      <c r="AM2302">
        <f t="shared" si="358"/>
        <v>8</v>
      </c>
      <c r="AN2302" t="str">
        <f t="shared" si="359"/>
        <v>ALERT! 8 Violation founded @GUDANGEXP1</v>
      </c>
    </row>
    <row r="2303" spans="1:40">
      <c r="A2303" t="s">
        <v>120</v>
      </c>
      <c r="B2303" t="s">
        <v>121</v>
      </c>
      <c r="C2303" t="s">
        <v>1346</v>
      </c>
      <c r="D2303" t="s">
        <v>589</v>
      </c>
      <c r="E2303">
        <v>1</v>
      </c>
      <c r="G2303" t="s">
        <v>130</v>
      </c>
      <c r="I2303" t="s">
        <v>125</v>
      </c>
      <c r="Z2303" t="str">
        <f>IFERROR(MID(AA2303,FIND("-",H2303,1)+1,20),_xlfn.IFNA(VLOOKUP(F2303&amp;"-"&amp;AA2303,Ref_Kontak!$A:$E,4,FALSE),Ref_Kontak!$H$2))</f>
        <v>628999007703</v>
      </c>
      <c r="AA2303" t="str">
        <f t="shared" si="350"/>
        <v/>
      </c>
      <c r="AB2303" t="str">
        <f t="shared" si="351"/>
        <v/>
      </c>
      <c r="AC2303" t="str">
        <f t="shared" si="352"/>
        <v>628999007703</v>
      </c>
      <c r="AD2303" t="str">
        <f t="shared" si="353"/>
        <v>Halo+,+Visual+AI+5S+mendeteksi+Violation%3A+METALDET1-LINE+13</v>
      </c>
      <c r="AE2303" t="str">
        <f t="shared" si="354"/>
        <v>https://web.whatsapp.com/send/?phone=628999007703&amp;text=Halo+,+Visual+AI+5S+mendeteksi+Violation%3A+METALDET1-LINE+13&amp;type=phone_number&amp;app_absent=0</v>
      </c>
      <c r="AF2303" t="b">
        <f>IF(ISNA(VLOOKUP(D2303&amp;"-"&amp;AB2303, Ref_Kontak!$A:$E, 4, FALSE)), FALSE, TRUE)</f>
        <v>0</v>
      </c>
      <c r="AG2303" t="str">
        <f>_xlfn.IFNA(VLOOKUP(Z2303,Ref_Kontak!H:H,1,FALSE),"FALSE")</f>
        <v>628999007703</v>
      </c>
      <c r="AH2303" t="str">
        <f t="shared" si="355"/>
        <v>METALDET1-LINE 13</v>
      </c>
      <c r="AI2303">
        <f>IF(I2303="violation",COUNTIF($AH$1:AH2303,AH2303),0)</f>
        <v>850</v>
      </c>
      <c r="AJ2303" t="str">
        <f t="shared" si="356"/>
        <v>violation-METALDET1</v>
      </c>
      <c r="AK2303">
        <f>IF(I2303="violation",COUNTIF($AJ$1:AJ2303,AJ2303),FALSE)</f>
        <v>1864</v>
      </c>
      <c r="AL2303">
        <f t="shared" si="357"/>
        <v>0</v>
      </c>
      <c r="AM2303">
        <f t="shared" si="358"/>
        <v>3</v>
      </c>
      <c r="AN2303" t="str">
        <f t="shared" si="359"/>
        <v>ALERT! 3 Violation founded @METALDET1</v>
      </c>
    </row>
    <row r="2304" spans="1:40">
      <c r="A2304" t="s">
        <v>120</v>
      </c>
      <c r="B2304" t="s">
        <v>121</v>
      </c>
      <c r="C2304" t="s">
        <v>1346</v>
      </c>
      <c r="D2304" t="s">
        <v>129</v>
      </c>
      <c r="E2304">
        <v>1</v>
      </c>
      <c r="G2304" t="s">
        <v>130</v>
      </c>
      <c r="I2304" t="s">
        <v>125</v>
      </c>
      <c r="Z2304" t="str">
        <f>IFERROR(MID(AA2304,FIND("-",H2304,1)+1,20),_xlfn.IFNA(VLOOKUP(F2304&amp;"-"&amp;AA2304,Ref_Kontak!$A:$E,4,FALSE),Ref_Kontak!$H$2))</f>
        <v>628999007703</v>
      </c>
      <c r="AA2304" t="str">
        <f t="shared" si="350"/>
        <v/>
      </c>
      <c r="AB2304" t="str">
        <f t="shared" si="351"/>
        <v/>
      </c>
      <c r="AC2304" t="str">
        <f t="shared" si="352"/>
        <v>628999007703</v>
      </c>
      <c r="AD2304" t="str">
        <f t="shared" si="353"/>
        <v>Halo+,+Visual+AI+5S+mendeteksi+Violation%3A+METALDET1-LINE+8</v>
      </c>
      <c r="AE2304" t="str">
        <f t="shared" si="354"/>
        <v>https://web.whatsapp.com/send/?phone=628999007703&amp;text=Halo+,+Visual+AI+5S+mendeteksi+Violation%3A+METALDET1-LINE+8&amp;type=phone_number&amp;app_absent=0</v>
      </c>
      <c r="AF2304" t="b">
        <f>IF(ISNA(VLOOKUP(D2304&amp;"-"&amp;AB2304, Ref_Kontak!$A:$E, 4, FALSE)), FALSE, TRUE)</f>
        <v>0</v>
      </c>
      <c r="AG2304" t="str">
        <f>_xlfn.IFNA(VLOOKUP(Z2304,Ref_Kontak!H:H,1,FALSE),"FALSE")</f>
        <v>628999007703</v>
      </c>
      <c r="AH2304" t="str">
        <f t="shared" si="355"/>
        <v>METALDET1-LINE 8</v>
      </c>
      <c r="AI2304">
        <f>IF(I2304="violation",COUNTIF($AH$1:AH2304,AH2304),0)</f>
        <v>1008</v>
      </c>
      <c r="AJ2304" t="str">
        <f t="shared" si="356"/>
        <v>violation-METALDET1</v>
      </c>
      <c r="AK2304">
        <f>IF(I2304="violation",COUNTIF($AJ$1:AJ2304,AJ2304),FALSE)</f>
        <v>1865</v>
      </c>
      <c r="AL2304">
        <f t="shared" si="357"/>
        <v>0</v>
      </c>
      <c r="AM2304">
        <f t="shared" si="358"/>
        <v>3</v>
      </c>
      <c r="AN2304" t="str">
        <f t="shared" si="359"/>
        <v>ALERT! 3 Violation founded @METALDET1</v>
      </c>
    </row>
    <row r="2305" spans="1:40">
      <c r="A2305" t="s">
        <v>120</v>
      </c>
      <c r="B2305" t="s">
        <v>121</v>
      </c>
      <c r="C2305" t="s">
        <v>1346</v>
      </c>
      <c r="D2305" t="s">
        <v>52</v>
      </c>
      <c r="E2305">
        <v>1</v>
      </c>
      <c r="G2305" t="s">
        <v>130</v>
      </c>
      <c r="I2305" t="s">
        <v>125</v>
      </c>
      <c r="Z2305" t="str">
        <f>IFERROR(MID(AA2305,FIND("-",H2305,1)+1,20),_xlfn.IFNA(VLOOKUP(F2305&amp;"-"&amp;AA2305,Ref_Kontak!$A:$E,4,FALSE),Ref_Kontak!$H$2))</f>
        <v>628999007703</v>
      </c>
      <c r="AA2305" t="str">
        <f t="shared" si="350"/>
        <v/>
      </c>
      <c r="AB2305" t="str">
        <f t="shared" si="351"/>
        <v/>
      </c>
      <c r="AC2305" t="str">
        <f t="shared" si="352"/>
        <v>628999007703</v>
      </c>
      <c r="AD2305" t="str">
        <f t="shared" si="353"/>
        <v>Halo+,+Visual+AI+5S+mendeteksi+Violation%3A+METALDET1-LINE+14</v>
      </c>
      <c r="AE2305" t="str">
        <f t="shared" si="354"/>
        <v>https://web.whatsapp.com/send/?phone=628999007703&amp;text=Halo+,+Visual+AI+5S+mendeteksi+Violation%3A+METALDET1-LINE+14&amp;type=phone_number&amp;app_absent=0</v>
      </c>
      <c r="AF2305" t="b">
        <f>IF(ISNA(VLOOKUP(D2305&amp;"-"&amp;AB2305, Ref_Kontak!$A:$E, 4, FALSE)), FALSE, TRUE)</f>
        <v>0</v>
      </c>
      <c r="AG2305" t="str">
        <f>_xlfn.IFNA(VLOOKUP(Z2305,Ref_Kontak!H:H,1,FALSE),"FALSE")</f>
        <v>628999007703</v>
      </c>
      <c r="AH2305" t="str">
        <f t="shared" si="355"/>
        <v>METALDET1-LINE 14</v>
      </c>
      <c r="AI2305">
        <f>IF(I2305="violation",COUNTIF($AH$1:AH2305,AH2305),0)</f>
        <v>9</v>
      </c>
      <c r="AJ2305" t="str">
        <f t="shared" si="356"/>
        <v>violation-METALDET1</v>
      </c>
      <c r="AK2305">
        <f>IF(I2305="violation",COUNTIF($AJ$1:AJ2305,AJ2305),FALSE)</f>
        <v>1866</v>
      </c>
      <c r="AL2305">
        <f t="shared" si="357"/>
        <v>0</v>
      </c>
      <c r="AM2305">
        <f t="shared" si="358"/>
        <v>3</v>
      </c>
      <c r="AN2305" t="str">
        <f t="shared" si="359"/>
        <v>ALERT! 3 Violation founded @METALDET1</v>
      </c>
    </row>
    <row r="2306" spans="1:40">
      <c r="A2306" t="s">
        <v>120</v>
      </c>
      <c r="B2306" t="s">
        <v>121</v>
      </c>
      <c r="C2306" t="s">
        <v>1346</v>
      </c>
      <c r="D2306" t="s">
        <v>52</v>
      </c>
      <c r="E2306">
        <v>1</v>
      </c>
      <c r="G2306" t="s">
        <v>130</v>
      </c>
      <c r="I2306" t="s">
        <v>125</v>
      </c>
      <c r="Z2306" t="str">
        <f>IFERROR(MID(AA2306,FIND("-",H2306,1)+1,20),_xlfn.IFNA(VLOOKUP(F2306&amp;"-"&amp;AA2306,Ref_Kontak!$A:$E,4,FALSE),Ref_Kontak!$H$2))</f>
        <v>628999007703</v>
      </c>
      <c r="AA2306" t="str">
        <f t="shared" ref="AA2306:AA2369" si="360">CLEAN(SUBSTITUTE(H2306," ",""))</f>
        <v/>
      </c>
      <c r="AB2306" t="str">
        <f t="shared" ref="AB2306:AB2369" si="361">IFERROR(LEFT(AA2306,FIND("-",H2306,1)-1),CLEAN(SUBSTITUTE(SUBSTITUTE(H2306," ",""),"-","")))</f>
        <v/>
      </c>
      <c r="AC2306" t="str">
        <f t="shared" ref="AC2306:AC2369" si="362">IF(LEFT(Z2306,1)="0","62"&amp; MID(Z2306,2,999),Z2306)</f>
        <v>628999007703</v>
      </c>
      <c r="AD2306" t="str">
        <f t="shared" ref="AD2306:AD2369" si="363">"Halo+"&amp;AB2306&amp;","&amp;"+Visual+AI+5S+mendeteksi+Violation%3A+"&amp;SUBSTITUTE(AH2306," ","+")</f>
        <v>Halo+,+Visual+AI+5S+mendeteksi+Violation%3A+METALDET1-LINE+14</v>
      </c>
      <c r="AE2306" t="str">
        <f t="shared" ref="AE2306:AE2369" si="364">"https://web.whatsapp.com/send/?phone="&amp;AC2306&amp;"&amp;text="&amp;AD2306&amp;"&amp;type=phone_number&amp;app_absent=0"</f>
        <v>https://web.whatsapp.com/send/?phone=628999007703&amp;text=Halo+,+Visual+AI+5S+mendeteksi+Violation%3A+METALDET1-LINE+14&amp;type=phone_number&amp;app_absent=0</v>
      </c>
      <c r="AF2306" t="b">
        <f>IF(ISNA(VLOOKUP(D2306&amp;"-"&amp;AB2306, Ref_Kontak!$A:$E, 4, FALSE)), FALSE, TRUE)</f>
        <v>0</v>
      </c>
      <c r="AG2306" t="str">
        <f>_xlfn.IFNA(VLOOKUP(Z2306,Ref_Kontak!H:H,1,FALSE),"FALSE")</f>
        <v>628999007703</v>
      </c>
      <c r="AH2306" t="str">
        <f t="shared" ref="AH2306:AH2369" si="365">G2306&amp;"-"&amp;D2306</f>
        <v>METALDET1-LINE 14</v>
      </c>
      <c r="AI2306">
        <f>IF(I2306="violation",COUNTIF($AH$1:AH2306,AH2306),0)</f>
        <v>10</v>
      </c>
      <c r="AJ2306" t="str">
        <f t="shared" si="356"/>
        <v>violation-METALDET1</v>
      </c>
      <c r="AK2306">
        <f>IF(I2306="violation",COUNTIF($AJ$1:AJ2306,AJ2306),FALSE)</f>
        <v>1867</v>
      </c>
      <c r="AL2306">
        <f t="shared" si="357"/>
        <v>0</v>
      </c>
      <c r="AM2306">
        <f t="shared" si="358"/>
        <v>3</v>
      </c>
      <c r="AN2306" t="str">
        <f t="shared" si="359"/>
        <v>ALERT! 3 Violation founded @METALDET1</v>
      </c>
    </row>
    <row r="2307" spans="1:40">
      <c r="A2307" t="s">
        <v>120</v>
      </c>
      <c r="B2307" t="s">
        <v>121</v>
      </c>
      <c r="C2307" t="s">
        <v>1346</v>
      </c>
      <c r="D2307" t="s">
        <v>1232</v>
      </c>
      <c r="E2307">
        <v>1</v>
      </c>
      <c r="G2307" t="s">
        <v>124</v>
      </c>
      <c r="I2307" t="s">
        <v>125</v>
      </c>
      <c r="Z2307" t="str">
        <f>IFERROR(MID(AA2307,FIND("-",H2307,1)+1,20),_xlfn.IFNA(VLOOKUP(F2307&amp;"-"&amp;AA2307,Ref_Kontak!$A:$E,4,FALSE),Ref_Kontak!$H$2))</f>
        <v>628999007703</v>
      </c>
      <c r="AA2307" t="str">
        <f t="shared" si="360"/>
        <v/>
      </c>
      <c r="AB2307" t="str">
        <f t="shared" si="361"/>
        <v/>
      </c>
      <c r="AC2307" t="str">
        <f t="shared" si="362"/>
        <v>628999007703</v>
      </c>
      <c r="AD2307" t="str">
        <f t="shared" si="363"/>
        <v>Halo+,+Visual+AI+5S+mendeteksi+Violation%3A+GUDANGEXP1-LINE+9</v>
      </c>
      <c r="AE2307" t="str">
        <f t="shared" si="364"/>
        <v>https://web.whatsapp.com/send/?phone=628999007703&amp;text=Halo+,+Visual+AI+5S+mendeteksi+Violation%3A+GUDANGEXP1-LINE+9&amp;type=phone_number&amp;app_absent=0</v>
      </c>
      <c r="AF2307" t="b">
        <f>IF(ISNA(VLOOKUP(D2307&amp;"-"&amp;AB2307, Ref_Kontak!$A:$E, 4, FALSE)), FALSE, TRUE)</f>
        <v>0</v>
      </c>
      <c r="AG2307" t="str">
        <f>_xlfn.IFNA(VLOOKUP(Z2307,Ref_Kontak!H:H,1,FALSE),"FALSE")</f>
        <v>628999007703</v>
      </c>
      <c r="AH2307" t="str">
        <f t="shared" si="365"/>
        <v>GUDANGEXP1-LINE 9</v>
      </c>
      <c r="AI2307">
        <f>IF(I2307="violation",COUNTIF($AH$1:AH2307,AH2307),0)</f>
        <v>106</v>
      </c>
      <c r="AJ2307" t="str">
        <f t="shared" ref="AJ2307:AJ2370" si="366">I2307&amp;"-"&amp;G2307</f>
        <v>violation-GUDANGEXP1</v>
      </c>
      <c r="AK2307">
        <f>IF(I2307="violation",COUNTIF($AJ$1:AJ2307,AJ2307),FALSE)</f>
        <v>438</v>
      </c>
      <c r="AL2307">
        <f t="shared" ref="AL2307:AL2370" si="367">IF(AI2307=1,1,0)</f>
        <v>0</v>
      </c>
      <c r="AM2307">
        <f t="shared" ref="AM2307:AM2370" si="368">SUMIF($AJ$2:$AJ$5516,AJ2307,$AL$2:$AL$5516)</f>
        <v>8</v>
      </c>
      <c r="AN2307" t="str">
        <f t="shared" ref="AN2307:AN2370" si="369">"ALERT! " &amp;AM2307&amp; " Violation founded @"&amp;G2307</f>
        <v>ALERT! 8 Violation founded @GUDANGEXP1</v>
      </c>
    </row>
    <row r="2308" spans="1:40">
      <c r="A2308" t="s">
        <v>120</v>
      </c>
      <c r="B2308" t="s">
        <v>121</v>
      </c>
      <c r="C2308" t="s">
        <v>1346</v>
      </c>
      <c r="D2308" t="s">
        <v>129</v>
      </c>
      <c r="E2308">
        <v>1</v>
      </c>
      <c r="G2308" t="s">
        <v>124</v>
      </c>
      <c r="I2308" t="s">
        <v>125</v>
      </c>
      <c r="Z2308" t="str">
        <f>IFERROR(MID(AA2308,FIND("-",H2308,1)+1,20),_xlfn.IFNA(VLOOKUP(F2308&amp;"-"&amp;AA2308,Ref_Kontak!$A:$E,4,FALSE),Ref_Kontak!$H$2))</f>
        <v>628999007703</v>
      </c>
      <c r="AA2308" t="str">
        <f t="shared" si="360"/>
        <v/>
      </c>
      <c r="AB2308" t="str">
        <f t="shared" si="361"/>
        <v/>
      </c>
      <c r="AC2308" t="str">
        <f t="shared" si="362"/>
        <v>628999007703</v>
      </c>
      <c r="AD2308" t="str">
        <f t="shared" si="363"/>
        <v>Halo+,+Visual+AI+5S+mendeteksi+Violation%3A+GUDANGEXP1-LINE+8</v>
      </c>
      <c r="AE2308" t="str">
        <f t="shared" si="364"/>
        <v>https://web.whatsapp.com/send/?phone=628999007703&amp;text=Halo+,+Visual+AI+5S+mendeteksi+Violation%3A+GUDANGEXP1-LINE+8&amp;type=phone_number&amp;app_absent=0</v>
      </c>
      <c r="AF2308" t="b">
        <f>IF(ISNA(VLOOKUP(D2308&amp;"-"&amp;AB2308, Ref_Kontak!$A:$E, 4, FALSE)), FALSE, TRUE)</f>
        <v>0</v>
      </c>
      <c r="AG2308" t="str">
        <f>_xlfn.IFNA(VLOOKUP(Z2308,Ref_Kontak!H:H,1,FALSE),"FALSE")</f>
        <v>628999007703</v>
      </c>
      <c r="AH2308" t="str">
        <f t="shared" si="365"/>
        <v>GUDANGEXP1-LINE 8</v>
      </c>
      <c r="AI2308">
        <f>IF(I2308="violation",COUNTIF($AH$1:AH2308,AH2308),0)</f>
        <v>100</v>
      </c>
      <c r="AJ2308" t="str">
        <f t="shared" si="366"/>
        <v>violation-GUDANGEXP1</v>
      </c>
      <c r="AK2308">
        <f>IF(I2308="violation",COUNTIF($AJ$1:AJ2308,AJ2308),FALSE)</f>
        <v>439</v>
      </c>
      <c r="AL2308">
        <f t="shared" si="367"/>
        <v>0</v>
      </c>
      <c r="AM2308">
        <f t="shared" si="368"/>
        <v>8</v>
      </c>
      <c r="AN2308" t="str">
        <f t="shared" si="369"/>
        <v>ALERT! 8 Violation founded @GUDANGEXP1</v>
      </c>
    </row>
    <row r="2309" spans="1:40">
      <c r="A2309" t="s">
        <v>120</v>
      </c>
      <c r="B2309" t="s">
        <v>121</v>
      </c>
      <c r="C2309" t="s">
        <v>1347</v>
      </c>
      <c r="D2309" t="s">
        <v>129</v>
      </c>
      <c r="E2309">
        <v>1</v>
      </c>
      <c r="G2309" t="s">
        <v>130</v>
      </c>
      <c r="I2309" t="s">
        <v>125</v>
      </c>
      <c r="Z2309" t="str">
        <f>IFERROR(MID(AA2309,FIND("-",H2309,1)+1,20),_xlfn.IFNA(VLOOKUP(F2309&amp;"-"&amp;AA2309,Ref_Kontak!$A:$E,4,FALSE),Ref_Kontak!$H$2))</f>
        <v>628999007703</v>
      </c>
      <c r="AA2309" t="str">
        <f t="shared" si="360"/>
        <v/>
      </c>
      <c r="AB2309" t="str">
        <f t="shared" si="361"/>
        <v/>
      </c>
      <c r="AC2309" t="str">
        <f t="shared" si="362"/>
        <v>628999007703</v>
      </c>
      <c r="AD2309" t="str">
        <f t="shared" si="363"/>
        <v>Halo+,+Visual+AI+5S+mendeteksi+Violation%3A+METALDET1-LINE+8</v>
      </c>
      <c r="AE2309" t="str">
        <f t="shared" si="364"/>
        <v>https://web.whatsapp.com/send/?phone=628999007703&amp;text=Halo+,+Visual+AI+5S+mendeteksi+Violation%3A+METALDET1-LINE+8&amp;type=phone_number&amp;app_absent=0</v>
      </c>
      <c r="AF2309" t="b">
        <f>IF(ISNA(VLOOKUP(D2309&amp;"-"&amp;AB2309, Ref_Kontak!$A:$E, 4, FALSE)), FALSE, TRUE)</f>
        <v>0</v>
      </c>
      <c r="AG2309" t="str">
        <f>_xlfn.IFNA(VLOOKUP(Z2309,Ref_Kontak!H:H,1,FALSE),"FALSE")</f>
        <v>628999007703</v>
      </c>
      <c r="AH2309" t="str">
        <f t="shared" si="365"/>
        <v>METALDET1-LINE 8</v>
      </c>
      <c r="AI2309">
        <f>IF(I2309="violation",COUNTIF($AH$1:AH2309,AH2309),0)</f>
        <v>1009</v>
      </c>
      <c r="AJ2309" t="str">
        <f t="shared" si="366"/>
        <v>violation-METALDET1</v>
      </c>
      <c r="AK2309">
        <f>IF(I2309="violation",COUNTIF($AJ$1:AJ2309,AJ2309),FALSE)</f>
        <v>1868</v>
      </c>
      <c r="AL2309">
        <f t="shared" si="367"/>
        <v>0</v>
      </c>
      <c r="AM2309">
        <f t="shared" si="368"/>
        <v>3</v>
      </c>
      <c r="AN2309" t="str">
        <f t="shared" si="369"/>
        <v>ALERT! 3 Violation founded @METALDET1</v>
      </c>
    </row>
    <row r="2310" spans="1:40">
      <c r="A2310" t="s">
        <v>120</v>
      </c>
      <c r="B2310" t="s">
        <v>121</v>
      </c>
      <c r="C2310" t="s">
        <v>1347</v>
      </c>
      <c r="D2310" t="s">
        <v>589</v>
      </c>
      <c r="E2310">
        <v>1</v>
      </c>
      <c r="G2310" t="s">
        <v>130</v>
      </c>
      <c r="I2310" t="s">
        <v>125</v>
      </c>
      <c r="Z2310" t="str">
        <f>IFERROR(MID(AA2310,FIND("-",H2310,1)+1,20),_xlfn.IFNA(VLOOKUP(F2310&amp;"-"&amp;AA2310,Ref_Kontak!$A:$E,4,FALSE),Ref_Kontak!$H$2))</f>
        <v>628999007703</v>
      </c>
      <c r="AA2310" t="str">
        <f t="shared" si="360"/>
        <v/>
      </c>
      <c r="AB2310" t="str">
        <f t="shared" si="361"/>
        <v/>
      </c>
      <c r="AC2310" t="str">
        <f t="shared" si="362"/>
        <v>628999007703</v>
      </c>
      <c r="AD2310" t="str">
        <f t="shared" si="363"/>
        <v>Halo+,+Visual+AI+5S+mendeteksi+Violation%3A+METALDET1-LINE+13</v>
      </c>
      <c r="AE2310" t="str">
        <f t="shared" si="364"/>
        <v>https://web.whatsapp.com/send/?phone=628999007703&amp;text=Halo+,+Visual+AI+5S+mendeteksi+Violation%3A+METALDET1-LINE+13&amp;type=phone_number&amp;app_absent=0</v>
      </c>
      <c r="AF2310" t="b">
        <f>IF(ISNA(VLOOKUP(D2310&amp;"-"&amp;AB2310, Ref_Kontak!$A:$E, 4, FALSE)), FALSE, TRUE)</f>
        <v>0</v>
      </c>
      <c r="AG2310" t="str">
        <f>_xlfn.IFNA(VLOOKUP(Z2310,Ref_Kontak!H:H,1,FALSE),"FALSE")</f>
        <v>628999007703</v>
      </c>
      <c r="AH2310" t="str">
        <f t="shared" si="365"/>
        <v>METALDET1-LINE 13</v>
      </c>
      <c r="AI2310">
        <f>IF(I2310="violation",COUNTIF($AH$1:AH2310,AH2310),0)</f>
        <v>851</v>
      </c>
      <c r="AJ2310" t="str">
        <f t="shared" si="366"/>
        <v>violation-METALDET1</v>
      </c>
      <c r="AK2310">
        <f>IF(I2310="violation",COUNTIF($AJ$1:AJ2310,AJ2310),FALSE)</f>
        <v>1869</v>
      </c>
      <c r="AL2310">
        <f t="shared" si="367"/>
        <v>0</v>
      </c>
      <c r="AM2310">
        <f t="shared" si="368"/>
        <v>3</v>
      </c>
      <c r="AN2310" t="str">
        <f t="shared" si="369"/>
        <v>ALERT! 3 Violation founded @METALDET1</v>
      </c>
    </row>
    <row r="2311" spans="1:40">
      <c r="A2311" t="s">
        <v>120</v>
      </c>
      <c r="B2311" t="s">
        <v>121</v>
      </c>
      <c r="C2311" t="s">
        <v>1347</v>
      </c>
      <c r="D2311" t="s">
        <v>52</v>
      </c>
      <c r="E2311">
        <v>1</v>
      </c>
      <c r="G2311" t="s">
        <v>130</v>
      </c>
      <c r="I2311" t="s">
        <v>125</v>
      </c>
      <c r="Z2311" t="str">
        <f>IFERROR(MID(AA2311,FIND("-",H2311,1)+1,20),_xlfn.IFNA(VLOOKUP(F2311&amp;"-"&amp;AA2311,Ref_Kontak!$A:$E,4,FALSE),Ref_Kontak!$H$2))</f>
        <v>628999007703</v>
      </c>
      <c r="AA2311" t="str">
        <f t="shared" si="360"/>
        <v/>
      </c>
      <c r="AB2311" t="str">
        <f t="shared" si="361"/>
        <v/>
      </c>
      <c r="AC2311" t="str">
        <f t="shared" si="362"/>
        <v>628999007703</v>
      </c>
      <c r="AD2311" t="str">
        <f t="shared" si="363"/>
        <v>Halo+,+Visual+AI+5S+mendeteksi+Violation%3A+METALDET1-LINE+14</v>
      </c>
      <c r="AE2311" t="str">
        <f t="shared" si="364"/>
        <v>https://web.whatsapp.com/send/?phone=628999007703&amp;text=Halo+,+Visual+AI+5S+mendeteksi+Violation%3A+METALDET1-LINE+14&amp;type=phone_number&amp;app_absent=0</v>
      </c>
      <c r="AF2311" t="b">
        <f>IF(ISNA(VLOOKUP(D2311&amp;"-"&amp;AB2311, Ref_Kontak!$A:$E, 4, FALSE)), FALSE, TRUE)</f>
        <v>0</v>
      </c>
      <c r="AG2311" t="str">
        <f>_xlfn.IFNA(VLOOKUP(Z2311,Ref_Kontak!H:H,1,FALSE),"FALSE")</f>
        <v>628999007703</v>
      </c>
      <c r="AH2311" t="str">
        <f t="shared" si="365"/>
        <v>METALDET1-LINE 14</v>
      </c>
      <c r="AI2311">
        <f>IF(I2311="violation",COUNTIF($AH$1:AH2311,AH2311),0)</f>
        <v>11</v>
      </c>
      <c r="AJ2311" t="str">
        <f t="shared" si="366"/>
        <v>violation-METALDET1</v>
      </c>
      <c r="AK2311">
        <f>IF(I2311="violation",COUNTIF($AJ$1:AJ2311,AJ2311),FALSE)</f>
        <v>1870</v>
      </c>
      <c r="AL2311">
        <f t="shared" si="367"/>
        <v>0</v>
      </c>
      <c r="AM2311">
        <f t="shared" si="368"/>
        <v>3</v>
      </c>
      <c r="AN2311" t="str">
        <f t="shared" si="369"/>
        <v>ALERT! 3 Violation founded @METALDET1</v>
      </c>
    </row>
    <row r="2312" spans="1:40">
      <c r="A2312" t="s">
        <v>120</v>
      </c>
      <c r="B2312" t="s">
        <v>121</v>
      </c>
      <c r="C2312" t="s">
        <v>1347</v>
      </c>
      <c r="D2312" t="s">
        <v>1232</v>
      </c>
      <c r="E2312">
        <v>1</v>
      </c>
      <c r="G2312" t="s">
        <v>124</v>
      </c>
      <c r="I2312" t="s">
        <v>125</v>
      </c>
      <c r="Z2312" t="str">
        <f>IFERROR(MID(AA2312,FIND("-",H2312,1)+1,20),_xlfn.IFNA(VLOOKUP(F2312&amp;"-"&amp;AA2312,Ref_Kontak!$A:$E,4,FALSE),Ref_Kontak!$H$2))</f>
        <v>628999007703</v>
      </c>
      <c r="AA2312" t="str">
        <f t="shared" si="360"/>
        <v/>
      </c>
      <c r="AB2312" t="str">
        <f t="shared" si="361"/>
        <v/>
      </c>
      <c r="AC2312" t="str">
        <f t="shared" si="362"/>
        <v>628999007703</v>
      </c>
      <c r="AD2312" t="str">
        <f t="shared" si="363"/>
        <v>Halo+,+Visual+AI+5S+mendeteksi+Violation%3A+GUDANGEXP1-LINE+9</v>
      </c>
      <c r="AE2312" t="str">
        <f t="shared" si="364"/>
        <v>https://web.whatsapp.com/send/?phone=628999007703&amp;text=Halo+,+Visual+AI+5S+mendeteksi+Violation%3A+GUDANGEXP1-LINE+9&amp;type=phone_number&amp;app_absent=0</v>
      </c>
      <c r="AF2312" t="b">
        <f>IF(ISNA(VLOOKUP(D2312&amp;"-"&amp;AB2312, Ref_Kontak!$A:$E, 4, FALSE)), FALSE, TRUE)</f>
        <v>0</v>
      </c>
      <c r="AG2312" t="str">
        <f>_xlfn.IFNA(VLOOKUP(Z2312,Ref_Kontak!H:H,1,FALSE),"FALSE")</f>
        <v>628999007703</v>
      </c>
      <c r="AH2312" t="str">
        <f t="shared" si="365"/>
        <v>GUDANGEXP1-LINE 9</v>
      </c>
      <c r="AI2312">
        <f>IF(I2312="violation",COUNTIF($AH$1:AH2312,AH2312),0)</f>
        <v>107</v>
      </c>
      <c r="AJ2312" t="str">
        <f t="shared" si="366"/>
        <v>violation-GUDANGEXP1</v>
      </c>
      <c r="AK2312">
        <f>IF(I2312="violation",COUNTIF($AJ$1:AJ2312,AJ2312),FALSE)</f>
        <v>440</v>
      </c>
      <c r="AL2312">
        <f t="shared" si="367"/>
        <v>0</v>
      </c>
      <c r="AM2312">
        <f t="shared" si="368"/>
        <v>8</v>
      </c>
      <c r="AN2312" t="str">
        <f t="shared" si="369"/>
        <v>ALERT! 8 Violation founded @GUDANGEXP1</v>
      </c>
    </row>
    <row r="2313" spans="1:40">
      <c r="A2313" t="s">
        <v>120</v>
      </c>
      <c r="B2313" t="s">
        <v>121</v>
      </c>
      <c r="C2313" t="s">
        <v>1347</v>
      </c>
      <c r="D2313" t="s">
        <v>129</v>
      </c>
      <c r="E2313">
        <v>1</v>
      </c>
      <c r="G2313" t="s">
        <v>124</v>
      </c>
      <c r="I2313" t="s">
        <v>125</v>
      </c>
      <c r="Z2313" t="str">
        <f>IFERROR(MID(AA2313,FIND("-",H2313,1)+1,20),_xlfn.IFNA(VLOOKUP(F2313&amp;"-"&amp;AA2313,Ref_Kontak!$A:$E,4,FALSE),Ref_Kontak!$H$2))</f>
        <v>628999007703</v>
      </c>
      <c r="AA2313" t="str">
        <f t="shared" si="360"/>
        <v/>
      </c>
      <c r="AB2313" t="str">
        <f t="shared" si="361"/>
        <v/>
      </c>
      <c r="AC2313" t="str">
        <f t="shared" si="362"/>
        <v>628999007703</v>
      </c>
      <c r="AD2313" t="str">
        <f t="shared" si="363"/>
        <v>Halo+,+Visual+AI+5S+mendeteksi+Violation%3A+GUDANGEXP1-LINE+8</v>
      </c>
      <c r="AE2313" t="str">
        <f t="shared" si="364"/>
        <v>https://web.whatsapp.com/send/?phone=628999007703&amp;text=Halo+,+Visual+AI+5S+mendeteksi+Violation%3A+GUDANGEXP1-LINE+8&amp;type=phone_number&amp;app_absent=0</v>
      </c>
      <c r="AF2313" t="b">
        <f>IF(ISNA(VLOOKUP(D2313&amp;"-"&amp;AB2313, Ref_Kontak!$A:$E, 4, FALSE)), FALSE, TRUE)</f>
        <v>0</v>
      </c>
      <c r="AG2313" t="str">
        <f>_xlfn.IFNA(VLOOKUP(Z2313,Ref_Kontak!H:H,1,FALSE),"FALSE")</f>
        <v>628999007703</v>
      </c>
      <c r="AH2313" t="str">
        <f t="shared" si="365"/>
        <v>GUDANGEXP1-LINE 8</v>
      </c>
      <c r="AI2313">
        <f>IF(I2313="violation",COUNTIF($AH$1:AH2313,AH2313),0)</f>
        <v>101</v>
      </c>
      <c r="AJ2313" t="str">
        <f t="shared" si="366"/>
        <v>violation-GUDANGEXP1</v>
      </c>
      <c r="AK2313">
        <f>IF(I2313="violation",COUNTIF($AJ$1:AJ2313,AJ2313),FALSE)</f>
        <v>441</v>
      </c>
      <c r="AL2313">
        <f t="shared" si="367"/>
        <v>0</v>
      </c>
      <c r="AM2313">
        <f t="shared" si="368"/>
        <v>8</v>
      </c>
      <c r="AN2313" t="str">
        <f t="shared" si="369"/>
        <v>ALERT! 8 Violation founded @GUDANGEXP1</v>
      </c>
    </row>
    <row r="2314" spans="1:40">
      <c r="A2314" t="s">
        <v>120</v>
      </c>
      <c r="B2314" t="s">
        <v>121</v>
      </c>
      <c r="C2314" t="s">
        <v>1348</v>
      </c>
      <c r="D2314" t="s">
        <v>129</v>
      </c>
      <c r="E2314">
        <v>1</v>
      </c>
      <c r="G2314" t="s">
        <v>130</v>
      </c>
      <c r="I2314" t="s">
        <v>125</v>
      </c>
      <c r="Z2314" t="str">
        <f>IFERROR(MID(AA2314,FIND("-",H2314,1)+1,20),_xlfn.IFNA(VLOOKUP(F2314&amp;"-"&amp;AA2314,Ref_Kontak!$A:$E,4,FALSE),Ref_Kontak!$H$2))</f>
        <v>628999007703</v>
      </c>
      <c r="AA2314" t="str">
        <f t="shared" si="360"/>
        <v/>
      </c>
      <c r="AB2314" t="str">
        <f t="shared" si="361"/>
        <v/>
      </c>
      <c r="AC2314" t="str">
        <f t="shared" si="362"/>
        <v>628999007703</v>
      </c>
      <c r="AD2314" t="str">
        <f t="shared" si="363"/>
        <v>Halo+,+Visual+AI+5S+mendeteksi+Violation%3A+METALDET1-LINE+8</v>
      </c>
      <c r="AE2314" t="str">
        <f t="shared" si="364"/>
        <v>https://web.whatsapp.com/send/?phone=628999007703&amp;text=Halo+,+Visual+AI+5S+mendeteksi+Violation%3A+METALDET1-LINE+8&amp;type=phone_number&amp;app_absent=0</v>
      </c>
      <c r="AF2314" t="b">
        <f>IF(ISNA(VLOOKUP(D2314&amp;"-"&amp;AB2314, Ref_Kontak!$A:$E, 4, FALSE)), FALSE, TRUE)</f>
        <v>0</v>
      </c>
      <c r="AG2314" t="str">
        <f>_xlfn.IFNA(VLOOKUP(Z2314,Ref_Kontak!H:H,1,FALSE),"FALSE")</f>
        <v>628999007703</v>
      </c>
      <c r="AH2314" t="str">
        <f t="shared" si="365"/>
        <v>METALDET1-LINE 8</v>
      </c>
      <c r="AI2314">
        <f>IF(I2314="violation",COUNTIF($AH$1:AH2314,AH2314),0)</f>
        <v>1010</v>
      </c>
      <c r="AJ2314" t="str">
        <f t="shared" si="366"/>
        <v>violation-METALDET1</v>
      </c>
      <c r="AK2314">
        <f>IF(I2314="violation",COUNTIF($AJ$1:AJ2314,AJ2314),FALSE)</f>
        <v>1871</v>
      </c>
      <c r="AL2314">
        <f t="shared" si="367"/>
        <v>0</v>
      </c>
      <c r="AM2314">
        <f t="shared" si="368"/>
        <v>3</v>
      </c>
      <c r="AN2314" t="str">
        <f t="shared" si="369"/>
        <v>ALERT! 3 Violation founded @METALDET1</v>
      </c>
    </row>
    <row r="2315" spans="1:40">
      <c r="A2315" t="s">
        <v>120</v>
      </c>
      <c r="B2315" t="s">
        <v>121</v>
      </c>
      <c r="C2315" t="s">
        <v>1348</v>
      </c>
      <c r="D2315" t="s">
        <v>1232</v>
      </c>
      <c r="E2315">
        <v>1</v>
      </c>
      <c r="G2315" t="s">
        <v>124</v>
      </c>
      <c r="I2315" t="s">
        <v>125</v>
      </c>
      <c r="Z2315" t="str">
        <f>IFERROR(MID(AA2315,FIND("-",H2315,1)+1,20),_xlfn.IFNA(VLOOKUP(F2315&amp;"-"&amp;AA2315,Ref_Kontak!$A:$E,4,FALSE),Ref_Kontak!$H$2))</f>
        <v>628999007703</v>
      </c>
      <c r="AA2315" t="str">
        <f t="shared" si="360"/>
        <v/>
      </c>
      <c r="AB2315" t="str">
        <f t="shared" si="361"/>
        <v/>
      </c>
      <c r="AC2315" t="str">
        <f t="shared" si="362"/>
        <v>628999007703</v>
      </c>
      <c r="AD2315" t="str">
        <f t="shared" si="363"/>
        <v>Halo+,+Visual+AI+5S+mendeteksi+Violation%3A+GUDANGEXP1-LINE+9</v>
      </c>
      <c r="AE2315" t="str">
        <f t="shared" si="364"/>
        <v>https://web.whatsapp.com/send/?phone=628999007703&amp;text=Halo+,+Visual+AI+5S+mendeteksi+Violation%3A+GUDANGEXP1-LINE+9&amp;type=phone_number&amp;app_absent=0</v>
      </c>
      <c r="AF2315" t="b">
        <f>IF(ISNA(VLOOKUP(D2315&amp;"-"&amp;AB2315, Ref_Kontak!$A:$E, 4, FALSE)), FALSE, TRUE)</f>
        <v>0</v>
      </c>
      <c r="AG2315" t="str">
        <f>_xlfn.IFNA(VLOOKUP(Z2315,Ref_Kontak!H:H,1,FALSE),"FALSE")</f>
        <v>628999007703</v>
      </c>
      <c r="AH2315" t="str">
        <f t="shared" si="365"/>
        <v>GUDANGEXP1-LINE 9</v>
      </c>
      <c r="AI2315">
        <f>IF(I2315="violation",COUNTIF($AH$1:AH2315,AH2315),0)</f>
        <v>108</v>
      </c>
      <c r="AJ2315" t="str">
        <f t="shared" si="366"/>
        <v>violation-GUDANGEXP1</v>
      </c>
      <c r="AK2315">
        <f>IF(I2315="violation",COUNTIF($AJ$1:AJ2315,AJ2315),FALSE)</f>
        <v>442</v>
      </c>
      <c r="AL2315">
        <f t="shared" si="367"/>
        <v>0</v>
      </c>
      <c r="AM2315">
        <f t="shared" si="368"/>
        <v>8</v>
      </c>
      <c r="AN2315" t="str">
        <f t="shared" si="369"/>
        <v>ALERT! 8 Violation founded @GUDANGEXP1</v>
      </c>
    </row>
    <row r="2316" spans="1:40">
      <c r="A2316" t="s">
        <v>120</v>
      </c>
      <c r="B2316" t="s">
        <v>121</v>
      </c>
      <c r="C2316" t="s">
        <v>1349</v>
      </c>
      <c r="D2316" t="s">
        <v>129</v>
      </c>
      <c r="E2316">
        <v>1</v>
      </c>
      <c r="G2316" t="s">
        <v>124</v>
      </c>
      <c r="I2316" t="s">
        <v>125</v>
      </c>
      <c r="Z2316" t="str">
        <f>IFERROR(MID(AA2316,FIND("-",H2316,1)+1,20),_xlfn.IFNA(VLOOKUP(F2316&amp;"-"&amp;AA2316,Ref_Kontak!$A:$E,4,FALSE),Ref_Kontak!$H$2))</f>
        <v>628999007703</v>
      </c>
      <c r="AA2316" t="str">
        <f t="shared" si="360"/>
        <v/>
      </c>
      <c r="AB2316" t="str">
        <f t="shared" si="361"/>
        <v/>
      </c>
      <c r="AC2316" t="str">
        <f t="shared" si="362"/>
        <v>628999007703</v>
      </c>
      <c r="AD2316" t="str">
        <f t="shared" si="363"/>
        <v>Halo+,+Visual+AI+5S+mendeteksi+Violation%3A+GUDANGEXP1-LINE+8</v>
      </c>
      <c r="AE2316" t="str">
        <f t="shared" si="364"/>
        <v>https://web.whatsapp.com/send/?phone=628999007703&amp;text=Halo+,+Visual+AI+5S+mendeteksi+Violation%3A+GUDANGEXP1-LINE+8&amp;type=phone_number&amp;app_absent=0</v>
      </c>
      <c r="AF2316" t="b">
        <f>IF(ISNA(VLOOKUP(D2316&amp;"-"&amp;AB2316, Ref_Kontak!$A:$E, 4, FALSE)), FALSE, TRUE)</f>
        <v>0</v>
      </c>
      <c r="AG2316" t="str">
        <f>_xlfn.IFNA(VLOOKUP(Z2316,Ref_Kontak!H:H,1,FALSE),"FALSE")</f>
        <v>628999007703</v>
      </c>
      <c r="AH2316" t="str">
        <f t="shared" si="365"/>
        <v>GUDANGEXP1-LINE 8</v>
      </c>
      <c r="AI2316">
        <f>IF(I2316="violation",COUNTIF($AH$1:AH2316,AH2316),0)</f>
        <v>102</v>
      </c>
      <c r="AJ2316" t="str">
        <f t="shared" si="366"/>
        <v>violation-GUDANGEXP1</v>
      </c>
      <c r="AK2316">
        <f>IF(I2316="violation",COUNTIF($AJ$1:AJ2316,AJ2316),FALSE)</f>
        <v>443</v>
      </c>
      <c r="AL2316">
        <f t="shared" si="367"/>
        <v>0</v>
      </c>
      <c r="AM2316">
        <f t="shared" si="368"/>
        <v>8</v>
      </c>
      <c r="AN2316" t="str">
        <f t="shared" si="369"/>
        <v>ALERT! 8 Violation founded @GUDANGEXP1</v>
      </c>
    </row>
    <row r="2317" spans="1:40">
      <c r="A2317" t="s">
        <v>120</v>
      </c>
      <c r="B2317" t="s">
        <v>121</v>
      </c>
      <c r="C2317" t="s">
        <v>1349</v>
      </c>
      <c r="D2317" t="s">
        <v>589</v>
      </c>
      <c r="E2317">
        <v>1</v>
      </c>
      <c r="G2317" t="s">
        <v>130</v>
      </c>
      <c r="I2317" t="s">
        <v>125</v>
      </c>
      <c r="Z2317" t="str">
        <f>IFERROR(MID(AA2317,FIND("-",H2317,1)+1,20),_xlfn.IFNA(VLOOKUP(F2317&amp;"-"&amp;AA2317,Ref_Kontak!$A:$E,4,FALSE),Ref_Kontak!$H$2))</f>
        <v>628999007703</v>
      </c>
      <c r="AA2317" t="str">
        <f t="shared" si="360"/>
        <v/>
      </c>
      <c r="AB2317" t="str">
        <f t="shared" si="361"/>
        <v/>
      </c>
      <c r="AC2317" t="str">
        <f t="shared" si="362"/>
        <v>628999007703</v>
      </c>
      <c r="AD2317" t="str">
        <f t="shared" si="363"/>
        <v>Halo+,+Visual+AI+5S+mendeteksi+Violation%3A+METALDET1-LINE+13</v>
      </c>
      <c r="AE2317" t="str">
        <f t="shared" si="364"/>
        <v>https://web.whatsapp.com/send/?phone=628999007703&amp;text=Halo+,+Visual+AI+5S+mendeteksi+Violation%3A+METALDET1-LINE+13&amp;type=phone_number&amp;app_absent=0</v>
      </c>
      <c r="AF2317" t="b">
        <f>IF(ISNA(VLOOKUP(D2317&amp;"-"&amp;AB2317, Ref_Kontak!$A:$E, 4, FALSE)), FALSE, TRUE)</f>
        <v>0</v>
      </c>
      <c r="AG2317" t="str">
        <f>_xlfn.IFNA(VLOOKUP(Z2317,Ref_Kontak!H:H,1,FALSE),"FALSE")</f>
        <v>628999007703</v>
      </c>
      <c r="AH2317" t="str">
        <f t="shared" si="365"/>
        <v>METALDET1-LINE 13</v>
      </c>
      <c r="AI2317">
        <f>IF(I2317="violation",COUNTIF($AH$1:AH2317,AH2317),0)</f>
        <v>852</v>
      </c>
      <c r="AJ2317" t="str">
        <f t="shared" si="366"/>
        <v>violation-METALDET1</v>
      </c>
      <c r="AK2317">
        <f>IF(I2317="violation",COUNTIF($AJ$1:AJ2317,AJ2317),FALSE)</f>
        <v>1872</v>
      </c>
      <c r="AL2317">
        <f t="shared" si="367"/>
        <v>0</v>
      </c>
      <c r="AM2317">
        <f t="shared" si="368"/>
        <v>3</v>
      </c>
      <c r="AN2317" t="str">
        <f t="shared" si="369"/>
        <v>ALERT! 3 Violation founded @METALDET1</v>
      </c>
    </row>
    <row r="2318" spans="1:40">
      <c r="A2318" t="s">
        <v>120</v>
      </c>
      <c r="B2318" t="s">
        <v>121</v>
      </c>
      <c r="C2318" t="s">
        <v>1349</v>
      </c>
      <c r="D2318" t="s">
        <v>129</v>
      </c>
      <c r="E2318">
        <v>1</v>
      </c>
      <c r="G2318" t="s">
        <v>130</v>
      </c>
      <c r="I2318" t="s">
        <v>125</v>
      </c>
      <c r="Z2318" t="str">
        <f>IFERROR(MID(AA2318,FIND("-",H2318,1)+1,20),_xlfn.IFNA(VLOOKUP(F2318&amp;"-"&amp;AA2318,Ref_Kontak!$A:$E,4,FALSE),Ref_Kontak!$H$2))</f>
        <v>628999007703</v>
      </c>
      <c r="AA2318" t="str">
        <f t="shared" si="360"/>
        <v/>
      </c>
      <c r="AB2318" t="str">
        <f t="shared" si="361"/>
        <v/>
      </c>
      <c r="AC2318" t="str">
        <f t="shared" si="362"/>
        <v>628999007703</v>
      </c>
      <c r="AD2318" t="str">
        <f t="shared" si="363"/>
        <v>Halo+,+Visual+AI+5S+mendeteksi+Violation%3A+METALDET1-LINE+8</v>
      </c>
      <c r="AE2318" t="str">
        <f t="shared" si="364"/>
        <v>https://web.whatsapp.com/send/?phone=628999007703&amp;text=Halo+,+Visual+AI+5S+mendeteksi+Violation%3A+METALDET1-LINE+8&amp;type=phone_number&amp;app_absent=0</v>
      </c>
      <c r="AF2318" t="b">
        <f>IF(ISNA(VLOOKUP(D2318&amp;"-"&amp;AB2318, Ref_Kontak!$A:$E, 4, FALSE)), FALSE, TRUE)</f>
        <v>0</v>
      </c>
      <c r="AG2318" t="str">
        <f>_xlfn.IFNA(VLOOKUP(Z2318,Ref_Kontak!H:H,1,FALSE),"FALSE")</f>
        <v>628999007703</v>
      </c>
      <c r="AH2318" t="str">
        <f t="shared" si="365"/>
        <v>METALDET1-LINE 8</v>
      </c>
      <c r="AI2318">
        <f>IF(I2318="violation",COUNTIF($AH$1:AH2318,AH2318),0)</f>
        <v>1011</v>
      </c>
      <c r="AJ2318" t="str">
        <f t="shared" si="366"/>
        <v>violation-METALDET1</v>
      </c>
      <c r="AK2318">
        <f>IF(I2318="violation",COUNTIF($AJ$1:AJ2318,AJ2318),FALSE)</f>
        <v>1873</v>
      </c>
      <c r="AL2318">
        <f t="shared" si="367"/>
        <v>0</v>
      </c>
      <c r="AM2318">
        <f t="shared" si="368"/>
        <v>3</v>
      </c>
      <c r="AN2318" t="str">
        <f t="shared" si="369"/>
        <v>ALERT! 3 Violation founded @METALDET1</v>
      </c>
    </row>
    <row r="2319" spans="1:40">
      <c r="A2319" t="s">
        <v>120</v>
      </c>
      <c r="B2319" t="s">
        <v>121</v>
      </c>
      <c r="C2319" t="s">
        <v>1349</v>
      </c>
      <c r="D2319" t="s">
        <v>52</v>
      </c>
      <c r="E2319">
        <v>1</v>
      </c>
      <c r="G2319" t="s">
        <v>130</v>
      </c>
      <c r="I2319" t="s">
        <v>125</v>
      </c>
      <c r="Z2319" t="str">
        <f>IFERROR(MID(AA2319,FIND("-",H2319,1)+1,20),_xlfn.IFNA(VLOOKUP(F2319&amp;"-"&amp;AA2319,Ref_Kontak!$A:$E,4,FALSE),Ref_Kontak!$H$2))</f>
        <v>628999007703</v>
      </c>
      <c r="AA2319" t="str">
        <f t="shared" si="360"/>
        <v/>
      </c>
      <c r="AB2319" t="str">
        <f t="shared" si="361"/>
        <v/>
      </c>
      <c r="AC2319" t="str">
        <f t="shared" si="362"/>
        <v>628999007703</v>
      </c>
      <c r="AD2319" t="str">
        <f t="shared" si="363"/>
        <v>Halo+,+Visual+AI+5S+mendeteksi+Violation%3A+METALDET1-LINE+14</v>
      </c>
      <c r="AE2319" t="str">
        <f t="shared" si="364"/>
        <v>https://web.whatsapp.com/send/?phone=628999007703&amp;text=Halo+,+Visual+AI+5S+mendeteksi+Violation%3A+METALDET1-LINE+14&amp;type=phone_number&amp;app_absent=0</v>
      </c>
      <c r="AF2319" t="b">
        <f>IF(ISNA(VLOOKUP(D2319&amp;"-"&amp;AB2319, Ref_Kontak!$A:$E, 4, FALSE)), FALSE, TRUE)</f>
        <v>0</v>
      </c>
      <c r="AG2319" t="str">
        <f>_xlfn.IFNA(VLOOKUP(Z2319,Ref_Kontak!H:H,1,FALSE),"FALSE")</f>
        <v>628999007703</v>
      </c>
      <c r="AH2319" t="str">
        <f t="shared" si="365"/>
        <v>METALDET1-LINE 14</v>
      </c>
      <c r="AI2319">
        <f>IF(I2319="violation",COUNTIF($AH$1:AH2319,AH2319),0)</f>
        <v>12</v>
      </c>
      <c r="AJ2319" t="str">
        <f t="shared" si="366"/>
        <v>violation-METALDET1</v>
      </c>
      <c r="AK2319">
        <f>IF(I2319="violation",COUNTIF($AJ$1:AJ2319,AJ2319),FALSE)</f>
        <v>1874</v>
      </c>
      <c r="AL2319">
        <f t="shared" si="367"/>
        <v>0</v>
      </c>
      <c r="AM2319">
        <f t="shared" si="368"/>
        <v>3</v>
      </c>
      <c r="AN2319" t="str">
        <f t="shared" si="369"/>
        <v>ALERT! 3 Violation founded @METALDET1</v>
      </c>
    </row>
    <row r="2320" spans="1:40">
      <c r="A2320" t="s">
        <v>120</v>
      </c>
      <c r="B2320" t="s">
        <v>121</v>
      </c>
      <c r="C2320" t="s">
        <v>1349</v>
      </c>
      <c r="D2320" t="s">
        <v>589</v>
      </c>
      <c r="E2320">
        <v>1</v>
      </c>
      <c r="G2320" t="s">
        <v>130</v>
      </c>
      <c r="I2320" t="s">
        <v>125</v>
      </c>
      <c r="Z2320" t="str">
        <f>IFERROR(MID(AA2320,FIND("-",H2320,1)+1,20),_xlfn.IFNA(VLOOKUP(F2320&amp;"-"&amp;AA2320,Ref_Kontak!$A:$E,4,FALSE),Ref_Kontak!$H$2))</f>
        <v>628999007703</v>
      </c>
      <c r="AA2320" t="str">
        <f t="shared" si="360"/>
        <v/>
      </c>
      <c r="AB2320" t="str">
        <f t="shared" si="361"/>
        <v/>
      </c>
      <c r="AC2320" t="str">
        <f t="shared" si="362"/>
        <v>628999007703</v>
      </c>
      <c r="AD2320" t="str">
        <f t="shared" si="363"/>
        <v>Halo+,+Visual+AI+5S+mendeteksi+Violation%3A+METALDET1-LINE+13</v>
      </c>
      <c r="AE2320" t="str">
        <f t="shared" si="364"/>
        <v>https://web.whatsapp.com/send/?phone=628999007703&amp;text=Halo+,+Visual+AI+5S+mendeteksi+Violation%3A+METALDET1-LINE+13&amp;type=phone_number&amp;app_absent=0</v>
      </c>
      <c r="AF2320" t="b">
        <f>IF(ISNA(VLOOKUP(D2320&amp;"-"&amp;AB2320, Ref_Kontak!$A:$E, 4, FALSE)), FALSE, TRUE)</f>
        <v>0</v>
      </c>
      <c r="AG2320" t="str">
        <f>_xlfn.IFNA(VLOOKUP(Z2320,Ref_Kontak!H:H,1,FALSE),"FALSE")</f>
        <v>628999007703</v>
      </c>
      <c r="AH2320" t="str">
        <f t="shared" si="365"/>
        <v>METALDET1-LINE 13</v>
      </c>
      <c r="AI2320">
        <f>IF(I2320="violation",COUNTIF($AH$1:AH2320,AH2320),0)</f>
        <v>853</v>
      </c>
      <c r="AJ2320" t="str">
        <f t="shared" si="366"/>
        <v>violation-METALDET1</v>
      </c>
      <c r="AK2320">
        <f>IF(I2320="violation",COUNTIF($AJ$1:AJ2320,AJ2320),FALSE)</f>
        <v>1875</v>
      </c>
      <c r="AL2320">
        <f t="shared" si="367"/>
        <v>0</v>
      </c>
      <c r="AM2320">
        <f t="shared" si="368"/>
        <v>3</v>
      </c>
      <c r="AN2320" t="str">
        <f t="shared" si="369"/>
        <v>ALERT! 3 Violation founded @METALDET1</v>
      </c>
    </row>
    <row r="2321" spans="1:40">
      <c r="A2321" t="s">
        <v>120</v>
      </c>
      <c r="B2321" t="s">
        <v>121</v>
      </c>
      <c r="C2321" t="s">
        <v>1349</v>
      </c>
      <c r="D2321" t="s">
        <v>52</v>
      </c>
      <c r="E2321">
        <v>1</v>
      </c>
      <c r="G2321" t="s">
        <v>130</v>
      </c>
      <c r="I2321" t="s">
        <v>125</v>
      </c>
      <c r="Z2321" t="str">
        <f>IFERROR(MID(AA2321,FIND("-",H2321,1)+1,20),_xlfn.IFNA(VLOOKUP(F2321&amp;"-"&amp;AA2321,Ref_Kontak!$A:$E,4,FALSE),Ref_Kontak!$H$2))</f>
        <v>628999007703</v>
      </c>
      <c r="AA2321" t="str">
        <f t="shared" si="360"/>
        <v/>
      </c>
      <c r="AB2321" t="str">
        <f t="shared" si="361"/>
        <v/>
      </c>
      <c r="AC2321" t="str">
        <f t="shared" si="362"/>
        <v>628999007703</v>
      </c>
      <c r="AD2321" t="str">
        <f t="shared" si="363"/>
        <v>Halo+,+Visual+AI+5S+mendeteksi+Violation%3A+METALDET1-LINE+14</v>
      </c>
      <c r="AE2321" t="str">
        <f t="shared" si="364"/>
        <v>https://web.whatsapp.com/send/?phone=628999007703&amp;text=Halo+,+Visual+AI+5S+mendeteksi+Violation%3A+METALDET1-LINE+14&amp;type=phone_number&amp;app_absent=0</v>
      </c>
      <c r="AF2321" t="b">
        <f>IF(ISNA(VLOOKUP(D2321&amp;"-"&amp;AB2321, Ref_Kontak!$A:$E, 4, FALSE)), FALSE, TRUE)</f>
        <v>0</v>
      </c>
      <c r="AG2321" t="str">
        <f>_xlfn.IFNA(VLOOKUP(Z2321,Ref_Kontak!H:H,1,FALSE),"FALSE")</f>
        <v>628999007703</v>
      </c>
      <c r="AH2321" t="str">
        <f t="shared" si="365"/>
        <v>METALDET1-LINE 14</v>
      </c>
      <c r="AI2321">
        <f>IF(I2321="violation",COUNTIF($AH$1:AH2321,AH2321),0)</f>
        <v>13</v>
      </c>
      <c r="AJ2321" t="str">
        <f t="shared" si="366"/>
        <v>violation-METALDET1</v>
      </c>
      <c r="AK2321">
        <f>IF(I2321="violation",COUNTIF($AJ$1:AJ2321,AJ2321),FALSE)</f>
        <v>1876</v>
      </c>
      <c r="AL2321">
        <f t="shared" si="367"/>
        <v>0</v>
      </c>
      <c r="AM2321">
        <f t="shared" si="368"/>
        <v>3</v>
      </c>
      <c r="AN2321" t="str">
        <f t="shared" si="369"/>
        <v>ALERT! 3 Violation founded @METALDET1</v>
      </c>
    </row>
    <row r="2322" spans="1:40">
      <c r="A2322" t="s">
        <v>120</v>
      </c>
      <c r="B2322" t="s">
        <v>121</v>
      </c>
      <c r="C2322" t="s">
        <v>1349</v>
      </c>
      <c r="D2322" t="s">
        <v>1232</v>
      </c>
      <c r="E2322">
        <v>1</v>
      </c>
      <c r="G2322" t="s">
        <v>124</v>
      </c>
      <c r="I2322" t="s">
        <v>125</v>
      </c>
      <c r="Z2322" t="str">
        <f>IFERROR(MID(AA2322,FIND("-",H2322,1)+1,20),_xlfn.IFNA(VLOOKUP(F2322&amp;"-"&amp;AA2322,Ref_Kontak!$A:$E,4,FALSE),Ref_Kontak!$H$2))</f>
        <v>628999007703</v>
      </c>
      <c r="AA2322" t="str">
        <f t="shared" si="360"/>
        <v/>
      </c>
      <c r="AB2322" t="str">
        <f t="shared" si="361"/>
        <v/>
      </c>
      <c r="AC2322" t="str">
        <f t="shared" si="362"/>
        <v>628999007703</v>
      </c>
      <c r="AD2322" t="str">
        <f t="shared" si="363"/>
        <v>Halo+,+Visual+AI+5S+mendeteksi+Violation%3A+GUDANGEXP1-LINE+9</v>
      </c>
      <c r="AE2322" t="str">
        <f t="shared" si="364"/>
        <v>https://web.whatsapp.com/send/?phone=628999007703&amp;text=Halo+,+Visual+AI+5S+mendeteksi+Violation%3A+GUDANGEXP1-LINE+9&amp;type=phone_number&amp;app_absent=0</v>
      </c>
      <c r="AF2322" t="b">
        <f>IF(ISNA(VLOOKUP(D2322&amp;"-"&amp;AB2322, Ref_Kontak!$A:$E, 4, FALSE)), FALSE, TRUE)</f>
        <v>0</v>
      </c>
      <c r="AG2322" t="str">
        <f>_xlfn.IFNA(VLOOKUP(Z2322,Ref_Kontak!H:H,1,FALSE),"FALSE")</f>
        <v>628999007703</v>
      </c>
      <c r="AH2322" t="str">
        <f t="shared" si="365"/>
        <v>GUDANGEXP1-LINE 9</v>
      </c>
      <c r="AI2322">
        <f>IF(I2322="violation",COUNTIF($AH$1:AH2322,AH2322),0)</f>
        <v>109</v>
      </c>
      <c r="AJ2322" t="str">
        <f t="shared" si="366"/>
        <v>violation-GUDANGEXP1</v>
      </c>
      <c r="AK2322">
        <f>IF(I2322="violation",COUNTIF($AJ$1:AJ2322,AJ2322),FALSE)</f>
        <v>444</v>
      </c>
      <c r="AL2322">
        <f t="shared" si="367"/>
        <v>0</v>
      </c>
      <c r="AM2322">
        <f t="shared" si="368"/>
        <v>8</v>
      </c>
      <c r="AN2322" t="str">
        <f t="shared" si="369"/>
        <v>ALERT! 8 Violation founded @GUDANGEXP1</v>
      </c>
    </row>
    <row r="2323" spans="1:40">
      <c r="A2323" t="s">
        <v>120</v>
      </c>
      <c r="B2323" t="s">
        <v>121</v>
      </c>
      <c r="C2323" t="s">
        <v>1349</v>
      </c>
      <c r="D2323" t="s">
        <v>129</v>
      </c>
      <c r="E2323">
        <v>1</v>
      </c>
      <c r="G2323" t="s">
        <v>124</v>
      </c>
      <c r="I2323" t="s">
        <v>125</v>
      </c>
      <c r="Z2323" t="str">
        <f>IFERROR(MID(AA2323,FIND("-",H2323,1)+1,20),_xlfn.IFNA(VLOOKUP(F2323&amp;"-"&amp;AA2323,Ref_Kontak!$A:$E,4,FALSE),Ref_Kontak!$H$2))</f>
        <v>628999007703</v>
      </c>
      <c r="AA2323" t="str">
        <f t="shared" si="360"/>
        <v/>
      </c>
      <c r="AB2323" t="str">
        <f t="shared" si="361"/>
        <v/>
      </c>
      <c r="AC2323" t="str">
        <f t="shared" si="362"/>
        <v>628999007703</v>
      </c>
      <c r="AD2323" t="str">
        <f t="shared" si="363"/>
        <v>Halo+,+Visual+AI+5S+mendeteksi+Violation%3A+GUDANGEXP1-LINE+8</v>
      </c>
      <c r="AE2323" t="str">
        <f t="shared" si="364"/>
        <v>https://web.whatsapp.com/send/?phone=628999007703&amp;text=Halo+,+Visual+AI+5S+mendeteksi+Violation%3A+GUDANGEXP1-LINE+8&amp;type=phone_number&amp;app_absent=0</v>
      </c>
      <c r="AF2323" t="b">
        <f>IF(ISNA(VLOOKUP(D2323&amp;"-"&amp;AB2323, Ref_Kontak!$A:$E, 4, FALSE)), FALSE, TRUE)</f>
        <v>0</v>
      </c>
      <c r="AG2323" t="str">
        <f>_xlfn.IFNA(VLOOKUP(Z2323,Ref_Kontak!H:H,1,FALSE),"FALSE")</f>
        <v>628999007703</v>
      </c>
      <c r="AH2323" t="str">
        <f t="shared" si="365"/>
        <v>GUDANGEXP1-LINE 8</v>
      </c>
      <c r="AI2323">
        <f>IF(I2323="violation",COUNTIF($AH$1:AH2323,AH2323),0)</f>
        <v>103</v>
      </c>
      <c r="AJ2323" t="str">
        <f t="shared" si="366"/>
        <v>violation-GUDANGEXP1</v>
      </c>
      <c r="AK2323">
        <f>IF(I2323="violation",COUNTIF($AJ$1:AJ2323,AJ2323),FALSE)</f>
        <v>445</v>
      </c>
      <c r="AL2323">
        <f t="shared" si="367"/>
        <v>0</v>
      </c>
      <c r="AM2323">
        <f t="shared" si="368"/>
        <v>8</v>
      </c>
      <c r="AN2323" t="str">
        <f t="shared" si="369"/>
        <v>ALERT! 8 Violation founded @GUDANGEXP1</v>
      </c>
    </row>
    <row r="2324" spans="1:40">
      <c r="A2324" t="s">
        <v>120</v>
      </c>
      <c r="B2324" t="s">
        <v>121</v>
      </c>
      <c r="C2324" t="s">
        <v>1350</v>
      </c>
      <c r="D2324" t="s">
        <v>129</v>
      </c>
      <c r="E2324">
        <v>1</v>
      </c>
      <c r="G2324" t="s">
        <v>130</v>
      </c>
      <c r="I2324" t="s">
        <v>125</v>
      </c>
      <c r="Z2324" t="str">
        <f>IFERROR(MID(AA2324,FIND("-",H2324,1)+1,20),_xlfn.IFNA(VLOOKUP(F2324&amp;"-"&amp;AA2324,Ref_Kontak!$A:$E,4,FALSE),Ref_Kontak!$H$2))</f>
        <v>628999007703</v>
      </c>
      <c r="AA2324" t="str">
        <f t="shared" si="360"/>
        <v/>
      </c>
      <c r="AB2324" t="str">
        <f t="shared" si="361"/>
        <v/>
      </c>
      <c r="AC2324" t="str">
        <f t="shared" si="362"/>
        <v>628999007703</v>
      </c>
      <c r="AD2324" t="str">
        <f t="shared" si="363"/>
        <v>Halo+,+Visual+AI+5S+mendeteksi+Violation%3A+METALDET1-LINE+8</v>
      </c>
      <c r="AE2324" t="str">
        <f t="shared" si="364"/>
        <v>https://web.whatsapp.com/send/?phone=628999007703&amp;text=Halo+,+Visual+AI+5S+mendeteksi+Violation%3A+METALDET1-LINE+8&amp;type=phone_number&amp;app_absent=0</v>
      </c>
      <c r="AF2324" t="b">
        <f>IF(ISNA(VLOOKUP(D2324&amp;"-"&amp;AB2324, Ref_Kontak!$A:$E, 4, FALSE)), FALSE, TRUE)</f>
        <v>0</v>
      </c>
      <c r="AG2324" t="str">
        <f>_xlfn.IFNA(VLOOKUP(Z2324,Ref_Kontak!H:H,1,FALSE),"FALSE")</f>
        <v>628999007703</v>
      </c>
      <c r="AH2324" t="str">
        <f t="shared" si="365"/>
        <v>METALDET1-LINE 8</v>
      </c>
      <c r="AI2324">
        <f>IF(I2324="violation",COUNTIF($AH$1:AH2324,AH2324),0)</f>
        <v>1012</v>
      </c>
      <c r="AJ2324" t="str">
        <f t="shared" si="366"/>
        <v>violation-METALDET1</v>
      </c>
      <c r="AK2324">
        <f>IF(I2324="violation",COUNTIF($AJ$1:AJ2324,AJ2324),FALSE)</f>
        <v>1877</v>
      </c>
      <c r="AL2324">
        <f t="shared" si="367"/>
        <v>0</v>
      </c>
      <c r="AM2324">
        <f t="shared" si="368"/>
        <v>3</v>
      </c>
      <c r="AN2324" t="str">
        <f t="shared" si="369"/>
        <v>ALERT! 3 Violation founded @METALDET1</v>
      </c>
    </row>
    <row r="2325" spans="1:40">
      <c r="A2325" t="s">
        <v>120</v>
      </c>
      <c r="B2325" t="s">
        <v>121</v>
      </c>
      <c r="C2325" t="s">
        <v>1350</v>
      </c>
      <c r="D2325" t="s">
        <v>1232</v>
      </c>
      <c r="E2325">
        <v>1</v>
      </c>
      <c r="G2325" t="s">
        <v>124</v>
      </c>
      <c r="I2325" t="s">
        <v>125</v>
      </c>
      <c r="Z2325" t="str">
        <f>IFERROR(MID(AA2325,FIND("-",H2325,1)+1,20),_xlfn.IFNA(VLOOKUP(F2325&amp;"-"&amp;AA2325,Ref_Kontak!$A:$E,4,FALSE),Ref_Kontak!$H$2))</f>
        <v>628999007703</v>
      </c>
      <c r="AA2325" t="str">
        <f t="shared" si="360"/>
        <v/>
      </c>
      <c r="AB2325" t="str">
        <f t="shared" si="361"/>
        <v/>
      </c>
      <c r="AC2325" t="str">
        <f t="shared" si="362"/>
        <v>628999007703</v>
      </c>
      <c r="AD2325" t="str">
        <f t="shared" si="363"/>
        <v>Halo+,+Visual+AI+5S+mendeteksi+Violation%3A+GUDANGEXP1-LINE+9</v>
      </c>
      <c r="AE2325" t="str">
        <f t="shared" si="364"/>
        <v>https://web.whatsapp.com/send/?phone=628999007703&amp;text=Halo+,+Visual+AI+5S+mendeteksi+Violation%3A+GUDANGEXP1-LINE+9&amp;type=phone_number&amp;app_absent=0</v>
      </c>
      <c r="AF2325" t="b">
        <f>IF(ISNA(VLOOKUP(D2325&amp;"-"&amp;AB2325, Ref_Kontak!$A:$E, 4, FALSE)), FALSE, TRUE)</f>
        <v>0</v>
      </c>
      <c r="AG2325" t="str">
        <f>_xlfn.IFNA(VLOOKUP(Z2325,Ref_Kontak!H:H,1,FALSE),"FALSE")</f>
        <v>628999007703</v>
      </c>
      <c r="AH2325" t="str">
        <f t="shared" si="365"/>
        <v>GUDANGEXP1-LINE 9</v>
      </c>
      <c r="AI2325">
        <f>IF(I2325="violation",COUNTIF($AH$1:AH2325,AH2325),0)</f>
        <v>110</v>
      </c>
      <c r="AJ2325" t="str">
        <f t="shared" si="366"/>
        <v>violation-GUDANGEXP1</v>
      </c>
      <c r="AK2325">
        <f>IF(I2325="violation",COUNTIF($AJ$1:AJ2325,AJ2325),FALSE)</f>
        <v>446</v>
      </c>
      <c r="AL2325">
        <f t="shared" si="367"/>
        <v>0</v>
      </c>
      <c r="AM2325">
        <f t="shared" si="368"/>
        <v>8</v>
      </c>
      <c r="AN2325" t="str">
        <f t="shared" si="369"/>
        <v>ALERT! 8 Violation founded @GUDANGEXP1</v>
      </c>
    </row>
    <row r="2326" spans="1:40">
      <c r="A2326" t="s">
        <v>120</v>
      </c>
      <c r="B2326" t="s">
        <v>121</v>
      </c>
      <c r="C2326" t="s">
        <v>1350</v>
      </c>
      <c r="D2326" t="s">
        <v>129</v>
      </c>
      <c r="E2326">
        <v>1</v>
      </c>
      <c r="G2326" t="s">
        <v>124</v>
      </c>
      <c r="I2326" t="s">
        <v>125</v>
      </c>
      <c r="Z2326" t="str">
        <f>IFERROR(MID(AA2326,FIND("-",H2326,1)+1,20),_xlfn.IFNA(VLOOKUP(F2326&amp;"-"&amp;AA2326,Ref_Kontak!$A:$E,4,FALSE),Ref_Kontak!$H$2))</f>
        <v>628999007703</v>
      </c>
      <c r="AA2326" t="str">
        <f t="shared" si="360"/>
        <v/>
      </c>
      <c r="AB2326" t="str">
        <f t="shared" si="361"/>
        <v/>
      </c>
      <c r="AC2326" t="str">
        <f t="shared" si="362"/>
        <v>628999007703</v>
      </c>
      <c r="AD2326" t="str">
        <f t="shared" si="363"/>
        <v>Halo+,+Visual+AI+5S+mendeteksi+Violation%3A+GUDANGEXP1-LINE+8</v>
      </c>
      <c r="AE2326" t="str">
        <f t="shared" si="364"/>
        <v>https://web.whatsapp.com/send/?phone=628999007703&amp;text=Halo+,+Visual+AI+5S+mendeteksi+Violation%3A+GUDANGEXP1-LINE+8&amp;type=phone_number&amp;app_absent=0</v>
      </c>
      <c r="AF2326" t="b">
        <f>IF(ISNA(VLOOKUP(D2326&amp;"-"&amp;AB2326, Ref_Kontak!$A:$E, 4, FALSE)), FALSE, TRUE)</f>
        <v>0</v>
      </c>
      <c r="AG2326" t="str">
        <f>_xlfn.IFNA(VLOOKUP(Z2326,Ref_Kontak!H:H,1,FALSE),"FALSE")</f>
        <v>628999007703</v>
      </c>
      <c r="AH2326" t="str">
        <f t="shared" si="365"/>
        <v>GUDANGEXP1-LINE 8</v>
      </c>
      <c r="AI2326">
        <f>IF(I2326="violation",COUNTIF($AH$1:AH2326,AH2326),0)</f>
        <v>104</v>
      </c>
      <c r="AJ2326" t="str">
        <f t="shared" si="366"/>
        <v>violation-GUDANGEXP1</v>
      </c>
      <c r="AK2326">
        <f>IF(I2326="violation",COUNTIF($AJ$1:AJ2326,AJ2326),FALSE)</f>
        <v>447</v>
      </c>
      <c r="AL2326">
        <f t="shared" si="367"/>
        <v>0</v>
      </c>
      <c r="AM2326">
        <f t="shared" si="368"/>
        <v>8</v>
      </c>
      <c r="AN2326" t="str">
        <f t="shared" si="369"/>
        <v>ALERT! 8 Violation founded @GUDANGEXP1</v>
      </c>
    </row>
    <row r="2327" spans="1:40">
      <c r="A2327" t="s">
        <v>120</v>
      </c>
      <c r="B2327" t="s">
        <v>121</v>
      </c>
      <c r="C2327" t="s">
        <v>1351</v>
      </c>
      <c r="D2327" t="s">
        <v>589</v>
      </c>
      <c r="E2327">
        <v>1</v>
      </c>
      <c r="G2327" t="s">
        <v>130</v>
      </c>
      <c r="I2327" t="s">
        <v>125</v>
      </c>
      <c r="Z2327" t="str">
        <f>IFERROR(MID(AA2327,FIND("-",H2327,1)+1,20),_xlfn.IFNA(VLOOKUP(F2327&amp;"-"&amp;AA2327,Ref_Kontak!$A:$E,4,FALSE),Ref_Kontak!$H$2))</f>
        <v>628999007703</v>
      </c>
      <c r="AA2327" t="str">
        <f t="shared" si="360"/>
        <v/>
      </c>
      <c r="AB2327" t="str">
        <f t="shared" si="361"/>
        <v/>
      </c>
      <c r="AC2327" t="str">
        <f t="shared" si="362"/>
        <v>628999007703</v>
      </c>
      <c r="AD2327" t="str">
        <f t="shared" si="363"/>
        <v>Halo+,+Visual+AI+5S+mendeteksi+Violation%3A+METALDET1-LINE+13</v>
      </c>
      <c r="AE2327" t="str">
        <f t="shared" si="364"/>
        <v>https://web.whatsapp.com/send/?phone=628999007703&amp;text=Halo+,+Visual+AI+5S+mendeteksi+Violation%3A+METALDET1-LINE+13&amp;type=phone_number&amp;app_absent=0</v>
      </c>
      <c r="AF2327" t="b">
        <f>IF(ISNA(VLOOKUP(D2327&amp;"-"&amp;AB2327, Ref_Kontak!$A:$E, 4, FALSE)), FALSE, TRUE)</f>
        <v>0</v>
      </c>
      <c r="AG2327" t="str">
        <f>_xlfn.IFNA(VLOOKUP(Z2327,Ref_Kontak!H:H,1,FALSE),"FALSE")</f>
        <v>628999007703</v>
      </c>
      <c r="AH2327" t="str">
        <f t="shared" si="365"/>
        <v>METALDET1-LINE 13</v>
      </c>
      <c r="AI2327">
        <f>IF(I2327="violation",COUNTIF($AH$1:AH2327,AH2327),0)</f>
        <v>854</v>
      </c>
      <c r="AJ2327" t="str">
        <f t="shared" si="366"/>
        <v>violation-METALDET1</v>
      </c>
      <c r="AK2327">
        <f>IF(I2327="violation",COUNTIF($AJ$1:AJ2327,AJ2327),FALSE)</f>
        <v>1878</v>
      </c>
      <c r="AL2327">
        <f t="shared" si="367"/>
        <v>0</v>
      </c>
      <c r="AM2327">
        <f t="shared" si="368"/>
        <v>3</v>
      </c>
      <c r="AN2327" t="str">
        <f t="shared" si="369"/>
        <v>ALERT! 3 Violation founded @METALDET1</v>
      </c>
    </row>
    <row r="2328" spans="1:40">
      <c r="A2328" t="s">
        <v>120</v>
      </c>
      <c r="B2328" t="s">
        <v>121</v>
      </c>
      <c r="C2328" t="s">
        <v>1351</v>
      </c>
      <c r="D2328" t="s">
        <v>129</v>
      </c>
      <c r="E2328">
        <v>1</v>
      </c>
      <c r="G2328" t="s">
        <v>130</v>
      </c>
      <c r="I2328" t="s">
        <v>125</v>
      </c>
      <c r="Z2328" t="str">
        <f>IFERROR(MID(AA2328,FIND("-",H2328,1)+1,20),_xlfn.IFNA(VLOOKUP(F2328&amp;"-"&amp;AA2328,Ref_Kontak!$A:$E,4,FALSE),Ref_Kontak!$H$2))</f>
        <v>628999007703</v>
      </c>
      <c r="AA2328" t="str">
        <f t="shared" si="360"/>
        <v/>
      </c>
      <c r="AB2328" t="str">
        <f t="shared" si="361"/>
        <v/>
      </c>
      <c r="AC2328" t="str">
        <f t="shared" si="362"/>
        <v>628999007703</v>
      </c>
      <c r="AD2328" t="str">
        <f t="shared" si="363"/>
        <v>Halo+,+Visual+AI+5S+mendeteksi+Violation%3A+METALDET1-LINE+8</v>
      </c>
      <c r="AE2328" t="str">
        <f t="shared" si="364"/>
        <v>https://web.whatsapp.com/send/?phone=628999007703&amp;text=Halo+,+Visual+AI+5S+mendeteksi+Violation%3A+METALDET1-LINE+8&amp;type=phone_number&amp;app_absent=0</v>
      </c>
      <c r="AF2328" t="b">
        <f>IF(ISNA(VLOOKUP(D2328&amp;"-"&amp;AB2328, Ref_Kontak!$A:$E, 4, FALSE)), FALSE, TRUE)</f>
        <v>0</v>
      </c>
      <c r="AG2328" t="str">
        <f>_xlfn.IFNA(VLOOKUP(Z2328,Ref_Kontak!H:H,1,FALSE),"FALSE")</f>
        <v>628999007703</v>
      </c>
      <c r="AH2328" t="str">
        <f t="shared" si="365"/>
        <v>METALDET1-LINE 8</v>
      </c>
      <c r="AI2328">
        <f>IF(I2328="violation",COUNTIF($AH$1:AH2328,AH2328),0)</f>
        <v>1013</v>
      </c>
      <c r="AJ2328" t="str">
        <f t="shared" si="366"/>
        <v>violation-METALDET1</v>
      </c>
      <c r="AK2328">
        <f>IF(I2328="violation",COUNTIF($AJ$1:AJ2328,AJ2328),FALSE)</f>
        <v>1879</v>
      </c>
      <c r="AL2328">
        <f t="shared" si="367"/>
        <v>0</v>
      </c>
      <c r="AM2328">
        <f t="shared" si="368"/>
        <v>3</v>
      </c>
      <c r="AN2328" t="str">
        <f t="shared" si="369"/>
        <v>ALERT! 3 Violation founded @METALDET1</v>
      </c>
    </row>
    <row r="2329" spans="1:40">
      <c r="A2329" t="s">
        <v>120</v>
      </c>
      <c r="B2329" t="s">
        <v>121</v>
      </c>
      <c r="C2329" t="s">
        <v>1351</v>
      </c>
      <c r="D2329" t="s">
        <v>52</v>
      </c>
      <c r="E2329">
        <v>1</v>
      </c>
      <c r="G2329" t="s">
        <v>130</v>
      </c>
      <c r="I2329" t="s">
        <v>125</v>
      </c>
      <c r="Z2329" t="str">
        <f>IFERROR(MID(AA2329,FIND("-",H2329,1)+1,20),_xlfn.IFNA(VLOOKUP(F2329&amp;"-"&amp;AA2329,Ref_Kontak!$A:$E,4,FALSE),Ref_Kontak!$H$2))</f>
        <v>628999007703</v>
      </c>
      <c r="AA2329" t="str">
        <f t="shared" si="360"/>
        <v/>
      </c>
      <c r="AB2329" t="str">
        <f t="shared" si="361"/>
        <v/>
      </c>
      <c r="AC2329" t="str">
        <f t="shared" si="362"/>
        <v>628999007703</v>
      </c>
      <c r="AD2329" t="str">
        <f t="shared" si="363"/>
        <v>Halo+,+Visual+AI+5S+mendeteksi+Violation%3A+METALDET1-LINE+14</v>
      </c>
      <c r="AE2329" t="str">
        <f t="shared" si="364"/>
        <v>https://web.whatsapp.com/send/?phone=628999007703&amp;text=Halo+,+Visual+AI+5S+mendeteksi+Violation%3A+METALDET1-LINE+14&amp;type=phone_number&amp;app_absent=0</v>
      </c>
      <c r="AF2329" t="b">
        <f>IF(ISNA(VLOOKUP(D2329&amp;"-"&amp;AB2329, Ref_Kontak!$A:$E, 4, FALSE)), FALSE, TRUE)</f>
        <v>0</v>
      </c>
      <c r="AG2329" t="str">
        <f>_xlfn.IFNA(VLOOKUP(Z2329,Ref_Kontak!H:H,1,FALSE),"FALSE")</f>
        <v>628999007703</v>
      </c>
      <c r="AH2329" t="str">
        <f t="shared" si="365"/>
        <v>METALDET1-LINE 14</v>
      </c>
      <c r="AI2329">
        <f>IF(I2329="violation",COUNTIF($AH$1:AH2329,AH2329),0)</f>
        <v>14</v>
      </c>
      <c r="AJ2329" t="str">
        <f t="shared" si="366"/>
        <v>violation-METALDET1</v>
      </c>
      <c r="AK2329">
        <f>IF(I2329="violation",COUNTIF($AJ$1:AJ2329,AJ2329),FALSE)</f>
        <v>1880</v>
      </c>
      <c r="AL2329">
        <f t="shared" si="367"/>
        <v>0</v>
      </c>
      <c r="AM2329">
        <f t="shared" si="368"/>
        <v>3</v>
      </c>
      <c r="AN2329" t="str">
        <f t="shared" si="369"/>
        <v>ALERT! 3 Violation founded @METALDET1</v>
      </c>
    </row>
    <row r="2330" spans="1:40">
      <c r="A2330" t="s">
        <v>120</v>
      </c>
      <c r="B2330" t="s">
        <v>121</v>
      </c>
      <c r="C2330" t="s">
        <v>1351</v>
      </c>
      <c r="D2330" t="s">
        <v>52</v>
      </c>
      <c r="E2330">
        <v>1</v>
      </c>
      <c r="G2330" t="s">
        <v>130</v>
      </c>
      <c r="I2330" t="s">
        <v>125</v>
      </c>
      <c r="Z2330" t="str">
        <f>IFERROR(MID(AA2330,FIND("-",H2330,1)+1,20),_xlfn.IFNA(VLOOKUP(F2330&amp;"-"&amp;AA2330,Ref_Kontak!$A:$E,4,FALSE),Ref_Kontak!$H$2))</f>
        <v>628999007703</v>
      </c>
      <c r="AA2330" t="str">
        <f t="shared" si="360"/>
        <v/>
      </c>
      <c r="AB2330" t="str">
        <f t="shared" si="361"/>
        <v/>
      </c>
      <c r="AC2330" t="str">
        <f t="shared" si="362"/>
        <v>628999007703</v>
      </c>
      <c r="AD2330" t="str">
        <f t="shared" si="363"/>
        <v>Halo+,+Visual+AI+5S+mendeteksi+Violation%3A+METALDET1-LINE+14</v>
      </c>
      <c r="AE2330" t="str">
        <f t="shared" si="364"/>
        <v>https://web.whatsapp.com/send/?phone=628999007703&amp;text=Halo+,+Visual+AI+5S+mendeteksi+Violation%3A+METALDET1-LINE+14&amp;type=phone_number&amp;app_absent=0</v>
      </c>
      <c r="AF2330" t="b">
        <f>IF(ISNA(VLOOKUP(D2330&amp;"-"&amp;AB2330, Ref_Kontak!$A:$E, 4, FALSE)), FALSE, TRUE)</f>
        <v>0</v>
      </c>
      <c r="AG2330" t="str">
        <f>_xlfn.IFNA(VLOOKUP(Z2330,Ref_Kontak!H:H,1,FALSE),"FALSE")</f>
        <v>628999007703</v>
      </c>
      <c r="AH2330" t="str">
        <f t="shared" si="365"/>
        <v>METALDET1-LINE 14</v>
      </c>
      <c r="AI2330">
        <f>IF(I2330="violation",COUNTIF($AH$1:AH2330,AH2330),0)</f>
        <v>15</v>
      </c>
      <c r="AJ2330" t="str">
        <f t="shared" si="366"/>
        <v>violation-METALDET1</v>
      </c>
      <c r="AK2330">
        <f>IF(I2330="violation",COUNTIF($AJ$1:AJ2330,AJ2330),FALSE)</f>
        <v>1881</v>
      </c>
      <c r="AL2330">
        <f t="shared" si="367"/>
        <v>0</v>
      </c>
      <c r="AM2330">
        <f t="shared" si="368"/>
        <v>3</v>
      </c>
      <c r="AN2330" t="str">
        <f t="shared" si="369"/>
        <v>ALERT! 3 Violation founded @METALDET1</v>
      </c>
    </row>
    <row r="2331" spans="1:40">
      <c r="A2331" t="s">
        <v>120</v>
      </c>
      <c r="B2331" t="s">
        <v>121</v>
      </c>
      <c r="C2331" t="s">
        <v>1351</v>
      </c>
      <c r="D2331" t="s">
        <v>1232</v>
      </c>
      <c r="E2331">
        <v>1</v>
      </c>
      <c r="G2331" t="s">
        <v>124</v>
      </c>
      <c r="I2331" t="s">
        <v>125</v>
      </c>
      <c r="Z2331" t="str">
        <f>IFERROR(MID(AA2331,FIND("-",H2331,1)+1,20),_xlfn.IFNA(VLOOKUP(F2331&amp;"-"&amp;AA2331,Ref_Kontak!$A:$E,4,FALSE),Ref_Kontak!$H$2))</f>
        <v>628999007703</v>
      </c>
      <c r="AA2331" t="str">
        <f t="shared" si="360"/>
        <v/>
      </c>
      <c r="AB2331" t="str">
        <f t="shared" si="361"/>
        <v/>
      </c>
      <c r="AC2331" t="str">
        <f t="shared" si="362"/>
        <v>628999007703</v>
      </c>
      <c r="AD2331" t="str">
        <f t="shared" si="363"/>
        <v>Halo+,+Visual+AI+5S+mendeteksi+Violation%3A+GUDANGEXP1-LINE+9</v>
      </c>
      <c r="AE2331" t="str">
        <f t="shared" si="364"/>
        <v>https://web.whatsapp.com/send/?phone=628999007703&amp;text=Halo+,+Visual+AI+5S+mendeteksi+Violation%3A+GUDANGEXP1-LINE+9&amp;type=phone_number&amp;app_absent=0</v>
      </c>
      <c r="AF2331" t="b">
        <f>IF(ISNA(VLOOKUP(D2331&amp;"-"&amp;AB2331, Ref_Kontak!$A:$E, 4, FALSE)), FALSE, TRUE)</f>
        <v>0</v>
      </c>
      <c r="AG2331" t="str">
        <f>_xlfn.IFNA(VLOOKUP(Z2331,Ref_Kontak!H:H,1,FALSE),"FALSE")</f>
        <v>628999007703</v>
      </c>
      <c r="AH2331" t="str">
        <f t="shared" si="365"/>
        <v>GUDANGEXP1-LINE 9</v>
      </c>
      <c r="AI2331">
        <f>IF(I2331="violation",COUNTIF($AH$1:AH2331,AH2331),0)</f>
        <v>111</v>
      </c>
      <c r="AJ2331" t="str">
        <f t="shared" si="366"/>
        <v>violation-GUDANGEXP1</v>
      </c>
      <c r="AK2331">
        <f>IF(I2331="violation",COUNTIF($AJ$1:AJ2331,AJ2331),FALSE)</f>
        <v>448</v>
      </c>
      <c r="AL2331">
        <f t="shared" si="367"/>
        <v>0</v>
      </c>
      <c r="AM2331">
        <f t="shared" si="368"/>
        <v>8</v>
      </c>
      <c r="AN2331" t="str">
        <f t="shared" si="369"/>
        <v>ALERT! 8 Violation founded @GUDANGEXP1</v>
      </c>
    </row>
    <row r="2332" spans="1:40">
      <c r="A2332" t="s">
        <v>120</v>
      </c>
      <c r="B2332" t="s">
        <v>121</v>
      </c>
      <c r="C2332" t="s">
        <v>1351</v>
      </c>
      <c r="D2332" t="s">
        <v>129</v>
      </c>
      <c r="E2332">
        <v>1</v>
      </c>
      <c r="G2332" t="s">
        <v>124</v>
      </c>
      <c r="I2332" t="s">
        <v>125</v>
      </c>
      <c r="Z2332" t="str">
        <f>IFERROR(MID(AA2332,FIND("-",H2332,1)+1,20),_xlfn.IFNA(VLOOKUP(F2332&amp;"-"&amp;AA2332,Ref_Kontak!$A:$E,4,FALSE),Ref_Kontak!$H$2))</f>
        <v>628999007703</v>
      </c>
      <c r="AA2332" t="str">
        <f t="shared" si="360"/>
        <v/>
      </c>
      <c r="AB2332" t="str">
        <f t="shared" si="361"/>
        <v/>
      </c>
      <c r="AC2332" t="str">
        <f t="shared" si="362"/>
        <v>628999007703</v>
      </c>
      <c r="AD2332" t="str">
        <f t="shared" si="363"/>
        <v>Halo+,+Visual+AI+5S+mendeteksi+Violation%3A+GUDANGEXP1-LINE+8</v>
      </c>
      <c r="AE2332" t="str">
        <f t="shared" si="364"/>
        <v>https://web.whatsapp.com/send/?phone=628999007703&amp;text=Halo+,+Visual+AI+5S+mendeteksi+Violation%3A+GUDANGEXP1-LINE+8&amp;type=phone_number&amp;app_absent=0</v>
      </c>
      <c r="AF2332" t="b">
        <f>IF(ISNA(VLOOKUP(D2332&amp;"-"&amp;AB2332, Ref_Kontak!$A:$E, 4, FALSE)), FALSE, TRUE)</f>
        <v>0</v>
      </c>
      <c r="AG2332" t="str">
        <f>_xlfn.IFNA(VLOOKUP(Z2332,Ref_Kontak!H:H,1,FALSE),"FALSE")</f>
        <v>628999007703</v>
      </c>
      <c r="AH2332" t="str">
        <f t="shared" si="365"/>
        <v>GUDANGEXP1-LINE 8</v>
      </c>
      <c r="AI2332">
        <f>IF(I2332="violation",COUNTIF($AH$1:AH2332,AH2332),0)</f>
        <v>105</v>
      </c>
      <c r="AJ2332" t="str">
        <f t="shared" si="366"/>
        <v>violation-GUDANGEXP1</v>
      </c>
      <c r="AK2332">
        <f>IF(I2332="violation",COUNTIF($AJ$1:AJ2332,AJ2332),FALSE)</f>
        <v>449</v>
      </c>
      <c r="AL2332">
        <f t="shared" si="367"/>
        <v>0</v>
      </c>
      <c r="AM2332">
        <f t="shared" si="368"/>
        <v>8</v>
      </c>
      <c r="AN2332" t="str">
        <f t="shared" si="369"/>
        <v>ALERT! 8 Violation founded @GUDANGEXP1</v>
      </c>
    </row>
    <row r="2333" spans="1:40">
      <c r="A2333" t="s">
        <v>120</v>
      </c>
      <c r="B2333" t="s">
        <v>121</v>
      </c>
      <c r="C2333" t="s">
        <v>1352</v>
      </c>
      <c r="D2333" t="s">
        <v>129</v>
      </c>
      <c r="E2333">
        <v>1</v>
      </c>
      <c r="G2333" t="s">
        <v>130</v>
      </c>
      <c r="I2333" t="s">
        <v>125</v>
      </c>
      <c r="Z2333" t="str">
        <f>IFERROR(MID(AA2333,FIND("-",H2333,1)+1,20),_xlfn.IFNA(VLOOKUP(F2333&amp;"-"&amp;AA2333,Ref_Kontak!$A:$E,4,FALSE),Ref_Kontak!$H$2))</f>
        <v>628999007703</v>
      </c>
      <c r="AA2333" t="str">
        <f t="shared" si="360"/>
        <v/>
      </c>
      <c r="AB2333" t="str">
        <f t="shared" si="361"/>
        <v/>
      </c>
      <c r="AC2333" t="str">
        <f t="shared" si="362"/>
        <v>628999007703</v>
      </c>
      <c r="AD2333" t="str">
        <f t="shared" si="363"/>
        <v>Halo+,+Visual+AI+5S+mendeteksi+Violation%3A+METALDET1-LINE+8</v>
      </c>
      <c r="AE2333" t="str">
        <f t="shared" si="364"/>
        <v>https://web.whatsapp.com/send/?phone=628999007703&amp;text=Halo+,+Visual+AI+5S+mendeteksi+Violation%3A+METALDET1-LINE+8&amp;type=phone_number&amp;app_absent=0</v>
      </c>
      <c r="AF2333" t="b">
        <f>IF(ISNA(VLOOKUP(D2333&amp;"-"&amp;AB2333, Ref_Kontak!$A:$E, 4, FALSE)), FALSE, TRUE)</f>
        <v>0</v>
      </c>
      <c r="AG2333" t="str">
        <f>_xlfn.IFNA(VLOOKUP(Z2333,Ref_Kontak!H:H,1,FALSE),"FALSE")</f>
        <v>628999007703</v>
      </c>
      <c r="AH2333" t="str">
        <f t="shared" si="365"/>
        <v>METALDET1-LINE 8</v>
      </c>
      <c r="AI2333">
        <f>IF(I2333="violation",COUNTIF($AH$1:AH2333,AH2333),0)</f>
        <v>1014</v>
      </c>
      <c r="AJ2333" t="str">
        <f t="shared" si="366"/>
        <v>violation-METALDET1</v>
      </c>
      <c r="AK2333">
        <f>IF(I2333="violation",COUNTIF($AJ$1:AJ2333,AJ2333),FALSE)</f>
        <v>1882</v>
      </c>
      <c r="AL2333">
        <f t="shared" si="367"/>
        <v>0</v>
      </c>
      <c r="AM2333">
        <f t="shared" si="368"/>
        <v>3</v>
      </c>
      <c r="AN2333" t="str">
        <f t="shared" si="369"/>
        <v>ALERT! 3 Violation founded @METALDET1</v>
      </c>
    </row>
    <row r="2334" spans="1:40">
      <c r="A2334" t="s">
        <v>120</v>
      </c>
      <c r="B2334" t="s">
        <v>121</v>
      </c>
      <c r="C2334" t="s">
        <v>1352</v>
      </c>
      <c r="D2334" t="s">
        <v>589</v>
      </c>
      <c r="E2334">
        <v>1</v>
      </c>
      <c r="G2334" t="s">
        <v>130</v>
      </c>
      <c r="I2334" t="s">
        <v>125</v>
      </c>
      <c r="Z2334" t="str">
        <f>IFERROR(MID(AA2334,FIND("-",H2334,1)+1,20),_xlfn.IFNA(VLOOKUP(F2334&amp;"-"&amp;AA2334,Ref_Kontak!$A:$E,4,FALSE),Ref_Kontak!$H$2))</f>
        <v>628999007703</v>
      </c>
      <c r="AA2334" t="str">
        <f t="shared" si="360"/>
        <v/>
      </c>
      <c r="AB2334" t="str">
        <f t="shared" si="361"/>
        <v/>
      </c>
      <c r="AC2334" t="str">
        <f t="shared" si="362"/>
        <v>628999007703</v>
      </c>
      <c r="AD2334" t="str">
        <f t="shared" si="363"/>
        <v>Halo+,+Visual+AI+5S+mendeteksi+Violation%3A+METALDET1-LINE+13</v>
      </c>
      <c r="AE2334" t="str">
        <f t="shared" si="364"/>
        <v>https://web.whatsapp.com/send/?phone=628999007703&amp;text=Halo+,+Visual+AI+5S+mendeteksi+Violation%3A+METALDET1-LINE+13&amp;type=phone_number&amp;app_absent=0</v>
      </c>
      <c r="AF2334" t="b">
        <f>IF(ISNA(VLOOKUP(D2334&amp;"-"&amp;AB2334, Ref_Kontak!$A:$E, 4, FALSE)), FALSE, TRUE)</f>
        <v>0</v>
      </c>
      <c r="AG2334" t="str">
        <f>_xlfn.IFNA(VLOOKUP(Z2334,Ref_Kontak!H:H,1,FALSE),"FALSE")</f>
        <v>628999007703</v>
      </c>
      <c r="AH2334" t="str">
        <f t="shared" si="365"/>
        <v>METALDET1-LINE 13</v>
      </c>
      <c r="AI2334">
        <f>IF(I2334="violation",COUNTIF($AH$1:AH2334,AH2334),0)</f>
        <v>855</v>
      </c>
      <c r="AJ2334" t="str">
        <f t="shared" si="366"/>
        <v>violation-METALDET1</v>
      </c>
      <c r="AK2334">
        <f>IF(I2334="violation",COUNTIF($AJ$1:AJ2334,AJ2334),FALSE)</f>
        <v>1883</v>
      </c>
      <c r="AL2334">
        <f t="shared" si="367"/>
        <v>0</v>
      </c>
      <c r="AM2334">
        <f t="shared" si="368"/>
        <v>3</v>
      </c>
      <c r="AN2334" t="str">
        <f t="shared" si="369"/>
        <v>ALERT! 3 Violation founded @METALDET1</v>
      </c>
    </row>
    <row r="2335" spans="1:40">
      <c r="A2335" t="s">
        <v>120</v>
      </c>
      <c r="B2335" t="s">
        <v>121</v>
      </c>
      <c r="C2335" t="s">
        <v>1352</v>
      </c>
      <c r="D2335" t="s">
        <v>52</v>
      </c>
      <c r="E2335">
        <v>1</v>
      </c>
      <c r="G2335" t="s">
        <v>130</v>
      </c>
      <c r="I2335" t="s">
        <v>125</v>
      </c>
      <c r="Z2335" t="str">
        <f>IFERROR(MID(AA2335,FIND("-",H2335,1)+1,20),_xlfn.IFNA(VLOOKUP(F2335&amp;"-"&amp;AA2335,Ref_Kontak!$A:$E,4,FALSE),Ref_Kontak!$H$2))</f>
        <v>628999007703</v>
      </c>
      <c r="AA2335" t="str">
        <f t="shared" si="360"/>
        <v/>
      </c>
      <c r="AB2335" t="str">
        <f t="shared" si="361"/>
        <v/>
      </c>
      <c r="AC2335" t="str">
        <f t="shared" si="362"/>
        <v>628999007703</v>
      </c>
      <c r="AD2335" t="str">
        <f t="shared" si="363"/>
        <v>Halo+,+Visual+AI+5S+mendeteksi+Violation%3A+METALDET1-LINE+14</v>
      </c>
      <c r="AE2335" t="str">
        <f t="shared" si="364"/>
        <v>https://web.whatsapp.com/send/?phone=628999007703&amp;text=Halo+,+Visual+AI+5S+mendeteksi+Violation%3A+METALDET1-LINE+14&amp;type=phone_number&amp;app_absent=0</v>
      </c>
      <c r="AF2335" t="b">
        <f>IF(ISNA(VLOOKUP(D2335&amp;"-"&amp;AB2335, Ref_Kontak!$A:$E, 4, FALSE)), FALSE, TRUE)</f>
        <v>0</v>
      </c>
      <c r="AG2335" t="str">
        <f>_xlfn.IFNA(VLOOKUP(Z2335,Ref_Kontak!H:H,1,FALSE),"FALSE")</f>
        <v>628999007703</v>
      </c>
      <c r="AH2335" t="str">
        <f t="shared" si="365"/>
        <v>METALDET1-LINE 14</v>
      </c>
      <c r="AI2335">
        <f>IF(I2335="violation",COUNTIF($AH$1:AH2335,AH2335),0)</f>
        <v>16</v>
      </c>
      <c r="AJ2335" t="str">
        <f t="shared" si="366"/>
        <v>violation-METALDET1</v>
      </c>
      <c r="AK2335">
        <f>IF(I2335="violation",COUNTIF($AJ$1:AJ2335,AJ2335),FALSE)</f>
        <v>1884</v>
      </c>
      <c r="AL2335">
        <f t="shared" si="367"/>
        <v>0</v>
      </c>
      <c r="AM2335">
        <f t="shared" si="368"/>
        <v>3</v>
      </c>
      <c r="AN2335" t="str">
        <f t="shared" si="369"/>
        <v>ALERT! 3 Violation founded @METALDET1</v>
      </c>
    </row>
    <row r="2336" spans="1:40">
      <c r="A2336" t="s">
        <v>120</v>
      </c>
      <c r="B2336" t="s">
        <v>121</v>
      </c>
      <c r="C2336" t="s">
        <v>1352</v>
      </c>
      <c r="D2336" t="s">
        <v>1232</v>
      </c>
      <c r="E2336">
        <v>1</v>
      </c>
      <c r="G2336" t="s">
        <v>124</v>
      </c>
      <c r="I2336" t="s">
        <v>125</v>
      </c>
      <c r="Z2336" t="str">
        <f>IFERROR(MID(AA2336,FIND("-",H2336,1)+1,20),_xlfn.IFNA(VLOOKUP(F2336&amp;"-"&amp;AA2336,Ref_Kontak!$A:$E,4,FALSE),Ref_Kontak!$H$2))</f>
        <v>628999007703</v>
      </c>
      <c r="AA2336" t="str">
        <f t="shared" si="360"/>
        <v/>
      </c>
      <c r="AB2336" t="str">
        <f t="shared" si="361"/>
        <v/>
      </c>
      <c r="AC2336" t="str">
        <f t="shared" si="362"/>
        <v>628999007703</v>
      </c>
      <c r="AD2336" t="str">
        <f t="shared" si="363"/>
        <v>Halo+,+Visual+AI+5S+mendeteksi+Violation%3A+GUDANGEXP1-LINE+9</v>
      </c>
      <c r="AE2336" t="str">
        <f t="shared" si="364"/>
        <v>https://web.whatsapp.com/send/?phone=628999007703&amp;text=Halo+,+Visual+AI+5S+mendeteksi+Violation%3A+GUDANGEXP1-LINE+9&amp;type=phone_number&amp;app_absent=0</v>
      </c>
      <c r="AF2336" t="b">
        <f>IF(ISNA(VLOOKUP(D2336&amp;"-"&amp;AB2336, Ref_Kontak!$A:$E, 4, FALSE)), FALSE, TRUE)</f>
        <v>0</v>
      </c>
      <c r="AG2336" t="str">
        <f>_xlfn.IFNA(VLOOKUP(Z2336,Ref_Kontak!H:H,1,FALSE),"FALSE")</f>
        <v>628999007703</v>
      </c>
      <c r="AH2336" t="str">
        <f t="shared" si="365"/>
        <v>GUDANGEXP1-LINE 9</v>
      </c>
      <c r="AI2336">
        <f>IF(I2336="violation",COUNTIF($AH$1:AH2336,AH2336),0)</f>
        <v>112</v>
      </c>
      <c r="AJ2336" t="str">
        <f t="shared" si="366"/>
        <v>violation-GUDANGEXP1</v>
      </c>
      <c r="AK2336">
        <f>IF(I2336="violation",COUNTIF($AJ$1:AJ2336,AJ2336),FALSE)</f>
        <v>450</v>
      </c>
      <c r="AL2336">
        <f t="shared" si="367"/>
        <v>0</v>
      </c>
      <c r="AM2336">
        <f t="shared" si="368"/>
        <v>8</v>
      </c>
      <c r="AN2336" t="str">
        <f t="shared" si="369"/>
        <v>ALERT! 8 Violation founded @GUDANGEXP1</v>
      </c>
    </row>
    <row r="2337" spans="1:40">
      <c r="A2337" t="s">
        <v>120</v>
      </c>
      <c r="B2337" t="s">
        <v>121</v>
      </c>
      <c r="C2337" t="s">
        <v>1352</v>
      </c>
      <c r="D2337" t="s">
        <v>129</v>
      </c>
      <c r="E2337">
        <v>1</v>
      </c>
      <c r="G2337" t="s">
        <v>124</v>
      </c>
      <c r="I2337" t="s">
        <v>125</v>
      </c>
      <c r="Z2337" t="str">
        <f>IFERROR(MID(AA2337,FIND("-",H2337,1)+1,20),_xlfn.IFNA(VLOOKUP(F2337&amp;"-"&amp;AA2337,Ref_Kontak!$A:$E,4,FALSE),Ref_Kontak!$H$2))</f>
        <v>628999007703</v>
      </c>
      <c r="AA2337" t="str">
        <f t="shared" si="360"/>
        <v/>
      </c>
      <c r="AB2337" t="str">
        <f t="shared" si="361"/>
        <v/>
      </c>
      <c r="AC2337" t="str">
        <f t="shared" si="362"/>
        <v>628999007703</v>
      </c>
      <c r="AD2337" t="str">
        <f t="shared" si="363"/>
        <v>Halo+,+Visual+AI+5S+mendeteksi+Violation%3A+GUDANGEXP1-LINE+8</v>
      </c>
      <c r="AE2337" t="str">
        <f t="shared" si="364"/>
        <v>https://web.whatsapp.com/send/?phone=628999007703&amp;text=Halo+,+Visual+AI+5S+mendeteksi+Violation%3A+GUDANGEXP1-LINE+8&amp;type=phone_number&amp;app_absent=0</v>
      </c>
      <c r="AF2337" t="b">
        <f>IF(ISNA(VLOOKUP(D2337&amp;"-"&amp;AB2337, Ref_Kontak!$A:$E, 4, FALSE)), FALSE, TRUE)</f>
        <v>0</v>
      </c>
      <c r="AG2337" t="str">
        <f>_xlfn.IFNA(VLOOKUP(Z2337,Ref_Kontak!H:H,1,FALSE),"FALSE")</f>
        <v>628999007703</v>
      </c>
      <c r="AH2337" t="str">
        <f t="shared" si="365"/>
        <v>GUDANGEXP1-LINE 8</v>
      </c>
      <c r="AI2337">
        <f>IF(I2337="violation",COUNTIF($AH$1:AH2337,AH2337),0)</f>
        <v>106</v>
      </c>
      <c r="AJ2337" t="str">
        <f t="shared" si="366"/>
        <v>violation-GUDANGEXP1</v>
      </c>
      <c r="AK2337">
        <f>IF(I2337="violation",COUNTIF($AJ$1:AJ2337,AJ2337),FALSE)</f>
        <v>451</v>
      </c>
      <c r="AL2337">
        <f t="shared" si="367"/>
        <v>0</v>
      </c>
      <c r="AM2337">
        <f t="shared" si="368"/>
        <v>8</v>
      </c>
      <c r="AN2337" t="str">
        <f t="shared" si="369"/>
        <v>ALERT! 8 Violation founded @GUDANGEXP1</v>
      </c>
    </row>
    <row r="2338" spans="1:40">
      <c r="A2338" t="s">
        <v>120</v>
      </c>
      <c r="B2338" t="s">
        <v>121</v>
      </c>
      <c r="C2338" t="s">
        <v>1353</v>
      </c>
      <c r="D2338" t="s">
        <v>129</v>
      </c>
      <c r="E2338">
        <v>1</v>
      </c>
      <c r="G2338" t="s">
        <v>130</v>
      </c>
      <c r="I2338" t="s">
        <v>125</v>
      </c>
      <c r="Z2338" t="str">
        <f>IFERROR(MID(AA2338,FIND("-",H2338,1)+1,20),_xlfn.IFNA(VLOOKUP(F2338&amp;"-"&amp;AA2338,Ref_Kontak!$A:$E,4,FALSE),Ref_Kontak!$H$2))</f>
        <v>628999007703</v>
      </c>
      <c r="AA2338" t="str">
        <f t="shared" si="360"/>
        <v/>
      </c>
      <c r="AB2338" t="str">
        <f t="shared" si="361"/>
        <v/>
      </c>
      <c r="AC2338" t="str">
        <f t="shared" si="362"/>
        <v>628999007703</v>
      </c>
      <c r="AD2338" t="str">
        <f t="shared" si="363"/>
        <v>Halo+,+Visual+AI+5S+mendeteksi+Violation%3A+METALDET1-LINE+8</v>
      </c>
      <c r="AE2338" t="str">
        <f t="shared" si="364"/>
        <v>https://web.whatsapp.com/send/?phone=628999007703&amp;text=Halo+,+Visual+AI+5S+mendeteksi+Violation%3A+METALDET1-LINE+8&amp;type=phone_number&amp;app_absent=0</v>
      </c>
      <c r="AF2338" t="b">
        <f>IF(ISNA(VLOOKUP(D2338&amp;"-"&amp;AB2338, Ref_Kontak!$A:$E, 4, FALSE)), FALSE, TRUE)</f>
        <v>0</v>
      </c>
      <c r="AG2338" t="str">
        <f>_xlfn.IFNA(VLOOKUP(Z2338,Ref_Kontak!H:H,1,FALSE),"FALSE")</f>
        <v>628999007703</v>
      </c>
      <c r="AH2338" t="str">
        <f t="shared" si="365"/>
        <v>METALDET1-LINE 8</v>
      </c>
      <c r="AI2338">
        <f>IF(I2338="violation",COUNTIF($AH$1:AH2338,AH2338),0)</f>
        <v>1015</v>
      </c>
      <c r="AJ2338" t="str">
        <f t="shared" si="366"/>
        <v>violation-METALDET1</v>
      </c>
      <c r="AK2338">
        <f>IF(I2338="violation",COUNTIF($AJ$1:AJ2338,AJ2338),FALSE)</f>
        <v>1885</v>
      </c>
      <c r="AL2338">
        <f t="shared" si="367"/>
        <v>0</v>
      </c>
      <c r="AM2338">
        <f t="shared" si="368"/>
        <v>3</v>
      </c>
      <c r="AN2338" t="str">
        <f t="shared" si="369"/>
        <v>ALERT! 3 Violation founded @METALDET1</v>
      </c>
    </row>
    <row r="2339" spans="1:40">
      <c r="A2339" t="s">
        <v>120</v>
      </c>
      <c r="B2339" t="s">
        <v>121</v>
      </c>
      <c r="C2339" t="s">
        <v>1353</v>
      </c>
      <c r="D2339" t="s">
        <v>1232</v>
      </c>
      <c r="E2339">
        <v>1</v>
      </c>
      <c r="G2339" t="s">
        <v>124</v>
      </c>
      <c r="I2339" t="s">
        <v>125</v>
      </c>
      <c r="Z2339" t="str">
        <f>IFERROR(MID(AA2339,FIND("-",H2339,1)+1,20),_xlfn.IFNA(VLOOKUP(F2339&amp;"-"&amp;AA2339,Ref_Kontak!$A:$E,4,FALSE),Ref_Kontak!$H$2))</f>
        <v>628999007703</v>
      </c>
      <c r="AA2339" t="str">
        <f t="shared" si="360"/>
        <v/>
      </c>
      <c r="AB2339" t="str">
        <f t="shared" si="361"/>
        <v/>
      </c>
      <c r="AC2339" t="str">
        <f t="shared" si="362"/>
        <v>628999007703</v>
      </c>
      <c r="AD2339" t="str">
        <f t="shared" si="363"/>
        <v>Halo+,+Visual+AI+5S+mendeteksi+Violation%3A+GUDANGEXP1-LINE+9</v>
      </c>
      <c r="AE2339" t="str">
        <f t="shared" si="364"/>
        <v>https://web.whatsapp.com/send/?phone=628999007703&amp;text=Halo+,+Visual+AI+5S+mendeteksi+Violation%3A+GUDANGEXP1-LINE+9&amp;type=phone_number&amp;app_absent=0</v>
      </c>
      <c r="AF2339" t="b">
        <f>IF(ISNA(VLOOKUP(D2339&amp;"-"&amp;AB2339, Ref_Kontak!$A:$E, 4, FALSE)), FALSE, TRUE)</f>
        <v>0</v>
      </c>
      <c r="AG2339" t="str">
        <f>_xlfn.IFNA(VLOOKUP(Z2339,Ref_Kontak!H:H,1,FALSE),"FALSE")</f>
        <v>628999007703</v>
      </c>
      <c r="AH2339" t="str">
        <f t="shared" si="365"/>
        <v>GUDANGEXP1-LINE 9</v>
      </c>
      <c r="AI2339">
        <f>IF(I2339="violation",COUNTIF($AH$1:AH2339,AH2339),0)</f>
        <v>113</v>
      </c>
      <c r="AJ2339" t="str">
        <f t="shared" si="366"/>
        <v>violation-GUDANGEXP1</v>
      </c>
      <c r="AK2339">
        <f>IF(I2339="violation",COUNTIF($AJ$1:AJ2339,AJ2339),FALSE)</f>
        <v>452</v>
      </c>
      <c r="AL2339">
        <f t="shared" si="367"/>
        <v>0</v>
      </c>
      <c r="AM2339">
        <f t="shared" si="368"/>
        <v>8</v>
      </c>
      <c r="AN2339" t="str">
        <f t="shared" si="369"/>
        <v>ALERT! 8 Violation founded @GUDANGEXP1</v>
      </c>
    </row>
    <row r="2340" spans="1:40">
      <c r="A2340" t="s">
        <v>120</v>
      </c>
      <c r="B2340" t="s">
        <v>121</v>
      </c>
      <c r="C2340" t="s">
        <v>1354</v>
      </c>
      <c r="D2340" t="s">
        <v>129</v>
      </c>
      <c r="E2340">
        <v>1</v>
      </c>
      <c r="G2340" t="s">
        <v>124</v>
      </c>
      <c r="I2340" t="s">
        <v>125</v>
      </c>
      <c r="Z2340" t="str">
        <f>IFERROR(MID(AA2340,FIND("-",H2340,1)+1,20),_xlfn.IFNA(VLOOKUP(F2340&amp;"-"&amp;AA2340,Ref_Kontak!$A:$E,4,FALSE),Ref_Kontak!$H$2))</f>
        <v>628999007703</v>
      </c>
      <c r="AA2340" t="str">
        <f t="shared" si="360"/>
        <v/>
      </c>
      <c r="AB2340" t="str">
        <f t="shared" si="361"/>
        <v/>
      </c>
      <c r="AC2340" t="str">
        <f t="shared" si="362"/>
        <v>628999007703</v>
      </c>
      <c r="AD2340" t="str">
        <f t="shared" si="363"/>
        <v>Halo+,+Visual+AI+5S+mendeteksi+Violation%3A+GUDANGEXP1-LINE+8</v>
      </c>
      <c r="AE2340" t="str">
        <f t="shared" si="364"/>
        <v>https://web.whatsapp.com/send/?phone=628999007703&amp;text=Halo+,+Visual+AI+5S+mendeteksi+Violation%3A+GUDANGEXP1-LINE+8&amp;type=phone_number&amp;app_absent=0</v>
      </c>
      <c r="AF2340" t="b">
        <f>IF(ISNA(VLOOKUP(D2340&amp;"-"&amp;AB2340, Ref_Kontak!$A:$E, 4, FALSE)), FALSE, TRUE)</f>
        <v>0</v>
      </c>
      <c r="AG2340" t="str">
        <f>_xlfn.IFNA(VLOOKUP(Z2340,Ref_Kontak!H:H,1,FALSE),"FALSE")</f>
        <v>628999007703</v>
      </c>
      <c r="AH2340" t="str">
        <f t="shared" si="365"/>
        <v>GUDANGEXP1-LINE 8</v>
      </c>
      <c r="AI2340">
        <f>IF(I2340="violation",COUNTIF($AH$1:AH2340,AH2340),0)</f>
        <v>107</v>
      </c>
      <c r="AJ2340" t="str">
        <f t="shared" si="366"/>
        <v>violation-GUDANGEXP1</v>
      </c>
      <c r="AK2340">
        <f>IF(I2340="violation",COUNTIF($AJ$1:AJ2340,AJ2340),FALSE)</f>
        <v>453</v>
      </c>
      <c r="AL2340">
        <f t="shared" si="367"/>
        <v>0</v>
      </c>
      <c r="AM2340">
        <f t="shared" si="368"/>
        <v>8</v>
      </c>
      <c r="AN2340" t="str">
        <f t="shared" si="369"/>
        <v>ALERT! 8 Violation founded @GUDANGEXP1</v>
      </c>
    </row>
    <row r="2341" spans="1:40">
      <c r="A2341" t="s">
        <v>120</v>
      </c>
      <c r="B2341" t="s">
        <v>121</v>
      </c>
      <c r="C2341" t="s">
        <v>1354</v>
      </c>
      <c r="D2341" t="s">
        <v>589</v>
      </c>
      <c r="E2341">
        <v>1</v>
      </c>
      <c r="G2341" t="s">
        <v>130</v>
      </c>
      <c r="I2341" t="s">
        <v>125</v>
      </c>
      <c r="Z2341" t="str">
        <f>IFERROR(MID(AA2341,FIND("-",H2341,1)+1,20),_xlfn.IFNA(VLOOKUP(F2341&amp;"-"&amp;AA2341,Ref_Kontak!$A:$E,4,FALSE),Ref_Kontak!$H$2))</f>
        <v>628999007703</v>
      </c>
      <c r="AA2341" t="str">
        <f t="shared" si="360"/>
        <v/>
      </c>
      <c r="AB2341" t="str">
        <f t="shared" si="361"/>
        <v/>
      </c>
      <c r="AC2341" t="str">
        <f t="shared" si="362"/>
        <v>628999007703</v>
      </c>
      <c r="AD2341" t="str">
        <f t="shared" si="363"/>
        <v>Halo+,+Visual+AI+5S+mendeteksi+Violation%3A+METALDET1-LINE+13</v>
      </c>
      <c r="AE2341" t="str">
        <f t="shared" si="364"/>
        <v>https://web.whatsapp.com/send/?phone=628999007703&amp;text=Halo+,+Visual+AI+5S+mendeteksi+Violation%3A+METALDET1-LINE+13&amp;type=phone_number&amp;app_absent=0</v>
      </c>
      <c r="AF2341" t="b">
        <f>IF(ISNA(VLOOKUP(D2341&amp;"-"&amp;AB2341, Ref_Kontak!$A:$E, 4, FALSE)), FALSE, TRUE)</f>
        <v>0</v>
      </c>
      <c r="AG2341" t="str">
        <f>_xlfn.IFNA(VLOOKUP(Z2341,Ref_Kontak!H:H,1,FALSE),"FALSE")</f>
        <v>628999007703</v>
      </c>
      <c r="AH2341" t="str">
        <f t="shared" si="365"/>
        <v>METALDET1-LINE 13</v>
      </c>
      <c r="AI2341">
        <f>IF(I2341="violation",COUNTIF($AH$1:AH2341,AH2341),0)</f>
        <v>856</v>
      </c>
      <c r="AJ2341" t="str">
        <f t="shared" si="366"/>
        <v>violation-METALDET1</v>
      </c>
      <c r="AK2341">
        <f>IF(I2341="violation",COUNTIF($AJ$1:AJ2341,AJ2341),FALSE)</f>
        <v>1886</v>
      </c>
      <c r="AL2341">
        <f t="shared" si="367"/>
        <v>0</v>
      </c>
      <c r="AM2341">
        <f t="shared" si="368"/>
        <v>3</v>
      </c>
      <c r="AN2341" t="str">
        <f t="shared" si="369"/>
        <v>ALERT! 3 Violation founded @METALDET1</v>
      </c>
    </row>
    <row r="2342" spans="1:40">
      <c r="A2342" t="s">
        <v>120</v>
      </c>
      <c r="B2342" t="s">
        <v>121</v>
      </c>
      <c r="C2342" t="s">
        <v>1354</v>
      </c>
      <c r="D2342" t="s">
        <v>129</v>
      </c>
      <c r="E2342">
        <v>1</v>
      </c>
      <c r="G2342" t="s">
        <v>130</v>
      </c>
      <c r="I2342" t="s">
        <v>125</v>
      </c>
      <c r="Z2342" t="str">
        <f>IFERROR(MID(AA2342,FIND("-",H2342,1)+1,20),_xlfn.IFNA(VLOOKUP(F2342&amp;"-"&amp;AA2342,Ref_Kontak!$A:$E,4,FALSE),Ref_Kontak!$H$2))</f>
        <v>628999007703</v>
      </c>
      <c r="AA2342" t="str">
        <f t="shared" si="360"/>
        <v/>
      </c>
      <c r="AB2342" t="str">
        <f t="shared" si="361"/>
        <v/>
      </c>
      <c r="AC2342" t="str">
        <f t="shared" si="362"/>
        <v>628999007703</v>
      </c>
      <c r="AD2342" t="str">
        <f t="shared" si="363"/>
        <v>Halo+,+Visual+AI+5S+mendeteksi+Violation%3A+METALDET1-LINE+8</v>
      </c>
      <c r="AE2342" t="str">
        <f t="shared" si="364"/>
        <v>https://web.whatsapp.com/send/?phone=628999007703&amp;text=Halo+,+Visual+AI+5S+mendeteksi+Violation%3A+METALDET1-LINE+8&amp;type=phone_number&amp;app_absent=0</v>
      </c>
      <c r="AF2342" t="b">
        <f>IF(ISNA(VLOOKUP(D2342&amp;"-"&amp;AB2342, Ref_Kontak!$A:$E, 4, FALSE)), FALSE, TRUE)</f>
        <v>0</v>
      </c>
      <c r="AG2342" t="str">
        <f>_xlfn.IFNA(VLOOKUP(Z2342,Ref_Kontak!H:H,1,FALSE),"FALSE")</f>
        <v>628999007703</v>
      </c>
      <c r="AH2342" t="str">
        <f t="shared" si="365"/>
        <v>METALDET1-LINE 8</v>
      </c>
      <c r="AI2342">
        <f>IF(I2342="violation",COUNTIF($AH$1:AH2342,AH2342),0)</f>
        <v>1016</v>
      </c>
      <c r="AJ2342" t="str">
        <f t="shared" si="366"/>
        <v>violation-METALDET1</v>
      </c>
      <c r="AK2342">
        <f>IF(I2342="violation",COUNTIF($AJ$1:AJ2342,AJ2342),FALSE)</f>
        <v>1887</v>
      </c>
      <c r="AL2342">
        <f t="shared" si="367"/>
        <v>0</v>
      </c>
      <c r="AM2342">
        <f t="shared" si="368"/>
        <v>3</v>
      </c>
      <c r="AN2342" t="str">
        <f t="shared" si="369"/>
        <v>ALERT! 3 Violation founded @METALDET1</v>
      </c>
    </row>
    <row r="2343" spans="1:40">
      <c r="A2343" t="s">
        <v>120</v>
      </c>
      <c r="B2343" t="s">
        <v>121</v>
      </c>
      <c r="C2343" t="s">
        <v>1354</v>
      </c>
      <c r="D2343" t="s">
        <v>52</v>
      </c>
      <c r="E2343">
        <v>1</v>
      </c>
      <c r="G2343" t="s">
        <v>130</v>
      </c>
      <c r="I2343" t="s">
        <v>125</v>
      </c>
      <c r="Z2343" t="str">
        <f>IFERROR(MID(AA2343,FIND("-",H2343,1)+1,20),_xlfn.IFNA(VLOOKUP(F2343&amp;"-"&amp;AA2343,Ref_Kontak!$A:$E,4,FALSE),Ref_Kontak!$H$2))</f>
        <v>628999007703</v>
      </c>
      <c r="AA2343" t="str">
        <f t="shared" si="360"/>
        <v/>
      </c>
      <c r="AB2343" t="str">
        <f t="shared" si="361"/>
        <v/>
      </c>
      <c r="AC2343" t="str">
        <f t="shared" si="362"/>
        <v>628999007703</v>
      </c>
      <c r="AD2343" t="str">
        <f t="shared" si="363"/>
        <v>Halo+,+Visual+AI+5S+mendeteksi+Violation%3A+METALDET1-LINE+14</v>
      </c>
      <c r="AE2343" t="str">
        <f t="shared" si="364"/>
        <v>https://web.whatsapp.com/send/?phone=628999007703&amp;text=Halo+,+Visual+AI+5S+mendeteksi+Violation%3A+METALDET1-LINE+14&amp;type=phone_number&amp;app_absent=0</v>
      </c>
      <c r="AF2343" t="b">
        <f>IF(ISNA(VLOOKUP(D2343&amp;"-"&amp;AB2343, Ref_Kontak!$A:$E, 4, FALSE)), FALSE, TRUE)</f>
        <v>0</v>
      </c>
      <c r="AG2343" t="str">
        <f>_xlfn.IFNA(VLOOKUP(Z2343,Ref_Kontak!H:H,1,FALSE),"FALSE")</f>
        <v>628999007703</v>
      </c>
      <c r="AH2343" t="str">
        <f t="shared" si="365"/>
        <v>METALDET1-LINE 14</v>
      </c>
      <c r="AI2343">
        <f>IF(I2343="violation",COUNTIF($AH$1:AH2343,AH2343),0)</f>
        <v>17</v>
      </c>
      <c r="AJ2343" t="str">
        <f t="shared" si="366"/>
        <v>violation-METALDET1</v>
      </c>
      <c r="AK2343">
        <f>IF(I2343="violation",COUNTIF($AJ$1:AJ2343,AJ2343),FALSE)</f>
        <v>1888</v>
      </c>
      <c r="AL2343">
        <f t="shared" si="367"/>
        <v>0</v>
      </c>
      <c r="AM2343">
        <f t="shared" si="368"/>
        <v>3</v>
      </c>
      <c r="AN2343" t="str">
        <f t="shared" si="369"/>
        <v>ALERT! 3 Violation founded @METALDET1</v>
      </c>
    </row>
    <row r="2344" spans="1:40">
      <c r="A2344" t="s">
        <v>120</v>
      </c>
      <c r="B2344" t="s">
        <v>121</v>
      </c>
      <c r="C2344" t="s">
        <v>1354</v>
      </c>
      <c r="D2344" t="s">
        <v>589</v>
      </c>
      <c r="E2344">
        <v>1</v>
      </c>
      <c r="G2344" t="s">
        <v>130</v>
      </c>
      <c r="I2344" t="s">
        <v>125</v>
      </c>
      <c r="Z2344" t="str">
        <f>IFERROR(MID(AA2344,FIND("-",H2344,1)+1,20),_xlfn.IFNA(VLOOKUP(F2344&amp;"-"&amp;AA2344,Ref_Kontak!$A:$E,4,FALSE),Ref_Kontak!$H$2))</f>
        <v>628999007703</v>
      </c>
      <c r="AA2344" t="str">
        <f t="shared" si="360"/>
        <v/>
      </c>
      <c r="AB2344" t="str">
        <f t="shared" si="361"/>
        <v/>
      </c>
      <c r="AC2344" t="str">
        <f t="shared" si="362"/>
        <v>628999007703</v>
      </c>
      <c r="AD2344" t="str">
        <f t="shared" si="363"/>
        <v>Halo+,+Visual+AI+5S+mendeteksi+Violation%3A+METALDET1-LINE+13</v>
      </c>
      <c r="AE2344" t="str">
        <f t="shared" si="364"/>
        <v>https://web.whatsapp.com/send/?phone=628999007703&amp;text=Halo+,+Visual+AI+5S+mendeteksi+Violation%3A+METALDET1-LINE+13&amp;type=phone_number&amp;app_absent=0</v>
      </c>
      <c r="AF2344" t="b">
        <f>IF(ISNA(VLOOKUP(D2344&amp;"-"&amp;AB2344, Ref_Kontak!$A:$E, 4, FALSE)), FALSE, TRUE)</f>
        <v>0</v>
      </c>
      <c r="AG2344" t="str">
        <f>_xlfn.IFNA(VLOOKUP(Z2344,Ref_Kontak!H:H,1,FALSE),"FALSE")</f>
        <v>628999007703</v>
      </c>
      <c r="AH2344" t="str">
        <f t="shared" si="365"/>
        <v>METALDET1-LINE 13</v>
      </c>
      <c r="AI2344">
        <f>IF(I2344="violation",COUNTIF($AH$1:AH2344,AH2344),0)</f>
        <v>857</v>
      </c>
      <c r="AJ2344" t="str">
        <f t="shared" si="366"/>
        <v>violation-METALDET1</v>
      </c>
      <c r="AK2344">
        <f>IF(I2344="violation",COUNTIF($AJ$1:AJ2344,AJ2344),FALSE)</f>
        <v>1889</v>
      </c>
      <c r="AL2344">
        <f t="shared" si="367"/>
        <v>0</v>
      </c>
      <c r="AM2344">
        <f t="shared" si="368"/>
        <v>3</v>
      </c>
      <c r="AN2344" t="str">
        <f t="shared" si="369"/>
        <v>ALERT! 3 Violation founded @METALDET1</v>
      </c>
    </row>
    <row r="2345" spans="1:40">
      <c r="A2345" t="s">
        <v>120</v>
      </c>
      <c r="B2345" t="s">
        <v>121</v>
      </c>
      <c r="C2345" t="s">
        <v>1354</v>
      </c>
      <c r="D2345" t="s">
        <v>52</v>
      </c>
      <c r="E2345">
        <v>1</v>
      </c>
      <c r="G2345" t="s">
        <v>130</v>
      </c>
      <c r="I2345" t="s">
        <v>125</v>
      </c>
      <c r="Z2345" t="str">
        <f>IFERROR(MID(AA2345,FIND("-",H2345,1)+1,20),_xlfn.IFNA(VLOOKUP(F2345&amp;"-"&amp;AA2345,Ref_Kontak!$A:$E,4,FALSE),Ref_Kontak!$H$2))</f>
        <v>628999007703</v>
      </c>
      <c r="AA2345" t="str">
        <f t="shared" si="360"/>
        <v/>
      </c>
      <c r="AB2345" t="str">
        <f t="shared" si="361"/>
        <v/>
      </c>
      <c r="AC2345" t="str">
        <f t="shared" si="362"/>
        <v>628999007703</v>
      </c>
      <c r="AD2345" t="str">
        <f t="shared" si="363"/>
        <v>Halo+,+Visual+AI+5S+mendeteksi+Violation%3A+METALDET1-LINE+14</v>
      </c>
      <c r="AE2345" t="str">
        <f t="shared" si="364"/>
        <v>https://web.whatsapp.com/send/?phone=628999007703&amp;text=Halo+,+Visual+AI+5S+mendeteksi+Violation%3A+METALDET1-LINE+14&amp;type=phone_number&amp;app_absent=0</v>
      </c>
      <c r="AF2345" t="b">
        <f>IF(ISNA(VLOOKUP(D2345&amp;"-"&amp;AB2345, Ref_Kontak!$A:$E, 4, FALSE)), FALSE, TRUE)</f>
        <v>0</v>
      </c>
      <c r="AG2345" t="str">
        <f>_xlfn.IFNA(VLOOKUP(Z2345,Ref_Kontak!H:H,1,FALSE),"FALSE")</f>
        <v>628999007703</v>
      </c>
      <c r="AH2345" t="str">
        <f t="shared" si="365"/>
        <v>METALDET1-LINE 14</v>
      </c>
      <c r="AI2345">
        <f>IF(I2345="violation",COUNTIF($AH$1:AH2345,AH2345),0)</f>
        <v>18</v>
      </c>
      <c r="AJ2345" t="str">
        <f t="shared" si="366"/>
        <v>violation-METALDET1</v>
      </c>
      <c r="AK2345">
        <f>IF(I2345="violation",COUNTIF($AJ$1:AJ2345,AJ2345),FALSE)</f>
        <v>1890</v>
      </c>
      <c r="AL2345">
        <f t="shared" si="367"/>
        <v>0</v>
      </c>
      <c r="AM2345">
        <f t="shared" si="368"/>
        <v>3</v>
      </c>
      <c r="AN2345" t="str">
        <f t="shared" si="369"/>
        <v>ALERT! 3 Violation founded @METALDET1</v>
      </c>
    </row>
    <row r="2346" spans="1:40">
      <c r="A2346" t="s">
        <v>120</v>
      </c>
      <c r="B2346" t="s">
        <v>121</v>
      </c>
      <c r="C2346" t="s">
        <v>1354</v>
      </c>
      <c r="D2346" t="s">
        <v>1232</v>
      </c>
      <c r="E2346">
        <v>1</v>
      </c>
      <c r="G2346" t="s">
        <v>124</v>
      </c>
      <c r="I2346" t="s">
        <v>125</v>
      </c>
      <c r="Z2346" t="str">
        <f>IFERROR(MID(AA2346,FIND("-",H2346,1)+1,20),_xlfn.IFNA(VLOOKUP(F2346&amp;"-"&amp;AA2346,Ref_Kontak!$A:$E,4,FALSE),Ref_Kontak!$H$2))</f>
        <v>628999007703</v>
      </c>
      <c r="AA2346" t="str">
        <f t="shared" si="360"/>
        <v/>
      </c>
      <c r="AB2346" t="str">
        <f t="shared" si="361"/>
        <v/>
      </c>
      <c r="AC2346" t="str">
        <f t="shared" si="362"/>
        <v>628999007703</v>
      </c>
      <c r="AD2346" t="str">
        <f t="shared" si="363"/>
        <v>Halo+,+Visual+AI+5S+mendeteksi+Violation%3A+GUDANGEXP1-LINE+9</v>
      </c>
      <c r="AE2346" t="str">
        <f t="shared" si="364"/>
        <v>https://web.whatsapp.com/send/?phone=628999007703&amp;text=Halo+,+Visual+AI+5S+mendeteksi+Violation%3A+GUDANGEXP1-LINE+9&amp;type=phone_number&amp;app_absent=0</v>
      </c>
      <c r="AF2346" t="b">
        <f>IF(ISNA(VLOOKUP(D2346&amp;"-"&amp;AB2346, Ref_Kontak!$A:$E, 4, FALSE)), FALSE, TRUE)</f>
        <v>0</v>
      </c>
      <c r="AG2346" t="str">
        <f>_xlfn.IFNA(VLOOKUP(Z2346,Ref_Kontak!H:H,1,FALSE),"FALSE")</f>
        <v>628999007703</v>
      </c>
      <c r="AH2346" t="str">
        <f t="shared" si="365"/>
        <v>GUDANGEXP1-LINE 9</v>
      </c>
      <c r="AI2346">
        <f>IF(I2346="violation",COUNTIF($AH$1:AH2346,AH2346),0)</f>
        <v>114</v>
      </c>
      <c r="AJ2346" t="str">
        <f t="shared" si="366"/>
        <v>violation-GUDANGEXP1</v>
      </c>
      <c r="AK2346">
        <f>IF(I2346="violation",COUNTIF($AJ$1:AJ2346,AJ2346),FALSE)</f>
        <v>454</v>
      </c>
      <c r="AL2346">
        <f t="shared" si="367"/>
        <v>0</v>
      </c>
      <c r="AM2346">
        <f t="shared" si="368"/>
        <v>8</v>
      </c>
      <c r="AN2346" t="str">
        <f t="shared" si="369"/>
        <v>ALERT! 8 Violation founded @GUDANGEXP1</v>
      </c>
    </row>
    <row r="2347" spans="1:40">
      <c r="A2347" t="s">
        <v>120</v>
      </c>
      <c r="B2347" t="s">
        <v>121</v>
      </c>
      <c r="C2347" t="s">
        <v>1354</v>
      </c>
      <c r="D2347" t="s">
        <v>129</v>
      </c>
      <c r="E2347">
        <v>1</v>
      </c>
      <c r="G2347" t="s">
        <v>124</v>
      </c>
      <c r="I2347" t="s">
        <v>125</v>
      </c>
      <c r="Z2347" t="str">
        <f>IFERROR(MID(AA2347,FIND("-",H2347,1)+1,20),_xlfn.IFNA(VLOOKUP(F2347&amp;"-"&amp;AA2347,Ref_Kontak!$A:$E,4,FALSE),Ref_Kontak!$H$2))</f>
        <v>628999007703</v>
      </c>
      <c r="AA2347" t="str">
        <f t="shared" si="360"/>
        <v/>
      </c>
      <c r="AB2347" t="str">
        <f t="shared" si="361"/>
        <v/>
      </c>
      <c r="AC2347" t="str">
        <f t="shared" si="362"/>
        <v>628999007703</v>
      </c>
      <c r="AD2347" t="str">
        <f t="shared" si="363"/>
        <v>Halo+,+Visual+AI+5S+mendeteksi+Violation%3A+GUDANGEXP1-LINE+8</v>
      </c>
      <c r="AE2347" t="str">
        <f t="shared" si="364"/>
        <v>https://web.whatsapp.com/send/?phone=628999007703&amp;text=Halo+,+Visual+AI+5S+mendeteksi+Violation%3A+GUDANGEXP1-LINE+8&amp;type=phone_number&amp;app_absent=0</v>
      </c>
      <c r="AF2347" t="b">
        <f>IF(ISNA(VLOOKUP(D2347&amp;"-"&amp;AB2347, Ref_Kontak!$A:$E, 4, FALSE)), FALSE, TRUE)</f>
        <v>0</v>
      </c>
      <c r="AG2347" t="str">
        <f>_xlfn.IFNA(VLOOKUP(Z2347,Ref_Kontak!H:H,1,FALSE),"FALSE")</f>
        <v>628999007703</v>
      </c>
      <c r="AH2347" t="str">
        <f t="shared" si="365"/>
        <v>GUDANGEXP1-LINE 8</v>
      </c>
      <c r="AI2347">
        <f>IF(I2347="violation",COUNTIF($AH$1:AH2347,AH2347),0)</f>
        <v>108</v>
      </c>
      <c r="AJ2347" t="str">
        <f t="shared" si="366"/>
        <v>violation-GUDANGEXP1</v>
      </c>
      <c r="AK2347">
        <f>IF(I2347="violation",COUNTIF($AJ$1:AJ2347,AJ2347),FALSE)</f>
        <v>455</v>
      </c>
      <c r="AL2347">
        <f t="shared" si="367"/>
        <v>0</v>
      </c>
      <c r="AM2347">
        <f t="shared" si="368"/>
        <v>8</v>
      </c>
      <c r="AN2347" t="str">
        <f t="shared" si="369"/>
        <v>ALERT! 8 Violation founded @GUDANGEXP1</v>
      </c>
    </row>
    <row r="2348" spans="1:40">
      <c r="A2348" t="s">
        <v>120</v>
      </c>
      <c r="B2348" t="s">
        <v>121</v>
      </c>
      <c r="C2348" t="s">
        <v>1355</v>
      </c>
      <c r="D2348" t="s">
        <v>129</v>
      </c>
      <c r="E2348">
        <v>1</v>
      </c>
      <c r="G2348" t="s">
        <v>130</v>
      </c>
      <c r="I2348" t="s">
        <v>125</v>
      </c>
      <c r="Z2348" t="str">
        <f>IFERROR(MID(AA2348,FIND("-",H2348,1)+1,20),_xlfn.IFNA(VLOOKUP(F2348&amp;"-"&amp;AA2348,Ref_Kontak!$A:$E,4,FALSE),Ref_Kontak!$H$2))</f>
        <v>628999007703</v>
      </c>
      <c r="AA2348" t="str">
        <f t="shared" si="360"/>
        <v/>
      </c>
      <c r="AB2348" t="str">
        <f t="shared" si="361"/>
        <v/>
      </c>
      <c r="AC2348" t="str">
        <f t="shared" si="362"/>
        <v>628999007703</v>
      </c>
      <c r="AD2348" t="str">
        <f t="shared" si="363"/>
        <v>Halo+,+Visual+AI+5S+mendeteksi+Violation%3A+METALDET1-LINE+8</v>
      </c>
      <c r="AE2348" t="str">
        <f t="shared" si="364"/>
        <v>https://web.whatsapp.com/send/?phone=628999007703&amp;text=Halo+,+Visual+AI+5S+mendeteksi+Violation%3A+METALDET1-LINE+8&amp;type=phone_number&amp;app_absent=0</v>
      </c>
      <c r="AF2348" t="b">
        <f>IF(ISNA(VLOOKUP(D2348&amp;"-"&amp;AB2348, Ref_Kontak!$A:$E, 4, FALSE)), FALSE, TRUE)</f>
        <v>0</v>
      </c>
      <c r="AG2348" t="str">
        <f>_xlfn.IFNA(VLOOKUP(Z2348,Ref_Kontak!H:H,1,FALSE),"FALSE")</f>
        <v>628999007703</v>
      </c>
      <c r="AH2348" t="str">
        <f t="shared" si="365"/>
        <v>METALDET1-LINE 8</v>
      </c>
      <c r="AI2348">
        <f>IF(I2348="violation",COUNTIF($AH$1:AH2348,AH2348),0)</f>
        <v>1017</v>
      </c>
      <c r="AJ2348" t="str">
        <f t="shared" si="366"/>
        <v>violation-METALDET1</v>
      </c>
      <c r="AK2348">
        <f>IF(I2348="violation",COUNTIF($AJ$1:AJ2348,AJ2348),FALSE)</f>
        <v>1891</v>
      </c>
      <c r="AL2348">
        <f t="shared" si="367"/>
        <v>0</v>
      </c>
      <c r="AM2348">
        <f t="shared" si="368"/>
        <v>3</v>
      </c>
      <c r="AN2348" t="str">
        <f t="shared" si="369"/>
        <v>ALERT! 3 Violation founded @METALDET1</v>
      </c>
    </row>
    <row r="2349" spans="1:40">
      <c r="A2349" t="s">
        <v>120</v>
      </c>
      <c r="B2349" t="s">
        <v>121</v>
      </c>
      <c r="C2349" t="s">
        <v>1355</v>
      </c>
      <c r="D2349" t="s">
        <v>1232</v>
      </c>
      <c r="E2349">
        <v>1</v>
      </c>
      <c r="G2349" t="s">
        <v>124</v>
      </c>
      <c r="I2349" t="s">
        <v>125</v>
      </c>
      <c r="Z2349" t="str">
        <f>IFERROR(MID(AA2349,FIND("-",H2349,1)+1,20),_xlfn.IFNA(VLOOKUP(F2349&amp;"-"&amp;AA2349,Ref_Kontak!$A:$E,4,FALSE),Ref_Kontak!$H$2))</f>
        <v>628999007703</v>
      </c>
      <c r="AA2349" t="str">
        <f t="shared" si="360"/>
        <v/>
      </c>
      <c r="AB2349" t="str">
        <f t="shared" si="361"/>
        <v/>
      </c>
      <c r="AC2349" t="str">
        <f t="shared" si="362"/>
        <v>628999007703</v>
      </c>
      <c r="AD2349" t="str">
        <f t="shared" si="363"/>
        <v>Halo+,+Visual+AI+5S+mendeteksi+Violation%3A+GUDANGEXP1-LINE+9</v>
      </c>
      <c r="AE2349" t="str">
        <f t="shared" si="364"/>
        <v>https://web.whatsapp.com/send/?phone=628999007703&amp;text=Halo+,+Visual+AI+5S+mendeteksi+Violation%3A+GUDANGEXP1-LINE+9&amp;type=phone_number&amp;app_absent=0</v>
      </c>
      <c r="AF2349" t="b">
        <f>IF(ISNA(VLOOKUP(D2349&amp;"-"&amp;AB2349, Ref_Kontak!$A:$E, 4, FALSE)), FALSE, TRUE)</f>
        <v>0</v>
      </c>
      <c r="AG2349" t="str">
        <f>_xlfn.IFNA(VLOOKUP(Z2349,Ref_Kontak!H:H,1,FALSE),"FALSE")</f>
        <v>628999007703</v>
      </c>
      <c r="AH2349" t="str">
        <f t="shared" si="365"/>
        <v>GUDANGEXP1-LINE 9</v>
      </c>
      <c r="AI2349">
        <f>IF(I2349="violation",COUNTIF($AH$1:AH2349,AH2349),0)</f>
        <v>115</v>
      </c>
      <c r="AJ2349" t="str">
        <f t="shared" si="366"/>
        <v>violation-GUDANGEXP1</v>
      </c>
      <c r="AK2349">
        <f>IF(I2349="violation",COUNTIF($AJ$1:AJ2349,AJ2349),FALSE)</f>
        <v>456</v>
      </c>
      <c r="AL2349">
        <f t="shared" si="367"/>
        <v>0</v>
      </c>
      <c r="AM2349">
        <f t="shared" si="368"/>
        <v>8</v>
      </c>
      <c r="AN2349" t="str">
        <f t="shared" si="369"/>
        <v>ALERT! 8 Violation founded @GUDANGEXP1</v>
      </c>
    </row>
    <row r="2350" spans="1:40">
      <c r="A2350" t="s">
        <v>120</v>
      </c>
      <c r="B2350" t="s">
        <v>121</v>
      </c>
      <c r="C2350" t="s">
        <v>1355</v>
      </c>
      <c r="D2350" t="s">
        <v>129</v>
      </c>
      <c r="E2350">
        <v>1</v>
      </c>
      <c r="G2350" t="s">
        <v>124</v>
      </c>
      <c r="I2350" t="s">
        <v>125</v>
      </c>
      <c r="Z2350" t="str">
        <f>IFERROR(MID(AA2350,FIND("-",H2350,1)+1,20),_xlfn.IFNA(VLOOKUP(F2350&amp;"-"&amp;AA2350,Ref_Kontak!$A:$E,4,FALSE),Ref_Kontak!$H$2))</f>
        <v>628999007703</v>
      </c>
      <c r="AA2350" t="str">
        <f t="shared" si="360"/>
        <v/>
      </c>
      <c r="AB2350" t="str">
        <f t="shared" si="361"/>
        <v/>
      </c>
      <c r="AC2350" t="str">
        <f t="shared" si="362"/>
        <v>628999007703</v>
      </c>
      <c r="AD2350" t="str">
        <f t="shared" si="363"/>
        <v>Halo+,+Visual+AI+5S+mendeteksi+Violation%3A+GUDANGEXP1-LINE+8</v>
      </c>
      <c r="AE2350" t="str">
        <f t="shared" si="364"/>
        <v>https://web.whatsapp.com/send/?phone=628999007703&amp;text=Halo+,+Visual+AI+5S+mendeteksi+Violation%3A+GUDANGEXP1-LINE+8&amp;type=phone_number&amp;app_absent=0</v>
      </c>
      <c r="AF2350" t="b">
        <f>IF(ISNA(VLOOKUP(D2350&amp;"-"&amp;AB2350, Ref_Kontak!$A:$E, 4, FALSE)), FALSE, TRUE)</f>
        <v>0</v>
      </c>
      <c r="AG2350" t="str">
        <f>_xlfn.IFNA(VLOOKUP(Z2350,Ref_Kontak!H:H,1,FALSE),"FALSE")</f>
        <v>628999007703</v>
      </c>
      <c r="AH2350" t="str">
        <f t="shared" si="365"/>
        <v>GUDANGEXP1-LINE 8</v>
      </c>
      <c r="AI2350">
        <f>IF(I2350="violation",COUNTIF($AH$1:AH2350,AH2350),0)</f>
        <v>109</v>
      </c>
      <c r="AJ2350" t="str">
        <f t="shared" si="366"/>
        <v>violation-GUDANGEXP1</v>
      </c>
      <c r="AK2350">
        <f>IF(I2350="violation",COUNTIF($AJ$1:AJ2350,AJ2350),FALSE)</f>
        <v>457</v>
      </c>
      <c r="AL2350">
        <f t="shared" si="367"/>
        <v>0</v>
      </c>
      <c r="AM2350">
        <f t="shared" si="368"/>
        <v>8</v>
      </c>
      <c r="AN2350" t="str">
        <f t="shared" si="369"/>
        <v>ALERT! 8 Violation founded @GUDANGEXP1</v>
      </c>
    </row>
    <row r="2351" spans="1:40">
      <c r="A2351" t="s">
        <v>120</v>
      </c>
      <c r="B2351" t="s">
        <v>121</v>
      </c>
      <c r="C2351" t="s">
        <v>1356</v>
      </c>
      <c r="D2351" t="s">
        <v>589</v>
      </c>
      <c r="E2351">
        <v>1</v>
      </c>
      <c r="G2351" t="s">
        <v>130</v>
      </c>
      <c r="I2351" t="s">
        <v>125</v>
      </c>
      <c r="Z2351" t="str">
        <f>IFERROR(MID(AA2351,FIND("-",H2351,1)+1,20),_xlfn.IFNA(VLOOKUP(F2351&amp;"-"&amp;AA2351,Ref_Kontak!$A:$E,4,FALSE),Ref_Kontak!$H$2))</f>
        <v>628999007703</v>
      </c>
      <c r="AA2351" t="str">
        <f t="shared" si="360"/>
        <v/>
      </c>
      <c r="AB2351" t="str">
        <f t="shared" si="361"/>
        <v/>
      </c>
      <c r="AC2351" t="str">
        <f t="shared" si="362"/>
        <v>628999007703</v>
      </c>
      <c r="AD2351" t="str">
        <f t="shared" si="363"/>
        <v>Halo+,+Visual+AI+5S+mendeteksi+Violation%3A+METALDET1-LINE+13</v>
      </c>
      <c r="AE2351" t="str">
        <f t="shared" si="364"/>
        <v>https://web.whatsapp.com/send/?phone=628999007703&amp;text=Halo+,+Visual+AI+5S+mendeteksi+Violation%3A+METALDET1-LINE+13&amp;type=phone_number&amp;app_absent=0</v>
      </c>
      <c r="AF2351" t="b">
        <f>IF(ISNA(VLOOKUP(D2351&amp;"-"&amp;AB2351, Ref_Kontak!$A:$E, 4, FALSE)), FALSE, TRUE)</f>
        <v>0</v>
      </c>
      <c r="AG2351" t="str">
        <f>_xlfn.IFNA(VLOOKUP(Z2351,Ref_Kontak!H:H,1,FALSE),"FALSE")</f>
        <v>628999007703</v>
      </c>
      <c r="AH2351" t="str">
        <f t="shared" si="365"/>
        <v>METALDET1-LINE 13</v>
      </c>
      <c r="AI2351">
        <f>IF(I2351="violation",COUNTIF($AH$1:AH2351,AH2351),0)</f>
        <v>858</v>
      </c>
      <c r="AJ2351" t="str">
        <f t="shared" si="366"/>
        <v>violation-METALDET1</v>
      </c>
      <c r="AK2351">
        <f>IF(I2351="violation",COUNTIF($AJ$1:AJ2351,AJ2351),FALSE)</f>
        <v>1892</v>
      </c>
      <c r="AL2351">
        <f t="shared" si="367"/>
        <v>0</v>
      </c>
      <c r="AM2351">
        <f t="shared" si="368"/>
        <v>3</v>
      </c>
      <c r="AN2351" t="str">
        <f t="shared" si="369"/>
        <v>ALERT! 3 Violation founded @METALDET1</v>
      </c>
    </row>
    <row r="2352" spans="1:40">
      <c r="A2352" t="s">
        <v>120</v>
      </c>
      <c r="B2352" t="s">
        <v>121</v>
      </c>
      <c r="C2352" t="s">
        <v>1356</v>
      </c>
      <c r="D2352" t="s">
        <v>129</v>
      </c>
      <c r="E2352">
        <v>1</v>
      </c>
      <c r="G2352" t="s">
        <v>130</v>
      </c>
      <c r="I2352" t="s">
        <v>125</v>
      </c>
      <c r="Z2352" t="str">
        <f>IFERROR(MID(AA2352,FIND("-",H2352,1)+1,20),_xlfn.IFNA(VLOOKUP(F2352&amp;"-"&amp;AA2352,Ref_Kontak!$A:$E,4,FALSE),Ref_Kontak!$H$2))</f>
        <v>628999007703</v>
      </c>
      <c r="AA2352" t="str">
        <f t="shared" si="360"/>
        <v/>
      </c>
      <c r="AB2352" t="str">
        <f t="shared" si="361"/>
        <v/>
      </c>
      <c r="AC2352" t="str">
        <f t="shared" si="362"/>
        <v>628999007703</v>
      </c>
      <c r="AD2352" t="str">
        <f t="shared" si="363"/>
        <v>Halo+,+Visual+AI+5S+mendeteksi+Violation%3A+METALDET1-LINE+8</v>
      </c>
      <c r="AE2352" t="str">
        <f t="shared" si="364"/>
        <v>https://web.whatsapp.com/send/?phone=628999007703&amp;text=Halo+,+Visual+AI+5S+mendeteksi+Violation%3A+METALDET1-LINE+8&amp;type=phone_number&amp;app_absent=0</v>
      </c>
      <c r="AF2352" t="b">
        <f>IF(ISNA(VLOOKUP(D2352&amp;"-"&amp;AB2352, Ref_Kontak!$A:$E, 4, FALSE)), FALSE, TRUE)</f>
        <v>0</v>
      </c>
      <c r="AG2352" t="str">
        <f>_xlfn.IFNA(VLOOKUP(Z2352,Ref_Kontak!H:H,1,FALSE),"FALSE")</f>
        <v>628999007703</v>
      </c>
      <c r="AH2352" t="str">
        <f t="shared" si="365"/>
        <v>METALDET1-LINE 8</v>
      </c>
      <c r="AI2352">
        <f>IF(I2352="violation",COUNTIF($AH$1:AH2352,AH2352),0)</f>
        <v>1018</v>
      </c>
      <c r="AJ2352" t="str">
        <f t="shared" si="366"/>
        <v>violation-METALDET1</v>
      </c>
      <c r="AK2352">
        <f>IF(I2352="violation",COUNTIF($AJ$1:AJ2352,AJ2352),FALSE)</f>
        <v>1893</v>
      </c>
      <c r="AL2352">
        <f t="shared" si="367"/>
        <v>0</v>
      </c>
      <c r="AM2352">
        <f t="shared" si="368"/>
        <v>3</v>
      </c>
      <c r="AN2352" t="str">
        <f t="shared" si="369"/>
        <v>ALERT! 3 Violation founded @METALDET1</v>
      </c>
    </row>
    <row r="2353" spans="1:40">
      <c r="A2353" t="s">
        <v>120</v>
      </c>
      <c r="B2353" t="s">
        <v>121</v>
      </c>
      <c r="C2353" t="s">
        <v>1356</v>
      </c>
      <c r="D2353" t="s">
        <v>52</v>
      </c>
      <c r="E2353">
        <v>1</v>
      </c>
      <c r="G2353" t="s">
        <v>130</v>
      </c>
      <c r="I2353" t="s">
        <v>125</v>
      </c>
      <c r="Z2353" t="str">
        <f>IFERROR(MID(AA2353,FIND("-",H2353,1)+1,20),_xlfn.IFNA(VLOOKUP(F2353&amp;"-"&amp;AA2353,Ref_Kontak!$A:$E,4,FALSE),Ref_Kontak!$H$2))</f>
        <v>628999007703</v>
      </c>
      <c r="AA2353" t="str">
        <f t="shared" si="360"/>
        <v/>
      </c>
      <c r="AB2353" t="str">
        <f t="shared" si="361"/>
        <v/>
      </c>
      <c r="AC2353" t="str">
        <f t="shared" si="362"/>
        <v>628999007703</v>
      </c>
      <c r="AD2353" t="str">
        <f t="shared" si="363"/>
        <v>Halo+,+Visual+AI+5S+mendeteksi+Violation%3A+METALDET1-LINE+14</v>
      </c>
      <c r="AE2353" t="str">
        <f t="shared" si="364"/>
        <v>https://web.whatsapp.com/send/?phone=628999007703&amp;text=Halo+,+Visual+AI+5S+mendeteksi+Violation%3A+METALDET1-LINE+14&amp;type=phone_number&amp;app_absent=0</v>
      </c>
      <c r="AF2353" t="b">
        <f>IF(ISNA(VLOOKUP(D2353&amp;"-"&amp;AB2353, Ref_Kontak!$A:$E, 4, FALSE)), FALSE, TRUE)</f>
        <v>0</v>
      </c>
      <c r="AG2353" t="str">
        <f>_xlfn.IFNA(VLOOKUP(Z2353,Ref_Kontak!H:H,1,FALSE),"FALSE")</f>
        <v>628999007703</v>
      </c>
      <c r="AH2353" t="str">
        <f t="shared" si="365"/>
        <v>METALDET1-LINE 14</v>
      </c>
      <c r="AI2353">
        <f>IF(I2353="violation",COUNTIF($AH$1:AH2353,AH2353),0)</f>
        <v>19</v>
      </c>
      <c r="AJ2353" t="str">
        <f t="shared" si="366"/>
        <v>violation-METALDET1</v>
      </c>
      <c r="AK2353">
        <f>IF(I2353="violation",COUNTIF($AJ$1:AJ2353,AJ2353),FALSE)</f>
        <v>1894</v>
      </c>
      <c r="AL2353">
        <f t="shared" si="367"/>
        <v>0</v>
      </c>
      <c r="AM2353">
        <f t="shared" si="368"/>
        <v>3</v>
      </c>
      <c r="AN2353" t="str">
        <f t="shared" si="369"/>
        <v>ALERT! 3 Violation founded @METALDET1</v>
      </c>
    </row>
    <row r="2354" spans="1:40">
      <c r="A2354" t="s">
        <v>120</v>
      </c>
      <c r="B2354" t="s">
        <v>121</v>
      </c>
      <c r="C2354" t="s">
        <v>1356</v>
      </c>
      <c r="D2354" t="s">
        <v>52</v>
      </c>
      <c r="E2354">
        <v>1</v>
      </c>
      <c r="G2354" t="s">
        <v>130</v>
      </c>
      <c r="I2354" t="s">
        <v>125</v>
      </c>
      <c r="Z2354" t="str">
        <f>IFERROR(MID(AA2354,FIND("-",H2354,1)+1,20),_xlfn.IFNA(VLOOKUP(F2354&amp;"-"&amp;AA2354,Ref_Kontak!$A:$E,4,FALSE),Ref_Kontak!$H$2))</f>
        <v>628999007703</v>
      </c>
      <c r="AA2354" t="str">
        <f t="shared" si="360"/>
        <v/>
      </c>
      <c r="AB2354" t="str">
        <f t="shared" si="361"/>
        <v/>
      </c>
      <c r="AC2354" t="str">
        <f t="shared" si="362"/>
        <v>628999007703</v>
      </c>
      <c r="AD2354" t="str">
        <f t="shared" si="363"/>
        <v>Halo+,+Visual+AI+5S+mendeteksi+Violation%3A+METALDET1-LINE+14</v>
      </c>
      <c r="AE2354" t="str">
        <f t="shared" si="364"/>
        <v>https://web.whatsapp.com/send/?phone=628999007703&amp;text=Halo+,+Visual+AI+5S+mendeteksi+Violation%3A+METALDET1-LINE+14&amp;type=phone_number&amp;app_absent=0</v>
      </c>
      <c r="AF2354" t="b">
        <f>IF(ISNA(VLOOKUP(D2354&amp;"-"&amp;AB2354, Ref_Kontak!$A:$E, 4, FALSE)), FALSE, TRUE)</f>
        <v>0</v>
      </c>
      <c r="AG2354" t="str">
        <f>_xlfn.IFNA(VLOOKUP(Z2354,Ref_Kontak!H:H,1,FALSE),"FALSE")</f>
        <v>628999007703</v>
      </c>
      <c r="AH2354" t="str">
        <f t="shared" si="365"/>
        <v>METALDET1-LINE 14</v>
      </c>
      <c r="AI2354">
        <f>IF(I2354="violation",COUNTIF($AH$1:AH2354,AH2354),0)</f>
        <v>20</v>
      </c>
      <c r="AJ2354" t="str">
        <f t="shared" si="366"/>
        <v>violation-METALDET1</v>
      </c>
      <c r="AK2354">
        <f>IF(I2354="violation",COUNTIF($AJ$1:AJ2354,AJ2354),FALSE)</f>
        <v>1895</v>
      </c>
      <c r="AL2354">
        <f t="shared" si="367"/>
        <v>0</v>
      </c>
      <c r="AM2354">
        <f t="shared" si="368"/>
        <v>3</v>
      </c>
      <c r="AN2354" t="str">
        <f t="shared" si="369"/>
        <v>ALERT! 3 Violation founded @METALDET1</v>
      </c>
    </row>
    <row r="2355" spans="1:40">
      <c r="A2355" t="s">
        <v>120</v>
      </c>
      <c r="B2355" t="s">
        <v>121</v>
      </c>
      <c r="C2355" t="s">
        <v>1356</v>
      </c>
      <c r="D2355" t="s">
        <v>1232</v>
      </c>
      <c r="E2355">
        <v>1</v>
      </c>
      <c r="G2355" t="s">
        <v>124</v>
      </c>
      <c r="I2355" t="s">
        <v>125</v>
      </c>
      <c r="Z2355" t="str">
        <f>IFERROR(MID(AA2355,FIND("-",H2355,1)+1,20),_xlfn.IFNA(VLOOKUP(F2355&amp;"-"&amp;AA2355,Ref_Kontak!$A:$E,4,FALSE),Ref_Kontak!$H$2))</f>
        <v>628999007703</v>
      </c>
      <c r="AA2355" t="str">
        <f t="shared" si="360"/>
        <v/>
      </c>
      <c r="AB2355" t="str">
        <f t="shared" si="361"/>
        <v/>
      </c>
      <c r="AC2355" t="str">
        <f t="shared" si="362"/>
        <v>628999007703</v>
      </c>
      <c r="AD2355" t="str">
        <f t="shared" si="363"/>
        <v>Halo+,+Visual+AI+5S+mendeteksi+Violation%3A+GUDANGEXP1-LINE+9</v>
      </c>
      <c r="AE2355" t="str">
        <f t="shared" si="364"/>
        <v>https://web.whatsapp.com/send/?phone=628999007703&amp;text=Halo+,+Visual+AI+5S+mendeteksi+Violation%3A+GUDANGEXP1-LINE+9&amp;type=phone_number&amp;app_absent=0</v>
      </c>
      <c r="AF2355" t="b">
        <f>IF(ISNA(VLOOKUP(D2355&amp;"-"&amp;AB2355, Ref_Kontak!$A:$E, 4, FALSE)), FALSE, TRUE)</f>
        <v>0</v>
      </c>
      <c r="AG2355" t="str">
        <f>_xlfn.IFNA(VLOOKUP(Z2355,Ref_Kontak!H:H,1,FALSE),"FALSE")</f>
        <v>628999007703</v>
      </c>
      <c r="AH2355" t="str">
        <f t="shared" si="365"/>
        <v>GUDANGEXP1-LINE 9</v>
      </c>
      <c r="AI2355">
        <f>IF(I2355="violation",COUNTIF($AH$1:AH2355,AH2355),0)</f>
        <v>116</v>
      </c>
      <c r="AJ2355" t="str">
        <f t="shared" si="366"/>
        <v>violation-GUDANGEXP1</v>
      </c>
      <c r="AK2355">
        <f>IF(I2355="violation",COUNTIF($AJ$1:AJ2355,AJ2355),FALSE)</f>
        <v>458</v>
      </c>
      <c r="AL2355">
        <f t="shared" si="367"/>
        <v>0</v>
      </c>
      <c r="AM2355">
        <f t="shared" si="368"/>
        <v>8</v>
      </c>
      <c r="AN2355" t="str">
        <f t="shared" si="369"/>
        <v>ALERT! 8 Violation founded @GUDANGEXP1</v>
      </c>
    </row>
    <row r="2356" spans="1:40">
      <c r="A2356" t="s">
        <v>120</v>
      </c>
      <c r="B2356" t="s">
        <v>121</v>
      </c>
      <c r="C2356" t="s">
        <v>1357</v>
      </c>
      <c r="D2356" t="s">
        <v>129</v>
      </c>
      <c r="E2356">
        <v>1</v>
      </c>
      <c r="G2356" t="s">
        <v>124</v>
      </c>
      <c r="I2356" t="s">
        <v>125</v>
      </c>
      <c r="Z2356" t="str">
        <f>IFERROR(MID(AA2356,FIND("-",H2356,1)+1,20),_xlfn.IFNA(VLOOKUP(F2356&amp;"-"&amp;AA2356,Ref_Kontak!$A:$E,4,FALSE),Ref_Kontak!$H$2))</f>
        <v>628999007703</v>
      </c>
      <c r="AA2356" t="str">
        <f t="shared" si="360"/>
        <v/>
      </c>
      <c r="AB2356" t="str">
        <f t="shared" si="361"/>
        <v/>
      </c>
      <c r="AC2356" t="str">
        <f t="shared" si="362"/>
        <v>628999007703</v>
      </c>
      <c r="AD2356" t="str">
        <f t="shared" si="363"/>
        <v>Halo+,+Visual+AI+5S+mendeteksi+Violation%3A+GUDANGEXP1-LINE+8</v>
      </c>
      <c r="AE2356" t="str">
        <f t="shared" si="364"/>
        <v>https://web.whatsapp.com/send/?phone=628999007703&amp;text=Halo+,+Visual+AI+5S+mendeteksi+Violation%3A+GUDANGEXP1-LINE+8&amp;type=phone_number&amp;app_absent=0</v>
      </c>
      <c r="AF2356" t="b">
        <f>IF(ISNA(VLOOKUP(D2356&amp;"-"&amp;AB2356, Ref_Kontak!$A:$E, 4, FALSE)), FALSE, TRUE)</f>
        <v>0</v>
      </c>
      <c r="AG2356" t="str">
        <f>_xlfn.IFNA(VLOOKUP(Z2356,Ref_Kontak!H:H,1,FALSE),"FALSE")</f>
        <v>628999007703</v>
      </c>
      <c r="AH2356" t="str">
        <f t="shared" si="365"/>
        <v>GUDANGEXP1-LINE 8</v>
      </c>
      <c r="AI2356">
        <f>IF(I2356="violation",COUNTIF($AH$1:AH2356,AH2356),0)</f>
        <v>110</v>
      </c>
      <c r="AJ2356" t="str">
        <f t="shared" si="366"/>
        <v>violation-GUDANGEXP1</v>
      </c>
      <c r="AK2356">
        <f>IF(I2356="violation",COUNTIF($AJ$1:AJ2356,AJ2356),FALSE)</f>
        <v>459</v>
      </c>
      <c r="AL2356">
        <f t="shared" si="367"/>
        <v>0</v>
      </c>
      <c r="AM2356">
        <f t="shared" si="368"/>
        <v>8</v>
      </c>
      <c r="AN2356" t="str">
        <f t="shared" si="369"/>
        <v>ALERT! 8 Violation founded @GUDANGEXP1</v>
      </c>
    </row>
    <row r="2357" spans="1:40">
      <c r="A2357" t="s">
        <v>120</v>
      </c>
      <c r="B2357" t="s">
        <v>121</v>
      </c>
      <c r="C2357" t="s">
        <v>1357</v>
      </c>
      <c r="D2357" t="s">
        <v>129</v>
      </c>
      <c r="E2357">
        <v>1</v>
      </c>
      <c r="G2357" t="s">
        <v>130</v>
      </c>
      <c r="I2357" t="s">
        <v>125</v>
      </c>
      <c r="Z2357" t="str">
        <f>IFERROR(MID(AA2357,FIND("-",H2357,1)+1,20),_xlfn.IFNA(VLOOKUP(F2357&amp;"-"&amp;AA2357,Ref_Kontak!$A:$E,4,FALSE),Ref_Kontak!$H$2))</f>
        <v>628999007703</v>
      </c>
      <c r="AA2357" t="str">
        <f t="shared" si="360"/>
        <v/>
      </c>
      <c r="AB2357" t="str">
        <f t="shared" si="361"/>
        <v/>
      </c>
      <c r="AC2357" t="str">
        <f t="shared" si="362"/>
        <v>628999007703</v>
      </c>
      <c r="AD2357" t="str">
        <f t="shared" si="363"/>
        <v>Halo+,+Visual+AI+5S+mendeteksi+Violation%3A+METALDET1-LINE+8</v>
      </c>
      <c r="AE2357" t="str">
        <f t="shared" si="364"/>
        <v>https://web.whatsapp.com/send/?phone=628999007703&amp;text=Halo+,+Visual+AI+5S+mendeteksi+Violation%3A+METALDET1-LINE+8&amp;type=phone_number&amp;app_absent=0</v>
      </c>
      <c r="AF2357" t="b">
        <f>IF(ISNA(VLOOKUP(D2357&amp;"-"&amp;AB2357, Ref_Kontak!$A:$E, 4, FALSE)), FALSE, TRUE)</f>
        <v>0</v>
      </c>
      <c r="AG2357" t="str">
        <f>_xlfn.IFNA(VLOOKUP(Z2357,Ref_Kontak!H:H,1,FALSE),"FALSE")</f>
        <v>628999007703</v>
      </c>
      <c r="AH2357" t="str">
        <f t="shared" si="365"/>
        <v>METALDET1-LINE 8</v>
      </c>
      <c r="AI2357">
        <f>IF(I2357="violation",COUNTIF($AH$1:AH2357,AH2357),0)</f>
        <v>1019</v>
      </c>
      <c r="AJ2357" t="str">
        <f t="shared" si="366"/>
        <v>violation-METALDET1</v>
      </c>
      <c r="AK2357">
        <f>IF(I2357="violation",COUNTIF($AJ$1:AJ2357,AJ2357),FALSE)</f>
        <v>1896</v>
      </c>
      <c r="AL2357">
        <f t="shared" si="367"/>
        <v>0</v>
      </c>
      <c r="AM2357">
        <f t="shared" si="368"/>
        <v>3</v>
      </c>
      <c r="AN2357" t="str">
        <f t="shared" si="369"/>
        <v>ALERT! 3 Violation founded @METALDET1</v>
      </c>
    </row>
    <row r="2358" spans="1:40">
      <c r="A2358" t="s">
        <v>120</v>
      </c>
      <c r="B2358" t="s">
        <v>121</v>
      </c>
      <c r="C2358" t="s">
        <v>1357</v>
      </c>
      <c r="D2358" t="s">
        <v>589</v>
      </c>
      <c r="E2358">
        <v>1</v>
      </c>
      <c r="G2358" t="s">
        <v>130</v>
      </c>
      <c r="I2358" t="s">
        <v>125</v>
      </c>
      <c r="Z2358" t="str">
        <f>IFERROR(MID(AA2358,FIND("-",H2358,1)+1,20),_xlfn.IFNA(VLOOKUP(F2358&amp;"-"&amp;AA2358,Ref_Kontak!$A:$E,4,FALSE),Ref_Kontak!$H$2))</f>
        <v>628999007703</v>
      </c>
      <c r="AA2358" t="str">
        <f t="shared" si="360"/>
        <v/>
      </c>
      <c r="AB2358" t="str">
        <f t="shared" si="361"/>
        <v/>
      </c>
      <c r="AC2358" t="str">
        <f t="shared" si="362"/>
        <v>628999007703</v>
      </c>
      <c r="AD2358" t="str">
        <f t="shared" si="363"/>
        <v>Halo+,+Visual+AI+5S+mendeteksi+Violation%3A+METALDET1-LINE+13</v>
      </c>
      <c r="AE2358" t="str">
        <f t="shared" si="364"/>
        <v>https://web.whatsapp.com/send/?phone=628999007703&amp;text=Halo+,+Visual+AI+5S+mendeteksi+Violation%3A+METALDET1-LINE+13&amp;type=phone_number&amp;app_absent=0</v>
      </c>
      <c r="AF2358" t="b">
        <f>IF(ISNA(VLOOKUP(D2358&amp;"-"&amp;AB2358, Ref_Kontak!$A:$E, 4, FALSE)), FALSE, TRUE)</f>
        <v>0</v>
      </c>
      <c r="AG2358" t="str">
        <f>_xlfn.IFNA(VLOOKUP(Z2358,Ref_Kontak!H:H,1,FALSE),"FALSE")</f>
        <v>628999007703</v>
      </c>
      <c r="AH2358" t="str">
        <f t="shared" si="365"/>
        <v>METALDET1-LINE 13</v>
      </c>
      <c r="AI2358">
        <f>IF(I2358="violation",COUNTIF($AH$1:AH2358,AH2358),0)</f>
        <v>859</v>
      </c>
      <c r="AJ2358" t="str">
        <f t="shared" si="366"/>
        <v>violation-METALDET1</v>
      </c>
      <c r="AK2358">
        <f>IF(I2358="violation",COUNTIF($AJ$1:AJ2358,AJ2358),FALSE)</f>
        <v>1897</v>
      </c>
      <c r="AL2358">
        <f t="shared" si="367"/>
        <v>0</v>
      </c>
      <c r="AM2358">
        <f t="shared" si="368"/>
        <v>3</v>
      </c>
      <c r="AN2358" t="str">
        <f t="shared" si="369"/>
        <v>ALERT! 3 Violation founded @METALDET1</v>
      </c>
    </row>
    <row r="2359" spans="1:40">
      <c r="A2359" t="s">
        <v>120</v>
      </c>
      <c r="B2359" t="s">
        <v>121</v>
      </c>
      <c r="C2359" t="s">
        <v>1357</v>
      </c>
      <c r="D2359" t="s">
        <v>52</v>
      </c>
      <c r="E2359">
        <v>1</v>
      </c>
      <c r="G2359" t="s">
        <v>130</v>
      </c>
      <c r="I2359" t="s">
        <v>125</v>
      </c>
      <c r="Z2359" t="str">
        <f>IFERROR(MID(AA2359,FIND("-",H2359,1)+1,20),_xlfn.IFNA(VLOOKUP(F2359&amp;"-"&amp;AA2359,Ref_Kontak!$A:$E,4,FALSE),Ref_Kontak!$H$2))</f>
        <v>628999007703</v>
      </c>
      <c r="AA2359" t="str">
        <f t="shared" si="360"/>
        <v/>
      </c>
      <c r="AB2359" t="str">
        <f t="shared" si="361"/>
        <v/>
      </c>
      <c r="AC2359" t="str">
        <f t="shared" si="362"/>
        <v>628999007703</v>
      </c>
      <c r="AD2359" t="str">
        <f t="shared" si="363"/>
        <v>Halo+,+Visual+AI+5S+mendeteksi+Violation%3A+METALDET1-LINE+14</v>
      </c>
      <c r="AE2359" t="str">
        <f t="shared" si="364"/>
        <v>https://web.whatsapp.com/send/?phone=628999007703&amp;text=Halo+,+Visual+AI+5S+mendeteksi+Violation%3A+METALDET1-LINE+14&amp;type=phone_number&amp;app_absent=0</v>
      </c>
      <c r="AF2359" t="b">
        <f>IF(ISNA(VLOOKUP(D2359&amp;"-"&amp;AB2359, Ref_Kontak!$A:$E, 4, FALSE)), FALSE, TRUE)</f>
        <v>0</v>
      </c>
      <c r="AG2359" t="str">
        <f>_xlfn.IFNA(VLOOKUP(Z2359,Ref_Kontak!H:H,1,FALSE),"FALSE")</f>
        <v>628999007703</v>
      </c>
      <c r="AH2359" t="str">
        <f t="shared" si="365"/>
        <v>METALDET1-LINE 14</v>
      </c>
      <c r="AI2359">
        <f>IF(I2359="violation",COUNTIF($AH$1:AH2359,AH2359),0)</f>
        <v>21</v>
      </c>
      <c r="AJ2359" t="str">
        <f t="shared" si="366"/>
        <v>violation-METALDET1</v>
      </c>
      <c r="AK2359">
        <f>IF(I2359="violation",COUNTIF($AJ$1:AJ2359,AJ2359),FALSE)</f>
        <v>1898</v>
      </c>
      <c r="AL2359">
        <f t="shared" si="367"/>
        <v>0</v>
      </c>
      <c r="AM2359">
        <f t="shared" si="368"/>
        <v>3</v>
      </c>
      <c r="AN2359" t="str">
        <f t="shared" si="369"/>
        <v>ALERT! 3 Violation founded @METALDET1</v>
      </c>
    </row>
    <row r="2360" spans="1:40">
      <c r="A2360" t="s">
        <v>120</v>
      </c>
      <c r="B2360" t="s">
        <v>121</v>
      </c>
      <c r="C2360" t="s">
        <v>1357</v>
      </c>
      <c r="D2360" t="s">
        <v>1232</v>
      </c>
      <c r="E2360">
        <v>1</v>
      </c>
      <c r="G2360" t="s">
        <v>124</v>
      </c>
      <c r="I2360" t="s">
        <v>125</v>
      </c>
      <c r="Z2360" t="str">
        <f>IFERROR(MID(AA2360,FIND("-",H2360,1)+1,20),_xlfn.IFNA(VLOOKUP(F2360&amp;"-"&amp;AA2360,Ref_Kontak!$A:$E,4,FALSE),Ref_Kontak!$H$2))</f>
        <v>628999007703</v>
      </c>
      <c r="AA2360" t="str">
        <f t="shared" si="360"/>
        <v/>
      </c>
      <c r="AB2360" t="str">
        <f t="shared" si="361"/>
        <v/>
      </c>
      <c r="AC2360" t="str">
        <f t="shared" si="362"/>
        <v>628999007703</v>
      </c>
      <c r="AD2360" t="str">
        <f t="shared" si="363"/>
        <v>Halo+,+Visual+AI+5S+mendeteksi+Violation%3A+GUDANGEXP1-LINE+9</v>
      </c>
      <c r="AE2360" t="str">
        <f t="shared" si="364"/>
        <v>https://web.whatsapp.com/send/?phone=628999007703&amp;text=Halo+,+Visual+AI+5S+mendeteksi+Violation%3A+GUDANGEXP1-LINE+9&amp;type=phone_number&amp;app_absent=0</v>
      </c>
      <c r="AF2360" t="b">
        <f>IF(ISNA(VLOOKUP(D2360&amp;"-"&amp;AB2360, Ref_Kontak!$A:$E, 4, FALSE)), FALSE, TRUE)</f>
        <v>0</v>
      </c>
      <c r="AG2360" t="str">
        <f>_xlfn.IFNA(VLOOKUP(Z2360,Ref_Kontak!H:H,1,FALSE),"FALSE")</f>
        <v>628999007703</v>
      </c>
      <c r="AH2360" t="str">
        <f t="shared" si="365"/>
        <v>GUDANGEXP1-LINE 9</v>
      </c>
      <c r="AI2360">
        <f>IF(I2360="violation",COUNTIF($AH$1:AH2360,AH2360),0)</f>
        <v>117</v>
      </c>
      <c r="AJ2360" t="str">
        <f t="shared" si="366"/>
        <v>violation-GUDANGEXP1</v>
      </c>
      <c r="AK2360">
        <f>IF(I2360="violation",COUNTIF($AJ$1:AJ2360,AJ2360),FALSE)</f>
        <v>460</v>
      </c>
      <c r="AL2360">
        <f t="shared" si="367"/>
        <v>0</v>
      </c>
      <c r="AM2360">
        <f t="shared" si="368"/>
        <v>8</v>
      </c>
      <c r="AN2360" t="str">
        <f t="shared" si="369"/>
        <v>ALERT! 8 Violation founded @GUDANGEXP1</v>
      </c>
    </row>
    <row r="2361" spans="1:40">
      <c r="A2361" t="s">
        <v>120</v>
      </c>
      <c r="B2361" t="s">
        <v>121</v>
      </c>
      <c r="C2361" t="s">
        <v>1357</v>
      </c>
      <c r="D2361" t="s">
        <v>129</v>
      </c>
      <c r="E2361">
        <v>1</v>
      </c>
      <c r="G2361" t="s">
        <v>124</v>
      </c>
      <c r="I2361" t="s">
        <v>125</v>
      </c>
      <c r="Z2361" t="str">
        <f>IFERROR(MID(AA2361,FIND("-",H2361,1)+1,20),_xlfn.IFNA(VLOOKUP(F2361&amp;"-"&amp;AA2361,Ref_Kontak!$A:$E,4,FALSE),Ref_Kontak!$H$2))</f>
        <v>628999007703</v>
      </c>
      <c r="AA2361" t="str">
        <f t="shared" si="360"/>
        <v/>
      </c>
      <c r="AB2361" t="str">
        <f t="shared" si="361"/>
        <v/>
      </c>
      <c r="AC2361" t="str">
        <f t="shared" si="362"/>
        <v>628999007703</v>
      </c>
      <c r="AD2361" t="str">
        <f t="shared" si="363"/>
        <v>Halo+,+Visual+AI+5S+mendeteksi+Violation%3A+GUDANGEXP1-LINE+8</v>
      </c>
      <c r="AE2361" t="str">
        <f t="shared" si="364"/>
        <v>https://web.whatsapp.com/send/?phone=628999007703&amp;text=Halo+,+Visual+AI+5S+mendeteksi+Violation%3A+GUDANGEXP1-LINE+8&amp;type=phone_number&amp;app_absent=0</v>
      </c>
      <c r="AF2361" t="b">
        <f>IF(ISNA(VLOOKUP(D2361&amp;"-"&amp;AB2361, Ref_Kontak!$A:$E, 4, FALSE)), FALSE, TRUE)</f>
        <v>0</v>
      </c>
      <c r="AG2361" t="str">
        <f>_xlfn.IFNA(VLOOKUP(Z2361,Ref_Kontak!H:H,1,FALSE),"FALSE")</f>
        <v>628999007703</v>
      </c>
      <c r="AH2361" t="str">
        <f t="shared" si="365"/>
        <v>GUDANGEXP1-LINE 8</v>
      </c>
      <c r="AI2361">
        <f>IF(I2361="violation",COUNTIF($AH$1:AH2361,AH2361),0)</f>
        <v>111</v>
      </c>
      <c r="AJ2361" t="str">
        <f t="shared" si="366"/>
        <v>violation-GUDANGEXP1</v>
      </c>
      <c r="AK2361">
        <f>IF(I2361="violation",COUNTIF($AJ$1:AJ2361,AJ2361),FALSE)</f>
        <v>461</v>
      </c>
      <c r="AL2361">
        <f t="shared" si="367"/>
        <v>0</v>
      </c>
      <c r="AM2361">
        <f t="shared" si="368"/>
        <v>8</v>
      </c>
      <c r="AN2361" t="str">
        <f t="shared" si="369"/>
        <v>ALERT! 8 Violation founded @GUDANGEXP1</v>
      </c>
    </row>
    <row r="2362" spans="1:40">
      <c r="A2362" t="s">
        <v>120</v>
      </c>
      <c r="B2362" t="s">
        <v>121</v>
      </c>
      <c r="C2362" t="s">
        <v>1358</v>
      </c>
      <c r="D2362" t="s">
        <v>129</v>
      </c>
      <c r="E2362">
        <v>1</v>
      </c>
      <c r="G2362" t="s">
        <v>130</v>
      </c>
      <c r="I2362" t="s">
        <v>125</v>
      </c>
      <c r="Z2362" t="str">
        <f>IFERROR(MID(AA2362,FIND("-",H2362,1)+1,20),_xlfn.IFNA(VLOOKUP(F2362&amp;"-"&amp;AA2362,Ref_Kontak!$A:$E,4,FALSE),Ref_Kontak!$H$2))</f>
        <v>628999007703</v>
      </c>
      <c r="AA2362" t="str">
        <f t="shared" si="360"/>
        <v/>
      </c>
      <c r="AB2362" t="str">
        <f t="shared" si="361"/>
        <v/>
      </c>
      <c r="AC2362" t="str">
        <f t="shared" si="362"/>
        <v>628999007703</v>
      </c>
      <c r="AD2362" t="str">
        <f t="shared" si="363"/>
        <v>Halo+,+Visual+AI+5S+mendeteksi+Violation%3A+METALDET1-LINE+8</v>
      </c>
      <c r="AE2362" t="str">
        <f t="shared" si="364"/>
        <v>https://web.whatsapp.com/send/?phone=628999007703&amp;text=Halo+,+Visual+AI+5S+mendeteksi+Violation%3A+METALDET1-LINE+8&amp;type=phone_number&amp;app_absent=0</v>
      </c>
      <c r="AF2362" t="b">
        <f>IF(ISNA(VLOOKUP(D2362&amp;"-"&amp;AB2362, Ref_Kontak!$A:$E, 4, FALSE)), FALSE, TRUE)</f>
        <v>0</v>
      </c>
      <c r="AG2362" t="str">
        <f>_xlfn.IFNA(VLOOKUP(Z2362,Ref_Kontak!H:H,1,FALSE),"FALSE")</f>
        <v>628999007703</v>
      </c>
      <c r="AH2362" t="str">
        <f t="shared" si="365"/>
        <v>METALDET1-LINE 8</v>
      </c>
      <c r="AI2362">
        <f>IF(I2362="violation",COUNTIF($AH$1:AH2362,AH2362),0)</f>
        <v>1020</v>
      </c>
      <c r="AJ2362" t="str">
        <f t="shared" si="366"/>
        <v>violation-METALDET1</v>
      </c>
      <c r="AK2362">
        <f>IF(I2362="violation",COUNTIF($AJ$1:AJ2362,AJ2362),FALSE)</f>
        <v>1899</v>
      </c>
      <c r="AL2362">
        <f t="shared" si="367"/>
        <v>0</v>
      </c>
      <c r="AM2362">
        <f t="shared" si="368"/>
        <v>3</v>
      </c>
      <c r="AN2362" t="str">
        <f t="shared" si="369"/>
        <v>ALERT! 3 Violation founded @METALDET1</v>
      </c>
    </row>
    <row r="2363" spans="1:40">
      <c r="A2363" t="s">
        <v>120</v>
      </c>
      <c r="B2363" t="s">
        <v>121</v>
      </c>
      <c r="C2363" t="s">
        <v>1358</v>
      </c>
      <c r="D2363" t="s">
        <v>1232</v>
      </c>
      <c r="E2363">
        <v>1</v>
      </c>
      <c r="G2363" t="s">
        <v>124</v>
      </c>
      <c r="I2363" t="s">
        <v>125</v>
      </c>
      <c r="Z2363" t="str">
        <f>IFERROR(MID(AA2363,FIND("-",H2363,1)+1,20),_xlfn.IFNA(VLOOKUP(F2363&amp;"-"&amp;AA2363,Ref_Kontak!$A:$E,4,FALSE),Ref_Kontak!$H$2))</f>
        <v>628999007703</v>
      </c>
      <c r="AA2363" t="str">
        <f t="shared" si="360"/>
        <v/>
      </c>
      <c r="AB2363" t="str">
        <f t="shared" si="361"/>
        <v/>
      </c>
      <c r="AC2363" t="str">
        <f t="shared" si="362"/>
        <v>628999007703</v>
      </c>
      <c r="AD2363" t="str">
        <f t="shared" si="363"/>
        <v>Halo+,+Visual+AI+5S+mendeteksi+Violation%3A+GUDANGEXP1-LINE+9</v>
      </c>
      <c r="AE2363" t="str">
        <f t="shared" si="364"/>
        <v>https://web.whatsapp.com/send/?phone=628999007703&amp;text=Halo+,+Visual+AI+5S+mendeteksi+Violation%3A+GUDANGEXP1-LINE+9&amp;type=phone_number&amp;app_absent=0</v>
      </c>
      <c r="AF2363" t="b">
        <f>IF(ISNA(VLOOKUP(D2363&amp;"-"&amp;AB2363, Ref_Kontak!$A:$E, 4, FALSE)), FALSE, TRUE)</f>
        <v>0</v>
      </c>
      <c r="AG2363" t="str">
        <f>_xlfn.IFNA(VLOOKUP(Z2363,Ref_Kontak!H:H,1,FALSE),"FALSE")</f>
        <v>628999007703</v>
      </c>
      <c r="AH2363" t="str">
        <f t="shared" si="365"/>
        <v>GUDANGEXP1-LINE 9</v>
      </c>
      <c r="AI2363">
        <f>IF(I2363="violation",COUNTIF($AH$1:AH2363,AH2363),0)</f>
        <v>118</v>
      </c>
      <c r="AJ2363" t="str">
        <f t="shared" si="366"/>
        <v>violation-GUDANGEXP1</v>
      </c>
      <c r="AK2363">
        <f>IF(I2363="violation",COUNTIF($AJ$1:AJ2363,AJ2363),FALSE)</f>
        <v>462</v>
      </c>
      <c r="AL2363">
        <f t="shared" si="367"/>
        <v>0</v>
      </c>
      <c r="AM2363">
        <f t="shared" si="368"/>
        <v>8</v>
      </c>
      <c r="AN2363" t="str">
        <f t="shared" si="369"/>
        <v>ALERT! 8 Violation founded @GUDANGEXP1</v>
      </c>
    </row>
    <row r="2364" spans="1:40">
      <c r="A2364" t="s">
        <v>120</v>
      </c>
      <c r="B2364" t="s">
        <v>121</v>
      </c>
      <c r="C2364" t="s">
        <v>1358</v>
      </c>
      <c r="D2364" t="s">
        <v>129</v>
      </c>
      <c r="E2364">
        <v>1</v>
      </c>
      <c r="G2364" t="s">
        <v>124</v>
      </c>
      <c r="I2364" t="s">
        <v>125</v>
      </c>
      <c r="Z2364" t="str">
        <f>IFERROR(MID(AA2364,FIND("-",H2364,1)+1,20),_xlfn.IFNA(VLOOKUP(F2364&amp;"-"&amp;AA2364,Ref_Kontak!$A:$E,4,FALSE),Ref_Kontak!$H$2))</f>
        <v>628999007703</v>
      </c>
      <c r="AA2364" t="str">
        <f t="shared" si="360"/>
        <v/>
      </c>
      <c r="AB2364" t="str">
        <f t="shared" si="361"/>
        <v/>
      </c>
      <c r="AC2364" t="str">
        <f t="shared" si="362"/>
        <v>628999007703</v>
      </c>
      <c r="AD2364" t="str">
        <f t="shared" si="363"/>
        <v>Halo+,+Visual+AI+5S+mendeteksi+Violation%3A+GUDANGEXP1-LINE+8</v>
      </c>
      <c r="AE2364" t="str">
        <f t="shared" si="364"/>
        <v>https://web.whatsapp.com/send/?phone=628999007703&amp;text=Halo+,+Visual+AI+5S+mendeteksi+Violation%3A+GUDANGEXP1-LINE+8&amp;type=phone_number&amp;app_absent=0</v>
      </c>
      <c r="AF2364" t="b">
        <f>IF(ISNA(VLOOKUP(D2364&amp;"-"&amp;AB2364, Ref_Kontak!$A:$E, 4, FALSE)), FALSE, TRUE)</f>
        <v>0</v>
      </c>
      <c r="AG2364" t="str">
        <f>_xlfn.IFNA(VLOOKUP(Z2364,Ref_Kontak!H:H,1,FALSE),"FALSE")</f>
        <v>628999007703</v>
      </c>
      <c r="AH2364" t="str">
        <f t="shared" si="365"/>
        <v>GUDANGEXP1-LINE 8</v>
      </c>
      <c r="AI2364">
        <f>IF(I2364="violation",COUNTIF($AH$1:AH2364,AH2364),0)</f>
        <v>112</v>
      </c>
      <c r="AJ2364" t="str">
        <f t="shared" si="366"/>
        <v>violation-GUDANGEXP1</v>
      </c>
      <c r="AK2364">
        <f>IF(I2364="violation",COUNTIF($AJ$1:AJ2364,AJ2364),FALSE)</f>
        <v>463</v>
      </c>
      <c r="AL2364">
        <f t="shared" si="367"/>
        <v>0</v>
      </c>
      <c r="AM2364">
        <f t="shared" si="368"/>
        <v>8</v>
      </c>
      <c r="AN2364" t="str">
        <f t="shared" si="369"/>
        <v>ALERT! 8 Violation founded @GUDANGEXP1</v>
      </c>
    </row>
    <row r="2365" spans="1:40">
      <c r="A2365" t="s">
        <v>120</v>
      </c>
      <c r="B2365" t="s">
        <v>121</v>
      </c>
      <c r="C2365" t="s">
        <v>1359</v>
      </c>
      <c r="D2365" t="s">
        <v>589</v>
      </c>
      <c r="E2365">
        <v>1</v>
      </c>
      <c r="G2365" t="s">
        <v>130</v>
      </c>
      <c r="I2365" t="s">
        <v>125</v>
      </c>
      <c r="Z2365" t="str">
        <f>IFERROR(MID(AA2365,FIND("-",H2365,1)+1,20),_xlfn.IFNA(VLOOKUP(F2365&amp;"-"&amp;AA2365,Ref_Kontak!$A:$E,4,FALSE),Ref_Kontak!$H$2))</f>
        <v>628999007703</v>
      </c>
      <c r="AA2365" t="str">
        <f t="shared" si="360"/>
        <v/>
      </c>
      <c r="AB2365" t="str">
        <f t="shared" si="361"/>
        <v/>
      </c>
      <c r="AC2365" t="str">
        <f t="shared" si="362"/>
        <v>628999007703</v>
      </c>
      <c r="AD2365" t="str">
        <f t="shared" si="363"/>
        <v>Halo+,+Visual+AI+5S+mendeteksi+Violation%3A+METALDET1-LINE+13</v>
      </c>
      <c r="AE2365" t="str">
        <f t="shared" si="364"/>
        <v>https://web.whatsapp.com/send/?phone=628999007703&amp;text=Halo+,+Visual+AI+5S+mendeteksi+Violation%3A+METALDET1-LINE+13&amp;type=phone_number&amp;app_absent=0</v>
      </c>
      <c r="AF2365" t="b">
        <f>IF(ISNA(VLOOKUP(D2365&amp;"-"&amp;AB2365, Ref_Kontak!$A:$E, 4, FALSE)), FALSE, TRUE)</f>
        <v>0</v>
      </c>
      <c r="AG2365" t="str">
        <f>_xlfn.IFNA(VLOOKUP(Z2365,Ref_Kontak!H:H,1,FALSE),"FALSE")</f>
        <v>628999007703</v>
      </c>
      <c r="AH2365" t="str">
        <f t="shared" si="365"/>
        <v>METALDET1-LINE 13</v>
      </c>
      <c r="AI2365">
        <f>IF(I2365="violation",COUNTIF($AH$1:AH2365,AH2365),0)</f>
        <v>860</v>
      </c>
      <c r="AJ2365" t="str">
        <f t="shared" si="366"/>
        <v>violation-METALDET1</v>
      </c>
      <c r="AK2365">
        <f>IF(I2365="violation",COUNTIF($AJ$1:AJ2365,AJ2365),FALSE)</f>
        <v>1900</v>
      </c>
      <c r="AL2365">
        <f t="shared" si="367"/>
        <v>0</v>
      </c>
      <c r="AM2365">
        <f t="shared" si="368"/>
        <v>3</v>
      </c>
      <c r="AN2365" t="str">
        <f t="shared" si="369"/>
        <v>ALERT! 3 Violation founded @METALDET1</v>
      </c>
    </row>
    <row r="2366" spans="1:40">
      <c r="A2366" t="s">
        <v>120</v>
      </c>
      <c r="B2366" t="s">
        <v>121</v>
      </c>
      <c r="C2366" t="s">
        <v>1359</v>
      </c>
      <c r="D2366" t="s">
        <v>129</v>
      </c>
      <c r="E2366">
        <v>1</v>
      </c>
      <c r="G2366" t="s">
        <v>130</v>
      </c>
      <c r="I2366" t="s">
        <v>125</v>
      </c>
      <c r="Z2366" t="str">
        <f>IFERROR(MID(AA2366,FIND("-",H2366,1)+1,20),_xlfn.IFNA(VLOOKUP(F2366&amp;"-"&amp;AA2366,Ref_Kontak!$A:$E,4,FALSE),Ref_Kontak!$H$2))</f>
        <v>628999007703</v>
      </c>
      <c r="AA2366" t="str">
        <f t="shared" si="360"/>
        <v/>
      </c>
      <c r="AB2366" t="str">
        <f t="shared" si="361"/>
        <v/>
      </c>
      <c r="AC2366" t="str">
        <f t="shared" si="362"/>
        <v>628999007703</v>
      </c>
      <c r="AD2366" t="str">
        <f t="shared" si="363"/>
        <v>Halo+,+Visual+AI+5S+mendeteksi+Violation%3A+METALDET1-LINE+8</v>
      </c>
      <c r="AE2366" t="str">
        <f t="shared" si="364"/>
        <v>https://web.whatsapp.com/send/?phone=628999007703&amp;text=Halo+,+Visual+AI+5S+mendeteksi+Violation%3A+METALDET1-LINE+8&amp;type=phone_number&amp;app_absent=0</v>
      </c>
      <c r="AF2366" t="b">
        <f>IF(ISNA(VLOOKUP(D2366&amp;"-"&amp;AB2366, Ref_Kontak!$A:$E, 4, FALSE)), FALSE, TRUE)</f>
        <v>0</v>
      </c>
      <c r="AG2366" t="str">
        <f>_xlfn.IFNA(VLOOKUP(Z2366,Ref_Kontak!H:H,1,FALSE),"FALSE")</f>
        <v>628999007703</v>
      </c>
      <c r="AH2366" t="str">
        <f t="shared" si="365"/>
        <v>METALDET1-LINE 8</v>
      </c>
      <c r="AI2366">
        <f>IF(I2366="violation",COUNTIF($AH$1:AH2366,AH2366),0)</f>
        <v>1021</v>
      </c>
      <c r="AJ2366" t="str">
        <f t="shared" si="366"/>
        <v>violation-METALDET1</v>
      </c>
      <c r="AK2366">
        <f>IF(I2366="violation",COUNTIF($AJ$1:AJ2366,AJ2366),FALSE)</f>
        <v>1901</v>
      </c>
      <c r="AL2366">
        <f t="shared" si="367"/>
        <v>0</v>
      </c>
      <c r="AM2366">
        <f t="shared" si="368"/>
        <v>3</v>
      </c>
      <c r="AN2366" t="str">
        <f t="shared" si="369"/>
        <v>ALERT! 3 Violation founded @METALDET1</v>
      </c>
    </row>
    <row r="2367" spans="1:40">
      <c r="A2367" t="s">
        <v>120</v>
      </c>
      <c r="B2367" t="s">
        <v>121</v>
      </c>
      <c r="C2367" t="s">
        <v>1359</v>
      </c>
      <c r="D2367" t="s">
        <v>52</v>
      </c>
      <c r="E2367">
        <v>1</v>
      </c>
      <c r="G2367" t="s">
        <v>130</v>
      </c>
      <c r="I2367" t="s">
        <v>125</v>
      </c>
      <c r="Z2367" t="str">
        <f>IFERROR(MID(AA2367,FIND("-",H2367,1)+1,20),_xlfn.IFNA(VLOOKUP(F2367&amp;"-"&amp;AA2367,Ref_Kontak!$A:$E,4,FALSE),Ref_Kontak!$H$2))</f>
        <v>628999007703</v>
      </c>
      <c r="AA2367" t="str">
        <f t="shared" si="360"/>
        <v/>
      </c>
      <c r="AB2367" t="str">
        <f t="shared" si="361"/>
        <v/>
      </c>
      <c r="AC2367" t="str">
        <f t="shared" si="362"/>
        <v>628999007703</v>
      </c>
      <c r="AD2367" t="str">
        <f t="shared" si="363"/>
        <v>Halo+,+Visual+AI+5S+mendeteksi+Violation%3A+METALDET1-LINE+14</v>
      </c>
      <c r="AE2367" t="str">
        <f t="shared" si="364"/>
        <v>https://web.whatsapp.com/send/?phone=628999007703&amp;text=Halo+,+Visual+AI+5S+mendeteksi+Violation%3A+METALDET1-LINE+14&amp;type=phone_number&amp;app_absent=0</v>
      </c>
      <c r="AF2367" t="b">
        <f>IF(ISNA(VLOOKUP(D2367&amp;"-"&amp;AB2367, Ref_Kontak!$A:$E, 4, FALSE)), FALSE, TRUE)</f>
        <v>0</v>
      </c>
      <c r="AG2367" t="str">
        <f>_xlfn.IFNA(VLOOKUP(Z2367,Ref_Kontak!H:H,1,FALSE),"FALSE")</f>
        <v>628999007703</v>
      </c>
      <c r="AH2367" t="str">
        <f t="shared" si="365"/>
        <v>METALDET1-LINE 14</v>
      </c>
      <c r="AI2367">
        <f>IF(I2367="violation",COUNTIF($AH$1:AH2367,AH2367),0)</f>
        <v>22</v>
      </c>
      <c r="AJ2367" t="str">
        <f t="shared" si="366"/>
        <v>violation-METALDET1</v>
      </c>
      <c r="AK2367">
        <f>IF(I2367="violation",COUNTIF($AJ$1:AJ2367,AJ2367),FALSE)</f>
        <v>1902</v>
      </c>
      <c r="AL2367">
        <f t="shared" si="367"/>
        <v>0</v>
      </c>
      <c r="AM2367">
        <f t="shared" si="368"/>
        <v>3</v>
      </c>
      <c r="AN2367" t="str">
        <f t="shared" si="369"/>
        <v>ALERT! 3 Violation founded @METALDET1</v>
      </c>
    </row>
    <row r="2368" spans="1:40">
      <c r="A2368" t="s">
        <v>120</v>
      </c>
      <c r="B2368" t="s">
        <v>121</v>
      </c>
      <c r="C2368" t="s">
        <v>1359</v>
      </c>
      <c r="D2368" t="s">
        <v>589</v>
      </c>
      <c r="E2368">
        <v>1</v>
      </c>
      <c r="G2368" t="s">
        <v>130</v>
      </c>
      <c r="I2368" t="s">
        <v>125</v>
      </c>
      <c r="Z2368" t="str">
        <f>IFERROR(MID(AA2368,FIND("-",H2368,1)+1,20),_xlfn.IFNA(VLOOKUP(F2368&amp;"-"&amp;AA2368,Ref_Kontak!$A:$E,4,FALSE),Ref_Kontak!$H$2))</f>
        <v>628999007703</v>
      </c>
      <c r="AA2368" t="str">
        <f t="shared" si="360"/>
        <v/>
      </c>
      <c r="AB2368" t="str">
        <f t="shared" si="361"/>
        <v/>
      </c>
      <c r="AC2368" t="str">
        <f t="shared" si="362"/>
        <v>628999007703</v>
      </c>
      <c r="AD2368" t="str">
        <f t="shared" si="363"/>
        <v>Halo+,+Visual+AI+5S+mendeteksi+Violation%3A+METALDET1-LINE+13</v>
      </c>
      <c r="AE2368" t="str">
        <f t="shared" si="364"/>
        <v>https://web.whatsapp.com/send/?phone=628999007703&amp;text=Halo+,+Visual+AI+5S+mendeteksi+Violation%3A+METALDET1-LINE+13&amp;type=phone_number&amp;app_absent=0</v>
      </c>
      <c r="AF2368" t="b">
        <f>IF(ISNA(VLOOKUP(D2368&amp;"-"&amp;AB2368, Ref_Kontak!$A:$E, 4, FALSE)), FALSE, TRUE)</f>
        <v>0</v>
      </c>
      <c r="AG2368" t="str">
        <f>_xlfn.IFNA(VLOOKUP(Z2368,Ref_Kontak!H:H,1,FALSE),"FALSE")</f>
        <v>628999007703</v>
      </c>
      <c r="AH2368" t="str">
        <f t="shared" si="365"/>
        <v>METALDET1-LINE 13</v>
      </c>
      <c r="AI2368">
        <f>IF(I2368="violation",COUNTIF($AH$1:AH2368,AH2368),0)</f>
        <v>861</v>
      </c>
      <c r="AJ2368" t="str">
        <f t="shared" si="366"/>
        <v>violation-METALDET1</v>
      </c>
      <c r="AK2368">
        <f>IF(I2368="violation",COUNTIF($AJ$1:AJ2368,AJ2368),FALSE)</f>
        <v>1903</v>
      </c>
      <c r="AL2368">
        <f t="shared" si="367"/>
        <v>0</v>
      </c>
      <c r="AM2368">
        <f t="shared" si="368"/>
        <v>3</v>
      </c>
      <c r="AN2368" t="str">
        <f t="shared" si="369"/>
        <v>ALERT! 3 Violation founded @METALDET1</v>
      </c>
    </row>
    <row r="2369" spans="1:40">
      <c r="A2369" t="s">
        <v>120</v>
      </c>
      <c r="B2369" t="s">
        <v>121</v>
      </c>
      <c r="C2369" t="s">
        <v>1359</v>
      </c>
      <c r="D2369" t="s">
        <v>52</v>
      </c>
      <c r="E2369">
        <v>1</v>
      </c>
      <c r="G2369" t="s">
        <v>130</v>
      </c>
      <c r="I2369" t="s">
        <v>125</v>
      </c>
      <c r="Z2369" t="str">
        <f>IFERROR(MID(AA2369,FIND("-",H2369,1)+1,20),_xlfn.IFNA(VLOOKUP(F2369&amp;"-"&amp;AA2369,Ref_Kontak!$A:$E,4,FALSE),Ref_Kontak!$H$2))</f>
        <v>628999007703</v>
      </c>
      <c r="AA2369" t="str">
        <f t="shared" si="360"/>
        <v/>
      </c>
      <c r="AB2369" t="str">
        <f t="shared" si="361"/>
        <v/>
      </c>
      <c r="AC2369" t="str">
        <f t="shared" si="362"/>
        <v>628999007703</v>
      </c>
      <c r="AD2369" t="str">
        <f t="shared" si="363"/>
        <v>Halo+,+Visual+AI+5S+mendeteksi+Violation%3A+METALDET1-LINE+14</v>
      </c>
      <c r="AE2369" t="str">
        <f t="shared" si="364"/>
        <v>https://web.whatsapp.com/send/?phone=628999007703&amp;text=Halo+,+Visual+AI+5S+mendeteksi+Violation%3A+METALDET1-LINE+14&amp;type=phone_number&amp;app_absent=0</v>
      </c>
      <c r="AF2369" t="b">
        <f>IF(ISNA(VLOOKUP(D2369&amp;"-"&amp;AB2369, Ref_Kontak!$A:$E, 4, FALSE)), FALSE, TRUE)</f>
        <v>0</v>
      </c>
      <c r="AG2369" t="str">
        <f>_xlfn.IFNA(VLOOKUP(Z2369,Ref_Kontak!H:H,1,FALSE),"FALSE")</f>
        <v>628999007703</v>
      </c>
      <c r="AH2369" t="str">
        <f t="shared" si="365"/>
        <v>METALDET1-LINE 14</v>
      </c>
      <c r="AI2369">
        <f>IF(I2369="violation",COUNTIF($AH$1:AH2369,AH2369),0)</f>
        <v>23</v>
      </c>
      <c r="AJ2369" t="str">
        <f t="shared" si="366"/>
        <v>violation-METALDET1</v>
      </c>
      <c r="AK2369">
        <f>IF(I2369="violation",COUNTIF($AJ$1:AJ2369,AJ2369),FALSE)</f>
        <v>1904</v>
      </c>
      <c r="AL2369">
        <f t="shared" si="367"/>
        <v>0</v>
      </c>
      <c r="AM2369">
        <f t="shared" si="368"/>
        <v>3</v>
      </c>
      <c r="AN2369" t="str">
        <f t="shared" si="369"/>
        <v>ALERT! 3 Violation founded @METALDET1</v>
      </c>
    </row>
    <row r="2370" spans="1:40">
      <c r="A2370" t="s">
        <v>120</v>
      </c>
      <c r="B2370" t="s">
        <v>121</v>
      </c>
      <c r="C2370" t="s">
        <v>1359</v>
      </c>
      <c r="D2370" t="s">
        <v>1232</v>
      </c>
      <c r="E2370">
        <v>1</v>
      </c>
      <c r="G2370" t="s">
        <v>124</v>
      </c>
      <c r="I2370" t="s">
        <v>125</v>
      </c>
      <c r="Z2370" t="str">
        <f>IFERROR(MID(AA2370,FIND("-",H2370,1)+1,20),_xlfn.IFNA(VLOOKUP(F2370&amp;"-"&amp;AA2370,Ref_Kontak!$A:$E,4,FALSE),Ref_Kontak!$H$2))</f>
        <v>628999007703</v>
      </c>
      <c r="AA2370" t="str">
        <f t="shared" ref="AA2370:AA2433" si="370">CLEAN(SUBSTITUTE(H2370," ",""))</f>
        <v/>
      </c>
      <c r="AB2370" t="str">
        <f t="shared" ref="AB2370:AB2433" si="371">IFERROR(LEFT(AA2370,FIND("-",H2370,1)-1),CLEAN(SUBSTITUTE(SUBSTITUTE(H2370," ",""),"-","")))</f>
        <v/>
      </c>
      <c r="AC2370" t="str">
        <f t="shared" ref="AC2370:AC2433" si="372">IF(LEFT(Z2370,1)="0","62"&amp; MID(Z2370,2,999),Z2370)</f>
        <v>628999007703</v>
      </c>
      <c r="AD2370" t="str">
        <f t="shared" ref="AD2370:AD2433" si="373">"Halo+"&amp;AB2370&amp;","&amp;"+Visual+AI+5S+mendeteksi+Violation%3A+"&amp;SUBSTITUTE(AH2370," ","+")</f>
        <v>Halo+,+Visual+AI+5S+mendeteksi+Violation%3A+GUDANGEXP1-LINE+9</v>
      </c>
      <c r="AE2370" t="str">
        <f t="shared" ref="AE2370:AE2433" si="374">"https://web.whatsapp.com/send/?phone="&amp;AC2370&amp;"&amp;text="&amp;AD2370&amp;"&amp;type=phone_number&amp;app_absent=0"</f>
        <v>https://web.whatsapp.com/send/?phone=628999007703&amp;text=Halo+,+Visual+AI+5S+mendeteksi+Violation%3A+GUDANGEXP1-LINE+9&amp;type=phone_number&amp;app_absent=0</v>
      </c>
      <c r="AF2370" t="b">
        <f>IF(ISNA(VLOOKUP(D2370&amp;"-"&amp;AB2370, Ref_Kontak!$A:$E, 4, FALSE)), FALSE, TRUE)</f>
        <v>0</v>
      </c>
      <c r="AG2370" t="str">
        <f>_xlfn.IFNA(VLOOKUP(Z2370,Ref_Kontak!H:H,1,FALSE),"FALSE")</f>
        <v>628999007703</v>
      </c>
      <c r="AH2370" t="str">
        <f t="shared" ref="AH2370:AH2433" si="375">G2370&amp;"-"&amp;D2370</f>
        <v>GUDANGEXP1-LINE 9</v>
      </c>
      <c r="AI2370">
        <f>IF(I2370="violation",COUNTIF($AH$1:AH2370,AH2370),0)</f>
        <v>119</v>
      </c>
      <c r="AJ2370" t="str">
        <f t="shared" si="366"/>
        <v>violation-GUDANGEXP1</v>
      </c>
      <c r="AK2370">
        <f>IF(I2370="violation",COUNTIF($AJ$1:AJ2370,AJ2370),FALSE)</f>
        <v>464</v>
      </c>
      <c r="AL2370">
        <f t="shared" si="367"/>
        <v>0</v>
      </c>
      <c r="AM2370">
        <f t="shared" si="368"/>
        <v>8</v>
      </c>
      <c r="AN2370" t="str">
        <f t="shared" si="369"/>
        <v>ALERT! 8 Violation founded @GUDANGEXP1</v>
      </c>
    </row>
    <row r="2371" spans="1:40">
      <c r="A2371" t="s">
        <v>120</v>
      </c>
      <c r="B2371" t="s">
        <v>121</v>
      </c>
      <c r="C2371" t="s">
        <v>1359</v>
      </c>
      <c r="D2371" t="s">
        <v>129</v>
      </c>
      <c r="E2371">
        <v>1</v>
      </c>
      <c r="G2371" t="s">
        <v>124</v>
      </c>
      <c r="I2371" t="s">
        <v>125</v>
      </c>
      <c r="Z2371" t="str">
        <f>IFERROR(MID(AA2371,FIND("-",H2371,1)+1,20),_xlfn.IFNA(VLOOKUP(F2371&amp;"-"&amp;AA2371,Ref_Kontak!$A:$E,4,FALSE),Ref_Kontak!$H$2))</f>
        <v>628999007703</v>
      </c>
      <c r="AA2371" t="str">
        <f t="shared" si="370"/>
        <v/>
      </c>
      <c r="AB2371" t="str">
        <f t="shared" si="371"/>
        <v/>
      </c>
      <c r="AC2371" t="str">
        <f t="shared" si="372"/>
        <v>628999007703</v>
      </c>
      <c r="AD2371" t="str">
        <f t="shared" si="373"/>
        <v>Halo+,+Visual+AI+5S+mendeteksi+Violation%3A+GUDANGEXP1-LINE+8</v>
      </c>
      <c r="AE2371" t="str">
        <f t="shared" si="374"/>
        <v>https://web.whatsapp.com/send/?phone=628999007703&amp;text=Halo+,+Visual+AI+5S+mendeteksi+Violation%3A+GUDANGEXP1-LINE+8&amp;type=phone_number&amp;app_absent=0</v>
      </c>
      <c r="AF2371" t="b">
        <f>IF(ISNA(VLOOKUP(D2371&amp;"-"&amp;AB2371, Ref_Kontak!$A:$E, 4, FALSE)), FALSE, TRUE)</f>
        <v>0</v>
      </c>
      <c r="AG2371" t="str">
        <f>_xlfn.IFNA(VLOOKUP(Z2371,Ref_Kontak!H:H,1,FALSE),"FALSE")</f>
        <v>628999007703</v>
      </c>
      <c r="AH2371" t="str">
        <f t="shared" si="375"/>
        <v>GUDANGEXP1-LINE 8</v>
      </c>
      <c r="AI2371">
        <f>IF(I2371="violation",COUNTIF($AH$1:AH2371,AH2371),0)</f>
        <v>113</v>
      </c>
      <c r="AJ2371" t="str">
        <f t="shared" ref="AJ2371:AJ2434" si="376">I2371&amp;"-"&amp;G2371</f>
        <v>violation-GUDANGEXP1</v>
      </c>
      <c r="AK2371">
        <f>IF(I2371="violation",COUNTIF($AJ$1:AJ2371,AJ2371),FALSE)</f>
        <v>465</v>
      </c>
      <c r="AL2371">
        <f t="shared" ref="AL2371:AL2434" si="377">IF(AI2371=1,1,0)</f>
        <v>0</v>
      </c>
      <c r="AM2371">
        <f t="shared" ref="AM2371:AM2434" si="378">SUMIF($AJ$2:$AJ$5516,AJ2371,$AL$2:$AL$5516)</f>
        <v>8</v>
      </c>
      <c r="AN2371" t="str">
        <f t="shared" ref="AN2371:AN2434" si="379">"ALERT! " &amp;AM2371&amp; " Violation founded @"&amp;G2371</f>
        <v>ALERT! 8 Violation founded @GUDANGEXP1</v>
      </c>
    </row>
    <row r="2372" spans="1:40">
      <c r="A2372" t="s">
        <v>120</v>
      </c>
      <c r="B2372" t="s">
        <v>121</v>
      </c>
      <c r="C2372" t="s">
        <v>1360</v>
      </c>
      <c r="D2372" t="s">
        <v>129</v>
      </c>
      <c r="E2372">
        <v>1</v>
      </c>
      <c r="G2372" t="s">
        <v>130</v>
      </c>
      <c r="I2372" t="s">
        <v>125</v>
      </c>
      <c r="Z2372" t="str">
        <f>IFERROR(MID(AA2372,FIND("-",H2372,1)+1,20),_xlfn.IFNA(VLOOKUP(F2372&amp;"-"&amp;AA2372,Ref_Kontak!$A:$E,4,FALSE),Ref_Kontak!$H$2))</f>
        <v>628999007703</v>
      </c>
      <c r="AA2372" t="str">
        <f t="shared" si="370"/>
        <v/>
      </c>
      <c r="AB2372" t="str">
        <f t="shared" si="371"/>
        <v/>
      </c>
      <c r="AC2372" t="str">
        <f t="shared" si="372"/>
        <v>628999007703</v>
      </c>
      <c r="AD2372" t="str">
        <f t="shared" si="373"/>
        <v>Halo+,+Visual+AI+5S+mendeteksi+Violation%3A+METALDET1-LINE+8</v>
      </c>
      <c r="AE2372" t="str">
        <f t="shared" si="374"/>
        <v>https://web.whatsapp.com/send/?phone=628999007703&amp;text=Halo+,+Visual+AI+5S+mendeteksi+Violation%3A+METALDET1-LINE+8&amp;type=phone_number&amp;app_absent=0</v>
      </c>
      <c r="AF2372" t="b">
        <f>IF(ISNA(VLOOKUP(D2372&amp;"-"&amp;AB2372, Ref_Kontak!$A:$E, 4, FALSE)), FALSE, TRUE)</f>
        <v>0</v>
      </c>
      <c r="AG2372" t="str">
        <f>_xlfn.IFNA(VLOOKUP(Z2372,Ref_Kontak!H:H,1,FALSE),"FALSE")</f>
        <v>628999007703</v>
      </c>
      <c r="AH2372" t="str">
        <f t="shared" si="375"/>
        <v>METALDET1-LINE 8</v>
      </c>
      <c r="AI2372">
        <f>IF(I2372="violation",COUNTIF($AH$1:AH2372,AH2372),0)</f>
        <v>1022</v>
      </c>
      <c r="AJ2372" t="str">
        <f t="shared" si="376"/>
        <v>violation-METALDET1</v>
      </c>
      <c r="AK2372">
        <f>IF(I2372="violation",COUNTIF($AJ$1:AJ2372,AJ2372),FALSE)</f>
        <v>1905</v>
      </c>
      <c r="AL2372">
        <f t="shared" si="377"/>
        <v>0</v>
      </c>
      <c r="AM2372">
        <f t="shared" si="378"/>
        <v>3</v>
      </c>
      <c r="AN2372" t="str">
        <f t="shared" si="379"/>
        <v>ALERT! 3 Violation founded @METALDET1</v>
      </c>
    </row>
    <row r="2373" spans="1:40">
      <c r="A2373" t="s">
        <v>120</v>
      </c>
      <c r="B2373" t="s">
        <v>121</v>
      </c>
      <c r="C2373" t="s">
        <v>1360</v>
      </c>
      <c r="D2373" t="s">
        <v>1232</v>
      </c>
      <c r="E2373">
        <v>1</v>
      </c>
      <c r="G2373" t="s">
        <v>124</v>
      </c>
      <c r="I2373" t="s">
        <v>125</v>
      </c>
      <c r="Z2373" t="str">
        <f>IFERROR(MID(AA2373,FIND("-",H2373,1)+1,20),_xlfn.IFNA(VLOOKUP(F2373&amp;"-"&amp;AA2373,Ref_Kontak!$A:$E,4,FALSE),Ref_Kontak!$H$2))</f>
        <v>628999007703</v>
      </c>
      <c r="AA2373" t="str">
        <f t="shared" si="370"/>
        <v/>
      </c>
      <c r="AB2373" t="str">
        <f t="shared" si="371"/>
        <v/>
      </c>
      <c r="AC2373" t="str">
        <f t="shared" si="372"/>
        <v>628999007703</v>
      </c>
      <c r="AD2373" t="str">
        <f t="shared" si="373"/>
        <v>Halo+,+Visual+AI+5S+mendeteksi+Violation%3A+GUDANGEXP1-LINE+9</v>
      </c>
      <c r="AE2373" t="str">
        <f t="shared" si="374"/>
        <v>https://web.whatsapp.com/send/?phone=628999007703&amp;text=Halo+,+Visual+AI+5S+mendeteksi+Violation%3A+GUDANGEXP1-LINE+9&amp;type=phone_number&amp;app_absent=0</v>
      </c>
      <c r="AF2373" t="b">
        <f>IF(ISNA(VLOOKUP(D2373&amp;"-"&amp;AB2373, Ref_Kontak!$A:$E, 4, FALSE)), FALSE, TRUE)</f>
        <v>0</v>
      </c>
      <c r="AG2373" t="str">
        <f>_xlfn.IFNA(VLOOKUP(Z2373,Ref_Kontak!H:H,1,FALSE),"FALSE")</f>
        <v>628999007703</v>
      </c>
      <c r="AH2373" t="str">
        <f t="shared" si="375"/>
        <v>GUDANGEXP1-LINE 9</v>
      </c>
      <c r="AI2373">
        <f>IF(I2373="violation",COUNTIF($AH$1:AH2373,AH2373),0)</f>
        <v>120</v>
      </c>
      <c r="AJ2373" t="str">
        <f t="shared" si="376"/>
        <v>violation-GUDANGEXP1</v>
      </c>
      <c r="AK2373">
        <f>IF(I2373="violation",COUNTIF($AJ$1:AJ2373,AJ2373),FALSE)</f>
        <v>466</v>
      </c>
      <c r="AL2373">
        <f t="shared" si="377"/>
        <v>0</v>
      </c>
      <c r="AM2373">
        <f t="shared" si="378"/>
        <v>8</v>
      </c>
      <c r="AN2373" t="str">
        <f t="shared" si="379"/>
        <v>ALERT! 8 Violation founded @GUDANGEXP1</v>
      </c>
    </row>
    <row r="2374" spans="1:40">
      <c r="A2374" t="s">
        <v>120</v>
      </c>
      <c r="B2374" t="s">
        <v>121</v>
      </c>
      <c r="C2374" t="s">
        <v>1360</v>
      </c>
      <c r="D2374" t="s">
        <v>129</v>
      </c>
      <c r="E2374">
        <v>1</v>
      </c>
      <c r="G2374" t="s">
        <v>124</v>
      </c>
      <c r="I2374" t="s">
        <v>125</v>
      </c>
      <c r="Z2374" t="str">
        <f>IFERROR(MID(AA2374,FIND("-",H2374,1)+1,20),_xlfn.IFNA(VLOOKUP(F2374&amp;"-"&amp;AA2374,Ref_Kontak!$A:$E,4,FALSE),Ref_Kontak!$H$2))</f>
        <v>628999007703</v>
      </c>
      <c r="AA2374" t="str">
        <f t="shared" si="370"/>
        <v/>
      </c>
      <c r="AB2374" t="str">
        <f t="shared" si="371"/>
        <v/>
      </c>
      <c r="AC2374" t="str">
        <f t="shared" si="372"/>
        <v>628999007703</v>
      </c>
      <c r="AD2374" t="str">
        <f t="shared" si="373"/>
        <v>Halo+,+Visual+AI+5S+mendeteksi+Violation%3A+GUDANGEXP1-LINE+8</v>
      </c>
      <c r="AE2374" t="str">
        <f t="shared" si="374"/>
        <v>https://web.whatsapp.com/send/?phone=628999007703&amp;text=Halo+,+Visual+AI+5S+mendeteksi+Violation%3A+GUDANGEXP1-LINE+8&amp;type=phone_number&amp;app_absent=0</v>
      </c>
      <c r="AF2374" t="b">
        <f>IF(ISNA(VLOOKUP(D2374&amp;"-"&amp;AB2374, Ref_Kontak!$A:$E, 4, FALSE)), FALSE, TRUE)</f>
        <v>0</v>
      </c>
      <c r="AG2374" t="str">
        <f>_xlfn.IFNA(VLOOKUP(Z2374,Ref_Kontak!H:H,1,FALSE),"FALSE")</f>
        <v>628999007703</v>
      </c>
      <c r="AH2374" t="str">
        <f t="shared" si="375"/>
        <v>GUDANGEXP1-LINE 8</v>
      </c>
      <c r="AI2374">
        <f>IF(I2374="violation",COUNTIF($AH$1:AH2374,AH2374),0)</f>
        <v>114</v>
      </c>
      <c r="AJ2374" t="str">
        <f t="shared" si="376"/>
        <v>violation-GUDANGEXP1</v>
      </c>
      <c r="AK2374">
        <f>IF(I2374="violation",COUNTIF($AJ$1:AJ2374,AJ2374),FALSE)</f>
        <v>467</v>
      </c>
      <c r="AL2374">
        <f t="shared" si="377"/>
        <v>0</v>
      </c>
      <c r="AM2374">
        <f t="shared" si="378"/>
        <v>8</v>
      </c>
      <c r="AN2374" t="str">
        <f t="shared" si="379"/>
        <v>ALERT! 8 Violation founded @GUDANGEXP1</v>
      </c>
    </row>
    <row r="2375" spans="1:40">
      <c r="A2375" t="s">
        <v>120</v>
      </c>
      <c r="B2375" t="s">
        <v>121</v>
      </c>
      <c r="C2375" t="s">
        <v>1361</v>
      </c>
      <c r="D2375" t="s">
        <v>589</v>
      </c>
      <c r="E2375">
        <v>1</v>
      </c>
      <c r="G2375" t="s">
        <v>130</v>
      </c>
      <c r="I2375" t="s">
        <v>125</v>
      </c>
      <c r="Z2375" t="str">
        <f>IFERROR(MID(AA2375,FIND("-",H2375,1)+1,20),_xlfn.IFNA(VLOOKUP(F2375&amp;"-"&amp;AA2375,Ref_Kontak!$A:$E,4,FALSE),Ref_Kontak!$H$2))</f>
        <v>628999007703</v>
      </c>
      <c r="AA2375" t="str">
        <f t="shared" si="370"/>
        <v/>
      </c>
      <c r="AB2375" t="str">
        <f t="shared" si="371"/>
        <v/>
      </c>
      <c r="AC2375" t="str">
        <f t="shared" si="372"/>
        <v>628999007703</v>
      </c>
      <c r="AD2375" t="str">
        <f t="shared" si="373"/>
        <v>Halo+,+Visual+AI+5S+mendeteksi+Violation%3A+METALDET1-LINE+13</v>
      </c>
      <c r="AE2375" t="str">
        <f t="shared" si="374"/>
        <v>https://web.whatsapp.com/send/?phone=628999007703&amp;text=Halo+,+Visual+AI+5S+mendeteksi+Violation%3A+METALDET1-LINE+13&amp;type=phone_number&amp;app_absent=0</v>
      </c>
      <c r="AF2375" t="b">
        <f>IF(ISNA(VLOOKUP(D2375&amp;"-"&amp;AB2375, Ref_Kontak!$A:$E, 4, FALSE)), FALSE, TRUE)</f>
        <v>0</v>
      </c>
      <c r="AG2375" t="str">
        <f>_xlfn.IFNA(VLOOKUP(Z2375,Ref_Kontak!H:H,1,FALSE),"FALSE")</f>
        <v>628999007703</v>
      </c>
      <c r="AH2375" t="str">
        <f t="shared" si="375"/>
        <v>METALDET1-LINE 13</v>
      </c>
      <c r="AI2375">
        <f>IF(I2375="violation",COUNTIF($AH$1:AH2375,AH2375),0)</f>
        <v>862</v>
      </c>
      <c r="AJ2375" t="str">
        <f t="shared" si="376"/>
        <v>violation-METALDET1</v>
      </c>
      <c r="AK2375">
        <f>IF(I2375="violation",COUNTIF($AJ$1:AJ2375,AJ2375),FALSE)</f>
        <v>1906</v>
      </c>
      <c r="AL2375">
        <f t="shared" si="377"/>
        <v>0</v>
      </c>
      <c r="AM2375">
        <f t="shared" si="378"/>
        <v>3</v>
      </c>
      <c r="AN2375" t="str">
        <f t="shared" si="379"/>
        <v>ALERT! 3 Violation founded @METALDET1</v>
      </c>
    </row>
    <row r="2376" spans="1:40">
      <c r="A2376" t="s">
        <v>120</v>
      </c>
      <c r="B2376" t="s">
        <v>121</v>
      </c>
      <c r="C2376" t="s">
        <v>1361</v>
      </c>
      <c r="D2376" t="s">
        <v>129</v>
      </c>
      <c r="E2376">
        <v>1</v>
      </c>
      <c r="G2376" t="s">
        <v>130</v>
      </c>
      <c r="I2376" t="s">
        <v>125</v>
      </c>
      <c r="Z2376" t="str">
        <f>IFERROR(MID(AA2376,FIND("-",H2376,1)+1,20),_xlfn.IFNA(VLOOKUP(F2376&amp;"-"&amp;AA2376,Ref_Kontak!$A:$E,4,FALSE),Ref_Kontak!$H$2))</f>
        <v>628999007703</v>
      </c>
      <c r="AA2376" t="str">
        <f t="shared" si="370"/>
        <v/>
      </c>
      <c r="AB2376" t="str">
        <f t="shared" si="371"/>
        <v/>
      </c>
      <c r="AC2376" t="str">
        <f t="shared" si="372"/>
        <v>628999007703</v>
      </c>
      <c r="AD2376" t="str">
        <f t="shared" si="373"/>
        <v>Halo+,+Visual+AI+5S+mendeteksi+Violation%3A+METALDET1-LINE+8</v>
      </c>
      <c r="AE2376" t="str">
        <f t="shared" si="374"/>
        <v>https://web.whatsapp.com/send/?phone=628999007703&amp;text=Halo+,+Visual+AI+5S+mendeteksi+Violation%3A+METALDET1-LINE+8&amp;type=phone_number&amp;app_absent=0</v>
      </c>
      <c r="AF2376" t="b">
        <f>IF(ISNA(VLOOKUP(D2376&amp;"-"&amp;AB2376, Ref_Kontak!$A:$E, 4, FALSE)), FALSE, TRUE)</f>
        <v>0</v>
      </c>
      <c r="AG2376" t="str">
        <f>_xlfn.IFNA(VLOOKUP(Z2376,Ref_Kontak!H:H,1,FALSE),"FALSE")</f>
        <v>628999007703</v>
      </c>
      <c r="AH2376" t="str">
        <f t="shared" si="375"/>
        <v>METALDET1-LINE 8</v>
      </c>
      <c r="AI2376">
        <f>IF(I2376="violation",COUNTIF($AH$1:AH2376,AH2376),0)</f>
        <v>1023</v>
      </c>
      <c r="AJ2376" t="str">
        <f t="shared" si="376"/>
        <v>violation-METALDET1</v>
      </c>
      <c r="AK2376">
        <f>IF(I2376="violation",COUNTIF($AJ$1:AJ2376,AJ2376),FALSE)</f>
        <v>1907</v>
      </c>
      <c r="AL2376">
        <f t="shared" si="377"/>
        <v>0</v>
      </c>
      <c r="AM2376">
        <f t="shared" si="378"/>
        <v>3</v>
      </c>
      <c r="AN2376" t="str">
        <f t="shared" si="379"/>
        <v>ALERT! 3 Violation founded @METALDET1</v>
      </c>
    </row>
    <row r="2377" spans="1:40">
      <c r="A2377" t="s">
        <v>120</v>
      </c>
      <c r="B2377" t="s">
        <v>121</v>
      </c>
      <c r="C2377" t="s">
        <v>1361</v>
      </c>
      <c r="D2377" t="s">
        <v>52</v>
      </c>
      <c r="E2377">
        <v>1</v>
      </c>
      <c r="G2377" t="s">
        <v>130</v>
      </c>
      <c r="I2377" t="s">
        <v>125</v>
      </c>
      <c r="Z2377" t="str">
        <f>IFERROR(MID(AA2377,FIND("-",H2377,1)+1,20),_xlfn.IFNA(VLOOKUP(F2377&amp;"-"&amp;AA2377,Ref_Kontak!$A:$E,4,FALSE),Ref_Kontak!$H$2))</f>
        <v>628999007703</v>
      </c>
      <c r="AA2377" t="str">
        <f t="shared" si="370"/>
        <v/>
      </c>
      <c r="AB2377" t="str">
        <f t="shared" si="371"/>
        <v/>
      </c>
      <c r="AC2377" t="str">
        <f t="shared" si="372"/>
        <v>628999007703</v>
      </c>
      <c r="AD2377" t="str">
        <f t="shared" si="373"/>
        <v>Halo+,+Visual+AI+5S+mendeteksi+Violation%3A+METALDET1-LINE+14</v>
      </c>
      <c r="AE2377" t="str">
        <f t="shared" si="374"/>
        <v>https://web.whatsapp.com/send/?phone=628999007703&amp;text=Halo+,+Visual+AI+5S+mendeteksi+Violation%3A+METALDET1-LINE+14&amp;type=phone_number&amp;app_absent=0</v>
      </c>
      <c r="AF2377" t="b">
        <f>IF(ISNA(VLOOKUP(D2377&amp;"-"&amp;AB2377, Ref_Kontak!$A:$E, 4, FALSE)), FALSE, TRUE)</f>
        <v>0</v>
      </c>
      <c r="AG2377" t="str">
        <f>_xlfn.IFNA(VLOOKUP(Z2377,Ref_Kontak!H:H,1,FALSE),"FALSE")</f>
        <v>628999007703</v>
      </c>
      <c r="AH2377" t="str">
        <f t="shared" si="375"/>
        <v>METALDET1-LINE 14</v>
      </c>
      <c r="AI2377">
        <f>IF(I2377="violation",COUNTIF($AH$1:AH2377,AH2377),0)</f>
        <v>24</v>
      </c>
      <c r="AJ2377" t="str">
        <f t="shared" si="376"/>
        <v>violation-METALDET1</v>
      </c>
      <c r="AK2377">
        <f>IF(I2377="violation",COUNTIF($AJ$1:AJ2377,AJ2377),FALSE)</f>
        <v>1908</v>
      </c>
      <c r="AL2377">
        <f t="shared" si="377"/>
        <v>0</v>
      </c>
      <c r="AM2377">
        <f t="shared" si="378"/>
        <v>3</v>
      </c>
      <c r="AN2377" t="str">
        <f t="shared" si="379"/>
        <v>ALERT! 3 Violation founded @METALDET1</v>
      </c>
    </row>
    <row r="2378" spans="1:40">
      <c r="A2378" t="s">
        <v>120</v>
      </c>
      <c r="B2378" t="s">
        <v>121</v>
      </c>
      <c r="C2378" t="s">
        <v>1361</v>
      </c>
      <c r="D2378" t="s">
        <v>52</v>
      </c>
      <c r="E2378">
        <v>1</v>
      </c>
      <c r="G2378" t="s">
        <v>130</v>
      </c>
      <c r="I2378" t="s">
        <v>125</v>
      </c>
      <c r="Z2378" t="str">
        <f>IFERROR(MID(AA2378,FIND("-",H2378,1)+1,20),_xlfn.IFNA(VLOOKUP(F2378&amp;"-"&amp;AA2378,Ref_Kontak!$A:$E,4,FALSE),Ref_Kontak!$H$2))</f>
        <v>628999007703</v>
      </c>
      <c r="AA2378" t="str">
        <f t="shared" si="370"/>
        <v/>
      </c>
      <c r="AB2378" t="str">
        <f t="shared" si="371"/>
        <v/>
      </c>
      <c r="AC2378" t="str">
        <f t="shared" si="372"/>
        <v>628999007703</v>
      </c>
      <c r="AD2378" t="str">
        <f t="shared" si="373"/>
        <v>Halo+,+Visual+AI+5S+mendeteksi+Violation%3A+METALDET1-LINE+14</v>
      </c>
      <c r="AE2378" t="str">
        <f t="shared" si="374"/>
        <v>https://web.whatsapp.com/send/?phone=628999007703&amp;text=Halo+,+Visual+AI+5S+mendeteksi+Violation%3A+METALDET1-LINE+14&amp;type=phone_number&amp;app_absent=0</v>
      </c>
      <c r="AF2378" t="b">
        <f>IF(ISNA(VLOOKUP(D2378&amp;"-"&amp;AB2378, Ref_Kontak!$A:$E, 4, FALSE)), FALSE, TRUE)</f>
        <v>0</v>
      </c>
      <c r="AG2378" t="str">
        <f>_xlfn.IFNA(VLOOKUP(Z2378,Ref_Kontak!H:H,1,FALSE),"FALSE")</f>
        <v>628999007703</v>
      </c>
      <c r="AH2378" t="str">
        <f t="shared" si="375"/>
        <v>METALDET1-LINE 14</v>
      </c>
      <c r="AI2378">
        <f>IF(I2378="violation",COUNTIF($AH$1:AH2378,AH2378),0)</f>
        <v>25</v>
      </c>
      <c r="AJ2378" t="str">
        <f t="shared" si="376"/>
        <v>violation-METALDET1</v>
      </c>
      <c r="AK2378">
        <f>IF(I2378="violation",COUNTIF($AJ$1:AJ2378,AJ2378),FALSE)</f>
        <v>1909</v>
      </c>
      <c r="AL2378">
        <f t="shared" si="377"/>
        <v>0</v>
      </c>
      <c r="AM2378">
        <f t="shared" si="378"/>
        <v>3</v>
      </c>
      <c r="AN2378" t="str">
        <f t="shared" si="379"/>
        <v>ALERT! 3 Violation founded @METALDET1</v>
      </c>
    </row>
    <row r="2379" spans="1:40">
      <c r="A2379" t="s">
        <v>120</v>
      </c>
      <c r="B2379" t="s">
        <v>121</v>
      </c>
      <c r="C2379" t="s">
        <v>1361</v>
      </c>
      <c r="D2379" t="s">
        <v>1232</v>
      </c>
      <c r="E2379">
        <v>1</v>
      </c>
      <c r="G2379" t="s">
        <v>124</v>
      </c>
      <c r="I2379" t="s">
        <v>125</v>
      </c>
      <c r="Z2379" t="str">
        <f>IFERROR(MID(AA2379,FIND("-",H2379,1)+1,20),_xlfn.IFNA(VLOOKUP(F2379&amp;"-"&amp;AA2379,Ref_Kontak!$A:$E,4,FALSE),Ref_Kontak!$H$2))</f>
        <v>628999007703</v>
      </c>
      <c r="AA2379" t="str">
        <f t="shared" si="370"/>
        <v/>
      </c>
      <c r="AB2379" t="str">
        <f t="shared" si="371"/>
        <v/>
      </c>
      <c r="AC2379" t="str">
        <f t="shared" si="372"/>
        <v>628999007703</v>
      </c>
      <c r="AD2379" t="str">
        <f t="shared" si="373"/>
        <v>Halo+,+Visual+AI+5S+mendeteksi+Violation%3A+GUDANGEXP1-LINE+9</v>
      </c>
      <c r="AE2379" t="str">
        <f t="shared" si="374"/>
        <v>https://web.whatsapp.com/send/?phone=628999007703&amp;text=Halo+,+Visual+AI+5S+mendeteksi+Violation%3A+GUDANGEXP1-LINE+9&amp;type=phone_number&amp;app_absent=0</v>
      </c>
      <c r="AF2379" t="b">
        <f>IF(ISNA(VLOOKUP(D2379&amp;"-"&amp;AB2379, Ref_Kontak!$A:$E, 4, FALSE)), FALSE, TRUE)</f>
        <v>0</v>
      </c>
      <c r="AG2379" t="str">
        <f>_xlfn.IFNA(VLOOKUP(Z2379,Ref_Kontak!H:H,1,FALSE),"FALSE")</f>
        <v>628999007703</v>
      </c>
      <c r="AH2379" t="str">
        <f t="shared" si="375"/>
        <v>GUDANGEXP1-LINE 9</v>
      </c>
      <c r="AI2379">
        <f>IF(I2379="violation",COUNTIF($AH$1:AH2379,AH2379),0)</f>
        <v>121</v>
      </c>
      <c r="AJ2379" t="str">
        <f t="shared" si="376"/>
        <v>violation-GUDANGEXP1</v>
      </c>
      <c r="AK2379">
        <f>IF(I2379="violation",COUNTIF($AJ$1:AJ2379,AJ2379),FALSE)</f>
        <v>468</v>
      </c>
      <c r="AL2379">
        <f t="shared" si="377"/>
        <v>0</v>
      </c>
      <c r="AM2379">
        <f t="shared" si="378"/>
        <v>8</v>
      </c>
      <c r="AN2379" t="str">
        <f t="shared" si="379"/>
        <v>ALERT! 8 Violation founded @GUDANGEXP1</v>
      </c>
    </row>
    <row r="2380" spans="1:40">
      <c r="A2380" t="s">
        <v>120</v>
      </c>
      <c r="B2380" t="s">
        <v>121</v>
      </c>
      <c r="C2380" t="s">
        <v>1361</v>
      </c>
      <c r="D2380" t="s">
        <v>129</v>
      </c>
      <c r="E2380">
        <v>1</v>
      </c>
      <c r="G2380" t="s">
        <v>124</v>
      </c>
      <c r="I2380" t="s">
        <v>125</v>
      </c>
      <c r="Z2380" t="str">
        <f>IFERROR(MID(AA2380,FIND("-",H2380,1)+1,20),_xlfn.IFNA(VLOOKUP(F2380&amp;"-"&amp;AA2380,Ref_Kontak!$A:$E,4,FALSE),Ref_Kontak!$H$2))</f>
        <v>628999007703</v>
      </c>
      <c r="AA2380" t="str">
        <f t="shared" si="370"/>
        <v/>
      </c>
      <c r="AB2380" t="str">
        <f t="shared" si="371"/>
        <v/>
      </c>
      <c r="AC2380" t="str">
        <f t="shared" si="372"/>
        <v>628999007703</v>
      </c>
      <c r="AD2380" t="str">
        <f t="shared" si="373"/>
        <v>Halo+,+Visual+AI+5S+mendeteksi+Violation%3A+GUDANGEXP1-LINE+8</v>
      </c>
      <c r="AE2380" t="str">
        <f t="shared" si="374"/>
        <v>https://web.whatsapp.com/send/?phone=628999007703&amp;text=Halo+,+Visual+AI+5S+mendeteksi+Violation%3A+GUDANGEXP1-LINE+8&amp;type=phone_number&amp;app_absent=0</v>
      </c>
      <c r="AF2380" t="b">
        <f>IF(ISNA(VLOOKUP(D2380&amp;"-"&amp;AB2380, Ref_Kontak!$A:$E, 4, FALSE)), FALSE, TRUE)</f>
        <v>0</v>
      </c>
      <c r="AG2380" t="str">
        <f>_xlfn.IFNA(VLOOKUP(Z2380,Ref_Kontak!H:H,1,FALSE),"FALSE")</f>
        <v>628999007703</v>
      </c>
      <c r="AH2380" t="str">
        <f t="shared" si="375"/>
        <v>GUDANGEXP1-LINE 8</v>
      </c>
      <c r="AI2380">
        <f>IF(I2380="violation",COUNTIF($AH$1:AH2380,AH2380),0)</f>
        <v>115</v>
      </c>
      <c r="AJ2380" t="str">
        <f t="shared" si="376"/>
        <v>violation-GUDANGEXP1</v>
      </c>
      <c r="AK2380">
        <f>IF(I2380="violation",COUNTIF($AJ$1:AJ2380,AJ2380),FALSE)</f>
        <v>469</v>
      </c>
      <c r="AL2380">
        <f t="shared" si="377"/>
        <v>0</v>
      </c>
      <c r="AM2380">
        <f t="shared" si="378"/>
        <v>8</v>
      </c>
      <c r="AN2380" t="str">
        <f t="shared" si="379"/>
        <v>ALERT! 8 Violation founded @GUDANGEXP1</v>
      </c>
    </row>
    <row r="2381" spans="1:40">
      <c r="A2381" t="s">
        <v>120</v>
      </c>
      <c r="B2381" t="s">
        <v>121</v>
      </c>
      <c r="C2381" t="s">
        <v>1362</v>
      </c>
      <c r="D2381" t="s">
        <v>129</v>
      </c>
      <c r="E2381">
        <v>1</v>
      </c>
      <c r="G2381" t="s">
        <v>130</v>
      </c>
      <c r="I2381" t="s">
        <v>125</v>
      </c>
      <c r="Z2381" t="str">
        <f>IFERROR(MID(AA2381,FIND("-",H2381,1)+1,20),_xlfn.IFNA(VLOOKUP(F2381&amp;"-"&amp;AA2381,Ref_Kontak!$A:$E,4,FALSE),Ref_Kontak!$H$2))</f>
        <v>628999007703</v>
      </c>
      <c r="AA2381" t="str">
        <f t="shared" si="370"/>
        <v/>
      </c>
      <c r="AB2381" t="str">
        <f t="shared" si="371"/>
        <v/>
      </c>
      <c r="AC2381" t="str">
        <f t="shared" si="372"/>
        <v>628999007703</v>
      </c>
      <c r="AD2381" t="str">
        <f t="shared" si="373"/>
        <v>Halo+,+Visual+AI+5S+mendeteksi+Violation%3A+METALDET1-LINE+8</v>
      </c>
      <c r="AE2381" t="str">
        <f t="shared" si="374"/>
        <v>https://web.whatsapp.com/send/?phone=628999007703&amp;text=Halo+,+Visual+AI+5S+mendeteksi+Violation%3A+METALDET1-LINE+8&amp;type=phone_number&amp;app_absent=0</v>
      </c>
      <c r="AF2381" t="b">
        <f>IF(ISNA(VLOOKUP(D2381&amp;"-"&amp;AB2381, Ref_Kontak!$A:$E, 4, FALSE)), FALSE, TRUE)</f>
        <v>0</v>
      </c>
      <c r="AG2381" t="str">
        <f>_xlfn.IFNA(VLOOKUP(Z2381,Ref_Kontak!H:H,1,FALSE),"FALSE")</f>
        <v>628999007703</v>
      </c>
      <c r="AH2381" t="str">
        <f t="shared" si="375"/>
        <v>METALDET1-LINE 8</v>
      </c>
      <c r="AI2381">
        <f>IF(I2381="violation",COUNTIF($AH$1:AH2381,AH2381),0)</f>
        <v>1024</v>
      </c>
      <c r="AJ2381" t="str">
        <f t="shared" si="376"/>
        <v>violation-METALDET1</v>
      </c>
      <c r="AK2381">
        <f>IF(I2381="violation",COUNTIF($AJ$1:AJ2381,AJ2381),FALSE)</f>
        <v>1910</v>
      </c>
      <c r="AL2381">
        <f t="shared" si="377"/>
        <v>0</v>
      </c>
      <c r="AM2381">
        <f t="shared" si="378"/>
        <v>3</v>
      </c>
      <c r="AN2381" t="str">
        <f t="shared" si="379"/>
        <v>ALERT! 3 Violation founded @METALDET1</v>
      </c>
    </row>
    <row r="2382" spans="1:40">
      <c r="A2382" t="s">
        <v>120</v>
      </c>
      <c r="B2382" t="s">
        <v>121</v>
      </c>
      <c r="C2382" t="s">
        <v>1362</v>
      </c>
      <c r="D2382" t="s">
        <v>589</v>
      </c>
      <c r="E2382">
        <v>1</v>
      </c>
      <c r="G2382" t="s">
        <v>130</v>
      </c>
      <c r="I2382" t="s">
        <v>125</v>
      </c>
      <c r="Z2382" t="str">
        <f>IFERROR(MID(AA2382,FIND("-",H2382,1)+1,20),_xlfn.IFNA(VLOOKUP(F2382&amp;"-"&amp;AA2382,Ref_Kontak!$A:$E,4,FALSE),Ref_Kontak!$H$2))</f>
        <v>628999007703</v>
      </c>
      <c r="AA2382" t="str">
        <f t="shared" si="370"/>
        <v/>
      </c>
      <c r="AB2382" t="str">
        <f t="shared" si="371"/>
        <v/>
      </c>
      <c r="AC2382" t="str">
        <f t="shared" si="372"/>
        <v>628999007703</v>
      </c>
      <c r="AD2382" t="str">
        <f t="shared" si="373"/>
        <v>Halo+,+Visual+AI+5S+mendeteksi+Violation%3A+METALDET1-LINE+13</v>
      </c>
      <c r="AE2382" t="str">
        <f t="shared" si="374"/>
        <v>https://web.whatsapp.com/send/?phone=628999007703&amp;text=Halo+,+Visual+AI+5S+mendeteksi+Violation%3A+METALDET1-LINE+13&amp;type=phone_number&amp;app_absent=0</v>
      </c>
      <c r="AF2382" t="b">
        <f>IF(ISNA(VLOOKUP(D2382&amp;"-"&amp;AB2382, Ref_Kontak!$A:$E, 4, FALSE)), FALSE, TRUE)</f>
        <v>0</v>
      </c>
      <c r="AG2382" t="str">
        <f>_xlfn.IFNA(VLOOKUP(Z2382,Ref_Kontak!H:H,1,FALSE),"FALSE")</f>
        <v>628999007703</v>
      </c>
      <c r="AH2382" t="str">
        <f t="shared" si="375"/>
        <v>METALDET1-LINE 13</v>
      </c>
      <c r="AI2382">
        <f>IF(I2382="violation",COUNTIF($AH$1:AH2382,AH2382),0)</f>
        <v>863</v>
      </c>
      <c r="AJ2382" t="str">
        <f t="shared" si="376"/>
        <v>violation-METALDET1</v>
      </c>
      <c r="AK2382">
        <f>IF(I2382="violation",COUNTIF($AJ$1:AJ2382,AJ2382),FALSE)</f>
        <v>1911</v>
      </c>
      <c r="AL2382">
        <f t="shared" si="377"/>
        <v>0</v>
      </c>
      <c r="AM2382">
        <f t="shared" si="378"/>
        <v>3</v>
      </c>
      <c r="AN2382" t="str">
        <f t="shared" si="379"/>
        <v>ALERT! 3 Violation founded @METALDET1</v>
      </c>
    </row>
    <row r="2383" spans="1:40">
      <c r="A2383" t="s">
        <v>120</v>
      </c>
      <c r="B2383" t="s">
        <v>121</v>
      </c>
      <c r="C2383" t="s">
        <v>1362</v>
      </c>
      <c r="D2383" t="s">
        <v>52</v>
      </c>
      <c r="E2383">
        <v>1</v>
      </c>
      <c r="G2383" t="s">
        <v>130</v>
      </c>
      <c r="I2383" t="s">
        <v>125</v>
      </c>
      <c r="Z2383" t="str">
        <f>IFERROR(MID(AA2383,FIND("-",H2383,1)+1,20),_xlfn.IFNA(VLOOKUP(F2383&amp;"-"&amp;AA2383,Ref_Kontak!$A:$E,4,FALSE),Ref_Kontak!$H$2))</f>
        <v>628999007703</v>
      </c>
      <c r="AA2383" t="str">
        <f t="shared" si="370"/>
        <v/>
      </c>
      <c r="AB2383" t="str">
        <f t="shared" si="371"/>
        <v/>
      </c>
      <c r="AC2383" t="str">
        <f t="shared" si="372"/>
        <v>628999007703</v>
      </c>
      <c r="AD2383" t="str">
        <f t="shared" si="373"/>
        <v>Halo+,+Visual+AI+5S+mendeteksi+Violation%3A+METALDET1-LINE+14</v>
      </c>
      <c r="AE2383" t="str">
        <f t="shared" si="374"/>
        <v>https://web.whatsapp.com/send/?phone=628999007703&amp;text=Halo+,+Visual+AI+5S+mendeteksi+Violation%3A+METALDET1-LINE+14&amp;type=phone_number&amp;app_absent=0</v>
      </c>
      <c r="AF2383" t="b">
        <f>IF(ISNA(VLOOKUP(D2383&amp;"-"&amp;AB2383, Ref_Kontak!$A:$E, 4, FALSE)), FALSE, TRUE)</f>
        <v>0</v>
      </c>
      <c r="AG2383" t="str">
        <f>_xlfn.IFNA(VLOOKUP(Z2383,Ref_Kontak!H:H,1,FALSE),"FALSE")</f>
        <v>628999007703</v>
      </c>
      <c r="AH2383" t="str">
        <f t="shared" si="375"/>
        <v>METALDET1-LINE 14</v>
      </c>
      <c r="AI2383">
        <f>IF(I2383="violation",COUNTIF($AH$1:AH2383,AH2383),0)</f>
        <v>26</v>
      </c>
      <c r="AJ2383" t="str">
        <f t="shared" si="376"/>
        <v>violation-METALDET1</v>
      </c>
      <c r="AK2383">
        <f>IF(I2383="violation",COUNTIF($AJ$1:AJ2383,AJ2383),FALSE)</f>
        <v>1912</v>
      </c>
      <c r="AL2383">
        <f t="shared" si="377"/>
        <v>0</v>
      </c>
      <c r="AM2383">
        <f t="shared" si="378"/>
        <v>3</v>
      </c>
      <c r="AN2383" t="str">
        <f t="shared" si="379"/>
        <v>ALERT! 3 Violation founded @METALDET1</v>
      </c>
    </row>
    <row r="2384" spans="1:40">
      <c r="A2384" t="s">
        <v>120</v>
      </c>
      <c r="B2384" t="s">
        <v>121</v>
      </c>
      <c r="C2384" t="s">
        <v>1362</v>
      </c>
      <c r="D2384" t="s">
        <v>1232</v>
      </c>
      <c r="E2384">
        <v>1</v>
      </c>
      <c r="G2384" t="s">
        <v>124</v>
      </c>
      <c r="I2384" t="s">
        <v>125</v>
      </c>
      <c r="Z2384" t="str">
        <f>IFERROR(MID(AA2384,FIND("-",H2384,1)+1,20),_xlfn.IFNA(VLOOKUP(F2384&amp;"-"&amp;AA2384,Ref_Kontak!$A:$E,4,FALSE),Ref_Kontak!$H$2))</f>
        <v>628999007703</v>
      </c>
      <c r="AA2384" t="str">
        <f t="shared" si="370"/>
        <v/>
      </c>
      <c r="AB2384" t="str">
        <f t="shared" si="371"/>
        <v/>
      </c>
      <c r="AC2384" t="str">
        <f t="shared" si="372"/>
        <v>628999007703</v>
      </c>
      <c r="AD2384" t="str">
        <f t="shared" si="373"/>
        <v>Halo+,+Visual+AI+5S+mendeteksi+Violation%3A+GUDANGEXP1-LINE+9</v>
      </c>
      <c r="AE2384" t="str">
        <f t="shared" si="374"/>
        <v>https://web.whatsapp.com/send/?phone=628999007703&amp;text=Halo+,+Visual+AI+5S+mendeteksi+Violation%3A+GUDANGEXP1-LINE+9&amp;type=phone_number&amp;app_absent=0</v>
      </c>
      <c r="AF2384" t="b">
        <f>IF(ISNA(VLOOKUP(D2384&amp;"-"&amp;AB2384, Ref_Kontak!$A:$E, 4, FALSE)), FALSE, TRUE)</f>
        <v>0</v>
      </c>
      <c r="AG2384" t="str">
        <f>_xlfn.IFNA(VLOOKUP(Z2384,Ref_Kontak!H:H,1,FALSE),"FALSE")</f>
        <v>628999007703</v>
      </c>
      <c r="AH2384" t="str">
        <f t="shared" si="375"/>
        <v>GUDANGEXP1-LINE 9</v>
      </c>
      <c r="AI2384">
        <f>IF(I2384="violation",COUNTIF($AH$1:AH2384,AH2384),0)</f>
        <v>122</v>
      </c>
      <c r="AJ2384" t="str">
        <f t="shared" si="376"/>
        <v>violation-GUDANGEXP1</v>
      </c>
      <c r="AK2384">
        <f>IF(I2384="violation",COUNTIF($AJ$1:AJ2384,AJ2384),FALSE)</f>
        <v>470</v>
      </c>
      <c r="AL2384">
        <f t="shared" si="377"/>
        <v>0</v>
      </c>
      <c r="AM2384">
        <f t="shared" si="378"/>
        <v>8</v>
      </c>
      <c r="AN2384" t="str">
        <f t="shared" si="379"/>
        <v>ALERT! 8 Violation founded @GUDANGEXP1</v>
      </c>
    </row>
    <row r="2385" spans="1:40">
      <c r="A2385" t="s">
        <v>120</v>
      </c>
      <c r="B2385" t="s">
        <v>121</v>
      </c>
      <c r="C2385" t="s">
        <v>1362</v>
      </c>
      <c r="D2385" t="s">
        <v>129</v>
      </c>
      <c r="E2385">
        <v>1</v>
      </c>
      <c r="G2385" t="s">
        <v>124</v>
      </c>
      <c r="I2385" t="s">
        <v>125</v>
      </c>
      <c r="Z2385" t="str">
        <f>IFERROR(MID(AA2385,FIND("-",H2385,1)+1,20),_xlfn.IFNA(VLOOKUP(F2385&amp;"-"&amp;AA2385,Ref_Kontak!$A:$E,4,FALSE),Ref_Kontak!$H$2))</f>
        <v>628999007703</v>
      </c>
      <c r="AA2385" t="str">
        <f t="shared" si="370"/>
        <v/>
      </c>
      <c r="AB2385" t="str">
        <f t="shared" si="371"/>
        <v/>
      </c>
      <c r="AC2385" t="str">
        <f t="shared" si="372"/>
        <v>628999007703</v>
      </c>
      <c r="AD2385" t="str">
        <f t="shared" si="373"/>
        <v>Halo+,+Visual+AI+5S+mendeteksi+Violation%3A+GUDANGEXP1-LINE+8</v>
      </c>
      <c r="AE2385" t="str">
        <f t="shared" si="374"/>
        <v>https://web.whatsapp.com/send/?phone=628999007703&amp;text=Halo+,+Visual+AI+5S+mendeteksi+Violation%3A+GUDANGEXP1-LINE+8&amp;type=phone_number&amp;app_absent=0</v>
      </c>
      <c r="AF2385" t="b">
        <f>IF(ISNA(VLOOKUP(D2385&amp;"-"&amp;AB2385, Ref_Kontak!$A:$E, 4, FALSE)), FALSE, TRUE)</f>
        <v>0</v>
      </c>
      <c r="AG2385" t="str">
        <f>_xlfn.IFNA(VLOOKUP(Z2385,Ref_Kontak!H:H,1,FALSE),"FALSE")</f>
        <v>628999007703</v>
      </c>
      <c r="AH2385" t="str">
        <f t="shared" si="375"/>
        <v>GUDANGEXP1-LINE 8</v>
      </c>
      <c r="AI2385">
        <f>IF(I2385="violation",COUNTIF($AH$1:AH2385,AH2385),0)</f>
        <v>116</v>
      </c>
      <c r="AJ2385" t="str">
        <f t="shared" si="376"/>
        <v>violation-GUDANGEXP1</v>
      </c>
      <c r="AK2385">
        <f>IF(I2385="violation",COUNTIF($AJ$1:AJ2385,AJ2385),FALSE)</f>
        <v>471</v>
      </c>
      <c r="AL2385">
        <f t="shared" si="377"/>
        <v>0</v>
      </c>
      <c r="AM2385">
        <f t="shared" si="378"/>
        <v>8</v>
      </c>
      <c r="AN2385" t="str">
        <f t="shared" si="379"/>
        <v>ALERT! 8 Violation founded @GUDANGEXP1</v>
      </c>
    </row>
    <row r="2386" spans="1:40">
      <c r="A2386" t="s">
        <v>120</v>
      </c>
      <c r="B2386" t="s">
        <v>121</v>
      </c>
      <c r="C2386" t="s">
        <v>1363</v>
      </c>
      <c r="D2386" t="s">
        <v>129</v>
      </c>
      <c r="E2386">
        <v>1</v>
      </c>
      <c r="G2386" t="s">
        <v>130</v>
      </c>
      <c r="I2386" t="s">
        <v>125</v>
      </c>
      <c r="Z2386" t="str">
        <f>IFERROR(MID(AA2386,FIND("-",H2386,1)+1,20),_xlfn.IFNA(VLOOKUP(F2386&amp;"-"&amp;AA2386,Ref_Kontak!$A:$E,4,FALSE),Ref_Kontak!$H$2))</f>
        <v>628999007703</v>
      </c>
      <c r="AA2386" t="str">
        <f t="shared" si="370"/>
        <v/>
      </c>
      <c r="AB2386" t="str">
        <f t="shared" si="371"/>
        <v/>
      </c>
      <c r="AC2386" t="str">
        <f t="shared" si="372"/>
        <v>628999007703</v>
      </c>
      <c r="AD2386" t="str">
        <f t="shared" si="373"/>
        <v>Halo+,+Visual+AI+5S+mendeteksi+Violation%3A+METALDET1-LINE+8</v>
      </c>
      <c r="AE2386" t="str">
        <f t="shared" si="374"/>
        <v>https://web.whatsapp.com/send/?phone=628999007703&amp;text=Halo+,+Visual+AI+5S+mendeteksi+Violation%3A+METALDET1-LINE+8&amp;type=phone_number&amp;app_absent=0</v>
      </c>
      <c r="AF2386" t="b">
        <f>IF(ISNA(VLOOKUP(D2386&amp;"-"&amp;AB2386, Ref_Kontak!$A:$E, 4, FALSE)), FALSE, TRUE)</f>
        <v>0</v>
      </c>
      <c r="AG2386" t="str">
        <f>_xlfn.IFNA(VLOOKUP(Z2386,Ref_Kontak!H:H,1,FALSE),"FALSE")</f>
        <v>628999007703</v>
      </c>
      <c r="AH2386" t="str">
        <f t="shared" si="375"/>
        <v>METALDET1-LINE 8</v>
      </c>
      <c r="AI2386">
        <f>IF(I2386="violation",COUNTIF($AH$1:AH2386,AH2386),0)</f>
        <v>1025</v>
      </c>
      <c r="AJ2386" t="str">
        <f t="shared" si="376"/>
        <v>violation-METALDET1</v>
      </c>
      <c r="AK2386">
        <f>IF(I2386="violation",COUNTIF($AJ$1:AJ2386,AJ2386),FALSE)</f>
        <v>1913</v>
      </c>
      <c r="AL2386">
        <f t="shared" si="377"/>
        <v>0</v>
      </c>
      <c r="AM2386">
        <f t="shared" si="378"/>
        <v>3</v>
      </c>
      <c r="AN2386" t="str">
        <f t="shared" si="379"/>
        <v>ALERT! 3 Violation founded @METALDET1</v>
      </c>
    </row>
    <row r="2387" spans="1:40">
      <c r="A2387" t="s">
        <v>120</v>
      </c>
      <c r="B2387" t="s">
        <v>121</v>
      </c>
      <c r="C2387" t="s">
        <v>1363</v>
      </c>
      <c r="D2387" t="s">
        <v>1232</v>
      </c>
      <c r="E2387">
        <v>1</v>
      </c>
      <c r="G2387" t="s">
        <v>124</v>
      </c>
      <c r="I2387" t="s">
        <v>125</v>
      </c>
      <c r="Z2387" t="str">
        <f>IFERROR(MID(AA2387,FIND("-",H2387,1)+1,20),_xlfn.IFNA(VLOOKUP(F2387&amp;"-"&amp;AA2387,Ref_Kontak!$A:$E,4,FALSE),Ref_Kontak!$H$2))</f>
        <v>628999007703</v>
      </c>
      <c r="AA2387" t="str">
        <f t="shared" si="370"/>
        <v/>
      </c>
      <c r="AB2387" t="str">
        <f t="shared" si="371"/>
        <v/>
      </c>
      <c r="AC2387" t="str">
        <f t="shared" si="372"/>
        <v>628999007703</v>
      </c>
      <c r="AD2387" t="str">
        <f t="shared" si="373"/>
        <v>Halo+,+Visual+AI+5S+mendeteksi+Violation%3A+GUDANGEXP1-LINE+9</v>
      </c>
      <c r="AE2387" t="str">
        <f t="shared" si="374"/>
        <v>https://web.whatsapp.com/send/?phone=628999007703&amp;text=Halo+,+Visual+AI+5S+mendeteksi+Violation%3A+GUDANGEXP1-LINE+9&amp;type=phone_number&amp;app_absent=0</v>
      </c>
      <c r="AF2387" t="b">
        <f>IF(ISNA(VLOOKUP(D2387&amp;"-"&amp;AB2387, Ref_Kontak!$A:$E, 4, FALSE)), FALSE, TRUE)</f>
        <v>0</v>
      </c>
      <c r="AG2387" t="str">
        <f>_xlfn.IFNA(VLOOKUP(Z2387,Ref_Kontak!H:H,1,FALSE),"FALSE")</f>
        <v>628999007703</v>
      </c>
      <c r="AH2387" t="str">
        <f t="shared" si="375"/>
        <v>GUDANGEXP1-LINE 9</v>
      </c>
      <c r="AI2387">
        <f>IF(I2387="violation",COUNTIF($AH$1:AH2387,AH2387),0)</f>
        <v>123</v>
      </c>
      <c r="AJ2387" t="str">
        <f t="shared" si="376"/>
        <v>violation-GUDANGEXP1</v>
      </c>
      <c r="AK2387">
        <f>IF(I2387="violation",COUNTIF($AJ$1:AJ2387,AJ2387),FALSE)</f>
        <v>472</v>
      </c>
      <c r="AL2387">
        <f t="shared" si="377"/>
        <v>0</v>
      </c>
      <c r="AM2387">
        <f t="shared" si="378"/>
        <v>8</v>
      </c>
      <c r="AN2387" t="str">
        <f t="shared" si="379"/>
        <v>ALERT! 8 Violation founded @GUDANGEXP1</v>
      </c>
    </row>
    <row r="2388" spans="1:40">
      <c r="A2388" t="s">
        <v>120</v>
      </c>
      <c r="B2388" t="s">
        <v>121</v>
      </c>
      <c r="C2388" t="s">
        <v>1363</v>
      </c>
      <c r="D2388" t="s">
        <v>129</v>
      </c>
      <c r="E2388">
        <v>1</v>
      </c>
      <c r="G2388" t="s">
        <v>124</v>
      </c>
      <c r="I2388" t="s">
        <v>125</v>
      </c>
      <c r="Z2388" t="str">
        <f>IFERROR(MID(AA2388,FIND("-",H2388,1)+1,20),_xlfn.IFNA(VLOOKUP(F2388&amp;"-"&amp;AA2388,Ref_Kontak!$A:$E,4,FALSE),Ref_Kontak!$H$2))</f>
        <v>628999007703</v>
      </c>
      <c r="AA2388" t="str">
        <f t="shared" si="370"/>
        <v/>
      </c>
      <c r="AB2388" t="str">
        <f t="shared" si="371"/>
        <v/>
      </c>
      <c r="AC2388" t="str">
        <f t="shared" si="372"/>
        <v>628999007703</v>
      </c>
      <c r="AD2388" t="str">
        <f t="shared" si="373"/>
        <v>Halo+,+Visual+AI+5S+mendeteksi+Violation%3A+GUDANGEXP1-LINE+8</v>
      </c>
      <c r="AE2388" t="str">
        <f t="shared" si="374"/>
        <v>https://web.whatsapp.com/send/?phone=628999007703&amp;text=Halo+,+Visual+AI+5S+mendeteksi+Violation%3A+GUDANGEXP1-LINE+8&amp;type=phone_number&amp;app_absent=0</v>
      </c>
      <c r="AF2388" t="b">
        <f>IF(ISNA(VLOOKUP(D2388&amp;"-"&amp;AB2388, Ref_Kontak!$A:$E, 4, FALSE)), FALSE, TRUE)</f>
        <v>0</v>
      </c>
      <c r="AG2388" t="str">
        <f>_xlfn.IFNA(VLOOKUP(Z2388,Ref_Kontak!H:H,1,FALSE),"FALSE")</f>
        <v>628999007703</v>
      </c>
      <c r="AH2388" t="str">
        <f t="shared" si="375"/>
        <v>GUDANGEXP1-LINE 8</v>
      </c>
      <c r="AI2388">
        <f>IF(I2388="violation",COUNTIF($AH$1:AH2388,AH2388),0)</f>
        <v>117</v>
      </c>
      <c r="AJ2388" t="str">
        <f t="shared" si="376"/>
        <v>violation-GUDANGEXP1</v>
      </c>
      <c r="AK2388">
        <f>IF(I2388="violation",COUNTIF($AJ$1:AJ2388,AJ2388),FALSE)</f>
        <v>473</v>
      </c>
      <c r="AL2388">
        <f t="shared" si="377"/>
        <v>0</v>
      </c>
      <c r="AM2388">
        <f t="shared" si="378"/>
        <v>8</v>
      </c>
      <c r="AN2388" t="str">
        <f t="shared" si="379"/>
        <v>ALERT! 8 Violation founded @GUDANGEXP1</v>
      </c>
    </row>
    <row r="2389" spans="1:40">
      <c r="A2389" t="s">
        <v>120</v>
      </c>
      <c r="B2389" t="s">
        <v>121</v>
      </c>
      <c r="C2389" t="s">
        <v>1364</v>
      </c>
      <c r="D2389" t="s">
        <v>589</v>
      </c>
      <c r="E2389">
        <v>1</v>
      </c>
      <c r="G2389" t="s">
        <v>130</v>
      </c>
      <c r="I2389" t="s">
        <v>125</v>
      </c>
      <c r="Z2389" t="str">
        <f>IFERROR(MID(AA2389,FIND("-",H2389,1)+1,20),_xlfn.IFNA(VLOOKUP(F2389&amp;"-"&amp;AA2389,Ref_Kontak!$A:$E,4,FALSE),Ref_Kontak!$H$2))</f>
        <v>628999007703</v>
      </c>
      <c r="AA2389" t="str">
        <f t="shared" si="370"/>
        <v/>
      </c>
      <c r="AB2389" t="str">
        <f t="shared" si="371"/>
        <v/>
      </c>
      <c r="AC2389" t="str">
        <f t="shared" si="372"/>
        <v>628999007703</v>
      </c>
      <c r="AD2389" t="str">
        <f t="shared" si="373"/>
        <v>Halo+,+Visual+AI+5S+mendeteksi+Violation%3A+METALDET1-LINE+13</v>
      </c>
      <c r="AE2389" t="str">
        <f t="shared" si="374"/>
        <v>https://web.whatsapp.com/send/?phone=628999007703&amp;text=Halo+,+Visual+AI+5S+mendeteksi+Violation%3A+METALDET1-LINE+13&amp;type=phone_number&amp;app_absent=0</v>
      </c>
      <c r="AF2389" t="b">
        <f>IF(ISNA(VLOOKUP(D2389&amp;"-"&amp;AB2389, Ref_Kontak!$A:$E, 4, FALSE)), FALSE, TRUE)</f>
        <v>0</v>
      </c>
      <c r="AG2389" t="str">
        <f>_xlfn.IFNA(VLOOKUP(Z2389,Ref_Kontak!H:H,1,FALSE),"FALSE")</f>
        <v>628999007703</v>
      </c>
      <c r="AH2389" t="str">
        <f t="shared" si="375"/>
        <v>METALDET1-LINE 13</v>
      </c>
      <c r="AI2389">
        <f>IF(I2389="violation",COUNTIF($AH$1:AH2389,AH2389),0)</f>
        <v>864</v>
      </c>
      <c r="AJ2389" t="str">
        <f t="shared" si="376"/>
        <v>violation-METALDET1</v>
      </c>
      <c r="AK2389">
        <f>IF(I2389="violation",COUNTIF($AJ$1:AJ2389,AJ2389),FALSE)</f>
        <v>1914</v>
      </c>
      <c r="AL2389">
        <f t="shared" si="377"/>
        <v>0</v>
      </c>
      <c r="AM2389">
        <f t="shared" si="378"/>
        <v>3</v>
      </c>
      <c r="AN2389" t="str">
        <f t="shared" si="379"/>
        <v>ALERT! 3 Violation founded @METALDET1</v>
      </c>
    </row>
    <row r="2390" spans="1:40">
      <c r="A2390" t="s">
        <v>120</v>
      </c>
      <c r="B2390" t="s">
        <v>121</v>
      </c>
      <c r="C2390" t="s">
        <v>1364</v>
      </c>
      <c r="D2390" t="s">
        <v>129</v>
      </c>
      <c r="E2390">
        <v>1</v>
      </c>
      <c r="G2390" t="s">
        <v>130</v>
      </c>
      <c r="I2390" t="s">
        <v>125</v>
      </c>
      <c r="Z2390" t="str">
        <f>IFERROR(MID(AA2390,FIND("-",H2390,1)+1,20),_xlfn.IFNA(VLOOKUP(F2390&amp;"-"&amp;AA2390,Ref_Kontak!$A:$E,4,FALSE),Ref_Kontak!$H$2))</f>
        <v>628999007703</v>
      </c>
      <c r="AA2390" t="str">
        <f t="shared" si="370"/>
        <v/>
      </c>
      <c r="AB2390" t="str">
        <f t="shared" si="371"/>
        <v/>
      </c>
      <c r="AC2390" t="str">
        <f t="shared" si="372"/>
        <v>628999007703</v>
      </c>
      <c r="AD2390" t="str">
        <f t="shared" si="373"/>
        <v>Halo+,+Visual+AI+5S+mendeteksi+Violation%3A+METALDET1-LINE+8</v>
      </c>
      <c r="AE2390" t="str">
        <f t="shared" si="374"/>
        <v>https://web.whatsapp.com/send/?phone=628999007703&amp;text=Halo+,+Visual+AI+5S+mendeteksi+Violation%3A+METALDET1-LINE+8&amp;type=phone_number&amp;app_absent=0</v>
      </c>
      <c r="AF2390" t="b">
        <f>IF(ISNA(VLOOKUP(D2390&amp;"-"&amp;AB2390, Ref_Kontak!$A:$E, 4, FALSE)), FALSE, TRUE)</f>
        <v>0</v>
      </c>
      <c r="AG2390" t="str">
        <f>_xlfn.IFNA(VLOOKUP(Z2390,Ref_Kontak!H:H,1,FALSE),"FALSE")</f>
        <v>628999007703</v>
      </c>
      <c r="AH2390" t="str">
        <f t="shared" si="375"/>
        <v>METALDET1-LINE 8</v>
      </c>
      <c r="AI2390">
        <f>IF(I2390="violation",COUNTIF($AH$1:AH2390,AH2390),0)</f>
        <v>1026</v>
      </c>
      <c r="AJ2390" t="str">
        <f t="shared" si="376"/>
        <v>violation-METALDET1</v>
      </c>
      <c r="AK2390">
        <f>IF(I2390="violation",COUNTIF($AJ$1:AJ2390,AJ2390),FALSE)</f>
        <v>1915</v>
      </c>
      <c r="AL2390">
        <f t="shared" si="377"/>
        <v>0</v>
      </c>
      <c r="AM2390">
        <f t="shared" si="378"/>
        <v>3</v>
      </c>
      <c r="AN2390" t="str">
        <f t="shared" si="379"/>
        <v>ALERT! 3 Violation founded @METALDET1</v>
      </c>
    </row>
    <row r="2391" spans="1:40">
      <c r="A2391" t="s">
        <v>120</v>
      </c>
      <c r="B2391" t="s">
        <v>121</v>
      </c>
      <c r="C2391" t="s">
        <v>1364</v>
      </c>
      <c r="D2391" t="s">
        <v>52</v>
      </c>
      <c r="E2391">
        <v>1</v>
      </c>
      <c r="G2391" t="s">
        <v>130</v>
      </c>
      <c r="I2391" t="s">
        <v>125</v>
      </c>
      <c r="Z2391" t="str">
        <f>IFERROR(MID(AA2391,FIND("-",H2391,1)+1,20),_xlfn.IFNA(VLOOKUP(F2391&amp;"-"&amp;AA2391,Ref_Kontak!$A:$E,4,FALSE),Ref_Kontak!$H$2))</f>
        <v>628999007703</v>
      </c>
      <c r="AA2391" t="str">
        <f t="shared" si="370"/>
        <v/>
      </c>
      <c r="AB2391" t="str">
        <f t="shared" si="371"/>
        <v/>
      </c>
      <c r="AC2391" t="str">
        <f t="shared" si="372"/>
        <v>628999007703</v>
      </c>
      <c r="AD2391" t="str">
        <f t="shared" si="373"/>
        <v>Halo+,+Visual+AI+5S+mendeteksi+Violation%3A+METALDET1-LINE+14</v>
      </c>
      <c r="AE2391" t="str">
        <f t="shared" si="374"/>
        <v>https://web.whatsapp.com/send/?phone=628999007703&amp;text=Halo+,+Visual+AI+5S+mendeteksi+Violation%3A+METALDET1-LINE+14&amp;type=phone_number&amp;app_absent=0</v>
      </c>
      <c r="AF2391" t="b">
        <f>IF(ISNA(VLOOKUP(D2391&amp;"-"&amp;AB2391, Ref_Kontak!$A:$E, 4, FALSE)), FALSE, TRUE)</f>
        <v>0</v>
      </c>
      <c r="AG2391" t="str">
        <f>_xlfn.IFNA(VLOOKUP(Z2391,Ref_Kontak!H:H,1,FALSE),"FALSE")</f>
        <v>628999007703</v>
      </c>
      <c r="AH2391" t="str">
        <f t="shared" si="375"/>
        <v>METALDET1-LINE 14</v>
      </c>
      <c r="AI2391">
        <f>IF(I2391="violation",COUNTIF($AH$1:AH2391,AH2391),0)</f>
        <v>27</v>
      </c>
      <c r="AJ2391" t="str">
        <f t="shared" si="376"/>
        <v>violation-METALDET1</v>
      </c>
      <c r="AK2391">
        <f>IF(I2391="violation",COUNTIF($AJ$1:AJ2391,AJ2391),FALSE)</f>
        <v>1916</v>
      </c>
      <c r="AL2391">
        <f t="shared" si="377"/>
        <v>0</v>
      </c>
      <c r="AM2391">
        <f t="shared" si="378"/>
        <v>3</v>
      </c>
      <c r="AN2391" t="str">
        <f t="shared" si="379"/>
        <v>ALERT! 3 Violation founded @METALDET1</v>
      </c>
    </row>
    <row r="2392" spans="1:40">
      <c r="A2392" t="s">
        <v>120</v>
      </c>
      <c r="B2392" t="s">
        <v>121</v>
      </c>
      <c r="C2392" t="s">
        <v>1364</v>
      </c>
      <c r="D2392" t="s">
        <v>589</v>
      </c>
      <c r="E2392">
        <v>1</v>
      </c>
      <c r="G2392" t="s">
        <v>130</v>
      </c>
      <c r="I2392" t="s">
        <v>125</v>
      </c>
      <c r="Z2392" t="str">
        <f>IFERROR(MID(AA2392,FIND("-",H2392,1)+1,20),_xlfn.IFNA(VLOOKUP(F2392&amp;"-"&amp;AA2392,Ref_Kontak!$A:$E,4,FALSE),Ref_Kontak!$H$2))</f>
        <v>628999007703</v>
      </c>
      <c r="AA2392" t="str">
        <f t="shared" si="370"/>
        <v/>
      </c>
      <c r="AB2392" t="str">
        <f t="shared" si="371"/>
        <v/>
      </c>
      <c r="AC2392" t="str">
        <f t="shared" si="372"/>
        <v>628999007703</v>
      </c>
      <c r="AD2392" t="str">
        <f t="shared" si="373"/>
        <v>Halo+,+Visual+AI+5S+mendeteksi+Violation%3A+METALDET1-LINE+13</v>
      </c>
      <c r="AE2392" t="str">
        <f t="shared" si="374"/>
        <v>https://web.whatsapp.com/send/?phone=628999007703&amp;text=Halo+,+Visual+AI+5S+mendeteksi+Violation%3A+METALDET1-LINE+13&amp;type=phone_number&amp;app_absent=0</v>
      </c>
      <c r="AF2392" t="b">
        <f>IF(ISNA(VLOOKUP(D2392&amp;"-"&amp;AB2392, Ref_Kontak!$A:$E, 4, FALSE)), FALSE, TRUE)</f>
        <v>0</v>
      </c>
      <c r="AG2392" t="str">
        <f>_xlfn.IFNA(VLOOKUP(Z2392,Ref_Kontak!H:H,1,FALSE),"FALSE")</f>
        <v>628999007703</v>
      </c>
      <c r="AH2392" t="str">
        <f t="shared" si="375"/>
        <v>METALDET1-LINE 13</v>
      </c>
      <c r="AI2392">
        <f>IF(I2392="violation",COUNTIF($AH$1:AH2392,AH2392),0)</f>
        <v>865</v>
      </c>
      <c r="AJ2392" t="str">
        <f t="shared" si="376"/>
        <v>violation-METALDET1</v>
      </c>
      <c r="AK2392">
        <f>IF(I2392="violation",COUNTIF($AJ$1:AJ2392,AJ2392),FALSE)</f>
        <v>1917</v>
      </c>
      <c r="AL2392">
        <f t="shared" si="377"/>
        <v>0</v>
      </c>
      <c r="AM2392">
        <f t="shared" si="378"/>
        <v>3</v>
      </c>
      <c r="AN2392" t="str">
        <f t="shared" si="379"/>
        <v>ALERT! 3 Violation founded @METALDET1</v>
      </c>
    </row>
    <row r="2393" spans="1:40">
      <c r="A2393" t="s">
        <v>120</v>
      </c>
      <c r="B2393" t="s">
        <v>121</v>
      </c>
      <c r="C2393" t="s">
        <v>1364</v>
      </c>
      <c r="D2393" t="s">
        <v>52</v>
      </c>
      <c r="E2393">
        <v>1</v>
      </c>
      <c r="G2393" t="s">
        <v>130</v>
      </c>
      <c r="I2393" t="s">
        <v>125</v>
      </c>
      <c r="Z2393" t="str">
        <f>IFERROR(MID(AA2393,FIND("-",H2393,1)+1,20),_xlfn.IFNA(VLOOKUP(F2393&amp;"-"&amp;AA2393,Ref_Kontak!$A:$E,4,FALSE),Ref_Kontak!$H$2))</f>
        <v>628999007703</v>
      </c>
      <c r="AA2393" t="str">
        <f t="shared" si="370"/>
        <v/>
      </c>
      <c r="AB2393" t="str">
        <f t="shared" si="371"/>
        <v/>
      </c>
      <c r="AC2393" t="str">
        <f t="shared" si="372"/>
        <v>628999007703</v>
      </c>
      <c r="AD2393" t="str">
        <f t="shared" si="373"/>
        <v>Halo+,+Visual+AI+5S+mendeteksi+Violation%3A+METALDET1-LINE+14</v>
      </c>
      <c r="AE2393" t="str">
        <f t="shared" si="374"/>
        <v>https://web.whatsapp.com/send/?phone=628999007703&amp;text=Halo+,+Visual+AI+5S+mendeteksi+Violation%3A+METALDET1-LINE+14&amp;type=phone_number&amp;app_absent=0</v>
      </c>
      <c r="AF2393" t="b">
        <f>IF(ISNA(VLOOKUP(D2393&amp;"-"&amp;AB2393, Ref_Kontak!$A:$E, 4, FALSE)), FALSE, TRUE)</f>
        <v>0</v>
      </c>
      <c r="AG2393" t="str">
        <f>_xlfn.IFNA(VLOOKUP(Z2393,Ref_Kontak!H:H,1,FALSE),"FALSE")</f>
        <v>628999007703</v>
      </c>
      <c r="AH2393" t="str">
        <f t="shared" si="375"/>
        <v>METALDET1-LINE 14</v>
      </c>
      <c r="AI2393">
        <f>IF(I2393="violation",COUNTIF($AH$1:AH2393,AH2393),0)</f>
        <v>28</v>
      </c>
      <c r="AJ2393" t="str">
        <f t="shared" si="376"/>
        <v>violation-METALDET1</v>
      </c>
      <c r="AK2393">
        <f>IF(I2393="violation",COUNTIF($AJ$1:AJ2393,AJ2393),FALSE)</f>
        <v>1918</v>
      </c>
      <c r="AL2393">
        <f t="shared" si="377"/>
        <v>0</v>
      </c>
      <c r="AM2393">
        <f t="shared" si="378"/>
        <v>3</v>
      </c>
      <c r="AN2393" t="str">
        <f t="shared" si="379"/>
        <v>ALERT! 3 Violation founded @METALDET1</v>
      </c>
    </row>
    <row r="2394" spans="1:40">
      <c r="A2394" t="s">
        <v>120</v>
      </c>
      <c r="B2394" t="s">
        <v>121</v>
      </c>
      <c r="C2394" t="s">
        <v>1364</v>
      </c>
      <c r="D2394" t="s">
        <v>1232</v>
      </c>
      <c r="E2394">
        <v>1</v>
      </c>
      <c r="G2394" t="s">
        <v>124</v>
      </c>
      <c r="I2394" t="s">
        <v>125</v>
      </c>
      <c r="Z2394" t="str">
        <f>IFERROR(MID(AA2394,FIND("-",H2394,1)+1,20),_xlfn.IFNA(VLOOKUP(F2394&amp;"-"&amp;AA2394,Ref_Kontak!$A:$E,4,FALSE),Ref_Kontak!$H$2))</f>
        <v>628999007703</v>
      </c>
      <c r="AA2394" t="str">
        <f t="shared" si="370"/>
        <v/>
      </c>
      <c r="AB2394" t="str">
        <f t="shared" si="371"/>
        <v/>
      </c>
      <c r="AC2394" t="str">
        <f t="shared" si="372"/>
        <v>628999007703</v>
      </c>
      <c r="AD2394" t="str">
        <f t="shared" si="373"/>
        <v>Halo+,+Visual+AI+5S+mendeteksi+Violation%3A+GUDANGEXP1-LINE+9</v>
      </c>
      <c r="AE2394" t="str">
        <f t="shared" si="374"/>
        <v>https://web.whatsapp.com/send/?phone=628999007703&amp;text=Halo+,+Visual+AI+5S+mendeteksi+Violation%3A+GUDANGEXP1-LINE+9&amp;type=phone_number&amp;app_absent=0</v>
      </c>
      <c r="AF2394" t="b">
        <f>IF(ISNA(VLOOKUP(D2394&amp;"-"&amp;AB2394, Ref_Kontak!$A:$E, 4, FALSE)), FALSE, TRUE)</f>
        <v>0</v>
      </c>
      <c r="AG2394" t="str">
        <f>_xlfn.IFNA(VLOOKUP(Z2394,Ref_Kontak!H:H,1,FALSE),"FALSE")</f>
        <v>628999007703</v>
      </c>
      <c r="AH2394" t="str">
        <f t="shared" si="375"/>
        <v>GUDANGEXP1-LINE 9</v>
      </c>
      <c r="AI2394">
        <f>IF(I2394="violation",COUNTIF($AH$1:AH2394,AH2394),0)</f>
        <v>124</v>
      </c>
      <c r="AJ2394" t="str">
        <f t="shared" si="376"/>
        <v>violation-GUDANGEXP1</v>
      </c>
      <c r="AK2394">
        <f>IF(I2394="violation",COUNTIF($AJ$1:AJ2394,AJ2394),FALSE)</f>
        <v>474</v>
      </c>
      <c r="AL2394">
        <f t="shared" si="377"/>
        <v>0</v>
      </c>
      <c r="AM2394">
        <f t="shared" si="378"/>
        <v>8</v>
      </c>
      <c r="AN2394" t="str">
        <f t="shared" si="379"/>
        <v>ALERT! 8 Violation founded @GUDANGEXP1</v>
      </c>
    </row>
    <row r="2395" spans="1:40">
      <c r="A2395" t="s">
        <v>120</v>
      </c>
      <c r="B2395" t="s">
        <v>121</v>
      </c>
      <c r="C2395" t="s">
        <v>1365</v>
      </c>
      <c r="D2395" t="s">
        <v>129</v>
      </c>
      <c r="E2395">
        <v>1</v>
      </c>
      <c r="G2395" t="s">
        <v>130</v>
      </c>
      <c r="I2395" t="s">
        <v>125</v>
      </c>
      <c r="Z2395" t="str">
        <f>IFERROR(MID(AA2395,FIND("-",H2395,1)+1,20),_xlfn.IFNA(VLOOKUP(F2395&amp;"-"&amp;AA2395,Ref_Kontak!$A:$E,4,FALSE),Ref_Kontak!$H$2))</f>
        <v>628999007703</v>
      </c>
      <c r="AA2395" t="str">
        <f t="shared" si="370"/>
        <v/>
      </c>
      <c r="AB2395" t="str">
        <f t="shared" si="371"/>
        <v/>
      </c>
      <c r="AC2395" t="str">
        <f t="shared" si="372"/>
        <v>628999007703</v>
      </c>
      <c r="AD2395" t="str">
        <f t="shared" si="373"/>
        <v>Halo+,+Visual+AI+5S+mendeteksi+Violation%3A+METALDET1-LINE+8</v>
      </c>
      <c r="AE2395" t="str">
        <f t="shared" si="374"/>
        <v>https://web.whatsapp.com/send/?phone=628999007703&amp;text=Halo+,+Visual+AI+5S+mendeteksi+Violation%3A+METALDET1-LINE+8&amp;type=phone_number&amp;app_absent=0</v>
      </c>
      <c r="AF2395" t="b">
        <f>IF(ISNA(VLOOKUP(D2395&amp;"-"&amp;AB2395, Ref_Kontak!$A:$E, 4, FALSE)), FALSE, TRUE)</f>
        <v>0</v>
      </c>
      <c r="AG2395" t="str">
        <f>_xlfn.IFNA(VLOOKUP(Z2395,Ref_Kontak!H:H,1,FALSE),"FALSE")</f>
        <v>628999007703</v>
      </c>
      <c r="AH2395" t="str">
        <f t="shared" si="375"/>
        <v>METALDET1-LINE 8</v>
      </c>
      <c r="AI2395">
        <f>IF(I2395="violation",COUNTIF($AH$1:AH2395,AH2395),0)</f>
        <v>1027</v>
      </c>
      <c r="AJ2395" t="str">
        <f t="shared" si="376"/>
        <v>violation-METALDET1</v>
      </c>
      <c r="AK2395">
        <f>IF(I2395="violation",COUNTIF($AJ$1:AJ2395,AJ2395),FALSE)</f>
        <v>1919</v>
      </c>
      <c r="AL2395">
        <f t="shared" si="377"/>
        <v>0</v>
      </c>
      <c r="AM2395">
        <f t="shared" si="378"/>
        <v>3</v>
      </c>
      <c r="AN2395" t="str">
        <f t="shared" si="379"/>
        <v>ALERT! 3 Violation founded @METALDET1</v>
      </c>
    </row>
    <row r="2396" spans="1:40">
      <c r="A2396" t="s">
        <v>120</v>
      </c>
      <c r="B2396" t="s">
        <v>121</v>
      </c>
      <c r="C2396" t="s">
        <v>1365</v>
      </c>
      <c r="D2396" t="s">
        <v>1232</v>
      </c>
      <c r="E2396">
        <v>1</v>
      </c>
      <c r="G2396" t="s">
        <v>124</v>
      </c>
      <c r="I2396" t="s">
        <v>125</v>
      </c>
      <c r="Z2396" t="str">
        <f>IFERROR(MID(AA2396,FIND("-",H2396,1)+1,20),_xlfn.IFNA(VLOOKUP(F2396&amp;"-"&amp;AA2396,Ref_Kontak!$A:$E,4,FALSE),Ref_Kontak!$H$2))</f>
        <v>628999007703</v>
      </c>
      <c r="AA2396" t="str">
        <f t="shared" si="370"/>
        <v/>
      </c>
      <c r="AB2396" t="str">
        <f t="shared" si="371"/>
        <v/>
      </c>
      <c r="AC2396" t="str">
        <f t="shared" si="372"/>
        <v>628999007703</v>
      </c>
      <c r="AD2396" t="str">
        <f t="shared" si="373"/>
        <v>Halo+,+Visual+AI+5S+mendeteksi+Violation%3A+GUDANGEXP1-LINE+9</v>
      </c>
      <c r="AE2396" t="str">
        <f t="shared" si="374"/>
        <v>https://web.whatsapp.com/send/?phone=628999007703&amp;text=Halo+,+Visual+AI+5S+mendeteksi+Violation%3A+GUDANGEXP1-LINE+9&amp;type=phone_number&amp;app_absent=0</v>
      </c>
      <c r="AF2396" t="b">
        <f>IF(ISNA(VLOOKUP(D2396&amp;"-"&amp;AB2396, Ref_Kontak!$A:$E, 4, FALSE)), FALSE, TRUE)</f>
        <v>0</v>
      </c>
      <c r="AG2396" t="str">
        <f>_xlfn.IFNA(VLOOKUP(Z2396,Ref_Kontak!H:H,1,FALSE),"FALSE")</f>
        <v>628999007703</v>
      </c>
      <c r="AH2396" t="str">
        <f t="shared" si="375"/>
        <v>GUDANGEXP1-LINE 9</v>
      </c>
      <c r="AI2396">
        <f>IF(I2396="violation",COUNTIF($AH$1:AH2396,AH2396),0)</f>
        <v>125</v>
      </c>
      <c r="AJ2396" t="str">
        <f t="shared" si="376"/>
        <v>violation-GUDANGEXP1</v>
      </c>
      <c r="AK2396">
        <f>IF(I2396="violation",COUNTIF($AJ$1:AJ2396,AJ2396),FALSE)</f>
        <v>475</v>
      </c>
      <c r="AL2396">
        <f t="shared" si="377"/>
        <v>0</v>
      </c>
      <c r="AM2396">
        <f t="shared" si="378"/>
        <v>8</v>
      </c>
      <c r="AN2396" t="str">
        <f t="shared" si="379"/>
        <v>ALERT! 8 Violation founded @GUDANGEXP1</v>
      </c>
    </row>
    <row r="2397" spans="1:40">
      <c r="A2397" t="s">
        <v>120</v>
      </c>
      <c r="B2397" t="s">
        <v>121</v>
      </c>
      <c r="C2397" t="s">
        <v>1366</v>
      </c>
      <c r="D2397" t="s">
        <v>589</v>
      </c>
      <c r="E2397">
        <v>1</v>
      </c>
      <c r="G2397" t="s">
        <v>130</v>
      </c>
      <c r="I2397" t="s">
        <v>125</v>
      </c>
      <c r="Z2397" t="str">
        <f>IFERROR(MID(AA2397,FIND("-",H2397,1)+1,20),_xlfn.IFNA(VLOOKUP(F2397&amp;"-"&amp;AA2397,Ref_Kontak!$A:$E,4,FALSE),Ref_Kontak!$H$2))</f>
        <v>628999007703</v>
      </c>
      <c r="AA2397" t="str">
        <f t="shared" si="370"/>
        <v/>
      </c>
      <c r="AB2397" t="str">
        <f t="shared" si="371"/>
        <v/>
      </c>
      <c r="AC2397" t="str">
        <f t="shared" si="372"/>
        <v>628999007703</v>
      </c>
      <c r="AD2397" t="str">
        <f t="shared" si="373"/>
        <v>Halo+,+Visual+AI+5S+mendeteksi+Violation%3A+METALDET1-LINE+13</v>
      </c>
      <c r="AE2397" t="str">
        <f t="shared" si="374"/>
        <v>https://web.whatsapp.com/send/?phone=628999007703&amp;text=Halo+,+Visual+AI+5S+mendeteksi+Violation%3A+METALDET1-LINE+13&amp;type=phone_number&amp;app_absent=0</v>
      </c>
      <c r="AF2397" t="b">
        <f>IF(ISNA(VLOOKUP(D2397&amp;"-"&amp;AB2397, Ref_Kontak!$A:$E, 4, FALSE)), FALSE, TRUE)</f>
        <v>0</v>
      </c>
      <c r="AG2397" t="str">
        <f>_xlfn.IFNA(VLOOKUP(Z2397,Ref_Kontak!H:H,1,FALSE),"FALSE")</f>
        <v>628999007703</v>
      </c>
      <c r="AH2397" t="str">
        <f t="shared" si="375"/>
        <v>METALDET1-LINE 13</v>
      </c>
      <c r="AI2397">
        <f>IF(I2397="violation",COUNTIF($AH$1:AH2397,AH2397),0)</f>
        <v>866</v>
      </c>
      <c r="AJ2397" t="str">
        <f t="shared" si="376"/>
        <v>violation-METALDET1</v>
      </c>
      <c r="AK2397">
        <f>IF(I2397="violation",COUNTIF($AJ$1:AJ2397,AJ2397),FALSE)</f>
        <v>1920</v>
      </c>
      <c r="AL2397">
        <f t="shared" si="377"/>
        <v>0</v>
      </c>
      <c r="AM2397">
        <f t="shared" si="378"/>
        <v>3</v>
      </c>
      <c r="AN2397" t="str">
        <f t="shared" si="379"/>
        <v>ALERT! 3 Violation founded @METALDET1</v>
      </c>
    </row>
    <row r="2398" spans="1:40">
      <c r="A2398" t="s">
        <v>120</v>
      </c>
      <c r="B2398" t="s">
        <v>121</v>
      </c>
      <c r="C2398" t="s">
        <v>1366</v>
      </c>
      <c r="D2398" t="s">
        <v>129</v>
      </c>
      <c r="E2398">
        <v>1</v>
      </c>
      <c r="G2398" t="s">
        <v>130</v>
      </c>
      <c r="I2398" t="s">
        <v>125</v>
      </c>
      <c r="Z2398" t="str">
        <f>IFERROR(MID(AA2398,FIND("-",H2398,1)+1,20),_xlfn.IFNA(VLOOKUP(F2398&amp;"-"&amp;AA2398,Ref_Kontak!$A:$E,4,FALSE),Ref_Kontak!$H$2))</f>
        <v>628999007703</v>
      </c>
      <c r="AA2398" t="str">
        <f t="shared" si="370"/>
        <v/>
      </c>
      <c r="AB2398" t="str">
        <f t="shared" si="371"/>
        <v/>
      </c>
      <c r="AC2398" t="str">
        <f t="shared" si="372"/>
        <v>628999007703</v>
      </c>
      <c r="AD2398" t="str">
        <f t="shared" si="373"/>
        <v>Halo+,+Visual+AI+5S+mendeteksi+Violation%3A+METALDET1-LINE+8</v>
      </c>
      <c r="AE2398" t="str">
        <f t="shared" si="374"/>
        <v>https://web.whatsapp.com/send/?phone=628999007703&amp;text=Halo+,+Visual+AI+5S+mendeteksi+Violation%3A+METALDET1-LINE+8&amp;type=phone_number&amp;app_absent=0</v>
      </c>
      <c r="AF2398" t="b">
        <f>IF(ISNA(VLOOKUP(D2398&amp;"-"&amp;AB2398, Ref_Kontak!$A:$E, 4, FALSE)), FALSE, TRUE)</f>
        <v>0</v>
      </c>
      <c r="AG2398" t="str">
        <f>_xlfn.IFNA(VLOOKUP(Z2398,Ref_Kontak!H:H,1,FALSE),"FALSE")</f>
        <v>628999007703</v>
      </c>
      <c r="AH2398" t="str">
        <f t="shared" si="375"/>
        <v>METALDET1-LINE 8</v>
      </c>
      <c r="AI2398">
        <f>IF(I2398="violation",COUNTIF($AH$1:AH2398,AH2398),0)</f>
        <v>1028</v>
      </c>
      <c r="AJ2398" t="str">
        <f t="shared" si="376"/>
        <v>violation-METALDET1</v>
      </c>
      <c r="AK2398">
        <f>IF(I2398="violation",COUNTIF($AJ$1:AJ2398,AJ2398),FALSE)</f>
        <v>1921</v>
      </c>
      <c r="AL2398">
        <f t="shared" si="377"/>
        <v>0</v>
      </c>
      <c r="AM2398">
        <f t="shared" si="378"/>
        <v>3</v>
      </c>
      <c r="AN2398" t="str">
        <f t="shared" si="379"/>
        <v>ALERT! 3 Violation founded @METALDET1</v>
      </c>
    </row>
    <row r="2399" spans="1:40">
      <c r="A2399" t="s">
        <v>120</v>
      </c>
      <c r="B2399" t="s">
        <v>121</v>
      </c>
      <c r="C2399" t="s">
        <v>1366</v>
      </c>
      <c r="D2399" t="s">
        <v>52</v>
      </c>
      <c r="E2399">
        <v>1</v>
      </c>
      <c r="G2399" t="s">
        <v>130</v>
      </c>
      <c r="I2399" t="s">
        <v>125</v>
      </c>
      <c r="Z2399" t="str">
        <f>IFERROR(MID(AA2399,FIND("-",H2399,1)+1,20),_xlfn.IFNA(VLOOKUP(F2399&amp;"-"&amp;AA2399,Ref_Kontak!$A:$E,4,FALSE),Ref_Kontak!$H$2))</f>
        <v>628999007703</v>
      </c>
      <c r="AA2399" t="str">
        <f t="shared" si="370"/>
        <v/>
      </c>
      <c r="AB2399" t="str">
        <f t="shared" si="371"/>
        <v/>
      </c>
      <c r="AC2399" t="str">
        <f t="shared" si="372"/>
        <v>628999007703</v>
      </c>
      <c r="AD2399" t="str">
        <f t="shared" si="373"/>
        <v>Halo+,+Visual+AI+5S+mendeteksi+Violation%3A+METALDET1-LINE+14</v>
      </c>
      <c r="AE2399" t="str">
        <f t="shared" si="374"/>
        <v>https://web.whatsapp.com/send/?phone=628999007703&amp;text=Halo+,+Visual+AI+5S+mendeteksi+Violation%3A+METALDET1-LINE+14&amp;type=phone_number&amp;app_absent=0</v>
      </c>
      <c r="AF2399" t="b">
        <f>IF(ISNA(VLOOKUP(D2399&amp;"-"&amp;AB2399, Ref_Kontak!$A:$E, 4, FALSE)), FALSE, TRUE)</f>
        <v>0</v>
      </c>
      <c r="AG2399" t="str">
        <f>_xlfn.IFNA(VLOOKUP(Z2399,Ref_Kontak!H:H,1,FALSE),"FALSE")</f>
        <v>628999007703</v>
      </c>
      <c r="AH2399" t="str">
        <f t="shared" si="375"/>
        <v>METALDET1-LINE 14</v>
      </c>
      <c r="AI2399">
        <f>IF(I2399="violation",COUNTIF($AH$1:AH2399,AH2399),0)</f>
        <v>29</v>
      </c>
      <c r="AJ2399" t="str">
        <f t="shared" si="376"/>
        <v>violation-METALDET1</v>
      </c>
      <c r="AK2399">
        <f>IF(I2399="violation",COUNTIF($AJ$1:AJ2399,AJ2399),FALSE)</f>
        <v>1922</v>
      </c>
      <c r="AL2399">
        <f t="shared" si="377"/>
        <v>0</v>
      </c>
      <c r="AM2399">
        <f t="shared" si="378"/>
        <v>3</v>
      </c>
      <c r="AN2399" t="str">
        <f t="shared" si="379"/>
        <v>ALERT! 3 Violation founded @METALDET1</v>
      </c>
    </row>
    <row r="2400" spans="1:40">
      <c r="A2400" t="s">
        <v>120</v>
      </c>
      <c r="B2400" t="s">
        <v>121</v>
      </c>
      <c r="C2400" t="s">
        <v>1366</v>
      </c>
      <c r="D2400" t="s">
        <v>52</v>
      </c>
      <c r="E2400">
        <v>1</v>
      </c>
      <c r="G2400" t="s">
        <v>130</v>
      </c>
      <c r="I2400" t="s">
        <v>125</v>
      </c>
      <c r="Z2400" t="str">
        <f>IFERROR(MID(AA2400,FIND("-",H2400,1)+1,20),_xlfn.IFNA(VLOOKUP(F2400&amp;"-"&amp;AA2400,Ref_Kontak!$A:$E,4,FALSE),Ref_Kontak!$H$2))</f>
        <v>628999007703</v>
      </c>
      <c r="AA2400" t="str">
        <f t="shared" si="370"/>
        <v/>
      </c>
      <c r="AB2400" t="str">
        <f t="shared" si="371"/>
        <v/>
      </c>
      <c r="AC2400" t="str">
        <f t="shared" si="372"/>
        <v>628999007703</v>
      </c>
      <c r="AD2400" t="str">
        <f t="shared" si="373"/>
        <v>Halo+,+Visual+AI+5S+mendeteksi+Violation%3A+METALDET1-LINE+14</v>
      </c>
      <c r="AE2400" t="str">
        <f t="shared" si="374"/>
        <v>https://web.whatsapp.com/send/?phone=628999007703&amp;text=Halo+,+Visual+AI+5S+mendeteksi+Violation%3A+METALDET1-LINE+14&amp;type=phone_number&amp;app_absent=0</v>
      </c>
      <c r="AF2400" t="b">
        <f>IF(ISNA(VLOOKUP(D2400&amp;"-"&amp;AB2400, Ref_Kontak!$A:$E, 4, FALSE)), FALSE, TRUE)</f>
        <v>0</v>
      </c>
      <c r="AG2400" t="str">
        <f>_xlfn.IFNA(VLOOKUP(Z2400,Ref_Kontak!H:H,1,FALSE),"FALSE")</f>
        <v>628999007703</v>
      </c>
      <c r="AH2400" t="str">
        <f t="shared" si="375"/>
        <v>METALDET1-LINE 14</v>
      </c>
      <c r="AI2400">
        <f>IF(I2400="violation",COUNTIF($AH$1:AH2400,AH2400),0)</f>
        <v>30</v>
      </c>
      <c r="AJ2400" t="str">
        <f t="shared" si="376"/>
        <v>violation-METALDET1</v>
      </c>
      <c r="AK2400">
        <f>IF(I2400="violation",COUNTIF($AJ$1:AJ2400,AJ2400),FALSE)</f>
        <v>1923</v>
      </c>
      <c r="AL2400">
        <f t="shared" si="377"/>
        <v>0</v>
      </c>
      <c r="AM2400">
        <f t="shared" si="378"/>
        <v>3</v>
      </c>
      <c r="AN2400" t="str">
        <f t="shared" si="379"/>
        <v>ALERT! 3 Violation founded @METALDET1</v>
      </c>
    </row>
    <row r="2401" spans="1:40">
      <c r="A2401" t="s">
        <v>120</v>
      </c>
      <c r="B2401" t="s">
        <v>121</v>
      </c>
      <c r="C2401" t="s">
        <v>1366</v>
      </c>
      <c r="D2401" t="s">
        <v>1232</v>
      </c>
      <c r="E2401">
        <v>1</v>
      </c>
      <c r="G2401" t="s">
        <v>124</v>
      </c>
      <c r="I2401" t="s">
        <v>125</v>
      </c>
      <c r="Z2401" t="str">
        <f>IFERROR(MID(AA2401,FIND("-",H2401,1)+1,20),_xlfn.IFNA(VLOOKUP(F2401&amp;"-"&amp;AA2401,Ref_Kontak!$A:$E,4,FALSE),Ref_Kontak!$H$2))</f>
        <v>628999007703</v>
      </c>
      <c r="AA2401" t="str">
        <f t="shared" si="370"/>
        <v/>
      </c>
      <c r="AB2401" t="str">
        <f t="shared" si="371"/>
        <v/>
      </c>
      <c r="AC2401" t="str">
        <f t="shared" si="372"/>
        <v>628999007703</v>
      </c>
      <c r="AD2401" t="str">
        <f t="shared" si="373"/>
        <v>Halo+,+Visual+AI+5S+mendeteksi+Violation%3A+GUDANGEXP1-LINE+9</v>
      </c>
      <c r="AE2401" t="str">
        <f t="shared" si="374"/>
        <v>https://web.whatsapp.com/send/?phone=628999007703&amp;text=Halo+,+Visual+AI+5S+mendeteksi+Violation%3A+GUDANGEXP1-LINE+9&amp;type=phone_number&amp;app_absent=0</v>
      </c>
      <c r="AF2401" t="b">
        <f>IF(ISNA(VLOOKUP(D2401&amp;"-"&amp;AB2401, Ref_Kontak!$A:$E, 4, FALSE)), FALSE, TRUE)</f>
        <v>0</v>
      </c>
      <c r="AG2401" t="str">
        <f>_xlfn.IFNA(VLOOKUP(Z2401,Ref_Kontak!H:H,1,FALSE),"FALSE")</f>
        <v>628999007703</v>
      </c>
      <c r="AH2401" t="str">
        <f t="shared" si="375"/>
        <v>GUDANGEXP1-LINE 9</v>
      </c>
      <c r="AI2401">
        <f>IF(I2401="violation",COUNTIF($AH$1:AH2401,AH2401),0)</f>
        <v>126</v>
      </c>
      <c r="AJ2401" t="str">
        <f t="shared" si="376"/>
        <v>violation-GUDANGEXP1</v>
      </c>
      <c r="AK2401">
        <f>IF(I2401="violation",COUNTIF($AJ$1:AJ2401,AJ2401),FALSE)</f>
        <v>476</v>
      </c>
      <c r="AL2401">
        <f t="shared" si="377"/>
        <v>0</v>
      </c>
      <c r="AM2401">
        <f t="shared" si="378"/>
        <v>8</v>
      </c>
      <c r="AN2401" t="str">
        <f t="shared" si="379"/>
        <v>ALERT! 8 Violation founded @GUDANGEXP1</v>
      </c>
    </row>
    <row r="2402" spans="1:40">
      <c r="A2402" t="s">
        <v>120</v>
      </c>
      <c r="B2402" t="s">
        <v>121</v>
      </c>
      <c r="C2402" t="s">
        <v>1367</v>
      </c>
      <c r="D2402" t="s">
        <v>129</v>
      </c>
      <c r="E2402">
        <v>1</v>
      </c>
      <c r="G2402" t="s">
        <v>130</v>
      </c>
      <c r="I2402" t="s">
        <v>125</v>
      </c>
      <c r="Z2402" t="str">
        <f>IFERROR(MID(AA2402,FIND("-",H2402,1)+1,20),_xlfn.IFNA(VLOOKUP(F2402&amp;"-"&amp;AA2402,Ref_Kontak!$A:$E,4,FALSE),Ref_Kontak!$H$2))</f>
        <v>628999007703</v>
      </c>
      <c r="AA2402" t="str">
        <f t="shared" si="370"/>
        <v/>
      </c>
      <c r="AB2402" t="str">
        <f t="shared" si="371"/>
        <v/>
      </c>
      <c r="AC2402" t="str">
        <f t="shared" si="372"/>
        <v>628999007703</v>
      </c>
      <c r="AD2402" t="str">
        <f t="shared" si="373"/>
        <v>Halo+,+Visual+AI+5S+mendeteksi+Violation%3A+METALDET1-LINE+8</v>
      </c>
      <c r="AE2402" t="str">
        <f t="shared" si="374"/>
        <v>https://web.whatsapp.com/send/?phone=628999007703&amp;text=Halo+,+Visual+AI+5S+mendeteksi+Violation%3A+METALDET1-LINE+8&amp;type=phone_number&amp;app_absent=0</v>
      </c>
      <c r="AF2402" t="b">
        <f>IF(ISNA(VLOOKUP(D2402&amp;"-"&amp;AB2402, Ref_Kontak!$A:$E, 4, FALSE)), FALSE, TRUE)</f>
        <v>0</v>
      </c>
      <c r="AG2402" t="str">
        <f>_xlfn.IFNA(VLOOKUP(Z2402,Ref_Kontak!H:H,1,FALSE),"FALSE")</f>
        <v>628999007703</v>
      </c>
      <c r="AH2402" t="str">
        <f t="shared" si="375"/>
        <v>METALDET1-LINE 8</v>
      </c>
      <c r="AI2402">
        <f>IF(I2402="violation",COUNTIF($AH$1:AH2402,AH2402),0)</f>
        <v>1029</v>
      </c>
      <c r="AJ2402" t="str">
        <f t="shared" si="376"/>
        <v>violation-METALDET1</v>
      </c>
      <c r="AK2402">
        <f>IF(I2402="violation",COUNTIF($AJ$1:AJ2402,AJ2402),FALSE)</f>
        <v>1924</v>
      </c>
      <c r="AL2402">
        <f t="shared" si="377"/>
        <v>0</v>
      </c>
      <c r="AM2402">
        <f t="shared" si="378"/>
        <v>3</v>
      </c>
      <c r="AN2402" t="str">
        <f t="shared" si="379"/>
        <v>ALERT! 3 Violation founded @METALDET1</v>
      </c>
    </row>
    <row r="2403" spans="1:40">
      <c r="A2403" t="s">
        <v>120</v>
      </c>
      <c r="B2403" t="s">
        <v>121</v>
      </c>
      <c r="C2403" t="s">
        <v>1367</v>
      </c>
      <c r="D2403" t="s">
        <v>589</v>
      </c>
      <c r="E2403">
        <v>1</v>
      </c>
      <c r="G2403" t="s">
        <v>130</v>
      </c>
      <c r="I2403" t="s">
        <v>125</v>
      </c>
      <c r="Z2403" t="str">
        <f>IFERROR(MID(AA2403,FIND("-",H2403,1)+1,20),_xlfn.IFNA(VLOOKUP(F2403&amp;"-"&amp;AA2403,Ref_Kontak!$A:$E,4,FALSE),Ref_Kontak!$H$2))</f>
        <v>628999007703</v>
      </c>
      <c r="AA2403" t="str">
        <f t="shared" si="370"/>
        <v/>
      </c>
      <c r="AB2403" t="str">
        <f t="shared" si="371"/>
        <v/>
      </c>
      <c r="AC2403" t="str">
        <f t="shared" si="372"/>
        <v>628999007703</v>
      </c>
      <c r="AD2403" t="str">
        <f t="shared" si="373"/>
        <v>Halo+,+Visual+AI+5S+mendeteksi+Violation%3A+METALDET1-LINE+13</v>
      </c>
      <c r="AE2403" t="str">
        <f t="shared" si="374"/>
        <v>https://web.whatsapp.com/send/?phone=628999007703&amp;text=Halo+,+Visual+AI+5S+mendeteksi+Violation%3A+METALDET1-LINE+13&amp;type=phone_number&amp;app_absent=0</v>
      </c>
      <c r="AF2403" t="b">
        <f>IF(ISNA(VLOOKUP(D2403&amp;"-"&amp;AB2403, Ref_Kontak!$A:$E, 4, FALSE)), FALSE, TRUE)</f>
        <v>0</v>
      </c>
      <c r="AG2403" t="str">
        <f>_xlfn.IFNA(VLOOKUP(Z2403,Ref_Kontak!H:H,1,FALSE),"FALSE")</f>
        <v>628999007703</v>
      </c>
      <c r="AH2403" t="str">
        <f t="shared" si="375"/>
        <v>METALDET1-LINE 13</v>
      </c>
      <c r="AI2403">
        <f>IF(I2403="violation",COUNTIF($AH$1:AH2403,AH2403),0)</f>
        <v>867</v>
      </c>
      <c r="AJ2403" t="str">
        <f t="shared" si="376"/>
        <v>violation-METALDET1</v>
      </c>
      <c r="AK2403">
        <f>IF(I2403="violation",COUNTIF($AJ$1:AJ2403,AJ2403),FALSE)</f>
        <v>1925</v>
      </c>
      <c r="AL2403">
        <f t="shared" si="377"/>
        <v>0</v>
      </c>
      <c r="AM2403">
        <f t="shared" si="378"/>
        <v>3</v>
      </c>
      <c r="AN2403" t="str">
        <f t="shared" si="379"/>
        <v>ALERT! 3 Violation founded @METALDET1</v>
      </c>
    </row>
    <row r="2404" spans="1:40">
      <c r="A2404" t="s">
        <v>120</v>
      </c>
      <c r="B2404" t="s">
        <v>121</v>
      </c>
      <c r="C2404" t="s">
        <v>1367</v>
      </c>
      <c r="D2404" t="s">
        <v>52</v>
      </c>
      <c r="E2404">
        <v>1</v>
      </c>
      <c r="G2404" t="s">
        <v>130</v>
      </c>
      <c r="I2404" t="s">
        <v>125</v>
      </c>
      <c r="Z2404" t="str">
        <f>IFERROR(MID(AA2404,FIND("-",H2404,1)+1,20),_xlfn.IFNA(VLOOKUP(F2404&amp;"-"&amp;AA2404,Ref_Kontak!$A:$E,4,FALSE),Ref_Kontak!$H$2))</f>
        <v>628999007703</v>
      </c>
      <c r="AA2404" t="str">
        <f t="shared" si="370"/>
        <v/>
      </c>
      <c r="AB2404" t="str">
        <f t="shared" si="371"/>
        <v/>
      </c>
      <c r="AC2404" t="str">
        <f t="shared" si="372"/>
        <v>628999007703</v>
      </c>
      <c r="AD2404" t="str">
        <f t="shared" si="373"/>
        <v>Halo+,+Visual+AI+5S+mendeteksi+Violation%3A+METALDET1-LINE+14</v>
      </c>
      <c r="AE2404" t="str">
        <f t="shared" si="374"/>
        <v>https://web.whatsapp.com/send/?phone=628999007703&amp;text=Halo+,+Visual+AI+5S+mendeteksi+Violation%3A+METALDET1-LINE+14&amp;type=phone_number&amp;app_absent=0</v>
      </c>
      <c r="AF2404" t="b">
        <f>IF(ISNA(VLOOKUP(D2404&amp;"-"&amp;AB2404, Ref_Kontak!$A:$E, 4, FALSE)), FALSE, TRUE)</f>
        <v>0</v>
      </c>
      <c r="AG2404" t="str">
        <f>_xlfn.IFNA(VLOOKUP(Z2404,Ref_Kontak!H:H,1,FALSE),"FALSE")</f>
        <v>628999007703</v>
      </c>
      <c r="AH2404" t="str">
        <f t="shared" si="375"/>
        <v>METALDET1-LINE 14</v>
      </c>
      <c r="AI2404">
        <f>IF(I2404="violation",COUNTIF($AH$1:AH2404,AH2404),0)</f>
        <v>31</v>
      </c>
      <c r="AJ2404" t="str">
        <f t="shared" si="376"/>
        <v>violation-METALDET1</v>
      </c>
      <c r="AK2404">
        <f>IF(I2404="violation",COUNTIF($AJ$1:AJ2404,AJ2404),FALSE)</f>
        <v>1926</v>
      </c>
      <c r="AL2404">
        <f t="shared" si="377"/>
        <v>0</v>
      </c>
      <c r="AM2404">
        <f t="shared" si="378"/>
        <v>3</v>
      </c>
      <c r="AN2404" t="str">
        <f t="shared" si="379"/>
        <v>ALERT! 3 Violation founded @METALDET1</v>
      </c>
    </row>
    <row r="2405" spans="1:40">
      <c r="A2405" t="s">
        <v>120</v>
      </c>
      <c r="B2405" t="s">
        <v>121</v>
      </c>
      <c r="C2405" t="s">
        <v>1367</v>
      </c>
      <c r="D2405" t="s">
        <v>1232</v>
      </c>
      <c r="E2405">
        <v>1</v>
      </c>
      <c r="G2405" t="s">
        <v>124</v>
      </c>
      <c r="I2405" t="s">
        <v>125</v>
      </c>
      <c r="Z2405" t="str">
        <f>IFERROR(MID(AA2405,FIND("-",H2405,1)+1,20),_xlfn.IFNA(VLOOKUP(F2405&amp;"-"&amp;AA2405,Ref_Kontak!$A:$E,4,FALSE),Ref_Kontak!$H$2))</f>
        <v>628999007703</v>
      </c>
      <c r="AA2405" t="str">
        <f t="shared" si="370"/>
        <v/>
      </c>
      <c r="AB2405" t="str">
        <f t="shared" si="371"/>
        <v/>
      </c>
      <c r="AC2405" t="str">
        <f t="shared" si="372"/>
        <v>628999007703</v>
      </c>
      <c r="AD2405" t="str">
        <f t="shared" si="373"/>
        <v>Halo+,+Visual+AI+5S+mendeteksi+Violation%3A+GUDANGEXP1-LINE+9</v>
      </c>
      <c r="AE2405" t="str">
        <f t="shared" si="374"/>
        <v>https://web.whatsapp.com/send/?phone=628999007703&amp;text=Halo+,+Visual+AI+5S+mendeteksi+Violation%3A+GUDANGEXP1-LINE+9&amp;type=phone_number&amp;app_absent=0</v>
      </c>
      <c r="AF2405" t="b">
        <f>IF(ISNA(VLOOKUP(D2405&amp;"-"&amp;AB2405, Ref_Kontak!$A:$E, 4, FALSE)), FALSE, TRUE)</f>
        <v>0</v>
      </c>
      <c r="AG2405" t="str">
        <f>_xlfn.IFNA(VLOOKUP(Z2405,Ref_Kontak!H:H,1,FALSE),"FALSE")</f>
        <v>628999007703</v>
      </c>
      <c r="AH2405" t="str">
        <f t="shared" si="375"/>
        <v>GUDANGEXP1-LINE 9</v>
      </c>
      <c r="AI2405">
        <f>IF(I2405="violation",COUNTIF($AH$1:AH2405,AH2405),0)</f>
        <v>127</v>
      </c>
      <c r="AJ2405" t="str">
        <f t="shared" si="376"/>
        <v>violation-GUDANGEXP1</v>
      </c>
      <c r="AK2405">
        <f>IF(I2405="violation",COUNTIF($AJ$1:AJ2405,AJ2405),FALSE)</f>
        <v>477</v>
      </c>
      <c r="AL2405">
        <f t="shared" si="377"/>
        <v>0</v>
      </c>
      <c r="AM2405">
        <f t="shared" si="378"/>
        <v>8</v>
      </c>
      <c r="AN2405" t="str">
        <f t="shared" si="379"/>
        <v>ALERT! 8 Violation founded @GUDANGEXP1</v>
      </c>
    </row>
    <row r="2406" spans="1:40">
      <c r="A2406" t="s">
        <v>120</v>
      </c>
      <c r="B2406" t="s">
        <v>121</v>
      </c>
      <c r="C2406" t="s">
        <v>1368</v>
      </c>
      <c r="D2406" t="s">
        <v>129</v>
      </c>
      <c r="E2406">
        <v>1</v>
      </c>
      <c r="G2406" t="s">
        <v>130</v>
      </c>
      <c r="I2406" t="s">
        <v>125</v>
      </c>
      <c r="Z2406" t="str">
        <f>IFERROR(MID(AA2406,FIND("-",H2406,1)+1,20),_xlfn.IFNA(VLOOKUP(F2406&amp;"-"&amp;AA2406,Ref_Kontak!$A:$E,4,FALSE),Ref_Kontak!$H$2))</f>
        <v>628999007703</v>
      </c>
      <c r="AA2406" t="str">
        <f t="shared" si="370"/>
        <v/>
      </c>
      <c r="AB2406" t="str">
        <f t="shared" si="371"/>
        <v/>
      </c>
      <c r="AC2406" t="str">
        <f t="shared" si="372"/>
        <v>628999007703</v>
      </c>
      <c r="AD2406" t="str">
        <f t="shared" si="373"/>
        <v>Halo+,+Visual+AI+5S+mendeteksi+Violation%3A+METALDET1-LINE+8</v>
      </c>
      <c r="AE2406" t="str">
        <f t="shared" si="374"/>
        <v>https://web.whatsapp.com/send/?phone=628999007703&amp;text=Halo+,+Visual+AI+5S+mendeteksi+Violation%3A+METALDET1-LINE+8&amp;type=phone_number&amp;app_absent=0</v>
      </c>
      <c r="AF2406" t="b">
        <f>IF(ISNA(VLOOKUP(D2406&amp;"-"&amp;AB2406, Ref_Kontak!$A:$E, 4, FALSE)), FALSE, TRUE)</f>
        <v>0</v>
      </c>
      <c r="AG2406" t="str">
        <f>_xlfn.IFNA(VLOOKUP(Z2406,Ref_Kontak!H:H,1,FALSE),"FALSE")</f>
        <v>628999007703</v>
      </c>
      <c r="AH2406" t="str">
        <f t="shared" si="375"/>
        <v>METALDET1-LINE 8</v>
      </c>
      <c r="AI2406">
        <f>IF(I2406="violation",COUNTIF($AH$1:AH2406,AH2406),0)</f>
        <v>1030</v>
      </c>
      <c r="AJ2406" t="str">
        <f t="shared" si="376"/>
        <v>violation-METALDET1</v>
      </c>
      <c r="AK2406">
        <f>IF(I2406="violation",COUNTIF($AJ$1:AJ2406,AJ2406),FALSE)</f>
        <v>1927</v>
      </c>
      <c r="AL2406">
        <f t="shared" si="377"/>
        <v>0</v>
      </c>
      <c r="AM2406">
        <f t="shared" si="378"/>
        <v>3</v>
      </c>
      <c r="AN2406" t="str">
        <f t="shared" si="379"/>
        <v>ALERT! 3 Violation founded @METALDET1</v>
      </c>
    </row>
    <row r="2407" spans="1:40">
      <c r="A2407" t="s">
        <v>120</v>
      </c>
      <c r="B2407" t="s">
        <v>121</v>
      </c>
      <c r="C2407" t="s">
        <v>1368</v>
      </c>
      <c r="D2407" t="s">
        <v>1232</v>
      </c>
      <c r="E2407">
        <v>1</v>
      </c>
      <c r="G2407" t="s">
        <v>124</v>
      </c>
      <c r="I2407" t="s">
        <v>125</v>
      </c>
      <c r="Z2407" t="str">
        <f>IFERROR(MID(AA2407,FIND("-",H2407,1)+1,20),_xlfn.IFNA(VLOOKUP(F2407&amp;"-"&amp;AA2407,Ref_Kontak!$A:$E,4,FALSE),Ref_Kontak!$H$2))</f>
        <v>628999007703</v>
      </c>
      <c r="AA2407" t="str">
        <f t="shared" si="370"/>
        <v/>
      </c>
      <c r="AB2407" t="str">
        <f t="shared" si="371"/>
        <v/>
      </c>
      <c r="AC2407" t="str">
        <f t="shared" si="372"/>
        <v>628999007703</v>
      </c>
      <c r="AD2407" t="str">
        <f t="shared" si="373"/>
        <v>Halo+,+Visual+AI+5S+mendeteksi+Violation%3A+GUDANGEXP1-LINE+9</v>
      </c>
      <c r="AE2407" t="str">
        <f t="shared" si="374"/>
        <v>https://web.whatsapp.com/send/?phone=628999007703&amp;text=Halo+,+Visual+AI+5S+mendeteksi+Violation%3A+GUDANGEXP1-LINE+9&amp;type=phone_number&amp;app_absent=0</v>
      </c>
      <c r="AF2407" t="b">
        <f>IF(ISNA(VLOOKUP(D2407&amp;"-"&amp;AB2407, Ref_Kontak!$A:$E, 4, FALSE)), FALSE, TRUE)</f>
        <v>0</v>
      </c>
      <c r="AG2407" t="str">
        <f>_xlfn.IFNA(VLOOKUP(Z2407,Ref_Kontak!H:H,1,FALSE),"FALSE")</f>
        <v>628999007703</v>
      </c>
      <c r="AH2407" t="str">
        <f t="shared" si="375"/>
        <v>GUDANGEXP1-LINE 9</v>
      </c>
      <c r="AI2407">
        <f>IF(I2407="violation",COUNTIF($AH$1:AH2407,AH2407),0)</f>
        <v>128</v>
      </c>
      <c r="AJ2407" t="str">
        <f t="shared" si="376"/>
        <v>violation-GUDANGEXP1</v>
      </c>
      <c r="AK2407">
        <f>IF(I2407="violation",COUNTIF($AJ$1:AJ2407,AJ2407),FALSE)</f>
        <v>478</v>
      </c>
      <c r="AL2407">
        <f t="shared" si="377"/>
        <v>0</v>
      </c>
      <c r="AM2407">
        <f t="shared" si="378"/>
        <v>8</v>
      </c>
      <c r="AN2407" t="str">
        <f t="shared" si="379"/>
        <v>ALERT! 8 Violation founded @GUDANGEXP1</v>
      </c>
    </row>
    <row r="2408" spans="1:40">
      <c r="A2408" t="s">
        <v>120</v>
      </c>
      <c r="B2408" t="s">
        <v>121</v>
      </c>
      <c r="C2408" t="s">
        <v>1369</v>
      </c>
      <c r="D2408" t="s">
        <v>589</v>
      </c>
      <c r="E2408">
        <v>1</v>
      </c>
      <c r="G2408" t="s">
        <v>130</v>
      </c>
      <c r="I2408" t="s">
        <v>125</v>
      </c>
      <c r="Z2408" t="str">
        <f>IFERROR(MID(AA2408,FIND("-",H2408,1)+1,20),_xlfn.IFNA(VLOOKUP(F2408&amp;"-"&amp;AA2408,Ref_Kontak!$A:$E,4,FALSE),Ref_Kontak!$H$2))</f>
        <v>628999007703</v>
      </c>
      <c r="AA2408" t="str">
        <f t="shared" si="370"/>
        <v/>
      </c>
      <c r="AB2408" t="str">
        <f t="shared" si="371"/>
        <v/>
      </c>
      <c r="AC2408" t="str">
        <f t="shared" si="372"/>
        <v>628999007703</v>
      </c>
      <c r="AD2408" t="str">
        <f t="shared" si="373"/>
        <v>Halo+,+Visual+AI+5S+mendeteksi+Violation%3A+METALDET1-LINE+13</v>
      </c>
      <c r="AE2408" t="str">
        <f t="shared" si="374"/>
        <v>https://web.whatsapp.com/send/?phone=628999007703&amp;text=Halo+,+Visual+AI+5S+mendeteksi+Violation%3A+METALDET1-LINE+13&amp;type=phone_number&amp;app_absent=0</v>
      </c>
      <c r="AF2408" t="b">
        <f>IF(ISNA(VLOOKUP(D2408&amp;"-"&amp;AB2408, Ref_Kontak!$A:$E, 4, FALSE)), FALSE, TRUE)</f>
        <v>0</v>
      </c>
      <c r="AG2408" t="str">
        <f>_xlfn.IFNA(VLOOKUP(Z2408,Ref_Kontak!H:H,1,FALSE),"FALSE")</f>
        <v>628999007703</v>
      </c>
      <c r="AH2408" t="str">
        <f t="shared" si="375"/>
        <v>METALDET1-LINE 13</v>
      </c>
      <c r="AI2408">
        <f>IF(I2408="violation",COUNTIF($AH$1:AH2408,AH2408),0)</f>
        <v>868</v>
      </c>
      <c r="AJ2408" t="str">
        <f t="shared" si="376"/>
        <v>violation-METALDET1</v>
      </c>
      <c r="AK2408">
        <f>IF(I2408="violation",COUNTIF($AJ$1:AJ2408,AJ2408),FALSE)</f>
        <v>1928</v>
      </c>
      <c r="AL2408">
        <f t="shared" si="377"/>
        <v>0</v>
      </c>
      <c r="AM2408">
        <f t="shared" si="378"/>
        <v>3</v>
      </c>
      <c r="AN2408" t="str">
        <f t="shared" si="379"/>
        <v>ALERT! 3 Violation founded @METALDET1</v>
      </c>
    </row>
    <row r="2409" spans="1:40">
      <c r="A2409" t="s">
        <v>120</v>
      </c>
      <c r="B2409" t="s">
        <v>121</v>
      </c>
      <c r="C2409" t="s">
        <v>1369</v>
      </c>
      <c r="D2409" t="s">
        <v>129</v>
      </c>
      <c r="E2409">
        <v>1</v>
      </c>
      <c r="G2409" t="s">
        <v>130</v>
      </c>
      <c r="I2409" t="s">
        <v>125</v>
      </c>
      <c r="Z2409" t="str">
        <f>IFERROR(MID(AA2409,FIND("-",H2409,1)+1,20),_xlfn.IFNA(VLOOKUP(F2409&amp;"-"&amp;AA2409,Ref_Kontak!$A:$E,4,FALSE),Ref_Kontak!$H$2))</f>
        <v>628999007703</v>
      </c>
      <c r="AA2409" t="str">
        <f t="shared" si="370"/>
        <v/>
      </c>
      <c r="AB2409" t="str">
        <f t="shared" si="371"/>
        <v/>
      </c>
      <c r="AC2409" t="str">
        <f t="shared" si="372"/>
        <v>628999007703</v>
      </c>
      <c r="AD2409" t="str">
        <f t="shared" si="373"/>
        <v>Halo+,+Visual+AI+5S+mendeteksi+Violation%3A+METALDET1-LINE+8</v>
      </c>
      <c r="AE2409" t="str">
        <f t="shared" si="374"/>
        <v>https://web.whatsapp.com/send/?phone=628999007703&amp;text=Halo+,+Visual+AI+5S+mendeteksi+Violation%3A+METALDET1-LINE+8&amp;type=phone_number&amp;app_absent=0</v>
      </c>
      <c r="AF2409" t="b">
        <f>IF(ISNA(VLOOKUP(D2409&amp;"-"&amp;AB2409, Ref_Kontak!$A:$E, 4, FALSE)), FALSE, TRUE)</f>
        <v>0</v>
      </c>
      <c r="AG2409" t="str">
        <f>_xlfn.IFNA(VLOOKUP(Z2409,Ref_Kontak!H:H,1,FALSE),"FALSE")</f>
        <v>628999007703</v>
      </c>
      <c r="AH2409" t="str">
        <f t="shared" si="375"/>
        <v>METALDET1-LINE 8</v>
      </c>
      <c r="AI2409">
        <f>IF(I2409="violation",COUNTIF($AH$1:AH2409,AH2409),0)</f>
        <v>1031</v>
      </c>
      <c r="AJ2409" t="str">
        <f t="shared" si="376"/>
        <v>violation-METALDET1</v>
      </c>
      <c r="AK2409">
        <f>IF(I2409="violation",COUNTIF($AJ$1:AJ2409,AJ2409),FALSE)</f>
        <v>1929</v>
      </c>
      <c r="AL2409">
        <f t="shared" si="377"/>
        <v>0</v>
      </c>
      <c r="AM2409">
        <f t="shared" si="378"/>
        <v>3</v>
      </c>
      <c r="AN2409" t="str">
        <f t="shared" si="379"/>
        <v>ALERT! 3 Violation founded @METALDET1</v>
      </c>
    </row>
    <row r="2410" spans="1:40">
      <c r="A2410" t="s">
        <v>120</v>
      </c>
      <c r="B2410" t="s">
        <v>121</v>
      </c>
      <c r="C2410" t="s">
        <v>1369</v>
      </c>
      <c r="D2410" t="s">
        <v>52</v>
      </c>
      <c r="E2410">
        <v>1</v>
      </c>
      <c r="G2410" t="s">
        <v>130</v>
      </c>
      <c r="I2410" t="s">
        <v>125</v>
      </c>
      <c r="Z2410" t="str">
        <f>IFERROR(MID(AA2410,FIND("-",H2410,1)+1,20),_xlfn.IFNA(VLOOKUP(F2410&amp;"-"&amp;AA2410,Ref_Kontak!$A:$E,4,FALSE),Ref_Kontak!$H$2))</f>
        <v>628999007703</v>
      </c>
      <c r="AA2410" t="str">
        <f t="shared" si="370"/>
        <v/>
      </c>
      <c r="AB2410" t="str">
        <f t="shared" si="371"/>
        <v/>
      </c>
      <c r="AC2410" t="str">
        <f t="shared" si="372"/>
        <v>628999007703</v>
      </c>
      <c r="AD2410" t="str">
        <f t="shared" si="373"/>
        <v>Halo+,+Visual+AI+5S+mendeteksi+Violation%3A+METALDET1-LINE+14</v>
      </c>
      <c r="AE2410" t="str">
        <f t="shared" si="374"/>
        <v>https://web.whatsapp.com/send/?phone=628999007703&amp;text=Halo+,+Visual+AI+5S+mendeteksi+Violation%3A+METALDET1-LINE+14&amp;type=phone_number&amp;app_absent=0</v>
      </c>
      <c r="AF2410" t="b">
        <f>IF(ISNA(VLOOKUP(D2410&amp;"-"&amp;AB2410, Ref_Kontak!$A:$E, 4, FALSE)), FALSE, TRUE)</f>
        <v>0</v>
      </c>
      <c r="AG2410" t="str">
        <f>_xlfn.IFNA(VLOOKUP(Z2410,Ref_Kontak!H:H,1,FALSE),"FALSE")</f>
        <v>628999007703</v>
      </c>
      <c r="AH2410" t="str">
        <f t="shared" si="375"/>
        <v>METALDET1-LINE 14</v>
      </c>
      <c r="AI2410">
        <f>IF(I2410="violation",COUNTIF($AH$1:AH2410,AH2410),0)</f>
        <v>32</v>
      </c>
      <c r="AJ2410" t="str">
        <f t="shared" si="376"/>
        <v>violation-METALDET1</v>
      </c>
      <c r="AK2410">
        <f>IF(I2410="violation",COUNTIF($AJ$1:AJ2410,AJ2410),FALSE)</f>
        <v>1930</v>
      </c>
      <c r="AL2410">
        <f t="shared" si="377"/>
        <v>0</v>
      </c>
      <c r="AM2410">
        <f t="shared" si="378"/>
        <v>3</v>
      </c>
      <c r="AN2410" t="str">
        <f t="shared" si="379"/>
        <v>ALERT! 3 Violation founded @METALDET1</v>
      </c>
    </row>
    <row r="2411" spans="1:40">
      <c r="A2411" t="s">
        <v>120</v>
      </c>
      <c r="B2411" t="s">
        <v>121</v>
      </c>
      <c r="C2411" t="s">
        <v>1369</v>
      </c>
      <c r="D2411" t="s">
        <v>589</v>
      </c>
      <c r="E2411">
        <v>1</v>
      </c>
      <c r="G2411" t="s">
        <v>130</v>
      </c>
      <c r="I2411" t="s">
        <v>125</v>
      </c>
      <c r="Z2411" t="str">
        <f>IFERROR(MID(AA2411,FIND("-",H2411,1)+1,20),_xlfn.IFNA(VLOOKUP(F2411&amp;"-"&amp;AA2411,Ref_Kontak!$A:$E,4,FALSE),Ref_Kontak!$H$2))</f>
        <v>628999007703</v>
      </c>
      <c r="AA2411" t="str">
        <f t="shared" si="370"/>
        <v/>
      </c>
      <c r="AB2411" t="str">
        <f t="shared" si="371"/>
        <v/>
      </c>
      <c r="AC2411" t="str">
        <f t="shared" si="372"/>
        <v>628999007703</v>
      </c>
      <c r="AD2411" t="str">
        <f t="shared" si="373"/>
        <v>Halo+,+Visual+AI+5S+mendeteksi+Violation%3A+METALDET1-LINE+13</v>
      </c>
      <c r="AE2411" t="str">
        <f t="shared" si="374"/>
        <v>https://web.whatsapp.com/send/?phone=628999007703&amp;text=Halo+,+Visual+AI+5S+mendeteksi+Violation%3A+METALDET1-LINE+13&amp;type=phone_number&amp;app_absent=0</v>
      </c>
      <c r="AF2411" t="b">
        <f>IF(ISNA(VLOOKUP(D2411&amp;"-"&amp;AB2411, Ref_Kontak!$A:$E, 4, FALSE)), FALSE, TRUE)</f>
        <v>0</v>
      </c>
      <c r="AG2411" t="str">
        <f>_xlfn.IFNA(VLOOKUP(Z2411,Ref_Kontak!H:H,1,FALSE),"FALSE")</f>
        <v>628999007703</v>
      </c>
      <c r="AH2411" t="str">
        <f t="shared" si="375"/>
        <v>METALDET1-LINE 13</v>
      </c>
      <c r="AI2411">
        <f>IF(I2411="violation",COUNTIF($AH$1:AH2411,AH2411),0)</f>
        <v>869</v>
      </c>
      <c r="AJ2411" t="str">
        <f t="shared" si="376"/>
        <v>violation-METALDET1</v>
      </c>
      <c r="AK2411">
        <f>IF(I2411="violation",COUNTIF($AJ$1:AJ2411,AJ2411),FALSE)</f>
        <v>1931</v>
      </c>
      <c r="AL2411">
        <f t="shared" si="377"/>
        <v>0</v>
      </c>
      <c r="AM2411">
        <f t="shared" si="378"/>
        <v>3</v>
      </c>
      <c r="AN2411" t="str">
        <f t="shared" si="379"/>
        <v>ALERT! 3 Violation founded @METALDET1</v>
      </c>
    </row>
    <row r="2412" spans="1:40">
      <c r="A2412" t="s">
        <v>120</v>
      </c>
      <c r="B2412" t="s">
        <v>121</v>
      </c>
      <c r="C2412" t="s">
        <v>1369</v>
      </c>
      <c r="D2412" t="s">
        <v>52</v>
      </c>
      <c r="E2412">
        <v>1</v>
      </c>
      <c r="G2412" t="s">
        <v>130</v>
      </c>
      <c r="I2412" t="s">
        <v>125</v>
      </c>
      <c r="Z2412" t="str">
        <f>IFERROR(MID(AA2412,FIND("-",H2412,1)+1,20),_xlfn.IFNA(VLOOKUP(F2412&amp;"-"&amp;AA2412,Ref_Kontak!$A:$E,4,FALSE),Ref_Kontak!$H$2))</f>
        <v>628999007703</v>
      </c>
      <c r="AA2412" t="str">
        <f t="shared" si="370"/>
        <v/>
      </c>
      <c r="AB2412" t="str">
        <f t="shared" si="371"/>
        <v/>
      </c>
      <c r="AC2412" t="str">
        <f t="shared" si="372"/>
        <v>628999007703</v>
      </c>
      <c r="AD2412" t="str">
        <f t="shared" si="373"/>
        <v>Halo+,+Visual+AI+5S+mendeteksi+Violation%3A+METALDET1-LINE+14</v>
      </c>
      <c r="AE2412" t="str">
        <f t="shared" si="374"/>
        <v>https://web.whatsapp.com/send/?phone=628999007703&amp;text=Halo+,+Visual+AI+5S+mendeteksi+Violation%3A+METALDET1-LINE+14&amp;type=phone_number&amp;app_absent=0</v>
      </c>
      <c r="AF2412" t="b">
        <f>IF(ISNA(VLOOKUP(D2412&amp;"-"&amp;AB2412, Ref_Kontak!$A:$E, 4, FALSE)), FALSE, TRUE)</f>
        <v>0</v>
      </c>
      <c r="AG2412" t="str">
        <f>_xlfn.IFNA(VLOOKUP(Z2412,Ref_Kontak!H:H,1,FALSE),"FALSE")</f>
        <v>628999007703</v>
      </c>
      <c r="AH2412" t="str">
        <f t="shared" si="375"/>
        <v>METALDET1-LINE 14</v>
      </c>
      <c r="AI2412">
        <f>IF(I2412="violation",COUNTIF($AH$1:AH2412,AH2412),0)</f>
        <v>33</v>
      </c>
      <c r="AJ2412" t="str">
        <f t="shared" si="376"/>
        <v>violation-METALDET1</v>
      </c>
      <c r="AK2412">
        <f>IF(I2412="violation",COUNTIF($AJ$1:AJ2412,AJ2412),FALSE)</f>
        <v>1932</v>
      </c>
      <c r="AL2412">
        <f t="shared" si="377"/>
        <v>0</v>
      </c>
      <c r="AM2412">
        <f t="shared" si="378"/>
        <v>3</v>
      </c>
      <c r="AN2412" t="str">
        <f t="shared" si="379"/>
        <v>ALERT! 3 Violation founded @METALDET1</v>
      </c>
    </row>
    <row r="2413" spans="1:40">
      <c r="A2413" t="s">
        <v>120</v>
      </c>
      <c r="B2413" t="s">
        <v>121</v>
      </c>
      <c r="C2413" t="s">
        <v>1369</v>
      </c>
      <c r="D2413" t="s">
        <v>1232</v>
      </c>
      <c r="E2413">
        <v>1</v>
      </c>
      <c r="G2413" t="s">
        <v>124</v>
      </c>
      <c r="I2413" t="s">
        <v>125</v>
      </c>
      <c r="Z2413" t="str">
        <f>IFERROR(MID(AA2413,FIND("-",H2413,1)+1,20),_xlfn.IFNA(VLOOKUP(F2413&amp;"-"&amp;AA2413,Ref_Kontak!$A:$E,4,FALSE),Ref_Kontak!$H$2))</f>
        <v>628999007703</v>
      </c>
      <c r="AA2413" t="str">
        <f t="shared" si="370"/>
        <v/>
      </c>
      <c r="AB2413" t="str">
        <f t="shared" si="371"/>
        <v/>
      </c>
      <c r="AC2413" t="str">
        <f t="shared" si="372"/>
        <v>628999007703</v>
      </c>
      <c r="AD2413" t="str">
        <f t="shared" si="373"/>
        <v>Halo+,+Visual+AI+5S+mendeteksi+Violation%3A+GUDANGEXP1-LINE+9</v>
      </c>
      <c r="AE2413" t="str">
        <f t="shared" si="374"/>
        <v>https://web.whatsapp.com/send/?phone=628999007703&amp;text=Halo+,+Visual+AI+5S+mendeteksi+Violation%3A+GUDANGEXP1-LINE+9&amp;type=phone_number&amp;app_absent=0</v>
      </c>
      <c r="AF2413" t="b">
        <f>IF(ISNA(VLOOKUP(D2413&amp;"-"&amp;AB2413, Ref_Kontak!$A:$E, 4, FALSE)), FALSE, TRUE)</f>
        <v>0</v>
      </c>
      <c r="AG2413" t="str">
        <f>_xlfn.IFNA(VLOOKUP(Z2413,Ref_Kontak!H:H,1,FALSE),"FALSE")</f>
        <v>628999007703</v>
      </c>
      <c r="AH2413" t="str">
        <f t="shared" si="375"/>
        <v>GUDANGEXP1-LINE 9</v>
      </c>
      <c r="AI2413">
        <f>IF(I2413="violation",COUNTIF($AH$1:AH2413,AH2413),0)</f>
        <v>129</v>
      </c>
      <c r="AJ2413" t="str">
        <f t="shared" si="376"/>
        <v>violation-GUDANGEXP1</v>
      </c>
      <c r="AK2413">
        <f>IF(I2413="violation",COUNTIF($AJ$1:AJ2413,AJ2413),FALSE)</f>
        <v>479</v>
      </c>
      <c r="AL2413">
        <f t="shared" si="377"/>
        <v>0</v>
      </c>
      <c r="AM2413">
        <f t="shared" si="378"/>
        <v>8</v>
      </c>
      <c r="AN2413" t="str">
        <f t="shared" si="379"/>
        <v>ALERT! 8 Violation founded @GUDANGEXP1</v>
      </c>
    </row>
    <row r="2414" spans="1:40">
      <c r="A2414" t="s">
        <v>120</v>
      </c>
      <c r="B2414" t="s">
        <v>121</v>
      </c>
      <c r="C2414" t="s">
        <v>1370</v>
      </c>
      <c r="D2414" t="s">
        <v>129</v>
      </c>
      <c r="E2414">
        <v>1</v>
      </c>
      <c r="G2414" t="s">
        <v>130</v>
      </c>
      <c r="I2414" t="s">
        <v>125</v>
      </c>
      <c r="Z2414" t="str">
        <f>IFERROR(MID(AA2414,FIND("-",H2414,1)+1,20),_xlfn.IFNA(VLOOKUP(F2414&amp;"-"&amp;AA2414,Ref_Kontak!$A:$E,4,FALSE),Ref_Kontak!$H$2))</f>
        <v>628999007703</v>
      </c>
      <c r="AA2414" t="str">
        <f t="shared" si="370"/>
        <v/>
      </c>
      <c r="AB2414" t="str">
        <f t="shared" si="371"/>
        <v/>
      </c>
      <c r="AC2414" t="str">
        <f t="shared" si="372"/>
        <v>628999007703</v>
      </c>
      <c r="AD2414" t="str">
        <f t="shared" si="373"/>
        <v>Halo+,+Visual+AI+5S+mendeteksi+Violation%3A+METALDET1-LINE+8</v>
      </c>
      <c r="AE2414" t="str">
        <f t="shared" si="374"/>
        <v>https://web.whatsapp.com/send/?phone=628999007703&amp;text=Halo+,+Visual+AI+5S+mendeteksi+Violation%3A+METALDET1-LINE+8&amp;type=phone_number&amp;app_absent=0</v>
      </c>
      <c r="AF2414" t="b">
        <f>IF(ISNA(VLOOKUP(D2414&amp;"-"&amp;AB2414, Ref_Kontak!$A:$E, 4, FALSE)), FALSE, TRUE)</f>
        <v>0</v>
      </c>
      <c r="AG2414" t="str">
        <f>_xlfn.IFNA(VLOOKUP(Z2414,Ref_Kontak!H:H,1,FALSE),"FALSE")</f>
        <v>628999007703</v>
      </c>
      <c r="AH2414" t="str">
        <f t="shared" si="375"/>
        <v>METALDET1-LINE 8</v>
      </c>
      <c r="AI2414">
        <f>IF(I2414="violation",COUNTIF($AH$1:AH2414,AH2414),0)</f>
        <v>1032</v>
      </c>
      <c r="AJ2414" t="str">
        <f t="shared" si="376"/>
        <v>violation-METALDET1</v>
      </c>
      <c r="AK2414">
        <f>IF(I2414="violation",COUNTIF($AJ$1:AJ2414,AJ2414),FALSE)</f>
        <v>1933</v>
      </c>
      <c r="AL2414">
        <f t="shared" si="377"/>
        <v>0</v>
      </c>
      <c r="AM2414">
        <f t="shared" si="378"/>
        <v>3</v>
      </c>
      <c r="AN2414" t="str">
        <f t="shared" si="379"/>
        <v>ALERT! 3 Violation founded @METALDET1</v>
      </c>
    </row>
    <row r="2415" spans="1:40">
      <c r="A2415" t="s">
        <v>120</v>
      </c>
      <c r="B2415" t="s">
        <v>121</v>
      </c>
      <c r="C2415" t="s">
        <v>1370</v>
      </c>
      <c r="D2415" t="s">
        <v>1232</v>
      </c>
      <c r="E2415">
        <v>1</v>
      </c>
      <c r="G2415" t="s">
        <v>124</v>
      </c>
      <c r="I2415" t="s">
        <v>125</v>
      </c>
      <c r="Z2415" t="str">
        <f>IFERROR(MID(AA2415,FIND("-",H2415,1)+1,20),_xlfn.IFNA(VLOOKUP(F2415&amp;"-"&amp;AA2415,Ref_Kontak!$A:$E,4,FALSE),Ref_Kontak!$H$2))</f>
        <v>628999007703</v>
      </c>
      <c r="AA2415" t="str">
        <f t="shared" si="370"/>
        <v/>
      </c>
      <c r="AB2415" t="str">
        <f t="shared" si="371"/>
        <v/>
      </c>
      <c r="AC2415" t="str">
        <f t="shared" si="372"/>
        <v>628999007703</v>
      </c>
      <c r="AD2415" t="str">
        <f t="shared" si="373"/>
        <v>Halo+,+Visual+AI+5S+mendeteksi+Violation%3A+GUDANGEXP1-LINE+9</v>
      </c>
      <c r="AE2415" t="str">
        <f t="shared" si="374"/>
        <v>https://web.whatsapp.com/send/?phone=628999007703&amp;text=Halo+,+Visual+AI+5S+mendeteksi+Violation%3A+GUDANGEXP1-LINE+9&amp;type=phone_number&amp;app_absent=0</v>
      </c>
      <c r="AF2415" t="b">
        <f>IF(ISNA(VLOOKUP(D2415&amp;"-"&amp;AB2415, Ref_Kontak!$A:$E, 4, FALSE)), FALSE, TRUE)</f>
        <v>0</v>
      </c>
      <c r="AG2415" t="str">
        <f>_xlfn.IFNA(VLOOKUP(Z2415,Ref_Kontak!H:H,1,FALSE),"FALSE")</f>
        <v>628999007703</v>
      </c>
      <c r="AH2415" t="str">
        <f t="shared" si="375"/>
        <v>GUDANGEXP1-LINE 9</v>
      </c>
      <c r="AI2415">
        <f>IF(I2415="violation",COUNTIF($AH$1:AH2415,AH2415),0)</f>
        <v>130</v>
      </c>
      <c r="AJ2415" t="str">
        <f t="shared" si="376"/>
        <v>violation-GUDANGEXP1</v>
      </c>
      <c r="AK2415">
        <f>IF(I2415="violation",COUNTIF($AJ$1:AJ2415,AJ2415),FALSE)</f>
        <v>480</v>
      </c>
      <c r="AL2415">
        <f t="shared" si="377"/>
        <v>0</v>
      </c>
      <c r="AM2415">
        <f t="shared" si="378"/>
        <v>8</v>
      </c>
      <c r="AN2415" t="str">
        <f t="shared" si="379"/>
        <v>ALERT! 8 Violation founded @GUDANGEXP1</v>
      </c>
    </row>
    <row r="2416" spans="1:40">
      <c r="A2416" t="s">
        <v>120</v>
      </c>
      <c r="B2416" t="s">
        <v>121</v>
      </c>
      <c r="C2416" t="s">
        <v>1371</v>
      </c>
      <c r="D2416" t="s">
        <v>589</v>
      </c>
      <c r="E2416">
        <v>1</v>
      </c>
      <c r="G2416" t="s">
        <v>130</v>
      </c>
      <c r="I2416" t="s">
        <v>125</v>
      </c>
      <c r="Z2416" t="str">
        <f>IFERROR(MID(AA2416,FIND("-",H2416,1)+1,20),_xlfn.IFNA(VLOOKUP(F2416&amp;"-"&amp;AA2416,Ref_Kontak!$A:$E,4,FALSE),Ref_Kontak!$H$2))</f>
        <v>628999007703</v>
      </c>
      <c r="AA2416" t="str">
        <f t="shared" si="370"/>
        <v/>
      </c>
      <c r="AB2416" t="str">
        <f t="shared" si="371"/>
        <v/>
      </c>
      <c r="AC2416" t="str">
        <f t="shared" si="372"/>
        <v>628999007703</v>
      </c>
      <c r="AD2416" t="str">
        <f t="shared" si="373"/>
        <v>Halo+,+Visual+AI+5S+mendeteksi+Violation%3A+METALDET1-LINE+13</v>
      </c>
      <c r="AE2416" t="str">
        <f t="shared" si="374"/>
        <v>https://web.whatsapp.com/send/?phone=628999007703&amp;text=Halo+,+Visual+AI+5S+mendeteksi+Violation%3A+METALDET1-LINE+13&amp;type=phone_number&amp;app_absent=0</v>
      </c>
      <c r="AF2416" t="b">
        <f>IF(ISNA(VLOOKUP(D2416&amp;"-"&amp;AB2416, Ref_Kontak!$A:$E, 4, FALSE)), FALSE, TRUE)</f>
        <v>0</v>
      </c>
      <c r="AG2416" t="str">
        <f>_xlfn.IFNA(VLOOKUP(Z2416,Ref_Kontak!H:H,1,FALSE),"FALSE")</f>
        <v>628999007703</v>
      </c>
      <c r="AH2416" t="str">
        <f t="shared" si="375"/>
        <v>METALDET1-LINE 13</v>
      </c>
      <c r="AI2416">
        <f>IF(I2416="violation",COUNTIF($AH$1:AH2416,AH2416),0)</f>
        <v>870</v>
      </c>
      <c r="AJ2416" t="str">
        <f t="shared" si="376"/>
        <v>violation-METALDET1</v>
      </c>
      <c r="AK2416">
        <f>IF(I2416="violation",COUNTIF($AJ$1:AJ2416,AJ2416),FALSE)</f>
        <v>1934</v>
      </c>
      <c r="AL2416">
        <f t="shared" si="377"/>
        <v>0</v>
      </c>
      <c r="AM2416">
        <f t="shared" si="378"/>
        <v>3</v>
      </c>
      <c r="AN2416" t="str">
        <f t="shared" si="379"/>
        <v>ALERT! 3 Violation founded @METALDET1</v>
      </c>
    </row>
    <row r="2417" spans="1:40">
      <c r="A2417" t="s">
        <v>120</v>
      </c>
      <c r="B2417" t="s">
        <v>121</v>
      </c>
      <c r="C2417" t="s">
        <v>1371</v>
      </c>
      <c r="D2417" t="s">
        <v>129</v>
      </c>
      <c r="E2417">
        <v>1</v>
      </c>
      <c r="G2417" t="s">
        <v>130</v>
      </c>
      <c r="I2417" t="s">
        <v>125</v>
      </c>
      <c r="Z2417" t="str">
        <f>IFERROR(MID(AA2417,FIND("-",H2417,1)+1,20),_xlfn.IFNA(VLOOKUP(F2417&amp;"-"&amp;AA2417,Ref_Kontak!$A:$E,4,FALSE),Ref_Kontak!$H$2))</f>
        <v>628999007703</v>
      </c>
      <c r="AA2417" t="str">
        <f t="shared" si="370"/>
        <v/>
      </c>
      <c r="AB2417" t="str">
        <f t="shared" si="371"/>
        <v/>
      </c>
      <c r="AC2417" t="str">
        <f t="shared" si="372"/>
        <v>628999007703</v>
      </c>
      <c r="AD2417" t="str">
        <f t="shared" si="373"/>
        <v>Halo+,+Visual+AI+5S+mendeteksi+Violation%3A+METALDET1-LINE+8</v>
      </c>
      <c r="AE2417" t="str">
        <f t="shared" si="374"/>
        <v>https://web.whatsapp.com/send/?phone=628999007703&amp;text=Halo+,+Visual+AI+5S+mendeteksi+Violation%3A+METALDET1-LINE+8&amp;type=phone_number&amp;app_absent=0</v>
      </c>
      <c r="AF2417" t="b">
        <f>IF(ISNA(VLOOKUP(D2417&amp;"-"&amp;AB2417, Ref_Kontak!$A:$E, 4, FALSE)), FALSE, TRUE)</f>
        <v>0</v>
      </c>
      <c r="AG2417" t="str">
        <f>_xlfn.IFNA(VLOOKUP(Z2417,Ref_Kontak!H:H,1,FALSE),"FALSE")</f>
        <v>628999007703</v>
      </c>
      <c r="AH2417" t="str">
        <f t="shared" si="375"/>
        <v>METALDET1-LINE 8</v>
      </c>
      <c r="AI2417">
        <f>IF(I2417="violation",COUNTIF($AH$1:AH2417,AH2417),0)</f>
        <v>1033</v>
      </c>
      <c r="AJ2417" t="str">
        <f t="shared" si="376"/>
        <v>violation-METALDET1</v>
      </c>
      <c r="AK2417">
        <f>IF(I2417="violation",COUNTIF($AJ$1:AJ2417,AJ2417),FALSE)</f>
        <v>1935</v>
      </c>
      <c r="AL2417">
        <f t="shared" si="377"/>
        <v>0</v>
      </c>
      <c r="AM2417">
        <f t="shared" si="378"/>
        <v>3</v>
      </c>
      <c r="AN2417" t="str">
        <f t="shared" si="379"/>
        <v>ALERT! 3 Violation founded @METALDET1</v>
      </c>
    </row>
    <row r="2418" spans="1:40">
      <c r="A2418" t="s">
        <v>120</v>
      </c>
      <c r="B2418" t="s">
        <v>121</v>
      </c>
      <c r="C2418" t="s">
        <v>1371</v>
      </c>
      <c r="D2418" t="s">
        <v>52</v>
      </c>
      <c r="E2418">
        <v>1</v>
      </c>
      <c r="G2418" t="s">
        <v>130</v>
      </c>
      <c r="I2418" t="s">
        <v>125</v>
      </c>
      <c r="Z2418" t="str">
        <f>IFERROR(MID(AA2418,FIND("-",H2418,1)+1,20),_xlfn.IFNA(VLOOKUP(F2418&amp;"-"&amp;AA2418,Ref_Kontak!$A:$E,4,FALSE),Ref_Kontak!$H$2))</f>
        <v>628999007703</v>
      </c>
      <c r="AA2418" t="str">
        <f t="shared" si="370"/>
        <v/>
      </c>
      <c r="AB2418" t="str">
        <f t="shared" si="371"/>
        <v/>
      </c>
      <c r="AC2418" t="str">
        <f t="shared" si="372"/>
        <v>628999007703</v>
      </c>
      <c r="AD2418" t="str">
        <f t="shared" si="373"/>
        <v>Halo+,+Visual+AI+5S+mendeteksi+Violation%3A+METALDET1-LINE+14</v>
      </c>
      <c r="AE2418" t="str">
        <f t="shared" si="374"/>
        <v>https://web.whatsapp.com/send/?phone=628999007703&amp;text=Halo+,+Visual+AI+5S+mendeteksi+Violation%3A+METALDET1-LINE+14&amp;type=phone_number&amp;app_absent=0</v>
      </c>
      <c r="AF2418" t="b">
        <f>IF(ISNA(VLOOKUP(D2418&amp;"-"&amp;AB2418, Ref_Kontak!$A:$E, 4, FALSE)), FALSE, TRUE)</f>
        <v>0</v>
      </c>
      <c r="AG2418" t="str">
        <f>_xlfn.IFNA(VLOOKUP(Z2418,Ref_Kontak!H:H,1,FALSE),"FALSE")</f>
        <v>628999007703</v>
      </c>
      <c r="AH2418" t="str">
        <f t="shared" si="375"/>
        <v>METALDET1-LINE 14</v>
      </c>
      <c r="AI2418">
        <f>IF(I2418="violation",COUNTIF($AH$1:AH2418,AH2418),0)</f>
        <v>34</v>
      </c>
      <c r="AJ2418" t="str">
        <f t="shared" si="376"/>
        <v>violation-METALDET1</v>
      </c>
      <c r="AK2418">
        <f>IF(I2418="violation",COUNTIF($AJ$1:AJ2418,AJ2418),FALSE)</f>
        <v>1936</v>
      </c>
      <c r="AL2418">
        <f t="shared" si="377"/>
        <v>0</v>
      </c>
      <c r="AM2418">
        <f t="shared" si="378"/>
        <v>3</v>
      </c>
      <c r="AN2418" t="str">
        <f t="shared" si="379"/>
        <v>ALERT! 3 Violation founded @METALDET1</v>
      </c>
    </row>
    <row r="2419" spans="1:40">
      <c r="A2419" t="s">
        <v>120</v>
      </c>
      <c r="B2419" t="s">
        <v>121</v>
      </c>
      <c r="C2419" t="s">
        <v>1371</v>
      </c>
      <c r="D2419" t="s">
        <v>1232</v>
      </c>
      <c r="E2419">
        <v>1</v>
      </c>
      <c r="G2419" t="s">
        <v>124</v>
      </c>
      <c r="I2419" t="s">
        <v>125</v>
      </c>
      <c r="Z2419" t="str">
        <f>IFERROR(MID(AA2419,FIND("-",H2419,1)+1,20),_xlfn.IFNA(VLOOKUP(F2419&amp;"-"&amp;AA2419,Ref_Kontak!$A:$E,4,FALSE),Ref_Kontak!$H$2))</f>
        <v>628999007703</v>
      </c>
      <c r="AA2419" t="str">
        <f t="shared" si="370"/>
        <v/>
      </c>
      <c r="AB2419" t="str">
        <f t="shared" si="371"/>
        <v/>
      </c>
      <c r="AC2419" t="str">
        <f t="shared" si="372"/>
        <v>628999007703</v>
      </c>
      <c r="AD2419" t="str">
        <f t="shared" si="373"/>
        <v>Halo+,+Visual+AI+5S+mendeteksi+Violation%3A+GUDANGEXP1-LINE+9</v>
      </c>
      <c r="AE2419" t="str">
        <f t="shared" si="374"/>
        <v>https://web.whatsapp.com/send/?phone=628999007703&amp;text=Halo+,+Visual+AI+5S+mendeteksi+Violation%3A+GUDANGEXP1-LINE+9&amp;type=phone_number&amp;app_absent=0</v>
      </c>
      <c r="AF2419" t="b">
        <f>IF(ISNA(VLOOKUP(D2419&amp;"-"&amp;AB2419, Ref_Kontak!$A:$E, 4, FALSE)), FALSE, TRUE)</f>
        <v>0</v>
      </c>
      <c r="AG2419" t="str">
        <f>_xlfn.IFNA(VLOOKUP(Z2419,Ref_Kontak!H:H,1,FALSE),"FALSE")</f>
        <v>628999007703</v>
      </c>
      <c r="AH2419" t="str">
        <f t="shared" si="375"/>
        <v>GUDANGEXP1-LINE 9</v>
      </c>
      <c r="AI2419">
        <f>IF(I2419="violation",COUNTIF($AH$1:AH2419,AH2419),0)</f>
        <v>131</v>
      </c>
      <c r="AJ2419" t="str">
        <f t="shared" si="376"/>
        <v>violation-GUDANGEXP1</v>
      </c>
      <c r="AK2419">
        <f>IF(I2419="violation",COUNTIF($AJ$1:AJ2419,AJ2419),FALSE)</f>
        <v>481</v>
      </c>
      <c r="AL2419">
        <f t="shared" si="377"/>
        <v>0</v>
      </c>
      <c r="AM2419">
        <f t="shared" si="378"/>
        <v>8</v>
      </c>
      <c r="AN2419" t="str">
        <f t="shared" si="379"/>
        <v>ALERT! 8 Violation founded @GUDANGEXP1</v>
      </c>
    </row>
    <row r="2420" spans="1:40">
      <c r="A2420" t="s">
        <v>120</v>
      </c>
      <c r="B2420" t="s">
        <v>121</v>
      </c>
      <c r="C2420" t="s">
        <v>1372</v>
      </c>
      <c r="D2420" t="s">
        <v>129</v>
      </c>
      <c r="E2420">
        <v>1</v>
      </c>
      <c r="G2420" t="s">
        <v>130</v>
      </c>
      <c r="I2420" t="s">
        <v>125</v>
      </c>
      <c r="Z2420" t="str">
        <f>IFERROR(MID(AA2420,FIND("-",H2420,1)+1,20),_xlfn.IFNA(VLOOKUP(F2420&amp;"-"&amp;AA2420,Ref_Kontak!$A:$E,4,FALSE),Ref_Kontak!$H$2))</f>
        <v>628999007703</v>
      </c>
      <c r="AA2420" t="str">
        <f t="shared" si="370"/>
        <v/>
      </c>
      <c r="AB2420" t="str">
        <f t="shared" si="371"/>
        <v/>
      </c>
      <c r="AC2420" t="str">
        <f t="shared" si="372"/>
        <v>628999007703</v>
      </c>
      <c r="AD2420" t="str">
        <f t="shared" si="373"/>
        <v>Halo+,+Visual+AI+5S+mendeteksi+Violation%3A+METALDET1-LINE+8</v>
      </c>
      <c r="AE2420" t="str">
        <f t="shared" si="374"/>
        <v>https://web.whatsapp.com/send/?phone=628999007703&amp;text=Halo+,+Visual+AI+5S+mendeteksi+Violation%3A+METALDET1-LINE+8&amp;type=phone_number&amp;app_absent=0</v>
      </c>
      <c r="AF2420" t="b">
        <f>IF(ISNA(VLOOKUP(D2420&amp;"-"&amp;AB2420, Ref_Kontak!$A:$E, 4, FALSE)), FALSE, TRUE)</f>
        <v>0</v>
      </c>
      <c r="AG2420" t="str">
        <f>_xlfn.IFNA(VLOOKUP(Z2420,Ref_Kontak!H:H,1,FALSE),"FALSE")</f>
        <v>628999007703</v>
      </c>
      <c r="AH2420" t="str">
        <f t="shared" si="375"/>
        <v>METALDET1-LINE 8</v>
      </c>
      <c r="AI2420">
        <f>IF(I2420="violation",COUNTIF($AH$1:AH2420,AH2420),0)</f>
        <v>1034</v>
      </c>
      <c r="AJ2420" t="str">
        <f t="shared" si="376"/>
        <v>violation-METALDET1</v>
      </c>
      <c r="AK2420">
        <f>IF(I2420="violation",COUNTIF($AJ$1:AJ2420,AJ2420),FALSE)</f>
        <v>1937</v>
      </c>
      <c r="AL2420">
        <f t="shared" si="377"/>
        <v>0</v>
      </c>
      <c r="AM2420">
        <f t="shared" si="378"/>
        <v>3</v>
      </c>
      <c r="AN2420" t="str">
        <f t="shared" si="379"/>
        <v>ALERT! 3 Violation founded @METALDET1</v>
      </c>
    </row>
    <row r="2421" spans="1:40">
      <c r="A2421" t="s">
        <v>120</v>
      </c>
      <c r="B2421" t="s">
        <v>121</v>
      </c>
      <c r="C2421" t="s">
        <v>1372</v>
      </c>
      <c r="D2421" t="s">
        <v>589</v>
      </c>
      <c r="E2421">
        <v>1</v>
      </c>
      <c r="G2421" t="s">
        <v>130</v>
      </c>
      <c r="I2421" t="s">
        <v>125</v>
      </c>
      <c r="Z2421" t="str">
        <f>IFERROR(MID(AA2421,FIND("-",H2421,1)+1,20),_xlfn.IFNA(VLOOKUP(F2421&amp;"-"&amp;AA2421,Ref_Kontak!$A:$E,4,FALSE),Ref_Kontak!$H$2))</f>
        <v>628999007703</v>
      </c>
      <c r="AA2421" t="str">
        <f t="shared" si="370"/>
        <v/>
      </c>
      <c r="AB2421" t="str">
        <f t="shared" si="371"/>
        <v/>
      </c>
      <c r="AC2421" t="str">
        <f t="shared" si="372"/>
        <v>628999007703</v>
      </c>
      <c r="AD2421" t="str">
        <f t="shared" si="373"/>
        <v>Halo+,+Visual+AI+5S+mendeteksi+Violation%3A+METALDET1-LINE+13</v>
      </c>
      <c r="AE2421" t="str">
        <f t="shared" si="374"/>
        <v>https://web.whatsapp.com/send/?phone=628999007703&amp;text=Halo+,+Visual+AI+5S+mendeteksi+Violation%3A+METALDET1-LINE+13&amp;type=phone_number&amp;app_absent=0</v>
      </c>
      <c r="AF2421" t="b">
        <f>IF(ISNA(VLOOKUP(D2421&amp;"-"&amp;AB2421, Ref_Kontak!$A:$E, 4, FALSE)), FALSE, TRUE)</f>
        <v>0</v>
      </c>
      <c r="AG2421" t="str">
        <f>_xlfn.IFNA(VLOOKUP(Z2421,Ref_Kontak!H:H,1,FALSE),"FALSE")</f>
        <v>628999007703</v>
      </c>
      <c r="AH2421" t="str">
        <f t="shared" si="375"/>
        <v>METALDET1-LINE 13</v>
      </c>
      <c r="AI2421">
        <f>IF(I2421="violation",COUNTIF($AH$1:AH2421,AH2421),0)</f>
        <v>871</v>
      </c>
      <c r="AJ2421" t="str">
        <f t="shared" si="376"/>
        <v>violation-METALDET1</v>
      </c>
      <c r="AK2421">
        <f>IF(I2421="violation",COUNTIF($AJ$1:AJ2421,AJ2421),FALSE)</f>
        <v>1938</v>
      </c>
      <c r="AL2421">
        <f t="shared" si="377"/>
        <v>0</v>
      </c>
      <c r="AM2421">
        <f t="shared" si="378"/>
        <v>3</v>
      </c>
      <c r="AN2421" t="str">
        <f t="shared" si="379"/>
        <v>ALERT! 3 Violation founded @METALDET1</v>
      </c>
    </row>
    <row r="2422" spans="1:40">
      <c r="A2422" t="s">
        <v>120</v>
      </c>
      <c r="B2422" t="s">
        <v>121</v>
      </c>
      <c r="C2422" t="s">
        <v>1372</v>
      </c>
      <c r="D2422" t="s">
        <v>52</v>
      </c>
      <c r="E2422">
        <v>1</v>
      </c>
      <c r="G2422" t="s">
        <v>130</v>
      </c>
      <c r="I2422" t="s">
        <v>125</v>
      </c>
      <c r="Z2422" t="str">
        <f>IFERROR(MID(AA2422,FIND("-",H2422,1)+1,20),_xlfn.IFNA(VLOOKUP(F2422&amp;"-"&amp;AA2422,Ref_Kontak!$A:$E,4,FALSE),Ref_Kontak!$H$2))</f>
        <v>628999007703</v>
      </c>
      <c r="AA2422" t="str">
        <f t="shared" si="370"/>
        <v/>
      </c>
      <c r="AB2422" t="str">
        <f t="shared" si="371"/>
        <v/>
      </c>
      <c r="AC2422" t="str">
        <f t="shared" si="372"/>
        <v>628999007703</v>
      </c>
      <c r="AD2422" t="str">
        <f t="shared" si="373"/>
        <v>Halo+,+Visual+AI+5S+mendeteksi+Violation%3A+METALDET1-LINE+14</v>
      </c>
      <c r="AE2422" t="str">
        <f t="shared" si="374"/>
        <v>https://web.whatsapp.com/send/?phone=628999007703&amp;text=Halo+,+Visual+AI+5S+mendeteksi+Violation%3A+METALDET1-LINE+14&amp;type=phone_number&amp;app_absent=0</v>
      </c>
      <c r="AF2422" t="b">
        <f>IF(ISNA(VLOOKUP(D2422&amp;"-"&amp;AB2422, Ref_Kontak!$A:$E, 4, FALSE)), FALSE, TRUE)</f>
        <v>0</v>
      </c>
      <c r="AG2422" t="str">
        <f>_xlfn.IFNA(VLOOKUP(Z2422,Ref_Kontak!H:H,1,FALSE),"FALSE")</f>
        <v>628999007703</v>
      </c>
      <c r="AH2422" t="str">
        <f t="shared" si="375"/>
        <v>METALDET1-LINE 14</v>
      </c>
      <c r="AI2422">
        <f>IF(I2422="violation",COUNTIF($AH$1:AH2422,AH2422),0)</f>
        <v>35</v>
      </c>
      <c r="AJ2422" t="str">
        <f t="shared" si="376"/>
        <v>violation-METALDET1</v>
      </c>
      <c r="AK2422">
        <f>IF(I2422="violation",COUNTIF($AJ$1:AJ2422,AJ2422),FALSE)</f>
        <v>1939</v>
      </c>
      <c r="AL2422">
        <f t="shared" si="377"/>
        <v>0</v>
      </c>
      <c r="AM2422">
        <f t="shared" si="378"/>
        <v>3</v>
      </c>
      <c r="AN2422" t="str">
        <f t="shared" si="379"/>
        <v>ALERT! 3 Violation founded @METALDET1</v>
      </c>
    </row>
    <row r="2423" spans="1:40">
      <c r="A2423" t="s">
        <v>120</v>
      </c>
      <c r="B2423" t="s">
        <v>121</v>
      </c>
      <c r="C2423" t="s">
        <v>1373</v>
      </c>
      <c r="D2423" t="s">
        <v>129</v>
      </c>
      <c r="E2423">
        <v>1</v>
      </c>
      <c r="G2423" t="s">
        <v>130</v>
      </c>
      <c r="I2423" t="s">
        <v>125</v>
      </c>
      <c r="Z2423" t="str">
        <f>IFERROR(MID(AA2423,FIND("-",H2423,1)+1,20),_xlfn.IFNA(VLOOKUP(F2423&amp;"-"&amp;AA2423,Ref_Kontak!$A:$E,4,FALSE),Ref_Kontak!$H$2))</f>
        <v>628999007703</v>
      </c>
      <c r="AA2423" t="str">
        <f t="shared" si="370"/>
        <v/>
      </c>
      <c r="AB2423" t="str">
        <f t="shared" si="371"/>
        <v/>
      </c>
      <c r="AC2423" t="str">
        <f t="shared" si="372"/>
        <v>628999007703</v>
      </c>
      <c r="AD2423" t="str">
        <f t="shared" si="373"/>
        <v>Halo+,+Visual+AI+5S+mendeteksi+Violation%3A+METALDET1-LINE+8</v>
      </c>
      <c r="AE2423" t="str">
        <f t="shared" si="374"/>
        <v>https://web.whatsapp.com/send/?phone=628999007703&amp;text=Halo+,+Visual+AI+5S+mendeteksi+Violation%3A+METALDET1-LINE+8&amp;type=phone_number&amp;app_absent=0</v>
      </c>
      <c r="AF2423" t="b">
        <f>IF(ISNA(VLOOKUP(D2423&amp;"-"&amp;AB2423, Ref_Kontak!$A:$E, 4, FALSE)), FALSE, TRUE)</f>
        <v>0</v>
      </c>
      <c r="AG2423" t="str">
        <f>_xlfn.IFNA(VLOOKUP(Z2423,Ref_Kontak!H:H,1,FALSE),"FALSE")</f>
        <v>628999007703</v>
      </c>
      <c r="AH2423" t="str">
        <f t="shared" si="375"/>
        <v>METALDET1-LINE 8</v>
      </c>
      <c r="AI2423">
        <f>IF(I2423="violation",COUNTIF($AH$1:AH2423,AH2423),0)</f>
        <v>1035</v>
      </c>
      <c r="AJ2423" t="str">
        <f t="shared" si="376"/>
        <v>violation-METALDET1</v>
      </c>
      <c r="AK2423">
        <f>IF(I2423="violation",COUNTIF($AJ$1:AJ2423,AJ2423),FALSE)</f>
        <v>1940</v>
      </c>
      <c r="AL2423">
        <f t="shared" si="377"/>
        <v>0</v>
      </c>
      <c r="AM2423">
        <f t="shared" si="378"/>
        <v>3</v>
      </c>
      <c r="AN2423" t="str">
        <f t="shared" si="379"/>
        <v>ALERT! 3 Violation founded @METALDET1</v>
      </c>
    </row>
    <row r="2424" spans="1:40">
      <c r="A2424" t="s">
        <v>120</v>
      </c>
      <c r="B2424" t="s">
        <v>121</v>
      </c>
      <c r="C2424" t="s">
        <v>1373</v>
      </c>
      <c r="D2424" t="s">
        <v>1232</v>
      </c>
      <c r="E2424">
        <v>1</v>
      </c>
      <c r="G2424" t="s">
        <v>124</v>
      </c>
      <c r="I2424" t="s">
        <v>125</v>
      </c>
      <c r="Z2424" t="str">
        <f>IFERROR(MID(AA2424,FIND("-",H2424,1)+1,20),_xlfn.IFNA(VLOOKUP(F2424&amp;"-"&amp;AA2424,Ref_Kontak!$A:$E,4,FALSE),Ref_Kontak!$H$2))</f>
        <v>628999007703</v>
      </c>
      <c r="AA2424" t="str">
        <f t="shared" si="370"/>
        <v/>
      </c>
      <c r="AB2424" t="str">
        <f t="shared" si="371"/>
        <v/>
      </c>
      <c r="AC2424" t="str">
        <f t="shared" si="372"/>
        <v>628999007703</v>
      </c>
      <c r="AD2424" t="str">
        <f t="shared" si="373"/>
        <v>Halo+,+Visual+AI+5S+mendeteksi+Violation%3A+GUDANGEXP1-LINE+9</v>
      </c>
      <c r="AE2424" t="str">
        <f t="shared" si="374"/>
        <v>https://web.whatsapp.com/send/?phone=628999007703&amp;text=Halo+,+Visual+AI+5S+mendeteksi+Violation%3A+GUDANGEXP1-LINE+9&amp;type=phone_number&amp;app_absent=0</v>
      </c>
      <c r="AF2424" t="b">
        <f>IF(ISNA(VLOOKUP(D2424&amp;"-"&amp;AB2424, Ref_Kontak!$A:$E, 4, FALSE)), FALSE, TRUE)</f>
        <v>0</v>
      </c>
      <c r="AG2424" t="str">
        <f>_xlfn.IFNA(VLOOKUP(Z2424,Ref_Kontak!H:H,1,FALSE),"FALSE")</f>
        <v>628999007703</v>
      </c>
      <c r="AH2424" t="str">
        <f t="shared" si="375"/>
        <v>GUDANGEXP1-LINE 9</v>
      </c>
      <c r="AI2424">
        <f>IF(I2424="violation",COUNTIF($AH$1:AH2424,AH2424),0)</f>
        <v>132</v>
      </c>
      <c r="AJ2424" t="str">
        <f t="shared" si="376"/>
        <v>violation-GUDANGEXP1</v>
      </c>
      <c r="AK2424">
        <f>IF(I2424="violation",COUNTIF($AJ$1:AJ2424,AJ2424),FALSE)</f>
        <v>482</v>
      </c>
      <c r="AL2424">
        <f t="shared" si="377"/>
        <v>0</v>
      </c>
      <c r="AM2424">
        <f t="shared" si="378"/>
        <v>8</v>
      </c>
      <c r="AN2424" t="str">
        <f t="shared" si="379"/>
        <v>ALERT! 8 Violation founded @GUDANGEXP1</v>
      </c>
    </row>
    <row r="2425" spans="1:40">
      <c r="A2425" t="s">
        <v>120</v>
      </c>
      <c r="B2425" t="s">
        <v>121</v>
      </c>
      <c r="C2425" t="s">
        <v>1373</v>
      </c>
      <c r="D2425" t="s">
        <v>1232</v>
      </c>
      <c r="E2425">
        <v>1</v>
      </c>
      <c r="G2425" t="s">
        <v>124</v>
      </c>
      <c r="I2425" t="s">
        <v>125</v>
      </c>
      <c r="Z2425" t="str">
        <f>IFERROR(MID(AA2425,FIND("-",H2425,1)+1,20),_xlfn.IFNA(VLOOKUP(F2425&amp;"-"&amp;AA2425,Ref_Kontak!$A:$E,4,FALSE),Ref_Kontak!$H$2))</f>
        <v>628999007703</v>
      </c>
      <c r="AA2425" t="str">
        <f t="shared" si="370"/>
        <v/>
      </c>
      <c r="AB2425" t="str">
        <f t="shared" si="371"/>
        <v/>
      </c>
      <c r="AC2425" t="str">
        <f t="shared" si="372"/>
        <v>628999007703</v>
      </c>
      <c r="AD2425" t="str">
        <f t="shared" si="373"/>
        <v>Halo+,+Visual+AI+5S+mendeteksi+Violation%3A+GUDANGEXP1-LINE+9</v>
      </c>
      <c r="AE2425" t="str">
        <f t="shared" si="374"/>
        <v>https://web.whatsapp.com/send/?phone=628999007703&amp;text=Halo+,+Visual+AI+5S+mendeteksi+Violation%3A+GUDANGEXP1-LINE+9&amp;type=phone_number&amp;app_absent=0</v>
      </c>
      <c r="AF2425" t="b">
        <f>IF(ISNA(VLOOKUP(D2425&amp;"-"&amp;AB2425, Ref_Kontak!$A:$E, 4, FALSE)), FALSE, TRUE)</f>
        <v>0</v>
      </c>
      <c r="AG2425" t="str">
        <f>_xlfn.IFNA(VLOOKUP(Z2425,Ref_Kontak!H:H,1,FALSE),"FALSE")</f>
        <v>628999007703</v>
      </c>
      <c r="AH2425" t="str">
        <f t="shared" si="375"/>
        <v>GUDANGEXP1-LINE 9</v>
      </c>
      <c r="AI2425">
        <f>IF(I2425="violation",COUNTIF($AH$1:AH2425,AH2425),0)</f>
        <v>133</v>
      </c>
      <c r="AJ2425" t="str">
        <f t="shared" si="376"/>
        <v>violation-GUDANGEXP1</v>
      </c>
      <c r="AK2425">
        <f>IF(I2425="violation",COUNTIF($AJ$1:AJ2425,AJ2425),FALSE)</f>
        <v>483</v>
      </c>
      <c r="AL2425">
        <f t="shared" si="377"/>
        <v>0</v>
      </c>
      <c r="AM2425">
        <f t="shared" si="378"/>
        <v>8</v>
      </c>
      <c r="AN2425" t="str">
        <f t="shared" si="379"/>
        <v>ALERT! 8 Violation founded @GUDANGEXP1</v>
      </c>
    </row>
    <row r="2426" spans="1:40">
      <c r="A2426" t="s">
        <v>120</v>
      </c>
      <c r="B2426" t="s">
        <v>121</v>
      </c>
      <c r="C2426" t="s">
        <v>1374</v>
      </c>
      <c r="D2426" t="s">
        <v>589</v>
      </c>
      <c r="E2426">
        <v>1</v>
      </c>
      <c r="G2426" t="s">
        <v>130</v>
      </c>
      <c r="I2426" t="s">
        <v>125</v>
      </c>
      <c r="Z2426" t="str">
        <f>IFERROR(MID(AA2426,FIND("-",H2426,1)+1,20),_xlfn.IFNA(VLOOKUP(F2426&amp;"-"&amp;AA2426,Ref_Kontak!$A:$E,4,FALSE),Ref_Kontak!$H$2))</f>
        <v>628999007703</v>
      </c>
      <c r="AA2426" t="str">
        <f t="shared" si="370"/>
        <v/>
      </c>
      <c r="AB2426" t="str">
        <f t="shared" si="371"/>
        <v/>
      </c>
      <c r="AC2426" t="str">
        <f t="shared" si="372"/>
        <v>628999007703</v>
      </c>
      <c r="AD2426" t="str">
        <f t="shared" si="373"/>
        <v>Halo+,+Visual+AI+5S+mendeteksi+Violation%3A+METALDET1-LINE+13</v>
      </c>
      <c r="AE2426" t="str">
        <f t="shared" si="374"/>
        <v>https://web.whatsapp.com/send/?phone=628999007703&amp;text=Halo+,+Visual+AI+5S+mendeteksi+Violation%3A+METALDET1-LINE+13&amp;type=phone_number&amp;app_absent=0</v>
      </c>
      <c r="AF2426" t="b">
        <f>IF(ISNA(VLOOKUP(D2426&amp;"-"&amp;AB2426, Ref_Kontak!$A:$E, 4, FALSE)), FALSE, TRUE)</f>
        <v>0</v>
      </c>
      <c r="AG2426" t="str">
        <f>_xlfn.IFNA(VLOOKUP(Z2426,Ref_Kontak!H:H,1,FALSE),"FALSE")</f>
        <v>628999007703</v>
      </c>
      <c r="AH2426" t="str">
        <f t="shared" si="375"/>
        <v>METALDET1-LINE 13</v>
      </c>
      <c r="AI2426">
        <f>IF(I2426="violation",COUNTIF($AH$1:AH2426,AH2426),0)</f>
        <v>872</v>
      </c>
      <c r="AJ2426" t="str">
        <f t="shared" si="376"/>
        <v>violation-METALDET1</v>
      </c>
      <c r="AK2426">
        <f>IF(I2426="violation",COUNTIF($AJ$1:AJ2426,AJ2426),FALSE)</f>
        <v>1941</v>
      </c>
      <c r="AL2426">
        <f t="shared" si="377"/>
        <v>0</v>
      </c>
      <c r="AM2426">
        <f t="shared" si="378"/>
        <v>3</v>
      </c>
      <c r="AN2426" t="str">
        <f t="shared" si="379"/>
        <v>ALERT! 3 Violation founded @METALDET1</v>
      </c>
    </row>
    <row r="2427" spans="1:40">
      <c r="A2427" t="s">
        <v>120</v>
      </c>
      <c r="B2427" t="s">
        <v>121</v>
      </c>
      <c r="C2427" t="s">
        <v>1374</v>
      </c>
      <c r="D2427" t="s">
        <v>129</v>
      </c>
      <c r="E2427">
        <v>1</v>
      </c>
      <c r="G2427" t="s">
        <v>130</v>
      </c>
      <c r="I2427" t="s">
        <v>125</v>
      </c>
      <c r="Z2427" t="str">
        <f>IFERROR(MID(AA2427,FIND("-",H2427,1)+1,20),_xlfn.IFNA(VLOOKUP(F2427&amp;"-"&amp;AA2427,Ref_Kontak!$A:$E,4,FALSE),Ref_Kontak!$H$2))</f>
        <v>628999007703</v>
      </c>
      <c r="AA2427" t="str">
        <f t="shared" si="370"/>
        <v/>
      </c>
      <c r="AB2427" t="str">
        <f t="shared" si="371"/>
        <v/>
      </c>
      <c r="AC2427" t="str">
        <f t="shared" si="372"/>
        <v>628999007703</v>
      </c>
      <c r="AD2427" t="str">
        <f t="shared" si="373"/>
        <v>Halo+,+Visual+AI+5S+mendeteksi+Violation%3A+METALDET1-LINE+8</v>
      </c>
      <c r="AE2427" t="str">
        <f t="shared" si="374"/>
        <v>https://web.whatsapp.com/send/?phone=628999007703&amp;text=Halo+,+Visual+AI+5S+mendeteksi+Violation%3A+METALDET1-LINE+8&amp;type=phone_number&amp;app_absent=0</v>
      </c>
      <c r="AF2427" t="b">
        <f>IF(ISNA(VLOOKUP(D2427&amp;"-"&amp;AB2427, Ref_Kontak!$A:$E, 4, FALSE)), FALSE, TRUE)</f>
        <v>0</v>
      </c>
      <c r="AG2427" t="str">
        <f>_xlfn.IFNA(VLOOKUP(Z2427,Ref_Kontak!H:H,1,FALSE),"FALSE")</f>
        <v>628999007703</v>
      </c>
      <c r="AH2427" t="str">
        <f t="shared" si="375"/>
        <v>METALDET1-LINE 8</v>
      </c>
      <c r="AI2427">
        <f>IF(I2427="violation",COUNTIF($AH$1:AH2427,AH2427),0)</f>
        <v>1036</v>
      </c>
      <c r="AJ2427" t="str">
        <f t="shared" si="376"/>
        <v>violation-METALDET1</v>
      </c>
      <c r="AK2427">
        <f>IF(I2427="violation",COUNTIF($AJ$1:AJ2427,AJ2427),FALSE)</f>
        <v>1942</v>
      </c>
      <c r="AL2427">
        <f t="shared" si="377"/>
        <v>0</v>
      </c>
      <c r="AM2427">
        <f t="shared" si="378"/>
        <v>3</v>
      </c>
      <c r="AN2427" t="str">
        <f t="shared" si="379"/>
        <v>ALERT! 3 Violation founded @METALDET1</v>
      </c>
    </row>
    <row r="2428" spans="1:40">
      <c r="A2428" t="s">
        <v>120</v>
      </c>
      <c r="B2428" t="s">
        <v>121</v>
      </c>
      <c r="C2428" t="s">
        <v>1374</v>
      </c>
      <c r="D2428" t="s">
        <v>52</v>
      </c>
      <c r="E2428">
        <v>1</v>
      </c>
      <c r="G2428" t="s">
        <v>130</v>
      </c>
      <c r="I2428" t="s">
        <v>125</v>
      </c>
      <c r="Z2428" t="str">
        <f>IFERROR(MID(AA2428,FIND("-",H2428,1)+1,20),_xlfn.IFNA(VLOOKUP(F2428&amp;"-"&amp;AA2428,Ref_Kontak!$A:$E,4,FALSE),Ref_Kontak!$H$2))</f>
        <v>628999007703</v>
      </c>
      <c r="AA2428" t="str">
        <f t="shared" si="370"/>
        <v/>
      </c>
      <c r="AB2428" t="str">
        <f t="shared" si="371"/>
        <v/>
      </c>
      <c r="AC2428" t="str">
        <f t="shared" si="372"/>
        <v>628999007703</v>
      </c>
      <c r="AD2428" t="str">
        <f t="shared" si="373"/>
        <v>Halo+,+Visual+AI+5S+mendeteksi+Violation%3A+METALDET1-LINE+14</v>
      </c>
      <c r="AE2428" t="str">
        <f t="shared" si="374"/>
        <v>https://web.whatsapp.com/send/?phone=628999007703&amp;text=Halo+,+Visual+AI+5S+mendeteksi+Violation%3A+METALDET1-LINE+14&amp;type=phone_number&amp;app_absent=0</v>
      </c>
      <c r="AF2428" t="b">
        <f>IF(ISNA(VLOOKUP(D2428&amp;"-"&amp;AB2428, Ref_Kontak!$A:$E, 4, FALSE)), FALSE, TRUE)</f>
        <v>0</v>
      </c>
      <c r="AG2428" t="str">
        <f>_xlfn.IFNA(VLOOKUP(Z2428,Ref_Kontak!H:H,1,FALSE),"FALSE")</f>
        <v>628999007703</v>
      </c>
      <c r="AH2428" t="str">
        <f t="shared" si="375"/>
        <v>METALDET1-LINE 14</v>
      </c>
      <c r="AI2428">
        <f>IF(I2428="violation",COUNTIF($AH$1:AH2428,AH2428),0)</f>
        <v>36</v>
      </c>
      <c r="AJ2428" t="str">
        <f t="shared" si="376"/>
        <v>violation-METALDET1</v>
      </c>
      <c r="AK2428">
        <f>IF(I2428="violation",COUNTIF($AJ$1:AJ2428,AJ2428),FALSE)</f>
        <v>1943</v>
      </c>
      <c r="AL2428">
        <f t="shared" si="377"/>
        <v>0</v>
      </c>
      <c r="AM2428">
        <f t="shared" si="378"/>
        <v>3</v>
      </c>
      <c r="AN2428" t="str">
        <f t="shared" si="379"/>
        <v>ALERT! 3 Violation founded @METALDET1</v>
      </c>
    </row>
    <row r="2429" spans="1:40">
      <c r="A2429" t="s">
        <v>120</v>
      </c>
      <c r="B2429" t="s">
        <v>121</v>
      </c>
      <c r="C2429" t="s">
        <v>1374</v>
      </c>
      <c r="D2429" t="s">
        <v>589</v>
      </c>
      <c r="E2429">
        <v>1</v>
      </c>
      <c r="G2429" t="s">
        <v>130</v>
      </c>
      <c r="I2429" t="s">
        <v>125</v>
      </c>
      <c r="Z2429" t="str">
        <f>IFERROR(MID(AA2429,FIND("-",H2429,1)+1,20),_xlfn.IFNA(VLOOKUP(F2429&amp;"-"&amp;AA2429,Ref_Kontak!$A:$E,4,FALSE),Ref_Kontak!$H$2))</f>
        <v>628999007703</v>
      </c>
      <c r="AA2429" t="str">
        <f t="shared" si="370"/>
        <v/>
      </c>
      <c r="AB2429" t="str">
        <f t="shared" si="371"/>
        <v/>
      </c>
      <c r="AC2429" t="str">
        <f t="shared" si="372"/>
        <v>628999007703</v>
      </c>
      <c r="AD2429" t="str">
        <f t="shared" si="373"/>
        <v>Halo+,+Visual+AI+5S+mendeteksi+Violation%3A+METALDET1-LINE+13</v>
      </c>
      <c r="AE2429" t="str">
        <f t="shared" si="374"/>
        <v>https://web.whatsapp.com/send/?phone=628999007703&amp;text=Halo+,+Visual+AI+5S+mendeteksi+Violation%3A+METALDET1-LINE+13&amp;type=phone_number&amp;app_absent=0</v>
      </c>
      <c r="AF2429" t="b">
        <f>IF(ISNA(VLOOKUP(D2429&amp;"-"&amp;AB2429, Ref_Kontak!$A:$E, 4, FALSE)), FALSE, TRUE)</f>
        <v>0</v>
      </c>
      <c r="AG2429" t="str">
        <f>_xlfn.IFNA(VLOOKUP(Z2429,Ref_Kontak!H:H,1,FALSE),"FALSE")</f>
        <v>628999007703</v>
      </c>
      <c r="AH2429" t="str">
        <f t="shared" si="375"/>
        <v>METALDET1-LINE 13</v>
      </c>
      <c r="AI2429">
        <f>IF(I2429="violation",COUNTIF($AH$1:AH2429,AH2429),0)</f>
        <v>873</v>
      </c>
      <c r="AJ2429" t="str">
        <f t="shared" si="376"/>
        <v>violation-METALDET1</v>
      </c>
      <c r="AK2429">
        <f>IF(I2429="violation",COUNTIF($AJ$1:AJ2429,AJ2429),FALSE)</f>
        <v>1944</v>
      </c>
      <c r="AL2429">
        <f t="shared" si="377"/>
        <v>0</v>
      </c>
      <c r="AM2429">
        <f t="shared" si="378"/>
        <v>3</v>
      </c>
      <c r="AN2429" t="str">
        <f t="shared" si="379"/>
        <v>ALERT! 3 Violation founded @METALDET1</v>
      </c>
    </row>
    <row r="2430" spans="1:40">
      <c r="A2430" t="s">
        <v>120</v>
      </c>
      <c r="B2430" t="s">
        <v>121</v>
      </c>
      <c r="C2430" t="s">
        <v>1374</v>
      </c>
      <c r="D2430" t="s">
        <v>52</v>
      </c>
      <c r="E2430">
        <v>1</v>
      </c>
      <c r="G2430" t="s">
        <v>130</v>
      </c>
      <c r="I2430" t="s">
        <v>125</v>
      </c>
      <c r="Z2430" t="str">
        <f>IFERROR(MID(AA2430,FIND("-",H2430,1)+1,20),_xlfn.IFNA(VLOOKUP(F2430&amp;"-"&amp;AA2430,Ref_Kontak!$A:$E,4,FALSE),Ref_Kontak!$H$2))</f>
        <v>628999007703</v>
      </c>
      <c r="AA2430" t="str">
        <f t="shared" si="370"/>
        <v/>
      </c>
      <c r="AB2430" t="str">
        <f t="shared" si="371"/>
        <v/>
      </c>
      <c r="AC2430" t="str">
        <f t="shared" si="372"/>
        <v>628999007703</v>
      </c>
      <c r="AD2430" t="str">
        <f t="shared" si="373"/>
        <v>Halo+,+Visual+AI+5S+mendeteksi+Violation%3A+METALDET1-LINE+14</v>
      </c>
      <c r="AE2430" t="str">
        <f t="shared" si="374"/>
        <v>https://web.whatsapp.com/send/?phone=628999007703&amp;text=Halo+,+Visual+AI+5S+mendeteksi+Violation%3A+METALDET1-LINE+14&amp;type=phone_number&amp;app_absent=0</v>
      </c>
      <c r="AF2430" t="b">
        <f>IF(ISNA(VLOOKUP(D2430&amp;"-"&amp;AB2430, Ref_Kontak!$A:$E, 4, FALSE)), FALSE, TRUE)</f>
        <v>0</v>
      </c>
      <c r="AG2430" t="str">
        <f>_xlfn.IFNA(VLOOKUP(Z2430,Ref_Kontak!H:H,1,FALSE),"FALSE")</f>
        <v>628999007703</v>
      </c>
      <c r="AH2430" t="str">
        <f t="shared" si="375"/>
        <v>METALDET1-LINE 14</v>
      </c>
      <c r="AI2430">
        <f>IF(I2430="violation",COUNTIF($AH$1:AH2430,AH2430),0)</f>
        <v>37</v>
      </c>
      <c r="AJ2430" t="str">
        <f t="shared" si="376"/>
        <v>violation-METALDET1</v>
      </c>
      <c r="AK2430">
        <f>IF(I2430="violation",COUNTIF($AJ$1:AJ2430,AJ2430),FALSE)</f>
        <v>1945</v>
      </c>
      <c r="AL2430">
        <f t="shared" si="377"/>
        <v>0</v>
      </c>
      <c r="AM2430">
        <f t="shared" si="378"/>
        <v>3</v>
      </c>
      <c r="AN2430" t="str">
        <f t="shared" si="379"/>
        <v>ALERT! 3 Violation founded @METALDET1</v>
      </c>
    </row>
    <row r="2431" spans="1:40">
      <c r="A2431" t="s">
        <v>120</v>
      </c>
      <c r="B2431" t="s">
        <v>121</v>
      </c>
      <c r="C2431" t="s">
        <v>1375</v>
      </c>
      <c r="D2431" t="s">
        <v>129</v>
      </c>
      <c r="E2431">
        <v>1</v>
      </c>
      <c r="G2431" t="s">
        <v>130</v>
      </c>
      <c r="I2431" t="s">
        <v>125</v>
      </c>
      <c r="Z2431" t="str">
        <f>IFERROR(MID(AA2431,FIND("-",H2431,1)+1,20),_xlfn.IFNA(VLOOKUP(F2431&amp;"-"&amp;AA2431,Ref_Kontak!$A:$E,4,FALSE),Ref_Kontak!$H$2))</f>
        <v>628999007703</v>
      </c>
      <c r="AA2431" t="str">
        <f t="shared" si="370"/>
        <v/>
      </c>
      <c r="AB2431" t="str">
        <f t="shared" si="371"/>
        <v/>
      </c>
      <c r="AC2431" t="str">
        <f t="shared" si="372"/>
        <v>628999007703</v>
      </c>
      <c r="AD2431" t="str">
        <f t="shared" si="373"/>
        <v>Halo+,+Visual+AI+5S+mendeteksi+Violation%3A+METALDET1-LINE+8</v>
      </c>
      <c r="AE2431" t="str">
        <f t="shared" si="374"/>
        <v>https://web.whatsapp.com/send/?phone=628999007703&amp;text=Halo+,+Visual+AI+5S+mendeteksi+Violation%3A+METALDET1-LINE+8&amp;type=phone_number&amp;app_absent=0</v>
      </c>
      <c r="AF2431" t="b">
        <f>IF(ISNA(VLOOKUP(D2431&amp;"-"&amp;AB2431, Ref_Kontak!$A:$E, 4, FALSE)), FALSE, TRUE)</f>
        <v>0</v>
      </c>
      <c r="AG2431" t="str">
        <f>_xlfn.IFNA(VLOOKUP(Z2431,Ref_Kontak!H:H,1,FALSE),"FALSE")</f>
        <v>628999007703</v>
      </c>
      <c r="AH2431" t="str">
        <f t="shared" si="375"/>
        <v>METALDET1-LINE 8</v>
      </c>
      <c r="AI2431">
        <f>IF(I2431="violation",COUNTIF($AH$1:AH2431,AH2431),0)</f>
        <v>1037</v>
      </c>
      <c r="AJ2431" t="str">
        <f t="shared" si="376"/>
        <v>violation-METALDET1</v>
      </c>
      <c r="AK2431">
        <f>IF(I2431="violation",COUNTIF($AJ$1:AJ2431,AJ2431),FALSE)</f>
        <v>1946</v>
      </c>
      <c r="AL2431">
        <f t="shared" si="377"/>
        <v>0</v>
      </c>
      <c r="AM2431">
        <f t="shared" si="378"/>
        <v>3</v>
      </c>
      <c r="AN2431" t="str">
        <f t="shared" si="379"/>
        <v>ALERT! 3 Violation founded @METALDET1</v>
      </c>
    </row>
    <row r="2432" spans="1:40">
      <c r="A2432" t="s">
        <v>120</v>
      </c>
      <c r="B2432" t="s">
        <v>121</v>
      </c>
      <c r="C2432" t="s">
        <v>1376</v>
      </c>
      <c r="D2432" t="s">
        <v>589</v>
      </c>
      <c r="E2432">
        <v>1</v>
      </c>
      <c r="G2432" t="s">
        <v>130</v>
      </c>
      <c r="I2432" t="s">
        <v>125</v>
      </c>
      <c r="Z2432" t="str">
        <f>IFERROR(MID(AA2432,FIND("-",H2432,1)+1,20),_xlfn.IFNA(VLOOKUP(F2432&amp;"-"&amp;AA2432,Ref_Kontak!$A:$E,4,FALSE),Ref_Kontak!$H$2))</f>
        <v>628999007703</v>
      </c>
      <c r="AA2432" t="str">
        <f t="shared" si="370"/>
        <v/>
      </c>
      <c r="AB2432" t="str">
        <f t="shared" si="371"/>
        <v/>
      </c>
      <c r="AC2432" t="str">
        <f t="shared" si="372"/>
        <v>628999007703</v>
      </c>
      <c r="AD2432" t="str">
        <f t="shared" si="373"/>
        <v>Halo+,+Visual+AI+5S+mendeteksi+Violation%3A+METALDET1-LINE+13</v>
      </c>
      <c r="AE2432" t="str">
        <f t="shared" si="374"/>
        <v>https://web.whatsapp.com/send/?phone=628999007703&amp;text=Halo+,+Visual+AI+5S+mendeteksi+Violation%3A+METALDET1-LINE+13&amp;type=phone_number&amp;app_absent=0</v>
      </c>
      <c r="AF2432" t="b">
        <f>IF(ISNA(VLOOKUP(D2432&amp;"-"&amp;AB2432, Ref_Kontak!$A:$E, 4, FALSE)), FALSE, TRUE)</f>
        <v>0</v>
      </c>
      <c r="AG2432" t="str">
        <f>_xlfn.IFNA(VLOOKUP(Z2432,Ref_Kontak!H:H,1,FALSE),"FALSE")</f>
        <v>628999007703</v>
      </c>
      <c r="AH2432" t="str">
        <f t="shared" si="375"/>
        <v>METALDET1-LINE 13</v>
      </c>
      <c r="AI2432">
        <f>IF(I2432="violation",COUNTIF($AH$1:AH2432,AH2432),0)</f>
        <v>874</v>
      </c>
      <c r="AJ2432" t="str">
        <f t="shared" si="376"/>
        <v>violation-METALDET1</v>
      </c>
      <c r="AK2432">
        <f>IF(I2432="violation",COUNTIF($AJ$1:AJ2432,AJ2432),FALSE)</f>
        <v>1947</v>
      </c>
      <c r="AL2432">
        <f t="shared" si="377"/>
        <v>0</v>
      </c>
      <c r="AM2432">
        <f t="shared" si="378"/>
        <v>3</v>
      </c>
      <c r="AN2432" t="str">
        <f t="shared" si="379"/>
        <v>ALERT! 3 Violation founded @METALDET1</v>
      </c>
    </row>
    <row r="2433" spans="1:40">
      <c r="A2433" t="s">
        <v>120</v>
      </c>
      <c r="B2433" t="s">
        <v>121</v>
      </c>
      <c r="C2433" t="s">
        <v>1376</v>
      </c>
      <c r="D2433" t="s">
        <v>129</v>
      </c>
      <c r="E2433">
        <v>1</v>
      </c>
      <c r="G2433" t="s">
        <v>130</v>
      </c>
      <c r="I2433" t="s">
        <v>125</v>
      </c>
      <c r="Z2433" t="str">
        <f>IFERROR(MID(AA2433,FIND("-",H2433,1)+1,20),_xlfn.IFNA(VLOOKUP(F2433&amp;"-"&amp;AA2433,Ref_Kontak!$A:$E,4,FALSE),Ref_Kontak!$H$2))</f>
        <v>628999007703</v>
      </c>
      <c r="AA2433" t="str">
        <f t="shared" si="370"/>
        <v/>
      </c>
      <c r="AB2433" t="str">
        <f t="shared" si="371"/>
        <v/>
      </c>
      <c r="AC2433" t="str">
        <f t="shared" si="372"/>
        <v>628999007703</v>
      </c>
      <c r="AD2433" t="str">
        <f t="shared" si="373"/>
        <v>Halo+,+Visual+AI+5S+mendeteksi+Violation%3A+METALDET1-LINE+8</v>
      </c>
      <c r="AE2433" t="str">
        <f t="shared" si="374"/>
        <v>https://web.whatsapp.com/send/?phone=628999007703&amp;text=Halo+,+Visual+AI+5S+mendeteksi+Violation%3A+METALDET1-LINE+8&amp;type=phone_number&amp;app_absent=0</v>
      </c>
      <c r="AF2433" t="b">
        <f>IF(ISNA(VLOOKUP(D2433&amp;"-"&amp;AB2433, Ref_Kontak!$A:$E, 4, FALSE)), FALSE, TRUE)</f>
        <v>0</v>
      </c>
      <c r="AG2433" t="str">
        <f>_xlfn.IFNA(VLOOKUP(Z2433,Ref_Kontak!H:H,1,FALSE),"FALSE")</f>
        <v>628999007703</v>
      </c>
      <c r="AH2433" t="str">
        <f t="shared" si="375"/>
        <v>METALDET1-LINE 8</v>
      </c>
      <c r="AI2433">
        <f>IF(I2433="violation",COUNTIF($AH$1:AH2433,AH2433),0)</f>
        <v>1038</v>
      </c>
      <c r="AJ2433" t="str">
        <f t="shared" si="376"/>
        <v>violation-METALDET1</v>
      </c>
      <c r="AK2433">
        <f>IF(I2433="violation",COUNTIF($AJ$1:AJ2433,AJ2433),FALSE)</f>
        <v>1948</v>
      </c>
      <c r="AL2433">
        <f t="shared" si="377"/>
        <v>0</v>
      </c>
      <c r="AM2433">
        <f t="shared" si="378"/>
        <v>3</v>
      </c>
      <c r="AN2433" t="str">
        <f t="shared" si="379"/>
        <v>ALERT! 3 Violation founded @METALDET1</v>
      </c>
    </row>
    <row r="2434" spans="1:40">
      <c r="A2434" t="s">
        <v>120</v>
      </c>
      <c r="B2434" t="s">
        <v>121</v>
      </c>
      <c r="C2434" t="s">
        <v>1376</v>
      </c>
      <c r="D2434" t="s">
        <v>52</v>
      </c>
      <c r="E2434">
        <v>1</v>
      </c>
      <c r="G2434" t="s">
        <v>130</v>
      </c>
      <c r="I2434" t="s">
        <v>125</v>
      </c>
      <c r="Z2434" t="str">
        <f>IFERROR(MID(AA2434,FIND("-",H2434,1)+1,20),_xlfn.IFNA(VLOOKUP(F2434&amp;"-"&amp;AA2434,Ref_Kontak!$A:$E,4,FALSE),Ref_Kontak!$H$2))</f>
        <v>628999007703</v>
      </c>
      <c r="AA2434" t="str">
        <f t="shared" ref="AA2434:AA2497" si="380">CLEAN(SUBSTITUTE(H2434," ",""))</f>
        <v/>
      </c>
      <c r="AB2434" t="str">
        <f t="shared" ref="AB2434:AB2497" si="381">IFERROR(LEFT(AA2434,FIND("-",H2434,1)-1),CLEAN(SUBSTITUTE(SUBSTITUTE(H2434," ",""),"-","")))</f>
        <v/>
      </c>
      <c r="AC2434" t="str">
        <f t="shared" ref="AC2434:AC2497" si="382">IF(LEFT(Z2434,1)="0","62"&amp; MID(Z2434,2,999),Z2434)</f>
        <v>628999007703</v>
      </c>
      <c r="AD2434" t="str">
        <f t="shared" ref="AD2434:AD2497" si="383">"Halo+"&amp;AB2434&amp;","&amp;"+Visual+AI+5S+mendeteksi+Violation%3A+"&amp;SUBSTITUTE(AH2434," ","+")</f>
        <v>Halo+,+Visual+AI+5S+mendeteksi+Violation%3A+METALDET1-LINE+14</v>
      </c>
      <c r="AE2434" t="str">
        <f t="shared" ref="AE2434:AE2497" si="384">"https://web.whatsapp.com/send/?phone="&amp;AC2434&amp;"&amp;text="&amp;AD2434&amp;"&amp;type=phone_number&amp;app_absent=0"</f>
        <v>https://web.whatsapp.com/send/?phone=628999007703&amp;text=Halo+,+Visual+AI+5S+mendeteksi+Violation%3A+METALDET1-LINE+14&amp;type=phone_number&amp;app_absent=0</v>
      </c>
      <c r="AF2434" t="b">
        <f>IF(ISNA(VLOOKUP(D2434&amp;"-"&amp;AB2434, Ref_Kontak!$A:$E, 4, FALSE)), FALSE, TRUE)</f>
        <v>0</v>
      </c>
      <c r="AG2434" t="str">
        <f>_xlfn.IFNA(VLOOKUP(Z2434,Ref_Kontak!H:H,1,FALSE),"FALSE")</f>
        <v>628999007703</v>
      </c>
      <c r="AH2434" t="str">
        <f t="shared" ref="AH2434:AH2497" si="385">G2434&amp;"-"&amp;D2434</f>
        <v>METALDET1-LINE 14</v>
      </c>
      <c r="AI2434">
        <f>IF(I2434="violation",COUNTIF($AH$1:AH2434,AH2434),0)</f>
        <v>38</v>
      </c>
      <c r="AJ2434" t="str">
        <f t="shared" si="376"/>
        <v>violation-METALDET1</v>
      </c>
      <c r="AK2434">
        <f>IF(I2434="violation",COUNTIF($AJ$1:AJ2434,AJ2434),FALSE)</f>
        <v>1949</v>
      </c>
      <c r="AL2434">
        <f t="shared" si="377"/>
        <v>0</v>
      </c>
      <c r="AM2434">
        <f t="shared" si="378"/>
        <v>3</v>
      </c>
      <c r="AN2434" t="str">
        <f t="shared" si="379"/>
        <v>ALERT! 3 Violation founded @METALDET1</v>
      </c>
    </row>
    <row r="2435" spans="1:40">
      <c r="A2435" t="s">
        <v>120</v>
      </c>
      <c r="B2435" t="s">
        <v>121</v>
      </c>
      <c r="C2435" t="s">
        <v>1377</v>
      </c>
      <c r="D2435" t="s">
        <v>129</v>
      </c>
      <c r="E2435">
        <v>1</v>
      </c>
      <c r="G2435" t="s">
        <v>130</v>
      </c>
      <c r="I2435" t="s">
        <v>125</v>
      </c>
      <c r="Z2435" t="str">
        <f>IFERROR(MID(AA2435,FIND("-",H2435,1)+1,20),_xlfn.IFNA(VLOOKUP(F2435&amp;"-"&amp;AA2435,Ref_Kontak!$A:$E,4,FALSE),Ref_Kontak!$H$2))</f>
        <v>628999007703</v>
      </c>
      <c r="AA2435" t="str">
        <f t="shared" si="380"/>
        <v/>
      </c>
      <c r="AB2435" t="str">
        <f t="shared" si="381"/>
        <v/>
      </c>
      <c r="AC2435" t="str">
        <f t="shared" si="382"/>
        <v>628999007703</v>
      </c>
      <c r="AD2435" t="str">
        <f t="shared" si="383"/>
        <v>Halo+,+Visual+AI+5S+mendeteksi+Violation%3A+METALDET1-LINE+8</v>
      </c>
      <c r="AE2435" t="str">
        <f t="shared" si="384"/>
        <v>https://web.whatsapp.com/send/?phone=628999007703&amp;text=Halo+,+Visual+AI+5S+mendeteksi+Violation%3A+METALDET1-LINE+8&amp;type=phone_number&amp;app_absent=0</v>
      </c>
      <c r="AF2435" t="b">
        <f>IF(ISNA(VLOOKUP(D2435&amp;"-"&amp;AB2435, Ref_Kontak!$A:$E, 4, FALSE)), FALSE, TRUE)</f>
        <v>0</v>
      </c>
      <c r="AG2435" t="str">
        <f>_xlfn.IFNA(VLOOKUP(Z2435,Ref_Kontak!H:H,1,FALSE),"FALSE")</f>
        <v>628999007703</v>
      </c>
      <c r="AH2435" t="str">
        <f t="shared" si="385"/>
        <v>METALDET1-LINE 8</v>
      </c>
      <c r="AI2435">
        <f>IF(I2435="violation",COUNTIF($AH$1:AH2435,AH2435),0)</f>
        <v>1039</v>
      </c>
      <c r="AJ2435" t="str">
        <f t="shared" ref="AJ2435:AJ2498" si="386">I2435&amp;"-"&amp;G2435</f>
        <v>violation-METALDET1</v>
      </c>
      <c r="AK2435">
        <f>IF(I2435="violation",COUNTIF($AJ$1:AJ2435,AJ2435),FALSE)</f>
        <v>1950</v>
      </c>
      <c r="AL2435">
        <f t="shared" ref="AL2435:AL2498" si="387">IF(AI2435=1,1,0)</f>
        <v>0</v>
      </c>
      <c r="AM2435">
        <f t="shared" ref="AM2435:AM2498" si="388">SUMIF($AJ$2:$AJ$5516,AJ2435,$AL$2:$AL$5516)</f>
        <v>3</v>
      </c>
      <c r="AN2435" t="str">
        <f t="shared" ref="AN2435:AN2498" si="389">"ALERT! " &amp;AM2435&amp; " Violation founded @"&amp;G2435</f>
        <v>ALERT! 3 Violation founded @METALDET1</v>
      </c>
    </row>
    <row r="2436" spans="1:40">
      <c r="A2436" t="s">
        <v>120</v>
      </c>
      <c r="B2436" t="s">
        <v>121</v>
      </c>
      <c r="C2436" t="s">
        <v>1377</v>
      </c>
      <c r="D2436" t="s">
        <v>589</v>
      </c>
      <c r="E2436">
        <v>1</v>
      </c>
      <c r="G2436" t="s">
        <v>130</v>
      </c>
      <c r="I2436" t="s">
        <v>125</v>
      </c>
      <c r="Z2436" t="str">
        <f>IFERROR(MID(AA2436,FIND("-",H2436,1)+1,20),_xlfn.IFNA(VLOOKUP(F2436&amp;"-"&amp;AA2436,Ref_Kontak!$A:$E,4,FALSE),Ref_Kontak!$H$2))</f>
        <v>628999007703</v>
      </c>
      <c r="AA2436" t="str">
        <f t="shared" si="380"/>
        <v/>
      </c>
      <c r="AB2436" t="str">
        <f t="shared" si="381"/>
        <v/>
      </c>
      <c r="AC2436" t="str">
        <f t="shared" si="382"/>
        <v>628999007703</v>
      </c>
      <c r="AD2436" t="str">
        <f t="shared" si="383"/>
        <v>Halo+,+Visual+AI+5S+mendeteksi+Violation%3A+METALDET1-LINE+13</v>
      </c>
      <c r="AE2436" t="str">
        <f t="shared" si="384"/>
        <v>https://web.whatsapp.com/send/?phone=628999007703&amp;text=Halo+,+Visual+AI+5S+mendeteksi+Violation%3A+METALDET1-LINE+13&amp;type=phone_number&amp;app_absent=0</v>
      </c>
      <c r="AF2436" t="b">
        <f>IF(ISNA(VLOOKUP(D2436&amp;"-"&amp;AB2436, Ref_Kontak!$A:$E, 4, FALSE)), FALSE, TRUE)</f>
        <v>0</v>
      </c>
      <c r="AG2436" t="str">
        <f>_xlfn.IFNA(VLOOKUP(Z2436,Ref_Kontak!H:H,1,FALSE),"FALSE")</f>
        <v>628999007703</v>
      </c>
      <c r="AH2436" t="str">
        <f t="shared" si="385"/>
        <v>METALDET1-LINE 13</v>
      </c>
      <c r="AI2436">
        <f>IF(I2436="violation",COUNTIF($AH$1:AH2436,AH2436),0)</f>
        <v>875</v>
      </c>
      <c r="AJ2436" t="str">
        <f t="shared" si="386"/>
        <v>violation-METALDET1</v>
      </c>
      <c r="AK2436">
        <f>IF(I2436="violation",COUNTIF($AJ$1:AJ2436,AJ2436),FALSE)</f>
        <v>1951</v>
      </c>
      <c r="AL2436">
        <f t="shared" si="387"/>
        <v>0</v>
      </c>
      <c r="AM2436">
        <f t="shared" si="388"/>
        <v>3</v>
      </c>
      <c r="AN2436" t="str">
        <f t="shared" si="389"/>
        <v>ALERT! 3 Violation founded @METALDET1</v>
      </c>
    </row>
    <row r="2437" spans="1:40">
      <c r="A2437" t="s">
        <v>120</v>
      </c>
      <c r="B2437" t="s">
        <v>121</v>
      </c>
      <c r="C2437" t="s">
        <v>1377</v>
      </c>
      <c r="D2437" t="s">
        <v>52</v>
      </c>
      <c r="E2437">
        <v>1</v>
      </c>
      <c r="G2437" t="s">
        <v>130</v>
      </c>
      <c r="I2437" t="s">
        <v>125</v>
      </c>
      <c r="Z2437" t="str">
        <f>IFERROR(MID(AA2437,FIND("-",H2437,1)+1,20),_xlfn.IFNA(VLOOKUP(F2437&amp;"-"&amp;AA2437,Ref_Kontak!$A:$E,4,FALSE),Ref_Kontak!$H$2))</f>
        <v>628999007703</v>
      </c>
      <c r="AA2437" t="str">
        <f t="shared" si="380"/>
        <v/>
      </c>
      <c r="AB2437" t="str">
        <f t="shared" si="381"/>
        <v/>
      </c>
      <c r="AC2437" t="str">
        <f t="shared" si="382"/>
        <v>628999007703</v>
      </c>
      <c r="AD2437" t="str">
        <f t="shared" si="383"/>
        <v>Halo+,+Visual+AI+5S+mendeteksi+Violation%3A+METALDET1-LINE+14</v>
      </c>
      <c r="AE2437" t="str">
        <f t="shared" si="384"/>
        <v>https://web.whatsapp.com/send/?phone=628999007703&amp;text=Halo+,+Visual+AI+5S+mendeteksi+Violation%3A+METALDET1-LINE+14&amp;type=phone_number&amp;app_absent=0</v>
      </c>
      <c r="AF2437" t="b">
        <f>IF(ISNA(VLOOKUP(D2437&amp;"-"&amp;AB2437, Ref_Kontak!$A:$E, 4, FALSE)), FALSE, TRUE)</f>
        <v>0</v>
      </c>
      <c r="AG2437" t="str">
        <f>_xlfn.IFNA(VLOOKUP(Z2437,Ref_Kontak!H:H,1,FALSE),"FALSE")</f>
        <v>628999007703</v>
      </c>
      <c r="AH2437" t="str">
        <f t="shared" si="385"/>
        <v>METALDET1-LINE 14</v>
      </c>
      <c r="AI2437">
        <f>IF(I2437="violation",COUNTIF($AH$1:AH2437,AH2437),0)</f>
        <v>39</v>
      </c>
      <c r="AJ2437" t="str">
        <f t="shared" si="386"/>
        <v>violation-METALDET1</v>
      </c>
      <c r="AK2437">
        <f>IF(I2437="violation",COUNTIF($AJ$1:AJ2437,AJ2437),FALSE)</f>
        <v>1952</v>
      </c>
      <c r="AL2437">
        <f t="shared" si="387"/>
        <v>0</v>
      </c>
      <c r="AM2437">
        <f t="shared" si="388"/>
        <v>3</v>
      </c>
      <c r="AN2437" t="str">
        <f t="shared" si="389"/>
        <v>ALERT! 3 Violation founded @METALDET1</v>
      </c>
    </row>
    <row r="2438" spans="1:40">
      <c r="A2438" t="s">
        <v>120</v>
      </c>
      <c r="B2438" t="s">
        <v>121</v>
      </c>
      <c r="C2438" t="s">
        <v>1378</v>
      </c>
      <c r="D2438" t="s">
        <v>129</v>
      </c>
      <c r="E2438">
        <v>1</v>
      </c>
      <c r="G2438" t="s">
        <v>130</v>
      </c>
      <c r="I2438" t="s">
        <v>125</v>
      </c>
      <c r="Z2438" t="str">
        <f>IFERROR(MID(AA2438,FIND("-",H2438,1)+1,20),_xlfn.IFNA(VLOOKUP(F2438&amp;"-"&amp;AA2438,Ref_Kontak!$A:$E,4,FALSE),Ref_Kontak!$H$2))</f>
        <v>628999007703</v>
      </c>
      <c r="AA2438" t="str">
        <f t="shared" si="380"/>
        <v/>
      </c>
      <c r="AB2438" t="str">
        <f t="shared" si="381"/>
        <v/>
      </c>
      <c r="AC2438" t="str">
        <f t="shared" si="382"/>
        <v>628999007703</v>
      </c>
      <c r="AD2438" t="str">
        <f t="shared" si="383"/>
        <v>Halo+,+Visual+AI+5S+mendeteksi+Violation%3A+METALDET1-LINE+8</v>
      </c>
      <c r="AE2438" t="str">
        <f t="shared" si="384"/>
        <v>https://web.whatsapp.com/send/?phone=628999007703&amp;text=Halo+,+Visual+AI+5S+mendeteksi+Violation%3A+METALDET1-LINE+8&amp;type=phone_number&amp;app_absent=0</v>
      </c>
      <c r="AF2438" t="b">
        <f>IF(ISNA(VLOOKUP(D2438&amp;"-"&amp;AB2438, Ref_Kontak!$A:$E, 4, FALSE)), FALSE, TRUE)</f>
        <v>0</v>
      </c>
      <c r="AG2438" t="str">
        <f>_xlfn.IFNA(VLOOKUP(Z2438,Ref_Kontak!H:H,1,FALSE),"FALSE")</f>
        <v>628999007703</v>
      </c>
      <c r="AH2438" t="str">
        <f t="shared" si="385"/>
        <v>METALDET1-LINE 8</v>
      </c>
      <c r="AI2438">
        <f>IF(I2438="violation",COUNTIF($AH$1:AH2438,AH2438),0)</f>
        <v>1040</v>
      </c>
      <c r="AJ2438" t="str">
        <f t="shared" si="386"/>
        <v>violation-METALDET1</v>
      </c>
      <c r="AK2438">
        <f>IF(I2438="violation",COUNTIF($AJ$1:AJ2438,AJ2438),FALSE)</f>
        <v>1953</v>
      </c>
      <c r="AL2438">
        <f t="shared" si="387"/>
        <v>0</v>
      </c>
      <c r="AM2438">
        <f t="shared" si="388"/>
        <v>3</v>
      </c>
      <c r="AN2438" t="str">
        <f t="shared" si="389"/>
        <v>ALERT! 3 Violation founded @METALDET1</v>
      </c>
    </row>
    <row r="2439" spans="1:40">
      <c r="A2439" t="s">
        <v>120</v>
      </c>
      <c r="B2439" t="s">
        <v>121</v>
      </c>
      <c r="C2439" t="s">
        <v>1379</v>
      </c>
      <c r="D2439" t="s">
        <v>589</v>
      </c>
      <c r="E2439">
        <v>1</v>
      </c>
      <c r="G2439" t="s">
        <v>130</v>
      </c>
      <c r="I2439" t="s">
        <v>125</v>
      </c>
      <c r="Z2439" t="str">
        <f>IFERROR(MID(AA2439,FIND("-",H2439,1)+1,20),_xlfn.IFNA(VLOOKUP(F2439&amp;"-"&amp;AA2439,Ref_Kontak!$A:$E,4,FALSE),Ref_Kontak!$H$2))</f>
        <v>628999007703</v>
      </c>
      <c r="AA2439" t="str">
        <f t="shared" si="380"/>
        <v/>
      </c>
      <c r="AB2439" t="str">
        <f t="shared" si="381"/>
        <v/>
      </c>
      <c r="AC2439" t="str">
        <f t="shared" si="382"/>
        <v>628999007703</v>
      </c>
      <c r="AD2439" t="str">
        <f t="shared" si="383"/>
        <v>Halo+,+Visual+AI+5S+mendeteksi+Violation%3A+METALDET1-LINE+13</v>
      </c>
      <c r="AE2439" t="str">
        <f t="shared" si="384"/>
        <v>https://web.whatsapp.com/send/?phone=628999007703&amp;text=Halo+,+Visual+AI+5S+mendeteksi+Violation%3A+METALDET1-LINE+13&amp;type=phone_number&amp;app_absent=0</v>
      </c>
      <c r="AF2439" t="b">
        <f>IF(ISNA(VLOOKUP(D2439&amp;"-"&amp;AB2439, Ref_Kontak!$A:$E, 4, FALSE)), FALSE, TRUE)</f>
        <v>0</v>
      </c>
      <c r="AG2439" t="str">
        <f>_xlfn.IFNA(VLOOKUP(Z2439,Ref_Kontak!H:H,1,FALSE),"FALSE")</f>
        <v>628999007703</v>
      </c>
      <c r="AH2439" t="str">
        <f t="shared" si="385"/>
        <v>METALDET1-LINE 13</v>
      </c>
      <c r="AI2439">
        <f>IF(I2439="violation",COUNTIF($AH$1:AH2439,AH2439),0)</f>
        <v>876</v>
      </c>
      <c r="AJ2439" t="str">
        <f t="shared" si="386"/>
        <v>violation-METALDET1</v>
      </c>
      <c r="AK2439">
        <f>IF(I2439="violation",COUNTIF($AJ$1:AJ2439,AJ2439),FALSE)</f>
        <v>1954</v>
      </c>
      <c r="AL2439">
        <f t="shared" si="387"/>
        <v>0</v>
      </c>
      <c r="AM2439">
        <f t="shared" si="388"/>
        <v>3</v>
      </c>
      <c r="AN2439" t="str">
        <f t="shared" si="389"/>
        <v>ALERT! 3 Violation founded @METALDET1</v>
      </c>
    </row>
    <row r="2440" spans="1:40">
      <c r="A2440" t="s">
        <v>120</v>
      </c>
      <c r="B2440" t="s">
        <v>121</v>
      </c>
      <c r="C2440" t="s">
        <v>1379</v>
      </c>
      <c r="D2440" t="s">
        <v>129</v>
      </c>
      <c r="E2440">
        <v>1</v>
      </c>
      <c r="G2440" t="s">
        <v>130</v>
      </c>
      <c r="I2440" t="s">
        <v>125</v>
      </c>
      <c r="Z2440" t="str">
        <f>IFERROR(MID(AA2440,FIND("-",H2440,1)+1,20),_xlfn.IFNA(VLOOKUP(F2440&amp;"-"&amp;AA2440,Ref_Kontak!$A:$E,4,FALSE),Ref_Kontak!$H$2))</f>
        <v>628999007703</v>
      </c>
      <c r="AA2440" t="str">
        <f t="shared" si="380"/>
        <v/>
      </c>
      <c r="AB2440" t="str">
        <f t="shared" si="381"/>
        <v/>
      </c>
      <c r="AC2440" t="str">
        <f t="shared" si="382"/>
        <v>628999007703</v>
      </c>
      <c r="AD2440" t="str">
        <f t="shared" si="383"/>
        <v>Halo+,+Visual+AI+5S+mendeteksi+Violation%3A+METALDET1-LINE+8</v>
      </c>
      <c r="AE2440" t="str">
        <f t="shared" si="384"/>
        <v>https://web.whatsapp.com/send/?phone=628999007703&amp;text=Halo+,+Visual+AI+5S+mendeteksi+Violation%3A+METALDET1-LINE+8&amp;type=phone_number&amp;app_absent=0</v>
      </c>
      <c r="AF2440" t="b">
        <f>IF(ISNA(VLOOKUP(D2440&amp;"-"&amp;AB2440, Ref_Kontak!$A:$E, 4, FALSE)), FALSE, TRUE)</f>
        <v>0</v>
      </c>
      <c r="AG2440" t="str">
        <f>_xlfn.IFNA(VLOOKUP(Z2440,Ref_Kontak!H:H,1,FALSE),"FALSE")</f>
        <v>628999007703</v>
      </c>
      <c r="AH2440" t="str">
        <f t="shared" si="385"/>
        <v>METALDET1-LINE 8</v>
      </c>
      <c r="AI2440">
        <f>IF(I2440="violation",COUNTIF($AH$1:AH2440,AH2440),0)</f>
        <v>1041</v>
      </c>
      <c r="AJ2440" t="str">
        <f t="shared" si="386"/>
        <v>violation-METALDET1</v>
      </c>
      <c r="AK2440">
        <f>IF(I2440="violation",COUNTIF($AJ$1:AJ2440,AJ2440),FALSE)</f>
        <v>1955</v>
      </c>
      <c r="AL2440">
        <f t="shared" si="387"/>
        <v>0</v>
      </c>
      <c r="AM2440">
        <f t="shared" si="388"/>
        <v>3</v>
      </c>
      <c r="AN2440" t="str">
        <f t="shared" si="389"/>
        <v>ALERT! 3 Violation founded @METALDET1</v>
      </c>
    </row>
    <row r="2441" spans="1:40">
      <c r="A2441" t="s">
        <v>120</v>
      </c>
      <c r="B2441" t="s">
        <v>121</v>
      </c>
      <c r="C2441" t="s">
        <v>1379</v>
      </c>
      <c r="D2441" t="s">
        <v>52</v>
      </c>
      <c r="E2441">
        <v>1</v>
      </c>
      <c r="G2441" t="s">
        <v>130</v>
      </c>
      <c r="I2441" t="s">
        <v>125</v>
      </c>
      <c r="Z2441" t="str">
        <f>IFERROR(MID(AA2441,FIND("-",H2441,1)+1,20),_xlfn.IFNA(VLOOKUP(F2441&amp;"-"&amp;AA2441,Ref_Kontak!$A:$E,4,FALSE),Ref_Kontak!$H$2))</f>
        <v>628999007703</v>
      </c>
      <c r="AA2441" t="str">
        <f t="shared" si="380"/>
        <v/>
      </c>
      <c r="AB2441" t="str">
        <f t="shared" si="381"/>
        <v/>
      </c>
      <c r="AC2441" t="str">
        <f t="shared" si="382"/>
        <v>628999007703</v>
      </c>
      <c r="AD2441" t="str">
        <f t="shared" si="383"/>
        <v>Halo+,+Visual+AI+5S+mendeteksi+Violation%3A+METALDET1-LINE+14</v>
      </c>
      <c r="AE2441" t="str">
        <f t="shared" si="384"/>
        <v>https://web.whatsapp.com/send/?phone=628999007703&amp;text=Halo+,+Visual+AI+5S+mendeteksi+Violation%3A+METALDET1-LINE+14&amp;type=phone_number&amp;app_absent=0</v>
      </c>
      <c r="AF2441" t="b">
        <f>IF(ISNA(VLOOKUP(D2441&amp;"-"&amp;AB2441, Ref_Kontak!$A:$E, 4, FALSE)), FALSE, TRUE)</f>
        <v>0</v>
      </c>
      <c r="AG2441" t="str">
        <f>_xlfn.IFNA(VLOOKUP(Z2441,Ref_Kontak!H:H,1,FALSE),"FALSE")</f>
        <v>628999007703</v>
      </c>
      <c r="AH2441" t="str">
        <f t="shared" si="385"/>
        <v>METALDET1-LINE 14</v>
      </c>
      <c r="AI2441">
        <f>IF(I2441="violation",COUNTIF($AH$1:AH2441,AH2441),0)</f>
        <v>40</v>
      </c>
      <c r="AJ2441" t="str">
        <f t="shared" si="386"/>
        <v>violation-METALDET1</v>
      </c>
      <c r="AK2441">
        <f>IF(I2441="violation",COUNTIF($AJ$1:AJ2441,AJ2441),FALSE)</f>
        <v>1956</v>
      </c>
      <c r="AL2441">
        <f t="shared" si="387"/>
        <v>0</v>
      </c>
      <c r="AM2441">
        <f t="shared" si="388"/>
        <v>3</v>
      </c>
      <c r="AN2441" t="str">
        <f t="shared" si="389"/>
        <v>ALERT! 3 Violation founded @METALDET1</v>
      </c>
    </row>
    <row r="2442" spans="1:40">
      <c r="A2442" t="s">
        <v>120</v>
      </c>
      <c r="B2442" t="s">
        <v>121</v>
      </c>
      <c r="C2442" t="s">
        <v>1379</v>
      </c>
      <c r="D2442" t="s">
        <v>589</v>
      </c>
      <c r="E2442">
        <v>1</v>
      </c>
      <c r="G2442" t="s">
        <v>130</v>
      </c>
      <c r="I2442" t="s">
        <v>125</v>
      </c>
      <c r="Z2442" t="str">
        <f>IFERROR(MID(AA2442,FIND("-",H2442,1)+1,20),_xlfn.IFNA(VLOOKUP(F2442&amp;"-"&amp;AA2442,Ref_Kontak!$A:$E,4,FALSE),Ref_Kontak!$H$2))</f>
        <v>628999007703</v>
      </c>
      <c r="AA2442" t="str">
        <f t="shared" si="380"/>
        <v/>
      </c>
      <c r="AB2442" t="str">
        <f t="shared" si="381"/>
        <v/>
      </c>
      <c r="AC2442" t="str">
        <f t="shared" si="382"/>
        <v>628999007703</v>
      </c>
      <c r="AD2442" t="str">
        <f t="shared" si="383"/>
        <v>Halo+,+Visual+AI+5S+mendeteksi+Violation%3A+METALDET1-LINE+13</v>
      </c>
      <c r="AE2442" t="str">
        <f t="shared" si="384"/>
        <v>https://web.whatsapp.com/send/?phone=628999007703&amp;text=Halo+,+Visual+AI+5S+mendeteksi+Violation%3A+METALDET1-LINE+13&amp;type=phone_number&amp;app_absent=0</v>
      </c>
      <c r="AF2442" t="b">
        <f>IF(ISNA(VLOOKUP(D2442&amp;"-"&amp;AB2442, Ref_Kontak!$A:$E, 4, FALSE)), FALSE, TRUE)</f>
        <v>0</v>
      </c>
      <c r="AG2442" t="str">
        <f>_xlfn.IFNA(VLOOKUP(Z2442,Ref_Kontak!H:H,1,FALSE),"FALSE")</f>
        <v>628999007703</v>
      </c>
      <c r="AH2442" t="str">
        <f t="shared" si="385"/>
        <v>METALDET1-LINE 13</v>
      </c>
      <c r="AI2442">
        <f>IF(I2442="violation",COUNTIF($AH$1:AH2442,AH2442),0)</f>
        <v>877</v>
      </c>
      <c r="AJ2442" t="str">
        <f t="shared" si="386"/>
        <v>violation-METALDET1</v>
      </c>
      <c r="AK2442">
        <f>IF(I2442="violation",COUNTIF($AJ$1:AJ2442,AJ2442),FALSE)</f>
        <v>1957</v>
      </c>
      <c r="AL2442">
        <f t="shared" si="387"/>
        <v>0</v>
      </c>
      <c r="AM2442">
        <f t="shared" si="388"/>
        <v>3</v>
      </c>
      <c r="AN2442" t="str">
        <f t="shared" si="389"/>
        <v>ALERT! 3 Violation founded @METALDET1</v>
      </c>
    </row>
    <row r="2443" spans="1:40">
      <c r="A2443" t="s">
        <v>120</v>
      </c>
      <c r="B2443" t="s">
        <v>121</v>
      </c>
      <c r="C2443" t="s">
        <v>1379</v>
      </c>
      <c r="D2443" t="s">
        <v>52</v>
      </c>
      <c r="E2443">
        <v>1</v>
      </c>
      <c r="G2443" t="s">
        <v>130</v>
      </c>
      <c r="I2443" t="s">
        <v>125</v>
      </c>
      <c r="Z2443" t="str">
        <f>IFERROR(MID(AA2443,FIND("-",H2443,1)+1,20),_xlfn.IFNA(VLOOKUP(F2443&amp;"-"&amp;AA2443,Ref_Kontak!$A:$E,4,FALSE),Ref_Kontak!$H$2))</f>
        <v>628999007703</v>
      </c>
      <c r="AA2443" t="str">
        <f t="shared" si="380"/>
        <v/>
      </c>
      <c r="AB2443" t="str">
        <f t="shared" si="381"/>
        <v/>
      </c>
      <c r="AC2443" t="str">
        <f t="shared" si="382"/>
        <v>628999007703</v>
      </c>
      <c r="AD2443" t="str">
        <f t="shared" si="383"/>
        <v>Halo+,+Visual+AI+5S+mendeteksi+Violation%3A+METALDET1-LINE+14</v>
      </c>
      <c r="AE2443" t="str">
        <f t="shared" si="384"/>
        <v>https://web.whatsapp.com/send/?phone=628999007703&amp;text=Halo+,+Visual+AI+5S+mendeteksi+Violation%3A+METALDET1-LINE+14&amp;type=phone_number&amp;app_absent=0</v>
      </c>
      <c r="AF2443" t="b">
        <f>IF(ISNA(VLOOKUP(D2443&amp;"-"&amp;AB2443, Ref_Kontak!$A:$E, 4, FALSE)), FALSE, TRUE)</f>
        <v>0</v>
      </c>
      <c r="AG2443" t="str">
        <f>_xlfn.IFNA(VLOOKUP(Z2443,Ref_Kontak!H:H,1,FALSE),"FALSE")</f>
        <v>628999007703</v>
      </c>
      <c r="AH2443" t="str">
        <f t="shared" si="385"/>
        <v>METALDET1-LINE 14</v>
      </c>
      <c r="AI2443">
        <f>IF(I2443="violation",COUNTIF($AH$1:AH2443,AH2443),0)</f>
        <v>41</v>
      </c>
      <c r="AJ2443" t="str">
        <f t="shared" si="386"/>
        <v>violation-METALDET1</v>
      </c>
      <c r="AK2443">
        <f>IF(I2443="violation",COUNTIF($AJ$1:AJ2443,AJ2443),FALSE)</f>
        <v>1958</v>
      </c>
      <c r="AL2443">
        <f t="shared" si="387"/>
        <v>0</v>
      </c>
      <c r="AM2443">
        <f t="shared" si="388"/>
        <v>3</v>
      </c>
      <c r="AN2443" t="str">
        <f t="shared" si="389"/>
        <v>ALERT! 3 Violation founded @METALDET1</v>
      </c>
    </row>
    <row r="2444" spans="1:40">
      <c r="A2444" t="s">
        <v>120</v>
      </c>
      <c r="B2444" t="s">
        <v>121</v>
      </c>
      <c r="C2444" t="s">
        <v>1380</v>
      </c>
      <c r="D2444" t="s">
        <v>129</v>
      </c>
      <c r="E2444">
        <v>1</v>
      </c>
      <c r="G2444" t="s">
        <v>130</v>
      </c>
      <c r="I2444" t="s">
        <v>125</v>
      </c>
      <c r="Z2444" t="str">
        <f>IFERROR(MID(AA2444,FIND("-",H2444,1)+1,20),_xlfn.IFNA(VLOOKUP(F2444&amp;"-"&amp;AA2444,Ref_Kontak!$A:$E,4,FALSE),Ref_Kontak!$H$2))</f>
        <v>628999007703</v>
      </c>
      <c r="AA2444" t="str">
        <f t="shared" si="380"/>
        <v/>
      </c>
      <c r="AB2444" t="str">
        <f t="shared" si="381"/>
        <v/>
      </c>
      <c r="AC2444" t="str">
        <f t="shared" si="382"/>
        <v>628999007703</v>
      </c>
      <c r="AD2444" t="str">
        <f t="shared" si="383"/>
        <v>Halo+,+Visual+AI+5S+mendeteksi+Violation%3A+METALDET1-LINE+8</v>
      </c>
      <c r="AE2444" t="str">
        <f t="shared" si="384"/>
        <v>https://web.whatsapp.com/send/?phone=628999007703&amp;text=Halo+,+Visual+AI+5S+mendeteksi+Violation%3A+METALDET1-LINE+8&amp;type=phone_number&amp;app_absent=0</v>
      </c>
      <c r="AF2444" t="b">
        <f>IF(ISNA(VLOOKUP(D2444&amp;"-"&amp;AB2444, Ref_Kontak!$A:$E, 4, FALSE)), FALSE, TRUE)</f>
        <v>0</v>
      </c>
      <c r="AG2444" t="str">
        <f>_xlfn.IFNA(VLOOKUP(Z2444,Ref_Kontak!H:H,1,FALSE),"FALSE")</f>
        <v>628999007703</v>
      </c>
      <c r="AH2444" t="str">
        <f t="shared" si="385"/>
        <v>METALDET1-LINE 8</v>
      </c>
      <c r="AI2444">
        <f>IF(I2444="violation",COUNTIF($AH$1:AH2444,AH2444),0)</f>
        <v>1042</v>
      </c>
      <c r="AJ2444" t="str">
        <f t="shared" si="386"/>
        <v>violation-METALDET1</v>
      </c>
      <c r="AK2444">
        <f>IF(I2444="violation",COUNTIF($AJ$1:AJ2444,AJ2444),FALSE)</f>
        <v>1959</v>
      </c>
      <c r="AL2444">
        <f t="shared" si="387"/>
        <v>0</v>
      </c>
      <c r="AM2444">
        <f t="shared" si="388"/>
        <v>3</v>
      </c>
      <c r="AN2444" t="str">
        <f t="shared" si="389"/>
        <v>ALERT! 3 Violation founded @METALDET1</v>
      </c>
    </row>
    <row r="2445" spans="1:40">
      <c r="A2445" t="s">
        <v>120</v>
      </c>
      <c r="B2445" t="s">
        <v>121</v>
      </c>
      <c r="C2445" t="s">
        <v>1381</v>
      </c>
      <c r="D2445" t="s">
        <v>589</v>
      </c>
      <c r="E2445">
        <v>1</v>
      </c>
      <c r="G2445" t="s">
        <v>130</v>
      </c>
      <c r="I2445" t="s">
        <v>125</v>
      </c>
      <c r="Z2445" t="str">
        <f>IFERROR(MID(AA2445,FIND("-",H2445,1)+1,20),_xlfn.IFNA(VLOOKUP(F2445&amp;"-"&amp;AA2445,Ref_Kontak!$A:$E,4,FALSE),Ref_Kontak!$H$2))</f>
        <v>628999007703</v>
      </c>
      <c r="AA2445" t="str">
        <f t="shared" si="380"/>
        <v/>
      </c>
      <c r="AB2445" t="str">
        <f t="shared" si="381"/>
        <v/>
      </c>
      <c r="AC2445" t="str">
        <f t="shared" si="382"/>
        <v>628999007703</v>
      </c>
      <c r="AD2445" t="str">
        <f t="shared" si="383"/>
        <v>Halo+,+Visual+AI+5S+mendeteksi+Violation%3A+METALDET1-LINE+13</v>
      </c>
      <c r="AE2445" t="str">
        <f t="shared" si="384"/>
        <v>https://web.whatsapp.com/send/?phone=628999007703&amp;text=Halo+,+Visual+AI+5S+mendeteksi+Violation%3A+METALDET1-LINE+13&amp;type=phone_number&amp;app_absent=0</v>
      </c>
      <c r="AF2445" t="b">
        <f>IF(ISNA(VLOOKUP(D2445&amp;"-"&amp;AB2445, Ref_Kontak!$A:$E, 4, FALSE)), FALSE, TRUE)</f>
        <v>0</v>
      </c>
      <c r="AG2445" t="str">
        <f>_xlfn.IFNA(VLOOKUP(Z2445,Ref_Kontak!H:H,1,FALSE),"FALSE")</f>
        <v>628999007703</v>
      </c>
      <c r="AH2445" t="str">
        <f t="shared" si="385"/>
        <v>METALDET1-LINE 13</v>
      </c>
      <c r="AI2445">
        <f>IF(I2445="violation",COUNTIF($AH$1:AH2445,AH2445),0)</f>
        <v>878</v>
      </c>
      <c r="AJ2445" t="str">
        <f t="shared" si="386"/>
        <v>violation-METALDET1</v>
      </c>
      <c r="AK2445">
        <f>IF(I2445="violation",COUNTIF($AJ$1:AJ2445,AJ2445),FALSE)</f>
        <v>1960</v>
      </c>
      <c r="AL2445">
        <f t="shared" si="387"/>
        <v>0</v>
      </c>
      <c r="AM2445">
        <f t="shared" si="388"/>
        <v>3</v>
      </c>
      <c r="AN2445" t="str">
        <f t="shared" si="389"/>
        <v>ALERT! 3 Violation founded @METALDET1</v>
      </c>
    </row>
    <row r="2446" spans="1:40">
      <c r="A2446" t="s">
        <v>120</v>
      </c>
      <c r="B2446" t="s">
        <v>121</v>
      </c>
      <c r="C2446" t="s">
        <v>1381</v>
      </c>
      <c r="D2446" t="s">
        <v>129</v>
      </c>
      <c r="E2446">
        <v>1</v>
      </c>
      <c r="G2446" t="s">
        <v>130</v>
      </c>
      <c r="I2446" t="s">
        <v>125</v>
      </c>
      <c r="Z2446" t="str">
        <f>IFERROR(MID(AA2446,FIND("-",H2446,1)+1,20),_xlfn.IFNA(VLOOKUP(F2446&amp;"-"&amp;AA2446,Ref_Kontak!$A:$E,4,FALSE),Ref_Kontak!$H$2))</f>
        <v>628999007703</v>
      </c>
      <c r="AA2446" t="str">
        <f t="shared" si="380"/>
        <v/>
      </c>
      <c r="AB2446" t="str">
        <f t="shared" si="381"/>
        <v/>
      </c>
      <c r="AC2446" t="str">
        <f t="shared" si="382"/>
        <v>628999007703</v>
      </c>
      <c r="AD2446" t="str">
        <f t="shared" si="383"/>
        <v>Halo+,+Visual+AI+5S+mendeteksi+Violation%3A+METALDET1-LINE+8</v>
      </c>
      <c r="AE2446" t="str">
        <f t="shared" si="384"/>
        <v>https://web.whatsapp.com/send/?phone=628999007703&amp;text=Halo+,+Visual+AI+5S+mendeteksi+Violation%3A+METALDET1-LINE+8&amp;type=phone_number&amp;app_absent=0</v>
      </c>
      <c r="AF2446" t="b">
        <f>IF(ISNA(VLOOKUP(D2446&amp;"-"&amp;AB2446, Ref_Kontak!$A:$E, 4, FALSE)), FALSE, TRUE)</f>
        <v>0</v>
      </c>
      <c r="AG2446" t="str">
        <f>_xlfn.IFNA(VLOOKUP(Z2446,Ref_Kontak!H:H,1,FALSE),"FALSE")</f>
        <v>628999007703</v>
      </c>
      <c r="AH2446" t="str">
        <f t="shared" si="385"/>
        <v>METALDET1-LINE 8</v>
      </c>
      <c r="AI2446">
        <f>IF(I2446="violation",COUNTIF($AH$1:AH2446,AH2446),0)</f>
        <v>1043</v>
      </c>
      <c r="AJ2446" t="str">
        <f t="shared" si="386"/>
        <v>violation-METALDET1</v>
      </c>
      <c r="AK2446">
        <f>IF(I2446="violation",COUNTIF($AJ$1:AJ2446,AJ2446),FALSE)</f>
        <v>1961</v>
      </c>
      <c r="AL2446">
        <f t="shared" si="387"/>
        <v>0</v>
      </c>
      <c r="AM2446">
        <f t="shared" si="388"/>
        <v>3</v>
      </c>
      <c r="AN2446" t="str">
        <f t="shared" si="389"/>
        <v>ALERT! 3 Violation founded @METALDET1</v>
      </c>
    </row>
    <row r="2447" spans="1:40">
      <c r="A2447" t="s">
        <v>120</v>
      </c>
      <c r="B2447" t="s">
        <v>121</v>
      </c>
      <c r="C2447" t="s">
        <v>1381</v>
      </c>
      <c r="D2447" t="s">
        <v>52</v>
      </c>
      <c r="E2447">
        <v>1</v>
      </c>
      <c r="G2447" t="s">
        <v>130</v>
      </c>
      <c r="I2447" t="s">
        <v>125</v>
      </c>
      <c r="Z2447" t="str">
        <f>IFERROR(MID(AA2447,FIND("-",H2447,1)+1,20),_xlfn.IFNA(VLOOKUP(F2447&amp;"-"&amp;AA2447,Ref_Kontak!$A:$E,4,FALSE),Ref_Kontak!$H$2))</f>
        <v>628999007703</v>
      </c>
      <c r="AA2447" t="str">
        <f t="shared" si="380"/>
        <v/>
      </c>
      <c r="AB2447" t="str">
        <f t="shared" si="381"/>
        <v/>
      </c>
      <c r="AC2447" t="str">
        <f t="shared" si="382"/>
        <v>628999007703</v>
      </c>
      <c r="AD2447" t="str">
        <f t="shared" si="383"/>
        <v>Halo+,+Visual+AI+5S+mendeteksi+Violation%3A+METALDET1-LINE+14</v>
      </c>
      <c r="AE2447" t="str">
        <f t="shared" si="384"/>
        <v>https://web.whatsapp.com/send/?phone=628999007703&amp;text=Halo+,+Visual+AI+5S+mendeteksi+Violation%3A+METALDET1-LINE+14&amp;type=phone_number&amp;app_absent=0</v>
      </c>
      <c r="AF2447" t="b">
        <f>IF(ISNA(VLOOKUP(D2447&amp;"-"&amp;AB2447, Ref_Kontak!$A:$E, 4, FALSE)), FALSE, TRUE)</f>
        <v>0</v>
      </c>
      <c r="AG2447" t="str">
        <f>_xlfn.IFNA(VLOOKUP(Z2447,Ref_Kontak!H:H,1,FALSE),"FALSE")</f>
        <v>628999007703</v>
      </c>
      <c r="AH2447" t="str">
        <f t="shared" si="385"/>
        <v>METALDET1-LINE 14</v>
      </c>
      <c r="AI2447">
        <f>IF(I2447="violation",COUNTIF($AH$1:AH2447,AH2447),0)</f>
        <v>42</v>
      </c>
      <c r="AJ2447" t="str">
        <f t="shared" si="386"/>
        <v>violation-METALDET1</v>
      </c>
      <c r="AK2447">
        <f>IF(I2447="violation",COUNTIF($AJ$1:AJ2447,AJ2447),FALSE)</f>
        <v>1962</v>
      </c>
      <c r="AL2447">
        <f t="shared" si="387"/>
        <v>0</v>
      </c>
      <c r="AM2447">
        <f t="shared" si="388"/>
        <v>3</v>
      </c>
      <c r="AN2447" t="str">
        <f t="shared" si="389"/>
        <v>ALERT! 3 Violation founded @METALDET1</v>
      </c>
    </row>
    <row r="2448" spans="1:40">
      <c r="A2448" t="s">
        <v>120</v>
      </c>
      <c r="B2448" t="s">
        <v>121</v>
      </c>
      <c r="C2448" t="s">
        <v>1382</v>
      </c>
      <c r="D2448" t="s">
        <v>129</v>
      </c>
      <c r="E2448">
        <v>1</v>
      </c>
      <c r="G2448" t="s">
        <v>130</v>
      </c>
      <c r="I2448" t="s">
        <v>125</v>
      </c>
      <c r="Z2448" t="str">
        <f>IFERROR(MID(AA2448,FIND("-",H2448,1)+1,20),_xlfn.IFNA(VLOOKUP(F2448&amp;"-"&amp;AA2448,Ref_Kontak!$A:$E,4,FALSE),Ref_Kontak!$H$2))</f>
        <v>628999007703</v>
      </c>
      <c r="AA2448" t="str">
        <f t="shared" si="380"/>
        <v/>
      </c>
      <c r="AB2448" t="str">
        <f t="shared" si="381"/>
        <v/>
      </c>
      <c r="AC2448" t="str">
        <f t="shared" si="382"/>
        <v>628999007703</v>
      </c>
      <c r="AD2448" t="str">
        <f t="shared" si="383"/>
        <v>Halo+,+Visual+AI+5S+mendeteksi+Violation%3A+METALDET1-LINE+8</v>
      </c>
      <c r="AE2448" t="str">
        <f t="shared" si="384"/>
        <v>https://web.whatsapp.com/send/?phone=628999007703&amp;text=Halo+,+Visual+AI+5S+mendeteksi+Violation%3A+METALDET1-LINE+8&amp;type=phone_number&amp;app_absent=0</v>
      </c>
      <c r="AF2448" t="b">
        <f>IF(ISNA(VLOOKUP(D2448&amp;"-"&amp;AB2448, Ref_Kontak!$A:$E, 4, FALSE)), FALSE, TRUE)</f>
        <v>0</v>
      </c>
      <c r="AG2448" t="str">
        <f>_xlfn.IFNA(VLOOKUP(Z2448,Ref_Kontak!H:H,1,FALSE),"FALSE")</f>
        <v>628999007703</v>
      </c>
      <c r="AH2448" t="str">
        <f t="shared" si="385"/>
        <v>METALDET1-LINE 8</v>
      </c>
      <c r="AI2448">
        <f>IF(I2448="violation",COUNTIF($AH$1:AH2448,AH2448),0)</f>
        <v>1044</v>
      </c>
      <c r="AJ2448" t="str">
        <f t="shared" si="386"/>
        <v>violation-METALDET1</v>
      </c>
      <c r="AK2448">
        <f>IF(I2448="violation",COUNTIF($AJ$1:AJ2448,AJ2448),FALSE)</f>
        <v>1963</v>
      </c>
      <c r="AL2448">
        <f t="shared" si="387"/>
        <v>0</v>
      </c>
      <c r="AM2448">
        <f t="shared" si="388"/>
        <v>3</v>
      </c>
      <c r="AN2448" t="str">
        <f t="shared" si="389"/>
        <v>ALERT! 3 Violation founded @METALDET1</v>
      </c>
    </row>
    <row r="2449" spans="1:40">
      <c r="A2449" t="s">
        <v>120</v>
      </c>
      <c r="B2449" t="s">
        <v>121</v>
      </c>
      <c r="C2449" t="s">
        <v>1382</v>
      </c>
      <c r="D2449" t="s">
        <v>589</v>
      </c>
      <c r="E2449">
        <v>1</v>
      </c>
      <c r="G2449" t="s">
        <v>130</v>
      </c>
      <c r="I2449" t="s">
        <v>125</v>
      </c>
      <c r="Z2449" t="str">
        <f>IFERROR(MID(AA2449,FIND("-",H2449,1)+1,20),_xlfn.IFNA(VLOOKUP(F2449&amp;"-"&amp;AA2449,Ref_Kontak!$A:$E,4,FALSE),Ref_Kontak!$H$2))</f>
        <v>628999007703</v>
      </c>
      <c r="AA2449" t="str">
        <f t="shared" si="380"/>
        <v/>
      </c>
      <c r="AB2449" t="str">
        <f t="shared" si="381"/>
        <v/>
      </c>
      <c r="AC2449" t="str">
        <f t="shared" si="382"/>
        <v>628999007703</v>
      </c>
      <c r="AD2449" t="str">
        <f t="shared" si="383"/>
        <v>Halo+,+Visual+AI+5S+mendeteksi+Violation%3A+METALDET1-LINE+13</v>
      </c>
      <c r="AE2449" t="str">
        <f t="shared" si="384"/>
        <v>https://web.whatsapp.com/send/?phone=628999007703&amp;text=Halo+,+Visual+AI+5S+mendeteksi+Violation%3A+METALDET1-LINE+13&amp;type=phone_number&amp;app_absent=0</v>
      </c>
      <c r="AF2449" t="b">
        <f>IF(ISNA(VLOOKUP(D2449&amp;"-"&amp;AB2449, Ref_Kontak!$A:$E, 4, FALSE)), FALSE, TRUE)</f>
        <v>0</v>
      </c>
      <c r="AG2449" t="str">
        <f>_xlfn.IFNA(VLOOKUP(Z2449,Ref_Kontak!H:H,1,FALSE),"FALSE")</f>
        <v>628999007703</v>
      </c>
      <c r="AH2449" t="str">
        <f t="shared" si="385"/>
        <v>METALDET1-LINE 13</v>
      </c>
      <c r="AI2449">
        <f>IF(I2449="violation",COUNTIF($AH$1:AH2449,AH2449),0)</f>
        <v>879</v>
      </c>
      <c r="AJ2449" t="str">
        <f t="shared" si="386"/>
        <v>violation-METALDET1</v>
      </c>
      <c r="AK2449">
        <f>IF(I2449="violation",COUNTIF($AJ$1:AJ2449,AJ2449),FALSE)</f>
        <v>1964</v>
      </c>
      <c r="AL2449">
        <f t="shared" si="387"/>
        <v>0</v>
      </c>
      <c r="AM2449">
        <f t="shared" si="388"/>
        <v>3</v>
      </c>
      <c r="AN2449" t="str">
        <f t="shared" si="389"/>
        <v>ALERT! 3 Violation founded @METALDET1</v>
      </c>
    </row>
    <row r="2450" spans="1:40">
      <c r="A2450" t="s">
        <v>120</v>
      </c>
      <c r="B2450" t="s">
        <v>121</v>
      </c>
      <c r="C2450" t="s">
        <v>1382</v>
      </c>
      <c r="D2450" t="s">
        <v>52</v>
      </c>
      <c r="E2450">
        <v>1</v>
      </c>
      <c r="G2450" t="s">
        <v>130</v>
      </c>
      <c r="I2450" t="s">
        <v>125</v>
      </c>
      <c r="Z2450" t="str">
        <f>IFERROR(MID(AA2450,FIND("-",H2450,1)+1,20),_xlfn.IFNA(VLOOKUP(F2450&amp;"-"&amp;AA2450,Ref_Kontak!$A:$E,4,FALSE),Ref_Kontak!$H$2))</f>
        <v>628999007703</v>
      </c>
      <c r="AA2450" t="str">
        <f t="shared" si="380"/>
        <v/>
      </c>
      <c r="AB2450" t="str">
        <f t="shared" si="381"/>
        <v/>
      </c>
      <c r="AC2450" t="str">
        <f t="shared" si="382"/>
        <v>628999007703</v>
      </c>
      <c r="AD2450" t="str">
        <f t="shared" si="383"/>
        <v>Halo+,+Visual+AI+5S+mendeteksi+Violation%3A+METALDET1-LINE+14</v>
      </c>
      <c r="AE2450" t="str">
        <f t="shared" si="384"/>
        <v>https://web.whatsapp.com/send/?phone=628999007703&amp;text=Halo+,+Visual+AI+5S+mendeteksi+Violation%3A+METALDET1-LINE+14&amp;type=phone_number&amp;app_absent=0</v>
      </c>
      <c r="AF2450" t="b">
        <f>IF(ISNA(VLOOKUP(D2450&amp;"-"&amp;AB2450, Ref_Kontak!$A:$E, 4, FALSE)), FALSE, TRUE)</f>
        <v>0</v>
      </c>
      <c r="AG2450" t="str">
        <f>_xlfn.IFNA(VLOOKUP(Z2450,Ref_Kontak!H:H,1,FALSE),"FALSE")</f>
        <v>628999007703</v>
      </c>
      <c r="AH2450" t="str">
        <f t="shared" si="385"/>
        <v>METALDET1-LINE 14</v>
      </c>
      <c r="AI2450">
        <f>IF(I2450="violation",COUNTIF($AH$1:AH2450,AH2450),0)</f>
        <v>43</v>
      </c>
      <c r="AJ2450" t="str">
        <f t="shared" si="386"/>
        <v>violation-METALDET1</v>
      </c>
      <c r="AK2450">
        <f>IF(I2450="violation",COUNTIF($AJ$1:AJ2450,AJ2450),FALSE)</f>
        <v>1965</v>
      </c>
      <c r="AL2450">
        <f t="shared" si="387"/>
        <v>0</v>
      </c>
      <c r="AM2450">
        <f t="shared" si="388"/>
        <v>3</v>
      </c>
      <c r="AN2450" t="str">
        <f t="shared" si="389"/>
        <v>ALERT! 3 Violation founded @METALDET1</v>
      </c>
    </row>
    <row r="2451" spans="1:40">
      <c r="A2451" t="s">
        <v>120</v>
      </c>
      <c r="B2451" t="s">
        <v>121</v>
      </c>
      <c r="C2451" t="s">
        <v>1383</v>
      </c>
      <c r="D2451" t="s">
        <v>129</v>
      </c>
      <c r="E2451">
        <v>1</v>
      </c>
      <c r="G2451" t="s">
        <v>130</v>
      </c>
      <c r="I2451" t="s">
        <v>125</v>
      </c>
      <c r="Z2451" t="str">
        <f>IFERROR(MID(AA2451,FIND("-",H2451,1)+1,20),_xlfn.IFNA(VLOOKUP(F2451&amp;"-"&amp;AA2451,Ref_Kontak!$A:$E,4,FALSE),Ref_Kontak!$H$2))</f>
        <v>628999007703</v>
      </c>
      <c r="AA2451" t="str">
        <f t="shared" si="380"/>
        <v/>
      </c>
      <c r="AB2451" t="str">
        <f t="shared" si="381"/>
        <v/>
      </c>
      <c r="AC2451" t="str">
        <f t="shared" si="382"/>
        <v>628999007703</v>
      </c>
      <c r="AD2451" t="str">
        <f t="shared" si="383"/>
        <v>Halo+,+Visual+AI+5S+mendeteksi+Violation%3A+METALDET1-LINE+8</v>
      </c>
      <c r="AE2451" t="str">
        <f t="shared" si="384"/>
        <v>https://web.whatsapp.com/send/?phone=628999007703&amp;text=Halo+,+Visual+AI+5S+mendeteksi+Violation%3A+METALDET1-LINE+8&amp;type=phone_number&amp;app_absent=0</v>
      </c>
      <c r="AF2451" t="b">
        <f>IF(ISNA(VLOOKUP(D2451&amp;"-"&amp;AB2451, Ref_Kontak!$A:$E, 4, FALSE)), FALSE, TRUE)</f>
        <v>0</v>
      </c>
      <c r="AG2451" t="str">
        <f>_xlfn.IFNA(VLOOKUP(Z2451,Ref_Kontak!H:H,1,FALSE),"FALSE")</f>
        <v>628999007703</v>
      </c>
      <c r="AH2451" t="str">
        <f t="shared" si="385"/>
        <v>METALDET1-LINE 8</v>
      </c>
      <c r="AI2451">
        <f>IF(I2451="violation",COUNTIF($AH$1:AH2451,AH2451),0)</f>
        <v>1045</v>
      </c>
      <c r="AJ2451" t="str">
        <f t="shared" si="386"/>
        <v>violation-METALDET1</v>
      </c>
      <c r="AK2451">
        <f>IF(I2451="violation",COUNTIF($AJ$1:AJ2451,AJ2451),FALSE)</f>
        <v>1966</v>
      </c>
      <c r="AL2451">
        <f t="shared" si="387"/>
        <v>0</v>
      </c>
      <c r="AM2451">
        <f t="shared" si="388"/>
        <v>3</v>
      </c>
      <c r="AN2451" t="str">
        <f t="shared" si="389"/>
        <v>ALERT! 3 Violation founded @METALDET1</v>
      </c>
    </row>
    <row r="2452" spans="1:40">
      <c r="A2452" t="s">
        <v>120</v>
      </c>
      <c r="B2452" t="s">
        <v>121</v>
      </c>
      <c r="C2452" t="s">
        <v>1384</v>
      </c>
      <c r="D2452" t="s">
        <v>589</v>
      </c>
      <c r="E2452">
        <v>1</v>
      </c>
      <c r="G2452" t="s">
        <v>130</v>
      </c>
      <c r="I2452" t="s">
        <v>125</v>
      </c>
      <c r="Z2452" t="str">
        <f>IFERROR(MID(AA2452,FIND("-",H2452,1)+1,20),_xlfn.IFNA(VLOOKUP(F2452&amp;"-"&amp;AA2452,Ref_Kontak!$A:$E,4,FALSE),Ref_Kontak!$H$2))</f>
        <v>628999007703</v>
      </c>
      <c r="AA2452" t="str">
        <f t="shared" si="380"/>
        <v/>
      </c>
      <c r="AB2452" t="str">
        <f t="shared" si="381"/>
        <v/>
      </c>
      <c r="AC2452" t="str">
        <f t="shared" si="382"/>
        <v>628999007703</v>
      </c>
      <c r="AD2452" t="str">
        <f t="shared" si="383"/>
        <v>Halo+,+Visual+AI+5S+mendeteksi+Violation%3A+METALDET1-LINE+13</v>
      </c>
      <c r="AE2452" t="str">
        <f t="shared" si="384"/>
        <v>https://web.whatsapp.com/send/?phone=628999007703&amp;text=Halo+,+Visual+AI+5S+mendeteksi+Violation%3A+METALDET1-LINE+13&amp;type=phone_number&amp;app_absent=0</v>
      </c>
      <c r="AF2452" t="b">
        <f>IF(ISNA(VLOOKUP(D2452&amp;"-"&amp;AB2452, Ref_Kontak!$A:$E, 4, FALSE)), FALSE, TRUE)</f>
        <v>0</v>
      </c>
      <c r="AG2452" t="str">
        <f>_xlfn.IFNA(VLOOKUP(Z2452,Ref_Kontak!H:H,1,FALSE),"FALSE")</f>
        <v>628999007703</v>
      </c>
      <c r="AH2452" t="str">
        <f t="shared" si="385"/>
        <v>METALDET1-LINE 13</v>
      </c>
      <c r="AI2452">
        <f>IF(I2452="violation",COUNTIF($AH$1:AH2452,AH2452),0)</f>
        <v>880</v>
      </c>
      <c r="AJ2452" t="str">
        <f t="shared" si="386"/>
        <v>violation-METALDET1</v>
      </c>
      <c r="AK2452">
        <f>IF(I2452="violation",COUNTIF($AJ$1:AJ2452,AJ2452),FALSE)</f>
        <v>1967</v>
      </c>
      <c r="AL2452">
        <f t="shared" si="387"/>
        <v>0</v>
      </c>
      <c r="AM2452">
        <f t="shared" si="388"/>
        <v>3</v>
      </c>
      <c r="AN2452" t="str">
        <f t="shared" si="389"/>
        <v>ALERT! 3 Violation founded @METALDET1</v>
      </c>
    </row>
    <row r="2453" spans="1:40">
      <c r="A2453" t="s">
        <v>120</v>
      </c>
      <c r="B2453" t="s">
        <v>121</v>
      </c>
      <c r="C2453" t="s">
        <v>1384</v>
      </c>
      <c r="D2453" t="s">
        <v>129</v>
      </c>
      <c r="E2453">
        <v>1</v>
      </c>
      <c r="G2453" t="s">
        <v>130</v>
      </c>
      <c r="I2453" t="s">
        <v>125</v>
      </c>
      <c r="Z2453" t="str">
        <f>IFERROR(MID(AA2453,FIND("-",H2453,1)+1,20),_xlfn.IFNA(VLOOKUP(F2453&amp;"-"&amp;AA2453,Ref_Kontak!$A:$E,4,FALSE),Ref_Kontak!$H$2))</f>
        <v>628999007703</v>
      </c>
      <c r="AA2453" t="str">
        <f t="shared" si="380"/>
        <v/>
      </c>
      <c r="AB2453" t="str">
        <f t="shared" si="381"/>
        <v/>
      </c>
      <c r="AC2453" t="str">
        <f t="shared" si="382"/>
        <v>628999007703</v>
      </c>
      <c r="AD2453" t="str">
        <f t="shared" si="383"/>
        <v>Halo+,+Visual+AI+5S+mendeteksi+Violation%3A+METALDET1-LINE+8</v>
      </c>
      <c r="AE2453" t="str">
        <f t="shared" si="384"/>
        <v>https://web.whatsapp.com/send/?phone=628999007703&amp;text=Halo+,+Visual+AI+5S+mendeteksi+Violation%3A+METALDET1-LINE+8&amp;type=phone_number&amp;app_absent=0</v>
      </c>
      <c r="AF2453" t="b">
        <f>IF(ISNA(VLOOKUP(D2453&amp;"-"&amp;AB2453, Ref_Kontak!$A:$E, 4, FALSE)), FALSE, TRUE)</f>
        <v>0</v>
      </c>
      <c r="AG2453" t="str">
        <f>_xlfn.IFNA(VLOOKUP(Z2453,Ref_Kontak!H:H,1,FALSE),"FALSE")</f>
        <v>628999007703</v>
      </c>
      <c r="AH2453" t="str">
        <f t="shared" si="385"/>
        <v>METALDET1-LINE 8</v>
      </c>
      <c r="AI2453">
        <f>IF(I2453="violation",COUNTIF($AH$1:AH2453,AH2453),0)</f>
        <v>1046</v>
      </c>
      <c r="AJ2453" t="str">
        <f t="shared" si="386"/>
        <v>violation-METALDET1</v>
      </c>
      <c r="AK2453">
        <f>IF(I2453="violation",COUNTIF($AJ$1:AJ2453,AJ2453),FALSE)</f>
        <v>1968</v>
      </c>
      <c r="AL2453">
        <f t="shared" si="387"/>
        <v>0</v>
      </c>
      <c r="AM2453">
        <f t="shared" si="388"/>
        <v>3</v>
      </c>
      <c r="AN2453" t="str">
        <f t="shared" si="389"/>
        <v>ALERT! 3 Violation founded @METALDET1</v>
      </c>
    </row>
    <row r="2454" spans="1:40">
      <c r="A2454" t="s">
        <v>120</v>
      </c>
      <c r="B2454" t="s">
        <v>121</v>
      </c>
      <c r="C2454" t="s">
        <v>1384</v>
      </c>
      <c r="D2454" t="s">
        <v>52</v>
      </c>
      <c r="E2454">
        <v>1</v>
      </c>
      <c r="G2454" t="s">
        <v>130</v>
      </c>
      <c r="I2454" t="s">
        <v>125</v>
      </c>
      <c r="Z2454" t="str">
        <f>IFERROR(MID(AA2454,FIND("-",H2454,1)+1,20),_xlfn.IFNA(VLOOKUP(F2454&amp;"-"&amp;AA2454,Ref_Kontak!$A:$E,4,FALSE),Ref_Kontak!$H$2))</f>
        <v>628999007703</v>
      </c>
      <c r="AA2454" t="str">
        <f t="shared" si="380"/>
        <v/>
      </c>
      <c r="AB2454" t="str">
        <f t="shared" si="381"/>
        <v/>
      </c>
      <c r="AC2454" t="str">
        <f t="shared" si="382"/>
        <v>628999007703</v>
      </c>
      <c r="AD2454" t="str">
        <f t="shared" si="383"/>
        <v>Halo+,+Visual+AI+5S+mendeteksi+Violation%3A+METALDET1-LINE+14</v>
      </c>
      <c r="AE2454" t="str">
        <f t="shared" si="384"/>
        <v>https://web.whatsapp.com/send/?phone=628999007703&amp;text=Halo+,+Visual+AI+5S+mendeteksi+Violation%3A+METALDET1-LINE+14&amp;type=phone_number&amp;app_absent=0</v>
      </c>
      <c r="AF2454" t="b">
        <f>IF(ISNA(VLOOKUP(D2454&amp;"-"&amp;AB2454, Ref_Kontak!$A:$E, 4, FALSE)), FALSE, TRUE)</f>
        <v>0</v>
      </c>
      <c r="AG2454" t="str">
        <f>_xlfn.IFNA(VLOOKUP(Z2454,Ref_Kontak!H:H,1,FALSE),"FALSE")</f>
        <v>628999007703</v>
      </c>
      <c r="AH2454" t="str">
        <f t="shared" si="385"/>
        <v>METALDET1-LINE 14</v>
      </c>
      <c r="AI2454">
        <f>IF(I2454="violation",COUNTIF($AH$1:AH2454,AH2454),0)</f>
        <v>44</v>
      </c>
      <c r="AJ2454" t="str">
        <f t="shared" si="386"/>
        <v>violation-METALDET1</v>
      </c>
      <c r="AK2454">
        <f>IF(I2454="violation",COUNTIF($AJ$1:AJ2454,AJ2454),FALSE)</f>
        <v>1969</v>
      </c>
      <c r="AL2454">
        <f t="shared" si="387"/>
        <v>0</v>
      </c>
      <c r="AM2454">
        <f t="shared" si="388"/>
        <v>3</v>
      </c>
      <c r="AN2454" t="str">
        <f t="shared" si="389"/>
        <v>ALERT! 3 Violation founded @METALDET1</v>
      </c>
    </row>
    <row r="2455" spans="1:40">
      <c r="A2455" t="s">
        <v>120</v>
      </c>
      <c r="B2455" t="s">
        <v>121</v>
      </c>
      <c r="C2455" t="s">
        <v>1384</v>
      </c>
      <c r="D2455" t="s">
        <v>589</v>
      </c>
      <c r="E2455">
        <v>1</v>
      </c>
      <c r="G2455" t="s">
        <v>130</v>
      </c>
      <c r="I2455" t="s">
        <v>125</v>
      </c>
      <c r="Z2455" t="str">
        <f>IFERROR(MID(AA2455,FIND("-",H2455,1)+1,20),_xlfn.IFNA(VLOOKUP(F2455&amp;"-"&amp;AA2455,Ref_Kontak!$A:$E,4,FALSE),Ref_Kontak!$H$2))</f>
        <v>628999007703</v>
      </c>
      <c r="AA2455" t="str">
        <f t="shared" si="380"/>
        <v/>
      </c>
      <c r="AB2455" t="str">
        <f t="shared" si="381"/>
        <v/>
      </c>
      <c r="AC2455" t="str">
        <f t="shared" si="382"/>
        <v>628999007703</v>
      </c>
      <c r="AD2455" t="str">
        <f t="shared" si="383"/>
        <v>Halo+,+Visual+AI+5S+mendeteksi+Violation%3A+METALDET1-LINE+13</v>
      </c>
      <c r="AE2455" t="str">
        <f t="shared" si="384"/>
        <v>https://web.whatsapp.com/send/?phone=628999007703&amp;text=Halo+,+Visual+AI+5S+mendeteksi+Violation%3A+METALDET1-LINE+13&amp;type=phone_number&amp;app_absent=0</v>
      </c>
      <c r="AF2455" t="b">
        <f>IF(ISNA(VLOOKUP(D2455&amp;"-"&amp;AB2455, Ref_Kontak!$A:$E, 4, FALSE)), FALSE, TRUE)</f>
        <v>0</v>
      </c>
      <c r="AG2455" t="str">
        <f>_xlfn.IFNA(VLOOKUP(Z2455,Ref_Kontak!H:H,1,FALSE),"FALSE")</f>
        <v>628999007703</v>
      </c>
      <c r="AH2455" t="str">
        <f t="shared" si="385"/>
        <v>METALDET1-LINE 13</v>
      </c>
      <c r="AI2455">
        <f>IF(I2455="violation",COUNTIF($AH$1:AH2455,AH2455),0)</f>
        <v>881</v>
      </c>
      <c r="AJ2455" t="str">
        <f t="shared" si="386"/>
        <v>violation-METALDET1</v>
      </c>
      <c r="AK2455">
        <f>IF(I2455="violation",COUNTIF($AJ$1:AJ2455,AJ2455),FALSE)</f>
        <v>1970</v>
      </c>
      <c r="AL2455">
        <f t="shared" si="387"/>
        <v>0</v>
      </c>
      <c r="AM2455">
        <f t="shared" si="388"/>
        <v>3</v>
      </c>
      <c r="AN2455" t="str">
        <f t="shared" si="389"/>
        <v>ALERT! 3 Violation founded @METALDET1</v>
      </c>
    </row>
    <row r="2456" spans="1:40">
      <c r="A2456" t="s">
        <v>120</v>
      </c>
      <c r="B2456" t="s">
        <v>121</v>
      </c>
      <c r="C2456" t="s">
        <v>1384</v>
      </c>
      <c r="D2456" t="s">
        <v>52</v>
      </c>
      <c r="E2456">
        <v>1</v>
      </c>
      <c r="G2456" t="s">
        <v>130</v>
      </c>
      <c r="I2456" t="s">
        <v>125</v>
      </c>
      <c r="Z2456" t="str">
        <f>IFERROR(MID(AA2456,FIND("-",H2456,1)+1,20),_xlfn.IFNA(VLOOKUP(F2456&amp;"-"&amp;AA2456,Ref_Kontak!$A:$E,4,FALSE),Ref_Kontak!$H$2))</f>
        <v>628999007703</v>
      </c>
      <c r="AA2456" t="str">
        <f t="shared" si="380"/>
        <v/>
      </c>
      <c r="AB2456" t="str">
        <f t="shared" si="381"/>
        <v/>
      </c>
      <c r="AC2456" t="str">
        <f t="shared" si="382"/>
        <v>628999007703</v>
      </c>
      <c r="AD2456" t="str">
        <f t="shared" si="383"/>
        <v>Halo+,+Visual+AI+5S+mendeteksi+Violation%3A+METALDET1-LINE+14</v>
      </c>
      <c r="AE2456" t="str">
        <f t="shared" si="384"/>
        <v>https://web.whatsapp.com/send/?phone=628999007703&amp;text=Halo+,+Visual+AI+5S+mendeteksi+Violation%3A+METALDET1-LINE+14&amp;type=phone_number&amp;app_absent=0</v>
      </c>
      <c r="AF2456" t="b">
        <f>IF(ISNA(VLOOKUP(D2456&amp;"-"&amp;AB2456, Ref_Kontak!$A:$E, 4, FALSE)), FALSE, TRUE)</f>
        <v>0</v>
      </c>
      <c r="AG2456" t="str">
        <f>_xlfn.IFNA(VLOOKUP(Z2456,Ref_Kontak!H:H,1,FALSE),"FALSE")</f>
        <v>628999007703</v>
      </c>
      <c r="AH2456" t="str">
        <f t="shared" si="385"/>
        <v>METALDET1-LINE 14</v>
      </c>
      <c r="AI2456">
        <f>IF(I2456="violation",COUNTIF($AH$1:AH2456,AH2456),0)</f>
        <v>45</v>
      </c>
      <c r="AJ2456" t="str">
        <f t="shared" si="386"/>
        <v>violation-METALDET1</v>
      </c>
      <c r="AK2456">
        <f>IF(I2456="violation",COUNTIF($AJ$1:AJ2456,AJ2456),FALSE)</f>
        <v>1971</v>
      </c>
      <c r="AL2456">
        <f t="shared" si="387"/>
        <v>0</v>
      </c>
      <c r="AM2456">
        <f t="shared" si="388"/>
        <v>3</v>
      </c>
      <c r="AN2456" t="str">
        <f t="shared" si="389"/>
        <v>ALERT! 3 Violation founded @METALDET1</v>
      </c>
    </row>
    <row r="2457" spans="1:40">
      <c r="A2457" t="s">
        <v>120</v>
      </c>
      <c r="B2457" t="s">
        <v>121</v>
      </c>
      <c r="C2457" t="s">
        <v>1385</v>
      </c>
      <c r="D2457" t="s">
        <v>129</v>
      </c>
      <c r="E2457">
        <v>1</v>
      </c>
      <c r="G2457" t="s">
        <v>130</v>
      </c>
      <c r="I2457" t="s">
        <v>125</v>
      </c>
      <c r="Z2457" t="str">
        <f>IFERROR(MID(AA2457,FIND("-",H2457,1)+1,20),_xlfn.IFNA(VLOOKUP(F2457&amp;"-"&amp;AA2457,Ref_Kontak!$A:$E,4,FALSE),Ref_Kontak!$H$2))</f>
        <v>628999007703</v>
      </c>
      <c r="AA2457" t="str">
        <f t="shared" si="380"/>
        <v/>
      </c>
      <c r="AB2457" t="str">
        <f t="shared" si="381"/>
        <v/>
      </c>
      <c r="AC2457" t="str">
        <f t="shared" si="382"/>
        <v>628999007703</v>
      </c>
      <c r="AD2457" t="str">
        <f t="shared" si="383"/>
        <v>Halo+,+Visual+AI+5S+mendeteksi+Violation%3A+METALDET1-LINE+8</v>
      </c>
      <c r="AE2457" t="str">
        <f t="shared" si="384"/>
        <v>https://web.whatsapp.com/send/?phone=628999007703&amp;text=Halo+,+Visual+AI+5S+mendeteksi+Violation%3A+METALDET1-LINE+8&amp;type=phone_number&amp;app_absent=0</v>
      </c>
      <c r="AF2457" t="b">
        <f>IF(ISNA(VLOOKUP(D2457&amp;"-"&amp;AB2457, Ref_Kontak!$A:$E, 4, FALSE)), FALSE, TRUE)</f>
        <v>0</v>
      </c>
      <c r="AG2457" t="str">
        <f>_xlfn.IFNA(VLOOKUP(Z2457,Ref_Kontak!H:H,1,FALSE),"FALSE")</f>
        <v>628999007703</v>
      </c>
      <c r="AH2457" t="str">
        <f t="shared" si="385"/>
        <v>METALDET1-LINE 8</v>
      </c>
      <c r="AI2457">
        <f>IF(I2457="violation",COUNTIF($AH$1:AH2457,AH2457),0)</f>
        <v>1047</v>
      </c>
      <c r="AJ2457" t="str">
        <f t="shared" si="386"/>
        <v>violation-METALDET1</v>
      </c>
      <c r="AK2457">
        <f>IF(I2457="violation",COUNTIF($AJ$1:AJ2457,AJ2457),FALSE)</f>
        <v>1972</v>
      </c>
      <c r="AL2457">
        <f t="shared" si="387"/>
        <v>0</v>
      </c>
      <c r="AM2457">
        <f t="shared" si="388"/>
        <v>3</v>
      </c>
      <c r="AN2457" t="str">
        <f t="shared" si="389"/>
        <v>ALERT! 3 Violation founded @METALDET1</v>
      </c>
    </row>
    <row r="2458" spans="1:40">
      <c r="A2458" t="s">
        <v>120</v>
      </c>
      <c r="B2458" t="s">
        <v>121</v>
      </c>
      <c r="C2458" t="s">
        <v>1386</v>
      </c>
      <c r="D2458" t="s">
        <v>589</v>
      </c>
      <c r="E2458">
        <v>1</v>
      </c>
      <c r="G2458" t="s">
        <v>130</v>
      </c>
      <c r="I2458" t="s">
        <v>125</v>
      </c>
      <c r="Z2458" t="str">
        <f>IFERROR(MID(AA2458,FIND("-",H2458,1)+1,20),_xlfn.IFNA(VLOOKUP(F2458&amp;"-"&amp;AA2458,Ref_Kontak!$A:$E,4,FALSE),Ref_Kontak!$H$2))</f>
        <v>628999007703</v>
      </c>
      <c r="AA2458" t="str">
        <f t="shared" si="380"/>
        <v/>
      </c>
      <c r="AB2458" t="str">
        <f t="shared" si="381"/>
        <v/>
      </c>
      <c r="AC2458" t="str">
        <f t="shared" si="382"/>
        <v>628999007703</v>
      </c>
      <c r="AD2458" t="str">
        <f t="shared" si="383"/>
        <v>Halo+,+Visual+AI+5S+mendeteksi+Violation%3A+METALDET1-LINE+13</v>
      </c>
      <c r="AE2458" t="str">
        <f t="shared" si="384"/>
        <v>https://web.whatsapp.com/send/?phone=628999007703&amp;text=Halo+,+Visual+AI+5S+mendeteksi+Violation%3A+METALDET1-LINE+13&amp;type=phone_number&amp;app_absent=0</v>
      </c>
      <c r="AF2458" t="b">
        <f>IF(ISNA(VLOOKUP(D2458&amp;"-"&amp;AB2458, Ref_Kontak!$A:$E, 4, FALSE)), FALSE, TRUE)</f>
        <v>0</v>
      </c>
      <c r="AG2458" t="str">
        <f>_xlfn.IFNA(VLOOKUP(Z2458,Ref_Kontak!H:H,1,FALSE),"FALSE")</f>
        <v>628999007703</v>
      </c>
      <c r="AH2458" t="str">
        <f t="shared" si="385"/>
        <v>METALDET1-LINE 13</v>
      </c>
      <c r="AI2458">
        <f>IF(I2458="violation",COUNTIF($AH$1:AH2458,AH2458),0)</f>
        <v>882</v>
      </c>
      <c r="AJ2458" t="str">
        <f t="shared" si="386"/>
        <v>violation-METALDET1</v>
      </c>
      <c r="AK2458">
        <f>IF(I2458="violation",COUNTIF($AJ$1:AJ2458,AJ2458),FALSE)</f>
        <v>1973</v>
      </c>
      <c r="AL2458">
        <f t="shared" si="387"/>
        <v>0</v>
      </c>
      <c r="AM2458">
        <f t="shared" si="388"/>
        <v>3</v>
      </c>
      <c r="AN2458" t="str">
        <f t="shared" si="389"/>
        <v>ALERT! 3 Violation founded @METALDET1</v>
      </c>
    </row>
    <row r="2459" spans="1:40">
      <c r="A2459" t="s">
        <v>120</v>
      </c>
      <c r="B2459" t="s">
        <v>121</v>
      </c>
      <c r="C2459" t="s">
        <v>1386</v>
      </c>
      <c r="D2459" t="s">
        <v>129</v>
      </c>
      <c r="E2459">
        <v>1</v>
      </c>
      <c r="G2459" t="s">
        <v>130</v>
      </c>
      <c r="I2459" t="s">
        <v>125</v>
      </c>
      <c r="Z2459" t="str">
        <f>IFERROR(MID(AA2459,FIND("-",H2459,1)+1,20),_xlfn.IFNA(VLOOKUP(F2459&amp;"-"&amp;AA2459,Ref_Kontak!$A:$E,4,FALSE),Ref_Kontak!$H$2))</f>
        <v>628999007703</v>
      </c>
      <c r="AA2459" t="str">
        <f t="shared" si="380"/>
        <v/>
      </c>
      <c r="AB2459" t="str">
        <f t="shared" si="381"/>
        <v/>
      </c>
      <c r="AC2459" t="str">
        <f t="shared" si="382"/>
        <v>628999007703</v>
      </c>
      <c r="AD2459" t="str">
        <f t="shared" si="383"/>
        <v>Halo+,+Visual+AI+5S+mendeteksi+Violation%3A+METALDET1-LINE+8</v>
      </c>
      <c r="AE2459" t="str">
        <f t="shared" si="384"/>
        <v>https://web.whatsapp.com/send/?phone=628999007703&amp;text=Halo+,+Visual+AI+5S+mendeteksi+Violation%3A+METALDET1-LINE+8&amp;type=phone_number&amp;app_absent=0</v>
      </c>
      <c r="AF2459" t="b">
        <f>IF(ISNA(VLOOKUP(D2459&amp;"-"&amp;AB2459, Ref_Kontak!$A:$E, 4, FALSE)), FALSE, TRUE)</f>
        <v>0</v>
      </c>
      <c r="AG2459" t="str">
        <f>_xlfn.IFNA(VLOOKUP(Z2459,Ref_Kontak!H:H,1,FALSE),"FALSE")</f>
        <v>628999007703</v>
      </c>
      <c r="AH2459" t="str">
        <f t="shared" si="385"/>
        <v>METALDET1-LINE 8</v>
      </c>
      <c r="AI2459">
        <f>IF(I2459="violation",COUNTIF($AH$1:AH2459,AH2459),0)</f>
        <v>1048</v>
      </c>
      <c r="AJ2459" t="str">
        <f t="shared" si="386"/>
        <v>violation-METALDET1</v>
      </c>
      <c r="AK2459">
        <f>IF(I2459="violation",COUNTIF($AJ$1:AJ2459,AJ2459),FALSE)</f>
        <v>1974</v>
      </c>
      <c r="AL2459">
        <f t="shared" si="387"/>
        <v>0</v>
      </c>
      <c r="AM2459">
        <f t="shared" si="388"/>
        <v>3</v>
      </c>
      <c r="AN2459" t="str">
        <f t="shared" si="389"/>
        <v>ALERT! 3 Violation founded @METALDET1</v>
      </c>
    </row>
    <row r="2460" spans="1:40">
      <c r="A2460" t="s">
        <v>120</v>
      </c>
      <c r="B2460" t="s">
        <v>121</v>
      </c>
      <c r="C2460" t="s">
        <v>1386</v>
      </c>
      <c r="D2460" t="s">
        <v>52</v>
      </c>
      <c r="E2460">
        <v>1</v>
      </c>
      <c r="G2460" t="s">
        <v>130</v>
      </c>
      <c r="I2460" t="s">
        <v>125</v>
      </c>
      <c r="Z2460" t="str">
        <f>IFERROR(MID(AA2460,FIND("-",H2460,1)+1,20),_xlfn.IFNA(VLOOKUP(F2460&amp;"-"&amp;AA2460,Ref_Kontak!$A:$E,4,FALSE),Ref_Kontak!$H$2))</f>
        <v>628999007703</v>
      </c>
      <c r="AA2460" t="str">
        <f t="shared" si="380"/>
        <v/>
      </c>
      <c r="AB2460" t="str">
        <f t="shared" si="381"/>
        <v/>
      </c>
      <c r="AC2460" t="str">
        <f t="shared" si="382"/>
        <v>628999007703</v>
      </c>
      <c r="AD2460" t="str">
        <f t="shared" si="383"/>
        <v>Halo+,+Visual+AI+5S+mendeteksi+Violation%3A+METALDET1-LINE+14</v>
      </c>
      <c r="AE2460" t="str">
        <f t="shared" si="384"/>
        <v>https://web.whatsapp.com/send/?phone=628999007703&amp;text=Halo+,+Visual+AI+5S+mendeteksi+Violation%3A+METALDET1-LINE+14&amp;type=phone_number&amp;app_absent=0</v>
      </c>
      <c r="AF2460" t="b">
        <f>IF(ISNA(VLOOKUP(D2460&amp;"-"&amp;AB2460, Ref_Kontak!$A:$E, 4, FALSE)), FALSE, TRUE)</f>
        <v>0</v>
      </c>
      <c r="AG2460" t="str">
        <f>_xlfn.IFNA(VLOOKUP(Z2460,Ref_Kontak!H:H,1,FALSE),"FALSE")</f>
        <v>628999007703</v>
      </c>
      <c r="AH2460" t="str">
        <f t="shared" si="385"/>
        <v>METALDET1-LINE 14</v>
      </c>
      <c r="AI2460">
        <f>IF(I2460="violation",COUNTIF($AH$1:AH2460,AH2460),0)</f>
        <v>46</v>
      </c>
      <c r="AJ2460" t="str">
        <f t="shared" si="386"/>
        <v>violation-METALDET1</v>
      </c>
      <c r="AK2460">
        <f>IF(I2460="violation",COUNTIF($AJ$1:AJ2460,AJ2460),FALSE)</f>
        <v>1975</v>
      </c>
      <c r="AL2460">
        <f t="shared" si="387"/>
        <v>0</v>
      </c>
      <c r="AM2460">
        <f t="shared" si="388"/>
        <v>3</v>
      </c>
      <c r="AN2460" t="str">
        <f t="shared" si="389"/>
        <v>ALERT! 3 Violation founded @METALDET1</v>
      </c>
    </row>
    <row r="2461" spans="1:40">
      <c r="A2461" t="s">
        <v>120</v>
      </c>
      <c r="B2461" t="s">
        <v>121</v>
      </c>
      <c r="C2461" t="s">
        <v>1387</v>
      </c>
      <c r="D2461" t="s">
        <v>129</v>
      </c>
      <c r="E2461">
        <v>1</v>
      </c>
      <c r="G2461" t="s">
        <v>130</v>
      </c>
      <c r="I2461" t="s">
        <v>125</v>
      </c>
      <c r="Z2461" t="str">
        <f>IFERROR(MID(AA2461,FIND("-",H2461,1)+1,20),_xlfn.IFNA(VLOOKUP(F2461&amp;"-"&amp;AA2461,Ref_Kontak!$A:$E,4,FALSE),Ref_Kontak!$H$2))</f>
        <v>628999007703</v>
      </c>
      <c r="AA2461" t="str">
        <f t="shared" si="380"/>
        <v/>
      </c>
      <c r="AB2461" t="str">
        <f t="shared" si="381"/>
        <v/>
      </c>
      <c r="AC2461" t="str">
        <f t="shared" si="382"/>
        <v>628999007703</v>
      </c>
      <c r="AD2461" t="str">
        <f t="shared" si="383"/>
        <v>Halo+,+Visual+AI+5S+mendeteksi+Violation%3A+METALDET1-LINE+8</v>
      </c>
      <c r="AE2461" t="str">
        <f t="shared" si="384"/>
        <v>https://web.whatsapp.com/send/?phone=628999007703&amp;text=Halo+,+Visual+AI+5S+mendeteksi+Violation%3A+METALDET1-LINE+8&amp;type=phone_number&amp;app_absent=0</v>
      </c>
      <c r="AF2461" t="b">
        <f>IF(ISNA(VLOOKUP(D2461&amp;"-"&amp;AB2461, Ref_Kontak!$A:$E, 4, FALSE)), FALSE, TRUE)</f>
        <v>0</v>
      </c>
      <c r="AG2461" t="str">
        <f>_xlfn.IFNA(VLOOKUP(Z2461,Ref_Kontak!H:H,1,FALSE),"FALSE")</f>
        <v>628999007703</v>
      </c>
      <c r="AH2461" t="str">
        <f t="shared" si="385"/>
        <v>METALDET1-LINE 8</v>
      </c>
      <c r="AI2461">
        <f>IF(I2461="violation",COUNTIF($AH$1:AH2461,AH2461),0)</f>
        <v>1049</v>
      </c>
      <c r="AJ2461" t="str">
        <f t="shared" si="386"/>
        <v>violation-METALDET1</v>
      </c>
      <c r="AK2461">
        <f>IF(I2461="violation",COUNTIF($AJ$1:AJ2461,AJ2461),FALSE)</f>
        <v>1976</v>
      </c>
      <c r="AL2461">
        <f t="shared" si="387"/>
        <v>0</v>
      </c>
      <c r="AM2461">
        <f t="shared" si="388"/>
        <v>3</v>
      </c>
      <c r="AN2461" t="str">
        <f t="shared" si="389"/>
        <v>ALERT! 3 Violation founded @METALDET1</v>
      </c>
    </row>
    <row r="2462" spans="1:40">
      <c r="A2462" t="s">
        <v>120</v>
      </c>
      <c r="B2462" t="s">
        <v>121</v>
      </c>
      <c r="C2462" t="s">
        <v>1387</v>
      </c>
      <c r="D2462" t="s">
        <v>589</v>
      </c>
      <c r="E2462">
        <v>1</v>
      </c>
      <c r="G2462" t="s">
        <v>130</v>
      </c>
      <c r="I2462" t="s">
        <v>125</v>
      </c>
      <c r="Z2462" t="str">
        <f>IFERROR(MID(AA2462,FIND("-",H2462,1)+1,20),_xlfn.IFNA(VLOOKUP(F2462&amp;"-"&amp;AA2462,Ref_Kontak!$A:$E,4,FALSE),Ref_Kontak!$H$2))</f>
        <v>628999007703</v>
      </c>
      <c r="AA2462" t="str">
        <f t="shared" si="380"/>
        <v/>
      </c>
      <c r="AB2462" t="str">
        <f t="shared" si="381"/>
        <v/>
      </c>
      <c r="AC2462" t="str">
        <f t="shared" si="382"/>
        <v>628999007703</v>
      </c>
      <c r="AD2462" t="str">
        <f t="shared" si="383"/>
        <v>Halo+,+Visual+AI+5S+mendeteksi+Violation%3A+METALDET1-LINE+13</v>
      </c>
      <c r="AE2462" t="str">
        <f t="shared" si="384"/>
        <v>https://web.whatsapp.com/send/?phone=628999007703&amp;text=Halo+,+Visual+AI+5S+mendeteksi+Violation%3A+METALDET1-LINE+13&amp;type=phone_number&amp;app_absent=0</v>
      </c>
      <c r="AF2462" t="b">
        <f>IF(ISNA(VLOOKUP(D2462&amp;"-"&amp;AB2462, Ref_Kontak!$A:$E, 4, FALSE)), FALSE, TRUE)</f>
        <v>0</v>
      </c>
      <c r="AG2462" t="str">
        <f>_xlfn.IFNA(VLOOKUP(Z2462,Ref_Kontak!H:H,1,FALSE),"FALSE")</f>
        <v>628999007703</v>
      </c>
      <c r="AH2462" t="str">
        <f t="shared" si="385"/>
        <v>METALDET1-LINE 13</v>
      </c>
      <c r="AI2462">
        <f>IF(I2462="violation",COUNTIF($AH$1:AH2462,AH2462),0)</f>
        <v>883</v>
      </c>
      <c r="AJ2462" t="str">
        <f t="shared" si="386"/>
        <v>violation-METALDET1</v>
      </c>
      <c r="AK2462">
        <f>IF(I2462="violation",COUNTIF($AJ$1:AJ2462,AJ2462),FALSE)</f>
        <v>1977</v>
      </c>
      <c r="AL2462">
        <f t="shared" si="387"/>
        <v>0</v>
      </c>
      <c r="AM2462">
        <f t="shared" si="388"/>
        <v>3</v>
      </c>
      <c r="AN2462" t="str">
        <f t="shared" si="389"/>
        <v>ALERT! 3 Violation founded @METALDET1</v>
      </c>
    </row>
    <row r="2463" spans="1:40">
      <c r="A2463" t="s">
        <v>120</v>
      </c>
      <c r="B2463" t="s">
        <v>121</v>
      </c>
      <c r="C2463" t="s">
        <v>1387</v>
      </c>
      <c r="D2463" t="s">
        <v>52</v>
      </c>
      <c r="E2463">
        <v>1</v>
      </c>
      <c r="G2463" t="s">
        <v>130</v>
      </c>
      <c r="I2463" t="s">
        <v>125</v>
      </c>
      <c r="Z2463" t="str">
        <f>IFERROR(MID(AA2463,FIND("-",H2463,1)+1,20),_xlfn.IFNA(VLOOKUP(F2463&amp;"-"&amp;AA2463,Ref_Kontak!$A:$E,4,FALSE),Ref_Kontak!$H$2))</f>
        <v>628999007703</v>
      </c>
      <c r="AA2463" t="str">
        <f t="shared" si="380"/>
        <v/>
      </c>
      <c r="AB2463" t="str">
        <f t="shared" si="381"/>
        <v/>
      </c>
      <c r="AC2463" t="str">
        <f t="shared" si="382"/>
        <v>628999007703</v>
      </c>
      <c r="AD2463" t="str">
        <f t="shared" si="383"/>
        <v>Halo+,+Visual+AI+5S+mendeteksi+Violation%3A+METALDET1-LINE+14</v>
      </c>
      <c r="AE2463" t="str">
        <f t="shared" si="384"/>
        <v>https://web.whatsapp.com/send/?phone=628999007703&amp;text=Halo+,+Visual+AI+5S+mendeteksi+Violation%3A+METALDET1-LINE+14&amp;type=phone_number&amp;app_absent=0</v>
      </c>
      <c r="AF2463" t="b">
        <f>IF(ISNA(VLOOKUP(D2463&amp;"-"&amp;AB2463, Ref_Kontak!$A:$E, 4, FALSE)), FALSE, TRUE)</f>
        <v>0</v>
      </c>
      <c r="AG2463" t="str">
        <f>_xlfn.IFNA(VLOOKUP(Z2463,Ref_Kontak!H:H,1,FALSE),"FALSE")</f>
        <v>628999007703</v>
      </c>
      <c r="AH2463" t="str">
        <f t="shared" si="385"/>
        <v>METALDET1-LINE 14</v>
      </c>
      <c r="AI2463">
        <f>IF(I2463="violation",COUNTIF($AH$1:AH2463,AH2463),0)</f>
        <v>47</v>
      </c>
      <c r="AJ2463" t="str">
        <f t="shared" si="386"/>
        <v>violation-METALDET1</v>
      </c>
      <c r="AK2463">
        <f>IF(I2463="violation",COUNTIF($AJ$1:AJ2463,AJ2463),FALSE)</f>
        <v>1978</v>
      </c>
      <c r="AL2463">
        <f t="shared" si="387"/>
        <v>0</v>
      </c>
      <c r="AM2463">
        <f t="shared" si="388"/>
        <v>3</v>
      </c>
      <c r="AN2463" t="str">
        <f t="shared" si="389"/>
        <v>ALERT! 3 Violation founded @METALDET1</v>
      </c>
    </row>
    <row r="2464" spans="1:40">
      <c r="A2464" t="s">
        <v>120</v>
      </c>
      <c r="B2464" t="s">
        <v>121</v>
      </c>
      <c r="C2464" t="s">
        <v>1388</v>
      </c>
      <c r="D2464" t="s">
        <v>129</v>
      </c>
      <c r="E2464">
        <v>1</v>
      </c>
      <c r="G2464" t="s">
        <v>130</v>
      </c>
      <c r="I2464" t="s">
        <v>125</v>
      </c>
      <c r="Z2464" t="str">
        <f>IFERROR(MID(AA2464,FIND("-",H2464,1)+1,20),_xlfn.IFNA(VLOOKUP(F2464&amp;"-"&amp;AA2464,Ref_Kontak!$A:$E,4,FALSE),Ref_Kontak!$H$2))</f>
        <v>628999007703</v>
      </c>
      <c r="AA2464" t="str">
        <f t="shared" si="380"/>
        <v/>
      </c>
      <c r="AB2464" t="str">
        <f t="shared" si="381"/>
        <v/>
      </c>
      <c r="AC2464" t="str">
        <f t="shared" si="382"/>
        <v>628999007703</v>
      </c>
      <c r="AD2464" t="str">
        <f t="shared" si="383"/>
        <v>Halo+,+Visual+AI+5S+mendeteksi+Violation%3A+METALDET1-LINE+8</v>
      </c>
      <c r="AE2464" t="str">
        <f t="shared" si="384"/>
        <v>https://web.whatsapp.com/send/?phone=628999007703&amp;text=Halo+,+Visual+AI+5S+mendeteksi+Violation%3A+METALDET1-LINE+8&amp;type=phone_number&amp;app_absent=0</v>
      </c>
      <c r="AF2464" t="b">
        <f>IF(ISNA(VLOOKUP(D2464&amp;"-"&amp;AB2464, Ref_Kontak!$A:$E, 4, FALSE)), FALSE, TRUE)</f>
        <v>0</v>
      </c>
      <c r="AG2464" t="str">
        <f>_xlfn.IFNA(VLOOKUP(Z2464,Ref_Kontak!H:H,1,FALSE),"FALSE")</f>
        <v>628999007703</v>
      </c>
      <c r="AH2464" t="str">
        <f t="shared" si="385"/>
        <v>METALDET1-LINE 8</v>
      </c>
      <c r="AI2464">
        <f>IF(I2464="violation",COUNTIF($AH$1:AH2464,AH2464),0)</f>
        <v>1050</v>
      </c>
      <c r="AJ2464" t="str">
        <f t="shared" si="386"/>
        <v>violation-METALDET1</v>
      </c>
      <c r="AK2464">
        <f>IF(I2464="violation",COUNTIF($AJ$1:AJ2464,AJ2464),FALSE)</f>
        <v>1979</v>
      </c>
      <c r="AL2464">
        <f t="shared" si="387"/>
        <v>0</v>
      </c>
      <c r="AM2464">
        <f t="shared" si="388"/>
        <v>3</v>
      </c>
      <c r="AN2464" t="str">
        <f t="shared" si="389"/>
        <v>ALERT! 3 Violation founded @METALDET1</v>
      </c>
    </row>
    <row r="2465" spans="1:40">
      <c r="A2465" t="s">
        <v>120</v>
      </c>
      <c r="B2465" t="s">
        <v>121</v>
      </c>
      <c r="C2465" t="s">
        <v>1389</v>
      </c>
      <c r="D2465" t="s">
        <v>589</v>
      </c>
      <c r="E2465">
        <v>1</v>
      </c>
      <c r="G2465" t="s">
        <v>130</v>
      </c>
      <c r="I2465" t="s">
        <v>125</v>
      </c>
      <c r="Z2465" t="str">
        <f>IFERROR(MID(AA2465,FIND("-",H2465,1)+1,20),_xlfn.IFNA(VLOOKUP(F2465&amp;"-"&amp;AA2465,Ref_Kontak!$A:$E,4,FALSE),Ref_Kontak!$H$2))</f>
        <v>628999007703</v>
      </c>
      <c r="AA2465" t="str">
        <f t="shared" si="380"/>
        <v/>
      </c>
      <c r="AB2465" t="str">
        <f t="shared" si="381"/>
        <v/>
      </c>
      <c r="AC2465" t="str">
        <f t="shared" si="382"/>
        <v>628999007703</v>
      </c>
      <c r="AD2465" t="str">
        <f t="shared" si="383"/>
        <v>Halo+,+Visual+AI+5S+mendeteksi+Violation%3A+METALDET1-LINE+13</v>
      </c>
      <c r="AE2465" t="str">
        <f t="shared" si="384"/>
        <v>https://web.whatsapp.com/send/?phone=628999007703&amp;text=Halo+,+Visual+AI+5S+mendeteksi+Violation%3A+METALDET1-LINE+13&amp;type=phone_number&amp;app_absent=0</v>
      </c>
      <c r="AF2465" t="b">
        <f>IF(ISNA(VLOOKUP(D2465&amp;"-"&amp;AB2465, Ref_Kontak!$A:$E, 4, FALSE)), FALSE, TRUE)</f>
        <v>0</v>
      </c>
      <c r="AG2465" t="str">
        <f>_xlfn.IFNA(VLOOKUP(Z2465,Ref_Kontak!H:H,1,FALSE),"FALSE")</f>
        <v>628999007703</v>
      </c>
      <c r="AH2465" t="str">
        <f t="shared" si="385"/>
        <v>METALDET1-LINE 13</v>
      </c>
      <c r="AI2465">
        <f>IF(I2465="violation",COUNTIF($AH$1:AH2465,AH2465),0)</f>
        <v>884</v>
      </c>
      <c r="AJ2465" t="str">
        <f t="shared" si="386"/>
        <v>violation-METALDET1</v>
      </c>
      <c r="AK2465">
        <f>IF(I2465="violation",COUNTIF($AJ$1:AJ2465,AJ2465),FALSE)</f>
        <v>1980</v>
      </c>
      <c r="AL2465">
        <f t="shared" si="387"/>
        <v>0</v>
      </c>
      <c r="AM2465">
        <f t="shared" si="388"/>
        <v>3</v>
      </c>
      <c r="AN2465" t="str">
        <f t="shared" si="389"/>
        <v>ALERT! 3 Violation founded @METALDET1</v>
      </c>
    </row>
    <row r="2466" spans="1:40">
      <c r="A2466" t="s">
        <v>120</v>
      </c>
      <c r="B2466" t="s">
        <v>121</v>
      </c>
      <c r="C2466" t="s">
        <v>1389</v>
      </c>
      <c r="D2466" t="s">
        <v>129</v>
      </c>
      <c r="E2466">
        <v>1</v>
      </c>
      <c r="G2466" t="s">
        <v>130</v>
      </c>
      <c r="I2466" t="s">
        <v>125</v>
      </c>
      <c r="Z2466" t="str">
        <f>IFERROR(MID(AA2466,FIND("-",H2466,1)+1,20),_xlfn.IFNA(VLOOKUP(F2466&amp;"-"&amp;AA2466,Ref_Kontak!$A:$E,4,FALSE),Ref_Kontak!$H$2))</f>
        <v>628999007703</v>
      </c>
      <c r="AA2466" t="str">
        <f t="shared" si="380"/>
        <v/>
      </c>
      <c r="AB2466" t="str">
        <f t="shared" si="381"/>
        <v/>
      </c>
      <c r="AC2466" t="str">
        <f t="shared" si="382"/>
        <v>628999007703</v>
      </c>
      <c r="AD2466" t="str">
        <f t="shared" si="383"/>
        <v>Halo+,+Visual+AI+5S+mendeteksi+Violation%3A+METALDET1-LINE+8</v>
      </c>
      <c r="AE2466" t="str">
        <f t="shared" si="384"/>
        <v>https://web.whatsapp.com/send/?phone=628999007703&amp;text=Halo+,+Visual+AI+5S+mendeteksi+Violation%3A+METALDET1-LINE+8&amp;type=phone_number&amp;app_absent=0</v>
      </c>
      <c r="AF2466" t="b">
        <f>IF(ISNA(VLOOKUP(D2466&amp;"-"&amp;AB2466, Ref_Kontak!$A:$E, 4, FALSE)), FALSE, TRUE)</f>
        <v>0</v>
      </c>
      <c r="AG2466" t="str">
        <f>_xlfn.IFNA(VLOOKUP(Z2466,Ref_Kontak!H:H,1,FALSE),"FALSE")</f>
        <v>628999007703</v>
      </c>
      <c r="AH2466" t="str">
        <f t="shared" si="385"/>
        <v>METALDET1-LINE 8</v>
      </c>
      <c r="AI2466">
        <f>IF(I2466="violation",COUNTIF($AH$1:AH2466,AH2466),0)</f>
        <v>1051</v>
      </c>
      <c r="AJ2466" t="str">
        <f t="shared" si="386"/>
        <v>violation-METALDET1</v>
      </c>
      <c r="AK2466">
        <f>IF(I2466="violation",COUNTIF($AJ$1:AJ2466,AJ2466),FALSE)</f>
        <v>1981</v>
      </c>
      <c r="AL2466">
        <f t="shared" si="387"/>
        <v>0</v>
      </c>
      <c r="AM2466">
        <f t="shared" si="388"/>
        <v>3</v>
      </c>
      <c r="AN2466" t="str">
        <f t="shared" si="389"/>
        <v>ALERT! 3 Violation founded @METALDET1</v>
      </c>
    </row>
    <row r="2467" spans="1:40">
      <c r="A2467" t="s">
        <v>120</v>
      </c>
      <c r="B2467" t="s">
        <v>121</v>
      </c>
      <c r="C2467" t="s">
        <v>1389</v>
      </c>
      <c r="D2467" t="s">
        <v>52</v>
      </c>
      <c r="E2467">
        <v>1</v>
      </c>
      <c r="G2467" t="s">
        <v>130</v>
      </c>
      <c r="I2467" t="s">
        <v>125</v>
      </c>
      <c r="Z2467" t="str">
        <f>IFERROR(MID(AA2467,FIND("-",H2467,1)+1,20),_xlfn.IFNA(VLOOKUP(F2467&amp;"-"&amp;AA2467,Ref_Kontak!$A:$E,4,FALSE),Ref_Kontak!$H$2))</f>
        <v>628999007703</v>
      </c>
      <c r="AA2467" t="str">
        <f t="shared" si="380"/>
        <v/>
      </c>
      <c r="AB2467" t="str">
        <f t="shared" si="381"/>
        <v/>
      </c>
      <c r="AC2467" t="str">
        <f t="shared" si="382"/>
        <v>628999007703</v>
      </c>
      <c r="AD2467" t="str">
        <f t="shared" si="383"/>
        <v>Halo+,+Visual+AI+5S+mendeteksi+Violation%3A+METALDET1-LINE+14</v>
      </c>
      <c r="AE2467" t="str">
        <f t="shared" si="384"/>
        <v>https://web.whatsapp.com/send/?phone=628999007703&amp;text=Halo+,+Visual+AI+5S+mendeteksi+Violation%3A+METALDET1-LINE+14&amp;type=phone_number&amp;app_absent=0</v>
      </c>
      <c r="AF2467" t="b">
        <f>IF(ISNA(VLOOKUP(D2467&amp;"-"&amp;AB2467, Ref_Kontak!$A:$E, 4, FALSE)), FALSE, TRUE)</f>
        <v>0</v>
      </c>
      <c r="AG2467" t="str">
        <f>_xlfn.IFNA(VLOOKUP(Z2467,Ref_Kontak!H:H,1,FALSE),"FALSE")</f>
        <v>628999007703</v>
      </c>
      <c r="AH2467" t="str">
        <f t="shared" si="385"/>
        <v>METALDET1-LINE 14</v>
      </c>
      <c r="AI2467">
        <f>IF(I2467="violation",COUNTIF($AH$1:AH2467,AH2467),0)</f>
        <v>48</v>
      </c>
      <c r="AJ2467" t="str">
        <f t="shared" si="386"/>
        <v>violation-METALDET1</v>
      </c>
      <c r="AK2467">
        <f>IF(I2467="violation",COUNTIF($AJ$1:AJ2467,AJ2467),FALSE)</f>
        <v>1982</v>
      </c>
      <c r="AL2467">
        <f t="shared" si="387"/>
        <v>0</v>
      </c>
      <c r="AM2467">
        <f t="shared" si="388"/>
        <v>3</v>
      </c>
      <c r="AN2467" t="str">
        <f t="shared" si="389"/>
        <v>ALERT! 3 Violation founded @METALDET1</v>
      </c>
    </row>
    <row r="2468" spans="1:40">
      <c r="A2468" t="s">
        <v>120</v>
      </c>
      <c r="B2468" t="s">
        <v>121</v>
      </c>
      <c r="C2468" t="s">
        <v>1389</v>
      </c>
      <c r="D2468" t="s">
        <v>589</v>
      </c>
      <c r="E2468">
        <v>1</v>
      </c>
      <c r="G2468" t="s">
        <v>130</v>
      </c>
      <c r="I2468" t="s">
        <v>125</v>
      </c>
      <c r="Z2468" t="str">
        <f>IFERROR(MID(AA2468,FIND("-",H2468,1)+1,20),_xlfn.IFNA(VLOOKUP(F2468&amp;"-"&amp;AA2468,Ref_Kontak!$A:$E,4,FALSE),Ref_Kontak!$H$2))</f>
        <v>628999007703</v>
      </c>
      <c r="AA2468" t="str">
        <f t="shared" si="380"/>
        <v/>
      </c>
      <c r="AB2468" t="str">
        <f t="shared" si="381"/>
        <v/>
      </c>
      <c r="AC2468" t="str">
        <f t="shared" si="382"/>
        <v>628999007703</v>
      </c>
      <c r="AD2468" t="str">
        <f t="shared" si="383"/>
        <v>Halo+,+Visual+AI+5S+mendeteksi+Violation%3A+METALDET1-LINE+13</v>
      </c>
      <c r="AE2468" t="str">
        <f t="shared" si="384"/>
        <v>https://web.whatsapp.com/send/?phone=628999007703&amp;text=Halo+,+Visual+AI+5S+mendeteksi+Violation%3A+METALDET1-LINE+13&amp;type=phone_number&amp;app_absent=0</v>
      </c>
      <c r="AF2468" t="b">
        <f>IF(ISNA(VLOOKUP(D2468&amp;"-"&amp;AB2468, Ref_Kontak!$A:$E, 4, FALSE)), FALSE, TRUE)</f>
        <v>0</v>
      </c>
      <c r="AG2468" t="str">
        <f>_xlfn.IFNA(VLOOKUP(Z2468,Ref_Kontak!H:H,1,FALSE),"FALSE")</f>
        <v>628999007703</v>
      </c>
      <c r="AH2468" t="str">
        <f t="shared" si="385"/>
        <v>METALDET1-LINE 13</v>
      </c>
      <c r="AI2468">
        <f>IF(I2468="violation",COUNTIF($AH$1:AH2468,AH2468),0)</f>
        <v>885</v>
      </c>
      <c r="AJ2468" t="str">
        <f t="shared" si="386"/>
        <v>violation-METALDET1</v>
      </c>
      <c r="AK2468">
        <f>IF(I2468="violation",COUNTIF($AJ$1:AJ2468,AJ2468),FALSE)</f>
        <v>1983</v>
      </c>
      <c r="AL2468">
        <f t="shared" si="387"/>
        <v>0</v>
      </c>
      <c r="AM2468">
        <f t="shared" si="388"/>
        <v>3</v>
      </c>
      <c r="AN2468" t="str">
        <f t="shared" si="389"/>
        <v>ALERT! 3 Violation founded @METALDET1</v>
      </c>
    </row>
    <row r="2469" spans="1:40">
      <c r="A2469" t="s">
        <v>120</v>
      </c>
      <c r="B2469" t="s">
        <v>121</v>
      </c>
      <c r="C2469" t="s">
        <v>1389</v>
      </c>
      <c r="D2469" t="s">
        <v>52</v>
      </c>
      <c r="E2469">
        <v>1</v>
      </c>
      <c r="G2469" t="s">
        <v>130</v>
      </c>
      <c r="I2469" t="s">
        <v>125</v>
      </c>
      <c r="Z2469" t="str">
        <f>IFERROR(MID(AA2469,FIND("-",H2469,1)+1,20),_xlfn.IFNA(VLOOKUP(F2469&amp;"-"&amp;AA2469,Ref_Kontak!$A:$E,4,FALSE),Ref_Kontak!$H$2))</f>
        <v>628999007703</v>
      </c>
      <c r="AA2469" t="str">
        <f t="shared" si="380"/>
        <v/>
      </c>
      <c r="AB2469" t="str">
        <f t="shared" si="381"/>
        <v/>
      </c>
      <c r="AC2469" t="str">
        <f t="shared" si="382"/>
        <v>628999007703</v>
      </c>
      <c r="AD2469" t="str">
        <f t="shared" si="383"/>
        <v>Halo+,+Visual+AI+5S+mendeteksi+Violation%3A+METALDET1-LINE+14</v>
      </c>
      <c r="AE2469" t="str">
        <f t="shared" si="384"/>
        <v>https://web.whatsapp.com/send/?phone=628999007703&amp;text=Halo+,+Visual+AI+5S+mendeteksi+Violation%3A+METALDET1-LINE+14&amp;type=phone_number&amp;app_absent=0</v>
      </c>
      <c r="AF2469" t="b">
        <f>IF(ISNA(VLOOKUP(D2469&amp;"-"&amp;AB2469, Ref_Kontak!$A:$E, 4, FALSE)), FALSE, TRUE)</f>
        <v>0</v>
      </c>
      <c r="AG2469" t="str">
        <f>_xlfn.IFNA(VLOOKUP(Z2469,Ref_Kontak!H:H,1,FALSE),"FALSE")</f>
        <v>628999007703</v>
      </c>
      <c r="AH2469" t="str">
        <f t="shared" si="385"/>
        <v>METALDET1-LINE 14</v>
      </c>
      <c r="AI2469">
        <f>IF(I2469="violation",COUNTIF($AH$1:AH2469,AH2469),0)</f>
        <v>49</v>
      </c>
      <c r="AJ2469" t="str">
        <f t="shared" si="386"/>
        <v>violation-METALDET1</v>
      </c>
      <c r="AK2469">
        <f>IF(I2469="violation",COUNTIF($AJ$1:AJ2469,AJ2469),FALSE)</f>
        <v>1984</v>
      </c>
      <c r="AL2469">
        <f t="shared" si="387"/>
        <v>0</v>
      </c>
      <c r="AM2469">
        <f t="shared" si="388"/>
        <v>3</v>
      </c>
      <c r="AN2469" t="str">
        <f t="shared" si="389"/>
        <v>ALERT! 3 Violation founded @METALDET1</v>
      </c>
    </row>
    <row r="2470" spans="1:40">
      <c r="A2470" t="s">
        <v>120</v>
      </c>
      <c r="B2470" t="s">
        <v>121</v>
      </c>
      <c r="C2470" t="s">
        <v>1390</v>
      </c>
      <c r="D2470" t="s">
        <v>129</v>
      </c>
      <c r="E2470">
        <v>1</v>
      </c>
      <c r="G2470" t="s">
        <v>130</v>
      </c>
      <c r="I2470" t="s">
        <v>125</v>
      </c>
      <c r="Z2470" t="str">
        <f>IFERROR(MID(AA2470,FIND("-",H2470,1)+1,20),_xlfn.IFNA(VLOOKUP(F2470&amp;"-"&amp;AA2470,Ref_Kontak!$A:$E,4,FALSE),Ref_Kontak!$H$2))</f>
        <v>628999007703</v>
      </c>
      <c r="AA2470" t="str">
        <f t="shared" si="380"/>
        <v/>
      </c>
      <c r="AB2470" t="str">
        <f t="shared" si="381"/>
        <v/>
      </c>
      <c r="AC2470" t="str">
        <f t="shared" si="382"/>
        <v>628999007703</v>
      </c>
      <c r="AD2470" t="str">
        <f t="shared" si="383"/>
        <v>Halo+,+Visual+AI+5S+mendeteksi+Violation%3A+METALDET1-LINE+8</v>
      </c>
      <c r="AE2470" t="str">
        <f t="shared" si="384"/>
        <v>https://web.whatsapp.com/send/?phone=628999007703&amp;text=Halo+,+Visual+AI+5S+mendeteksi+Violation%3A+METALDET1-LINE+8&amp;type=phone_number&amp;app_absent=0</v>
      </c>
      <c r="AF2470" t="b">
        <f>IF(ISNA(VLOOKUP(D2470&amp;"-"&amp;AB2470, Ref_Kontak!$A:$E, 4, FALSE)), FALSE, TRUE)</f>
        <v>0</v>
      </c>
      <c r="AG2470" t="str">
        <f>_xlfn.IFNA(VLOOKUP(Z2470,Ref_Kontak!H:H,1,FALSE),"FALSE")</f>
        <v>628999007703</v>
      </c>
      <c r="AH2470" t="str">
        <f t="shared" si="385"/>
        <v>METALDET1-LINE 8</v>
      </c>
      <c r="AI2470">
        <f>IF(I2470="violation",COUNTIF($AH$1:AH2470,AH2470),0)</f>
        <v>1052</v>
      </c>
      <c r="AJ2470" t="str">
        <f t="shared" si="386"/>
        <v>violation-METALDET1</v>
      </c>
      <c r="AK2470">
        <f>IF(I2470="violation",COUNTIF($AJ$1:AJ2470,AJ2470),FALSE)</f>
        <v>1985</v>
      </c>
      <c r="AL2470">
        <f t="shared" si="387"/>
        <v>0</v>
      </c>
      <c r="AM2470">
        <f t="shared" si="388"/>
        <v>3</v>
      </c>
      <c r="AN2470" t="str">
        <f t="shared" si="389"/>
        <v>ALERT! 3 Violation founded @METALDET1</v>
      </c>
    </row>
    <row r="2471" spans="1:40">
      <c r="A2471" t="s">
        <v>120</v>
      </c>
      <c r="B2471" t="s">
        <v>121</v>
      </c>
      <c r="C2471" t="s">
        <v>1391</v>
      </c>
      <c r="D2471" t="s">
        <v>589</v>
      </c>
      <c r="E2471">
        <v>1</v>
      </c>
      <c r="G2471" t="s">
        <v>130</v>
      </c>
      <c r="I2471" t="s">
        <v>125</v>
      </c>
      <c r="Z2471" t="str">
        <f>IFERROR(MID(AA2471,FIND("-",H2471,1)+1,20),_xlfn.IFNA(VLOOKUP(F2471&amp;"-"&amp;AA2471,Ref_Kontak!$A:$E,4,FALSE),Ref_Kontak!$H$2))</f>
        <v>628999007703</v>
      </c>
      <c r="AA2471" t="str">
        <f t="shared" si="380"/>
        <v/>
      </c>
      <c r="AB2471" t="str">
        <f t="shared" si="381"/>
        <v/>
      </c>
      <c r="AC2471" t="str">
        <f t="shared" si="382"/>
        <v>628999007703</v>
      </c>
      <c r="AD2471" t="str">
        <f t="shared" si="383"/>
        <v>Halo+,+Visual+AI+5S+mendeteksi+Violation%3A+METALDET1-LINE+13</v>
      </c>
      <c r="AE2471" t="str">
        <f t="shared" si="384"/>
        <v>https://web.whatsapp.com/send/?phone=628999007703&amp;text=Halo+,+Visual+AI+5S+mendeteksi+Violation%3A+METALDET1-LINE+13&amp;type=phone_number&amp;app_absent=0</v>
      </c>
      <c r="AF2471" t="b">
        <f>IF(ISNA(VLOOKUP(D2471&amp;"-"&amp;AB2471, Ref_Kontak!$A:$E, 4, FALSE)), FALSE, TRUE)</f>
        <v>0</v>
      </c>
      <c r="AG2471" t="str">
        <f>_xlfn.IFNA(VLOOKUP(Z2471,Ref_Kontak!H:H,1,FALSE),"FALSE")</f>
        <v>628999007703</v>
      </c>
      <c r="AH2471" t="str">
        <f t="shared" si="385"/>
        <v>METALDET1-LINE 13</v>
      </c>
      <c r="AI2471">
        <f>IF(I2471="violation",COUNTIF($AH$1:AH2471,AH2471),0)</f>
        <v>886</v>
      </c>
      <c r="AJ2471" t="str">
        <f t="shared" si="386"/>
        <v>violation-METALDET1</v>
      </c>
      <c r="AK2471">
        <f>IF(I2471="violation",COUNTIF($AJ$1:AJ2471,AJ2471),FALSE)</f>
        <v>1986</v>
      </c>
      <c r="AL2471">
        <f t="shared" si="387"/>
        <v>0</v>
      </c>
      <c r="AM2471">
        <f t="shared" si="388"/>
        <v>3</v>
      </c>
      <c r="AN2471" t="str">
        <f t="shared" si="389"/>
        <v>ALERT! 3 Violation founded @METALDET1</v>
      </c>
    </row>
    <row r="2472" spans="1:40">
      <c r="A2472" t="s">
        <v>120</v>
      </c>
      <c r="B2472" t="s">
        <v>121</v>
      </c>
      <c r="C2472" t="s">
        <v>1391</v>
      </c>
      <c r="D2472" t="s">
        <v>129</v>
      </c>
      <c r="E2472">
        <v>1</v>
      </c>
      <c r="G2472" t="s">
        <v>130</v>
      </c>
      <c r="I2472" t="s">
        <v>125</v>
      </c>
      <c r="Z2472" t="str">
        <f>IFERROR(MID(AA2472,FIND("-",H2472,1)+1,20),_xlfn.IFNA(VLOOKUP(F2472&amp;"-"&amp;AA2472,Ref_Kontak!$A:$E,4,FALSE),Ref_Kontak!$H$2))</f>
        <v>628999007703</v>
      </c>
      <c r="AA2472" t="str">
        <f t="shared" si="380"/>
        <v/>
      </c>
      <c r="AB2472" t="str">
        <f t="shared" si="381"/>
        <v/>
      </c>
      <c r="AC2472" t="str">
        <f t="shared" si="382"/>
        <v>628999007703</v>
      </c>
      <c r="AD2472" t="str">
        <f t="shared" si="383"/>
        <v>Halo+,+Visual+AI+5S+mendeteksi+Violation%3A+METALDET1-LINE+8</v>
      </c>
      <c r="AE2472" t="str">
        <f t="shared" si="384"/>
        <v>https://web.whatsapp.com/send/?phone=628999007703&amp;text=Halo+,+Visual+AI+5S+mendeteksi+Violation%3A+METALDET1-LINE+8&amp;type=phone_number&amp;app_absent=0</v>
      </c>
      <c r="AF2472" t="b">
        <f>IF(ISNA(VLOOKUP(D2472&amp;"-"&amp;AB2472, Ref_Kontak!$A:$E, 4, FALSE)), FALSE, TRUE)</f>
        <v>0</v>
      </c>
      <c r="AG2472" t="str">
        <f>_xlfn.IFNA(VLOOKUP(Z2472,Ref_Kontak!H:H,1,FALSE),"FALSE")</f>
        <v>628999007703</v>
      </c>
      <c r="AH2472" t="str">
        <f t="shared" si="385"/>
        <v>METALDET1-LINE 8</v>
      </c>
      <c r="AI2472">
        <f>IF(I2472="violation",COUNTIF($AH$1:AH2472,AH2472),0)</f>
        <v>1053</v>
      </c>
      <c r="AJ2472" t="str">
        <f t="shared" si="386"/>
        <v>violation-METALDET1</v>
      </c>
      <c r="AK2472">
        <f>IF(I2472="violation",COUNTIF($AJ$1:AJ2472,AJ2472),FALSE)</f>
        <v>1987</v>
      </c>
      <c r="AL2472">
        <f t="shared" si="387"/>
        <v>0</v>
      </c>
      <c r="AM2472">
        <f t="shared" si="388"/>
        <v>3</v>
      </c>
      <c r="AN2472" t="str">
        <f t="shared" si="389"/>
        <v>ALERT! 3 Violation founded @METALDET1</v>
      </c>
    </row>
    <row r="2473" spans="1:40">
      <c r="A2473" t="s">
        <v>120</v>
      </c>
      <c r="B2473" t="s">
        <v>121</v>
      </c>
      <c r="C2473" t="s">
        <v>1391</v>
      </c>
      <c r="D2473" t="s">
        <v>52</v>
      </c>
      <c r="E2473">
        <v>1</v>
      </c>
      <c r="G2473" t="s">
        <v>130</v>
      </c>
      <c r="I2473" t="s">
        <v>125</v>
      </c>
      <c r="Z2473" t="str">
        <f>IFERROR(MID(AA2473,FIND("-",H2473,1)+1,20),_xlfn.IFNA(VLOOKUP(F2473&amp;"-"&amp;AA2473,Ref_Kontak!$A:$E,4,FALSE),Ref_Kontak!$H$2))</f>
        <v>628999007703</v>
      </c>
      <c r="AA2473" t="str">
        <f t="shared" si="380"/>
        <v/>
      </c>
      <c r="AB2473" t="str">
        <f t="shared" si="381"/>
        <v/>
      </c>
      <c r="AC2473" t="str">
        <f t="shared" si="382"/>
        <v>628999007703</v>
      </c>
      <c r="AD2473" t="str">
        <f t="shared" si="383"/>
        <v>Halo+,+Visual+AI+5S+mendeteksi+Violation%3A+METALDET1-LINE+14</v>
      </c>
      <c r="AE2473" t="str">
        <f t="shared" si="384"/>
        <v>https://web.whatsapp.com/send/?phone=628999007703&amp;text=Halo+,+Visual+AI+5S+mendeteksi+Violation%3A+METALDET1-LINE+14&amp;type=phone_number&amp;app_absent=0</v>
      </c>
      <c r="AF2473" t="b">
        <f>IF(ISNA(VLOOKUP(D2473&amp;"-"&amp;AB2473, Ref_Kontak!$A:$E, 4, FALSE)), FALSE, TRUE)</f>
        <v>0</v>
      </c>
      <c r="AG2473" t="str">
        <f>_xlfn.IFNA(VLOOKUP(Z2473,Ref_Kontak!H:H,1,FALSE),"FALSE")</f>
        <v>628999007703</v>
      </c>
      <c r="AH2473" t="str">
        <f t="shared" si="385"/>
        <v>METALDET1-LINE 14</v>
      </c>
      <c r="AI2473">
        <f>IF(I2473="violation",COUNTIF($AH$1:AH2473,AH2473),0)</f>
        <v>50</v>
      </c>
      <c r="AJ2473" t="str">
        <f t="shared" si="386"/>
        <v>violation-METALDET1</v>
      </c>
      <c r="AK2473">
        <f>IF(I2473="violation",COUNTIF($AJ$1:AJ2473,AJ2473),FALSE)</f>
        <v>1988</v>
      </c>
      <c r="AL2473">
        <f t="shared" si="387"/>
        <v>0</v>
      </c>
      <c r="AM2473">
        <f t="shared" si="388"/>
        <v>3</v>
      </c>
      <c r="AN2473" t="str">
        <f t="shared" si="389"/>
        <v>ALERT! 3 Violation founded @METALDET1</v>
      </c>
    </row>
    <row r="2474" spans="1:40">
      <c r="A2474" t="s">
        <v>120</v>
      </c>
      <c r="B2474" t="s">
        <v>121</v>
      </c>
      <c r="C2474" t="s">
        <v>1392</v>
      </c>
      <c r="D2474" t="s">
        <v>129</v>
      </c>
      <c r="E2474">
        <v>1</v>
      </c>
      <c r="G2474" t="s">
        <v>130</v>
      </c>
      <c r="I2474" t="s">
        <v>125</v>
      </c>
      <c r="Z2474" t="str">
        <f>IFERROR(MID(AA2474,FIND("-",H2474,1)+1,20),_xlfn.IFNA(VLOOKUP(F2474&amp;"-"&amp;AA2474,Ref_Kontak!$A:$E,4,FALSE),Ref_Kontak!$H$2))</f>
        <v>628999007703</v>
      </c>
      <c r="AA2474" t="str">
        <f t="shared" si="380"/>
        <v/>
      </c>
      <c r="AB2474" t="str">
        <f t="shared" si="381"/>
        <v/>
      </c>
      <c r="AC2474" t="str">
        <f t="shared" si="382"/>
        <v>628999007703</v>
      </c>
      <c r="AD2474" t="str">
        <f t="shared" si="383"/>
        <v>Halo+,+Visual+AI+5S+mendeteksi+Violation%3A+METALDET1-LINE+8</v>
      </c>
      <c r="AE2474" t="str">
        <f t="shared" si="384"/>
        <v>https://web.whatsapp.com/send/?phone=628999007703&amp;text=Halo+,+Visual+AI+5S+mendeteksi+Violation%3A+METALDET1-LINE+8&amp;type=phone_number&amp;app_absent=0</v>
      </c>
      <c r="AF2474" t="b">
        <f>IF(ISNA(VLOOKUP(D2474&amp;"-"&amp;AB2474, Ref_Kontak!$A:$E, 4, FALSE)), FALSE, TRUE)</f>
        <v>0</v>
      </c>
      <c r="AG2474" t="str">
        <f>_xlfn.IFNA(VLOOKUP(Z2474,Ref_Kontak!H:H,1,FALSE),"FALSE")</f>
        <v>628999007703</v>
      </c>
      <c r="AH2474" t="str">
        <f t="shared" si="385"/>
        <v>METALDET1-LINE 8</v>
      </c>
      <c r="AI2474">
        <f>IF(I2474="violation",COUNTIF($AH$1:AH2474,AH2474),0)</f>
        <v>1054</v>
      </c>
      <c r="AJ2474" t="str">
        <f t="shared" si="386"/>
        <v>violation-METALDET1</v>
      </c>
      <c r="AK2474">
        <f>IF(I2474="violation",COUNTIF($AJ$1:AJ2474,AJ2474),FALSE)</f>
        <v>1989</v>
      </c>
      <c r="AL2474">
        <f t="shared" si="387"/>
        <v>0</v>
      </c>
      <c r="AM2474">
        <f t="shared" si="388"/>
        <v>3</v>
      </c>
      <c r="AN2474" t="str">
        <f t="shared" si="389"/>
        <v>ALERT! 3 Violation founded @METALDET1</v>
      </c>
    </row>
    <row r="2475" spans="1:40">
      <c r="A2475" t="s">
        <v>120</v>
      </c>
      <c r="B2475" t="s">
        <v>121</v>
      </c>
      <c r="C2475" t="s">
        <v>1392</v>
      </c>
      <c r="D2475" t="s">
        <v>589</v>
      </c>
      <c r="E2475">
        <v>1</v>
      </c>
      <c r="G2475" t="s">
        <v>130</v>
      </c>
      <c r="I2475" t="s">
        <v>125</v>
      </c>
      <c r="Z2475" t="str">
        <f>IFERROR(MID(AA2475,FIND("-",H2475,1)+1,20),_xlfn.IFNA(VLOOKUP(F2475&amp;"-"&amp;AA2475,Ref_Kontak!$A:$E,4,FALSE),Ref_Kontak!$H$2))</f>
        <v>628999007703</v>
      </c>
      <c r="AA2475" t="str">
        <f t="shared" si="380"/>
        <v/>
      </c>
      <c r="AB2475" t="str">
        <f t="shared" si="381"/>
        <v/>
      </c>
      <c r="AC2475" t="str">
        <f t="shared" si="382"/>
        <v>628999007703</v>
      </c>
      <c r="AD2475" t="str">
        <f t="shared" si="383"/>
        <v>Halo+,+Visual+AI+5S+mendeteksi+Violation%3A+METALDET1-LINE+13</v>
      </c>
      <c r="AE2475" t="str">
        <f t="shared" si="384"/>
        <v>https://web.whatsapp.com/send/?phone=628999007703&amp;text=Halo+,+Visual+AI+5S+mendeteksi+Violation%3A+METALDET1-LINE+13&amp;type=phone_number&amp;app_absent=0</v>
      </c>
      <c r="AF2475" t="b">
        <f>IF(ISNA(VLOOKUP(D2475&amp;"-"&amp;AB2475, Ref_Kontak!$A:$E, 4, FALSE)), FALSE, TRUE)</f>
        <v>0</v>
      </c>
      <c r="AG2475" t="str">
        <f>_xlfn.IFNA(VLOOKUP(Z2475,Ref_Kontak!H:H,1,FALSE),"FALSE")</f>
        <v>628999007703</v>
      </c>
      <c r="AH2475" t="str">
        <f t="shared" si="385"/>
        <v>METALDET1-LINE 13</v>
      </c>
      <c r="AI2475">
        <f>IF(I2475="violation",COUNTIF($AH$1:AH2475,AH2475),0)</f>
        <v>887</v>
      </c>
      <c r="AJ2475" t="str">
        <f t="shared" si="386"/>
        <v>violation-METALDET1</v>
      </c>
      <c r="AK2475">
        <f>IF(I2475="violation",COUNTIF($AJ$1:AJ2475,AJ2475),FALSE)</f>
        <v>1990</v>
      </c>
      <c r="AL2475">
        <f t="shared" si="387"/>
        <v>0</v>
      </c>
      <c r="AM2475">
        <f t="shared" si="388"/>
        <v>3</v>
      </c>
      <c r="AN2475" t="str">
        <f t="shared" si="389"/>
        <v>ALERT! 3 Violation founded @METALDET1</v>
      </c>
    </row>
    <row r="2476" spans="1:40">
      <c r="A2476" t="s">
        <v>120</v>
      </c>
      <c r="B2476" t="s">
        <v>121</v>
      </c>
      <c r="C2476" t="s">
        <v>1392</v>
      </c>
      <c r="D2476" t="s">
        <v>52</v>
      </c>
      <c r="E2476">
        <v>1</v>
      </c>
      <c r="G2476" t="s">
        <v>130</v>
      </c>
      <c r="I2476" t="s">
        <v>125</v>
      </c>
      <c r="Z2476" t="str">
        <f>IFERROR(MID(AA2476,FIND("-",H2476,1)+1,20),_xlfn.IFNA(VLOOKUP(F2476&amp;"-"&amp;AA2476,Ref_Kontak!$A:$E,4,FALSE),Ref_Kontak!$H$2))</f>
        <v>628999007703</v>
      </c>
      <c r="AA2476" t="str">
        <f t="shared" si="380"/>
        <v/>
      </c>
      <c r="AB2476" t="str">
        <f t="shared" si="381"/>
        <v/>
      </c>
      <c r="AC2476" t="str">
        <f t="shared" si="382"/>
        <v>628999007703</v>
      </c>
      <c r="AD2476" t="str">
        <f t="shared" si="383"/>
        <v>Halo+,+Visual+AI+5S+mendeteksi+Violation%3A+METALDET1-LINE+14</v>
      </c>
      <c r="AE2476" t="str">
        <f t="shared" si="384"/>
        <v>https://web.whatsapp.com/send/?phone=628999007703&amp;text=Halo+,+Visual+AI+5S+mendeteksi+Violation%3A+METALDET1-LINE+14&amp;type=phone_number&amp;app_absent=0</v>
      </c>
      <c r="AF2476" t="b">
        <f>IF(ISNA(VLOOKUP(D2476&amp;"-"&amp;AB2476, Ref_Kontak!$A:$E, 4, FALSE)), FALSE, TRUE)</f>
        <v>0</v>
      </c>
      <c r="AG2476" t="str">
        <f>_xlfn.IFNA(VLOOKUP(Z2476,Ref_Kontak!H:H,1,FALSE),"FALSE")</f>
        <v>628999007703</v>
      </c>
      <c r="AH2476" t="str">
        <f t="shared" si="385"/>
        <v>METALDET1-LINE 14</v>
      </c>
      <c r="AI2476">
        <f>IF(I2476="violation",COUNTIF($AH$1:AH2476,AH2476),0)</f>
        <v>51</v>
      </c>
      <c r="AJ2476" t="str">
        <f t="shared" si="386"/>
        <v>violation-METALDET1</v>
      </c>
      <c r="AK2476">
        <f>IF(I2476="violation",COUNTIF($AJ$1:AJ2476,AJ2476),FALSE)</f>
        <v>1991</v>
      </c>
      <c r="AL2476">
        <f t="shared" si="387"/>
        <v>0</v>
      </c>
      <c r="AM2476">
        <f t="shared" si="388"/>
        <v>3</v>
      </c>
      <c r="AN2476" t="str">
        <f t="shared" si="389"/>
        <v>ALERT! 3 Violation founded @METALDET1</v>
      </c>
    </row>
    <row r="2477" spans="1:40">
      <c r="A2477" t="s">
        <v>120</v>
      </c>
      <c r="B2477" t="s">
        <v>121</v>
      </c>
      <c r="C2477" t="s">
        <v>1393</v>
      </c>
      <c r="D2477" t="s">
        <v>129</v>
      </c>
      <c r="E2477">
        <v>1</v>
      </c>
      <c r="G2477" t="s">
        <v>130</v>
      </c>
      <c r="I2477" t="s">
        <v>125</v>
      </c>
      <c r="Z2477" t="str">
        <f>IFERROR(MID(AA2477,FIND("-",H2477,1)+1,20),_xlfn.IFNA(VLOOKUP(F2477&amp;"-"&amp;AA2477,Ref_Kontak!$A:$E,4,FALSE),Ref_Kontak!$H$2))</f>
        <v>628999007703</v>
      </c>
      <c r="AA2477" t="str">
        <f t="shared" si="380"/>
        <v/>
      </c>
      <c r="AB2477" t="str">
        <f t="shared" si="381"/>
        <v/>
      </c>
      <c r="AC2477" t="str">
        <f t="shared" si="382"/>
        <v>628999007703</v>
      </c>
      <c r="AD2477" t="str">
        <f t="shared" si="383"/>
        <v>Halo+,+Visual+AI+5S+mendeteksi+Violation%3A+METALDET1-LINE+8</v>
      </c>
      <c r="AE2477" t="str">
        <f t="shared" si="384"/>
        <v>https://web.whatsapp.com/send/?phone=628999007703&amp;text=Halo+,+Visual+AI+5S+mendeteksi+Violation%3A+METALDET1-LINE+8&amp;type=phone_number&amp;app_absent=0</v>
      </c>
      <c r="AF2477" t="b">
        <f>IF(ISNA(VLOOKUP(D2477&amp;"-"&amp;AB2477, Ref_Kontak!$A:$E, 4, FALSE)), FALSE, TRUE)</f>
        <v>0</v>
      </c>
      <c r="AG2477" t="str">
        <f>_xlfn.IFNA(VLOOKUP(Z2477,Ref_Kontak!H:H,1,FALSE),"FALSE")</f>
        <v>628999007703</v>
      </c>
      <c r="AH2477" t="str">
        <f t="shared" si="385"/>
        <v>METALDET1-LINE 8</v>
      </c>
      <c r="AI2477">
        <f>IF(I2477="violation",COUNTIF($AH$1:AH2477,AH2477),0)</f>
        <v>1055</v>
      </c>
      <c r="AJ2477" t="str">
        <f t="shared" si="386"/>
        <v>violation-METALDET1</v>
      </c>
      <c r="AK2477">
        <f>IF(I2477="violation",COUNTIF($AJ$1:AJ2477,AJ2477),FALSE)</f>
        <v>1992</v>
      </c>
      <c r="AL2477">
        <f t="shared" si="387"/>
        <v>0</v>
      </c>
      <c r="AM2477">
        <f t="shared" si="388"/>
        <v>3</v>
      </c>
      <c r="AN2477" t="str">
        <f t="shared" si="389"/>
        <v>ALERT! 3 Violation founded @METALDET1</v>
      </c>
    </row>
    <row r="2478" spans="1:40">
      <c r="A2478" t="s">
        <v>120</v>
      </c>
      <c r="B2478" t="s">
        <v>121</v>
      </c>
      <c r="C2478" t="s">
        <v>1394</v>
      </c>
      <c r="D2478" t="s">
        <v>589</v>
      </c>
      <c r="E2478">
        <v>1</v>
      </c>
      <c r="G2478" t="s">
        <v>130</v>
      </c>
      <c r="I2478" t="s">
        <v>125</v>
      </c>
      <c r="Z2478" t="str">
        <f>IFERROR(MID(AA2478,FIND("-",H2478,1)+1,20),_xlfn.IFNA(VLOOKUP(F2478&amp;"-"&amp;AA2478,Ref_Kontak!$A:$E,4,FALSE),Ref_Kontak!$H$2))</f>
        <v>628999007703</v>
      </c>
      <c r="AA2478" t="str">
        <f t="shared" si="380"/>
        <v/>
      </c>
      <c r="AB2478" t="str">
        <f t="shared" si="381"/>
        <v/>
      </c>
      <c r="AC2478" t="str">
        <f t="shared" si="382"/>
        <v>628999007703</v>
      </c>
      <c r="AD2478" t="str">
        <f t="shared" si="383"/>
        <v>Halo+,+Visual+AI+5S+mendeteksi+Violation%3A+METALDET1-LINE+13</v>
      </c>
      <c r="AE2478" t="str">
        <f t="shared" si="384"/>
        <v>https://web.whatsapp.com/send/?phone=628999007703&amp;text=Halo+,+Visual+AI+5S+mendeteksi+Violation%3A+METALDET1-LINE+13&amp;type=phone_number&amp;app_absent=0</v>
      </c>
      <c r="AF2478" t="b">
        <f>IF(ISNA(VLOOKUP(D2478&amp;"-"&amp;AB2478, Ref_Kontak!$A:$E, 4, FALSE)), FALSE, TRUE)</f>
        <v>0</v>
      </c>
      <c r="AG2478" t="str">
        <f>_xlfn.IFNA(VLOOKUP(Z2478,Ref_Kontak!H:H,1,FALSE),"FALSE")</f>
        <v>628999007703</v>
      </c>
      <c r="AH2478" t="str">
        <f t="shared" si="385"/>
        <v>METALDET1-LINE 13</v>
      </c>
      <c r="AI2478">
        <f>IF(I2478="violation",COUNTIF($AH$1:AH2478,AH2478),0)</f>
        <v>888</v>
      </c>
      <c r="AJ2478" t="str">
        <f t="shared" si="386"/>
        <v>violation-METALDET1</v>
      </c>
      <c r="AK2478">
        <f>IF(I2478="violation",COUNTIF($AJ$1:AJ2478,AJ2478),FALSE)</f>
        <v>1993</v>
      </c>
      <c r="AL2478">
        <f t="shared" si="387"/>
        <v>0</v>
      </c>
      <c r="AM2478">
        <f t="shared" si="388"/>
        <v>3</v>
      </c>
      <c r="AN2478" t="str">
        <f t="shared" si="389"/>
        <v>ALERT! 3 Violation founded @METALDET1</v>
      </c>
    </row>
    <row r="2479" spans="1:40">
      <c r="A2479" t="s">
        <v>120</v>
      </c>
      <c r="B2479" t="s">
        <v>121</v>
      </c>
      <c r="C2479" t="s">
        <v>1394</v>
      </c>
      <c r="D2479" t="s">
        <v>129</v>
      </c>
      <c r="E2479">
        <v>1</v>
      </c>
      <c r="G2479" t="s">
        <v>130</v>
      </c>
      <c r="I2479" t="s">
        <v>125</v>
      </c>
      <c r="Z2479" t="str">
        <f>IFERROR(MID(AA2479,FIND("-",H2479,1)+1,20),_xlfn.IFNA(VLOOKUP(F2479&amp;"-"&amp;AA2479,Ref_Kontak!$A:$E,4,FALSE),Ref_Kontak!$H$2))</f>
        <v>628999007703</v>
      </c>
      <c r="AA2479" t="str">
        <f t="shared" si="380"/>
        <v/>
      </c>
      <c r="AB2479" t="str">
        <f t="shared" si="381"/>
        <v/>
      </c>
      <c r="AC2479" t="str">
        <f t="shared" si="382"/>
        <v>628999007703</v>
      </c>
      <c r="AD2479" t="str">
        <f t="shared" si="383"/>
        <v>Halo+,+Visual+AI+5S+mendeteksi+Violation%3A+METALDET1-LINE+8</v>
      </c>
      <c r="AE2479" t="str">
        <f t="shared" si="384"/>
        <v>https://web.whatsapp.com/send/?phone=628999007703&amp;text=Halo+,+Visual+AI+5S+mendeteksi+Violation%3A+METALDET1-LINE+8&amp;type=phone_number&amp;app_absent=0</v>
      </c>
      <c r="AF2479" t="b">
        <f>IF(ISNA(VLOOKUP(D2479&amp;"-"&amp;AB2479, Ref_Kontak!$A:$E, 4, FALSE)), FALSE, TRUE)</f>
        <v>0</v>
      </c>
      <c r="AG2479" t="str">
        <f>_xlfn.IFNA(VLOOKUP(Z2479,Ref_Kontak!H:H,1,FALSE),"FALSE")</f>
        <v>628999007703</v>
      </c>
      <c r="AH2479" t="str">
        <f t="shared" si="385"/>
        <v>METALDET1-LINE 8</v>
      </c>
      <c r="AI2479">
        <f>IF(I2479="violation",COUNTIF($AH$1:AH2479,AH2479),0)</f>
        <v>1056</v>
      </c>
      <c r="AJ2479" t="str">
        <f t="shared" si="386"/>
        <v>violation-METALDET1</v>
      </c>
      <c r="AK2479">
        <f>IF(I2479="violation",COUNTIF($AJ$1:AJ2479,AJ2479),FALSE)</f>
        <v>1994</v>
      </c>
      <c r="AL2479">
        <f t="shared" si="387"/>
        <v>0</v>
      </c>
      <c r="AM2479">
        <f t="shared" si="388"/>
        <v>3</v>
      </c>
      <c r="AN2479" t="str">
        <f t="shared" si="389"/>
        <v>ALERT! 3 Violation founded @METALDET1</v>
      </c>
    </row>
    <row r="2480" spans="1:40">
      <c r="A2480" t="s">
        <v>120</v>
      </c>
      <c r="B2480" t="s">
        <v>121</v>
      </c>
      <c r="C2480" t="s">
        <v>1394</v>
      </c>
      <c r="D2480" t="s">
        <v>52</v>
      </c>
      <c r="E2480">
        <v>1</v>
      </c>
      <c r="G2480" t="s">
        <v>130</v>
      </c>
      <c r="I2480" t="s">
        <v>125</v>
      </c>
      <c r="Z2480" t="str">
        <f>IFERROR(MID(AA2480,FIND("-",H2480,1)+1,20),_xlfn.IFNA(VLOOKUP(F2480&amp;"-"&amp;AA2480,Ref_Kontak!$A:$E,4,FALSE),Ref_Kontak!$H$2))</f>
        <v>628999007703</v>
      </c>
      <c r="AA2480" t="str">
        <f t="shared" si="380"/>
        <v/>
      </c>
      <c r="AB2480" t="str">
        <f t="shared" si="381"/>
        <v/>
      </c>
      <c r="AC2480" t="str">
        <f t="shared" si="382"/>
        <v>628999007703</v>
      </c>
      <c r="AD2480" t="str">
        <f t="shared" si="383"/>
        <v>Halo+,+Visual+AI+5S+mendeteksi+Violation%3A+METALDET1-LINE+14</v>
      </c>
      <c r="AE2480" t="str">
        <f t="shared" si="384"/>
        <v>https://web.whatsapp.com/send/?phone=628999007703&amp;text=Halo+,+Visual+AI+5S+mendeteksi+Violation%3A+METALDET1-LINE+14&amp;type=phone_number&amp;app_absent=0</v>
      </c>
      <c r="AF2480" t="b">
        <f>IF(ISNA(VLOOKUP(D2480&amp;"-"&amp;AB2480, Ref_Kontak!$A:$E, 4, FALSE)), FALSE, TRUE)</f>
        <v>0</v>
      </c>
      <c r="AG2480" t="str">
        <f>_xlfn.IFNA(VLOOKUP(Z2480,Ref_Kontak!H:H,1,FALSE),"FALSE")</f>
        <v>628999007703</v>
      </c>
      <c r="AH2480" t="str">
        <f t="shared" si="385"/>
        <v>METALDET1-LINE 14</v>
      </c>
      <c r="AI2480">
        <f>IF(I2480="violation",COUNTIF($AH$1:AH2480,AH2480),0)</f>
        <v>52</v>
      </c>
      <c r="AJ2480" t="str">
        <f t="shared" si="386"/>
        <v>violation-METALDET1</v>
      </c>
      <c r="AK2480">
        <f>IF(I2480="violation",COUNTIF($AJ$1:AJ2480,AJ2480),FALSE)</f>
        <v>1995</v>
      </c>
      <c r="AL2480">
        <f t="shared" si="387"/>
        <v>0</v>
      </c>
      <c r="AM2480">
        <f t="shared" si="388"/>
        <v>3</v>
      </c>
      <c r="AN2480" t="str">
        <f t="shared" si="389"/>
        <v>ALERT! 3 Violation founded @METALDET1</v>
      </c>
    </row>
    <row r="2481" spans="1:40">
      <c r="A2481" t="s">
        <v>120</v>
      </c>
      <c r="B2481" t="s">
        <v>121</v>
      </c>
      <c r="C2481" t="s">
        <v>1394</v>
      </c>
      <c r="D2481" t="s">
        <v>589</v>
      </c>
      <c r="E2481">
        <v>1</v>
      </c>
      <c r="G2481" t="s">
        <v>130</v>
      </c>
      <c r="I2481" t="s">
        <v>125</v>
      </c>
      <c r="Z2481" t="str">
        <f>IFERROR(MID(AA2481,FIND("-",H2481,1)+1,20),_xlfn.IFNA(VLOOKUP(F2481&amp;"-"&amp;AA2481,Ref_Kontak!$A:$E,4,FALSE),Ref_Kontak!$H$2))</f>
        <v>628999007703</v>
      </c>
      <c r="AA2481" t="str">
        <f t="shared" si="380"/>
        <v/>
      </c>
      <c r="AB2481" t="str">
        <f t="shared" si="381"/>
        <v/>
      </c>
      <c r="AC2481" t="str">
        <f t="shared" si="382"/>
        <v>628999007703</v>
      </c>
      <c r="AD2481" t="str">
        <f t="shared" si="383"/>
        <v>Halo+,+Visual+AI+5S+mendeteksi+Violation%3A+METALDET1-LINE+13</v>
      </c>
      <c r="AE2481" t="str">
        <f t="shared" si="384"/>
        <v>https://web.whatsapp.com/send/?phone=628999007703&amp;text=Halo+,+Visual+AI+5S+mendeteksi+Violation%3A+METALDET1-LINE+13&amp;type=phone_number&amp;app_absent=0</v>
      </c>
      <c r="AF2481" t="b">
        <f>IF(ISNA(VLOOKUP(D2481&amp;"-"&amp;AB2481, Ref_Kontak!$A:$E, 4, FALSE)), FALSE, TRUE)</f>
        <v>0</v>
      </c>
      <c r="AG2481" t="str">
        <f>_xlfn.IFNA(VLOOKUP(Z2481,Ref_Kontak!H:H,1,FALSE),"FALSE")</f>
        <v>628999007703</v>
      </c>
      <c r="AH2481" t="str">
        <f t="shared" si="385"/>
        <v>METALDET1-LINE 13</v>
      </c>
      <c r="AI2481">
        <f>IF(I2481="violation",COUNTIF($AH$1:AH2481,AH2481),0)</f>
        <v>889</v>
      </c>
      <c r="AJ2481" t="str">
        <f t="shared" si="386"/>
        <v>violation-METALDET1</v>
      </c>
      <c r="AK2481">
        <f>IF(I2481="violation",COUNTIF($AJ$1:AJ2481,AJ2481),FALSE)</f>
        <v>1996</v>
      </c>
      <c r="AL2481">
        <f t="shared" si="387"/>
        <v>0</v>
      </c>
      <c r="AM2481">
        <f t="shared" si="388"/>
        <v>3</v>
      </c>
      <c r="AN2481" t="str">
        <f t="shared" si="389"/>
        <v>ALERT! 3 Violation founded @METALDET1</v>
      </c>
    </row>
    <row r="2482" spans="1:40">
      <c r="A2482" t="s">
        <v>120</v>
      </c>
      <c r="B2482" t="s">
        <v>121</v>
      </c>
      <c r="C2482" t="s">
        <v>1394</v>
      </c>
      <c r="D2482" t="s">
        <v>52</v>
      </c>
      <c r="E2482">
        <v>1</v>
      </c>
      <c r="G2482" t="s">
        <v>130</v>
      </c>
      <c r="I2482" t="s">
        <v>125</v>
      </c>
      <c r="Z2482" t="str">
        <f>IFERROR(MID(AA2482,FIND("-",H2482,1)+1,20),_xlfn.IFNA(VLOOKUP(F2482&amp;"-"&amp;AA2482,Ref_Kontak!$A:$E,4,FALSE),Ref_Kontak!$H$2))</f>
        <v>628999007703</v>
      </c>
      <c r="AA2482" t="str">
        <f t="shared" si="380"/>
        <v/>
      </c>
      <c r="AB2482" t="str">
        <f t="shared" si="381"/>
        <v/>
      </c>
      <c r="AC2482" t="str">
        <f t="shared" si="382"/>
        <v>628999007703</v>
      </c>
      <c r="AD2482" t="str">
        <f t="shared" si="383"/>
        <v>Halo+,+Visual+AI+5S+mendeteksi+Violation%3A+METALDET1-LINE+14</v>
      </c>
      <c r="AE2482" t="str">
        <f t="shared" si="384"/>
        <v>https://web.whatsapp.com/send/?phone=628999007703&amp;text=Halo+,+Visual+AI+5S+mendeteksi+Violation%3A+METALDET1-LINE+14&amp;type=phone_number&amp;app_absent=0</v>
      </c>
      <c r="AF2482" t="b">
        <f>IF(ISNA(VLOOKUP(D2482&amp;"-"&amp;AB2482, Ref_Kontak!$A:$E, 4, FALSE)), FALSE, TRUE)</f>
        <v>0</v>
      </c>
      <c r="AG2482" t="str">
        <f>_xlfn.IFNA(VLOOKUP(Z2482,Ref_Kontak!H:H,1,FALSE),"FALSE")</f>
        <v>628999007703</v>
      </c>
      <c r="AH2482" t="str">
        <f t="shared" si="385"/>
        <v>METALDET1-LINE 14</v>
      </c>
      <c r="AI2482">
        <f>IF(I2482="violation",COUNTIF($AH$1:AH2482,AH2482),0)</f>
        <v>53</v>
      </c>
      <c r="AJ2482" t="str">
        <f t="shared" si="386"/>
        <v>violation-METALDET1</v>
      </c>
      <c r="AK2482">
        <f>IF(I2482="violation",COUNTIF($AJ$1:AJ2482,AJ2482),FALSE)</f>
        <v>1997</v>
      </c>
      <c r="AL2482">
        <f t="shared" si="387"/>
        <v>0</v>
      </c>
      <c r="AM2482">
        <f t="shared" si="388"/>
        <v>3</v>
      </c>
      <c r="AN2482" t="str">
        <f t="shared" si="389"/>
        <v>ALERT! 3 Violation founded @METALDET1</v>
      </c>
    </row>
    <row r="2483" spans="1:40">
      <c r="A2483" t="s">
        <v>120</v>
      </c>
      <c r="B2483" t="s">
        <v>121</v>
      </c>
      <c r="C2483" t="s">
        <v>1395</v>
      </c>
      <c r="D2483" t="s">
        <v>129</v>
      </c>
      <c r="E2483">
        <v>1</v>
      </c>
      <c r="G2483" t="s">
        <v>130</v>
      </c>
      <c r="I2483" t="s">
        <v>125</v>
      </c>
      <c r="Z2483" t="str">
        <f>IFERROR(MID(AA2483,FIND("-",H2483,1)+1,20),_xlfn.IFNA(VLOOKUP(F2483&amp;"-"&amp;AA2483,Ref_Kontak!$A:$E,4,FALSE),Ref_Kontak!$H$2))</f>
        <v>628999007703</v>
      </c>
      <c r="AA2483" t="str">
        <f t="shared" si="380"/>
        <v/>
      </c>
      <c r="AB2483" t="str">
        <f t="shared" si="381"/>
        <v/>
      </c>
      <c r="AC2483" t="str">
        <f t="shared" si="382"/>
        <v>628999007703</v>
      </c>
      <c r="AD2483" t="str">
        <f t="shared" si="383"/>
        <v>Halo+,+Visual+AI+5S+mendeteksi+Violation%3A+METALDET1-LINE+8</v>
      </c>
      <c r="AE2483" t="str">
        <f t="shared" si="384"/>
        <v>https://web.whatsapp.com/send/?phone=628999007703&amp;text=Halo+,+Visual+AI+5S+mendeteksi+Violation%3A+METALDET1-LINE+8&amp;type=phone_number&amp;app_absent=0</v>
      </c>
      <c r="AF2483" t="b">
        <f>IF(ISNA(VLOOKUP(D2483&amp;"-"&amp;AB2483, Ref_Kontak!$A:$E, 4, FALSE)), FALSE, TRUE)</f>
        <v>0</v>
      </c>
      <c r="AG2483" t="str">
        <f>_xlfn.IFNA(VLOOKUP(Z2483,Ref_Kontak!H:H,1,FALSE),"FALSE")</f>
        <v>628999007703</v>
      </c>
      <c r="AH2483" t="str">
        <f t="shared" si="385"/>
        <v>METALDET1-LINE 8</v>
      </c>
      <c r="AI2483">
        <f>IF(I2483="violation",COUNTIF($AH$1:AH2483,AH2483),0)</f>
        <v>1057</v>
      </c>
      <c r="AJ2483" t="str">
        <f t="shared" si="386"/>
        <v>violation-METALDET1</v>
      </c>
      <c r="AK2483">
        <f>IF(I2483="violation",COUNTIF($AJ$1:AJ2483,AJ2483),FALSE)</f>
        <v>1998</v>
      </c>
      <c r="AL2483">
        <f t="shared" si="387"/>
        <v>0</v>
      </c>
      <c r="AM2483">
        <f t="shared" si="388"/>
        <v>3</v>
      </c>
      <c r="AN2483" t="str">
        <f t="shared" si="389"/>
        <v>ALERT! 3 Violation founded @METALDET1</v>
      </c>
    </row>
    <row r="2484" spans="1:40">
      <c r="A2484" t="s">
        <v>120</v>
      </c>
      <c r="B2484" t="s">
        <v>121</v>
      </c>
      <c r="C2484" t="s">
        <v>1396</v>
      </c>
      <c r="D2484" t="s">
        <v>589</v>
      </c>
      <c r="E2484">
        <v>1</v>
      </c>
      <c r="G2484" t="s">
        <v>130</v>
      </c>
      <c r="I2484" t="s">
        <v>125</v>
      </c>
      <c r="Z2484" t="str">
        <f>IFERROR(MID(AA2484,FIND("-",H2484,1)+1,20),_xlfn.IFNA(VLOOKUP(F2484&amp;"-"&amp;AA2484,Ref_Kontak!$A:$E,4,FALSE),Ref_Kontak!$H$2))</f>
        <v>628999007703</v>
      </c>
      <c r="AA2484" t="str">
        <f t="shared" si="380"/>
        <v/>
      </c>
      <c r="AB2484" t="str">
        <f t="shared" si="381"/>
        <v/>
      </c>
      <c r="AC2484" t="str">
        <f t="shared" si="382"/>
        <v>628999007703</v>
      </c>
      <c r="AD2484" t="str">
        <f t="shared" si="383"/>
        <v>Halo+,+Visual+AI+5S+mendeteksi+Violation%3A+METALDET1-LINE+13</v>
      </c>
      <c r="AE2484" t="str">
        <f t="shared" si="384"/>
        <v>https://web.whatsapp.com/send/?phone=628999007703&amp;text=Halo+,+Visual+AI+5S+mendeteksi+Violation%3A+METALDET1-LINE+13&amp;type=phone_number&amp;app_absent=0</v>
      </c>
      <c r="AF2484" t="b">
        <f>IF(ISNA(VLOOKUP(D2484&amp;"-"&amp;AB2484, Ref_Kontak!$A:$E, 4, FALSE)), FALSE, TRUE)</f>
        <v>0</v>
      </c>
      <c r="AG2484" t="str">
        <f>_xlfn.IFNA(VLOOKUP(Z2484,Ref_Kontak!H:H,1,FALSE),"FALSE")</f>
        <v>628999007703</v>
      </c>
      <c r="AH2484" t="str">
        <f t="shared" si="385"/>
        <v>METALDET1-LINE 13</v>
      </c>
      <c r="AI2484">
        <f>IF(I2484="violation",COUNTIF($AH$1:AH2484,AH2484),0)</f>
        <v>890</v>
      </c>
      <c r="AJ2484" t="str">
        <f t="shared" si="386"/>
        <v>violation-METALDET1</v>
      </c>
      <c r="AK2484">
        <f>IF(I2484="violation",COUNTIF($AJ$1:AJ2484,AJ2484),FALSE)</f>
        <v>1999</v>
      </c>
      <c r="AL2484">
        <f t="shared" si="387"/>
        <v>0</v>
      </c>
      <c r="AM2484">
        <f t="shared" si="388"/>
        <v>3</v>
      </c>
      <c r="AN2484" t="str">
        <f t="shared" si="389"/>
        <v>ALERT! 3 Violation founded @METALDET1</v>
      </c>
    </row>
    <row r="2485" spans="1:40">
      <c r="A2485" t="s">
        <v>120</v>
      </c>
      <c r="B2485" t="s">
        <v>121</v>
      </c>
      <c r="C2485" t="s">
        <v>1396</v>
      </c>
      <c r="D2485" t="s">
        <v>129</v>
      </c>
      <c r="E2485">
        <v>1</v>
      </c>
      <c r="G2485" t="s">
        <v>130</v>
      </c>
      <c r="I2485" t="s">
        <v>125</v>
      </c>
      <c r="Z2485" t="str">
        <f>IFERROR(MID(AA2485,FIND("-",H2485,1)+1,20),_xlfn.IFNA(VLOOKUP(F2485&amp;"-"&amp;AA2485,Ref_Kontak!$A:$E,4,FALSE),Ref_Kontak!$H$2))</f>
        <v>628999007703</v>
      </c>
      <c r="AA2485" t="str">
        <f t="shared" si="380"/>
        <v/>
      </c>
      <c r="AB2485" t="str">
        <f t="shared" si="381"/>
        <v/>
      </c>
      <c r="AC2485" t="str">
        <f t="shared" si="382"/>
        <v>628999007703</v>
      </c>
      <c r="AD2485" t="str">
        <f t="shared" si="383"/>
        <v>Halo+,+Visual+AI+5S+mendeteksi+Violation%3A+METALDET1-LINE+8</v>
      </c>
      <c r="AE2485" t="str">
        <f t="shared" si="384"/>
        <v>https://web.whatsapp.com/send/?phone=628999007703&amp;text=Halo+,+Visual+AI+5S+mendeteksi+Violation%3A+METALDET1-LINE+8&amp;type=phone_number&amp;app_absent=0</v>
      </c>
      <c r="AF2485" t="b">
        <f>IF(ISNA(VLOOKUP(D2485&amp;"-"&amp;AB2485, Ref_Kontak!$A:$E, 4, FALSE)), FALSE, TRUE)</f>
        <v>0</v>
      </c>
      <c r="AG2485" t="str">
        <f>_xlfn.IFNA(VLOOKUP(Z2485,Ref_Kontak!H:H,1,FALSE),"FALSE")</f>
        <v>628999007703</v>
      </c>
      <c r="AH2485" t="str">
        <f t="shared" si="385"/>
        <v>METALDET1-LINE 8</v>
      </c>
      <c r="AI2485">
        <f>IF(I2485="violation",COUNTIF($AH$1:AH2485,AH2485),0)</f>
        <v>1058</v>
      </c>
      <c r="AJ2485" t="str">
        <f t="shared" si="386"/>
        <v>violation-METALDET1</v>
      </c>
      <c r="AK2485">
        <f>IF(I2485="violation",COUNTIF($AJ$1:AJ2485,AJ2485),FALSE)</f>
        <v>2000</v>
      </c>
      <c r="AL2485">
        <f t="shared" si="387"/>
        <v>0</v>
      </c>
      <c r="AM2485">
        <f t="shared" si="388"/>
        <v>3</v>
      </c>
      <c r="AN2485" t="str">
        <f t="shared" si="389"/>
        <v>ALERT! 3 Violation founded @METALDET1</v>
      </c>
    </row>
    <row r="2486" spans="1:40">
      <c r="A2486" t="s">
        <v>120</v>
      </c>
      <c r="B2486" t="s">
        <v>121</v>
      </c>
      <c r="C2486" t="s">
        <v>1396</v>
      </c>
      <c r="D2486" t="s">
        <v>52</v>
      </c>
      <c r="E2486">
        <v>1</v>
      </c>
      <c r="G2486" t="s">
        <v>130</v>
      </c>
      <c r="I2486" t="s">
        <v>125</v>
      </c>
      <c r="Z2486" t="str">
        <f>IFERROR(MID(AA2486,FIND("-",H2486,1)+1,20),_xlfn.IFNA(VLOOKUP(F2486&amp;"-"&amp;AA2486,Ref_Kontak!$A:$E,4,FALSE),Ref_Kontak!$H$2))</f>
        <v>628999007703</v>
      </c>
      <c r="AA2486" t="str">
        <f t="shared" si="380"/>
        <v/>
      </c>
      <c r="AB2486" t="str">
        <f t="shared" si="381"/>
        <v/>
      </c>
      <c r="AC2486" t="str">
        <f t="shared" si="382"/>
        <v>628999007703</v>
      </c>
      <c r="AD2486" t="str">
        <f t="shared" si="383"/>
        <v>Halo+,+Visual+AI+5S+mendeteksi+Violation%3A+METALDET1-LINE+14</v>
      </c>
      <c r="AE2486" t="str">
        <f t="shared" si="384"/>
        <v>https://web.whatsapp.com/send/?phone=628999007703&amp;text=Halo+,+Visual+AI+5S+mendeteksi+Violation%3A+METALDET1-LINE+14&amp;type=phone_number&amp;app_absent=0</v>
      </c>
      <c r="AF2486" t="b">
        <f>IF(ISNA(VLOOKUP(D2486&amp;"-"&amp;AB2486, Ref_Kontak!$A:$E, 4, FALSE)), FALSE, TRUE)</f>
        <v>0</v>
      </c>
      <c r="AG2486" t="str">
        <f>_xlfn.IFNA(VLOOKUP(Z2486,Ref_Kontak!H:H,1,FALSE),"FALSE")</f>
        <v>628999007703</v>
      </c>
      <c r="AH2486" t="str">
        <f t="shared" si="385"/>
        <v>METALDET1-LINE 14</v>
      </c>
      <c r="AI2486">
        <f>IF(I2486="violation",COUNTIF($AH$1:AH2486,AH2486),0)</f>
        <v>54</v>
      </c>
      <c r="AJ2486" t="str">
        <f t="shared" si="386"/>
        <v>violation-METALDET1</v>
      </c>
      <c r="AK2486">
        <f>IF(I2486="violation",COUNTIF($AJ$1:AJ2486,AJ2486),FALSE)</f>
        <v>2001</v>
      </c>
      <c r="AL2486">
        <f t="shared" si="387"/>
        <v>0</v>
      </c>
      <c r="AM2486">
        <f t="shared" si="388"/>
        <v>3</v>
      </c>
      <c r="AN2486" t="str">
        <f t="shared" si="389"/>
        <v>ALERT! 3 Violation founded @METALDET1</v>
      </c>
    </row>
    <row r="2487" spans="1:40">
      <c r="A2487" t="s">
        <v>120</v>
      </c>
      <c r="B2487" t="s">
        <v>121</v>
      </c>
      <c r="C2487" t="s">
        <v>1397</v>
      </c>
      <c r="D2487" t="s">
        <v>129</v>
      </c>
      <c r="E2487">
        <v>1</v>
      </c>
      <c r="G2487" t="s">
        <v>130</v>
      </c>
      <c r="I2487" t="s">
        <v>125</v>
      </c>
      <c r="Z2487" t="str">
        <f>IFERROR(MID(AA2487,FIND("-",H2487,1)+1,20),_xlfn.IFNA(VLOOKUP(F2487&amp;"-"&amp;AA2487,Ref_Kontak!$A:$E,4,FALSE),Ref_Kontak!$H$2))</f>
        <v>628999007703</v>
      </c>
      <c r="AA2487" t="str">
        <f t="shared" si="380"/>
        <v/>
      </c>
      <c r="AB2487" t="str">
        <f t="shared" si="381"/>
        <v/>
      </c>
      <c r="AC2487" t="str">
        <f t="shared" si="382"/>
        <v>628999007703</v>
      </c>
      <c r="AD2487" t="str">
        <f t="shared" si="383"/>
        <v>Halo+,+Visual+AI+5S+mendeteksi+Violation%3A+METALDET1-LINE+8</v>
      </c>
      <c r="AE2487" t="str">
        <f t="shared" si="384"/>
        <v>https://web.whatsapp.com/send/?phone=628999007703&amp;text=Halo+,+Visual+AI+5S+mendeteksi+Violation%3A+METALDET1-LINE+8&amp;type=phone_number&amp;app_absent=0</v>
      </c>
      <c r="AF2487" t="b">
        <f>IF(ISNA(VLOOKUP(D2487&amp;"-"&amp;AB2487, Ref_Kontak!$A:$E, 4, FALSE)), FALSE, TRUE)</f>
        <v>0</v>
      </c>
      <c r="AG2487" t="str">
        <f>_xlfn.IFNA(VLOOKUP(Z2487,Ref_Kontak!H:H,1,FALSE),"FALSE")</f>
        <v>628999007703</v>
      </c>
      <c r="AH2487" t="str">
        <f t="shared" si="385"/>
        <v>METALDET1-LINE 8</v>
      </c>
      <c r="AI2487">
        <f>IF(I2487="violation",COUNTIF($AH$1:AH2487,AH2487),0)</f>
        <v>1059</v>
      </c>
      <c r="AJ2487" t="str">
        <f t="shared" si="386"/>
        <v>violation-METALDET1</v>
      </c>
      <c r="AK2487">
        <f>IF(I2487="violation",COUNTIF($AJ$1:AJ2487,AJ2487),FALSE)</f>
        <v>2002</v>
      </c>
      <c r="AL2487">
        <f t="shared" si="387"/>
        <v>0</v>
      </c>
      <c r="AM2487">
        <f t="shared" si="388"/>
        <v>3</v>
      </c>
      <c r="AN2487" t="str">
        <f t="shared" si="389"/>
        <v>ALERT! 3 Violation founded @METALDET1</v>
      </c>
    </row>
    <row r="2488" spans="1:40">
      <c r="A2488" t="s">
        <v>120</v>
      </c>
      <c r="B2488" t="s">
        <v>121</v>
      </c>
      <c r="C2488" t="s">
        <v>1397</v>
      </c>
      <c r="D2488" t="s">
        <v>589</v>
      </c>
      <c r="E2488">
        <v>1</v>
      </c>
      <c r="G2488" t="s">
        <v>130</v>
      </c>
      <c r="I2488" t="s">
        <v>125</v>
      </c>
      <c r="Z2488" t="str">
        <f>IFERROR(MID(AA2488,FIND("-",H2488,1)+1,20),_xlfn.IFNA(VLOOKUP(F2488&amp;"-"&amp;AA2488,Ref_Kontak!$A:$E,4,FALSE),Ref_Kontak!$H$2))</f>
        <v>628999007703</v>
      </c>
      <c r="AA2488" t="str">
        <f t="shared" si="380"/>
        <v/>
      </c>
      <c r="AB2488" t="str">
        <f t="shared" si="381"/>
        <v/>
      </c>
      <c r="AC2488" t="str">
        <f t="shared" si="382"/>
        <v>628999007703</v>
      </c>
      <c r="AD2488" t="str">
        <f t="shared" si="383"/>
        <v>Halo+,+Visual+AI+5S+mendeteksi+Violation%3A+METALDET1-LINE+13</v>
      </c>
      <c r="AE2488" t="str">
        <f t="shared" si="384"/>
        <v>https://web.whatsapp.com/send/?phone=628999007703&amp;text=Halo+,+Visual+AI+5S+mendeteksi+Violation%3A+METALDET1-LINE+13&amp;type=phone_number&amp;app_absent=0</v>
      </c>
      <c r="AF2488" t="b">
        <f>IF(ISNA(VLOOKUP(D2488&amp;"-"&amp;AB2488, Ref_Kontak!$A:$E, 4, FALSE)), FALSE, TRUE)</f>
        <v>0</v>
      </c>
      <c r="AG2488" t="str">
        <f>_xlfn.IFNA(VLOOKUP(Z2488,Ref_Kontak!H:H,1,FALSE),"FALSE")</f>
        <v>628999007703</v>
      </c>
      <c r="AH2488" t="str">
        <f t="shared" si="385"/>
        <v>METALDET1-LINE 13</v>
      </c>
      <c r="AI2488">
        <f>IF(I2488="violation",COUNTIF($AH$1:AH2488,AH2488),0)</f>
        <v>891</v>
      </c>
      <c r="AJ2488" t="str">
        <f t="shared" si="386"/>
        <v>violation-METALDET1</v>
      </c>
      <c r="AK2488">
        <f>IF(I2488="violation",COUNTIF($AJ$1:AJ2488,AJ2488),FALSE)</f>
        <v>2003</v>
      </c>
      <c r="AL2488">
        <f t="shared" si="387"/>
        <v>0</v>
      </c>
      <c r="AM2488">
        <f t="shared" si="388"/>
        <v>3</v>
      </c>
      <c r="AN2488" t="str">
        <f t="shared" si="389"/>
        <v>ALERT! 3 Violation founded @METALDET1</v>
      </c>
    </row>
    <row r="2489" spans="1:40">
      <c r="A2489" t="s">
        <v>120</v>
      </c>
      <c r="B2489" t="s">
        <v>121</v>
      </c>
      <c r="C2489" t="s">
        <v>1397</v>
      </c>
      <c r="D2489" t="s">
        <v>52</v>
      </c>
      <c r="E2489">
        <v>1</v>
      </c>
      <c r="G2489" t="s">
        <v>130</v>
      </c>
      <c r="I2489" t="s">
        <v>125</v>
      </c>
      <c r="Z2489" t="str">
        <f>IFERROR(MID(AA2489,FIND("-",H2489,1)+1,20),_xlfn.IFNA(VLOOKUP(F2489&amp;"-"&amp;AA2489,Ref_Kontak!$A:$E,4,FALSE),Ref_Kontak!$H$2))</f>
        <v>628999007703</v>
      </c>
      <c r="AA2489" t="str">
        <f t="shared" si="380"/>
        <v/>
      </c>
      <c r="AB2489" t="str">
        <f t="shared" si="381"/>
        <v/>
      </c>
      <c r="AC2489" t="str">
        <f t="shared" si="382"/>
        <v>628999007703</v>
      </c>
      <c r="AD2489" t="str">
        <f t="shared" si="383"/>
        <v>Halo+,+Visual+AI+5S+mendeteksi+Violation%3A+METALDET1-LINE+14</v>
      </c>
      <c r="AE2489" t="str">
        <f t="shared" si="384"/>
        <v>https://web.whatsapp.com/send/?phone=628999007703&amp;text=Halo+,+Visual+AI+5S+mendeteksi+Violation%3A+METALDET1-LINE+14&amp;type=phone_number&amp;app_absent=0</v>
      </c>
      <c r="AF2489" t="b">
        <f>IF(ISNA(VLOOKUP(D2489&amp;"-"&amp;AB2489, Ref_Kontak!$A:$E, 4, FALSE)), FALSE, TRUE)</f>
        <v>0</v>
      </c>
      <c r="AG2489" t="str">
        <f>_xlfn.IFNA(VLOOKUP(Z2489,Ref_Kontak!H:H,1,FALSE),"FALSE")</f>
        <v>628999007703</v>
      </c>
      <c r="AH2489" t="str">
        <f t="shared" si="385"/>
        <v>METALDET1-LINE 14</v>
      </c>
      <c r="AI2489">
        <f>IF(I2489="violation",COUNTIF($AH$1:AH2489,AH2489),0)</f>
        <v>55</v>
      </c>
      <c r="AJ2489" t="str">
        <f t="shared" si="386"/>
        <v>violation-METALDET1</v>
      </c>
      <c r="AK2489">
        <f>IF(I2489="violation",COUNTIF($AJ$1:AJ2489,AJ2489),FALSE)</f>
        <v>2004</v>
      </c>
      <c r="AL2489">
        <f t="shared" si="387"/>
        <v>0</v>
      </c>
      <c r="AM2489">
        <f t="shared" si="388"/>
        <v>3</v>
      </c>
      <c r="AN2489" t="str">
        <f t="shared" si="389"/>
        <v>ALERT! 3 Violation founded @METALDET1</v>
      </c>
    </row>
    <row r="2490" spans="1:40">
      <c r="A2490" t="s">
        <v>120</v>
      </c>
      <c r="B2490" t="s">
        <v>121</v>
      </c>
      <c r="C2490" t="s">
        <v>1398</v>
      </c>
      <c r="D2490" t="s">
        <v>129</v>
      </c>
      <c r="E2490">
        <v>1</v>
      </c>
      <c r="G2490" t="s">
        <v>130</v>
      </c>
      <c r="I2490" t="s">
        <v>125</v>
      </c>
      <c r="Z2490" t="str">
        <f>IFERROR(MID(AA2490,FIND("-",H2490,1)+1,20),_xlfn.IFNA(VLOOKUP(F2490&amp;"-"&amp;AA2490,Ref_Kontak!$A:$E,4,FALSE),Ref_Kontak!$H$2))</f>
        <v>628999007703</v>
      </c>
      <c r="AA2490" t="str">
        <f t="shared" si="380"/>
        <v/>
      </c>
      <c r="AB2490" t="str">
        <f t="shared" si="381"/>
        <v/>
      </c>
      <c r="AC2490" t="str">
        <f t="shared" si="382"/>
        <v>628999007703</v>
      </c>
      <c r="AD2490" t="str">
        <f t="shared" si="383"/>
        <v>Halo+,+Visual+AI+5S+mendeteksi+Violation%3A+METALDET1-LINE+8</v>
      </c>
      <c r="AE2490" t="str">
        <f t="shared" si="384"/>
        <v>https://web.whatsapp.com/send/?phone=628999007703&amp;text=Halo+,+Visual+AI+5S+mendeteksi+Violation%3A+METALDET1-LINE+8&amp;type=phone_number&amp;app_absent=0</v>
      </c>
      <c r="AF2490" t="b">
        <f>IF(ISNA(VLOOKUP(D2490&amp;"-"&amp;AB2490, Ref_Kontak!$A:$E, 4, FALSE)), FALSE, TRUE)</f>
        <v>0</v>
      </c>
      <c r="AG2490" t="str">
        <f>_xlfn.IFNA(VLOOKUP(Z2490,Ref_Kontak!H:H,1,FALSE),"FALSE")</f>
        <v>628999007703</v>
      </c>
      <c r="AH2490" t="str">
        <f t="shared" si="385"/>
        <v>METALDET1-LINE 8</v>
      </c>
      <c r="AI2490">
        <f>IF(I2490="violation",COUNTIF($AH$1:AH2490,AH2490),0)</f>
        <v>1060</v>
      </c>
      <c r="AJ2490" t="str">
        <f t="shared" si="386"/>
        <v>violation-METALDET1</v>
      </c>
      <c r="AK2490">
        <f>IF(I2490="violation",COUNTIF($AJ$1:AJ2490,AJ2490),FALSE)</f>
        <v>2005</v>
      </c>
      <c r="AL2490">
        <f t="shared" si="387"/>
        <v>0</v>
      </c>
      <c r="AM2490">
        <f t="shared" si="388"/>
        <v>3</v>
      </c>
      <c r="AN2490" t="str">
        <f t="shared" si="389"/>
        <v>ALERT! 3 Violation founded @METALDET1</v>
      </c>
    </row>
    <row r="2491" spans="1:40">
      <c r="A2491" t="s">
        <v>120</v>
      </c>
      <c r="B2491" t="s">
        <v>121</v>
      </c>
      <c r="C2491" t="s">
        <v>1399</v>
      </c>
      <c r="D2491" t="s">
        <v>589</v>
      </c>
      <c r="E2491">
        <v>1</v>
      </c>
      <c r="G2491" t="s">
        <v>130</v>
      </c>
      <c r="I2491" t="s">
        <v>125</v>
      </c>
      <c r="Z2491" t="str">
        <f>IFERROR(MID(AA2491,FIND("-",H2491,1)+1,20),_xlfn.IFNA(VLOOKUP(F2491&amp;"-"&amp;AA2491,Ref_Kontak!$A:$E,4,FALSE),Ref_Kontak!$H$2))</f>
        <v>628999007703</v>
      </c>
      <c r="AA2491" t="str">
        <f t="shared" si="380"/>
        <v/>
      </c>
      <c r="AB2491" t="str">
        <f t="shared" si="381"/>
        <v/>
      </c>
      <c r="AC2491" t="str">
        <f t="shared" si="382"/>
        <v>628999007703</v>
      </c>
      <c r="AD2491" t="str">
        <f t="shared" si="383"/>
        <v>Halo+,+Visual+AI+5S+mendeteksi+Violation%3A+METALDET1-LINE+13</v>
      </c>
      <c r="AE2491" t="str">
        <f t="shared" si="384"/>
        <v>https://web.whatsapp.com/send/?phone=628999007703&amp;text=Halo+,+Visual+AI+5S+mendeteksi+Violation%3A+METALDET1-LINE+13&amp;type=phone_number&amp;app_absent=0</v>
      </c>
      <c r="AF2491" t="b">
        <f>IF(ISNA(VLOOKUP(D2491&amp;"-"&amp;AB2491, Ref_Kontak!$A:$E, 4, FALSE)), FALSE, TRUE)</f>
        <v>0</v>
      </c>
      <c r="AG2491" t="str">
        <f>_xlfn.IFNA(VLOOKUP(Z2491,Ref_Kontak!H:H,1,FALSE),"FALSE")</f>
        <v>628999007703</v>
      </c>
      <c r="AH2491" t="str">
        <f t="shared" si="385"/>
        <v>METALDET1-LINE 13</v>
      </c>
      <c r="AI2491">
        <f>IF(I2491="violation",COUNTIF($AH$1:AH2491,AH2491),0)</f>
        <v>892</v>
      </c>
      <c r="AJ2491" t="str">
        <f t="shared" si="386"/>
        <v>violation-METALDET1</v>
      </c>
      <c r="AK2491">
        <f>IF(I2491="violation",COUNTIF($AJ$1:AJ2491,AJ2491),FALSE)</f>
        <v>2006</v>
      </c>
      <c r="AL2491">
        <f t="shared" si="387"/>
        <v>0</v>
      </c>
      <c r="AM2491">
        <f t="shared" si="388"/>
        <v>3</v>
      </c>
      <c r="AN2491" t="str">
        <f t="shared" si="389"/>
        <v>ALERT! 3 Violation founded @METALDET1</v>
      </c>
    </row>
    <row r="2492" spans="1:40">
      <c r="A2492" t="s">
        <v>120</v>
      </c>
      <c r="B2492" t="s">
        <v>121</v>
      </c>
      <c r="C2492" t="s">
        <v>1399</v>
      </c>
      <c r="D2492" t="s">
        <v>129</v>
      </c>
      <c r="E2492">
        <v>1</v>
      </c>
      <c r="G2492" t="s">
        <v>130</v>
      </c>
      <c r="I2492" t="s">
        <v>125</v>
      </c>
      <c r="Z2492" t="str">
        <f>IFERROR(MID(AA2492,FIND("-",H2492,1)+1,20),_xlfn.IFNA(VLOOKUP(F2492&amp;"-"&amp;AA2492,Ref_Kontak!$A:$E,4,FALSE),Ref_Kontak!$H$2))</f>
        <v>628999007703</v>
      </c>
      <c r="AA2492" t="str">
        <f t="shared" si="380"/>
        <v/>
      </c>
      <c r="AB2492" t="str">
        <f t="shared" si="381"/>
        <v/>
      </c>
      <c r="AC2492" t="str">
        <f t="shared" si="382"/>
        <v>628999007703</v>
      </c>
      <c r="AD2492" t="str">
        <f t="shared" si="383"/>
        <v>Halo+,+Visual+AI+5S+mendeteksi+Violation%3A+METALDET1-LINE+8</v>
      </c>
      <c r="AE2492" t="str">
        <f t="shared" si="384"/>
        <v>https://web.whatsapp.com/send/?phone=628999007703&amp;text=Halo+,+Visual+AI+5S+mendeteksi+Violation%3A+METALDET1-LINE+8&amp;type=phone_number&amp;app_absent=0</v>
      </c>
      <c r="AF2492" t="b">
        <f>IF(ISNA(VLOOKUP(D2492&amp;"-"&amp;AB2492, Ref_Kontak!$A:$E, 4, FALSE)), FALSE, TRUE)</f>
        <v>0</v>
      </c>
      <c r="AG2492" t="str">
        <f>_xlfn.IFNA(VLOOKUP(Z2492,Ref_Kontak!H:H,1,FALSE),"FALSE")</f>
        <v>628999007703</v>
      </c>
      <c r="AH2492" t="str">
        <f t="shared" si="385"/>
        <v>METALDET1-LINE 8</v>
      </c>
      <c r="AI2492">
        <f>IF(I2492="violation",COUNTIF($AH$1:AH2492,AH2492),0)</f>
        <v>1061</v>
      </c>
      <c r="AJ2492" t="str">
        <f t="shared" si="386"/>
        <v>violation-METALDET1</v>
      </c>
      <c r="AK2492">
        <f>IF(I2492="violation",COUNTIF($AJ$1:AJ2492,AJ2492),FALSE)</f>
        <v>2007</v>
      </c>
      <c r="AL2492">
        <f t="shared" si="387"/>
        <v>0</v>
      </c>
      <c r="AM2492">
        <f t="shared" si="388"/>
        <v>3</v>
      </c>
      <c r="AN2492" t="str">
        <f t="shared" si="389"/>
        <v>ALERT! 3 Violation founded @METALDET1</v>
      </c>
    </row>
    <row r="2493" spans="1:40">
      <c r="A2493" t="s">
        <v>120</v>
      </c>
      <c r="B2493" t="s">
        <v>121</v>
      </c>
      <c r="C2493" t="s">
        <v>1399</v>
      </c>
      <c r="D2493" t="s">
        <v>52</v>
      </c>
      <c r="E2493">
        <v>1</v>
      </c>
      <c r="G2493" t="s">
        <v>130</v>
      </c>
      <c r="I2493" t="s">
        <v>125</v>
      </c>
      <c r="Z2493" t="str">
        <f>IFERROR(MID(AA2493,FIND("-",H2493,1)+1,20),_xlfn.IFNA(VLOOKUP(F2493&amp;"-"&amp;AA2493,Ref_Kontak!$A:$E,4,FALSE),Ref_Kontak!$H$2))</f>
        <v>628999007703</v>
      </c>
      <c r="AA2493" t="str">
        <f t="shared" si="380"/>
        <v/>
      </c>
      <c r="AB2493" t="str">
        <f t="shared" si="381"/>
        <v/>
      </c>
      <c r="AC2493" t="str">
        <f t="shared" si="382"/>
        <v>628999007703</v>
      </c>
      <c r="AD2493" t="str">
        <f t="shared" si="383"/>
        <v>Halo+,+Visual+AI+5S+mendeteksi+Violation%3A+METALDET1-LINE+14</v>
      </c>
      <c r="AE2493" t="str">
        <f t="shared" si="384"/>
        <v>https://web.whatsapp.com/send/?phone=628999007703&amp;text=Halo+,+Visual+AI+5S+mendeteksi+Violation%3A+METALDET1-LINE+14&amp;type=phone_number&amp;app_absent=0</v>
      </c>
      <c r="AF2493" t="b">
        <f>IF(ISNA(VLOOKUP(D2493&amp;"-"&amp;AB2493, Ref_Kontak!$A:$E, 4, FALSE)), FALSE, TRUE)</f>
        <v>0</v>
      </c>
      <c r="AG2493" t="str">
        <f>_xlfn.IFNA(VLOOKUP(Z2493,Ref_Kontak!H:H,1,FALSE),"FALSE")</f>
        <v>628999007703</v>
      </c>
      <c r="AH2493" t="str">
        <f t="shared" si="385"/>
        <v>METALDET1-LINE 14</v>
      </c>
      <c r="AI2493">
        <f>IF(I2493="violation",COUNTIF($AH$1:AH2493,AH2493),0)</f>
        <v>56</v>
      </c>
      <c r="AJ2493" t="str">
        <f t="shared" si="386"/>
        <v>violation-METALDET1</v>
      </c>
      <c r="AK2493">
        <f>IF(I2493="violation",COUNTIF($AJ$1:AJ2493,AJ2493),FALSE)</f>
        <v>2008</v>
      </c>
      <c r="AL2493">
        <f t="shared" si="387"/>
        <v>0</v>
      </c>
      <c r="AM2493">
        <f t="shared" si="388"/>
        <v>3</v>
      </c>
      <c r="AN2493" t="str">
        <f t="shared" si="389"/>
        <v>ALERT! 3 Violation founded @METALDET1</v>
      </c>
    </row>
    <row r="2494" spans="1:40">
      <c r="A2494" t="s">
        <v>120</v>
      </c>
      <c r="B2494" t="s">
        <v>121</v>
      </c>
      <c r="C2494" t="s">
        <v>1399</v>
      </c>
      <c r="D2494" t="s">
        <v>589</v>
      </c>
      <c r="E2494">
        <v>1</v>
      </c>
      <c r="G2494" t="s">
        <v>130</v>
      </c>
      <c r="I2494" t="s">
        <v>125</v>
      </c>
      <c r="Z2494" t="str">
        <f>IFERROR(MID(AA2494,FIND("-",H2494,1)+1,20),_xlfn.IFNA(VLOOKUP(F2494&amp;"-"&amp;AA2494,Ref_Kontak!$A:$E,4,FALSE),Ref_Kontak!$H$2))</f>
        <v>628999007703</v>
      </c>
      <c r="AA2494" t="str">
        <f t="shared" si="380"/>
        <v/>
      </c>
      <c r="AB2494" t="str">
        <f t="shared" si="381"/>
        <v/>
      </c>
      <c r="AC2494" t="str">
        <f t="shared" si="382"/>
        <v>628999007703</v>
      </c>
      <c r="AD2494" t="str">
        <f t="shared" si="383"/>
        <v>Halo+,+Visual+AI+5S+mendeteksi+Violation%3A+METALDET1-LINE+13</v>
      </c>
      <c r="AE2494" t="str">
        <f t="shared" si="384"/>
        <v>https://web.whatsapp.com/send/?phone=628999007703&amp;text=Halo+,+Visual+AI+5S+mendeteksi+Violation%3A+METALDET1-LINE+13&amp;type=phone_number&amp;app_absent=0</v>
      </c>
      <c r="AF2494" t="b">
        <f>IF(ISNA(VLOOKUP(D2494&amp;"-"&amp;AB2494, Ref_Kontak!$A:$E, 4, FALSE)), FALSE, TRUE)</f>
        <v>0</v>
      </c>
      <c r="AG2494" t="str">
        <f>_xlfn.IFNA(VLOOKUP(Z2494,Ref_Kontak!H:H,1,FALSE),"FALSE")</f>
        <v>628999007703</v>
      </c>
      <c r="AH2494" t="str">
        <f t="shared" si="385"/>
        <v>METALDET1-LINE 13</v>
      </c>
      <c r="AI2494">
        <f>IF(I2494="violation",COUNTIF($AH$1:AH2494,AH2494),0)</f>
        <v>893</v>
      </c>
      <c r="AJ2494" t="str">
        <f t="shared" si="386"/>
        <v>violation-METALDET1</v>
      </c>
      <c r="AK2494">
        <f>IF(I2494="violation",COUNTIF($AJ$1:AJ2494,AJ2494),FALSE)</f>
        <v>2009</v>
      </c>
      <c r="AL2494">
        <f t="shared" si="387"/>
        <v>0</v>
      </c>
      <c r="AM2494">
        <f t="shared" si="388"/>
        <v>3</v>
      </c>
      <c r="AN2494" t="str">
        <f t="shared" si="389"/>
        <v>ALERT! 3 Violation founded @METALDET1</v>
      </c>
    </row>
    <row r="2495" spans="1:40">
      <c r="A2495" t="s">
        <v>120</v>
      </c>
      <c r="B2495" t="s">
        <v>121</v>
      </c>
      <c r="C2495" t="s">
        <v>1399</v>
      </c>
      <c r="D2495" t="s">
        <v>52</v>
      </c>
      <c r="E2495">
        <v>1</v>
      </c>
      <c r="G2495" t="s">
        <v>130</v>
      </c>
      <c r="I2495" t="s">
        <v>125</v>
      </c>
      <c r="Z2495" t="str">
        <f>IFERROR(MID(AA2495,FIND("-",H2495,1)+1,20),_xlfn.IFNA(VLOOKUP(F2495&amp;"-"&amp;AA2495,Ref_Kontak!$A:$E,4,FALSE),Ref_Kontak!$H$2))</f>
        <v>628999007703</v>
      </c>
      <c r="AA2495" t="str">
        <f t="shared" si="380"/>
        <v/>
      </c>
      <c r="AB2495" t="str">
        <f t="shared" si="381"/>
        <v/>
      </c>
      <c r="AC2495" t="str">
        <f t="shared" si="382"/>
        <v>628999007703</v>
      </c>
      <c r="AD2495" t="str">
        <f t="shared" si="383"/>
        <v>Halo+,+Visual+AI+5S+mendeteksi+Violation%3A+METALDET1-LINE+14</v>
      </c>
      <c r="AE2495" t="str">
        <f t="shared" si="384"/>
        <v>https://web.whatsapp.com/send/?phone=628999007703&amp;text=Halo+,+Visual+AI+5S+mendeteksi+Violation%3A+METALDET1-LINE+14&amp;type=phone_number&amp;app_absent=0</v>
      </c>
      <c r="AF2495" t="b">
        <f>IF(ISNA(VLOOKUP(D2495&amp;"-"&amp;AB2495, Ref_Kontak!$A:$E, 4, FALSE)), FALSE, TRUE)</f>
        <v>0</v>
      </c>
      <c r="AG2495" t="str">
        <f>_xlfn.IFNA(VLOOKUP(Z2495,Ref_Kontak!H:H,1,FALSE),"FALSE")</f>
        <v>628999007703</v>
      </c>
      <c r="AH2495" t="str">
        <f t="shared" si="385"/>
        <v>METALDET1-LINE 14</v>
      </c>
      <c r="AI2495">
        <f>IF(I2495="violation",COUNTIF($AH$1:AH2495,AH2495),0)</f>
        <v>57</v>
      </c>
      <c r="AJ2495" t="str">
        <f t="shared" si="386"/>
        <v>violation-METALDET1</v>
      </c>
      <c r="AK2495">
        <f>IF(I2495="violation",COUNTIF($AJ$1:AJ2495,AJ2495),FALSE)</f>
        <v>2010</v>
      </c>
      <c r="AL2495">
        <f t="shared" si="387"/>
        <v>0</v>
      </c>
      <c r="AM2495">
        <f t="shared" si="388"/>
        <v>3</v>
      </c>
      <c r="AN2495" t="str">
        <f t="shared" si="389"/>
        <v>ALERT! 3 Violation founded @METALDET1</v>
      </c>
    </row>
    <row r="2496" spans="1:40">
      <c r="A2496" t="s">
        <v>120</v>
      </c>
      <c r="B2496" t="s">
        <v>121</v>
      </c>
      <c r="C2496" t="s">
        <v>1400</v>
      </c>
      <c r="D2496" t="s">
        <v>129</v>
      </c>
      <c r="E2496">
        <v>1</v>
      </c>
      <c r="G2496" t="s">
        <v>130</v>
      </c>
      <c r="I2496" t="s">
        <v>125</v>
      </c>
      <c r="Z2496" t="str">
        <f>IFERROR(MID(AA2496,FIND("-",H2496,1)+1,20),_xlfn.IFNA(VLOOKUP(F2496&amp;"-"&amp;AA2496,Ref_Kontak!$A:$E,4,FALSE),Ref_Kontak!$H$2))</f>
        <v>628999007703</v>
      </c>
      <c r="AA2496" t="str">
        <f t="shared" si="380"/>
        <v/>
      </c>
      <c r="AB2496" t="str">
        <f t="shared" si="381"/>
        <v/>
      </c>
      <c r="AC2496" t="str">
        <f t="shared" si="382"/>
        <v>628999007703</v>
      </c>
      <c r="AD2496" t="str">
        <f t="shared" si="383"/>
        <v>Halo+,+Visual+AI+5S+mendeteksi+Violation%3A+METALDET1-LINE+8</v>
      </c>
      <c r="AE2496" t="str">
        <f t="shared" si="384"/>
        <v>https://web.whatsapp.com/send/?phone=628999007703&amp;text=Halo+,+Visual+AI+5S+mendeteksi+Violation%3A+METALDET1-LINE+8&amp;type=phone_number&amp;app_absent=0</v>
      </c>
      <c r="AF2496" t="b">
        <f>IF(ISNA(VLOOKUP(D2496&amp;"-"&amp;AB2496, Ref_Kontak!$A:$E, 4, FALSE)), FALSE, TRUE)</f>
        <v>0</v>
      </c>
      <c r="AG2496" t="str">
        <f>_xlfn.IFNA(VLOOKUP(Z2496,Ref_Kontak!H:H,1,FALSE),"FALSE")</f>
        <v>628999007703</v>
      </c>
      <c r="AH2496" t="str">
        <f t="shared" si="385"/>
        <v>METALDET1-LINE 8</v>
      </c>
      <c r="AI2496">
        <f>IF(I2496="violation",COUNTIF($AH$1:AH2496,AH2496),0)</f>
        <v>1062</v>
      </c>
      <c r="AJ2496" t="str">
        <f t="shared" si="386"/>
        <v>violation-METALDET1</v>
      </c>
      <c r="AK2496">
        <f>IF(I2496="violation",COUNTIF($AJ$1:AJ2496,AJ2496),FALSE)</f>
        <v>2011</v>
      </c>
      <c r="AL2496">
        <f t="shared" si="387"/>
        <v>0</v>
      </c>
      <c r="AM2496">
        <f t="shared" si="388"/>
        <v>3</v>
      </c>
      <c r="AN2496" t="str">
        <f t="shared" si="389"/>
        <v>ALERT! 3 Violation founded @METALDET1</v>
      </c>
    </row>
    <row r="2497" spans="1:40">
      <c r="A2497" t="s">
        <v>120</v>
      </c>
      <c r="B2497" t="s">
        <v>121</v>
      </c>
      <c r="C2497" t="s">
        <v>1401</v>
      </c>
      <c r="D2497" t="s">
        <v>589</v>
      </c>
      <c r="E2497">
        <v>1</v>
      </c>
      <c r="G2497" t="s">
        <v>130</v>
      </c>
      <c r="I2497" t="s">
        <v>125</v>
      </c>
      <c r="Z2497" t="str">
        <f>IFERROR(MID(AA2497,FIND("-",H2497,1)+1,20),_xlfn.IFNA(VLOOKUP(F2497&amp;"-"&amp;AA2497,Ref_Kontak!$A:$E,4,FALSE),Ref_Kontak!$H$2))</f>
        <v>628999007703</v>
      </c>
      <c r="AA2497" t="str">
        <f t="shared" si="380"/>
        <v/>
      </c>
      <c r="AB2497" t="str">
        <f t="shared" si="381"/>
        <v/>
      </c>
      <c r="AC2497" t="str">
        <f t="shared" si="382"/>
        <v>628999007703</v>
      </c>
      <c r="AD2497" t="str">
        <f t="shared" si="383"/>
        <v>Halo+,+Visual+AI+5S+mendeteksi+Violation%3A+METALDET1-LINE+13</v>
      </c>
      <c r="AE2497" t="str">
        <f t="shared" si="384"/>
        <v>https://web.whatsapp.com/send/?phone=628999007703&amp;text=Halo+,+Visual+AI+5S+mendeteksi+Violation%3A+METALDET1-LINE+13&amp;type=phone_number&amp;app_absent=0</v>
      </c>
      <c r="AF2497" t="b">
        <f>IF(ISNA(VLOOKUP(D2497&amp;"-"&amp;AB2497, Ref_Kontak!$A:$E, 4, FALSE)), FALSE, TRUE)</f>
        <v>0</v>
      </c>
      <c r="AG2497" t="str">
        <f>_xlfn.IFNA(VLOOKUP(Z2497,Ref_Kontak!H:H,1,FALSE),"FALSE")</f>
        <v>628999007703</v>
      </c>
      <c r="AH2497" t="str">
        <f t="shared" si="385"/>
        <v>METALDET1-LINE 13</v>
      </c>
      <c r="AI2497">
        <f>IF(I2497="violation",COUNTIF($AH$1:AH2497,AH2497),0)</f>
        <v>894</v>
      </c>
      <c r="AJ2497" t="str">
        <f t="shared" si="386"/>
        <v>violation-METALDET1</v>
      </c>
      <c r="AK2497">
        <f>IF(I2497="violation",COUNTIF($AJ$1:AJ2497,AJ2497),FALSE)</f>
        <v>2012</v>
      </c>
      <c r="AL2497">
        <f t="shared" si="387"/>
        <v>0</v>
      </c>
      <c r="AM2497">
        <f t="shared" si="388"/>
        <v>3</v>
      </c>
      <c r="AN2497" t="str">
        <f t="shared" si="389"/>
        <v>ALERT! 3 Violation founded @METALDET1</v>
      </c>
    </row>
    <row r="2498" spans="1:40">
      <c r="A2498" t="s">
        <v>120</v>
      </c>
      <c r="B2498" t="s">
        <v>121</v>
      </c>
      <c r="C2498" t="s">
        <v>1401</v>
      </c>
      <c r="D2498" t="s">
        <v>129</v>
      </c>
      <c r="E2498">
        <v>1</v>
      </c>
      <c r="G2498" t="s">
        <v>130</v>
      </c>
      <c r="I2498" t="s">
        <v>125</v>
      </c>
      <c r="Z2498" t="str">
        <f>IFERROR(MID(AA2498,FIND("-",H2498,1)+1,20),_xlfn.IFNA(VLOOKUP(F2498&amp;"-"&amp;AA2498,Ref_Kontak!$A:$E,4,FALSE),Ref_Kontak!$H$2))</f>
        <v>628999007703</v>
      </c>
      <c r="AA2498" t="str">
        <f t="shared" ref="AA2498:AA2561" si="390">CLEAN(SUBSTITUTE(H2498," ",""))</f>
        <v/>
      </c>
      <c r="AB2498" t="str">
        <f t="shared" ref="AB2498:AB2561" si="391">IFERROR(LEFT(AA2498,FIND("-",H2498,1)-1),CLEAN(SUBSTITUTE(SUBSTITUTE(H2498," ",""),"-","")))</f>
        <v/>
      </c>
      <c r="AC2498" t="str">
        <f t="shared" ref="AC2498:AC2561" si="392">IF(LEFT(Z2498,1)="0","62"&amp; MID(Z2498,2,999),Z2498)</f>
        <v>628999007703</v>
      </c>
      <c r="AD2498" t="str">
        <f t="shared" ref="AD2498:AD2561" si="393">"Halo+"&amp;AB2498&amp;","&amp;"+Visual+AI+5S+mendeteksi+Violation%3A+"&amp;SUBSTITUTE(AH2498," ","+")</f>
        <v>Halo+,+Visual+AI+5S+mendeteksi+Violation%3A+METALDET1-LINE+8</v>
      </c>
      <c r="AE2498" t="str">
        <f t="shared" ref="AE2498:AE2561" si="394">"https://web.whatsapp.com/send/?phone="&amp;AC2498&amp;"&amp;text="&amp;AD2498&amp;"&amp;type=phone_number&amp;app_absent=0"</f>
        <v>https://web.whatsapp.com/send/?phone=628999007703&amp;text=Halo+,+Visual+AI+5S+mendeteksi+Violation%3A+METALDET1-LINE+8&amp;type=phone_number&amp;app_absent=0</v>
      </c>
      <c r="AF2498" t="b">
        <f>IF(ISNA(VLOOKUP(D2498&amp;"-"&amp;AB2498, Ref_Kontak!$A:$E, 4, FALSE)), FALSE, TRUE)</f>
        <v>0</v>
      </c>
      <c r="AG2498" t="str">
        <f>_xlfn.IFNA(VLOOKUP(Z2498,Ref_Kontak!H:H,1,FALSE),"FALSE")</f>
        <v>628999007703</v>
      </c>
      <c r="AH2498" t="str">
        <f t="shared" ref="AH2498:AH2561" si="395">G2498&amp;"-"&amp;D2498</f>
        <v>METALDET1-LINE 8</v>
      </c>
      <c r="AI2498">
        <f>IF(I2498="violation",COUNTIF($AH$1:AH2498,AH2498),0)</f>
        <v>1063</v>
      </c>
      <c r="AJ2498" t="str">
        <f t="shared" si="386"/>
        <v>violation-METALDET1</v>
      </c>
      <c r="AK2498">
        <f>IF(I2498="violation",COUNTIF($AJ$1:AJ2498,AJ2498),FALSE)</f>
        <v>2013</v>
      </c>
      <c r="AL2498">
        <f t="shared" si="387"/>
        <v>0</v>
      </c>
      <c r="AM2498">
        <f t="shared" si="388"/>
        <v>3</v>
      </c>
      <c r="AN2498" t="str">
        <f t="shared" si="389"/>
        <v>ALERT! 3 Violation founded @METALDET1</v>
      </c>
    </row>
    <row r="2499" spans="1:40">
      <c r="A2499" t="s">
        <v>120</v>
      </c>
      <c r="B2499" t="s">
        <v>121</v>
      </c>
      <c r="C2499" t="s">
        <v>1401</v>
      </c>
      <c r="D2499" t="s">
        <v>52</v>
      </c>
      <c r="E2499">
        <v>1</v>
      </c>
      <c r="G2499" t="s">
        <v>130</v>
      </c>
      <c r="I2499" t="s">
        <v>125</v>
      </c>
      <c r="Z2499" t="str">
        <f>IFERROR(MID(AA2499,FIND("-",H2499,1)+1,20),_xlfn.IFNA(VLOOKUP(F2499&amp;"-"&amp;AA2499,Ref_Kontak!$A:$E,4,FALSE),Ref_Kontak!$H$2))</f>
        <v>628999007703</v>
      </c>
      <c r="AA2499" t="str">
        <f t="shared" si="390"/>
        <v/>
      </c>
      <c r="AB2499" t="str">
        <f t="shared" si="391"/>
        <v/>
      </c>
      <c r="AC2499" t="str">
        <f t="shared" si="392"/>
        <v>628999007703</v>
      </c>
      <c r="AD2499" t="str">
        <f t="shared" si="393"/>
        <v>Halo+,+Visual+AI+5S+mendeteksi+Violation%3A+METALDET1-LINE+14</v>
      </c>
      <c r="AE2499" t="str">
        <f t="shared" si="394"/>
        <v>https://web.whatsapp.com/send/?phone=628999007703&amp;text=Halo+,+Visual+AI+5S+mendeteksi+Violation%3A+METALDET1-LINE+14&amp;type=phone_number&amp;app_absent=0</v>
      </c>
      <c r="AF2499" t="b">
        <f>IF(ISNA(VLOOKUP(D2499&amp;"-"&amp;AB2499, Ref_Kontak!$A:$E, 4, FALSE)), FALSE, TRUE)</f>
        <v>0</v>
      </c>
      <c r="AG2499" t="str">
        <f>_xlfn.IFNA(VLOOKUP(Z2499,Ref_Kontak!H:H,1,FALSE),"FALSE")</f>
        <v>628999007703</v>
      </c>
      <c r="AH2499" t="str">
        <f t="shared" si="395"/>
        <v>METALDET1-LINE 14</v>
      </c>
      <c r="AI2499">
        <f>IF(I2499="violation",COUNTIF($AH$1:AH2499,AH2499),0)</f>
        <v>58</v>
      </c>
      <c r="AJ2499" t="str">
        <f t="shared" ref="AJ2499:AJ2562" si="396">I2499&amp;"-"&amp;G2499</f>
        <v>violation-METALDET1</v>
      </c>
      <c r="AK2499">
        <f>IF(I2499="violation",COUNTIF($AJ$1:AJ2499,AJ2499),FALSE)</f>
        <v>2014</v>
      </c>
      <c r="AL2499">
        <f t="shared" ref="AL2499:AL2562" si="397">IF(AI2499=1,1,0)</f>
        <v>0</v>
      </c>
      <c r="AM2499">
        <f t="shared" ref="AM2499:AM2562" si="398">SUMIF($AJ$2:$AJ$5516,AJ2499,$AL$2:$AL$5516)</f>
        <v>3</v>
      </c>
      <c r="AN2499" t="str">
        <f t="shared" ref="AN2499:AN2562" si="399">"ALERT! " &amp;AM2499&amp; " Violation founded @"&amp;G2499</f>
        <v>ALERT! 3 Violation founded @METALDET1</v>
      </c>
    </row>
    <row r="2500" spans="1:40">
      <c r="A2500" t="s">
        <v>120</v>
      </c>
      <c r="B2500" t="s">
        <v>121</v>
      </c>
      <c r="C2500" t="s">
        <v>1401</v>
      </c>
      <c r="D2500" t="s">
        <v>52</v>
      </c>
      <c r="E2500">
        <v>1</v>
      </c>
      <c r="G2500" t="s">
        <v>130</v>
      </c>
      <c r="I2500" t="s">
        <v>125</v>
      </c>
      <c r="Z2500" t="str">
        <f>IFERROR(MID(AA2500,FIND("-",H2500,1)+1,20),_xlfn.IFNA(VLOOKUP(F2500&amp;"-"&amp;AA2500,Ref_Kontak!$A:$E,4,FALSE),Ref_Kontak!$H$2))</f>
        <v>628999007703</v>
      </c>
      <c r="AA2500" t="str">
        <f t="shared" si="390"/>
        <v/>
      </c>
      <c r="AB2500" t="str">
        <f t="shared" si="391"/>
        <v/>
      </c>
      <c r="AC2500" t="str">
        <f t="shared" si="392"/>
        <v>628999007703</v>
      </c>
      <c r="AD2500" t="str">
        <f t="shared" si="393"/>
        <v>Halo+,+Visual+AI+5S+mendeteksi+Violation%3A+METALDET1-LINE+14</v>
      </c>
      <c r="AE2500" t="str">
        <f t="shared" si="394"/>
        <v>https://web.whatsapp.com/send/?phone=628999007703&amp;text=Halo+,+Visual+AI+5S+mendeteksi+Violation%3A+METALDET1-LINE+14&amp;type=phone_number&amp;app_absent=0</v>
      </c>
      <c r="AF2500" t="b">
        <f>IF(ISNA(VLOOKUP(D2500&amp;"-"&amp;AB2500, Ref_Kontak!$A:$E, 4, FALSE)), FALSE, TRUE)</f>
        <v>0</v>
      </c>
      <c r="AG2500" t="str">
        <f>_xlfn.IFNA(VLOOKUP(Z2500,Ref_Kontak!H:H,1,FALSE),"FALSE")</f>
        <v>628999007703</v>
      </c>
      <c r="AH2500" t="str">
        <f t="shared" si="395"/>
        <v>METALDET1-LINE 14</v>
      </c>
      <c r="AI2500">
        <f>IF(I2500="violation",COUNTIF($AH$1:AH2500,AH2500),0)</f>
        <v>59</v>
      </c>
      <c r="AJ2500" t="str">
        <f t="shared" si="396"/>
        <v>violation-METALDET1</v>
      </c>
      <c r="AK2500">
        <f>IF(I2500="violation",COUNTIF($AJ$1:AJ2500,AJ2500),FALSE)</f>
        <v>2015</v>
      </c>
      <c r="AL2500">
        <f t="shared" si="397"/>
        <v>0</v>
      </c>
      <c r="AM2500">
        <f t="shared" si="398"/>
        <v>3</v>
      </c>
      <c r="AN2500" t="str">
        <f t="shared" si="399"/>
        <v>ALERT! 3 Violation founded @METALDET1</v>
      </c>
    </row>
    <row r="2501" spans="1:40">
      <c r="A2501" t="s">
        <v>120</v>
      </c>
      <c r="B2501" t="s">
        <v>121</v>
      </c>
      <c r="C2501" t="s">
        <v>1402</v>
      </c>
      <c r="D2501" t="s">
        <v>129</v>
      </c>
      <c r="E2501">
        <v>1</v>
      </c>
      <c r="G2501" t="s">
        <v>130</v>
      </c>
      <c r="I2501" t="s">
        <v>125</v>
      </c>
      <c r="Z2501" t="str">
        <f>IFERROR(MID(AA2501,FIND("-",H2501,1)+1,20),_xlfn.IFNA(VLOOKUP(F2501&amp;"-"&amp;AA2501,Ref_Kontak!$A:$E,4,FALSE),Ref_Kontak!$H$2))</f>
        <v>628999007703</v>
      </c>
      <c r="AA2501" t="str">
        <f t="shared" si="390"/>
        <v/>
      </c>
      <c r="AB2501" t="str">
        <f t="shared" si="391"/>
        <v/>
      </c>
      <c r="AC2501" t="str">
        <f t="shared" si="392"/>
        <v>628999007703</v>
      </c>
      <c r="AD2501" t="str">
        <f t="shared" si="393"/>
        <v>Halo+,+Visual+AI+5S+mendeteksi+Violation%3A+METALDET1-LINE+8</v>
      </c>
      <c r="AE2501" t="str">
        <f t="shared" si="394"/>
        <v>https://web.whatsapp.com/send/?phone=628999007703&amp;text=Halo+,+Visual+AI+5S+mendeteksi+Violation%3A+METALDET1-LINE+8&amp;type=phone_number&amp;app_absent=0</v>
      </c>
      <c r="AF2501" t="b">
        <f>IF(ISNA(VLOOKUP(D2501&amp;"-"&amp;AB2501, Ref_Kontak!$A:$E, 4, FALSE)), FALSE, TRUE)</f>
        <v>0</v>
      </c>
      <c r="AG2501" t="str">
        <f>_xlfn.IFNA(VLOOKUP(Z2501,Ref_Kontak!H:H,1,FALSE),"FALSE")</f>
        <v>628999007703</v>
      </c>
      <c r="AH2501" t="str">
        <f t="shared" si="395"/>
        <v>METALDET1-LINE 8</v>
      </c>
      <c r="AI2501">
        <f>IF(I2501="violation",COUNTIF($AH$1:AH2501,AH2501),0)</f>
        <v>1064</v>
      </c>
      <c r="AJ2501" t="str">
        <f t="shared" si="396"/>
        <v>violation-METALDET1</v>
      </c>
      <c r="AK2501">
        <f>IF(I2501="violation",COUNTIF($AJ$1:AJ2501,AJ2501),FALSE)</f>
        <v>2016</v>
      </c>
      <c r="AL2501">
        <f t="shared" si="397"/>
        <v>0</v>
      </c>
      <c r="AM2501">
        <f t="shared" si="398"/>
        <v>3</v>
      </c>
      <c r="AN2501" t="str">
        <f t="shared" si="399"/>
        <v>ALERT! 3 Violation founded @METALDET1</v>
      </c>
    </row>
    <row r="2502" spans="1:40">
      <c r="A2502" t="s">
        <v>120</v>
      </c>
      <c r="B2502" t="s">
        <v>121</v>
      </c>
      <c r="C2502" t="s">
        <v>1402</v>
      </c>
      <c r="D2502" t="s">
        <v>589</v>
      </c>
      <c r="E2502">
        <v>1</v>
      </c>
      <c r="G2502" t="s">
        <v>130</v>
      </c>
      <c r="I2502" t="s">
        <v>125</v>
      </c>
      <c r="Z2502" t="str">
        <f>IFERROR(MID(AA2502,FIND("-",H2502,1)+1,20),_xlfn.IFNA(VLOOKUP(F2502&amp;"-"&amp;AA2502,Ref_Kontak!$A:$E,4,FALSE),Ref_Kontak!$H$2))</f>
        <v>628999007703</v>
      </c>
      <c r="AA2502" t="str">
        <f t="shared" si="390"/>
        <v/>
      </c>
      <c r="AB2502" t="str">
        <f t="shared" si="391"/>
        <v/>
      </c>
      <c r="AC2502" t="str">
        <f t="shared" si="392"/>
        <v>628999007703</v>
      </c>
      <c r="AD2502" t="str">
        <f t="shared" si="393"/>
        <v>Halo+,+Visual+AI+5S+mendeteksi+Violation%3A+METALDET1-LINE+13</v>
      </c>
      <c r="AE2502" t="str">
        <f t="shared" si="394"/>
        <v>https://web.whatsapp.com/send/?phone=628999007703&amp;text=Halo+,+Visual+AI+5S+mendeteksi+Violation%3A+METALDET1-LINE+13&amp;type=phone_number&amp;app_absent=0</v>
      </c>
      <c r="AF2502" t="b">
        <f>IF(ISNA(VLOOKUP(D2502&amp;"-"&amp;AB2502, Ref_Kontak!$A:$E, 4, FALSE)), FALSE, TRUE)</f>
        <v>0</v>
      </c>
      <c r="AG2502" t="str">
        <f>_xlfn.IFNA(VLOOKUP(Z2502,Ref_Kontak!H:H,1,FALSE),"FALSE")</f>
        <v>628999007703</v>
      </c>
      <c r="AH2502" t="str">
        <f t="shared" si="395"/>
        <v>METALDET1-LINE 13</v>
      </c>
      <c r="AI2502">
        <f>IF(I2502="violation",COUNTIF($AH$1:AH2502,AH2502),0)</f>
        <v>895</v>
      </c>
      <c r="AJ2502" t="str">
        <f t="shared" si="396"/>
        <v>violation-METALDET1</v>
      </c>
      <c r="AK2502">
        <f>IF(I2502="violation",COUNTIF($AJ$1:AJ2502,AJ2502),FALSE)</f>
        <v>2017</v>
      </c>
      <c r="AL2502">
        <f t="shared" si="397"/>
        <v>0</v>
      </c>
      <c r="AM2502">
        <f t="shared" si="398"/>
        <v>3</v>
      </c>
      <c r="AN2502" t="str">
        <f t="shared" si="399"/>
        <v>ALERT! 3 Violation founded @METALDET1</v>
      </c>
    </row>
    <row r="2503" spans="1:40">
      <c r="A2503" t="s">
        <v>120</v>
      </c>
      <c r="B2503" t="s">
        <v>121</v>
      </c>
      <c r="C2503" t="s">
        <v>1402</v>
      </c>
      <c r="D2503" t="s">
        <v>52</v>
      </c>
      <c r="E2503">
        <v>1</v>
      </c>
      <c r="G2503" t="s">
        <v>130</v>
      </c>
      <c r="I2503" t="s">
        <v>125</v>
      </c>
      <c r="Z2503" t="str">
        <f>IFERROR(MID(AA2503,FIND("-",H2503,1)+1,20),_xlfn.IFNA(VLOOKUP(F2503&amp;"-"&amp;AA2503,Ref_Kontak!$A:$E,4,FALSE),Ref_Kontak!$H$2))</f>
        <v>628999007703</v>
      </c>
      <c r="AA2503" t="str">
        <f t="shared" si="390"/>
        <v/>
      </c>
      <c r="AB2503" t="str">
        <f t="shared" si="391"/>
        <v/>
      </c>
      <c r="AC2503" t="str">
        <f t="shared" si="392"/>
        <v>628999007703</v>
      </c>
      <c r="AD2503" t="str">
        <f t="shared" si="393"/>
        <v>Halo+,+Visual+AI+5S+mendeteksi+Violation%3A+METALDET1-LINE+14</v>
      </c>
      <c r="AE2503" t="str">
        <f t="shared" si="394"/>
        <v>https://web.whatsapp.com/send/?phone=628999007703&amp;text=Halo+,+Visual+AI+5S+mendeteksi+Violation%3A+METALDET1-LINE+14&amp;type=phone_number&amp;app_absent=0</v>
      </c>
      <c r="AF2503" t="b">
        <f>IF(ISNA(VLOOKUP(D2503&amp;"-"&amp;AB2503, Ref_Kontak!$A:$E, 4, FALSE)), FALSE, TRUE)</f>
        <v>0</v>
      </c>
      <c r="AG2503" t="str">
        <f>_xlfn.IFNA(VLOOKUP(Z2503,Ref_Kontak!H:H,1,FALSE),"FALSE")</f>
        <v>628999007703</v>
      </c>
      <c r="AH2503" t="str">
        <f t="shared" si="395"/>
        <v>METALDET1-LINE 14</v>
      </c>
      <c r="AI2503">
        <f>IF(I2503="violation",COUNTIF($AH$1:AH2503,AH2503),0)</f>
        <v>60</v>
      </c>
      <c r="AJ2503" t="str">
        <f t="shared" si="396"/>
        <v>violation-METALDET1</v>
      </c>
      <c r="AK2503">
        <f>IF(I2503="violation",COUNTIF($AJ$1:AJ2503,AJ2503),FALSE)</f>
        <v>2018</v>
      </c>
      <c r="AL2503">
        <f t="shared" si="397"/>
        <v>0</v>
      </c>
      <c r="AM2503">
        <f t="shared" si="398"/>
        <v>3</v>
      </c>
      <c r="AN2503" t="str">
        <f t="shared" si="399"/>
        <v>ALERT! 3 Violation founded @METALDET1</v>
      </c>
    </row>
    <row r="2504" spans="1:40">
      <c r="A2504" t="s">
        <v>120</v>
      </c>
      <c r="B2504" t="s">
        <v>121</v>
      </c>
      <c r="C2504" t="s">
        <v>1403</v>
      </c>
      <c r="D2504" t="s">
        <v>129</v>
      </c>
      <c r="E2504">
        <v>1</v>
      </c>
      <c r="G2504" t="s">
        <v>130</v>
      </c>
      <c r="I2504" t="s">
        <v>125</v>
      </c>
      <c r="Z2504" t="str">
        <f>IFERROR(MID(AA2504,FIND("-",H2504,1)+1,20),_xlfn.IFNA(VLOOKUP(F2504&amp;"-"&amp;AA2504,Ref_Kontak!$A:$E,4,FALSE),Ref_Kontak!$H$2))</f>
        <v>628999007703</v>
      </c>
      <c r="AA2504" t="str">
        <f t="shared" si="390"/>
        <v/>
      </c>
      <c r="AB2504" t="str">
        <f t="shared" si="391"/>
        <v/>
      </c>
      <c r="AC2504" t="str">
        <f t="shared" si="392"/>
        <v>628999007703</v>
      </c>
      <c r="AD2504" t="str">
        <f t="shared" si="393"/>
        <v>Halo+,+Visual+AI+5S+mendeteksi+Violation%3A+METALDET1-LINE+8</v>
      </c>
      <c r="AE2504" t="str">
        <f t="shared" si="394"/>
        <v>https://web.whatsapp.com/send/?phone=628999007703&amp;text=Halo+,+Visual+AI+5S+mendeteksi+Violation%3A+METALDET1-LINE+8&amp;type=phone_number&amp;app_absent=0</v>
      </c>
      <c r="AF2504" t="b">
        <f>IF(ISNA(VLOOKUP(D2504&amp;"-"&amp;AB2504, Ref_Kontak!$A:$E, 4, FALSE)), FALSE, TRUE)</f>
        <v>0</v>
      </c>
      <c r="AG2504" t="str">
        <f>_xlfn.IFNA(VLOOKUP(Z2504,Ref_Kontak!H:H,1,FALSE),"FALSE")</f>
        <v>628999007703</v>
      </c>
      <c r="AH2504" t="str">
        <f t="shared" si="395"/>
        <v>METALDET1-LINE 8</v>
      </c>
      <c r="AI2504">
        <f>IF(I2504="violation",COUNTIF($AH$1:AH2504,AH2504),0)</f>
        <v>1065</v>
      </c>
      <c r="AJ2504" t="str">
        <f t="shared" si="396"/>
        <v>violation-METALDET1</v>
      </c>
      <c r="AK2504">
        <f>IF(I2504="violation",COUNTIF($AJ$1:AJ2504,AJ2504),FALSE)</f>
        <v>2019</v>
      </c>
      <c r="AL2504">
        <f t="shared" si="397"/>
        <v>0</v>
      </c>
      <c r="AM2504">
        <f t="shared" si="398"/>
        <v>3</v>
      </c>
      <c r="AN2504" t="str">
        <f t="shared" si="399"/>
        <v>ALERT! 3 Violation founded @METALDET1</v>
      </c>
    </row>
    <row r="2505" spans="1:40">
      <c r="A2505" t="s">
        <v>120</v>
      </c>
      <c r="B2505" t="s">
        <v>121</v>
      </c>
      <c r="C2505" t="s">
        <v>1404</v>
      </c>
      <c r="D2505" t="s">
        <v>589</v>
      </c>
      <c r="E2505">
        <v>1</v>
      </c>
      <c r="G2505" t="s">
        <v>130</v>
      </c>
      <c r="I2505" t="s">
        <v>125</v>
      </c>
      <c r="Z2505" t="str">
        <f>IFERROR(MID(AA2505,FIND("-",H2505,1)+1,20),_xlfn.IFNA(VLOOKUP(F2505&amp;"-"&amp;AA2505,Ref_Kontak!$A:$E,4,FALSE),Ref_Kontak!$H$2))</f>
        <v>628999007703</v>
      </c>
      <c r="AA2505" t="str">
        <f t="shared" si="390"/>
        <v/>
      </c>
      <c r="AB2505" t="str">
        <f t="shared" si="391"/>
        <v/>
      </c>
      <c r="AC2505" t="str">
        <f t="shared" si="392"/>
        <v>628999007703</v>
      </c>
      <c r="AD2505" t="str">
        <f t="shared" si="393"/>
        <v>Halo+,+Visual+AI+5S+mendeteksi+Violation%3A+METALDET1-LINE+13</v>
      </c>
      <c r="AE2505" t="str">
        <f t="shared" si="394"/>
        <v>https://web.whatsapp.com/send/?phone=628999007703&amp;text=Halo+,+Visual+AI+5S+mendeteksi+Violation%3A+METALDET1-LINE+13&amp;type=phone_number&amp;app_absent=0</v>
      </c>
      <c r="AF2505" t="b">
        <f>IF(ISNA(VLOOKUP(D2505&amp;"-"&amp;AB2505, Ref_Kontak!$A:$E, 4, FALSE)), FALSE, TRUE)</f>
        <v>0</v>
      </c>
      <c r="AG2505" t="str">
        <f>_xlfn.IFNA(VLOOKUP(Z2505,Ref_Kontak!H:H,1,FALSE),"FALSE")</f>
        <v>628999007703</v>
      </c>
      <c r="AH2505" t="str">
        <f t="shared" si="395"/>
        <v>METALDET1-LINE 13</v>
      </c>
      <c r="AI2505">
        <f>IF(I2505="violation",COUNTIF($AH$1:AH2505,AH2505),0)</f>
        <v>896</v>
      </c>
      <c r="AJ2505" t="str">
        <f t="shared" si="396"/>
        <v>violation-METALDET1</v>
      </c>
      <c r="AK2505">
        <f>IF(I2505="violation",COUNTIF($AJ$1:AJ2505,AJ2505),FALSE)</f>
        <v>2020</v>
      </c>
      <c r="AL2505">
        <f t="shared" si="397"/>
        <v>0</v>
      </c>
      <c r="AM2505">
        <f t="shared" si="398"/>
        <v>3</v>
      </c>
      <c r="AN2505" t="str">
        <f t="shared" si="399"/>
        <v>ALERT! 3 Violation founded @METALDET1</v>
      </c>
    </row>
    <row r="2506" spans="1:40">
      <c r="A2506" t="s">
        <v>120</v>
      </c>
      <c r="B2506" t="s">
        <v>121</v>
      </c>
      <c r="C2506" t="s">
        <v>1404</v>
      </c>
      <c r="D2506" t="s">
        <v>129</v>
      </c>
      <c r="E2506">
        <v>1</v>
      </c>
      <c r="G2506" t="s">
        <v>130</v>
      </c>
      <c r="I2506" t="s">
        <v>125</v>
      </c>
      <c r="Z2506" t="str">
        <f>IFERROR(MID(AA2506,FIND("-",H2506,1)+1,20),_xlfn.IFNA(VLOOKUP(F2506&amp;"-"&amp;AA2506,Ref_Kontak!$A:$E,4,FALSE),Ref_Kontak!$H$2))</f>
        <v>628999007703</v>
      </c>
      <c r="AA2506" t="str">
        <f t="shared" si="390"/>
        <v/>
      </c>
      <c r="AB2506" t="str">
        <f t="shared" si="391"/>
        <v/>
      </c>
      <c r="AC2506" t="str">
        <f t="shared" si="392"/>
        <v>628999007703</v>
      </c>
      <c r="AD2506" t="str">
        <f t="shared" si="393"/>
        <v>Halo+,+Visual+AI+5S+mendeteksi+Violation%3A+METALDET1-LINE+8</v>
      </c>
      <c r="AE2506" t="str">
        <f t="shared" si="394"/>
        <v>https://web.whatsapp.com/send/?phone=628999007703&amp;text=Halo+,+Visual+AI+5S+mendeteksi+Violation%3A+METALDET1-LINE+8&amp;type=phone_number&amp;app_absent=0</v>
      </c>
      <c r="AF2506" t="b">
        <f>IF(ISNA(VLOOKUP(D2506&amp;"-"&amp;AB2506, Ref_Kontak!$A:$E, 4, FALSE)), FALSE, TRUE)</f>
        <v>0</v>
      </c>
      <c r="AG2506" t="str">
        <f>_xlfn.IFNA(VLOOKUP(Z2506,Ref_Kontak!H:H,1,FALSE),"FALSE")</f>
        <v>628999007703</v>
      </c>
      <c r="AH2506" t="str">
        <f t="shared" si="395"/>
        <v>METALDET1-LINE 8</v>
      </c>
      <c r="AI2506">
        <f>IF(I2506="violation",COUNTIF($AH$1:AH2506,AH2506),0)</f>
        <v>1066</v>
      </c>
      <c r="AJ2506" t="str">
        <f t="shared" si="396"/>
        <v>violation-METALDET1</v>
      </c>
      <c r="AK2506">
        <f>IF(I2506="violation",COUNTIF($AJ$1:AJ2506,AJ2506),FALSE)</f>
        <v>2021</v>
      </c>
      <c r="AL2506">
        <f t="shared" si="397"/>
        <v>0</v>
      </c>
      <c r="AM2506">
        <f t="shared" si="398"/>
        <v>3</v>
      </c>
      <c r="AN2506" t="str">
        <f t="shared" si="399"/>
        <v>ALERT! 3 Violation founded @METALDET1</v>
      </c>
    </row>
    <row r="2507" spans="1:40">
      <c r="A2507" t="s">
        <v>120</v>
      </c>
      <c r="B2507" t="s">
        <v>121</v>
      </c>
      <c r="C2507" t="s">
        <v>1404</v>
      </c>
      <c r="D2507" t="s">
        <v>52</v>
      </c>
      <c r="E2507">
        <v>1</v>
      </c>
      <c r="G2507" t="s">
        <v>130</v>
      </c>
      <c r="I2507" t="s">
        <v>125</v>
      </c>
      <c r="Z2507" t="str">
        <f>IFERROR(MID(AA2507,FIND("-",H2507,1)+1,20),_xlfn.IFNA(VLOOKUP(F2507&amp;"-"&amp;AA2507,Ref_Kontak!$A:$E,4,FALSE),Ref_Kontak!$H$2))</f>
        <v>628999007703</v>
      </c>
      <c r="AA2507" t="str">
        <f t="shared" si="390"/>
        <v/>
      </c>
      <c r="AB2507" t="str">
        <f t="shared" si="391"/>
        <v/>
      </c>
      <c r="AC2507" t="str">
        <f t="shared" si="392"/>
        <v>628999007703</v>
      </c>
      <c r="AD2507" t="str">
        <f t="shared" si="393"/>
        <v>Halo+,+Visual+AI+5S+mendeteksi+Violation%3A+METALDET1-LINE+14</v>
      </c>
      <c r="AE2507" t="str">
        <f t="shared" si="394"/>
        <v>https://web.whatsapp.com/send/?phone=628999007703&amp;text=Halo+,+Visual+AI+5S+mendeteksi+Violation%3A+METALDET1-LINE+14&amp;type=phone_number&amp;app_absent=0</v>
      </c>
      <c r="AF2507" t="b">
        <f>IF(ISNA(VLOOKUP(D2507&amp;"-"&amp;AB2507, Ref_Kontak!$A:$E, 4, FALSE)), FALSE, TRUE)</f>
        <v>0</v>
      </c>
      <c r="AG2507" t="str">
        <f>_xlfn.IFNA(VLOOKUP(Z2507,Ref_Kontak!H:H,1,FALSE),"FALSE")</f>
        <v>628999007703</v>
      </c>
      <c r="AH2507" t="str">
        <f t="shared" si="395"/>
        <v>METALDET1-LINE 14</v>
      </c>
      <c r="AI2507">
        <f>IF(I2507="violation",COUNTIF($AH$1:AH2507,AH2507),0)</f>
        <v>61</v>
      </c>
      <c r="AJ2507" t="str">
        <f t="shared" si="396"/>
        <v>violation-METALDET1</v>
      </c>
      <c r="AK2507">
        <f>IF(I2507="violation",COUNTIF($AJ$1:AJ2507,AJ2507),FALSE)</f>
        <v>2022</v>
      </c>
      <c r="AL2507">
        <f t="shared" si="397"/>
        <v>0</v>
      </c>
      <c r="AM2507">
        <f t="shared" si="398"/>
        <v>3</v>
      </c>
      <c r="AN2507" t="str">
        <f t="shared" si="399"/>
        <v>ALERT! 3 Violation founded @METALDET1</v>
      </c>
    </row>
    <row r="2508" spans="1:40">
      <c r="A2508" t="s">
        <v>120</v>
      </c>
      <c r="B2508" t="s">
        <v>121</v>
      </c>
      <c r="C2508" t="s">
        <v>1404</v>
      </c>
      <c r="D2508" t="s">
        <v>589</v>
      </c>
      <c r="E2508">
        <v>1</v>
      </c>
      <c r="G2508" t="s">
        <v>130</v>
      </c>
      <c r="I2508" t="s">
        <v>125</v>
      </c>
      <c r="Z2508" t="str">
        <f>IFERROR(MID(AA2508,FIND("-",H2508,1)+1,20),_xlfn.IFNA(VLOOKUP(F2508&amp;"-"&amp;AA2508,Ref_Kontak!$A:$E,4,FALSE),Ref_Kontak!$H$2))</f>
        <v>628999007703</v>
      </c>
      <c r="AA2508" t="str">
        <f t="shared" si="390"/>
        <v/>
      </c>
      <c r="AB2508" t="str">
        <f t="shared" si="391"/>
        <v/>
      </c>
      <c r="AC2508" t="str">
        <f t="shared" si="392"/>
        <v>628999007703</v>
      </c>
      <c r="AD2508" t="str">
        <f t="shared" si="393"/>
        <v>Halo+,+Visual+AI+5S+mendeteksi+Violation%3A+METALDET1-LINE+13</v>
      </c>
      <c r="AE2508" t="str">
        <f t="shared" si="394"/>
        <v>https://web.whatsapp.com/send/?phone=628999007703&amp;text=Halo+,+Visual+AI+5S+mendeteksi+Violation%3A+METALDET1-LINE+13&amp;type=phone_number&amp;app_absent=0</v>
      </c>
      <c r="AF2508" t="b">
        <f>IF(ISNA(VLOOKUP(D2508&amp;"-"&amp;AB2508, Ref_Kontak!$A:$E, 4, FALSE)), FALSE, TRUE)</f>
        <v>0</v>
      </c>
      <c r="AG2508" t="str">
        <f>_xlfn.IFNA(VLOOKUP(Z2508,Ref_Kontak!H:H,1,FALSE),"FALSE")</f>
        <v>628999007703</v>
      </c>
      <c r="AH2508" t="str">
        <f t="shared" si="395"/>
        <v>METALDET1-LINE 13</v>
      </c>
      <c r="AI2508">
        <f>IF(I2508="violation",COUNTIF($AH$1:AH2508,AH2508),0)</f>
        <v>897</v>
      </c>
      <c r="AJ2508" t="str">
        <f t="shared" si="396"/>
        <v>violation-METALDET1</v>
      </c>
      <c r="AK2508">
        <f>IF(I2508="violation",COUNTIF($AJ$1:AJ2508,AJ2508),FALSE)</f>
        <v>2023</v>
      </c>
      <c r="AL2508">
        <f t="shared" si="397"/>
        <v>0</v>
      </c>
      <c r="AM2508">
        <f t="shared" si="398"/>
        <v>3</v>
      </c>
      <c r="AN2508" t="str">
        <f t="shared" si="399"/>
        <v>ALERT! 3 Violation founded @METALDET1</v>
      </c>
    </row>
    <row r="2509" spans="1:40">
      <c r="A2509" t="s">
        <v>120</v>
      </c>
      <c r="B2509" t="s">
        <v>121</v>
      </c>
      <c r="C2509" t="s">
        <v>1404</v>
      </c>
      <c r="D2509" t="s">
        <v>52</v>
      </c>
      <c r="E2509">
        <v>1</v>
      </c>
      <c r="G2509" t="s">
        <v>130</v>
      </c>
      <c r="I2509" t="s">
        <v>125</v>
      </c>
      <c r="Z2509" t="str">
        <f>IFERROR(MID(AA2509,FIND("-",H2509,1)+1,20),_xlfn.IFNA(VLOOKUP(F2509&amp;"-"&amp;AA2509,Ref_Kontak!$A:$E,4,FALSE),Ref_Kontak!$H$2))</f>
        <v>628999007703</v>
      </c>
      <c r="AA2509" t="str">
        <f t="shared" si="390"/>
        <v/>
      </c>
      <c r="AB2509" t="str">
        <f t="shared" si="391"/>
        <v/>
      </c>
      <c r="AC2509" t="str">
        <f t="shared" si="392"/>
        <v>628999007703</v>
      </c>
      <c r="AD2509" t="str">
        <f t="shared" si="393"/>
        <v>Halo+,+Visual+AI+5S+mendeteksi+Violation%3A+METALDET1-LINE+14</v>
      </c>
      <c r="AE2509" t="str">
        <f t="shared" si="394"/>
        <v>https://web.whatsapp.com/send/?phone=628999007703&amp;text=Halo+,+Visual+AI+5S+mendeteksi+Violation%3A+METALDET1-LINE+14&amp;type=phone_number&amp;app_absent=0</v>
      </c>
      <c r="AF2509" t="b">
        <f>IF(ISNA(VLOOKUP(D2509&amp;"-"&amp;AB2509, Ref_Kontak!$A:$E, 4, FALSE)), FALSE, TRUE)</f>
        <v>0</v>
      </c>
      <c r="AG2509" t="str">
        <f>_xlfn.IFNA(VLOOKUP(Z2509,Ref_Kontak!H:H,1,FALSE),"FALSE")</f>
        <v>628999007703</v>
      </c>
      <c r="AH2509" t="str">
        <f t="shared" si="395"/>
        <v>METALDET1-LINE 14</v>
      </c>
      <c r="AI2509">
        <f>IF(I2509="violation",COUNTIF($AH$1:AH2509,AH2509),0)</f>
        <v>62</v>
      </c>
      <c r="AJ2509" t="str">
        <f t="shared" si="396"/>
        <v>violation-METALDET1</v>
      </c>
      <c r="AK2509">
        <f>IF(I2509="violation",COUNTIF($AJ$1:AJ2509,AJ2509),FALSE)</f>
        <v>2024</v>
      </c>
      <c r="AL2509">
        <f t="shared" si="397"/>
        <v>0</v>
      </c>
      <c r="AM2509">
        <f t="shared" si="398"/>
        <v>3</v>
      </c>
      <c r="AN2509" t="str">
        <f t="shared" si="399"/>
        <v>ALERT! 3 Violation founded @METALDET1</v>
      </c>
    </row>
    <row r="2510" spans="1:40">
      <c r="A2510" t="s">
        <v>120</v>
      </c>
      <c r="B2510" t="s">
        <v>121</v>
      </c>
      <c r="C2510" t="s">
        <v>1405</v>
      </c>
      <c r="D2510" t="s">
        <v>129</v>
      </c>
      <c r="E2510">
        <v>1</v>
      </c>
      <c r="G2510" t="s">
        <v>130</v>
      </c>
      <c r="I2510" t="s">
        <v>125</v>
      </c>
      <c r="Z2510" t="str">
        <f>IFERROR(MID(AA2510,FIND("-",H2510,1)+1,20),_xlfn.IFNA(VLOOKUP(F2510&amp;"-"&amp;AA2510,Ref_Kontak!$A:$E,4,FALSE),Ref_Kontak!$H$2))</f>
        <v>628999007703</v>
      </c>
      <c r="AA2510" t="str">
        <f t="shared" si="390"/>
        <v/>
      </c>
      <c r="AB2510" t="str">
        <f t="shared" si="391"/>
        <v/>
      </c>
      <c r="AC2510" t="str">
        <f t="shared" si="392"/>
        <v>628999007703</v>
      </c>
      <c r="AD2510" t="str">
        <f t="shared" si="393"/>
        <v>Halo+,+Visual+AI+5S+mendeteksi+Violation%3A+METALDET1-LINE+8</v>
      </c>
      <c r="AE2510" t="str">
        <f t="shared" si="394"/>
        <v>https://web.whatsapp.com/send/?phone=628999007703&amp;text=Halo+,+Visual+AI+5S+mendeteksi+Violation%3A+METALDET1-LINE+8&amp;type=phone_number&amp;app_absent=0</v>
      </c>
      <c r="AF2510" t="b">
        <f>IF(ISNA(VLOOKUP(D2510&amp;"-"&amp;AB2510, Ref_Kontak!$A:$E, 4, FALSE)), FALSE, TRUE)</f>
        <v>0</v>
      </c>
      <c r="AG2510" t="str">
        <f>_xlfn.IFNA(VLOOKUP(Z2510,Ref_Kontak!H:H,1,FALSE),"FALSE")</f>
        <v>628999007703</v>
      </c>
      <c r="AH2510" t="str">
        <f t="shared" si="395"/>
        <v>METALDET1-LINE 8</v>
      </c>
      <c r="AI2510">
        <f>IF(I2510="violation",COUNTIF($AH$1:AH2510,AH2510),0)</f>
        <v>1067</v>
      </c>
      <c r="AJ2510" t="str">
        <f t="shared" si="396"/>
        <v>violation-METALDET1</v>
      </c>
      <c r="AK2510">
        <f>IF(I2510="violation",COUNTIF($AJ$1:AJ2510,AJ2510),FALSE)</f>
        <v>2025</v>
      </c>
      <c r="AL2510">
        <f t="shared" si="397"/>
        <v>0</v>
      </c>
      <c r="AM2510">
        <f t="shared" si="398"/>
        <v>3</v>
      </c>
      <c r="AN2510" t="str">
        <f t="shared" si="399"/>
        <v>ALERT! 3 Violation founded @METALDET1</v>
      </c>
    </row>
    <row r="2511" spans="1:40">
      <c r="A2511" t="s">
        <v>120</v>
      </c>
      <c r="B2511" t="s">
        <v>121</v>
      </c>
      <c r="C2511" t="s">
        <v>1406</v>
      </c>
      <c r="D2511" t="s">
        <v>589</v>
      </c>
      <c r="E2511">
        <v>1</v>
      </c>
      <c r="G2511" t="s">
        <v>130</v>
      </c>
      <c r="I2511" t="s">
        <v>125</v>
      </c>
      <c r="Z2511" t="str">
        <f>IFERROR(MID(AA2511,FIND("-",H2511,1)+1,20),_xlfn.IFNA(VLOOKUP(F2511&amp;"-"&amp;AA2511,Ref_Kontak!$A:$E,4,FALSE),Ref_Kontak!$H$2))</f>
        <v>628999007703</v>
      </c>
      <c r="AA2511" t="str">
        <f t="shared" si="390"/>
        <v/>
      </c>
      <c r="AB2511" t="str">
        <f t="shared" si="391"/>
        <v/>
      </c>
      <c r="AC2511" t="str">
        <f t="shared" si="392"/>
        <v>628999007703</v>
      </c>
      <c r="AD2511" t="str">
        <f t="shared" si="393"/>
        <v>Halo+,+Visual+AI+5S+mendeteksi+Violation%3A+METALDET1-LINE+13</v>
      </c>
      <c r="AE2511" t="str">
        <f t="shared" si="394"/>
        <v>https://web.whatsapp.com/send/?phone=628999007703&amp;text=Halo+,+Visual+AI+5S+mendeteksi+Violation%3A+METALDET1-LINE+13&amp;type=phone_number&amp;app_absent=0</v>
      </c>
      <c r="AF2511" t="b">
        <f>IF(ISNA(VLOOKUP(D2511&amp;"-"&amp;AB2511, Ref_Kontak!$A:$E, 4, FALSE)), FALSE, TRUE)</f>
        <v>0</v>
      </c>
      <c r="AG2511" t="str">
        <f>_xlfn.IFNA(VLOOKUP(Z2511,Ref_Kontak!H:H,1,FALSE),"FALSE")</f>
        <v>628999007703</v>
      </c>
      <c r="AH2511" t="str">
        <f t="shared" si="395"/>
        <v>METALDET1-LINE 13</v>
      </c>
      <c r="AI2511">
        <f>IF(I2511="violation",COUNTIF($AH$1:AH2511,AH2511),0)</f>
        <v>898</v>
      </c>
      <c r="AJ2511" t="str">
        <f t="shared" si="396"/>
        <v>violation-METALDET1</v>
      </c>
      <c r="AK2511">
        <f>IF(I2511="violation",COUNTIF($AJ$1:AJ2511,AJ2511),FALSE)</f>
        <v>2026</v>
      </c>
      <c r="AL2511">
        <f t="shared" si="397"/>
        <v>0</v>
      </c>
      <c r="AM2511">
        <f t="shared" si="398"/>
        <v>3</v>
      </c>
      <c r="AN2511" t="str">
        <f t="shared" si="399"/>
        <v>ALERT! 3 Violation founded @METALDET1</v>
      </c>
    </row>
    <row r="2512" spans="1:40">
      <c r="A2512" t="s">
        <v>120</v>
      </c>
      <c r="B2512" t="s">
        <v>121</v>
      </c>
      <c r="C2512" t="s">
        <v>1406</v>
      </c>
      <c r="D2512" t="s">
        <v>129</v>
      </c>
      <c r="E2512">
        <v>1</v>
      </c>
      <c r="G2512" t="s">
        <v>130</v>
      </c>
      <c r="I2512" t="s">
        <v>125</v>
      </c>
      <c r="Z2512" t="str">
        <f>IFERROR(MID(AA2512,FIND("-",H2512,1)+1,20),_xlfn.IFNA(VLOOKUP(F2512&amp;"-"&amp;AA2512,Ref_Kontak!$A:$E,4,FALSE),Ref_Kontak!$H$2))</f>
        <v>628999007703</v>
      </c>
      <c r="AA2512" t="str">
        <f t="shared" si="390"/>
        <v/>
      </c>
      <c r="AB2512" t="str">
        <f t="shared" si="391"/>
        <v/>
      </c>
      <c r="AC2512" t="str">
        <f t="shared" si="392"/>
        <v>628999007703</v>
      </c>
      <c r="AD2512" t="str">
        <f t="shared" si="393"/>
        <v>Halo+,+Visual+AI+5S+mendeteksi+Violation%3A+METALDET1-LINE+8</v>
      </c>
      <c r="AE2512" t="str">
        <f t="shared" si="394"/>
        <v>https://web.whatsapp.com/send/?phone=628999007703&amp;text=Halo+,+Visual+AI+5S+mendeteksi+Violation%3A+METALDET1-LINE+8&amp;type=phone_number&amp;app_absent=0</v>
      </c>
      <c r="AF2512" t="b">
        <f>IF(ISNA(VLOOKUP(D2512&amp;"-"&amp;AB2512, Ref_Kontak!$A:$E, 4, FALSE)), FALSE, TRUE)</f>
        <v>0</v>
      </c>
      <c r="AG2512" t="str">
        <f>_xlfn.IFNA(VLOOKUP(Z2512,Ref_Kontak!H:H,1,FALSE),"FALSE")</f>
        <v>628999007703</v>
      </c>
      <c r="AH2512" t="str">
        <f t="shared" si="395"/>
        <v>METALDET1-LINE 8</v>
      </c>
      <c r="AI2512">
        <f>IF(I2512="violation",COUNTIF($AH$1:AH2512,AH2512),0)</f>
        <v>1068</v>
      </c>
      <c r="AJ2512" t="str">
        <f t="shared" si="396"/>
        <v>violation-METALDET1</v>
      </c>
      <c r="AK2512">
        <f>IF(I2512="violation",COUNTIF($AJ$1:AJ2512,AJ2512),FALSE)</f>
        <v>2027</v>
      </c>
      <c r="AL2512">
        <f t="shared" si="397"/>
        <v>0</v>
      </c>
      <c r="AM2512">
        <f t="shared" si="398"/>
        <v>3</v>
      </c>
      <c r="AN2512" t="str">
        <f t="shared" si="399"/>
        <v>ALERT! 3 Violation founded @METALDET1</v>
      </c>
    </row>
    <row r="2513" spans="1:40">
      <c r="A2513" t="s">
        <v>120</v>
      </c>
      <c r="B2513" t="s">
        <v>121</v>
      </c>
      <c r="C2513" t="s">
        <v>1406</v>
      </c>
      <c r="D2513" t="s">
        <v>52</v>
      </c>
      <c r="E2513">
        <v>1</v>
      </c>
      <c r="G2513" t="s">
        <v>130</v>
      </c>
      <c r="I2513" t="s">
        <v>125</v>
      </c>
      <c r="Z2513" t="str">
        <f>IFERROR(MID(AA2513,FIND("-",H2513,1)+1,20),_xlfn.IFNA(VLOOKUP(F2513&amp;"-"&amp;AA2513,Ref_Kontak!$A:$E,4,FALSE),Ref_Kontak!$H$2))</f>
        <v>628999007703</v>
      </c>
      <c r="AA2513" t="str">
        <f t="shared" si="390"/>
        <v/>
      </c>
      <c r="AB2513" t="str">
        <f t="shared" si="391"/>
        <v/>
      </c>
      <c r="AC2513" t="str">
        <f t="shared" si="392"/>
        <v>628999007703</v>
      </c>
      <c r="AD2513" t="str">
        <f t="shared" si="393"/>
        <v>Halo+,+Visual+AI+5S+mendeteksi+Violation%3A+METALDET1-LINE+14</v>
      </c>
      <c r="AE2513" t="str">
        <f t="shared" si="394"/>
        <v>https://web.whatsapp.com/send/?phone=628999007703&amp;text=Halo+,+Visual+AI+5S+mendeteksi+Violation%3A+METALDET1-LINE+14&amp;type=phone_number&amp;app_absent=0</v>
      </c>
      <c r="AF2513" t="b">
        <f>IF(ISNA(VLOOKUP(D2513&amp;"-"&amp;AB2513, Ref_Kontak!$A:$E, 4, FALSE)), FALSE, TRUE)</f>
        <v>0</v>
      </c>
      <c r="AG2513" t="str">
        <f>_xlfn.IFNA(VLOOKUP(Z2513,Ref_Kontak!H:H,1,FALSE),"FALSE")</f>
        <v>628999007703</v>
      </c>
      <c r="AH2513" t="str">
        <f t="shared" si="395"/>
        <v>METALDET1-LINE 14</v>
      </c>
      <c r="AI2513">
        <f>IF(I2513="violation",COUNTIF($AH$1:AH2513,AH2513),0)</f>
        <v>63</v>
      </c>
      <c r="AJ2513" t="str">
        <f t="shared" si="396"/>
        <v>violation-METALDET1</v>
      </c>
      <c r="AK2513">
        <f>IF(I2513="violation",COUNTIF($AJ$1:AJ2513,AJ2513),FALSE)</f>
        <v>2028</v>
      </c>
      <c r="AL2513">
        <f t="shared" si="397"/>
        <v>0</v>
      </c>
      <c r="AM2513">
        <f t="shared" si="398"/>
        <v>3</v>
      </c>
      <c r="AN2513" t="str">
        <f t="shared" si="399"/>
        <v>ALERT! 3 Violation founded @METALDET1</v>
      </c>
    </row>
    <row r="2514" spans="1:40">
      <c r="A2514" t="s">
        <v>120</v>
      </c>
      <c r="B2514" t="s">
        <v>121</v>
      </c>
      <c r="C2514" t="s">
        <v>1407</v>
      </c>
      <c r="D2514" t="s">
        <v>129</v>
      </c>
      <c r="E2514">
        <v>1</v>
      </c>
      <c r="G2514" t="s">
        <v>130</v>
      </c>
      <c r="I2514" t="s">
        <v>125</v>
      </c>
      <c r="Z2514" t="str">
        <f>IFERROR(MID(AA2514,FIND("-",H2514,1)+1,20),_xlfn.IFNA(VLOOKUP(F2514&amp;"-"&amp;AA2514,Ref_Kontak!$A:$E,4,FALSE),Ref_Kontak!$H$2))</f>
        <v>628999007703</v>
      </c>
      <c r="AA2514" t="str">
        <f t="shared" si="390"/>
        <v/>
      </c>
      <c r="AB2514" t="str">
        <f t="shared" si="391"/>
        <v/>
      </c>
      <c r="AC2514" t="str">
        <f t="shared" si="392"/>
        <v>628999007703</v>
      </c>
      <c r="AD2514" t="str">
        <f t="shared" si="393"/>
        <v>Halo+,+Visual+AI+5S+mendeteksi+Violation%3A+METALDET1-LINE+8</v>
      </c>
      <c r="AE2514" t="str">
        <f t="shared" si="394"/>
        <v>https://web.whatsapp.com/send/?phone=628999007703&amp;text=Halo+,+Visual+AI+5S+mendeteksi+Violation%3A+METALDET1-LINE+8&amp;type=phone_number&amp;app_absent=0</v>
      </c>
      <c r="AF2514" t="b">
        <f>IF(ISNA(VLOOKUP(D2514&amp;"-"&amp;AB2514, Ref_Kontak!$A:$E, 4, FALSE)), FALSE, TRUE)</f>
        <v>0</v>
      </c>
      <c r="AG2514" t="str">
        <f>_xlfn.IFNA(VLOOKUP(Z2514,Ref_Kontak!H:H,1,FALSE),"FALSE")</f>
        <v>628999007703</v>
      </c>
      <c r="AH2514" t="str">
        <f t="shared" si="395"/>
        <v>METALDET1-LINE 8</v>
      </c>
      <c r="AI2514">
        <f>IF(I2514="violation",COUNTIF($AH$1:AH2514,AH2514),0)</f>
        <v>1069</v>
      </c>
      <c r="AJ2514" t="str">
        <f t="shared" si="396"/>
        <v>violation-METALDET1</v>
      </c>
      <c r="AK2514">
        <f>IF(I2514="violation",COUNTIF($AJ$1:AJ2514,AJ2514),FALSE)</f>
        <v>2029</v>
      </c>
      <c r="AL2514">
        <f t="shared" si="397"/>
        <v>0</v>
      </c>
      <c r="AM2514">
        <f t="shared" si="398"/>
        <v>3</v>
      </c>
      <c r="AN2514" t="str">
        <f t="shared" si="399"/>
        <v>ALERT! 3 Violation founded @METALDET1</v>
      </c>
    </row>
    <row r="2515" spans="1:40">
      <c r="A2515" t="s">
        <v>120</v>
      </c>
      <c r="B2515" t="s">
        <v>121</v>
      </c>
      <c r="C2515" t="s">
        <v>1407</v>
      </c>
      <c r="D2515" t="s">
        <v>589</v>
      </c>
      <c r="E2515">
        <v>1</v>
      </c>
      <c r="G2515" t="s">
        <v>130</v>
      </c>
      <c r="I2515" t="s">
        <v>125</v>
      </c>
      <c r="Z2515" t="str">
        <f>IFERROR(MID(AA2515,FIND("-",H2515,1)+1,20),_xlfn.IFNA(VLOOKUP(F2515&amp;"-"&amp;AA2515,Ref_Kontak!$A:$E,4,FALSE),Ref_Kontak!$H$2))</f>
        <v>628999007703</v>
      </c>
      <c r="AA2515" t="str">
        <f t="shared" si="390"/>
        <v/>
      </c>
      <c r="AB2515" t="str">
        <f t="shared" si="391"/>
        <v/>
      </c>
      <c r="AC2515" t="str">
        <f t="shared" si="392"/>
        <v>628999007703</v>
      </c>
      <c r="AD2515" t="str">
        <f t="shared" si="393"/>
        <v>Halo+,+Visual+AI+5S+mendeteksi+Violation%3A+METALDET1-LINE+13</v>
      </c>
      <c r="AE2515" t="str">
        <f t="shared" si="394"/>
        <v>https://web.whatsapp.com/send/?phone=628999007703&amp;text=Halo+,+Visual+AI+5S+mendeteksi+Violation%3A+METALDET1-LINE+13&amp;type=phone_number&amp;app_absent=0</v>
      </c>
      <c r="AF2515" t="b">
        <f>IF(ISNA(VLOOKUP(D2515&amp;"-"&amp;AB2515, Ref_Kontak!$A:$E, 4, FALSE)), FALSE, TRUE)</f>
        <v>0</v>
      </c>
      <c r="AG2515" t="str">
        <f>_xlfn.IFNA(VLOOKUP(Z2515,Ref_Kontak!H:H,1,FALSE),"FALSE")</f>
        <v>628999007703</v>
      </c>
      <c r="AH2515" t="str">
        <f t="shared" si="395"/>
        <v>METALDET1-LINE 13</v>
      </c>
      <c r="AI2515">
        <f>IF(I2515="violation",COUNTIF($AH$1:AH2515,AH2515),0)</f>
        <v>899</v>
      </c>
      <c r="AJ2515" t="str">
        <f t="shared" si="396"/>
        <v>violation-METALDET1</v>
      </c>
      <c r="AK2515">
        <f>IF(I2515="violation",COUNTIF($AJ$1:AJ2515,AJ2515),FALSE)</f>
        <v>2030</v>
      </c>
      <c r="AL2515">
        <f t="shared" si="397"/>
        <v>0</v>
      </c>
      <c r="AM2515">
        <f t="shared" si="398"/>
        <v>3</v>
      </c>
      <c r="AN2515" t="str">
        <f t="shared" si="399"/>
        <v>ALERT! 3 Violation founded @METALDET1</v>
      </c>
    </row>
    <row r="2516" spans="1:40">
      <c r="A2516" t="s">
        <v>120</v>
      </c>
      <c r="B2516" t="s">
        <v>121</v>
      </c>
      <c r="C2516" t="s">
        <v>1407</v>
      </c>
      <c r="D2516" t="s">
        <v>52</v>
      </c>
      <c r="E2516">
        <v>1</v>
      </c>
      <c r="G2516" t="s">
        <v>130</v>
      </c>
      <c r="I2516" t="s">
        <v>125</v>
      </c>
      <c r="Z2516" t="str">
        <f>IFERROR(MID(AA2516,FIND("-",H2516,1)+1,20),_xlfn.IFNA(VLOOKUP(F2516&amp;"-"&amp;AA2516,Ref_Kontak!$A:$E,4,FALSE),Ref_Kontak!$H$2))</f>
        <v>628999007703</v>
      </c>
      <c r="AA2516" t="str">
        <f t="shared" si="390"/>
        <v/>
      </c>
      <c r="AB2516" t="str">
        <f t="shared" si="391"/>
        <v/>
      </c>
      <c r="AC2516" t="str">
        <f t="shared" si="392"/>
        <v>628999007703</v>
      </c>
      <c r="AD2516" t="str">
        <f t="shared" si="393"/>
        <v>Halo+,+Visual+AI+5S+mendeteksi+Violation%3A+METALDET1-LINE+14</v>
      </c>
      <c r="AE2516" t="str">
        <f t="shared" si="394"/>
        <v>https://web.whatsapp.com/send/?phone=628999007703&amp;text=Halo+,+Visual+AI+5S+mendeteksi+Violation%3A+METALDET1-LINE+14&amp;type=phone_number&amp;app_absent=0</v>
      </c>
      <c r="AF2516" t="b">
        <f>IF(ISNA(VLOOKUP(D2516&amp;"-"&amp;AB2516, Ref_Kontak!$A:$E, 4, FALSE)), FALSE, TRUE)</f>
        <v>0</v>
      </c>
      <c r="AG2516" t="str">
        <f>_xlfn.IFNA(VLOOKUP(Z2516,Ref_Kontak!H:H,1,FALSE),"FALSE")</f>
        <v>628999007703</v>
      </c>
      <c r="AH2516" t="str">
        <f t="shared" si="395"/>
        <v>METALDET1-LINE 14</v>
      </c>
      <c r="AI2516">
        <f>IF(I2516="violation",COUNTIF($AH$1:AH2516,AH2516),0)</f>
        <v>64</v>
      </c>
      <c r="AJ2516" t="str">
        <f t="shared" si="396"/>
        <v>violation-METALDET1</v>
      </c>
      <c r="AK2516">
        <f>IF(I2516="violation",COUNTIF($AJ$1:AJ2516,AJ2516),FALSE)</f>
        <v>2031</v>
      </c>
      <c r="AL2516">
        <f t="shared" si="397"/>
        <v>0</v>
      </c>
      <c r="AM2516">
        <f t="shared" si="398"/>
        <v>3</v>
      </c>
      <c r="AN2516" t="str">
        <f t="shared" si="399"/>
        <v>ALERT! 3 Violation founded @METALDET1</v>
      </c>
    </row>
    <row r="2517" spans="1:40">
      <c r="A2517" t="s">
        <v>120</v>
      </c>
      <c r="B2517" t="s">
        <v>121</v>
      </c>
      <c r="C2517" t="s">
        <v>1408</v>
      </c>
      <c r="D2517" t="s">
        <v>129</v>
      </c>
      <c r="E2517">
        <v>1</v>
      </c>
      <c r="G2517" t="s">
        <v>130</v>
      </c>
      <c r="I2517" t="s">
        <v>125</v>
      </c>
      <c r="Z2517" t="str">
        <f>IFERROR(MID(AA2517,FIND("-",H2517,1)+1,20),_xlfn.IFNA(VLOOKUP(F2517&amp;"-"&amp;AA2517,Ref_Kontak!$A:$E,4,FALSE),Ref_Kontak!$H$2))</f>
        <v>628999007703</v>
      </c>
      <c r="AA2517" t="str">
        <f t="shared" si="390"/>
        <v/>
      </c>
      <c r="AB2517" t="str">
        <f t="shared" si="391"/>
        <v/>
      </c>
      <c r="AC2517" t="str">
        <f t="shared" si="392"/>
        <v>628999007703</v>
      </c>
      <c r="AD2517" t="str">
        <f t="shared" si="393"/>
        <v>Halo+,+Visual+AI+5S+mendeteksi+Violation%3A+METALDET1-LINE+8</v>
      </c>
      <c r="AE2517" t="str">
        <f t="shared" si="394"/>
        <v>https://web.whatsapp.com/send/?phone=628999007703&amp;text=Halo+,+Visual+AI+5S+mendeteksi+Violation%3A+METALDET1-LINE+8&amp;type=phone_number&amp;app_absent=0</v>
      </c>
      <c r="AF2517" t="b">
        <f>IF(ISNA(VLOOKUP(D2517&amp;"-"&amp;AB2517, Ref_Kontak!$A:$E, 4, FALSE)), FALSE, TRUE)</f>
        <v>0</v>
      </c>
      <c r="AG2517" t="str">
        <f>_xlfn.IFNA(VLOOKUP(Z2517,Ref_Kontak!H:H,1,FALSE),"FALSE")</f>
        <v>628999007703</v>
      </c>
      <c r="AH2517" t="str">
        <f t="shared" si="395"/>
        <v>METALDET1-LINE 8</v>
      </c>
      <c r="AI2517">
        <f>IF(I2517="violation",COUNTIF($AH$1:AH2517,AH2517),0)</f>
        <v>1070</v>
      </c>
      <c r="AJ2517" t="str">
        <f t="shared" si="396"/>
        <v>violation-METALDET1</v>
      </c>
      <c r="AK2517">
        <f>IF(I2517="violation",COUNTIF($AJ$1:AJ2517,AJ2517),FALSE)</f>
        <v>2032</v>
      </c>
      <c r="AL2517">
        <f t="shared" si="397"/>
        <v>0</v>
      </c>
      <c r="AM2517">
        <f t="shared" si="398"/>
        <v>3</v>
      </c>
      <c r="AN2517" t="str">
        <f t="shared" si="399"/>
        <v>ALERT! 3 Violation founded @METALDET1</v>
      </c>
    </row>
    <row r="2518" spans="1:40">
      <c r="A2518" t="s">
        <v>120</v>
      </c>
      <c r="B2518" t="s">
        <v>121</v>
      </c>
      <c r="C2518" t="s">
        <v>1409</v>
      </c>
      <c r="D2518" t="s">
        <v>589</v>
      </c>
      <c r="E2518">
        <v>1</v>
      </c>
      <c r="G2518" t="s">
        <v>130</v>
      </c>
      <c r="I2518" t="s">
        <v>125</v>
      </c>
      <c r="Z2518" t="str">
        <f>IFERROR(MID(AA2518,FIND("-",H2518,1)+1,20),_xlfn.IFNA(VLOOKUP(F2518&amp;"-"&amp;AA2518,Ref_Kontak!$A:$E,4,FALSE),Ref_Kontak!$H$2))</f>
        <v>628999007703</v>
      </c>
      <c r="AA2518" t="str">
        <f t="shared" si="390"/>
        <v/>
      </c>
      <c r="AB2518" t="str">
        <f t="shared" si="391"/>
        <v/>
      </c>
      <c r="AC2518" t="str">
        <f t="shared" si="392"/>
        <v>628999007703</v>
      </c>
      <c r="AD2518" t="str">
        <f t="shared" si="393"/>
        <v>Halo+,+Visual+AI+5S+mendeteksi+Violation%3A+METALDET1-LINE+13</v>
      </c>
      <c r="AE2518" t="str">
        <f t="shared" si="394"/>
        <v>https://web.whatsapp.com/send/?phone=628999007703&amp;text=Halo+,+Visual+AI+5S+mendeteksi+Violation%3A+METALDET1-LINE+13&amp;type=phone_number&amp;app_absent=0</v>
      </c>
      <c r="AF2518" t="b">
        <f>IF(ISNA(VLOOKUP(D2518&amp;"-"&amp;AB2518, Ref_Kontak!$A:$E, 4, FALSE)), FALSE, TRUE)</f>
        <v>0</v>
      </c>
      <c r="AG2518" t="str">
        <f>_xlfn.IFNA(VLOOKUP(Z2518,Ref_Kontak!H:H,1,FALSE),"FALSE")</f>
        <v>628999007703</v>
      </c>
      <c r="AH2518" t="str">
        <f t="shared" si="395"/>
        <v>METALDET1-LINE 13</v>
      </c>
      <c r="AI2518">
        <f>IF(I2518="violation",COUNTIF($AH$1:AH2518,AH2518),0)</f>
        <v>900</v>
      </c>
      <c r="AJ2518" t="str">
        <f t="shared" si="396"/>
        <v>violation-METALDET1</v>
      </c>
      <c r="AK2518">
        <f>IF(I2518="violation",COUNTIF($AJ$1:AJ2518,AJ2518),FALSE)</f>
        <v>2033</v>
      </c>
      <c r="AL2518">
        <f t="shared" si="397"/>
        <v>0</v>
      </c>
      <c r="AM2518">
        <f t="shared" si="398"/>
        <v>3</v>
      </c>
      <c r="AN2518" t="str">
        <f t="shared" si="399"/>
        <v>ALERT! 3 Violation founded @METALDET1</v>
      </c>
    </row>
    <row r="2519" spans="1:40">
      <c r="A2519" t="s">
        <v>120</v>
      </c>
      <c r="B2519" t="s">
        <v>121</v>
      </c>
      <c r="C2519" t="s">
        <v>1409</v>
      </c>
      <c r="D2519" t="s">
        <v>129</v>
      </c>
      <c r="E2519">
        <v>1</v>
      </c>
      <c r="G2519" t="s">
        <v>130</v>
      </c>
      <c r="I2519" t="s">
        <v>125</v>
      </c>
      <c r="Z2519" t="str">
        <f>IFERROR(MID(AA2519,FIND("-",H2519,1)+1,20),_xlfn.IFNA(VLOOKUP(F2519&amp;"-"&amp;AA2519,Ref_Kontak!$A:$E,4,FALSE),Ref_Kontak!$H$2))</f>
        <v>628999007703</v>
      </c>
      <c r="AA2519" t="str">
        <f t="shared" si="390"/>
        <v/>
      </c>
      <c r="AB2519" t="str">
        <f t="shared" si="391"/>
        <v/>
      </c>
      <c r="AC2519" t="str">
        <f t="shared" si="392"/>
        <v>628999007703</v>
      </c>
      <c r="AD2519" t="str">
        <f t="shared" si="393"/>
        <v>Halo+,+Visual+AI+5S+mendeteksi+Violation%3A+METALDET1-LINE+8</v>
      </c>
      <c r="AE2519" t="str">
        <f t="shared" si="394"/>
        <v>https://web.whatsapp.com/send/?phone=628999007703&amp;text=Halo+,+Visual+AI+5S+mendeteksi+Violation%3A+METALDET1-LINE+8&amp;type=phone_number&amp;app_absent=0</v>
      </c>
      <c r="AF2519" t="b">
        <f>IF(ISNA(VLOOKUP(D2519&amp;"-"&amp;AB2519, Ref_Kontak!$A:$E, 4, FALSE)), FALSE, TRUE)</f>
        <v>0</v>
      </c>
      <c r="AG2519" t="str">
        <f>_xlfn.IFNA(VLOOKUP(Z2519,Ref_Kontak!H:H,1,FALSE),"FALSE")</f>
        <v>628999007703</v>
      </c>
      <c r="AH2519" t="str">
        <f t="shared" si="395"/>
        <v>METALDET1-LINE 8</v>
      </c>
      <c r="AI2519">
        <f>IF(I2519="violation",COUNTIF($AH$1:AH2519,AH2519),0)</f>
        <v>1071</v>
      </c>
      <c r="AJ2519" t="str">
        <f t="shared" si="396"/>
        <v>violation-METALDET1</v>
      </c>
      <c r="AK2519">
        <f>IF(I2519="violation",COUNTIF($AJ$1:AJ2519,AJ2519),FALSE)</f>
        <v>2034</v>
      </c>
      <c r="AL2519">
        <f t="shared" si="397"/>
        <v>0</v>
      </c>
      <c r="AM2519">
        <f t="shared" si="398"/>
        <v>3</v>
      </c>
      <c r="AN2519" t="str">
        <f t="shared" si="399"/>
        <v>ALERT! 3 Violation founded @METALDET1</v>
      </c>
    </row>
    <row r="2520" spans="1:40">
      <c r="A2520" t="s">
        <v>120</v>
      </c>
      <c r="B2520" t="s">
        <v>121</v>
      </c>
      <c r="C2520" t="s">
        <v>1409</v>
      </c>
      <c r="D2520" t="s">
        <v>52</v>
      </c>
      <c r="E2520">
        <v>1</v>
      </c>
      <c r="G2520" t="s">
        <v>130</v>
      </c>
      <c r="I2520" t="s">
        <v>125</v>
      </c>
      <c r="Z2520" t="str">
        <f>IFERROR(MID(AA2520,FIND("-",H2520,1)+1,20),_xlfn.IFNA(VLOOKUP(F2520&amp;"-"&amp;AA2520,Ref_Kontak!$A:$E,4,FALSE),Ref_Kontak!$H$2))</f>
        <v>628999007703</v>
      </c>
      <c r="AA2520" t="str">
        <f t="shared" si="390"/>
        <v/>
      </c>
      <c r="AB2520" t="str">
        <f t="shared" si="391"/>
        <v/>
      </c>
      <c r="AC2520" t="str">
        <f t="shared" si="392"/>
        <v>628999007703</v>
      </c>
      <c r="AD2520" t="str">
        <f t="shared" si="393"/>
        <v>Halo+,+Visual+AI+5S+mendeteksi+Violation%3A+METALDET1-LINE+14</v>
      </c>
      <c r="AE2520" t="str">
        <f t="shared" si="394"/>
        <v>https://web.whatsapp.com/send/?phone=628999007703&amp;text=Halo+,+Visual+AI+5S+mendeteksi+Violation%3A+METALDET1-LINE+14&amp;type=phone_number&amp;app_absent=0</v>
      </c>
      <c r="AF2520" t="b">
        <f>IF(ISNA(VLOOKUP(D2520&amp;"-"&amp;AB2520, Ref_Kontak!$A:$E, 4, FALSE)), FALSE, TRUE)</f>
        <v>0</v>
      </c>
      <c r="AG2520" t="str">
        <f>_xlfn.IFNA(VLOOKUP(Z2520,Ref_Kontak!H:H,1,FALSE),"FALSE")</f>
        <v>628999007703</v>
      </c>
      <c r="AH2520" t="str">
        <f t="shared" si="395"/>
        <v>METALDET1-LINE 14</v>
      </c>
      <c r="AI2520">
        <f>IF(I2520="violation",COUNTIF($AH$1:AH2520,AH2520),0)</f>
        <v>65</v>
      </c>
      <c r="AJ2520" t="str">
        <f t="shared" si="396"/>
        <v>violation-METALDET1</v>
      </c>
      <c r="AK2520">
        <f>IF(I2520="violation",COUNTIF($AJ$1:AJ2520,AJ2520),FALSE)</f>
        <v>2035</v>
      </c>
      <c r="AL2520">
        <f t="shared" si="397"/>
        <v>0</v>
      </c>
      <c r="AM2520">
        <f t="shared" si="398"/>
        <v>3</v>
      </c>
      <c r="AN2520" t="str">
        <f t="shared" si="399"/>
        <v>ALERT! 3 Violation founded @METALDET1</v>
      </c>
    </row>
    <row r="2521" spans="1:40">
      <c r="A2521" t="s">
        <v>120</v>
      </c>
      <c r="B2521" t="s">
        <v>121</v>
      </c>
      <c r="C2521" t="s">
        <v>1409</v>
      </c>
      <c r="D2521" t="s">
        <v>589</v>
      </c>
      <c r="E2521">
        <v>1</v>
      </c>
      <c r="G2521" t="s">
        <v>130</v>
      </c>
      <c r="I2521" t="s">
        <v>125</v>
      </c>
      <c r="Z2521" t="str">
        <f>IFERROR(MID(AA2521,FIND("-",H2521,1)+1,20),_xlfn.IFNA(VLOOKUP(F2521&amp;"-"&amp;AA2521,Ref_Kontak!$A:$E,4,FALSE),Ref_Kontak!$H$2))</f>
        <v>628999007703</v>
      </c>
      <c r="AA2521" t="str">
        <f t="shared" si="390"/>
        <v/>
      </c>
      <c r="AB2521" t="str">
        <f t="shared" si="391"/>
        <v/>
      </c>
      <c r="AC2521" t="str">
        <f t="shared" si="392"/>
        <v>628999007703</v>
      </c>
      <c r="AD2521" t="str">
        <f t="shared" si="393"/>
        <v>Halo+,+Visual+AI+5S+mendeteksi+Violation%3A+METALDET1-LINE+13</v>
      </c>
      <c r="AE2521" t="str">
        <f t="shared" si="394"/>
        <v>https://web.whatsapp.com/send/?phone=628999007703&amp;text=Halo+,+Visual+AI+5S+mendeteksi+Violation%3A+METALDET1-LINE+13&amp;type=phone_number&amp;app_absent=0</v>
      </c>
      <c r="AF2521" t="b">
        <f>IF(ISNA(VLOOKUP(D2521&amp;"-"&amp;AB2521, Ref_Kontak!$A:$E, 4, FALSE)), FALSE, TRUE)</f>
        <v>0</v>
      </c>
      <c r="AG2521" t="str">
        <f>_xlfn.IFNA(VLOOKUP(Z2521,Ref_Kontak!H:H,1,FALSE),"FALSE")</f>
        <v>628999007703</v>
      </c>
      <c r="AH2521" t="str">
        <f t="shared" si="395"/>
        <v>METALDET1-LINE 13</v>
      </c>
      <c r="AI2521">
        <f>IF(I2521="violation",COUNTIF($AH$1:AH2521,AH2521),0)</f>
        <v>901</v>
      </c>
      <c r="AJ2521" t="str">
        <f t="shared" si="396"/>
        <v>violation-METALDET1</v>
      </c>
      <c r="AK2521">
        <f>IF(I2521="violation",COUNTIF($AJ$1:AJ2521,AJ2521),FALSE)</f>
        <v>2036</v>
      </c>
      <c r="AL2521">
        <f t="shared" si="397"/>
        <v>0</v>
      </c>
      <c r="AM2521">
        <f t="shared" si="398"/>
        <v>3</v>
      </c>
      <c r="AN2521" t="str">
        <f t="shared" si="399"/>
        <v>ALERT! 3 Violation founded @METALDET1</v>
      </c>
    </row>
    <row r="2522" spans="1:40">
      <c r="A2522" t="s">
        <v>120</v>
      </c>
      <c r="B2522" t="s">
        <v>121</v>
      </c>
      <c r="C2522" t="s">
        <v>1409</v>
      </c>
      <c r="D2522" t="s">
        <v>52</v>
      </c>
      <c r="E2522">
        <v>1</v>
      </c>
      <c r="G2522" t="s">
        <v>130</v>
      </c>
      <c r="I2522" t="s">
        <v>125</v>
      </c>
      <c r="Z2522" t="str">
        <f>IFERROR(MID(AA2522,FIND("-",H2522,1)+1,20),_xlfn.IFNA(VLOOKUP(F2522&amp;"-"&amp;AA2522,Ref_Kontak!$A:$E,4,FALSE),Ref_Kontak!$H$2))</f>
        <v>628999007703</v>
      </c>
      <c r="AA2522" t="str">
        <f t="shared" si="390"/>
        <v/>
      </c>
      <c r="AB2522" t="str">
        <f t="shared" si="391"/>
        <v/>
      </c>
      <c r="AC2522" t="str">
        <f t="shared" si="392"/>
        <v>628999007703</v>
      </c>
      <c r="AD2522" t="str">
        <f t="shared" si="393"/>
        <v>Halo+,+Visual+AI+5S+mendeteksi+Violation%3A+METALDET1-LINE+14</v>
      </c>
      <c r="AE2522" t="str">
        <f t="shared" si="394"/>
        <v>https://web.whatsapp.com/send/?phone=628999007703&amp;text=Halo+,+Visual+AI+5S+mendeteksi+Violation%3A+METALDET1-LINE+14&amp;type=phone_number&amp;app_absent=0</v>
      </c>
      <c r="AF2522" t="b">
        <f>IF(ISNA(VLOOKUP(D2522&amp;"-"&amp;AB2522, Ref_Kontak!$A:$E, 4, FALSE)), FALSE, TRUE)</f>
        <v>0</v>
      </c>
      <c r="AG2522" t="str">
        <f>_xlfn.IFNA(VLOOKUP(Z2522,Ref_Kontak!H:H,1,FALSE),"FALSE")</f>
        <v>628999007703</v>
      </c>
      <c r="AH2522" t="str">
        <f t="shared" si="395"/>
        <v>METALDET1-LINE 14</v>
      </c>
      <c r="AI2522">
        <f>IF(I2522="violation",COUNTIF($AH$1:AH2522,AH2522),0)</f>
        <v>66</v>
      </c>
      <c r="AJ2522" t="str">
        <f t="shared" si="396"/>
        <v>violation-METALDET1</v>
      </c>
      <c r="AK2522">
        <f>IF(I2522="violation",COUNTIF($AJ$1:AJ2522,AJ2522),FALSE)</f>
        <v>2037</v>
      </c>
      <c r="AL2522">
        <f t="shared" si="397"/>
        <v>0</v>
      </c>
      <c r="AM2522">
        <f t="shared" si="398"/>
        <v>3</v>
      </c>
      <c r="AN2522" t="str">
        <f t="shared" si="399"/>
        <v>ALERT! 3 Violation founded @METALDET1</v>
      </c>
    </row>
    <row r="2523" spans="1:40">
      <c r="A2523" t="s">
        <v>120</v>
      </c>
      <c r="B2523" t="s">
        <v>121</v>
      </c>
      <c r="C2523" t="s">
        <v>1410</v>
      </c>
      <c r="D2523" t="s">
        <v>129</v>
      </c>
      <c r="E2523">
        <v>1</v>
      </c>
      <c r="G2523" t="s">
        <v>130</v>
      </c>
      <c r="I2523" t="s">
        <v>125</v>
      </c>
      <c r="Z2523" t="str">
        <f>IFERROR(MID(AA2523,FIND("-",H2523,1)+1,20),_xlfn.IFNA(VLOOKUP(F2523&amp;"-"&amp;AA2523,Ref_Kontak!$A:$E,4,FALSE),Ref_Kontak!$H$2))</f>
        <v>628999007703</v>
      </c>
      <c r="AA2523" t="str">
        <f t="shared" si="390"/>
        <v/>
      </c>
      <c r="AB2523" t="str">
        <f t="shared" si="391"/>
        <v/>
      </c>
      <c r="AC2523" t="str">
        <f t="shared" si="392"/>
        <v>628999007703</v>
      </c>
      <c r="AD2523" t="str">
        <f t="shared" si="393"/>
        <v>Halo+,+Visual+AI+5S+mendeteksi+Violation%3A+METALDET1-LINE+8</v>
      </c>
      <c r="AE2523" t="str">
        <f t="shared" si="394"/>
        <v>https://web.whatsapp.com/send/?phone=628999007703&amp;text=Halo+,+Visual+AI+5S+mendeteksi+Violation%3A+METALDET1-LINE+8&amp;type=phone_number&amp;app_absent=0</v>
      </c>
      <c r="AF2523" t="b">
        <f>IF(ISNA(VLOOKUP(D2523&amp;"-"&amp;AB2523, Ref_Kontak!$A:$E, 4, FALSE)), FALSE, TRUE)</f>
        <v>0</v>
      </c>
      <c r="AG2523" t="str">
        <f>_xlfn.IFNA(VLOOKUP(Z2523,Ref_Kontak!H:H,1,FALSE),"FALSE")</f>
        <v>628999007703</v>
      </c>
      <c r="AH2523" t="str">
        <f t="shared" si="395"/>
        <v>METALDET1-LINE 8</v>
      </c>
      <c r="AI2523">
        <f>IF(I2523="violation",COUNTIF($AH$1:AH2523,AH2523),0)</f>
        <v>1072</v>
      </c>
      <c r="AJ2523" t="str">
        <f t="shared" si="396"/>
        <v>violation-METALDET1</v>
      </c>
      <c r="AK2523">
        <f>IF(I2523="violation",COUNTIF($AJ$1:AJ2523,AJ2523),FALSE)</f>
        <v>2038</v>
      </c>
      <c r="AL2523">
        <f t="shared" si="397"/>
        <v>0</v>
      </c>
      <c r="AM2523">
        <f t="shared" si="398"/>
        <v>3</v>
      </c>
      <c r="AN2523" t="str">
        <f t="shared" si="399"/>
        <v>ALERT! 3 Violation founded @METALDET1</v>
      </c>
    </row>
    <row r="2524" spans="1:40">
      <c r="A2524" t="s">
        <v>120</v>
      </c>
      <c r="B2524" t="s">
        <v>121</v>
      </c>
      <c r="C2524" t="s">
        <v>1411</v>
      </c>
      <c r="D2524" t="s">
        <v>589</v>
      </c>
      <c r="E2524">
        <v>1</v>
      </c>
      <c r="G2524" t="s">
        <v>130</v>
      </c>
      <c r="I2524" t="s">
        <v>125</v>
      </c>
      <c r="Z2524" t="str">
        <f>IFERROR(MID(AA2524,FIND("-",H2524,1)+1,20),_xlfn.IFNA(VLOOKUP(F2524&amp;"-"&amp;AA2524,Ref_Kontak!$A:$E,4,FALSE),Ref_Kontak!$H$2))</f>
        <v>628999007703</v>
      </c>
      <c r="AA2524" t="str">
        <f t="shared" si="390"/>
        <v/>
      </c>
      <c r="AB2524" t="str">
        <f t="shared" si="391"/>
        <v/>
      </c>
      <c r="AC2524" t="str">
        <f t="shared" si="392"/>
        <v>628999007703</v>
      </c>
      <c r="AD2524" t="str">
        <f t="shared" si="393"/>
        <v>Halo+,+Visual+AI+5S+mendeteksi+Violation%3A+METALDET1-LINE+13</v>
      </c>
      <c r="AE2524" t="str">
        <f t="shared" si="394"/>
        <v>https://web.whatsapp.com/send/?phone=628999007703&amp;text=Halo+,+Visual+AI+5S+mendeteksi+Violation%3A+METALDET1-LINE+13&amp;type=phone_number&amp;app_absent=0</v>
      </c>
      <c r="AF2524" t="b">
        <f>IF(ISNA(VLOOKUP(D2524&amp;"-"&amp;AB2524, Ref_Kontak!$A:$E, 4, FALSE)), FALSE, TRUE)</f>
        <v>0</v>
      </c>
      <c r="AG2524" t="str">
        <f>_xlfn.IFNA(VLOOKUP(Z2524,Ref_Kontak!H:H,1,FALSE),"FALSE")</f>
        <v>628999007703</v>
      </c>
      <c r="AH2524" t="str">
        <f t="shared" si="395"/>
        <v>METALDET1-LINE 13</v>
      </c>
      <c r="AI2524">
        <f>IF(I2524="violation",COUNTIF($AH$1:AH2524,AH2524),0)</f>
        <v>902</v>
      </c>
      <c r="AJ2524" t="str">
        <f t="shared" si="396"/>
        <v>violation-METALDET1</v>
      </c>
      <c r="AK2524">
        <f>IF(I2524="violation",COUNTIF($AJ$1:AJ2524,AJ2524),FALSE)</f>
        <v>2039</v>
      </c>
      <c r="AL2524">
        <f t="shared" si="397"/>
        <v>0</v>
      </c>
      <c r="AM2524">
        <f t="shared" si="398"/>
        <v>3</v>
      </c>
      <c r="AN2524" t="str">
        <f t="shared" si="399"/>
        <v>ALERT! 3 Violation founded @METALDET1</v>
      </c>
    </row>
    <row r="2525" spans="1:40">
      <c r="A2525" t="s">
        <v>120</v>
      </c>
      <c r="B2525" t="s">
        <v>121</v>
      </c>
      <c r="C2525" t="s">
        <v>1411</v>
      </c>
      <c r="D2525" t="s">
        <v>129</v>
      </c>
      <c r="E2525">
        <v>1</v>
      </c>
      <c r="G2525" t="s">
        <v>130</v>
      </c>
      <c r="I2525" t="s">
        <v>125</v>
      </c>
      <c r="Z2525" t="str">
        <f>IFERROR(MID(AA2525,FIND("-",H2525,1)+1,20),_xlfn.IFNA(VLOOKUP(F2525&amp;"-"&amp;AA2525,Ref_Kontak!$A:$E,4,FALSE),Ref_Kontak!$H$2))</f>
        <v>628999007703</v>
      </c>
      <c r="AA2525" t="str">
        <f t="shared" si="390"/>
        <v/>
      </c>
      <c r="AB2525" t="str">
        <f t="shared" si="391"/>
        <v/>
      </c>
      <c r="AC2525" t="str">
        <f t="shared" si="392"/>
        <v>628999007703</v>
      </c>
      <c r="AD2525" t="str">
        <f t="shared" si="393"/>
        <v>Halo+,+Visual+AI+5S+mendeteksi+Violation%3A+METALDET1-LINE+8</v>
      </c>
      <c r="AE2525" t="str">
        <f t="shared" si="394"/>
        <v>https://web.whatsapp.com/send/?phone=628999007703&amp;text=Halo+,+Visual+AI+5S+mendeteksi+Violation%3A+METALDET1-LINE+8&amp;type=phone_number&amp;app_absent=0</v>
      </c>
      <c r="AF2525" t="b">
        <f>IF(ISNA(VLOOKUP(D2525&amp;"-"&amp;AB2525, Ref_Kontak!$A:$E, 4, FALSE)), FALSE, TRUE)</f>
        <v>0</v>
      </c>
      <c r="AG2525" t="str">
        <f>_xlfn.IFNA(VLOOKUP(Z2525,Ref_Kontak!H:H,1,FALSE),"FALSE")</f>
        <v>628999007703</v>
      </c>
      <c r="AH2525" t="str">
        <f t="shared" si="395"/>
        <v>METALDET1-LINE 8</v>
      </c>
      <c r="AI2525">
        <f>IF(I2525="violation",COUNTIF($AH$1:AH2525,AH2525),0)</f>
        <v>1073</v>
      </c>
      <c r="AJ2525" t="str">
        <f t="shared" si="396"/>
        <v>violation-METALDET1</v>
      </c>
      <c r="AK2525">
        <f>IF(I2525="violation",COUNTIF($AJ$1:AJ2525,AJ2525),FALSE)</f>
        <v>2040</v>
      </c>
      <c r="AL2525">
        <f t="shared" si="397"/>
        <v>0</v>
      </c>
      <c r="AM2525">
        <f t="shared" si="398"/>
        <v>3</v>
      </c>
      <c r="AN2525" t="str">
        <f t="shared" si="399"/>
        <v>ALERT! 3 Violation founded @METALDET1</v>
      </c>
    </row>
    <row r="2526" spans="1:40">
      <c r="A2526" t="s">
        <v>120</v>
      </c>
      <c r="B2526" t="s">
        <v>121</v>
      </c>
      <c r="C2526" t="s">
        <v>1411</v>
      </c>
      <c r="D2526" t="s">
        <v>52</v>
      </c>
      <c r="E2526">
        <v>1</v>
      </c>
      <c r="G2526" t="s">
        <v>130</v>
      </c>
      <c r="I2526" t="s">
        <v>125</v>
      </c>
      <c r="Z2526" t="str">
        <f>IFERROR(MID(AA2526,FIND("-",H2526,1)+1,20),_xlfn.IFNA(VLOOKUP(F2526&amp;"-"&amp;AA2526,Ref_Kontak!$A:$E,4,FALSE),Ref_Kontak!$H$2))</f>
        <v>628999007703</v>
      </c>
      <c r="AA2526" t="str">
        <f t="shared" si="390"/>
        <v/>
      </c>
      <c r="AB2526" t="str">
        <f t="shared" si="391"/>
        <v/>
      </c>
      <c r="AC2526" t="str">
        <f t="shared" si="392"/>
        <v>628999007703</v>
      </c>
      <c r="AD2526" t="str">
        <f t="shared" si="393"/>
        <v>Halo+,+Visual+AI+5S+mendeteksi+Violation%3A+METALDET1-LINE+14</v>
      </c>
      <c r="AE2526" t="str">
        <f t="shared" si="394"/>
        <v>https://web.whatsapp.com/send/?phone=628999007703&amp;text=Halo+,+Visual+AI+5S+mendeteksi+Violation%3A+METALDET1-LINE+14&amp;type=phone_number&amp;app_absent=0</v>
      </c>
      <c r="AF2526" t="b">
        <f>IF(ISNA(VLOOKUP(D2526&amp;"-"&amp;AB2526, Ref_Kontak!$A:$E, 4, FALSE)), FALSE, TRUE)</f>
        <v>0</v>
      </c>
      <c r="AG2526" t="str">
        <f>_xlfn.IFNA(VLOOKUP(Z2526,Ref_Kontak!H:H,1,FALSE),"FALSE")</f>
        <v>628999007703</v>
      </c>
      <c r="AH2526" t="str">
        <f t="shared" si="395"/>
        <v>METALDET1-LINE 14</v>
      </c>
      <c r="AI2526">
        <f>IF(I2526="violation",COUNTIF($AH$1:AH2526,AH2526),0)</f>
        <v>67</v>
      </c>
      <c r="AJ2526" t="str">
        <f t="shared" si="396"/>
        <v>violation-METALDET1</v>
      </c>
      <c r="AK2526">
        <f>IF(I2526="violation",COUNTIF($AJ$1:AJ2526,AJ2526),FALSE)</f>
        <v>2041</v>
      </c>
      <c r="AL2526">
        <f t="shared" si="397"/>
        <v>0</v>
      </c>
      <c r="AM2526">
        <f t="shared" si="398"/>
        <v>3</v>
      </c>
      <c r="AN2526" t="str">
        <f t="shared" si="399"/>
        <v>ALERT! 3 Violation founded @METALDET1</v>
      </c>
    </row>
    <row r="2527" spans="1:40">
      <c r="A2527" t="s">
        <v>120</v>
      </c>
      <c r="B2527" t="s">
        <v>121</v>
      </c>
      <c r="C2527" t="s">
        <v>1412</v>
      </c>
      <c r="D2527" t="s">
        <v>129</v>
      </c>
      <c r="E2527">
        <v>1</v>
      </c>
      <c r="G2527" t="s">
        <v>130</v>
      </c>
      <c r="I2527" t="s">
        <v>125</v>
      </c>
      <c r="Z2527" t="str">
        <f>IFERROR(MID(AA2527,FIND("-",H2527,1)+1,20),_xlfn.IFNA(VLOOKUP(F2527&amp;"-"&amp;AA2527,Ref_Kontak!$A:$E,4,FALSE),Ref_Kontak!$H$2))</f>
        <v>628999007703</v>
      </c>
      <c r="AA2527" t="str">
        <f t="shared" si="390"/>
        <v/>
      </c>
      <c r="AB2527" t="str">
        <f t="shared" si="391"/>
        <v/>
      </c>
      <c r="AC2527" t="str">
        <f t="shared" si="392"/>
        <v>628999007703</v>
      </c>
      <c r="AD2527" t="str">
        <f t="shared" si="393"/>
        <v>Halo+,+Visual+AI+5S+mendeteksi+Violation%3A+METALDET1-LINE+8</v>
      </c>
      <c r="AE2527" t="str">
        <f t="shared" si="394"/>
        <v>https://web.whatsapp.com/send/?phone=628999007703&amp;text=Halo+,+Visual+AI+5S+mendeteksi+Violation%3A+METALDET1-LINE+8&amp;type=phone_number&amp;app_absent=0</v>
      </c>
      <c r="AF2527" t="b">
        <f>IF(ISNA(VLOOKUP(D2527&amp;"-"&amp;AB2527, Ref_Kontak!$A:$E, 4, FALSE)), FALSE, TRUE)</f>
        <v>0</v>
      </c>
      <c r="AG2527" t="str">
        <f>_xlfn.IFNA(VLOOKUP(Z2527,Ref_Kontak!H:H,1,FALSE),"FALSE")</f>
        <v>628999007703</v>
      </c>
      <c r="AH2527" t="str">
        <f t="shared" si="395"/>
        <v>METALDET1-LINE 8</v>
      </c>
      <c r="AI2527">
        <f>IF(I2527="violation",COUNTIF($AH$1:AH2527,AH2527),0)</f>
        <v>1074</v>
      </c>
      <c r="AJ2527" t="str">
        <f t="shared" si="396"/>
        <v>violation-METALDET1</v>
      </c>
      <c r="AK2527">
        <f>IF(I2527="violation",COUNTIF($AJ$1:AJ2527,AJ2527),FALSE)</f>
        <v>2042</v>
      </c>
      <c r="AL2527">
        <f t="shared" si="397"/>
        <v>0</v>
      </c>
      <c r="AM2527">
        <f t="shared" si="398"/>
        <v>3</v>
      </c>
      <c r="AN2527" t="str">
        <f t="shared" si="399"/>
        <v>ALERT! 3 Violation founded @METALDET1</v>
      </c>
    </row>
    <row r="2528" spans="1:40">
      <c r="A2528" t="s">
        <v>120</v>
      </c>
      <c r="B2528" t="s">
        <v>121</v>
      </c>
      <c r="C2528" t="s">
        <v>1412</v>
      </c>
      <c r="D2528" t="s">
        <v>589</v>
      </c>
      <c r="E2528">
        <v>1</v>
      </c>
      <c r="G2528" t="s">
        <v>130</v>
      </c>
      <c r="I2528" t="s">
        <v>125</v>
      </c>
      <c r="Z2528" t="str">
        <f>IFERROR(MID(AA2528,FIND("-",H2528,1)+1,20),_xlfn.IFNA(VLOOKUP(F2528&amp;"-"&amp;AA2528,Ref_Kontak!$A:$E,4,FALSE),Ref_Kontak!$H$2))</f>
        <v>628999007703</v>
      </c>
      <c r="AA2528" t="str">
        <f t="shared" si="390"/>
        <v/>
      </c>
      <c r="AB2528" t="str">
        <f t="shared" si="391"/>
        <v/>
      </c>
      <c r="AC2528" t="str">
        <f t="shared" si="392"/>
        <v>628999007703</v>
      </c>
      <c r="AD2528" t="str">
        <f t="shared" si="393"/>
        <v>Halo+,+Visual+AI+5S+mendeteksi+Violation%3A+METALDET1-LINE+13</v>
      </c>
      <c r="AE2528" t="str">
        <f t="shared" si="394"/>
        <v>https://web.whatsapp.com/send/?phone=628999007703&amp;text=Halo+,+Visual+AI+5S+mendeteksi+Violation%3A+METALDET1-LINE+13&amp;type=phone_number&amp;app_absent=0</v>
      </c>
      <c r="AF2528" t="b">
        <f>IF(ISNA(VLOOKUP(D2528&amp;"-"&amp;AB2528, Ref_Kontak!$A:$E, 4, FALSE)), FALSE, TRUE)</f>
        <v>0</v>
      </c>
      <c r="AG2528" t="str">
        <f>_xlfn.IFNA(VLOOKUP(Z2528,Ref_Kontak!H:H,1,FALSE),"FALSE")</f>
        <v>628999007703</v>
      </c>
      <c r="AH2528" t="str">
        <f t="shared" si="395"/>
        <v>METALDET1-LINE 13</v>
      </c>
      <c r="AI2528">
        <f>IF(I2528="violation",COUNTIF($AH$1:AH2528,AH2528),0)</f>
        <v>903</v>
      </c>
      <c r="AJ2528" t="str">
        <f t="shared" si="396"/>
        <v>violation-METALDET1</v>
      </c>
      <c r="AK2528">
        <f>IF(I2528="violation",COUNTIF($AJ$1:AJ2528,AJ2528),FALSE)</f>
        <v>2043</v>
      </c>
      <c r="AL2528">
        <f t="shared" si="397"/>
        <v>0</v>
      </c>
      <c r="AM2528">
        <f t="shared" si="398"/>
        <v>3</v>
      </c>
      <c r="AN2528" t="str">
        <f t="shared" si="399"/>
        <v>ALERT! 3 Violation founded @METALDET1</v>
      </c>
    </row>
    <row r="2529" spans="1:40">
      <c r="A2529" t="s">
        <v>120</v>
      </c>
      <c r="B2529" t="s">
        <v>121</v>
      </c>
      <c r="C2529" t="s">
        <v>1412</v>
      </c>
      <c r="D2529" t="s">
        <v>52</v>
      </c>
      <c r="E2529">
        <v>1</v>
      </c>
      <c r="G2529" t="s">
        <v>130</v>
      </c>
      <c r="I2529" t="s">
        <v>125</v>
      </c>
      <c r="Z2529" t="str">
        <f>IFERROR(MID(AA2529,FIND("-",H2529,1)+1,20),_xlfn.IFNA(VLOOKUP(F2529&amp;"-"&amp;AA2529,Ref_Kontak!$A:$E,4,FALSE),Ref_Kontak!$H$2))</f>
        <v>628999007703</v>
      </c>
      <c r="AA2529" t="str">
        <f t="shared" si="390"/>
        <v/>
      </c>
      <c r="AB2529" t="str">
        <f t="shared" si="391"/>
        <v/>
      </c>
      <c r="AC2529" t="str">
        <f t="shared" si="392"/>
        <v>628999007703</v>
      </c>
      <c r="AD2529" t="str">
        <f t="shared" si="393"/>
        <v>Halo+,+Visual+AI+5S+mendeteksi+Violation%3A+METALDET1-LINE+14</v>
      </c>
      <c r="AE2529" t="str">
        <f t="shared" si="394"/>
        <v>https://web.whatsapp.com/send/?phone=628999007703&amp;text=Halo+,+Visual+AI+5S+mendeteksi+Violation%3A+METALDET1-LINE+14&amp;type=phone_number&amp;app_absent=0</v>
      </c>
      <c r="AF2529" t="b">
        <f>IF(ISNA(VLOOKUP(D2529&amp;"-"&amp;AB2529, Ref_Kontak!$A:$E, 4, FALSE)), FALSE, TRUE)</f>
        <v>0</v>
      </c>
      <c r="AG2529" t="str">
        <f>_xlfn.IFNA(VLOOKUP(Z2529,Ref_Kontak!H:H,1,FALSE),"FALSE")</f>
        <v>628999007703</v>
      </c>
      <c r="AH2529" t="str">
        <f t="shared" si="395"/>
        <v>METALDET1-LINE 14</v>
      </c>
      <c r="AI2529">
        <f>IF(I2529="violation",COUNTIF($AH$1:AH2529,AH2529),0)</f>
        <v>68</v>
      </c>
      <c r="AJ2529" t="str">
        <f t="shared" si="396"/>
        <v>violation-METALDET1</v>
      </c>
      <c r="AK2529">
        <f>IF(I2529="violation",COUNTIF($AJ$1:AJ2529,AJ2529),FALSE)</f>
        <v>2044</v>
      </c>
      <c r="AL2529">
        <f t="shared" si="397"/>
        <v>0</v>
      </c>
      <c r="AM2529">
        <f t="shared" si="398"/>
        <v>3</v>
      </c>
      <c r="AN2529" t="str">
        <f t="shared" si="399"/>
        <v>ALERT! 3 Violation founded @METALDET1</v>
      </c>
    </row>
    <row r="2530" spans="1:40">
      <c r="A2530" t="s">
        <v>120</v>
      </c>
      <c r="B2530" t="s">
        <v>121</v>
      </c>
      <c r="C2530" t="s">
        <v>1413</v>
      </c>
      <c r="D2530" t="s">
        <v>129</v>
      </c>
      <c r="E2530">
        <v>1</v>
      </c>
      <c r="G2530" t="s">
        <v>130</v>
      </c>
      <c r="I2530" t="s">
        <v>125</v>
      </c>
      <c r="Z2530" t="str">
        <f>IFERROR(MID(AA2530,FIND("-",H2530,1)+1,20),_xlfn.IFNA(VLOOKUP(F2530&amp;"-"&amp;AA2530,Ref_Kontak!$A:$E,4,FALSE),Ref_Kontak!$H$2))</f>
        <v>628999007703</v>
      </c>
      <c r="AA2530" t="str">
        <f t="shared" si="390"/>
        <v/>
      </c>
      <c r="AB2530" t="str">
        <f t="shared" si="391"/>
        <v/>
      </c>
      <c r="AC2530" t="str">
        <f t="shared" si="392"/>
        <v>628999007703</v>
      </c>
      <c r="AD2530" t="str">
        <f t="shared" si="393"/>
        <v>Halo+,+Visual+AI+5S+mendeteksi+Violation%3A+METALDET1-LINE+8</v>
      </c>
      <c r="AE2530" t="str">
        <f t="shared" si="394"/>
        <v>https://web.whatsapp.com/send/?phone=628999007703&amp;text=Halo+,+Visual+AI+5S+mendeteksi+Violation%3A+METALDET1-LINE+8&amp;type=phone_number&amp;app_absent=0</v>
      </c>
      <c r="AF2530" t="b">
        <f>IF(ISNA(VLOOKUP(D2530&amp;"-"&amp;AB2530, Ref_Kontak!$A:$E, 4, FALSE)), FALSE, TRUE)</f>
        <v>0</v>
      </c>
      <c r="AG2530" t="str">
        <f>_xlfn.IFNA(VLOOKUP(Z2530,Ref_Kontak!H:H,1,FALSE),"FALSE")</f>
        <v>628999007703</v>
      </c>
      <c r="AH2530" t="str">
        <f t="shared" si="395"/>
        <v>METALDET1-LINE 8</v>
      </c>
      <c r="AI2530">
        <f>IF(I2530="violation",COUNTIF($AH$1:AH2530,AH2530),0)</f>
        <v>1075</v>
      </c>
      <c r="AJ2530" t="str">
        <f t="shared" si="396"/>
        <v>violation-METALDET1</v>
      </c>
      <c r="AK2530">
        <f>IF(I2530="violation",COUNTIF($AJ$1:AJ2530,AJ2530),FALSE)</f>
        <v>2045</v>
      </c>
      <c r="AL2530">
        <f t="shared" si="397"/>
        <v>0</v>
      </c>
      <c r="AM2530">
        <f t="shared" si="398"/>
        <v>3</v>
      </c>
      <c r="AN2530" t="str">
        <f t="shared" si="399"/>
        <v>ALERT! 3 Violation founded @METALDET1</v>
      </c>
    </row>
    <row r="2531" spans="1:40">
      <c r="A2531" t="s">
        <v>120</v>
      </c>
      <c r="B2531" t="s">
        <v>121</v>
      </c>
      <c r="C2531" t="s">
        <v>1414</v>
      </c>
      <c r="D2531" t="s">
        <v>589</v>
      </c>
      <c r="E2531">
        <v>1</v>
      </c>
      <c r="G2531" t="s">
        <v>130</v>
      </c>
      <c r="I2531" t="s">
        <v>125</v>
      </c>
      <c r="Z2531" t="str">
        <f>IFERROR(MID(AA2531,FIND("-",H2531,1)+1,20),_xlfn.IFNA(VLOOKUP(F2531&amp;"-"&amp;AA2531,Ref_Kontak!$A:$E,4,FALSE),Ref_Kontak!$H$2))</f>
        <v>628999007703</v>
      </c>
      <c r="AA2531" t="str">
        <f t="shared" si="390"/>
        <v/>
      </c>
      <c r="AB2531" t="str">
        <f t="shared" si="391"/>
        <v/>
      </c>
      <c r="AC2531" t="str">
        <f t="shared" si="392"/>
        <v>628999007703</v>
      </c>
      <c r="AD2531" t="str">
        <f t="shared" si="393"/>
        <v>Halo+,+Visual+AI+5S+mendeteksi+Violation%3A+METALDET1-LINE+13</v>
      </c>
      <c r="AE2531" t="str">
        <f t="shared" si="394"/>
        <v>https://web.whatsapp.com/send/?phone=628999007703&amp;text=Halo+,+Visual+AI+5S+mendeteksi+Violation%3A+METALDET1-LINE+13&amp;type=phone_number&amp;app_absent=0</v>
      </c>
      <c r="AF2531" t="b">
        <f>IF(ISNA(VLOOKUP(D2531&amp;"-"&amp;AB2531, Ref_Kontak!$A:$E, 4, FALSE)), FALSE, TRUE)</f>
        <v>0</v>
      </c>
      <c r="AG2531" t="str">
        <f>_xlfn.IFNA(VLOOKUP(Z2531,Ref_Kontak!H:H,1,FALSE),"FALSE")</f>
        <v>628999007703</v>
      </c>
      <c r="AH2531" t="str">
        <f t="shared" si="395"/>
        <v>METALDET1-LINE 13</v>
      </c>
      <c r="AI2531">
        <f>IF(I2531="violation",COUNTIF($AH$1:AH2531,AH2531),0)</f>
        <v>904</v>
      </c>
      <c r="AJ2531" t="str">
        <f t="shared" si="396"/>
        <v>violation-METALDET1</v>
      </c>
      <c r="AK2531">
        <f>IF(I2531="violation",COUNTIF($AJ$1:AJ2531,AJ2531),FALSE)</f>
        <v>2046</v>
      </c>
      <c r="AL2531">
        <f t="shared" si="397"/>
        <v>0</v>
      </c>
      <c r="AM2531">
        <f t="shared" si="398"/>
        <v>3</v>
      </c>
      <c r="AN2531" t="str">
        <f t="shared" si="399"/>
        <v>ALERT! 3 Violation founded @METALDET1</v>
      </c>
    </row>
    <row r="2532" spans="1:40">
      <c r="A2532" t="s">
        <v>120</v>
      </c>
      <c r="B2532" t="s">
        <v>121</v>
      </c>
      <c r="C2532" t="s">
        <v>1414</v>
      </c>
      <c r="D2532" t="s">
        <v>129</v>
      </c>
      <c r="E2532">
        <v>1</v>
      </c>
      <c r="G2532" t="s">
        <v>130</v>
      </c>
      <c r="I2532" t="s">
        <v>125</v>
      </c>
      <c r="Z2532" t="str">
        <f>IFERROR(MID(AA2532,FIND("-",H2532,1)+1,20),_xlfn.IFNA(VLOOKUP(F2532&amp;"-"&amp;AA2532,Ref_Kontak!$A:$E,4,FALSE),Ref_Kontak!$H$2))</f>
        <v>628999007703</v>
      </c>
      <c r="AA2532" t="str">
        <f t="shared" si="390"/>
        <v/>
      </c>
      <c r="AB2532" t="str">
        <f t="shared" si="391"/>
        <v/>
      </c>
      <c r="AC2532" t="str">
        <f t="shared" si="392"/>
        <v>628999007703</v>
      </c>
      <c r="AD2532" t="str">
        <f t="shared" si="393"/>
        <v>Halo+,+Visual+AI+5S+mendeteksi+Violation%3A+METALDET1-LINE+8</v>
      </c>
      <c r="AE2532" t="str">
        <f t="shared" si="394"/>
        <v>https://web.whatsapp.com/send/?phone=628999007703&amp;text=Halo+,+Visual+AI+5S+mendeteksi+Violation%3A+METALDET1-LINE+8&amp;type=phone_number&amp;app_absent=0</v>
      </c>
      <c r="AF2532" t="b">
        <f>IF(ISNA(VLOOKUP(D2532&amp;"-"&amp;AB2532, Ref_Kontak!$A:$E, 4, FALSE)), FALSE, TRUE)</f>
        <v>0</v>
      </c>
      <c r="AG2532" t="str">
        <f>_xlfn.IFNA(VLOOKUP(Z2532,Ref_Kontak!H:H,1,FALSE),"FALSE")</f>
        <v>628999007703</v>
      </c>
      <c r="AH2532" t="str">
        <f t="shared" si="395"/>
        <v>METALDET1-LINE 8</v>
      </c>
      <c r="AI2532">
        <f>IF(I2532="violation",COUNTIF($AH$1:AH2532,AH2532),0)</f>
        <v>1076</v>
      </c>
      <c r="AJ2532" t="str">
        <f t="shared" si="396"/>
        <v>violation-METALDET1</v>
      </c>
      <c r="AK2532">
        <f>IF(I2532="violation",COUNTIF($AJ$1:AJ2532,AJ2532),FALSE)</f>
        <v>2047</v>
      </c>
      <c r="AL2532">
        <f t="shared" si="397"/>
        <v>0</v>
      </c>
      <c r="AM2532">
        <f t="shared" si="398"/>
        <v>3</v>
      </c>
      <c r="AN2532" t="str">
        <f t="shared" si="399"/>
        <v>ALERT! 3 Violation founded @METALDET1</v>
      </c>
    </row>
    <row r="2533" spans="1:40">
      <c r="A2533" t="s">
        <v>120</v>
      </c>
      <c r="B2533" t="s">
        <v>121</v>
      </c>
      <c r="C2533" t="s">
        <v>1414</v>
      </c>
      <c r="D2533" t="s">
        <v>52</v>
      </c>
      <c r="E2533">
        <v>1</v>
      </c>
      <c r="G2533" t="s">
        <v>130</v>
      </c>
      <c r="I2533" t="s">
        <v>125</v>
      </c>
      <c r="Z2533" t="str">
        <f>IFERROR(MID(AA2533,FIND("-",H2533,1)+1,20),_xlfn.IFNA(VLOOKUP(F2533&amp;"-"&amp;AA2533,Ref_Kontak!$A:$E,4,FALSE),Ref_Kontak!$H$2))</f>
        <v>628999007703</v>
      </c>
      <c r="AA2533" t="str">
        <f t="shared" si="390"/>
        <v/>
      </c>
      <c r="AB2533" t="str">
        <f t="shared" si="391"/>
        <v/>
      </c>
      <c r="AC2533" t="str">
        <f t="shared" si="392"/>
        <v>628999007703</v>
      </c>
      <c r="AD2533" t="str">
        <f t="shared" si="393"/>
        <v>Halo+,+Visual+AI+5S+mendeteksi+Violation%3A+METALDET1-LINE+14</v>
      </c>
      <c r="AE2533" t="str">
        <f t="shared" si="394"/>
        <v>https://web.whatsapp.com/send/?phone=628999007703&amp;text=Halo+,+Visual+AI+5S+mendeteksi+Violation%3A+METALDET1-LINE+14&amp;type=phone_number&amp;app_absent=0</v>
      </c>
      <c r="AF2533" t="b">
        <f>IF(ISNA(VLOOKUP(D2533&amp;"-"&amp;AB2533, Ref_Kontak!$A:$E, 4, FALSE)), FALSE, TRUE)</f>
        <v>0</v>
      </c>
      <c r="AG2533" t="str">
        <f>_xlfn.IFNA(VLOOKUP(Z2533,Ref_Kontak!H:H,1,FALSE),"FALSE")</f>
        <v>628999007703</v>
      </c>
      <c r="AH2533" t="str">
        <f t="shared" si="395"/>
        <v>METALDET1-LINE 14</v>
      </c>
      <c r="AI2533">
        <f>IF(I2533="violation",COUNTIF($AH$1:AH2533,AH2533),0)</f>
        <v>69</v>
      </c>
      <c r="AJ2533" t="str">
        <f t="shared" si="396"/>
        <v>violation-METALDET1</v>
      </c>
      <c r="AK2533">
        <f>IF(I2533="violation",COUNTIF($AJ$1:AJ2533,AJ2533),FALSE)</f>
        <v>2048</v>
      </c>
      <c r="AL2533">
        <f t="shared" si="397"/>
        <v>0</v>
      </c>
      <c r="AM2533">
        <f t="shared" si="398"/>
        <v>3</v>
      </c>
      <c r="AN2533" t="str">
        <f t="shared" si="399"/>
        <v>ALERT! 3 Violation founded @METALDET1</v>
      </c>
    </row>
    <row r="2534" spans="1:40">
      <c r="A2534" t="s">
        <v>120</v>
      </c>
      <c r="B2534" t="s">
        <v>121</v>
      </c>
      <c r="C2534" t="s">
        <v>1414</v>
      </c>
      <c r="D2534" t="s">
        <v>589</v>
      </c>
      <c r="E2534">
        <v>1</v>
      </c>
      <c r="G2534" t="s">
        <v>130</v>
      </c>
      <c r="I2534" t="s">
        <v>125</v>
      </c>
      <c r="Z2534" t="str">
        <f>IFERROR(MID(AA2534,FIND("-",H2534,1)+1,20),_xlfn.IFNA(VLOOKUP(F2534&amp;"-"&amp;AA2534,Ref_Kontak!$A:$E,4,FALSE),Ref_Kontak!$H$2))</f>
        <v>628999007703</v>
      </c>
      <c r="AA2534" t="str">
        <f t="shared" si="390"/>
        <v/>
      </c>
      <c r="AB2534" t="str">
        <f t="shared" si="391"/>
        <v/>
      </c>
      <c r="AC2534" t="str">
        <f t="shared" si="392"/>
        <v>628999007703</v>
      </c>
      <c r="AD2534" t="str">
        <f t="shared" si="393"/>
        <v>Halo+,+Visual+AI+5S+mendeteksi+Violation%3A+METALDET1-LINE+13</v>
      </c>
      <c r="AE2534" t="str">
        <f t="shared" si="394"/>
        <v>https://web.whatsapp.com/send/?phone=628999007703&amp;text=Halo+,+Visual+AI+5S+mendeteksi+Violation%3A+METALDET1-LINE+13&amp;type=phone_number&amp;app_absent=0</v>
      </c>
      <c r="AF2534" t="b">
        <f>IF(ISNA(VLOOKUP(D2534&amp;"-"&amp;AB2534, Ref_Kontak!$A:$E, 4, FALSE)), FALSE, TRUE)</f>
        <v>0</v>
      </c>
      <c r="AG2534" t="str">
        <f>_xlfn.IFNA(VLOOKUP(Z2534,Ref_Kontak!H:H,1,FALSE),"FALSE")</f>
        <v>628999007703</v>
      </c>
      <c r="AH2534" t="str">
        <f t="shared" si="395"/>
        <v>METALDET1-LINE 13</v>
      </c>
      <c r="AI2534">
        <f>IF(I2534="violation",COUNTIF($AH$1:AH2534,AH2534),0)</f>
        <v>905</v>
      </c>
      <c r="AJ2534" t="str">
        <f t="shared" si="396"/>
        <v>violation-METALDET1</v>
      </c>
      <c r="AK2534">
        <f>IF(I2534="violation",COUNTIF($AJ$1:AJ2534,AJ2534),FALSE)</f>
        <v>2049</v>
      </c>
      <c r="AL2534">
        <f t="shared" si="397"/>
        <v>0</v>
      </c>
      <c r="AM2534">
        <f t="shared" si="398"/>
        <v>3</v>
      </c>
      <c r="AN2534" t="str">
        <f t="shared" si="399"/>
        <v>ALERT! 3 Violation founded @METALDET1</v>
      </c>
    </row>
    <row r="2535" spans="1:40">
      <c r="A2535" t="s">
        <v>120</v>
      </c>
      <c r="B2535" t="s">
        <v>121</v>
      </c>
      <c r="C2535" t="s">
        <v>1414</v>
      </c>
      <c r="D2535" t="s">
        <v>52</v>
      </c>
      <c r="E2535">
        <v>1</v>
      </c>
      <c r="G2535" t="s">
        <v>130</v>
      </c>
      <c r="I2535" t="s">
        <v>125</v>
      </c>
      <c r="Z2535" t="str">
        <f>IFERROR(MID(AA2535,FIND("-",H2535,1)+1,20),_xlfn.IFNA(VLOOKUP(F2535&amp;"-"&amp;AA2535,Ref_Kontak!$A:$E,4,FALSE),Ref_Kontak!$H$2))</f>
        <v>628999007703</v>
      </c>
      <c r="AA2535" t="str">
        <f t="shared" si="390"/>
        <v/>
      </c>
      <c r="AB2535" t="str">
        <f t="shared" si="391"/>
        <v/>
      </c>
      <c r="AC2535" t="str">
        <f t="shared" si="392"/>
        <v>628999007703</v>
      </c>
      <c r="AD2535" t="str">
        <f t="shared" si="393"/>
        <v>Halo+,+Visual+AI+5S+mendeteksi+Violation%3A+METALDET1-LINE+14</v>
      </c>
      <c r="AE2535" t="str">
        <f t="shared" si="394"/>
        <v>https://web.whatsapp.com/send/?phone=628999007703&amp;text=Halo+,+Visual+AI+5S+mendeteksi+Violation%3A+METALDET1-LINE+14&amp;type=phone_number&amp;app_absent=0</v>
      </c>
      <c r="AF2535" t="b">
        <f>IF(ISNA(VLOOKUP(D2535&amp;"-"&amp;AB2535, Ref_Kontak!$A:$E, 4, FALSE)), FALSE, TRUE)</f>
        <v>0</v>
      </c>
      <c r="AG2535" t="str">
        <f>_xlfn.IFNA(VLOOKUP(Z2535,Ref_Kontak!H:H,1,FALSE),"FALSE")</f>
        <v>628999007703</v>
      </c>
      <c r="AH2535" t="str">
        <f t="shared" si="395"/>
        <v>METALDET1-LINE 14</v>
      </c>
      <c r="AI2535">
        <f>IF(I2535="violation",COUNTIF($AH$1:AH2535,AH2535),0)</f>
        <v>70</v>
      </c>
      <c r="AJ2535" t="str">
        <f t="shared" si="396"/>
        <v>violation-METALDET1</v>
      </c>
      <c r="AK2535">
        <f>IF(I2535="violation",COUNTIF($AJ$1:AJ2535,AJ2535),FALSE)</f>
        <v>2050</v>
      </c>
      <c r="AL2535">
        <f t="shared" si="397"/>
        <v>0</v>
      </c>
      <c r="AM2535">
        <f t="shared" si="398"/>
        <v>3</v>
      </c>
      <c r="AN2535" t="str">
        <f t="shared" si="399"/>
        <v>ALERT! 3 Violation founded @METALDET1</v>
      </c>
    </row>
    <row r="2536" spans="1:40">
      <c r="A2536" t="s">
        <v>120</v>
      </c>
      <c r="B2536" t="s">
        <v>121</v>
      </c>
      <c r="C2536" t="s">
        <v>1415</v>
      </c>
      <c r="D2536" t="s">
        <v>129</v>
      </c>
      <c r="E2536">
        <v>1</v>
      </c>
      <c r="G2536" t="s">
        <v>130</v>
      </c>
      <c r="I2536" t="s">
        <v>125</v>
      </c>
      <c r="Z2536" t="str">
        <f>IFERROR(MID(AA2536,FIND("-",H2536,1)+1,20),_xlfn.IFNA(VLOOKUP(F2536&amp;"-"&amp;AA2536,Ref_Kontak!$A:$E,4,FALSE),Ref_Kontak!$H$2))</f>
        <v>628999007703</v>
      </c>
      <c r="AA2536" t="str">
        <f t="shared" si="390"/>
        <v/>
      </c>
      <c r="AB2536" t="str">
        <f t="shared" si="391"/>
        <v/>
      </c>
      <c r="AC2536" t="str">
        <f t="shared" si="392"/>
        <v>628999007703</v>
      </c>
      <c r="AD2536" t="str">
        <f t="shared" si="393"/>
        <v>Halo+,+Visual+AI+5S+mendeteksi+Violation%3A+METALDET1-LINE+8</v>
      </c>
      <c r="AE2536" t="str">
        <f t="shared" si="394"/>
        <v>https://web.whatsapp.com/send/?phone=628999007703&amp;text=Halo+,+Visual+AI+5S+mendeteksi+Violation%3A+METALDET1-LINE+8&amp;type=phone_number&amp;app_absent=0</v>
      </c>
      <c r="AF2536" t="b">
        <f>IF(ISNA(VLOOKUP(D2536&amp;"-"&amp;AB2536, Ref_Kontak!$A:$E, 4, FALSE)), FALSE, TRUE)</f>
        <v>0</v>
      </c>
      <c r="AG2536" t="str">
        <f>_xlfn.IFNA(VLOOKUP(Z2536,Ref_Kontak!H:H,1,FALSE),"FALSE")</f>
        <v>628999007703</v>
      </c>
      <c r="AH2536" t="str">
        <f t="shared" si="395"/>
        <v>METALDET1-LINE 8</v>
      </c>
      <c r="AI2536">
        <f>IF(I2536="violation",COUNTIF($AH$1:AH2536,AH2536),0)</f>
        <v>1077</v>
      </c>
      <c r="AJ2536" t="str">
        <f t="shared" si="396"/>
        <v>violation-METALDET1</v>
      </c>
      <c r="AK2536">
        <f>IF(I2536="violation",COUNTIF($AJ$1:AJ2536,AJ2536),FALSE)</f>
        <v>2051</v>
      </c>
      <c r="AL2536">
        <f t="shared" si="397"/>
        <v>0</v>
      </c>
      <c r="AM2536">
        <f t="shared" si="398"/>
        <v>3</v>
      </c>
      <c r="AN2536" t="str">
        <f t="shared" si="399"/>
        <v>ALERT! 3 Violation founded @METALDET1</v>
      </c>
    </row>
    <row r="2537" spans="1:40">
      <c r="A2537" t="s">
        <v>120</v>
      </c>
      <c r="B2537" t="s">
        <v>121</v>
      </c>
      <c r="C2537" t="s">
        <v>1416</v>
      </c>
      <c r="D2537" t="s">
        <v>589</v>
      </c>
      <c r="E2537">
        <v>1</v>
      </c>
      <c r="G2537" t="s">
        <v>130</v>
      </c>
      <c r="I2537" t="s">
        <v>125</v>
      </c>
      <c r="Z2537" t="str">
        <f>IFERROR(MID(AA2537,FIND("-",H2537,1)+1,20),_xlfn.IFNA(VLOOKUP(F2537&amp;"-"&amp;AA2537,Ref_Kontak!$A:$E,4,FALSE),Ref_Kontak!$H$2))</f>
        <v>628999007703</v>
      </c>
      <c r="AA2537" t="str">
        <f t="shared" si="390"/>
        <v/>
      </c>
      <c r="AB2537" t="str">
        <f t="shared" si="391"/>
        <v/>
      </c>
      <c r="AC2537" t="str">
        <f t="shared" si="392"/>
        <v>628999007703</v>
      </c>
      <c r="AD2537" t="str">
        <f t="shared" si="393"/>
        <v>Halo+,+Visual+AI+5S+mendeteksi+Violation%3A+METALDET1-LINE+13</v>
      </c>
      <c r="AE2537" t="str">
        <f t="shared" si="394"/>
        <v>https://web.whatsapp.com/send/?phone=628999007703&amp;text=Halo+,+Visual+AI+5S+mendeteksi+Violation%3A+METALDET1-LINE+13&amp;type=phone_number&amp;app_absent=0</v>
      </c>
      <c r="AF2537" t="b">
        <f>IF(ISNA(VLOOKUP(D2537&amp;"-"&amp;AB2537, Ref_Kontak!$A:$E, 4, FALSE)), FALSE, TRUE)</f>
        <v>0</v>
      </c>
      <c r="AG2537" t="str">
        <f>_xlfn.IFNA(VLOOKUP(Z2537,Ref_Kontak!H:H,1,FALSE),"FALSE")</f>
        <v>628999007703</v>
      </c>
      <c r="AH2537" t="str">
        <f t="shared" si="395"/>
        <v>METALDET1-LINE 13</v>
      </c>
      <c r="AI2537">
        <f>IF(I2537="violation",COUNTIF($AH$1:AH2537,AH2537),0)</f>
        <v>906</v>
      </c>
      <c r="AJ2537" t="str">
        <f t="shared" si="396"/>
        <v>violation-METALDET1</v>
      </c>
      <c r="AK2537">
        <f>IF(I2537="violation",COUNTIF($AJ$1:AJ2537,AJ2537),FALSE)</f>
        <v>2052</v>
      </c>
      <c r="AL2537">
        <f t="shared" si="397"/>
        <v>0</v>
      </c>
      <c r="AM2537">
        <f t="shared" si="398"/>
        <v>3</v>
      </c>
      <c r="AN2537" t="str">
        <f t="shared" si="399"/>
        <v>ALERT! 3 Violation founded @METALDET1</v>
      </c>
    </row>
    <row r="2538" spans="1:40">
      <c r="A2538" t="s">
        <v>120</v>
      </c>
      <c r="B2538" t="s">
        <v>121</v>
      </c>
      <c r="C2538" t="s">
        <v>1416</v>
      </c>
      <c r="D2538" t="s">
        <v>129</v>
      </c>
      <c r="E2538">
        <v>1</v>
      </c>
      <c r="G2538" t="s">
        <v>130</v>
      </c>
      <c r="I2538" t="s">
        <v>125</v>
      </c>
      <c r="Z2538" t="str">
        <f>IFERROR(MID(AA2538,FIND("-",H2538,1)+1,20),_xlfn.IFNA(VLOOKUP(F2538&amp;"-"&amp;AA2538,Ref_Kontak!$A:$E,4,FALSE),Ref_Kontak!$H$2))</f>
        <v>628999007703</v>
      </c>
      <c r="AA2538" t="str">
        <f t="shared" si="390"/>
        <v/>
      </c>
      <c r="AB2538" t="str">
        <f t="shared" si="391"/>
        <v/>
      </c>
      <c r="AC2538" t="str">
        <f t="shared" si="392"/>
        <v>628999007703</v>
      </c>
      <c r="AD2538" t="str">
        <f t="shared" si="393"/>
        <v>Halo+,+Visual+AI+5S+mendeteksi+Violation%3A+METALDET1-LINE+8</v>
      </c>
      <c r="AE2538" t="str">
        <f t="shared" si="394"/>
        <v>https://web.whatsapp.com/send/?phone=628999007703&amp;text=Halo+,+Visual+AI+5S+mendeteksi+Violation%3A+METALDET1-LINE+8&amp;type=phone_number&amp;app_absent=0</v>
      </c>
      <c r="AF2538" t="b">
        <f>IF(ISNA(VLOOKUP(D2538&amp;"-"&amp;AB2538, Ref_Kontak!$A:$E, 4, FALSE)), FALSE, TRUE)</f>
        <v>0</v>
      </c>
      <c r="AG2538" t="str">
        <f>_xlfn.IFNA(VLOOKUP(Z2538,Ref_Kontak!H:H,1,FALSE),"FALSE")</f>
        <v>628999007703</v>
      </c>
      <c r="AH2538" t="str">
        <f t="shared" si="395"/>
        <v>METALDET1-LINE 8</v>
      </c>
      <c r="AI2538">
        <f>IF(I2538="violation",COUNTIF($AH$1:AH2538,AH2538),0)</f>
        <v>1078</v>
      </c>
      <c r="AJ2538" t="str">
        <f t="shared" si="396"/>
        <v>violation-METALDET1</v>
      </c>
      <c r="AK2538">
        <f>IF(I2538="violation",COUNTIF($AJ$1:AJ2538,AJ2538),FALSE)</f>
        <v>2053</v>
      </c>
      <c r="AL2538">
        <f t="shared" si="397"/>
        <v>0</v>
      </c>
      <c r="AM2538">
        <f t="shared" si="398"/>
        <v>3</v>
      </c>
      <c r="AN2538" t="str">
        <f t="shared" si="399"/>
        <v>ALERT! 3 Violation founded @METALDET1</v>
      </c>
    </row>
    <row r="2539" spans="1:40">
      <c r="A2539" t="s">
        <v>120</v>
      </c>
      <c r="B2539" t="s">
        <v>121</v>
      </c>
      <c r="C2539" t="s">
        <v>1416</v>
      </c>
      <c r="D2539" t="s">
        <v>52</v>
      </c>
      <c r="E2539">
        <v>1</v>
      </c>
      <c r="G2539" t="s">
        <v>130</v>
      </c>
      <c r="I2539" t="s">
        <v>125</v>
      </c>
      <c r="Z2539" t="str">
        <f>IFERROR(MID(AA2539,FIND("-",H2539,1)+1,20),_xlfn.IFNA(VLOOKUP(F2539&amp;"-"&amp;AA2539,Ref_Kontak!$A:$E,4,FALSE),Ref_Kontak!$H$2))</f>
        <v>628999007703</v>
      </c>
      <c r="AA2539" t="str">
        <f t="shared" si="390"/>
        <v/>
      </c>
      <c r="AB2539" t="str">
        <f t="shared" si="391"/>
        <v/>
      </c>
      <c r="AC2539" t="str">
        <f t="shared" si="392"/>
        <v>628999007703</v>
      </c>
      <c r="AD2539" t="str">
        <f t="shared" si="393"/>
        <v>Halo+,+Visual+AI+5S+mendeteksi+Violation%3A+METALDET1-LINE+14</v>
      </c>
      <c r="AE2539" t="str">
        <f t="shared" si="394"/>
        <v>https://web.whatsapp.com/send/?phone=628999007703&amp;text=Halo+,+Visual+AI+5S+mendeteksi+Violation%3A+METALDET1-LINE+14&amp;type=phone_number&amp;app_absent=0</v>
      </c>
      <c r="AF2539" t="b">
        <f>IF(ISNA(VLOOKUP(D2539&amp;"-"&amp;AB2539, Ref_Kontak!$A:$E, 4, FALSE)), FALSE, TRUE)</f>
        <v>0</v>
      </c>
      <c r="AG2539" t="str">
        <f>_xlfn.IFNA(VLOOKUP(Z2539,Ref_Kontak!H:H,1,FALSE),"FALSE")</f>
        <v>628999007703</v>
      </c>
      <c r="AH2539" t="str">
        <f t="shared" si="395"/>
        <v>METALDET1-LINE 14</v>
      </c>
      <c r="AI2539">
        <f>IF(I2539="violation",COUNTIF($AH$1:AH2539,AH2539),0)</f>
        <v>71</v>
      </c>
      <c r="AJ2539" t="str">
        <f t="shared" si="396"/>
        <v>violation-METALDET1</v>
      </c>
      <c r="AK2539">
        <f>IF(I2539="violation",COUNTIF($AJ$1:AJ2539,AJ2539),FALSE)</f>
        <v>2054</v>
      </c>
      <c r="AL2539">
        <f t="shared" si="397"/>
        <v>0</v>
      </c>
      <c r="AM2539">
        <f t="shared" si="398"/>
        <v>3</v>
      </c>
      <c r="AN2539" t="str">
        <f t="shared" si="399"/>
        <v>ALERT! 3 Violation founded @METALDET1</v>
      </c>
    </row>
    <row r="2540" spans="1:40">
      <c r="A2540" t="s">
        <v>120</v>
      </c>
      <c r="B2540" t="s">
        <v>121</v>
      </c>
      <c r="C2540" t="s">
        <v>1416</v>
      </c>
      <c r="D2540" t="s">
        <v>52</v>
      </c>
      <c r="E2540">
        <v>1</v>
      </c>
      <c r="G2540" t="s">
        <v>130</v>
      </c>
      <c r="I2540" t="s">
        <v>125</v>
      </c>
      <c r="Z2540" t="str">
        <f>IFERROR(MID(AA2540,FIND("-",H2540,1)+1,20),_xlfn.IFNA(VLOOKUP(F2540&amp;"-"&amp;AA2540,Ref_Kontak!$A:$E,4,FALSE),Ref_Kontak!$H$2))</f>
        <v>628999007703</v>
      </c>
      <c r="AA2540" t="str">
        <f t="shared" si="390"/>
        <v/>
      </c>
      <c r="AB2540" t="str">
        <f t="shared" si="391"/>
        <v/>
      </c>
      <c r="AC2540" t="str">
        <f t="shared" si="392"/>
        <v>628999007703</v>
      </c>
      <c r="AD2540" t="str">
        <f t="shared" si="393"/>
        <v>Halo+,+Visual+AI+5S+mendeteksi+Violation%3A+METALDET1-LINE+14</v>
      </c>
      <c r="AE2540" t="str">
        <f t="shared" si="394"/>
        <v>https://web.whatsapp.com/send/?phone=628999007703&amp;text=Halo+,+Visual+AI+5S+mendeteksi+Violation%3A+METALDET1-LINE+14&amp;type=phone_number&amp;app_absent=0</v>
      </c>
      <c r="AF2540" t="b">
        <f>IF(ISNA(VLOOKUP(D2540&amp;"-"&amp;AB2540, Ref_Kontak!$A:$E, 4, FALSE)), FALSE, TRUE)</f>
        <v>0</v>
      </c>
      <c r="AG2540" t="str">
        <f>_xlfn.IFNA(VLOOKUP(Z2540,Ref_Kontak!H:H,1,FALSE),"FALSE")</f>
        <v>628999007703</v>
      </c>
      <c r="AH2540" t="str">
        <f t="shared" si="395"/>
        <v>METALDET1-LINE 14</v>
      </c>
      <c r="AI2540">
        <f>IF(I2540="violation",COUNTIF($AH$1:AH2540,AH2540),0)</f>
        <v>72</v>
      </c>
      <c r="AJ2540" t="str">
        <f t="shared" si="396"/>
        <v>violation-METALDET1</v>
      </c>
      <c r="AK2540">
        <f>IF(I2540="violation",COUNTIF($AJ$1:AJ2540,AJ2540),FALSE)</f>
        <v>2055</v>
      </c>
      <c r="AL2540">
        <f t="shared" si="397"/>
        <v>0</v>
      </c>
      <c r="AM2540">
        <f t="shared" si="398"/>
        <v>3</v>
      </c>
      <c r="AN2540" t="str">
        <f t="shared" si="399"/>
        <v>ALERT! 3 Violation founded @METALDET1</v>
      </c>
    </row>
    <row r="2541" spans="1:40">
      <c r="A2541" t="s">
        <v>120</v>
      </c>
      <c r="B2541" t="s">
        <v>121</v>
      </c>
      <c r="C2541" t="s">
        <v>1417</v>
      </c>
      <c r="D2541" t="s">
        <v>129</v>
      </c>
      <c r="E2541">
        <v>1</v>
      </c>
      <c r="G2541" t="s">
        <v>130</v>
      </c>
      <c r="I2541" t="s">
        <v>125</v>
      </c>
      <c r="Z2541" t="str">
        <f>IFERROR(MID(AA2541,FIND("-",H2541,1)+1,20),_xlfn.IFNA(VLOOKUP(F2541&amp;"-"&amp;AA2541,Ref_Kontak!$A:$E,4,FALSE),Ref_Kontak!$H$2))</f>
        <v>628999007703</v>
      </c>
      <c r="AA2541" t="str">
        <f t="shared" si="390"/>
        <v/>
      </c>
      <c r="AB2541" t="str">
        <f t="shared" si="391"/>
        <v/>
      </c>
      <c r="AC2541" t="str">
        <f t="shared" si="392"/>
        <v>628999007703</v>
      </c>
      <c r="AD2541" t="str">
        <f t="shared" si="393"/>
        <v>Halo+,+Visual+AI+5S+mendeteksi+Violation%3A+METALDET1-LINE+8</v>
      </c>
      <c r="AE2541" t="str">
        <f t="shared" si="394"/>
        <v>https://web.whatsapp.com/send/?phone=628999007703&amp;text=Halo+,+Visual+AI+5S+mendeteksi+Violation%3A+METALDET1-LINE+8&amp;type=phone_number&amp;app_absent=0</v>
      </c>
      <c r="AF2541" t="b">
        <f>IF(ISNA(VLOOKUP(D2541&amp;"-"&amp;AB2541, Ref_Kontak!$A:$E, 4, FALSE)), FALSE, TRUE)</f>
        <v>0</v>
      </c>
      <c r="AG2541" t="str">
        <f>_xlfn.IFNA(VLOOKUP(Z2541,Ref_Kontak!H:H,1,FALSE),"FALSE")</f>
        <v>628999007703</v>
      </c>
      <c r="AH2541" t="str">
        <f t="shared" si="395"/>
        <v>METALDET1-LINE 8</v>
      </c>
      <c r="AI2541">
        <f>IF(I2541="violation",COUNTIF($AH$1:AH2541,AH2541),0)</f>
        <v>1079</v>
      </c>
      <c r="AJ2541" t="str">
        <f t="shared" si="396"/>
        <v>violation-METALDET1</v>
      </c>
      <c r="AK2541">
        <f>IF(I2541="violation",COUNTIF($AJ$1:AJ2541,AJ2541),FALSE)</f>
        <v>2056</v>
      </c>
      <c r="AL2541">
        <f t="shared" si="397"/>
        <v>0</v>
      </c>
      <c r="AM2541">
        <f t="shared" si="398"/>
        <v>3</v>
      </c>
      <c r="AN2541" t="str">
        <f t="shared" si="399"/>
        <v>ALERT! 3 Violation founded @METALDET1</v>
      </c>
    </row>
    <row r="2542" spans="1:40">
      <c r="A2542" t="s">
        <v>120</v>
      </c>
      <c r="B2542" t="s">
        <v>121</v>
      </c>
      <c r="C2542" t="s">
        <v>1417</v>
      </c>
      <c r="D2542" t="s">
        <v>589</v>
      </c>
      <c r="E2542">
        <v>1</v>
      </c>
      <c r="G2542" t="s">
        <v>130</v>
      </c>
      <c r="I2542" t="s">
        <v>125</v>
      </c>
      <c r="Z2542" t="str">
        <f>IFERROR(MID(AA2542,FIND("-",H2542,1)+1,20),_xlfn.IFNA(VLOOKUP(F2542&amp;"-"&amp;AA2542,Ref_Kontak!$A:$E,4,FALSE),Ref_Kontak!$H$2))</f>
        <v>628999007703</v>
      </c>
      <c r="AA2542" t="str">
        <f t="shared" si="390"/>
        <v/>
      </c>
      <c r="AB2542" t="str">
        <f t="shared" si="391"/>
        <v/>
      </c>
      <c r="AC2542" t="str">
        <f t="shared" si="392"/>
        <v>628999007703</v>
      </c>
      <c r="AD2542" t="str">
        <f t="shared" si="393"/>
        <v>Halo+,+Visual+AI+5S+mendeteksi+Violation%3A+METALDET1-LINE+13</v>
      </c>
      <c r="AE2542" t="str">
        <f t="shared" si="394"/>
        <v>https://web.whatsapp.com/send/?phone=628999007703&amp;text=Halo+,+Visual+AI+5S+mendeteksi+Violation%3A+METALDET1-LINE+13&amp;type=phone_number&amp;app_absent=0</v>
      </c>
      <c r="AF2542" t="b">
        <f>IF(ISNA(VLOOKUP(D2542&amp;"-"&amp;AB2542, Ref_Kontak!$A:$E, 4, FALSE)), FALSE, TRUE)</f>
        <v>0</v>
      </c>
      <c r="AG2542" t="str">
        <f>_xlfn.IFNA(VLOOKUP(Z2542,Ref_Kontak!H:H,1,FALSE),"FALSE")</f>
        <v>628999007703</v>
      </c>
      <c r="AH2542" t="str">
        <f t="shared" si="395"/>
        <v>METALDET1-LINE 13</v>
      </c>
      <c r="AI2542">
        <f>IF(I2542="violation",COUNTIF($AH$1:AH2542,AH2542),0)</f>
        <v>907</v>
      </c>
      <c r="AJ2542" t="str">
        <f t="shared" si="396"/>
        <v>violation-METALDET1</v>
      </c>
      <c r="AK2542">
        <f>IF(I2542="violation",COUNTIF($AJ$1:AJ2542,AJ2542),FALSE)</f>
        <v>2057</v>
      </c>
      <c r="AL2542">
        <f t="shared" si="397"/>
        <v>0</v>
      </c>
      <c r="AM2542">
        <f t="shared" si="398"/>
        <v>3</v>
      </c>
      <c r="AN2542" t="str">
        <f t="shared" si="399"/>
        <v>ALERT! 3 Violation founded @METALDET1</v>
      </c>
    </row>
    <row r="2543" spans="1:40">
      <c r="A2543" t="s">
        <v>120</v>
      </c>
      <c r="B2543" t="s">
        <v>121</v>
      </c>
      <c r="C2543" t="s">
        <v>1417</v>
      </c>
      <c r="D2543" t="s">
        <v>52</v>
      </c>
      <c r="E2543">
        <v>1</v>
      </c>
      <c r="G2543" t="s">
        <v>130</v>
      </c>
      <c r="I2543" t="s">
        <v>125</v>
      </c>
      <c r="Z2543" t="str">
        <f>IFERROR(MID(AA2543,FIND("-",H2543,1)+1,20),_xlfn.IFNA(VLOOKUP(F2543&amp;"-"&amp;AA2543,Ref_Kontak!$A:$E,4,FALSE),Ref_Kontak!$H$2))</f>
        <v>628999007703</v>
      </c>
      <c r="AA2543" t="str">
        <f t="shared" si="390"/>
        <v/>
      </c>
      <c r="AB2543" t="str">
        <f t="shared" si="391"/>
        <v/>
      </c>
      <c r="AC2543" t="str">
        <f t="shared" si="392"/>
        <v>628999007703</v>
      </c>
      <c r="AD2543" t="str">
        <f t="shared" si="393"/>
        <v>Halo+,+Visual+AI+5S+mendeteksi+Violation%3A+METALDET1-LINE+14</v>
      </c>
      <c r="AE2543" t="str">
        <f t="shared" si="394"/>
        <v>https://web.whatsapp.com/send/?phone=628999007703&amp;text=Halo+,+Visual+AI+5S+mendeteksi+Violation%3A+METALDET1-LINE+14&amp;type=phone_number&amp;app_absent=0</v>
      </c>
      <c r="AF2543" t="b">
        <f>IF(ISNA(VLOOKUP(D2543&amp;"-"&amp;AB2543, Ref_Kontak!$A:$E, 4, FALSE)), FALSE, TRUE)</f>
        <v>0</v>
      </c>
      <c r="AG2543" t="str">
        <f>_xlfn.IFNA(VLOOKUP(Z2543,Ref_Kontak!H:H,1,FALSE),"FALSE")</f>
        <v>628999007703</v>
      </c>
      <c r="AH2543" t="str">
        <f t="shared" si="395"/>
        <v>METALDET1-LINE 14</v>
      </c>
      <c r="AI2543">
        <f>IF(I2543="violation",COUNTIF($AH$1:AH2543,AH2543),0)</f>
        <v>73</v>
      </c>
      <c r="AJ2543" t="str">
        <f t="shared" si="396"/>
        <v>violation-METALDET1</v>
      </c>
      <c r="AK2543">
        <f>IF(I2543="violation",COUNTIF($AJ$1:AJ2543,AJ2543),FALSE)</f>
        <v>2058</v>
      </c>
      <c r="AL2543">
        <f t="shared" si="397"/>
        <v>0</v>
      </c>
      <c r="AM2543">
        <f t="shared" si="398"/>
        <v>3</v>
      </c>
      <c r="AN2543" t="str">
        <f t="shared" si="399"/>
        <v>ALERT! 3 Violation founded @METALDET1</v>
      </c>
    </row>
    <row r="2544" spans="1:40">
      <c r="A2544" t="s">
        <v>120</v>
      </c>
      <c r="B2544" t="s">
        <v>121</v>
      </c>
      <c r="C2544" t="s">
        <v>1418</v>
      </c>
      <c r="D2544" t="s">
        <v>129</v>
      </c>
      <c r="E2544">
        <v>1</v>
      </c>
      <c r="G2544" t="s">
        <v>130</v>
      </c>
      <c r="I2544" t="s">
        <v>125</v>
      </c>
      <c r="Z2544" t="str">
        <f>IFERROR(MID(AA2544,FIND("-",H2544,1)+1,20),_xlfn.IFNA(VLOOKUP(F2544&amp;"-"&amp;AA2544,Ref_Kontak!$A:$E,4,FALSE),Ref_Kontak!$H$2))</f>
        <v>628999007703</v>
      </c>
      <c r="AA2544" t="str">
        <f t="shared" si="390"/>
        <v/>
      </c>
      <c r="AB2544" t="str">
        <f t="shared" si="391"/>
        <v/>
      </c>
      <c r="AC2544" t="str">
        <f t="shared" si="392"/>
        <v>628999007703</v>
      </c>
      <c r="AD2544" t="str">
        <f t="shared" si="393"/>
        <v>Halo+,+Visual+AI+5S+mendeteksi+Violation%3A+METALDET1-LINE+8</v>
      </c>
      <c r="AE2544" t="str">
        <f t="shared" si="394"/>
        <v>https://web.whatsapp.com/send/?phone=628999007703&amp;text=Halo+,+Visual+AI+5S+mendeteksi+Violation%3A+METALDET1-LINE+8&amp;type=phone_number&amp;app_absent=0</v>
      </c>
      <c r="AF2544" t="b">
        <f>IF(ISNA(VLOOKUP(D2544&amp;"-"&amp;AB2544, Ref_Kontak!$A:$E, 4, FALSE)), FALSE, TRUE)</f>
        <v>0</v>
      </c>
      <c r="AG2544" t="str">
        <f>_xlfn.IFNA(VLOOKUP(Z2544,Ref_Kontak!H:H,1,FALSE),"FALSE")</f>
        <v>628999007703</v>
      </c>
      <c r="AH2544" t="str">
        <f t="shared" si="395"/>
        <v>METALDET1-LINE 8</v>
      </c>
      <c r="AI2544">
        <f>IF(I2544="violation",COUNTIF($AH$1:AH2544,AH2544),0)</f>
        <v>1080</v>
      </c>
      <c r="AJ2544" t="str">
        <f t="shared" si="396"/>
        <v>violation-METALDET1</v>
      </c>
      <c r="AK2544">
        <f>IF(I2544="violation",COUNTIF($AJ$1:AJ2544,AJ2544),FALSE)</f>
        <v>2059</v>
      </c>
      <c r="AL2544">
        <f t="shared" si="397"/>
        <v>0</v>
      </c>
      <c r="AM2544">
        <f t="shared" si="398"/>
        <v>3</v>
      </c>
      <c r="AN2544" t="str">
        <f t="shared" si="399"/>
        <v>ALERT! 3 Violation founded @METALDET1</v>
      </c>
    </row>
    <row r="2545" spans="1:40">
      <c r="A2545" t="s">
        <v>120</v>
      </c>
      <c r="B2545" t="s">
        <v>121</v>
      </c>
      <c r="C2545" t="s">
        <v>1419</v>
      </c>
      <c r="D2545" t="s">
        <v>589</v>
      </c>
      <c r="E2545">
        <v>1</v>
      </c>
      <c r="G2545" t="s">
        <v>130</v>
      </c>
      <c r="I2545" t="s">
        <v>125</v>
      </c>
      <c r="Z2545" t="str">
        <f>IFERROR(MID(AA2545,FIND("-",H2545,1)+1,20),_xlfn.IFNA(VLOOKUP(F2545&amp;"-"&amp;AA2545,Ref_Kontak!$A:$E,4,FALSE),Ref_Kontak!$H$2))</f>
        <v>628999007703</v>
      </c>
      <c r="AA2545" t="str">
        <f t="shared" si="390"/>
        <v/>
      </c>
      <c r="AB2545" t="str">
        <f t="shared" si="391"/>
        <v/>
      </c>
      <c r="AC2545" t="str">
        <f t="shared" si="392"/>
        <v>628999007703</v>
      </c>
      <c r="AD2545" t="str">
        <f t="shared" si="393"/>
        <v>Halo+,+Visual+AI+5S+mendeteksi+Violation%3A+METALDET1-LINE+13</v>
      </c>
      <c r="AE2545" t="str">
        <f t="shared" si="394"/>
        <v>https://web.whatsapp.com/send/?phone=628999007703&amp;text=Halo+,+Visual+AI+5S+mendeteksi+Violation%3A+METALDET1-LINE+13&amp;type=phone_number&amp;app_absent=0</v>
      </c>
      <c r="AF2545" t="b">
        <f>IF(ISNA(VLOOKUP(D2545&amp;"-"&amp;AB2545, Ref_Kontak!$A:$E, 4, FALSE)), FALSE, TRUE)</f>
        <v>0</v>
      </c>
      <c r="AG2545" t="str">
        <f>_xlfn.IFNA(VLOOKUP(Z2545,Ref_Kontak!H:H,1,FALSE),"FALSE")</f>
        <v>628999007703</v>
      </c>
      <c r="AH2545" t="str">
        <f t="shared" si="395"/>
        <v>METALDET1-LINE 13</v>
      </c>
      <c r="AI2545">
        <f>IF(I2545="violation",COUNTIF($AH$1:AH2545,AH2545),0)</f>
        <v>908</v>
      </c>
      <c r="AJ2545" t="str">
        <f t="shared" si="396"/>
        <v>violation-METALDET1</v>
      </c>
      <c r="AK2545">
        <f>IF(I2545="violation",COUNTIF($AJ$1:AJ2545,AJ2545),FALSE)</f>
        <v>2060</v>
      </c>
      <c r="AL2545">
        <f t="shared" si="397"/>
        <v>0</v>
      </c>
      <c r="AM2545">
        <f t="shared" si="398"/>
        <v>3</v>
      </c>
      <c r="AN2545" t="str">
        <f t="shared" si="399"/>
        <v>ALERT! 3 Violation founded @METALDET1</v>
      </c>
    </row>
    <row r="2546" spans="1:40">
      <c r="A2546" t="s">
        <v>120</v>
      </c>
      <c r="B2546" t="s">
        <v>121</v>
      </c>
      <c r="C2546" t="s">
        <v>1419</v>
      </c>
      <c r="D2546" t="s">
        <v>129</v>
      </c>
      <c r="E2546">
        <v>1</v>
      </c>
      <c r="G2546" t="s">
        <v>130</v>
      </c>
      <c r="I2546" t="s">
        <v>125</v>
      </c>
      <c r="Z2546" t="str">
        <f>IFERROR(MID(AA2546,FIND("-",H2546,1)+1,20),_xlfn.IFNA(VLOOKUP(F2546&amp;"-"&amp;AA2546,Ref_Kontak!$A:$E,4,FALSE),Ref_Kontak!$H$2))</f>
        <v>628999007703</v>
      </c>
      <c r="AA2546" t="str">
        <f t="shared" si="390"/>
        <v/>
      </c>
      <c r="AB2546" t="str">
        <f t="shared" si="391"/>
        <v/>
      </c>
      <c r="AC2546" t="str">
        <f t="shared" si="392"/>
        <v>628999007703</v>
      </c>
      <c r="AD2546" t="str">
        <f t="shared" si="393"/>
        <v>Halo+,+Visual+AI+5S+mendeteksi+Violation%3A+METALDET1-LINE+8</v>
      </c>
      <c r="AE2546" t="str">
        <f t="shared" si="394"/>
        <v>https://web.whatsapp.com/send/?phone=628999007703&amp;text=Halo+,+Visual+AI+5S+mendeteksi+Violation%3A+METALDET1-LINE+8&amp;type=phone_number&amp;app_absent=0</v>
      </c>
      <c r="AF2546" t="b">
        <f>IF(ISNA(VLOOKUP(D2546&amp;"-"&amp;AB2546, Ref_Kontak!$A:$E, 4, FALSE)), FALSE, TRUE)</f>
        <v>0</v>
      </c>
      <c r="AG2546" t="str">
        <f>_xlfn.IFNA(VLOOKUP(Z2546,Ref_Kontak!H:H,1,FALSE),"FALSE")</f>
        <v>628999007703</v>
      </c>
      <c r="AH2546" t="str">
        <f t="shared" si="395"/>
        <v>METALDET1-LINE 8</v>
      </c>
      <c r="AI2546">
        <f>IF(I2546="violation",COUNTIF($AH$1:AH2546,AH2546),0)</f>
        <v>1081</v>
      </c>
      <c r="AJ2546" t="str">
        <f t="shared" si="396"/>
        <v>violation-METALDET1</v>
      </c>
      <c r="AK2546">
        <f>IF(I2546="violation",COUNTIF($AJ$1:AJ2546,AJ2546),FALSE)</f>
        <v>2061</v>
      </c>
      <c r="AL2546">
        <f t="shared" si="397"/>
        <v>0</v>
      </c>
      <c r="AM2546">
        <f t="shared" si="398"/>
        <v>3</v>
      </c>
      <c r="AN2546" t="str">
        <f t="shared" si="399"/>
        <v>ALERT! 3 Violation founded @METALDET1</v>
      </c>
    </row>
    <row r="2547" spans="1:40">
      <c r="A2547" t="s">
        <v>120</v>
      </c>
      <c r="B2547" t="s">
        <v>121</v>
      </c>
      <c r="C2547" t="s">
        <v>1419</v>
      </c>
      <c r="D2547" t="s">
        <v>52</v>
      </c>
      <c r="E2547">
        <v>1</v>
      </c>
      <c r="G2547" t="s">
        <v>130</v>
      </c>
      <c r="I2547" t="s">
        <v>125</v>
      </c>
      <c r="Z2547" t="str">
        <f>IFERROR(MID(AA2547,FIND("-",H2547,1)+1,20),_xlfn.IFNA(VLOOKUP(F2547&amp;"-"&amp;AA2547,Ref_Kontak!$A:$E,4,FALSE),Ref_Kontak!$H$2))</f>
        <v>628999007703</v>
      </c>
      <c r="AA2547" t="str">
        <f t="shared" si="390"/>
        <v/>
      </c>
      <c r="AB2547" t="str">
        <f t="shared" si="391"/>
        <v/>
      </c>
      <c r="AC2547" t="str">
        <f t="shared" si="392"/>
        <v>628999007703</v>
      </c>
      <c r="AD2547" t="str">
        <f t="shared" si="393"/>
        <v>Halo+,+Visual+AI+5S+mendeteksi+Violation%3A+METALDET1-LINE+14</v>
      </c>
      <c r="AE2547" t="str">
        <f t="shared" si="394"/>
        <v>https://web.whatsapp.com/send/?phone=628999007703&amp;text=Halo+,+Visual+AI+5S+mendeteksi+Violation%3A+METALDET1-LINE+14&amp;type=phone_number&amp;app_absent=0</v>
      </c>
      <c r="AF2547" t="b">
        <f>IF(ISNA(VLOOKUP(D2547&amp;"-"&amp;AB2547, Ref_Kontak!$A:$E, 4, FALSE)), FALSE, TRUE)</f>
        <v>0</v>
      </c>
      <c r="AG2547" t="str">
        <f>_xlfn.IFNA(VLOOKUP(Z2547,Ref_Kontak!H:H,1,FALSE),"FALSE")</f>
        <v>628999007703</v>
      </c>
      <c r="AH2547" t="str">
        <f t="shared" si="395"/>
        <v>METALDET1-LINE 14</v>
      </c>
      <c r="AI2547">
        <f>IF(I2547="violation",COUNTIF($AH$1:AH2547,AH2547),0)</f>
        <v>74</v>
      </c>
      <c r="AJ2547" t="str">
        <f t="shared" si="396"/>
        <v>violation-METALDET1</v>
      </c>
      <c r="AK2547">
        <f>IF(I2547="violation",COUNTIF($AJ$1:AJ2547,AJ2547),FALSE)</f>
        <v>2062</v>
      </c>
      <c r="AL2547">
        <f t="shared" si="397"/>
        <v>0</v>
      </c>
      <c r="AM2547">
        <f t="shared" si="398"/>
        <v>3</v>
      </c>
      <c r="AN2547" t="str">
        <f t="shared" si="399"/>
        <v>ALERT! 3 Violation founded @METALDET1</v>
      </c>
    </row>
    <row r="2548" spans="1:40">
      <c r="A2548" t="s">
        <v>120</v>
      </c>
      <c r="B2548" t="s">
        <v>121</v>
      </c>
      <c r="C2548" t="s">
        <v>1419</v>
      </c>
      <c r="D2548" t="s">
        <v>589</v>
      </c>
      <c r="E2548">
        <v>1</v>
      </c>
      <c r="G2548" t="s">
        <v>130</v>
      </c>
      <c r="I2548" t="s">
        <v>125</v>
      </c>
      <c r="Z2548" t="str">
        <f>IFERROR(MID(AA2548,FIND("-",H2548,1)+1,20),_xlfn.IFNA(VLOOKUP(F2548&amp;"-"&amp;AA2548,Ref_Kontak!$A:$E,4,FALSE),Ref_Kontak!$H$2))</f>
        <v>628999007703</v>
      </c>
      <c r="AA2548" t="str">
        <f t="shared" si="390"/>
        <v/>
      </c>
      <c r="AB2548" t="str">
        <f t="shared" si="391"/>
        <v/>
      </c>
      <c r="AC2548" t="str">
        <f t="shared" si="392"/>
        <v>628999007703</v>
      </c>
      <c r="AD2548" t="str">
        <f t="shared" si="393"/>
        <v>Halo+,+Visual+AI+5S+mendeteksi+Violation%3A+METALDET1-LINE+13</v>
      </c>
      <c r="AE2548" t="str">
        <f t="shared" si="394"/>
        <v>https://web.whatsapp.com/send/?phone=628999007703&amp;text=Halo+,+Visual+AI+5S+mendeteksi+Violation%3A+METALDET1-LINE+13&amp;type=phone_number&amp;app_absent=0</v>
      </c>
      <c r="AF2548" t="b">
        <f>IF(ISNA(VLOOKUP(D2548&amp;"-"&amp;AB2548, Ref_Kontak!$A:$E, 4, FALSE)), FALSE, TRUE)</f>
        <v>0</v>
      </c>
      <c r="AG2548" t="str">
        <f>_xlfn.IFNA(VLOOKUP(Z2548,Ref_Kontak!H:H,1,FALSE),"FALSE")</f>
        <v>628999007703</v>
      </c>
      <c r="AH2548" t="str">
        <f t="shared" si="395"/>
        <v>METALDET1-LINE 13</v>
      </c>
      <c r="AI2548">
        <f>IF(I2548="violation",COUNTIF($AH$1:AH2548,AH2548),0)</f>
        <v>909</v>
      </c>
      <c r="AJ2548" t="str">
        <f t="shared" si="396"/>
        <v>violation-METALDET1</v>
      </c>
      <c r="AK2548">
        <f>IF(I2548="violation",COUNTIF($AJ$1:AJ2548,AJ2548),FALSE)</f>
        <v>2063</v>
      </c>
      <c r="AL2548">
        <f t="shared" si="397"/>
        <v>0</v>
      </c>
      <c r="AM2548">
        <f t="shared" si="398"/>
        <v>3</v>
      </c>
      <c r="AN2548" t="str">
        <f t="shared" si="399"/>
        <v>ALERT! 3 Violation founded @METALDET1</v>
      </c>
    </row>
    <row r="2549" spans="1:40">
      <c r="A2549" t="s">
        <v>120</v>
      </c>
      <c r="B2549" t="s">
        <v>121</v>
      </c>
      <c r="C2549" t="s">
        <v>1419</v>
      </c>
      <c r="D2549" t="s">
        <v>52</v>
      </c>
      <c r="E2549">
        <v>1</v>
      </c>
      <c r="G2549" t="s">
        <v>130</v>
      </c>
      <c r="I2549" t="s">
        <v>125</v>
      </c>
      <c r="Z2549" t="str">
        <f>IFERROR(MID(AA2549,FIND("-",H2549,1)+1,20),_xlfn.IFNA(VLOOKUP(F2549&amp;"-"&amp;AA2549,Ref_Kontak!$A:$E,4,FALSE),Ref_Kontak!$H$2))</f>
        <v>628999007703</v>
      </c>
      <c r="AA2549" t="str">
        <f t="shared" si="390"/>
        <v/>
      </c>
      <c r="AB2549" t="str">
        <f t="shared" si="391"/>
        <v/>
      </c>
      <c r="AC2549" t="str">
        <f t="shared" si="392"/>
        <v>628999007703</v>
      </c>
      <c r="AD2549" t="str">
        <f t="shared" si="393"/>
        <v>Halo+,+Visual+AI+5S+mendeteksi+Violation%3A+METALDET1-LINE+14</v>
      </c>
      <c r="AE2549" t="str">
        <f t="shared" si="394"/>
        <v>https://web.whatsapp.com/send/?phone=628999007703&amp;text=Halo+,+Visual+AI+5S+mendeteksi+Violation%3A+METALDET1-LINE+14&amp;type=phone_number&amp;app_absent=0</v>
      </c>
      <c r="AF2549" t="b">
        <f>IF(ISNA(VLOOKUP(D2549&amp;"-"&amp;AB2549, Ref_Kontak!$A:$E, 4, FALSE)), FALSE, TRUE)</f>
        <v>0</v>
      </c>
      <c r="AG2549" t="str">
        <f>_xlfn.IFNA(VLOOKUP(Z2549,Ref_Kontak!H:H,1,FALSE),"FALSE")</f>
        <v>628999007703</v>
      </c>
      <c r="AH2549" t="str">
        <f t="shared" si="395"/>
        <v>METALDET1-LINE 14</v>
      </c>
      <c r="AI2549">
        <f>IF(I2549="violation",COUNTIF($AH$1:AH2549,AH2549),0)</f>
        <v>75</v>
      </c>
      <c r="AJ2549" t="str">
        <f t="shared" si="396"/>
        <v>violation-METALDET1</v>
      </c>
      <c r="AK2549">
        <f>IF(I2549="violation",COUNTIF($AJ$1:AJ2549,AJ2549),FALSE)</f>
        <v>2064</v>
      </c>
      <c r="AL2549">
        <f t="shared" si="397"/>
        <v>0</v>
      </c>
      <c r="AM2549">
        <f t="shared" si="398"/>
        <v>3</v>
      </c>
      <c r="AN2549" t="str">
        <f t="shared" si="399"/>
        <v>ALERT! 3 Violation founded @METALDET1</v>
      </c>
    </row>
    <row r="2550" spans="1:40">
      <c r="A2550" t="s">
        <v>120</v>
      </c>
      <c r="B2550" t="s">
        <v>121</v>
      </c>
      <c r="C2550" t="s">
        <v>1420</v>
      </c>
      <c r="D2550" t="s">
        <v>129</v>
      </c>
      <c r="E2550">
        <v>1</v>
      </c>
      <c r="G2550" t="s">
        <v>130</v>
      </c>
      <c r="I2550" t="s">
        <v>125</v>
      </c>
      <c r="Z2550" t="str">
        <f>IFERROR(MID(AA2550,FIND("-",H2550,1)+1,20),_xlfn.IFNA(VLOOKUP(F2550&amp;"-"&amp;AA2550,Ref_Kontak!$A:$E,4,FALSE),Ref_Kontak!$H$2))</f>
        <v>628999007703</v>
      </c>
      <c r="AA2550" t="str">
        <f t="shared" si="390"/>
        <v/>
      </c>
      <c r="AB2550" t="str">
        <f t="shared" si="391"/>
        <v/>
      </c>
      <c r="AC2550" t="str">
        <f t="shared" si="392"/>
        <v>628999007703</v>
      </c>
      <c r="AD2550" t="str">
        <f t="shared" si="393"/>
        <v>Halo+,+Visual+AI+5S+mendeteksi+Violation%3A+METALDET1-LINE+8</v>
      </c>
      <c r="AE2550" t="str">
        <f t="shared" si="394"/>
        <v>https://web.whatsapp.com/send/?phone=628999007703&amp;text=Halo+,+Visual+AI+5S+mendeteksi+Violation%3A+METALDET1-LINE+8&amp;type=phone_number&amp;app_absent=0</v>
      </c>
      <c r="AF2550" t="b">
        <f>IF(ISNA(VLOOKUP(D2550&amp;"-"&amp;AB2550, Ref_Kontak!$A:$E, 4, FALSE)), FALSE, TRUE)</f>
        <v>0</v>
      </c>
      <c r="AG2550" t="str">
        <f>_xlfn.IFNA(VLOOKUP(Z2550,Ref_Kontak!H:H,1,FALSE),"FALSE")</f>
        <v>628999007703</v>
      </c>
      <c r="AH2550" t="str">
        <f t="shared" si="395"/>
        <v>METALDET1-LINE 8</v>
      </c>
      <c r="AI2550">
        <f>IF(I2550="violation",COUNTIF($AH$1:AH2550,AH2550),0)</f>
        <v>1082</v>
      </c>
      <c r="AJ2550" t="str">
        <f t="shared" si="396"/>
        <v>violation-METALDET1</v>
      </c>
      <c r="AK2550">
        <f>IF(I2550="violation",COUNTIF($AJ$1:AJ2550,AJ2550),FALSE)</f>
        <v>2065</v>
      </c>
      <c r="AL2550">
        <f t="shared" si="397"/>
        <v>0</v>
      </c>
      <c r="AM2550">
        <f t="shared" si="398"/>
        <v>3</v>
      </c>
      <c r="AN2550" t="str">
        <f t="shared" si="399"/>
        <v>ALERT! 3 Violation founded @METALDET1</v>
      </c>
    </row>
    <row r="2551" spans="1:40">
      <c r="A2551" t="s">
        <v>120</v>
      </c>
      <c r="B2551" t="s">
        <v>121</v>
      </c>
      <c r="C2551" t="s">
        <v>1421</v>
      </c>
      <c r="D2551" t="s">
        <v>589</v>
      </c>
      <c r="E2551">
        <v>1</v>
      </c>
      <c r="G2551" t="s">
        <v>130</v>
      </c>
      <c r="I2551" t="s">
        <v>125</v>
      </c>
      <c r="Z2551" t="str">
        <f>IFERROR(MID(AA2551,FIND("-",H2551,1)+1,20),_xlfn.IFNA(VLOOKUP(F2551&amp;"-"&amp;AA2551,Ref_Kontak!$A:$E,4,FALSE),Ref_Kontak!$H$2))</f>
        <v>628999007703</v>
      </c>
      <c r="AA2551" t="str">
        <f t="shared" si="390"/>
        <v/>
      </c>
      <c r="AB2551" t="str">
        <f t="shared" si="391"/>
        <v/>
      </c>
      <c r="AC2551" t="str">
        <f t="shared" si="392"/>
        <v>628999007703</v>
      </c>
      <c r="AD2551" t="str">
        <f t="shared" si="393"/>
        <v>Halo+,+Visual+AI+5S+mendeteksi+Violation%3A+METALDET1-LINE+13</v>
      </c>
      <c r="AE2551" t="str">
        <f t="shared" si="394"/>
        <v>https://web.whatsapp.com/send/?phone=628999007703&amp;text=Halo+,+Visual+AI+5S+mendeteksi+Violation%3A+METALDET1-LINE+13&amp;type=phone_number&amp;app_absent=0</v>
      </c>
      <c r="AF2551" t="b">
        <f>IF(ISNA(VLOOKUP(D2551&amp;"-"&amp;AB2551, Ref_Kontak!$A:$E, 4, FALSE)), FALSE, TRUE)</f>
        <v>0</v>
      </c>
      <c r="AG2551" t="str">
        <f>_xlfn.IFNA(VLOOKUP(Z2551,Ref_Kontak!H:H,1,FALSE),"FALSE")</f>
        <v>628999007703</v>
      </c>
      <c r="AH2551" t="str">
        <f t="shared" si="395"/>
        <v>METALDET1-LINE 13</v>
      </c>
      <c r="AI2551">
        <f>IF(I2551="violation",COUNTIF($AH$1:AH2551,AH2551),0)</f>
        <v>910</v>
      </c>
      <c r="AJ2551" t="str">
        <f t="shared" si="396"/>
        <v>violation-METALDET1</v>
      </c>
      <c r="AK2551">
        <f>IF(I2551="violation",COUNTIF($AJ$1:AJ2551,AJ2551),FALSE)</f>
        <v>2066</v>
      </c>
      <c r="AL2551">
        <f t="shared" si="397"/>
        <v>0</v>
      </c>
      <c r="AM2551">
        <f t="shared" si="398"/>
        <v>3</v>
      </c>
      <c r="AN2551" t="str">
        <f t="shared" si="399"/>
        <v>ALERT! 3 Violation founded @METALDET1</v>
      </c>
    </row>
    <row r="2552" spans="1:40">
      <c r="A2552" t="s">
        <v>120</v>
      </c>
      <c r="B2552" t="s">
        <v>121</v>
      </c>
      <c r="C2552" t="s">
        <v>1421</v>
      </c>
      <c r="D2552" t="s">
        <v>129</v>
      </c>
      <c r="E2552">
        <v>1</v>
      </c>
      <c r="G2552" t="s">
        <v>130</v>
      </c>
      <c r="I2552" t="s">
        <v>125</v>
      </c>
      <c r="Z2552" t="str">
        <f>IFERROR(MID(AA2552,FIND("-",H2552,1)+1,20),_xlfn.IFNA(VLOOKUP(F2552&amp;"-"&amp;AA2552,Ref_Kontak!$A:$E,4,FALSE),Ref_Kontak!$H$2))</f>
        <v>628999007703</v>
      </c>
      <c r="AA2552" t="str">
        <f t="shared" si="390"/>
        <v/>
      </c>
      <c r="AB2552" t="str">
        <f t="shared" si="391"/>
        <v/>
      </c>
      <c r="AC2552" t="str">
        <f t="shared" si="392"/>
        <v>628999007703</v>
      </c>
      <c r="AD2552" t="str">
        <f t="shared" si="393"/>
        <v>Halo+,+Visual+AI+5S+mendeteksi+Violation%3A+METALDET1-LINE+8</v>
      </c>
      <c r="AE2552" t="str">
        <f t="shared" si="394"/>
        <v>https://web.whatsapp.com/send/?phone=628999007703&amp;text=Halo+,+Visual+AI+5S+mendeteksi+Violation%3A+METALDET1-LINE+8&amp;type=phone_number&amp;app_absent=0</v>
      </c>
      <c r="AF2552" t="b">
        <f>IF(ISNA(VLOOKUP(D2552&amp;"-"&amp;AB2552, Ref_Kontak!$A:$E, 4, FALSE)), FALSE, TRUE)</f>
        <v>0</v>
      </c>
      <c r="AG2552" t="str">
        <f>_xlfn.IFNA(VLOOKUP(Z2552,Ref_Kontak!H:H,1,FALSE),"FALSE")</f>
        <v>628999007703</v>
      </c>
      <c r="AH2552" t="str">
        <f t="shared" si="395"/>
        <v>METALDET1-LINE 8</v>
      </c>
      <c r="AI2552">
        <f>IF(I2552="violation",COUNTIF($AH$1:AH2552,AH2552),0)</f>
        <v>1083</v>
      </c>
      <c r="AJ2552" t="str">
        <f t="shared" si="396"/>
        <v>violation-METALDET1</v>
      </c>
      <c r="AK2552">
        <f>IF(I2552="violation",COUNTIF($AJ$1:AJ2552,AJ2552),FALSE)</f>
        <v>2067</v>
      </c>
      <c r="AL2552">
        <f t="shared" si="397"/>
        <v>0</v>
      </c>
      <c r="AM2552">
        <f t="shared" si="398"/>
        <v>3</v>
      </c>
      <c r="AN2552" t="str">
        <f t="shared" si="399"/>
        <v>ALERT! 3 Violation founded @METALDET1</v>
      </c>
    </row>
    <row r="2553" spans="1:40">
      <c r="A2553" t="s">
        <v>120</v>
      </c>
      <c r="B2553" t="s">
        <v>121</v>
      </c>
      <c r="C2553" t="s">
        <v>1421</v>
      </c>
      <c r="D2553" t="s">
        <v>52</v>
      </c>
      <c r="E2553">
        <v>1</v>
      </c>
      <c r="G2553" t="s">
        <v>130</v>
      </c>
      <c r="I2553" t="s">
        <v>125</v>
      </c>
      <c r="Z2553" t="str">
        <f>IFERROR(MID(AA2553,FIND("-",H2553,1)+1,20),_xlfn.IFNA(VLOOKUP(F2553&amp;"-"&amp;AA2553,Ref_Kontak!$A:$E,4,FALSE),Ref_Kontak!$H$2))</f>
        <v>628999007703</v>
      </c>
      <c r="AA2553" t="str">
        <f t="shared" si="390"/>
        <v/>
      </c>
      <c r="AB2553" t="str">
        <f t="shared" si="391"/>
        <v/>
      </c>
      <c r="AC2553" t="str">
        <f t="shared" si="392"/>
        <v>628999007703</v>
      </c>
      <c r="AD2553" t="str">
        <f t="shared" si="393"/>
        <v>Halo+,+Visual+AI+5S+mendeteksi+Violation%3A+METALDET1-LINE+14</v>
      </c>
      <c r="AE2553" t="str">
        <f t="shared" si="394"/>
        <v>https://web.whatsapp.com/send/?phone=628999007703&amp;text=Halo+,+Visual+AI+5S+mendeteksi+Violation%3A+METALDET1-LINE+14&amp;type=phone_number&amp;app_absent=0</v>
      </c>
      <c r="AF2553" t="b">
        <f>IF(ISNA(VLOOKUP(D2553&amp;"-"&amp;AB2553, Ref_Kontak!$A:$E, 4, FALSE)), FALSE, TRUE)</f>
        <v>0</v>
      </c>
      <c r="AG2553" t="str">
        <f>_xlfn.IFNA(VLOOKUP(Z2553,Ref_Kontak!H:H,1,FALSE),"FALSE")</f>
        <v>628999007703</v>
      </c>
      <c r="AH2553" t="str">
        <f t="shared" si="395"/>
        <v>METALDET1-LINE 14</v>
      </c>
      <c r="AI2553">
        <f>IF(I2553="violation",COUNTIF($AH$1:AH2553,AH2553),0)</f>
        <v>76</v>
      </c>
      <c r="AJ2553" t="str">
        <f t="shared" si="396"/>
        <v>violation-METALDET1</v>
      </c>
      <c r="AK2553">
        <f>IF(I2553="violation",COUNTIF($AJ$1:AJ2553,AJ2553),FALSE)</f>
        <v>2068</v>
      </c>
      <c r="AL2553">
        <f t="shared" si="397"/>
        <v>0</v>
      </c>
      <c r="AM2553">
        <f t="shared" si="398"/>
        <v>3</v>
      </c>
      <c r="AN2553" t="str">
        <f t="shared" si="399"/>
        <v>ALERT! 3 Violation founded @METALDET1</v>
      </c>
    </row>
    <row r="2554" spans="1:40">
      <c r="A2554" t="s">
        <v>120</v>
      </c>
      <c r="B2554" t="s">
        <v>121</v>
      </c>
      <c r="C2554" t="s">
        <v>1421</v>
      </c>
      <c r="D2554" t="s">
        <v>52</v>
      </c>
      <c r="E2554">
        <v>1</v>
      </c>
      <c r="G2554" t="s">
        <v>130</v>
      </c>
      <c r="I2554" t="s">
        <v>125</v>
      </c>
      <c r="Z2554" t="str">
        <f>IFERROR(MID(AA2554,FIND("-",H2554,1)+1,20),_xlfn.IFNA(VLOOKUP(F2554&amp;"-"&amp;AA2554,Ref_Kontak!$A:$E,4,FALSE),Ref_Kontak!$H$2))</f>
        <v>628999007703</v>
      </c>
      <c r="AA2554" t="str">
        <f t="shared" si="390"/>
        <v/>
      </c>
      <c r="AB2554" t="str">
        <f t="shared" si="391"/>
        <v/>
      </c>
      <c r="AC2554" t="str">
        <f t="shared" si="392"/>
        <v>628999007703</v>
      </c>
      <c r="AD2554" t="str">
        <f t="shared" si="393"/>
        <v>Halo+,+Visual+AI+5S+mendeteksi+Violation%3A+METALDET1-LINE+14</v>
      </c>
      <c r="AE2554" t="str">
        <f t="shared" si="394"/>
        <v>https://web.whatsapp.com/send/?phone=628999007703&amp;text=Halo+,+Visual+AI+5S+mendeteksi+Violation%3A+METALDET1-LINE+14&amp;type=phone_number&amp;app_absent=0</v>
      </c>
      <c r="AF2554" t="b">
        <f>IF(ISNA(VLOOKUP(D2554&amp;"-"&amp;AB2554, Ref_Kontak!$A:$E, 4, FALSE)), FALSE, TRUE)</f>
        <v>0</v>
      </c>
      <c r="AG2554" t="str">
        <f>_xlfn.IFNA(VLOOKUP(Z2554,Ref_Kontak!H:H,1,FALSE),"FALSE")</f>
        <v>628999007703</v>
      </c>
      <c r="AH2554" t="str">
        <f t="shared" si="395"/>
        <v>METALDET1-LINE 14</v>
      </c>
      <c r="AI2554">
        <f>IF(I2554="violation",COUNTIF($AH$1:AH2554,AH2554),0)</f>
        <v>77</v>
      </c>
      <c r="AJ2554" t="str">
        <f t="shared" si="396"/>
        <v>violation-METALDET1</v>
      </c>
      <c r="AK2554">
        <f>IF(I2554="violation",COUNTIF($AJ$1:AJ2554,AJ2554),FALSE)</f>
        <v>2069</v>
      </c>
      <c r="AL2554">
        <f t="shared" si="397"/>
        <v>0</v>
      </c>
      <c r="AM2554">
        <f t="shared" si="398"/>
        <v>3</v>
      </c>
      <c r="AN2554" t="str">
        <f t="shared" si="399"/>
        <v>ALERT! 3 Violation founded @METALDET1</v>
      </c>
    </row>
    <row r="2555" spans="1:40">
      <c r="A2555" t="s">
        <v>120</v>
      </c>
      <c r="B2555" t="s">
        <v>121</v>
      </c>
      <c r="C2555" t="s">
        <v>1422</v>
      </c>
      <c r="D2555" t="s">
        <v>129</v>
      </c>
      <c r="E2555">
        <v>1</v>
      </c>
      <c r="G2555" t="s">
        <v>130</v>
      </c>
      <c r="I2555" t="s">
        <v>125</v>
      </c>
      <c r="Z2555" t="str">
        <f>IFERROR(MID(AA2555,FIND("-",H2555,1)+1,20),_xlfn.IFNA(VLOOKUP(F2555&amp;"-"&amp;AA2555,Ref_Kontak!$A:$E,4,FALSE),Ref_Kontak!$H$2))</f>
        <v>628999007703</v>
      </c>
      <c r="AA2555" t="str">
        <f t="shared" si="390"/>
        <v/>
      </c>
      <c r="AB2555" t="str">
        <f t="shared" si="391"/>
        <v/>
      </c>
      <c r="AC2555" t="str">
        <f t="shared" si="392"/>
        <v>628999007703</v>
      </c>
      <c r="AD2555" t="str">
        <f t="shared" si="393"/>
        <v>Halo+,+Visual+AI+5S+mendeteksi+Violation%3A+METALDET1-LINE+8</v>
      </c>
      <c r="AE2555" t="str">
        <f t="shared" si="394"/>
        <v>https://web.whatsapp.com/send/?phone=628999007703&amp;text=Halo+,+Visual+AI+5S+mendeteksi+Violation%3A+METALDET1-LINE+8&amp;type=phone_number&amp;app_absent=0</v>
      </c>
      <c r="AF2555" t="b">
        <f>IF(ISNA(VLOOKUP(D2555&amp;"-"&amp;AB2555, Ref_Kontak!$A:$E, 4, FALSE)), FALSE, TRUE)</f>
        <v>0</v>
      </c>
      <c r="AG2555" t="str">
        <f>_xlfn.IFNA(VLOOKUP(Z2555,Ref_Kontak!H:H,1,FALSE),"FALSE")</f>
        <v>628999007703</v>
      </c>
      <c r="AH2555" t="str">
        <f t="shared" si="395"/>
        <v>METALDET1-LINE 8</v>
      </c>
      <c r="AI2555">
        <f>IF(I2555="violation",COUNTIF($AH$1:AH2555,AH2555),0)</f>
        <v>1084</v>
      </c>
      <c r="AJ2555" t="str">
        <f t="shared" si="396"/>
        <v>violation-METALDET1</v>
      </c>
      <c r="AK2555">
        <f>IF(I2555="violation",COUNTIF($AJ$1:AJ2555,AJ2555),FALSE)</f>
        <v>2070</v>
      </c>
      <c r="AL2555">
        <f t="shared" si="397"/>
        <v>0</v>
      </c>
      <c r="AM2555">
        <f t="shared" si="398"/>
        <v>3</v>
      </c>
      <c r="AN2555" t="str">
        <f t="shared" si="399"/>
        <v>ALERT! 3 Violation founded @METALDET1</v>
      </c>
    </row>
    <row r="2556" spans="1:40">
      <c r="A2556" t="s">
        <v>120</v>
      </c>
      <c r="B2556" t="s">
        <v>121</v>
      </c>
      <c r="C2556" t="s">
        <v>1422</v>
      </c>
      <c r="D2556" t="s">
        <v>589</v>
      </c>
      <c r="E2556">
        <v>1</v>
      </c>
      <c r="G2556" t="s">
        <v>130</v>
      </c>
      <c r="I2556" t="s">
        <v>125</v>
      </c>
      <c r="Z2556" t="str">
        <f>IFERROR(MID(AA2556,FIND("-",H2556,1)+1,20),_xlfn.IFNA(VLOOKUP(F2556&amp;"-"&amp;AA2556,Ref_Kontak!$A:$E,4,FALSE),Ref_Kontak!$H$2))</f>
        <v>628999007703</v>
      </c>
      <c r="AA2556" t="str">
        <f t="shared" si="390"/>
        <v/>
      </c>
      <c r="AB2556" t="str">
        <f t="shared" si="391"/>
        <v/>
      </c>
      <c r="AC2556" t="str">
        <f t="shared" si="392"/>
        <v>628999007703</v>
      </c>
      <c r="AD2556" t="str">
        <f t="shared" si="393"/>
        <v>Halo+,+Visual+AI+5S+mendeteksi+Violation%3A+METALDET1-LINE+13</v>
      </c>
      <c r="AE2556" t="str">
        <f t="shared" si="394"/>
        <v>https://web.whatsapp.com/send/?phone=628999007703&amp;text=Halo+,+Visual+AI+5S+mendeteksi+Violation%3A+METALDET1-LINE+13&amp;type=phone_number&amp;app_absent=0</v>
      </c>
      <c r="AF2556" t="b">
        <f>IF(ISNA(VLOOKUP(D2556&amp;"-"&amp;AB2556, Ref_Kontak!$A:$E, 4, FALSE)), FALSE, TRUE)</f>
        <v>0</v>
      </c>
      <c r="AG2556" t="str">
        <f>_xlfn.IFNA(VLOOKUP(Z2556,Ref_Kontak!H:H,1,FALSE),"FALSE")</f>
        <v>628999007703</v>
      </c>
      <c r="AH2556" t="str">
        <f t="shared" si="395"/>
        <v>METALDET1-LINE 13</v>
      </c>
      <c r="AI2556">
        <f>IF(I2556="violation",COUNTIF($AH$1:AH2556,AH2556),0)</f>
        <v>911</v>
      </c>
      <c r="AJ2556" t="str">
        <f t="shared" si="396"/>
        <v>violation-METALDET1</v>
      </c>
      <c r="AK2556">
        <f>IF(I2556="violation",COUNTIF($AJ$1:AJ2556,AJ2556),FALSE)</f>
        <v>2071</v>
      </c>
      <c r="AL2556">
        <f t="shared" si="397"/>
        <v>0</v>
      </c>
      <c r="AM2556">
        <f t="shared" si="398"/>
        <v>3</v>
      </c>
      <c r="AN2556" t="str">
        <f t="shared" si="399"/>
        <v>ALERT! 3 Violation founded @METALDET1</v>
      </c>
    </row>
    <row r="2557" spans="1:40">
      <c r="A2557" t="s">
        <v>120</v>
      </c>
      <c r="B2557" t="s">
        <v>121</v>
      </c>
      <c r="C2557" t="s">
        <v>1422</v>
      </c>
      <c r="D2557" t="s">
        <v>52</v>
      </c>
      <c r="E2557">
        <v>1</v>
      </c>
      <c r="G2557" t="s">
        <v>130</v>
      </c>
      <c r="I2557" t="s">
        <v>125</v>
      </c>
      <c r="Z2557" t="str">
        <f>IFERROR(MID(AA2557,FIND("-",H2557,1)+1,20),_xlfn.IFNA(VLOOKUP(F2557&amp;"-"&amp;AA2557,Ref_Kontak!$A:$E,4,FALSE),Ref_Kontak!$H$2))</f>
        <v>628999007703</v>
      </c>
      <c r="AA2557" t="str">
        <f t="shared" si="390"/>
        <v/>
      </c>
      <c r="AB2557" t="str">
        <f t="shared" si="391"/>
        <v/>
      </c>
      <c r="AC2557" t="str">
        <f t="shared" si="392"/>
        <v>628999007703</v>
      </c>
      <c r="AD2557" t="str">
        <f t="shared" si="393"/>
        <v>Halo+,+Visual+AI+5S+mendeteksi+Violation%3A+METALDET1-LINE+14</v>
      </c>
      <c r="AE2557" t="str">
        <f t="shared" si="394"/>
        <v>https://web.whatsapp.com/send/?phone=628999007703&amp;text=Halo+,+Visual+AI+5S+mendeteksi+Violation%3A+METALDET1-LINE+14&amp;type=phone_number&amp;app_absent=0</v>
      </c>
      <c r="AF2557" t="b">
        <f>IF(ISNA(VLOOKUP(D2557&amp;"-"&amp;AB2557, Ref_Kontak!$A:$E, 4, FALSE)), FALSE, TRUE)</f>
        <v>0</v>
      </c>
      <c r="AG2557" t="str">
        <f>_xlfn.IFNA(VLOOKUP(Z2557,Ref_Kontak!H:H,1,FALSE),"FALSE")</f>
        <v>628999007703</v>
      </c>
      <c r="AH2557" t="str">
        <f t="shared" si="395"/>
        <v>METALDET1-LINE 14</v>
      </c>
      <c r="AI2557">
        <f>IF(I2557="violation",COUNTIF($AH$1:AH2557,AH2557),0)</f>
        <v>78</v>
      </c>
      <c r="AJ2557" t="str">
        <f t="shared" si="396"/>
        <v>violation-METALDET1</v>
      </c>
      <c r="AK2557">
        <f>IF(I2557="violation",COUNTIF($AJ$1:AJ2557,AJ2557),FALSE)</f>
        <v>2072</v>
      </c>
      <c r="AL2557">
        <f t="shared" si="397"/>
        <v>0</v>
      </c>
      <c r="AM2557">
        <f t="shared" si="398"/>
        <v>3</v>
      </c>
      <c r="AN2557" t="str">
        <f t="shared" si="399"/>
        <v>ALERT! 3 Violation founded @METALDET1</v>
      </c>
    </row>
    <row r="2558" spans="1:40">
      <c r="A2558" t="s">
        <v>120</v>
      </c>
      <c r="B2558" t="s">
        <v>121</v>
      </c>
      <c r="C2558" t="s">
        <v>1423</v>
      </c>
      <c r="D2558" t="s">
        <v>129</v>
      </c>
      <c r="E2558">
        <v>1</v>
      </c>
      <c r="G2558" t="s">
        <v>130</v>
      </c>
      <c r="I2558" t="s">
        <v>125</v>
      </c>
      <c r="Z2558" t="str">
        <f>IFERROR(MID(AA2558,FIND("-",H2558,1)+1,20),_xlfn.IFNA(VLOOKUP(F2558&amp;"-"&amp;AA2558,Ref_Kontak!$A:$E,4,FALSE),Ref_Kontak!$H$2))</f>
        <v>628999007703</v>
      </c>
      <c r="AA2558" t="str">
        <f t="shared" si="390"/>
        <v/>
      </c>
      <c r="AB2558" t="str">
        <f t="shared" si="391"/>
        <v/>
      </c>
      <c r="AC2558" t="str">
        <f t="shared" si="392"/>
        <v>628999007703</v>
      </c>
      <c r="AD2558" t="str">
        <f t="shared" si="393"/>
        <v>Halo+,+Visual+AI+5S+mendeteksi+Violation%3A+METALDET1-LINE+8</v>
      </c>
      <c r="AE2558" t="str">
        <f t="shared" si="394"/>
        <v>https://web.whatsapp.com/send/?phone=628999007703&amp;text=Halo+,+Visual+AI+5S+mendeteksi+Violation%3A+METALDET1-LINE+8&amp;type=phone_number&amp;app_absent=0</v>
      </c>
      <c r="AF2558" t="b">
        <f>IF(ISNA(VLOOKUP(D2558&amp;"-"&amp;AB2558, Ref_Kontak!$A:$E, 4, FALSE)), FALSE, TRUE)</f>
        <v>0</v>
      </c>
      <c r="AG2558" t="str">
        <f>_xlfn.IFNA(VLOOKUP(Z2558,Ref_Kontak!H:H,1,FALSE),"FALSE")</f>
        <v>628999007703</v>
      </c>
      <c r="AH2558" t="str">
        <f t="shared" si="395"/>
        <v>METALDET1-LINE 8</v>
      </c>
      <c r="AI2558">
        <f>IF(I2558="violation",COUNTIF($AH$1:AH2558,AH2558),0)</f>
        <v>1085</v>
      </c>
      <c r="AJ2558" t="str">
        <f t="shared" si="396"/>
        <v>violation-METALDET1</v>
      </c>
      <c r="AK2558">
        <f>IF(I2558="violation",COUNTIF($AJ$1:AJ2558,AJ2558),FALSE)</f>
        <v>2073</v>
      </c>
      <c r="AL2558">
        <f t="shared" si="397"/>
        <v>0</v>
      </c>
      <c r="AM2558">
        <f t="shared" si="398"/>
        <v>3</v>
      </c>
      <c r="AN2558" t="str">
        <f t="shared" si="399"/>
        <v>ALERT! 3 Violation founded @METALDET1</v>
      </c>
    </row>
    <row r="2559" spans="1:40">
      <c r="A2559" t="s">
        <v>120</v>
      </c>
      <c r="B2559" t="s">
        <v>121</v>
      </c>
      <c r="C2559" t="s">
        <v>1424</v>
      </c>
      <c r="D2559" t="s">
        <v>589</v>
      </c>
      <c r="E2559">
        <v>1</v>
      </c>
      <c r="G2559" t="s">
        <v>130</v>
      </c>
      <c r="I2559" t="s">
        <v>125</v>
      </c>
      <c r="Z2559" t="str">
        <f>IFERROR(MID(AA2559,FIND("-",H2559,1)+1,20),_xlfn.IFNA(VLOOKUP(F2559&amp;"-"&amp;AA2559,Ref_Kontak!$A:$E,4,FALSE),Ref_Kontak!$H$2))</f>
        <v>628999007703</v>
      </c>
      <c r="AA2559" t="str">
        <f t="shared" si="390"/>
        <v/>
      </c>
      <c r="AB2559" t="str">
        <f t="shared" si="391"/>
        <v/>
      </c>
      <c r="AC2559" t="str">
        <f t="shared" si="392"/>
        <v>628999007703</v>
      </c>
      <c r="AD2559" t="str">
        <f t="shared" si="393"/>
        <v>Halo+,+Visual+AI+5S+mendeteksi+Violation%3A+METALDET1-LINE+13</v>
      </c>
      <c r="AE2559" t="str">
        <f t="shared" si="394"/>
        <v>https://web.whatsapp.com/send/?phone=628999007703&amp;text=Halo+,+Visual+AI+5S+mendeteksi+Violation%3A+METALDET1-LINE+13&amp;type=phone_number&amp;app_absent=0</v>
      </c>
      <c r="AF2559" t="b">
        <f>IF(ISNA(VLOOKUP(D2559&amp;"-"&amp;AB2559, Ref_Kontak!$A:$E, 4, FALSE)), FALSE, TRUE)</f>
        <v>0</v>
      </c>
      <c r="AG2559" t="str">
        <f>_xlfn.IFNA(VLOOKUP(Z2559,Ref_Kontak!H:H,1,FALSE),"FALSE")</f>
        <v>628999007703</v>
      </c>
      <c r="AH2559" t="str">
        <f t="shared" si="395"/>
        <v>METALDET1-LINE 13</v>
      </c>
      <c r="AI2559">
        <f>IF(I2559="violation",COUNTIF($AH$1:AH2559,AH2559),0)</f>
        <v>912</v>
      </c>
      <c r="AJ2559" t="str">
        <f t="shared" si="396"/>
        <v>violation-METALDET1</v>
      </c>
      <c r="AK2559">
        <f>IF(I2559="violation",COUNTIF($AJ$1:AJ2559,AJ2559),FALSE)</f>
        <v>2074</v>
      </c>
      <c r="AL2559">
        <f t="shared" si="397"/>
        <v>0</v>
      </c>
      <c r="AM2559">
        <f t="shared" si="398"/>
        <v>3</v>
      </c>
      <c r="AN2559" t="str">
        <f t="shared" si="399"/>
        <v>ALERT! 3 Violation founded @METALDET1</v>
      </c>
    </row>
    <row r="2560" spans="1:40">
      <c r="A2560" t="s">
        <v>120</v>
      </c>
      <c r="B2560" t="s">
        <v>121</v>
      </c>
      <c r="C2560" t="s">
        <v>1424</v>
      </c>
      <c r="D2560" t="s">
        <v>129</v>
      </c>
      <c r="E2560">
        <v>1</v>
      </c>
      <c r="G2560" t="s">
        <v>130</v>
      </c>
      <c r="I2560" t="s">
        <v>125</v>
      </c>
      <c r="Z2560" t="str">
        <f>IFERROR(MID(AA2560,FIND("-",H2560,1)+1,20),_xlfn.IFNA(VLOOKUP(F2560&amp;"-"&amp;AA2560,Ref_Kontak!$A:$E,4,FALSE),Ref_Kontak!$H$2))</f>
        <v>628999007703</v>
      </c>
      <c r="AA2560" t="str">
        <f t="shared" si="390"/>
        <v/>
      </c>
      <c r="AB2560" t="str">
        <f t="shared" si="391"/>
        <v/>
      </c>
      <c r="AC2560" t="str">
        <f t="shared" si="392"/>
        <v>628999007703</v>
      </c>
      <c r="AD2560" t="str">
        <f t="shared" si="393"/>
        <v>Halo+,+Visual+AI+5S+mendeteksi+Violation%3A+METALDET1-LINE+8</v>
      </c>
      <c r="AE2560" t="str">
        <f t="shared" si="394"/>
        <v>https://web.whatsapp.com/send/?phone=628999007703&amp;text=Halo+,+Visual+AI+5S+mendeteksi+Violation%3A+METALDET1-LINE+8&amp;type=phone_number&amp;app_absent=0</v>
      </c>
      <c r="AF2560" t="b">
        <f>IF(ISNA(VLOOKUP(D2560&amp;"-"&amp;AB2560, Ref_Kontak!$A:$E, 4, FALSE)), FALSE, TRUE)</f>
        <v>0</v>
      </c>
      <c r="AG2560" t="str">
        <f>_xlfn.IFNA(VLOOKUP(Z2560,Ref_Kontak!H:H,1,FALSE),"FALSE")</f>
        <v>628999007703</v>
      </c>
      <c r="AH2560" t="str">
        <f t="shared" si="395"/>
        <v>METALDET1-LINE 8</v>
      </c>
      <c r="AI2560">
        <f>IF(I2560="violation",COUNTIF($AH$1:AH2560,AH2560),0)</f>
        <v>1086</v>
      </c>
      <c r="AJ2560" t="str">
        <f t="shared" si="396"/>
        <v>violation-METALDET1</v>
      </c>
      <c r="AK2560">
        <f>IF(I2560="violation",COUNTIF($AJ$1:AJ2560,AJ2560),FALSE)</f>
        <v>2075</v>
      </c>
      <c r="AL2560">
        <f t="shared" si="397"/>
        <v>0</v>
      </c>
      <c r="AM2560">
        <f t="shared" si="398"/>
        <v>3</v>
      </c>
      <c r="AN2560" t="str">
        <f t="shared" si="399"/>
        <v>ALERT! 3 Violation founded @METALDET1</v>
      </c>
    </row>
    <row r="2561" spans="1:40">
      <c r="A2561" t="s">
        <v>120</v>
      </c>
      <c r="B2561" t="s">
        <v>121</v>
      </c>
      <c r="C2561" t="s">
        <v>1424</v>
      </c>
      <c r="D2561" t="s">
        <v>52</v>
      </c>
      <c r="E2561">
        <v>1</v>
      </c>
      <c r="G2561" t="s">
        <v>130</v>
      </c>
      <c r="I2561" t="s">
        <v>125</v>
      </c>
      <c r="Z2561" t="str">
        <f>IFERROR(MID(AA2561,FIND("-",H2561,1)+1,20),_xlfn.IFNA(VLOOKUP(F2561&amp;"-"&amp;AA2561,Ref_Kontak!$A:$E,4,FALSE),Ref_Kontak!$H$2))</f>
        <v>628999007703</v>
      </c>
      <c r="AA2561" t="str">
        <f t="shared" si="390"/>
        <v/>
      </c>
      <c r="AB2561" t="str">
        <f t="shared" si="391"/>
        <v/>
      </c>
      <c r="AC2561" t="str">
        <f t="shared" si="392"/>
        <v>628999007703</v>
      </c>
      <c r="AD2561" t="str">
        <f t="shared" si="393"/>
        <v>Halo+,+Visual+AI+5S+mendeteksi+Violation%3A+METALDET1-LINE+14</v>
      </c>
      <c r="AE2561" t="str">
        <f t="shared" si="394"/>
        <v>https://web.whatsapp.com/send/?phone=628999007703&amp;text=Halo+,+Visual+AI+5S+mendeteksi+Violation%3A+METALDET1-LINE+14&amp;type=phone_number&amp;app_absent=0</v>
      </c>
      <c r="AF2561" t="b">
        <f>IF(ISNA(VLOOKUP(D2561&amp;"-"&amp;AB2561, Ref_Kontak!$A:$E, 4, FALSE)), FALSE, TRUE)</f>
        <v>0</v>
      </c>
      <c r="AG2561" t="str">
        <f>_xlfn.IFNA(VLOOKUP(Z2561,Ref_Kontak!H:H,1,FALSE),"FALSE")</f>
        <v>628999007703</v>
      </c>
      <c r="AH2561" t="str">
        <f t="shared" si="395"/>
        <v>METALDET1-LINE 14</v>
      </c>
      <c r="AI2561">
        <f>IF(I2561="violation",COUNTIF($AH$1:AH2561,AH2561),0)</f>
        <v>79</v>
      </c>
      <c r="AJ2561" t="str">
        <f t="shared" si="396"/>
        <v>violation-METALDET1</v>
      </c>
      <c r="AK2561">
        <f>IF(I2561="violation",COUNTIF($AJ$1:AJ2561,AJ2561),FALSE)</f>
        <v>2076</v>
      </c>
      <c r="AL2561">
        <f t="shared" si="397"/>
        <v>0</v>
      </c>
      <c r="AM2561">
        <f t="shared" si="398"/>
        <v>3</v>
      </c>
      <c r="AN2561" t="str">
        <f t="shared" si="399"/>
        <v>ALERT! 3 Violation founded @METALDET1</v>
      </c>
    </row>
    <row r="2562" spans="1:40">
      <c r="A2562" t="s">
        <v>120</v>
      </c>
      <c r="B2562" t="s">
        <v>121</v>
      </c>
      <c r="C2562" t="s">
        <v>1424</v>
      </c>
      <c r="D2562" t="s">
        <v>589</v>
      </c>
      <c r="E2562">
        <v>1</v>
      </c>
      <c r="G2562" t="s">
        <v>130</v>
      </c>
      <c r="I2562" t="s">
        <v>125</v>
      </c>
      <c r="Z2562" t="str">
        <f>IFERROR(MID(AA2562,FIND("-",H2562,1)+1,20),_xlfn.IFNA(VLOOKUP(F2562&amp;"-"&amp;AA2562,Ref_Kontak!$A:$E,4,FALSE),Ref_Kontak!$H$2))</f>
        <v>628999007703</v>
      </c>
      <c r="AA2562" t="str">
        <f t="shared" ref="AA2562:AA2625" si="400">CLEAN(SUBSTITUTE(H2562," ",""))</f>
        <v/>
      </c>
      <c r="AB2562" t="str">
        <f t="shared" ref="AB2562:AB2625" si="401">IFERROR(LEFT(AA2562,FIND("-",H2562,1)-1),CLEAN(SUBSTITUTE(SUBSTITUTE(H2562," ",""),"-","")))</f>
        <v/>
      </c>
      <c r="AC2562" t="str">
        <f t="shared" ref="AC2562:AC2625" si="402">IF(LEFT(Z2562,1)="0","62"&amp; MID(Z2562,2,999),Z2562)</f>
        <v>628999007703</v>
      </c>
      <c r="AD2562" t="str">
        <f t="shared" ref="AD2562:AD2625" si="403">"Halo+"&amp;AB2562&amp;","&amp;"+Visual+AI+5S+mendeteksi+Violation%3A+"&amp;SUBSTITUTE(AH2562," ","+")</f>
        <v>Halo+,+Visual+AI+5S+mendeteksi+Violation%3A+METALDET1-LINE+13</v>
      </c>
      <c r="AE2562" t="str">
        <f t="shared" ref="AE2562:AE2625" si="404">"https://web.whatsapp.com/send/?phone="&amp;AC2562&amp;"&amp;text="&amp;AD2562&amp;"&amp;type=phone_number&amp;app_absent=0"</f>
        <v>https://web.whatsapp.com/send/?phone=628999007703&amp;text=Halo+,+Visual+AI+5S+mendeteksi+Violation%3A+METALDET1-LINE+13&amp;type=phone_number&amp;app_absent=0</v>
      </c>
      <c r="AF2562" t="b">
        <f>IF(ISNA(VLOOKUP(D2562&amp;"-"&amp;AB2562, Ref_Kontak!$A:$E, 4, FALSE)), FALSE, TRUE)</f>
        <v>0</v>
      </c>
      <c r="AG2562" t="str">
        <f>_xlfn.IFNA(VLOOKUP(Z2562,Ref_Kontak!H:H,1,FALSE),"FALSE")</f>
        <v>628999007703</v>
      </c>
      <c r="AH2562" t="str">
        <f t="shared" ref="AH2562:AH2625" si="405">G2562&amp;"-"&amp;D2562</f>
        <v>METALDET1-LINE 13</v>
      </c>
      <c r="AI2562">
        <f>IF(I2562="violation",COUNTIF($AH$1:AH2562,AH2562),0)</f>
        <v>913</v>
      </c>
      <c r="AJ2562" t="str">
        <f t="shared" si="396"/>
        <v>violation-METALDET1</v>
      </c>
      <c r="AK2562">
        <f>IF(I2562="violation",COUNTIF($AJ$1:AJ2562,AJ2562),FALSE)</f>
        <v>2077</v>
      </c>
      <c r="AL2562">
        <f t="shared" si="397"/>
        <v>0</v>
      </c>
      <c r="AM2562">
        <f t="shared" si="398"/>
        <v>3</v>
      </c>
      <c r="AN2562" t="str">
        <f t="shared" si="399"/>
        <v>ALERT! 3 Violation founded @METALDET1</v>
      </c>
    </row>
    <row r="2563" spans="1:40">
      <c r="A2563" t="s">
        <v>120</v>
      </c>
      <c r="B2563" t="s">
        <v>121</v>
      </c>
      <c r="C2563" t="s">
        <v>1424</v>
      </c>
      <c r="D2563" t="s">
        <v>52</v>
      </c>
      <c r="E2563">
        <v>1</v>
      </c>
      <c r="G2563" t="s">
        <v>130</v>
      </c>
      <c r="I2563" t="s">
        <v>125</v>
      </c>
      <c r="Z2563" t="str">
        <f>IFERROR(MID(AA2563,FIND("-",H2563,1)+1,20),_xlfn.IFNA(VLOOKUP(F2563&amp;"-"&amp;AA2563,Ref_Kontak!$A:$E,4,FALSE),Ref_Kontak!$H$2))</f>
        <v>628999007703</v>
      </c>
      <c r="AA2563" t="str">
        <f t="shared" si="400"/>
        <v/>
      </c>
      <c r="AB2563" t="str">
        <f t="shared" si="401"/>
        <v/>
      </c>
      <c r="AC2563" t="str">
        <f t="shared" si="402"/>
        <v>628999007703</v>
      </c>
      <c r="AD2563" t="str">
        <f t="shared" si="403"/>
        <v>Halo+,+Visual+AI+5S+mendeteksi+Violation%3A+METALDET1-LINE+14</v>
      </c>
      <c r="AE2563" t="str">
        <f t="shared" si="404"/>
        <v>https://web.whatsapp.com/send/?phone=628999007703&amp;text=Halo+,+Visual+AI+5S+mendeteksi+Violation%3A+METALDET1-LINE+14&amp;type=phone_number&amp;app_absent=0</v>
      </c>
      <c r="AF2563" t="b">
        <f>IF(ISNA(VLOOKUP(D2563&amp;"-"&amp;AB2563, Ref_Kontak!$A:$E, 4, FALSE)), FALSE, TRUE)</f>
        <v>0</v>
      </c>
      <c r="AG2563" t="str">
        <f>_xlfn.IFNA(VLOOKUP(Z2563,Ref_Kontak!H:H,1,FALSE),"FALSE")</f>
        <v>628999007703</v>
      </c>
      <c r="AH2563" t="str">
        <f t="shared" si="405"/>
        <v>METALDET1-LINE 14</v>
      </c>
      <c r="AI2563">
        <f>IF(I2563="violation",COUNTIF($AH$1:AH2563,AH2563),0)</f>
        <v>80</v>
      </c>
      <c r="AJ2563" t="str">
        <f t="shared" ref="AJ2563:AJ2626" si="406">I2563&amp;"-"&amp;G2563</f>
        <v>violation-METALDET1</v>
      </c>
      <c r="AK2563">
        <f>IF(I2563="violation",COUNTIF($AJ$1:AJ2563,AJ2563),FALSE)</f>
        <v>2078</v>
      </c>
      <c r="AL2563">
        <f t="shared" ref="AL2563:AL2626" si="407">IF(AI2563=1,1,0)</f>
        <v>0</v>
      </c>
      <c r="AM2563">
        <f t="shared" ref="AM2563:AM2626" si="408">SUMIF($AJ$2:$AJ$5516,AJ2563,$AL$2:$AL$5516)</f>
        <v>3</v>
      </c>
      <c r="AN2563" t="str">
        <f t="shared" ref="AN2563:AN2626" si="409">"ALERT! " &amp;AM2563&amp; " Violation founded @"&amp;G2563</f>
        <v>ALERT! 3 Violation founded @METALDET1</v>
      </c>
    </row>
    <row r="2564" spans="1:40">
      <c r="A2564" t="s">
        <v>120</v>
      </c>
      <c r="B2564" t="s">
        <v>121</v>
      </c>
      <c r="C2564" t="s">
        <v>1425</v>
      </c>
      <c r="D2564" t="s">
        <v>129</v>
      </c>
      <c r="E2564">
        <v>1</v>
      </c>
      <c r="G2564" t="s">
        <v>130</v>
      </c>
      <c r="I2564" t="s">
        <v>125</v>
      </c>
      <c r="Z2564" t="str">
        <f>IFERROR(MID(AA2564,FIND("-",H2564,1)+1,20),_xlfn.IFNA(VLOOKUP(F2564&amp;"-"&amp;AA2564,Ref_Kontak!$A:$E,4,FALSE),Ref_Kontak!$H$2))</f>
        <v>628999007703</v>
      </c>
      <c r="AA2564" t="str">
        <f t="shared" si="400"/>
        <v/>
      </c>
      <c r="AB2564" t="str">
        <f t="shared" si="401"/>
        <v/>
      </c>
      <c r="AC2564" t="str">
        <f t="shared" si="402"/>
        <v>628999007703</v>
      </c>
      <c r="AD2564" t="str">
        <f t="shared" si="403"/>
        <v>Halo+,+Visual+AI+5S+mendeteksi+Violation%3A+METALDET1-LINE+8</v>
      </c>
      <c r="AE2564" t="str">
        <f t="shared" si="404"/>
        <v>https://web.whatsapp.com/send/?phone=628999007703&amp;text=Halo+,+Visual+AI+5S+mendeteksi+Violation%3A+METALDET1-LINE+8&amp;type=phone_number&amp;app_absent=0</v>
      </c>
      <c r="AF2564" t="b">
        <f>IF(ISNA(VLOOKUP(D2564&amp;"-"&amp;AB2564, Ref_Kontak!$A:$E, 4, FALSE)), FALSE, TRUE)</f>
        <v>0</v>
      </c>
      <c r="AG2564" t="str">
        <f>_xlfn.IFNA(VLOOKUP(Z2564,Ref_Kontak!H:H,1,FALSE),"FALSE")</f>
        <v>628999007703</v>
      </c>
      <c r="AH2564" t="str">
        <f t="shared" si="405"/>
        <v>METALDET1-LINE 8</v>
      </c>
      <c r="AI2564">
        <f>IF(I2564="violation",COUNTIF($AH$1:AH2564,AH2564),0)</f>
        <v>1087</v>
      </c>
      <c r="AJ2564" t="str">
        <f t="shared" si="406"/>
        <v>violation-METALDET1</v>
      </c>
      <c r="AK2564">
        <f>IF(I2564="violation",COUNTIF($AJ$1:AJ2564,AJ2564),FALSE)</f>
        <v>2079</v>
      </c>
      <c r="AL2564">
        <f t="shared" si="407"/>
        <v>0</v>
      </c>
      <c r="AM2564">
        <f t="shared" si="408"/>
        <v>3</v>
      </c>
      <c r="AN2564" t="str">
        <f t="shared" si="409"/>
        <v>ALERT! 3 Violation founded @METALDET1</v>
      </c>
    </row>
    <row r="2565" spans="1:40">
      <c r="A2565" t="s">
        <v>120</v>
      </c>
      <c r="B2565" t="s">
        <v>121</v>
      </c>
      <c r="C2565" t="s">
        <v>1426</v>
      </c>
      <c r="D2565" t="s">
        <v>589</v>
      </c>
      <c r="E2565">
        <v>1</v>
      </c>
      <c r="G2565" t="s">
        <v>130</v>
      </c>
      <c r="I2565" t="s">
        <v>125</v>
      </c>
      <c r="Z2565" t="str">
        <f>IFERROR(MID(AA2565,FIND("-",H2565,1)+1,20),_xlfn.IFNA(VLOOKUP(F2565&amp;"-"&amp;AA2565,Ref_Kontak!$A:$E,4,FALSE),Ref_Kontak!$H$2))</f>
        <v>628999007703</v>
      </c>
      <c r="AA2565" t="str">
        <f t="shared" si="400"/>
        <v/>
      </c>
      <c r="AB2565" t="str">
        <f t="shared" si="401"/>
        <v/>
      </c>
      <c r="AC2565" t="str">
        <f t="shared" si="402"/>
        <v>628999007703</v>
      </c>
      <c r="AD2565" t="str">
        <f t="shared" si="403"/>
        <v>Halo+,+Visual+AI+5S+mendeteksi+Violation%3A+METALDET1-LINE+13</v>
      </c>
      <c r="AE2565" t="str">
        <f t="shared" si="404"/>
        <v>https://web.whatsapp.com/send/?phone=628999007703&amp;text=Halo+,+Visual+AI+5S+mendeteksi+Violation%3A+METALDET1-LINE+13&amp;type=phone_number&amp;app_absent=0</v>
      </c>
      <c r="AF2565" t="b">
        <f>IF(ISNA(VLOOKUP(D2565&amp;"-"&amp;AB2565, Ref_Kontak!$A:$E, 4, FALSE)), FALSE, TRUE)</f>
        <v>0</v>
      </c>
      <c r="AG2565" t="str">
        <f>_xlfn.IFNA(VLOOKUP(Z2565,Ref_Kontak!H:H,1,FALSE),"FALSE")</f>
        <v>628999007703</v>
      </c>
      <c r="AH2565" t="str">
        <f t="shared" si="405"/>
        <v>METALDET1-LINE 13</v>
      </c>
      <c r="AI2565">
        <f>IF(I2565="violation",COUNTIF($AH$1:AH2565,AH2565),0)</f>
        <v>914</v>
      </c>
      <c r="AJ2565" t="str">
        <f t="shared" si="406"/>
        <v>violation-METALDET1</v>
      </c>
      <c r="AK2565">
        <f>IF(I2565="violation",COUNTIF($AJ$1:AJ2565,AJ2565),FALSE)</f>
        <v>2080</v>
      </c>
      <c r="AL2565">
        <f t="shared" si="407"/>
        <v>0</v>
      </c>
      <c r="AM2565">
        <f t="shared" si="408"/>
        <v>3</v>
      </c>
      <c r="AN2565" t="str">
        <f t="shared" si="409"/>
        <v>ALERT! 3 Violation founded @METALDET1</v>
      </c>
    </row>
    <row r="2566" spans="1:40">
      <c r="A2566" t="s">
        <v>120</v>
      </c>
      <c r="B2566" t="s">
        <v>121</v>
      </c>
      <c r="C2566" t="s">
        <v>1426</v>
      </c>
      <c r="D2566" t="s">
        <v>129</v>
      </c>
      <c r="E2566">
        <v>1</v>
      </c>
      <c r="G2566" t="s">
        <v>130</v>
      </c>
      <c r="I2566" t="s">
        <v>125</v>
      </c>
      <c r="Z2566" t="str">
        <f>IFERROR(MID(AA2566,FIND("-",H2566,1)+1,20),_xlfn.IFNA(VLOOKUP(F2566&amp;"-"&amp;AA2566,Ref_Kontak!$A:$E,4,FALSE),Ref_Kontak!$H$2))</f>
        <v>628999007703</v>
      </c>
      <c r="AA2566" t="str">
        <f t="shared" si="400"/>
        <v/>
      </c>
      <c r="AB2566" t="str">
        <f t="shared" si="401"/>
        <v/>
      </c>
      <c r="AC2566" t="str">
        <f t="shared" si="402"/>
        <v>628999007703</v>
      </c>
      <c r="AD2566" t="str">
        <f t="shared" si="403"/>
        <v>Halo+,+Visual+AI+5S+mendeteksi+Violation%3A+METALDET1-LINE+8</v>
      </c>
      <c r="AE2566" t="str">
        <f t="shared" si="404"/>
        <v>https://web.whatsapp.com/send/?phone=628999007703&amp;text=Halo+,+Visual+AI+5S+mendeteksi+Violation%3A+METALDET1-LINE+8&amp;type=phone_number&amp;app_absent=0</v>
      </c>
      <c r="AF2566" t="b">
        <f>IF(ISNA(VLOOKUP(D2566&amp;"-"&amp;AB2566, Ref_Kontak!$A:$E, 4, FALSE)), FALSE, TRUE)</f>
        <v>0</v>
      </c>
      <c r="AG2566" t="str">
        <f>_xlfn.IFNA(VLOOKUP(Z2566,Ref_Kontak!H:H,1,FALSE),"FALSE")</f>
        <v>628999007703</v>
      </c>
      <c r="AH2566" t="str">
        <f t="shared" si="405"/>
        <v>METALDET1-LINE 8</v>
      </c>
      <c r="AI2566">
        <f>IF(I2566="violation",COUNTIF($AH$1:AH2566,AH2566),0)</f>
        <v>1088</v>
      </c>
      <c r="AJ2566" t="str">
        <f t="shared" si="406"/>
        <v>violation-METALDET1</v>
      </c>
      <c r="AK2566">
        <f>IF(I2566="violation",COUNTIF($AJ$1:AJ2566,AJ2566),FALSE)</f>
        <v>2081</v>
      </c>
      <c r="AL2566">
        <f t="shared" si="407"/>
        <v>0</v>
      </c>
      <c r="AM2566">
        <f t="shared" si="408"/>
        <v>3</v>
      </c>
      <c r="AN2566" t="str">
        <f t="shared" si="409"/>
        <v>ALERT! 3 Violation founded @METALDET1</v>
      </c>
    </row>
    <row r="2567" spans="1:40">
      <c r="A2567" t="s">
        <v>120</v>
      </c>
      <c r="B2567" t="s">
        <v>121</v>
      </c>
      <c r="C2567" t="s">
        <v>1426</v>
      </c>
      <c r="D2567" t="s">
        <v>52</v>
      </c>
      <c r="E2567">
        <v>1</v>
      </c>
      <c r="G2567" t="s">
        <v>130</v>
      </c>
      <c r="I2567" t="s">
        <v>125</v>
      </c>
      <c r="Z2567" t="str">
        <f>IFERROR(MID(AA2567,FIND("-",H2567,1)+1,20),_xlfn.IFNA(VLOOKUP(F2567&amp;"-"&amp;AA2567,Ref_Kontak!$A:$E,4,FALSE),Ref_Kontak!$H$2))</f>
        <v>628999007703</v>
      </c>
      <c r="AA2567" t="str">
        <f t="shared" si="400"/>
        <v/>
      </c>
      <c r="AB2567" t="str">
        <f t="shared" si="401"/>
        <v/>
      </c>
      <c r="AC2567" t="str">
        <f t="shared" si="402"/>
        <v>628999007703</v>
      </c>
      <c r="AD2567" t="str">
        <f t="shared" si="403"/>
        <v>Halo+,+Visual+AI+5S+mendeteksi+Violation%3A+METALDET1-LINE+14</v>
      </c>
      <c r="AE2567" t="str">
        <f t="shared" si="404"/>
        <v>https://web.whatsapp.com/send/?phone=628999007703&amp;text=Halo+,+Visual+AI+5S+mendeteksi+Violation%3A+METALDET1-LINE+14&amp;type=phone_number&amp;app_absent=0</v>
      </c>
      <c r="AF2567" t="b">
        <f>IF(ISNA(VLOOKUP(D2567&amp;"-"&amp;AB2567, Ref_Kontak!$A:$E, 4, FALSE)), FALSE, TRUE)</f>
        <v>0</v>
      </c>
      <c r="AG2567" t="str">
        <f>_xlfn.IFNA(VLOOKUP(Z2567,Ref_Kontak!H:H,1,FALSE),"FALSE")</f>
        <v>628999007703</v>
      </c>
      <c r="AH2567" t="str">
        <f t="shared" si="405"/>
        <v>METALDET1-LINE 14</v>
      </c>
      <c r="AI2567">
        <f>IF(I2567="violation",COUNTIF($AH$1:AH2567,AH2567),0)</f>
        <v>81</v>
      </c>
      <c r="AJ2567" t="str">
        <f t="shared" si="406"/>
        <v>violation-METALDET1</v>
      </c>
      <c r="AK2567">
        <f>IF(I2567="violation",COUNTIF($AJ$1:AJ2567,AJ2567),FALSE)</f>
        <v>2082</v>
      </c>
      <c r="AL2567">
        <f t="shared" si="407"/>
        <v>0</v>
      </c>
      <c r="AM2567">
        <f t="shared" si="408"/>
        <v>3</v>
      </c>
      <c r="AN2567" t="str">
        <f t="shared" si="409"/>
        <v>ALERT! 3 Violation founded @METALDET1</v>
      </c>
    </row>
    <row r="2568" spans="1:40">
      <c r="A2568" t="s">
        <v>120</v>
      </c>
      <c r="B2568" t="s">
        <v>121</v>
      </c>
      <c r="C2568" t="s">
        <v>1426</v>
      </c>
      <c r="D2568" t="s">
        <v>52</v>
      </c>
      <c r="E2568">
        <v>1</v>
      </c>
      <c r="G2568" t="s">
        <v>130</v>
      </c>
      <c r="I2568" t="s">
        <v>125</v>
      </c>
      <c r="Z2568" t="str">
        <f>IFERROR(MID(AA2568,FIND("-",H2568,1)+1,20),_xlfn.IFNA(VLOOKUP(F2568&amp;"-"&amp;AA2568,Ref_Kontak!$A:$E,4,FALSE),Ref_Kontak!$H$2))</f>
        <v>628999007703</v>
      </c>
      <c r="AA2568" t="str">
        <f t="shared" si="400"/>
        <v/>
      </c>
      <c r="AB2568" t="str">
        <f t="shared" si="401"/>
        <v/>
      </c>
      <c r="AC2568" t="str">
        <f t="shared" si="402"/>
        <v>628999007703</v>
      </c>
      <c r="AD2568" t="str">
        <f t="shared" si="403"/>
        <v>Halo+,+Visual+AI+5S+mendeteksi+Violation%3A+METALDET1-LINE+14</v>
      </c>
      <c r="AE2568" t="str">
        <f t="shared" si="404"/>
        <v>https://web.whatsapp.com/send/?phone=628999007703&amp;text=Halo+,+Visual+AI+5S+mendeteksi+Violation%3A+METALDET1-LINE+14&amp;type=phone_number&amp;app_absent=0</v>
      </c>
      <c r="AF2568" t="b">
        <f>IF(ISNA(VLOOKUP(D2568&amp;"-"&amp;AB2568, Ref_Kontak!$A:$E, 4, FALSE)), FALSE, TRUE)</f>
        <v>0</v>
      </c>
      <c r="AG2568" t="str">
        <f>_xlfn.IFNA(VLOOKUP(Z2568,Ref_Kontak!H:H,1,FALSE),"FALSE")</f>
        <v>628999007703</v>
      </c>
      <c r="AH2568" t="str">
        <f t="shared" si="405"/>
        <v>METALDET1-LINE 14</v>
      </c>
      <c r="AI2568">
        <f>IF(I2568="violation",COUNTIF($AH$1:AH2568,AH2568),0)</f>
        <v>82</v>
      </c>
      <c r="AJ2568" t="str">
        <f t="shared" si="406"/>
        <v>violation-METALDET1</v>
      </c>
      <c r="AK2568">
        <f>IF(I2568="violation",COUNTIF($AJ$1:AJ2568,AJ2568),FALSE)</f>
        <v>2083</v>
      </c>
      <c r="AL2568">
        <f t="shared" si="407"/>
        <v>0</v>
      </c>
      <c r="AM2568">
        <f t="shared" si="408"/>
        <v>3</v>
      </c>
      <c r="AN2568" t="str">
        <f t="shared" si="409"/>
        <v>ALERT! 3 Violation founded @METALDET1</v>
      </c>
    </row>
    <row r="2569" spans="1:40">
      <c r="A2569" t="s">
        <v>120</v>
      </c>
      <c r="B2569" t="s">
        <v>121</v>
      </c>
      <c r="C2569" t="s">
        <v>1427</v>
      </c>
      <c r="D2569" t="s">
        <v>129</v>
      </c>
      <c r="E2569">
        <v>1</v>
      </c>
      <c r="G2569" t="s">
        <v>130</v>
      </c>
      <c r="I2569" t="s">
        <v>125</v>
      </c>
      <c r="Z2569" t="str">
        <f>IFERROR(MID(AA2569,FIND("-",H2569,1)+1,20),_xlfn.IFNA(VLOOKUP(F2569&amp;"-"&amp;AA2569,Ref_Kontak!$A:$E,4,FALSE),Ref_Kontak!$H$2))</f>
        <v>628999007703</v>
      </c>
      <c r="AA2569" t="str">
        <f t="shared" si="400"/>
        <v/>
      </c>
      <c r="AB2569" t="str">
        <f t="shared" si="401"/>
        <v/>
      </c>
      <c r="AC2569" t="str">
        <f t="shared" si="402"/>
        <v>628999007703</v>
      </c>
      <c r="AD2569" t="str">
        <f t="shared" si="403"/>
        <v>Halo+,+Visual+AI+5S+mendeteksi+Violation%3A+METALDET1-LINE+8</v>
      </c>
      <c r="AE2569" t="str">
        <f t="shared" si="404"/>
        <v>https://web.whatsapp.com/send/?phone=628999007703&amp;text=Halo+,+Visual+AI+5S+mendeteksi+Violation%3A+METALDET1-LINE+8&amp;type=phone_number&amp;app_absent=0</v>
      </c>
      <c r="AF2569" t="b">
        <f>IF(ISNA(VLOOKUP(D2569&amp;"-"&amp;AB2569, Ref_Kontak!$A:$E, 4, FALSE)), FALSE, TRUE)</f>
        <v>0</v>
      </c>
      <c r="AG2569" t="str">
        <f>_xlfn.IFNA(VLOOKUP(Z2569,Ref_Kontak!H:H,1,FALSE),"FALSE")</f>
        <v>628999007703</v>
      </c>
      <c r="AH2569" t="str">
        <f t="shared" si="405"/>
        <v>METALDET1-LINE 8</v>
      </c>
      <c r="AI2569">
        <f>IF(I2569="violation",COUNTIF($AH$1:AH2569,AH2569),0)</f>
        <v>1089</v>
      </c>
      <c r="AJ2569" t="str">
        <f t="shared" si="406"/>
        <v>violation-METALDET1</v>
      </c>
      <c r="AK2569">
        <f>IF(I2569="violation",COUNTIF($AJ$1:AJ2569,AJ2569),FALSE)</f>
        <v>2084</v>
      </c>
      <c r="AL2569">
        <f t="shared" si="407"/>
        <v>0</v>
      </c>
      <c r="AM2569">
        <f t="shared" si="408"/>
        <v>3</v>
      </c>
      <c r="AN2569" t="str">
        <f t="shared" si="409"/>
        <v>ALERT! 3 Violation founded @METALDET1</v>
      </c>
    </row>
    <row r="2570" spans="1:40">
      <c r="A2570" t="s">
        <v>120</v>
      </c>
      <c r="B2570" t="s">
        <v>121</v>
      </c>
      <c r="C2570" t="s">
        <v>1427</v>
      </c>
      <c r="D2570" t="s">
        <v>589</v>
      </c>
      <c r="E2570">
        <v>1</v>
      </c>
      <c r="G2570" t="s">
        <v>130</v>
      </c>
      <c r="I2570" t="s">
        <v>125</v>
      </c>
      <c r="Z2570" t="str">
        <f>IFERROR(MID(AA2570,FIND("-",H2570,1)+1,20),_xlfn.IFNA(VLOOKUP(F2570&amp;"-"&amp;AA2570,Ref_Kontak!$A:$E,4,FALSE),Ref_Kontak!$H$2))</f>
        <v>628999007703</v>
      </c>
      <c r="AA2570" t="str">
        <f t="shared" si="400"/>
        <v/>
      </c>
      <c r="AB2570" t="str">
        <f t="shared" si="401"/>
        <v/>
      </c>
      <c r="AC2570" t="str">
        <f t="shared" si="402"/>
        <v>628999007703</v>
      </c>
      <c r="AD2570" t="str">
        <f t="shared" si="403"/>
        <v>Halo+,+Visual+AI+5S+mendeteksi+Violation%3A+METALDET1-LINE+13</v>
      </c>
      <c r="AE2570" t="str">
        <f t="shared" si="404"/>
        <v>https://web.whatsapp.com/send/?phone=628999007703&amp;text=Halo+,+Visual+AI+5S+mendeteksi+Violation%3A+METALDET1-LINE+13&amp;type=phone_number&amp;app_absent=0</v>
      </c>
      <c r="AF2570" t="b">
        <f>IF(ISNA(VLOOKUP(D2570&amp;"-"&amp;AB2570, Ref_Kontak!$A:$E, 4, FALSE)), FALSE, TRUE)</f>
        <v>0</v>
      </c>
      <c r="AG2570" t="str">
        <f>_xlfn.IFNA(VLOOKUP(Z2570,Ref_Kontak!H:H,1,FALSE),"FALSE")</f>
        <v>628999007703</v>
      </c>
      <c r="AH2570" t="str">
        <f t="shared" si="405"/>
        <v>METALDET1-LINE 13</v>
      </c>
      <c r="AI2570">
        <f>IF(I2570="violation",COUNTIF($AH$1:AH2570,AH2570),0)</f>
        <v>915</v>
      </c>
      <c r="AJ2570" t="str">
        <f t="shared" si="406"/>
        <v>violation-METALDET1</v>
      </c>
      <c r="AK2570">
        <f>IF(I2570="violation",COUNTIF($AJ$1:AJ2570,AJ2570),FALSE)</f>
        <v>2085</v>
      </c>
      <c r="AL2570">
        <f t="shared" si="407"/>
        <v>0</v>
      </c>
      <c r="AM2570">
        <f t="shared" si="408"/>
        <v>3</v>
      </c>
      <c r="AN2570" t="str">
        <f t="shared" si="409"/>
        <v>ALERT! 3 Violation founded @METALDET1</v>
      </c>
    </row>
    <row r="2571" spans="1:40">
      <c r="A2571" t="s">
        <v>120</v>
      </c>
      <c r="B2571" t="s">
        <v>121</v>
      </c>
      <c r="C2571" t="s">
        <v>1427</v>
      </c>
      <c r="D2571" t="s">
        <v>52</v>
      </c>
      <c r="E2571">
        <v>1</v>
      </c>
      <c r="G2571" t="s">
        <v>130</v>
      </c>
      <c r="I2571" t="s">
        <v>125</v>
      </c>
      <c r="Z2571" t="str">
        <f>IFERROR(MID(AA2571,FIND("-",H2571,1)+1,20),_xlfn.IFNA(VLOOKUP(F2571&amp;"-"&amp;AA2571,Ref_Kontak!$A:$E,4,FALSE),Ref_Kontak!$H$2))</f>
        <v>628999007703</v>
      </c>
      <c r="AA2571" t="str">
        <f t="shared" si="400"/>
        <v/>
      </c>
      <c r="AB2571" t="str">
        <f t="shared" si="401"/>
        <v/>
      </c>
      <c r="AC2571" t="str">
        <f t="shared" si="402"/>
        <v>628999007703</v>
      </c>
      <c r="AD2571" t="str">
        <f t="shared" si="403"/>
        <v>Halo+,+Visual+AI+5S+mendeteksi+Violation%3A+METALDET1-LINE+14</v>
      </c>
      <c r="AE2571" t="str">
        <f t="shared" si="404"/>
        <v>https://web.whatsapp.com/send/?phone=628999007703&amp;text=Halo+,+Visual+AI+5S+mendeteksi+Violation%3A+METALDET1-LINE+14&amp;type=phone_number&amp;app_absent=0</v>
      </c>
      <c r="AF2571" t="b">
        <f>IF(ISNA(VLOOKUP(D2571&amp;"-"&amp;AB2571, Ref_Kontak!$A:$E, 4, FALSE)), FALSE, TRUE)</f>
        <v>0</v>
      </c>
      <c r="AG2571" t="str">
        <f>_xlfn.IFNA(VLOOKUP(Z2571,Ref_Kontak!H:H,1,FALSE),"FALSE")</f>
        <v>628999007703</v>
      </c>
      <c r="AH2571" t="str">
        <f t="shared" si="405"/>
        <v>METALDET1-LINE 14</v>
      </c>
      <c r="AI2571">
        <f>IF(I2571="violation",COUNTIF($AH$1:AH2571,AH2571),0)</f>
        <v>83</v>
      </c>
      <c r="AJ2571" t="str">
        <f t="shared" si="406"/>
        <v>violation-METALDET1</v>
      </c>
      <c r="AK2571">
        <f>IF(I2571="violation",COUNTIF($AJ$1:AJ2571,AJ2571),FALSE)</f>
        <v>2086</v>
      </c>
      <c r="AL2571">
        <f t="shared" si="407"/>
        <v>0</v>
      </c>
      <c r="AM2571">
        <f t="shared" si="408"/>
        <v>3</v>
      </c>
      <c r="AN2571" t="str">
        <f t="shared" si="409"/>
        <v>ALERT! 3 Violation founded @METALDET1</v>
      </c>
    </row>
    <row r="2572" spans="1:40">
      <c r="A2572" t="s">
        <v>120</v>
      </c>
      <c r="B2572" t="s">
        <v>121</v>
      </c>
      <c r="C2572" t="s">
        <v>1428</v>
      </c>
      <c r="D2572" t="s">
        <v>129</v>
      </c>
      <c r="E2572">
        <v>1</v>
      </c>
      <c r="G2572" t="s">
        <v>130</v>
      </c>
      <c r="I2572" t="s">
        <v>125</v>
      </c>
      <c r="Z2572" t="str">
        <f>IFERROR(MID(AA2572,FIND("-",H2572,1)+1,20),_xlfn.IFNA(VLOOKUP(F2572&amp;"-"&amp;AA2572,Ref_Kontak!$A:$E,4,FALSE),Ref_Kontak!$H$2))</f>
        <v>628999007703</v>
      </c>
      <c r="AA2572" t="str">
        <f t="shared" si="400"/>
        <v/>
      </c>
      <c r="AB2572" t="str">
        <f t="shared" si="401"/>
        <v/>
      </c>
      <c r="AC2572" t="str">
        <f t="shared" si="402"/>
        <v>628999007703</v>
      </c>
      <c r="AD2572" t="str">
        <f t="shared" si="403"/>
        <v>Halo+,+Visual+AI+5S+mendeteksi+Violation%3A+METALDET1-LINE+8</v>
      </c>
      <c r="AE2572" t="str">
        <f t="shared" si="404"/>
        <v>https://web.whatsapp.com/send/?phone=628999007703&amp;text=Halo+,+Visual+AI+5S+mendeteksi+Violation%3A+METALDET1-LINE+8&amp;type=phone_number&amp;app_absent=0</v>
      </c>
      <c r="AF2572" t="b">
        <f>IF(ISNA(VLOOKUP(D2572&amp;"-"&amp;AB2572, Ref_Kontak!$A:$E, 4, FALSE)), FALSE, TRUE)</f>
        <v>0</v>
      </c>
      <c r="AG2572" t="str">
        <f>_xlfn.IFNA(VLOOKUP(Z2572,Ref_Kontak!H:H,1,FALSE),"FALSE")</f>
        <v>628999007703</v>
      </c>
      <c r="AH2572" t="str">
        <f t="shared" si="405"/>
        <v>METALDET1-LINE 8</v>
      </c>
      <c r="AI2572">
        <f>IF(I2572="violation",COUNTIF($AH$1:AH2572,AH2572),0)</f>
        <v>1090</v>
      </c>
      <c r="AJ2572" t="str">
        <f t="shared" si="406"/>
        <v>violation-METALDET1</v>
      </c>
      <c r="AK2572">
        <f>IF(I2572="violation",COUNTIF($AJ$1:AJ2572,AJ2572),FALSE)</f>
        <v>2087</v>
      </c>
      <c r="AL2572">
        <f t="shared" si="407"/>
        <v>0</v>
      </c>
      <c r="AM2572">
        <f t="shared" si="408"/>
        <v>3</v>
      </c>
      <c r="AN2572" t="str">
        <f t="shared" si="409"/>
        <v>ALERT! 3 Violation founded @METALDET1</v>
      </c>
    </row>
    <row r="2573" spans="1:40">
      <c r="A2573" t="s">
        <v>120</v>
      </c>
      <c r="B2573" t="s">
        <v>121</v>
      </c>
      <c r="C2573" t="s">
        <v>1429</v>
      </c>
      <c r="D2573" t="s">
        <v>589</v>
      </c>
      <c r="E2573">
        <v>1</v>
      </c>
      <c r="G2573" t="s">
        <v>130</v>
      </c>
      <c r="I2573" t="s">
        <v>125</v>
      </c>
      <c r="Z2573" t="str">
        <f>IFERROR(MID(AA2573,FIND("-",H2573,1)+1,20),_xlfn.IFNA(VLOOKUP(F2573&amp;"-"&amp;AA2573,Ref_Kontak!$A:$E,4,FALSE),Ref_Kontak!$H$2))</f>
        <v>628999007703</v>
      </c>
      <c r="AA2573" t="str">
        <f t="shared" si="400"/>
        <v/>
      </c>
      <c r="AB2573" t="str">
        <f t="shared" si="401"/>
        <v/>
      </c>
      <c r="AC2573" t="str">
        <f t="shared" si="402"/>
        <v>628999007703</v>
      </c>
      <c r="AD2573" t="str">
        <f t="shared" si="403"/>
        <v>Halo+,+Visual+AI+5S+mendeteksi+Violation%3A+METALDET1-LINE+13</v>
      </c>
      <c r="AE2573" t="str">
        <f t="shared" si="404"/>
        <v>https://web.whatsapp.com/send/?phone=628999007703&amp;text=Halo+,+Visual+AI+5S+mendeteksi+Violation%3A+METALDET1-LINE+13&amp;type=phone_number&amp;app_absent=0</v>
      </c>
      <c r="AF2573" t="b">
        <f>IF(ISNA(VLOOKUP(D2573&amp;"-"&amp;AB2573, Ref_Kontak!$A:$E, 4, FALSE)), FALSE, TRUE)</f>
        <v>0</v>
      </c>
      <c r="AG2573" t="str">
        <f>_xlfn.IFNA(VLOOKUP(Z2573,Ref_Kontak!H:H,1,FALSE),"FALSE")</f>
        <v>628999007703</v>
      </c>
      <c r="AH2573" t="str">
        <f t="shared" si="405"/>
        <v>METALDET1-LINE 13</v>
      </c>
      <c r="AI2573">
        <f>IF(I2573="violation",COUNTIF($AH$1:AH2573,AH2573),0)</f>
        <v>916</v>
      </c>
      <c r="AJ2573" t="str">
        <f t="shared" si="406"/>
        <v>violation-METALDET1</v>
      </c>
      <c r="AK2573">
        <f>IF(I2573="violation",COUNTIF($AJ$1:AJ2573,AJ2573),FALSE)</f>
        <v>2088</v>
      </c>
      <c r="AL2573">
        <f t="shared" si="407"/>
        <v>0</v>
      </c>
      <c r="AM2573">
        <f t="shared" si="408"/>
        <v>3</v>
      </c>
      <c r="AN2573" t="str">
        <f t="shared" si="409"/>
        <v>ALERT! 3 Violation founded @METALDET1</v>
      </c>
    </row>
    <row r="2574" spans="1:40">
      <c r="A2574" t="s">
        <v>120</v>
      </c>
      <c r="B2574" t="s">
        <v>121</v>
      </c>
      <c r="C2574" t="s">
        <v>1429</v>
      </c>
      <c r="D2574" t="s">
        <v>129</v>
      </c>
      <c r="E2574">
        <v>1</v>
      </c>
      <c r="G2574" t="s">
        <v>130</v>
      </c>
      <c r="I2574" t="s">
        <v>125</v>
      </c>
      <c r="Z2574" t="str">
        <f>IFERROR(MID(AA2574,FIND("-",H2574,1)+1,20),_xlfn.IFNA(VLOOKUP(F2574&amp;"-"&amp;AA2574,Ref_Kontak!$A:$E,4,FALSE),Ref_Kontak!$H$2))</f>
        <v>628999007703</v>
      </c>
      <c r="AA2574" t="str">
        <f t="shared" si="400"/>
        <v/>
      </c>
      <c r="AB2574" t="str">
        <f t="shared" si="401"/>
        <v/>
      </c>
      <c r="AC2574" t="str">
        <f t="shared" si="402"/>
        <v>628999007703</v>
      </c>
      <c r="AD2574" t="str">
        <f t="shared" si="403"/>
        <v>Halo+,+Visual+AI+5S+mendeteksi+Violation%3A+METALDET1-LINE+8</v>
      </c>
      <c r="AE2574" t="str">
        <f t="shared" si="404"/>
        <v>https://web.whatsapp.com/send/?phone=628999007703&amp;text=Halo+,+Visual+AI+5S+mendeteksi+Violation%3A+METALDET1-LINE+8&amp;type=phone_number&amp;app_absent=0</v>
      </c>
      <c r="AF2574" t="b">
        <f>IF(ISNA(VLOOKUP(D2574&amp;"-"&amp;AB2574, Ref_Kontak!$A:$E, 4, FALSE)), FALSE, TRUE)</f>
        <v>0</v>
      </c>
      <c r="AG2574" t="str">
        <f>_xlfn.IFNA(VLOOKUP(Z2574,Ref_Kontak!H:H,1,FALSE),"FALSE")</f>
        <v>628999007703</v>
      </c>
      <c r="AH2574" t="str">
        <f t="shared" si="405"/>
        <v>METALDET1-LINE 8</v>
      </c>
      <c r="AI2574">
        <f>IF(I2574="violation",COUNTIF($AH$1:AH2574,AH2574),0)</f>
        <v>1091</v>
      </c>
      <c r="AJ2574" t="str">
        <f t="shared" si="406"/>
        <v>violation-METALDET1</v>
      </c>
      <c r="AK2574">
        <f>IF(I2574="violation",COUNTIF($AJ$1:AJ2574,AJ2574),FALSE)</f>
        <v>2089</v>
      </c>
      <c r="AL2574">
        <f t="shared" si="407"/>
        <v>0</v>
      </c>
      <c r="AM2574">
        <f t="shared" si="408"/>
        <v>3</v>
      </c>
      <c r="AN2574" t="str">
        <f t="shared" si="409"/>
        <v>ALERT! 3 Violation founded @METALDET1</v>
      </c>
    </row>
    <row r="2575" spans="1:40">
      <c r="A2575" t="s">
        <v>120</v>
      </c>
      <c r="B2575" t="s">
        <v>121</v>
      </c>
      <c r="C2575" t="s">
        <v>1429</v>
      </c>
      <c r="D2575" t="s">
        <v>52</v>
      </c>
      <c r="E2575">
        <v>1</v>
      </c>
      <c r="G2575" t="s">
        <v>130</v>
      </c>
      <c r="I2575" t="s">
        <v>125</v>
      </c>
      <c r="Z2575" t="str">
        <f>IFERROR(MID(AA2575,FIND("-",H2575,1)+1,20),_xlfn.IFNA(VLOOKUP(F2575&amp;"-"&amp;AA2575,Ref_Kontak!$A:$E,4,FALSE),Ref_Kontak!$H$2))</f>
        <v>628999007703</v>
      </c>
      <c r="AA2575" t="str">
        <f t="shared" si="400"/>
        <v/>
      </c>
      <c r="AB2575" t="str">
        <f t="shared" si="401"/>
        <v/>
      </c>
      <c r="AC2575" t="str">
        <f t="shared" si="402"/>
        <v>628999007703</v>
      </c>
      <c r="AD2575" t="str">
        <f t="shared" si="403"/>
        <v>Halo+,+Visual+AI+5S+mendeteksi+Violation%3A+METALDET1-LINE+14</v>
      </c>
      <c r="AE2575" t="str">
        <f t="shared" si="404"/>
        <v>https://web.whatsapp.com/send/?phone=628999007703&amp;text=Halo+,+Visual+AI+5S+mendeteksi+Violation%3A+METALDET1-LINE+14&amp;type=phone_number&amp;app_absent=0</v>
      </c>
      <c r="AF2575" t="b">
        <f>IF(ISNA(VLOOKUP(D2575&amp;"-"&amp;AB2575, Ref_Kontak!$A:$E, 4, FALSE)), FALSE, TRUE)</f>
        <v>0</v>
      </c>
      <c r="AG2575" t="str">
        <f>_xlfn.IFNA(VLOOKUP(Z2575,Ref_Kontak!H:H,1,FALSE),"FALSE")</f>
        <v>628999007703</v>
      </c>
      <c r="AH2575" t="str">
        <f t="shared" si="405"/>
        <v>METALDET1-LINE 14</v>
      </c>
      <c r="AI2575">
        <f>IF(I2575="violation",COUNTIF($AH$1:AH2575,AH2575),0)</f>
        <v>84</v>
      </c>
      <c r="AJ2575" t="str">
        <f t="shared" si="406"/>
        <v>violation-METALDET1</v>
      </c>
      <c r="AK2575">
        <f>IF(I2575="violation",COUNTIF($AJ$1:AJ2575,AJ2575),FALSE)</f>
        <v>2090</v>
      </c>
      <c r="AL2575">
        <f t="shared" si="407"/>
        <v>0</v>
      </c>
      <c r="AM2575">
        <f t="shared" si="408"/>
        <v>3</v>
      </c>
      <c r="AN2575" t="str">
        <f t="shared" si="409"/>
        <v>ALERT! 3 Violation founded @METALDET1</v>
      </c>
    </row>
    <row r="2576" spans="1:40">
      <c r="A2576" t="s">
        <v>120</v>
      </c>
      <c r="B2576" t="s">
        <v>121</v>
      </c>
      <c r="C2576" t="s">
        <v>1429</v>
      </c>
      <c r="D2576" t="s">
        <v>589</v>
      </c>
      <c r="E2576">
        <v>1</v>
      </c>
      <c r="G2576" t="s">
        <v>130</v>
      </c>
      <c r="I2576" t="s">
        <v>125</v>
      </c>
      <c r="Z2576" t="str">
        <f>IFERROR(MID(AA2576,FIND("-",H2576,1)+1,20),_xlfn.IFNA(VLOOKUP(F2576&amp;"-"&amp;AA2576,Ref_Kontak!$A:$E,4,FALSE),Ref_Kontak!$H$2))</f>
        <v>628999007703</v>
      </c>
      <c r="AA2576" t="str">
        <f t="shared" si="400"/>
        <v/>
      </c>
      <c r="AB2576" t="str">
        <f t="shared" si="401"/>
        <v/>
      </c>
      <c r="AC2576" t="str">
        <f t="shared" si="402"/>
        <v>628999007703</v>
      </c>
      <c r="AD2576" t="str">
        <f t="shared" si="403"/>
        <v>Halo+,+Visual+AI+5S+mendeteksi+Violation%3A+METALDET1-LINE+13</v>
      </c>
      <c r="AE2576" t="str">
        <f t="shared" si="404"/>
        <v>https://web.whatsapp.com/send/?phone=628999007703&amp;text=Halo+,+Visual+AI+5S+mendeteksi+Violation%3A+METALDET1-LINE+13&amp;type=phone_number&amp;app_absent=0</v>
      </c>
      <c r="AF2576" t="b">
        <f>IF(ISNA(VLOOKUP(D2576&amp;"-"&amp;AB2576, Ref_Kontak!$A:$E, 4, FALSE)), FALSE, TRUE)</f>
        <v>0</v>
      </c>
      <c r="AG2576" t="str">
        <f>_xlfn.IFNA(VLOOKUP(Z2576,Ref_Kontak!H:H,1,FALSE),"FALSE")</f>
        <v>628999007703</v>
      </c>
      <c r="AH2576" t="str">
        <f t="shared" si="405"/>
        <v>METALDET1-LINE 13</v>
      </c>
      <c r="AI2576">
        <f>IF(I2576="violation",COUNTIF($AH$1:AH2576,AH2576),0)</f>
        <v>917</v>
      </c>
      <c r="AJ2576" t="str">
        <f t="shared" si="406"/>
        <v>violation-METALDET1</v>
      </c>
      <c r="AK2576">
        <f>IF(I2576="violation",COUNTIF($AJ$1:AJ2576,AJ2576),FALSE)</f>
        <v>2091</v>
      </c>
      <c r="AL2576">
        <f t="shared" si="407"/>
        <v>0</v>
      </c>
      <c r="AM2576">
        <f t="shared" si="408"/>
        <v>3</v>
      </c>
      <c r="AN2576" t="str">
        <f t="shared" si="409"/>
        <v>ALERT! 3 Violation founded @METALDET1</v>
      </c>
    </row>
    <row r="2577" spans="1:40">
      <c r="A2577" t="s">
        <v>120</v>
      </c>
      <c r="B2577" t="s">
        <v>121</v>
      </c>
      <c r="C2577" t="s">
        <v>1429</v>
      </c>
      <c r="D2577" t="s">
        <v>52</v>
      </c>
      <c r="E2577">
        <v>1</v>
      </c>
      <c r="G2577" t="s">
        <v>130</v>
      </c>
      <c r="I2577" t="s">
        <v>125</v>
      </c>
      <c r="Z2577" t="str">
        <f>IFERROR(MID(AA2577,FIND("-",H2577,1)+1,20),_xlfn.IFNA(VLOOKUP(F2577&amp;"-"&amp;AA2577,Ref_Kontak!$A:$E,4,FALSE),Ref_Kontak!$H$2))</f>
        <v>628999007703</v>
      </c>
      <c r="AA2577" t="str">
        <f t="shared" si="400"/>
        <v/>
      </c>
      <c r="AB2577" t="str">
        <f t="shared" si="401"/>
        <v/>
      </c>
      <c r="AC2577" t="str">
        <f t="shared" si="402"/>
        <v>628999007703</v>
      </c>
      <c r="AD2577" t="str">
        <f t="shared" si="403"/>
        <v>Halo+,+Visual+AI+5S+mendeteksi+Violation%3A+METALDET1-LINE+14</v>
      </c>
      <c r="AE2577" t="str">
        <f t="shared" si="404"/>
        <v>https://web.whatsapp.com/send/?phone=628999007703&amp;text=Halo+,+Visual+AI+5S+mendeteksi+Violation%3A+METALDET1-LINE+14&amp;type=phone_number&amp;app_absent=0</v>
      </c>
      <c r="AF2577" t="b">
        <f>IF(ISNA(VLOOKUP(D2577&amp;"-"&amp;AB2577, Ref_Kontak!$A:$E, 4, FALSE)), FALSE, TRUE)</f>
        <v>0</v>
      </c>
      <c r="AG2577" t="str">
        <f>_xlfn.IFNA(VLOOKUP(Z2577,Ref_Kontak!H:H,1,FALSE),"FALSE")</f>
        <v>628999007703</v>
      </c>
      <c r="AH2577" t="str">
        <f t="shared" si="405"/>
        <v>METALDET1-LINE 14</v>
      </c>
      <c r="AI2577">
        <f>IF(I2577="violation",COUNTIF($AH$1:AH2577,AH2577),0)</f>
        <v>85</v>
      </c>
      <c r="AJ2577" t="str">
        <f t="shared" si="406"/>
        <v>violation-METALDET1</v>
      </c>
      <c r="AK2577">
        <f>IF(I2577="violation",COUNTIF($AJ$1:AJ2577,AJ2577),FALSE)</f>
        <v>2092</v>
      </c>
      <c r="AL2577">
        <f t="shared" si="407"/>
        <v>0</v>
      </c>
      <c r="AM2577">
        <f t="shared" si="408"/>
        <v>3</v>
      </c>
      <c r="AN2577" t="str">
        <f t="shared" si="409"/>
        <v>ALERT! 3 Violation founded @METALDET1</v>
      </c>
    </row>
    <row r="2578" spans="1:40">
      <c r="A2578" t="s">
        <v>120</v>
      </c>
      <c r="B2578" t="s">
        <v>121</v>
      </c>
      <c r="C2578" t="s">
        <v>1430</v>
      </c>
      <c r="D2578" t="s">
        <v>129</v>
      </c>
      <c r="E2578">
        <v>1</v>
      </c>
      <c r="G2578" t="s">
        <v>130</v>
      </c>
      <c r="I2578" t="s">
        <v>125</v>
      </c>
      <c r="Z2578" t="str">
        <f>IFERROR(MID(AA2578,FIND("-",H2578,1)+1,20),_xlfn.IFNA(VLOOKUP(F2578&amp;"-"&amp;AA2578,Ref_Kontak!$A:$E,4,FALSE),Ref_Kontak!$H$2))</f>
        <v>628999007703</v>
      </c>
      <c r="AA2578" t="str">
        <f t="shared" si="400"/>
        <v/>
      </c>
      <c r="AB2578" t="str">
        <f t="shared" si="401"/>
        <v/>
      </c>
      <c r="AC2578" t="str">
        <f t="shared" si="402"/>
        <v>628999007703</v>
      </c>
      <c r="AD2578" t="str">
        <f t="shared" si="403"/>
        <v>Halo+,+Visual+AI+5S+mendeteksi+Violation%3A+METALDET1-LINE+8</v>
      </c>
      <c r="AE2578" t="str">
        <f t="shared" si="404"/>
        <v>https://web.whatsapp.com/send/?phone=628999007703&amp;text=Halo+,+Visual+AI+5S+mendeteksi+Violation%3A+METALDET1-LINE+8&amp;type=phone_number&amp;app_absent=0</v>
      </c>
      <c r="AF2578" t="b">
        <f>IF(ISNA(VLOOKUP(D2578&amp;"-"&amp;AB2578, Ref_Kontak!$A:$E, 4, FALSE)), FALSE, TRUE)</f>
        <v>0</v>
      </c>
      <c r="AG2578" t="str">
        <f>_xlfn.IFNA(VLOOKUP(Z2578,Ref_Kontak!H:H,1,FALSE),"FALSE")</f>
        <v>628999007703</v>
      </c>
      <c r="AH2578" t="str">
        <f t="shared" si="405"/>
        <v>METALDET1-LINE 8</v>
      </c>
      <c r="AI2578">
        <f>IF(I2578="violation",COUNTIF($AH$1:AH2578,AH2578),0)</f>
        <v>1092</v>
      </c>
      <c r="AJ2578" t="str">
        <f t="shared" si="406"/>
        <v>violation-METALDET1</v>
      </c>
      <c r="AK2578">
        <f>IF(I2578="violation",COUNTIF($AJ$1:AJ2578,AJ2578),FALSE)</f>
        <v>2093</v>
      </c>
      <c r="AL2578">
        <f t="shared" si="407"/>
        <v>0</v>
      </c>
      <c r="AM2578">
        <f t="shared" si="408"/>
        <v>3</v>
      </c>
      <c r="AN2578" t="str">
        <f t="shared" si="409"/>
        <v>ALERT! 3 Violation founded @METALDET1</v>
      </c>
    </row>
    <row r="2579" spans="1:40">
      <c r="A2579" t="s">
        <v>120</v>
      </c>
      <c r="B2579" t="s">
        <v>121</v>
      </c>
      <c r="C2579" t="s">
        <v>1431</v>
      </c>
      <c r="D2579" t="s">
        <v>589</v>
      </c>
      <c r="E2579">
        <v>1</v>
      </c>
      <c r="G2579" t="s">
        <v>130</v>
      </c>
      <c r="I2579" t="s">
        <v>125</v>
      </c>
      <c r="Z2579" t="str">
        <f>IFERROR(MID(AA2579,FIND("-",H2579,1)+1,20),_xlfn.IFNA(VLOOKUP(F2579&amp;"-"&amp;AA2579,Ref_Kontak!$A:$E,4,FALSE),Ref_Kontak!$H$2))</f>
        <v>628999007703</v>
      </c>
      <c r="AA2579" t="str">
        <f t="shared" si="400"/>
        <v/>
      </c>
      <c r="AB2579" t="str">
        <f t="shared" si="401"/>
        <v/>
      </c>
      <c r="AC2579" t="str">
        <f t="shared" si="402"/>
        <v>628999007703</v>
      </c>
      <c r="AD2579" t="str">
        <f t="shared" si="403"/>
        <v>Halo+,+Visual+AI+5S+mendeteksi+Violation%3A+METALDET1-LINE+13</v>
      </c>
      <c r="AE2579" t="str">
        <f t="shared" si="404"/>
        <v>https://web.whatsapp.com/send/?phone=628999007703&amp;text=Halo+,+Visual+AI+5S+mendeteksi+Violation%3A+METALDET1-LINE+13&amp;type=phone_number&amp;app_absent=0</v>
      </c>
      <c r="AF2579" t="b">
        <f>IF(ISNA(VLOOKUP(D2579&amp;"-"&amp;AB2579, Ref_Kontak!$A:$E, 4, FALSE)), FALSE, TRUE)</f>
        <v>0</v>
      </c>
      <c r="AG2579" t="str">
        <f>_xlfn.IFNA(VLOOKUP(Z2579,Ref_Kontak!H:H,1,FALSE),"FALSE")</f>
        <v>628999007703</v>
      </c>
      <c r="AH2579" t="str">
        <f t="shared" si="405"/>
        <v>METALDET1-LINE 13</v>
      </c>
      <c r="AI2579">
        <f>IF(I2579="violation",COUNTIF($AH$1:AH2579,AH2579),0)</f>
        <v>918</v>
      </c>
      <c r="AJ2579" t="str">
        <f t="shared" si="406"/>
        <v>violation-METALDET1</v>
      </c>
      <c r="AK2579">
        <f>IF(I2579="violation",COUNTIF($AJ$1:AJ2579,AJ2579),FALSE)</f>
        <v>2094</v>
      </c>
      <c r="AL2579">
        <f t="shared" si="407"/>
        <v>0</v>
      </c>
      <c r="AM2579">
        <f t="shared" si="408"/>
        <v>3</v>
      </c>
      <c r="AN2579" t="str">
        <f t="shared" si="409"/>
        <v>ALERT! 3 Violation founded @METALDET1</v>
      </c>
    </row>
    <row r="2580" spans="1:40">
      <c r="A2580" t="s">
        <v>120</v>
      </c>
      <c r="B2580" t="s">
        <v>121</v>
      </c>
      <c r="C2580" t="s">
        <v>1431</v>
      </c>
      <c r="D2580" t="s">
        <v>129</v>
      </c>
      <c r="E2580">
        <v>1</v>
      </c>
      <c r="G2580" t="s">
        <v>130</v>
      </c>
      <c r="I2580" t="s">
        <v>125</v>
      </c>
      <c r="Z2580" t="str">
        <f>IFERROR(MID(AA2580,FIND("-",H2580,1)+1,20),_xlfn.IFNA(VLOOKUP(F2580&amp;"-"&amp;AA2580,Ref_Kontak!$A:$E,4,FALSE),Ref_Kontak!$H$2))</f>
        <v>628999007703</v>
      </c>
      <c r="AA2580" t="str">
        <f t="shared" si="400"/>
        <v/>
      </c>
      <c r="AB2580" t="str">
        <f t="shared" si="401"/>
        <v/>
      </c>
      <c r="AC2580" t="str">
        <f t="shared" si="402"/>
        <v>628999007703</v>
      </c>
      <c r="AD2580" t="str">
        <f t="shared" si="403"/>
        <v>Halo+,+Visual+AI+5S+mendeteksi+Violation%3A+METALDET1-LINE+8</v>
      </c>
      <c r="AE2580" t="str">
        <f t="shared" si="404"/>
        <v>https://web.whatsapp.com/send/?phone=628999007703&amp;text=Halo+,+Visual+AI+5S+mendeteksi+Violation%3A+METALDET1-LINE+8&amp;type=phone_number&amp;app_absent=0</v>
      </c>
      <c r="AF2580" t="b">
        <f>IF(ISNA(VLOOKUP(D2580&amp;"-"&amp;AB2580, Ref_Kontak!$A:$E, 4, FALSE)), FALSE, TRUE)</f>
        <v>0</v>
      </c>
      <c r="AG2580" t="str">
        <f>_xlfn.IFNA(VLOOKUP(Z2580,Ref_Kontak!H:H,1,FALSE),"FALSE")</f>
        <v>628999007703</v>
      </c>
      <c r="AH2580" t="str">
        <f t="shared" si="405"/>
        <v>METALDET1-LINE 8</v>
      </c>
      <c r="AI2580">
        <f>IF(I2580="violation",COUNTIF($AH$1:AH2580,AH2580),0)</f>
        <v>1093</v>
      </c>
      <c r="AJ2580" t="str">
        <f t="shared" si="406"/>
        <v>violation-METALDET1</v>
      </c>
      <c r="AK2580">
        <f>IF(I2580="violation",COUNTIF($AJ$1:AJ2580,AJ2580),FALSE)</f>
        <v>2095</v>
      </c>
      <c r="AL2580">
        <f t="shared" si="407"/>
        <v>0</v>
      </c>
      <c r="AM2580">
        <f t="shared" si="408"/>
        <v>3</v>
      </c>
      <c r="AN2580" t="str">
        <f t="shared" si="409"/>
        <v>ALERT! 3 Violation founded @METALDET1</v>
      </c>
    </row>
    <row r="2581" spans="1:40">
      <c r="A2581" t="s">
        <v>120</v>
      </c>
      <c r="B2581" t="s">
        <v>121</v>
      </c>
      <c r="C2581" t="s">
        <v>1431</v>
      </c>
      <c r="D2581" t="s">
        <v>52</v>
      </c>
      <c r="E2581">
        <v>1</v>
      </c>
      <c r="G2581" t="s">
        <v>130</v>
      </c>
      <c r="I2581" t="s">
        <v>125</v>
      </c>
      <c r="Z2581" t="str">
        <f>IFERROR(MID(AA2581,FIND("-",H2581,1)+1,20),_xlfn.IFNA(VLOOKUP(F2581&amp;"-"&amp;AA2581,Ref_Kontak!$A:$E,4,FALSE),Ref_Kontak!$H$2))</f>
        <v>628999007703</v>
      </c>
      <c r="AA2581" t="str">
        <f t="shared" si="400"/>
        <v/>
      </c>
      <c r="AB2581" t="str">
        <f t="shared" si="401"/>
        <v/>
      </c>
      <c r="AC2581" t="str">
        <f t="shared" si="402"/>
        <v>628999007703</v>
      </c>
      <c r="AD2581" t="str">
        <f t="shared" si="403"/>
        <v>Halo+,+Visual+AI+5S+mendeteksi+Violation%3A+METALDET1-LINE+14</v>
      </c>
      <c r="AE2581" t="str">
        <f t="shared" si="404"/>
        <v>https://web.whatsapp.com/send/?phone=628999007703&amp;text=Halo+,+Visual+AI+5S+mendeteksi+Violation%3A+METALDET1-LINE+14&amp;type=phone_number&amp;app_absent=0</v>
      </c>
      <c r="AF2581" t="b">
        <f>IF(ISNA(VLOOKUP(D2581&amp;"-"&amp;AB2581, Ref_Kontak!$A:$E, 4, FALSE)), FALSE, TRUE)</f>
        <v>0</v>
      </c>
      <c r="AG2581" t="str">
        <f>_xlfn.IFNA(VLOOKUP(Z2581,Ref_Kontak!H:H,1,FALSE),"FALSE")</f>
        <v>628999007703</v>
      </c>
      <c r="AH2581" t="str">
        <f t="shared" si="405"/>
        <v>METALDET1-LINE 14</v>
      </c>
      <c r="AI2581">
        <f>IF(I2581="violation",COUNTIF($AH$1:AH2581,AH2581),0)</f>
        <v>86</v>
      </c>
      <c r="AJ2581" t="str">
        <f t="shared" si="406"/>
        <v>violation-METALDET1</v>
      </c>
      <c r="AK2581">
        <f>IF(I2581="violation",COUNTIF($AJ$1:AJ2581,AJ2581),FALSE)</f>
        <v>2096</v>
      </c>
      <c r="AL2581">
        <f t="shared" si="407"/>
        <v>0</v>
      </c>
      <c r="AM2581">
        <f t="shared" si="408"/>
        <v>3</v>
      </c>
      <c r="AN2581" t="str">
        <f t="shared" si="409"/>
        <v>ALERT! 3 Violation founded @METALDET1</v>
      </c>
    </row>
    <row r="2582" spans="1:40">
      <c r="A2582" t="s">
        <v>120</v>
      </c>
      <c r="B2582" t="s">
        <v>121</v>
      </c>
      <c r="C2582" t="s">
        <v>1431</v>
      </c>
      <c r="D2582" t="s">
        <v>52</v>
      </c>
      <c r="E2582">
        <v>1</v>
      </c>
      <c r="G2582" t="s">
        <v>130</v>
      </c>
      <c r="I2582" t="s">
        <v>125</v>
      </c>
      <c r="Z2582" t="str">
        <f>IFERROR(MID(AA2582,FIND("-",H2582,1)+1,20),_xlfn.IFNA(VLOOKUP(F2582&amp;"-"&amp;AA2582,Ref_Kontak!$A:$E,4,FALSE),Ref_Kontak!$H$2))</f>
        <v>628999007703</v>
      </c>
      <c r="AA2582" t="str">
        <f t="shared" si="400"/>
        <v/>
      </c>
      <c r="AB2582" t="str">
        <f t="shared" si="401"/>
        <v/>
      </c>
      <c r="AC2582" t="str">
        <f t="shared" si="402"/>
        <v>628999007703</v>
      </c>
      <c r="AD2582" t="str">
        <f t="shared" si="403"/>
        <v>Halo+,+Visual+AI+5S+mendeteksi+Violation%3A+METALDET1-LINE+14</v>
      </c>
      <c r="AE2582" t="str">
        <f t="shared" si="404"/>
        <v>https://web.whatsapp.com/send/?phone=628999007703&amp;text=Halo+,+Visual+AI+5S+mendeteksi+Violation%3A+METALDET1-LINE+14&amp;type=phone_number&amp;app_absent=0</v>
      </c>
      <c r="AF2582" t="b">
        <f>IF(ISNA(VLOOKUP(D2582&amp;"-"&amp;AB2582, Ref_Kontak!$A:$E, 4, FALSE)), FALSE, TRUE)</f>
        <v>0</v>
      </c>
      <c r="AG2582" t="str">
        <f>_xlfn.IFNA(VLOOKUP(Z2582,Ref_Kontak!H:H,1,FALSE),"FALSE")</f>
        <v>628999007703</v>
      </c>
      <c r="AH2582" t="str">
        <f t="shared" si="405"/>
        <v>METALDET1-LINE 14</v>
      </c>
      <c r="AI2582">
        <f>IF(I2582="violation",COUNTIF($AH$1:AH2582,AH2582),0)</f>
        <v>87</v>
      </c>
      <c r="AJ2582" t="str">
        <f t="shared" si="406"/>
        <v>violation-METALDET1</v>
      </c>
      <c r="AK2582">
        <f>IF(I2582="violation",COUNTIF($AJ$1:AJ2582,AJ2582),FALSE)</f>
        <v>2097</v>
      </c>
      <c r="AL2582">
        <f t="shared" si="407"/>
        <v>0</v>
      </c>
      <c r="AM2582">
        <f t="shared" si="408"/>
        <v>3</v>
      </c>
      <c r="AN2582" t="str">
        <f t="shared" si="409"/>
        <v>ALERT! 3 Violation founded @METALDET1</v>
      </c>
    </row>
    <row r="2583" spans="1:40">
      <c r="A2583" t="s">
        <v>120</v>
      </c>
      <c r="B2583" t="s">
        <v>121</v>
      </c>
      <c r="C2583" t="s">
        <v>1432</v>
      </c>
      <c r="D2583" t="s">
        <v>129</v>
      </c>
      <c r="E2583">
        <v>1</v>
      </c>
      <c r="G2583" t="s">
        <v>130</v>
      </c>
      <c r="I2583" t="s">
        <v>125</v>
      </c>
      <c r="Z2583" t="str">
        <f>IFERROR(MID(AA2583,FIND("-",H2583,1)+1,20),_xlfn.IFNA(VLOOKUP(F2583&amp;"-"&amp;AA2583,Ref_Kontak!$A:$E,4,FALSE),Ref_Kontak!$H$2))</f>
        <v>628999007703</v>
      </c>
      <c r="AA2583" t="str">
        <f t="shared" si="400"/>
        <v/>
      </c>
      <c r="AB2583" t="str">
        <f t="shared" si="401"/>
        <v/>
      </c>
      <c r="AC2583" t="str">
        <f t="shared" si="402"/>
        <v>628999007703</v>
      </c>
      <c r="AD2583" t="str">
        <f t="shared" si="403"/>
        <v>Halo+,+Visual+AI+5S+mendeteksi+Violation%3A+METALDET1-LINE+8</v>
      </c>
      <c r="AE2583" t="str">
        <f t="shared" si="404"/>
        <v>https://web.whatsapp.com/send/?phone=628999007703&amp;text=Halo+,+Visual+AI+5S+mendeteksi+Violation%3A+METALDET1-LINE+8&amp;type=phone_number&amp;app_absent=0</v>
      </c>
      <c r="AF2583" t="b">
        <f>IF(ISNA(VLOOKUP(D2583&amp;"-"&amp;AB2583, Ref_Kontak!$A:$E, 4, FALSE)), FALSE, TRUE)</f>
        <v>0</v>
      </c>
      <c r="AG2583" t="str">
        <f>_xlfn.IFNA(VLOOKUP(Z2583,Ref_Kontak!H:H,1,FALSE),"FALSE")</f>
        <v>628999007703</v>
      </c>
      <c r="AH2583" t="str">
        <f t="shared" si="405"/>
        <v>METALDET1-LINE 8</v>
      </c>
      <c r="AI2583">
        <f>IF(I2583="violation",COUNTIF($AH$1:AH2583,AH2583),0)</f>
        <v>1094</v>
      </c>
      <c r="AJ2583" t="str">
        <f t="shared" si="406"/>
        <v>violation-METALDET1</v>
      </c>
      <c r="AK2583">
        <f>IF(I2583="violation",COUNTIF($AJ$1:AJ2583,AJ2583),FALSE)</f>
        <v>2098</v>
      </c>
      <c r="AL2583">
        <f t="shared" si="407"/>
        <v>0</v>
      </c>
      <c r="AM2583">
        <f t="shared" si="408"/>
        <v>3</v>
      </c>
      <c r="AN2583" t="str">
        <f t="shared" si="409"/>
        <v>ALERT! 3 Violation founded @METALDET1</v>
      </c>
    </row>
    <row r="2584" spans="1:40">
      <c r="A2584" t="s">
        <v>120</v>
      </c>
      <c r="B2584" t="s">
        <v>121</v>
      </c>
      <c r="C2584" t="s">
        <v>1432</v>
      </c>
      <c r="D2584" t="s">
        <v>589</v>
      </c>
      <c r="E2584">
        <v>1</v>
      </c>
      <c r="G2584" t="s">
        <v>130</v>
      </c>
      <c r="I2584" t="s">
        <v>125</v>
      </c>
      <c r="Z2584" t="str">
        <f>IFERROR(MID(AA2584,FIND("-",H2584,1)+1,20),_xlfn.IFNA(VLOOKUP(F2584&amp;"-"&amp;AA2584,Ref_Kontak!$A:$E,4,FALSE),Ref_Kontak!$H$2))</f>
        <v>628999007703</v>
      </c>
      <c r="AA2584" t="str">
        <f t="shared" si="400"/>
        <v/>
      </c>
      <c r="AB2584" t="str">
        <f t="shared" si="401"/>
        <v/>
      </c>
      <c r="AC2584" t="str">
        <f t="shared" si="402"/>
        <v>628999007703</v>
      </c>
      <c r="AD2584" t="str">
        <f t="shared" si="403"/>
        <v>Halo+,+Visual+AI+5S+mendeteksi+Violation%3A+METALDET1-LINE+13</v>
      </c>
      <c r="AE2584" t="str">
        <f t="shared" si="404"/>
        <v>https://web.whatsapp.com/send/?phone=628999007703&amp;text=Halo+,+Visual+AI+5S+mendeteksi+Violation%3A+METALDET1-LINE+13&amp;type=phone_number&amp;app_absent=0</v>
      </c>
      <c r="AF2584" t="b">
        <f>IF(ISNA(VLOOKUP(D2584&amp;"-"&amp;AB2584, Ref_Kontak!$A:$E, 4, FALSE)), FALSE, TRUE)</f>
        <v>0</v>
      </c>
      <c r="AG2584" t="str">
        <f>_xlfn.IFNA(VLOOKUP(Z2584,Ref_Kontak!H:H,1,FALSE),"FALSE")</f>
        <v>628999007703</v>
      </c>
      <c r="AH2584" t="str">
        <f t="shared" si="405"/>
        <v>METALDET1-LINE 13</v>
      </c>
      <c r="AI2584">
        <f>IF(I2584="violation",COUNTIF($AH$1:AH2584,AH2584),0)</f>
        <v>919</v>
      </c>
      <c r="AJ2584" t="str">
        <f t="shared" si="406"/>
        <v>violation-METALDET1</v>
      </c>
      <c r="AK2584">
        <f>IF(I2584="violation",COUNTIF($AJ$1:AJ2584,AJ2584),FALSE)</f>
        <v>2099</v>
      </c>
      <c r="AL2584">
        <f t="shared" si="407"/>
        <v>0</v>
      </c>
      <c r="AM2584">
        <f t="shared" si="408"/>
        <v>3</v>
      </c>
      <c r="AN2584" t="str">
        <f t="shared" si="409"/>
        <v>ALERT! 3 Violation founded @METALDET1</v>
      </c>
    </row>
    <row r="2585" spans="1:40">
      <c r="A2585" t="s">
        <v>120</v>
      </c>
      <c r="B2585" t="s">
        <v>121</v>
      </c>
      <c r="C2585" t="s">
        <v>1432</v>
      </c>
      <c r="D2585" t="s">
        <v>52</v>
      </c>
      <c r="E2585">
        <v>1</v>
      </c>
      <c r="G2585" t="s">
        <v>130</v>
      </c>
      <c r="I2585" t="s">
        <v>125</v>
      </c>
      <c r="Z2585" t="str">
        <f>IFERROR(MID(AA2585,FIND("-",H2585,1)+1,20),_xlfn.IFNA(VLOOKUP(F2585&amp;"-"&amp;AA2585,Ref_Kontak!$A:$E,4,FALSE),Ref_Kontak!$H$2))</f>
        <v>628999007703</v>
      </c>
      <c r="AA2585" t="str">
        <f t="shared" si="400"/>
        <v/>
      </c>
      <c r="AB2585" t="str">
        <f t="shared" si="401"/>
        <v/>
      </c>
      <c r="AC2585" t="str">
        <f t="shared" si="402"/>
        <v>628999007703</v>
      </c>
      <c r="AD2585" t="str">
        <f t="shared" si="403"/>
        <v>Halo+,+Visual+AI+5S+mendeteksi+Violation%3A+METALDET1-LINE+14</v>
      </c>
      <c r="AE2585" t="str">
        <f t="shared" si="404"/>
        <v>https://web.whatsapp.com/send/?phone=628999007703&amp;text=Halo+,+Visual+AI+5S+mendeteksi+Violation%3A+METALDET1-LINE+14&amp;type=phone_number&amp;app_absent=0</v>
      </c>
      <c r="AF2585" t="b">
        <f>IF(ISNA(VLOOKUP(D2585&amp;"-"&amp;AB2585, Ref_Kontak!$A:$E, 4, FALSE)), FALSE, TRUE)</f>
        <v>0</v>
      </c>
      <c r="AG2585" t="str">
        <f>_xlfn.IFNA(VLOOKUP(Z2585,Ref_Kontak!H:H,1,FALSE),"FALSE")</f>
        <v>628999007703</v>
      </c>
      <c r="AH2585" t="str">
        <f t="shared" si="405"/>
        <v>METALDET1-LINE 14</v>
      </c>
      <c r="AI2585">
        <f>IF(I2585="violation",COUNTIF($AH$1:AH2585,AH2585),0)</f>
        <v>88</v>
      </c>
      <c r="AJ2585" t="str">
        <f t="shared" si="406"/>
        <v>violation-METALDET1</v>
      </c>
      <c r="AK2585">
        <f>IF(I2585="violation",COUNTIF($AJ$1:AJ2585,AJ2585),FALSE)</f>
        <v>2100</v>
      </c>
      <c r="AL2585">
        <f t="shared" si="407"/>
        <v>0</v>
      </c>
      <c r="AM2585">
        <f t="shared" si="408"/>
        <v>3</v>
      </c>
      <c r="AN2585" t="str">
        <f t="shared" si="409"/>
        <v>ALERT! 3 Violation founded @METALDET1</v>
      </c>
    </row>
    <row r="2586" spans="1:40">
      <c r="A2586" t="s">
        <v>120</v>
      </c>
      <c r="B2586" t="s">
        <v>121</v>
      </c>
      <c r="C2586" t="s">
        <v>1433</v>
      </c>
      <c r="D2586" t="s">
        <v>129</v>
      </c>
      <c r="E2586">
        <v>1</v>
      </c>
      <c r="G2586" t="s">
        <v>130</v>
      </c>
      <c r="I2586" t="s">
        <v>125</v>
      </c>
      <c r="Z2586" t="str">
        <f>IFERROR(MID(AA2586,FIND("-",H2586,1)+1,20),_xlfn.IFNA(VLOOKUP(F2586&amp;"-"&amp;AA2586,Ref_Kontak!$A:$E,4,FALSE),Ref_Kontak!$H$2))</f>
        <v>628999007703</v>
      </c>
      <c r="AA2586" t="str">
        <f t="shared" si="400"/>
        <v/>
      </c>
      <c r="AB2586" t="str">
        <f t="shared" si="401"/>
        <v/>
      </c>
      <c r="AC2586" t="str">
        <f t="shared" si="402"/>
        <v>628999007703</v>
      </c>
      <c r="AD2586" t="str">
        <f t="shared" si="403"/>
        <v>Halo+,+Visual+AI+5S+mendeteksi+Violation%3A+METALDET1-LINE+8</v>
      </c>
      <c r="AE2586" t="str">
        <f t="shared" si="404"/>
        <v>https://web.whatsapp.com/send/?phone=628999007703&amp;text=Halo+,+Visual+AI+5S+mendeteksi+Violation%3A+METALDET1-LINE+8&amp;type=phone_number&amp;app_absent=0</v>
      </c>
      <c r="AF2586" t="b">
        <f>IF(ISNA(VLOOKUP(D2586&amp;"-"&amp;AB2586, Ref_Kontak!$A:$E, 4, FALSE)), FALSE, TRUE)</f>
        <v>0</v>
      </c>
      <c r="AG2586" t="str">
        <f>_xlfn.IFNA(VLOOKUP(Z2586,Ref_Kontak!H:H,1,FALSE),"FALSE")</f>
        <v>628999007703</v>
      </c>
      <c r="AH2586" t="str">
        <f t="shared" si="405"/>
        <v>METALDET1-LINE 8</v>
      </c>
      <c r="AI2586">
        <f>IF(I2586="violation",COUNTIF($AH$1:AH2586,AH2586),0)</f>
        <v>1095</v>
      </c>
      <c r="AJ2586" t="str">
        <f t="shared" si="406"/>
        <v>violation-METALDET1</v>
      </c>
      <c r="AK2586">
        <f>IF(I2586="violation",COUNTIF($AJ$1:AJ2586,AJ2586),FALSE)</f>
        <v>2101</v>
      </c>
      <c r="AL2586">
        <f t="shared" si="407"/>
        <v>0</v>
      </c>
      <c r="AM2586">
        <f t="shared" si="408"/>
        <v>3</v>
      </c>
      <c r="AN2586" t="str">
        <f t="shared" si="409"/>
        <v>ALERT! 3 Violation founded @METALDET1</v>
      </c>
    </row>
    <row r="2587" spans="1:40">
      <c r="A2587" t="s">
        <v>120</v>
      </c>
      <c r="B2587" t="s">
        <v>121</v>
      </c>
      <c r="C2587" t="s">
        <v>1434</v>
      </c>
      <c r="D2587" t="s">
        <v>589</v>
      </c>
      <c r="E2587">
        <v>1</v>
      </c>
      <c r="G2587" t="s">
        <v>130</v>
      </c>
      <c r="I2587" t="s">
        <v>125</v>
      </c>
      <c r="Z2587" t="str">
        <f>IFERROR(MID(AA2587,FIND("-",H2587,1)+1,20),_xlfn.IFNA(VLOOKUP(F2587&amp;"-"&amp;AA2587,Ref_Kontak!$A:$E,4,FALSE),Ref_Kontak!$H$2))</f>
        <v>628999007703</v>
      </c>
      <c r="AA2587" t="str">
        <f t="shared" si="400"/>
        <v/>
      </c>
      <c r="AB2587" t="str">
        <f t="shared" si="401"/>
        <v/>
      </c>
      <c r="AC2587" t="str">
        <f t="shared" si="402"/>
        <v>628999007703</v>
      </c>
      <c r="AD2587" t="str">
        <f t="shared" si="403"/>
        <v>Halo+,+Visual+AI+5S+mendeteksi+Violation%3A+METALDET1-LINE+13</v>
      </c>
      <c r="AE2587" t="str">
        <f t="shared" si="404"/>
        <v>https://web.whatsapp.com/send/?phone=628999007703&amp;text=Halo+,+Visual+AI+5S+mendeteksi+Violation%3A+METALDET1-LINE+13&amp;type=phone_number&amp;app_absent=0</v>
      </c>
      <c r="AF2587" t="b">
        <f>IF(ISNA(VLOOKUP(D2587&amp;"-"&amp;AB2587, Ref_Kontak!$A:$E, 4, FALSE)), FALSE, TRUE)</f>
        <v>0</v>
      </c>
      <c r="AG2587" t="str">
        <f>_xlfn.IFNA(VLOOKUP(Z2587,Ref_Kontak!H:H,1,FALSE),"FALSE")</f>
        <v>628999007703</v>
      </c>
      <c r="AH2587" t="str">
        <f t="shared" si="405"/>
        <v>METALDET1-LINE 13</v>
      </c>
      <c r="AI2587">
        <f>IF(I2587="violation",COUNTIF($AH$1:AH2587,AH2587),0)</f>
        <v>920</v>
      </c>
      <c r="AJ2587" t="str">
        <f t="shared" si="406"/>
        <v>violation-METALDET1</v>
      </c>
      <c r="AK2587">
        <f>IF(I2587="violation",COUNTIF($AJ$1:AJ2587,AJ2587),FALSE)</f>
        <v>2102</v>
      </c>
      <c r="AL2587">
        <f t="shared" si="407"/>
        <v>0</v>
      </c>
      <c r="AM2587">
        <f t="shared" si="408"/>
        <v>3</v>
      </c>
      <c r="AN2587" t="str">
        <f t="shared" si="409"/>
        <v>ALERT! 3 Violation founded @METALDET1</v>
      </c>
    </row>
    <row r="2588" spans="1:40">
      <c r="A2588" t="s">
        <v>120</v>
      </c>
      <c r="B2588" t="s">
        <v>121</v>
      </c>
      <c r="C2588" t="s">
        <v>1434</v>
      </c>
      <c r="D2588" t="s">
        <v>129</v>
      </c>
      <c r="E2588">
        <v>1</v>
      </c>
      <c r="G2588" t="s">
        <v>130</v>
      </c>
      <c r="I2588" t="s">
        <v>125</v>
      </c>
      <c r="Z2588" t="str">
        <f>IFERROR(MID(AA2588,FIND("-",H2588,1)+1,20),_xlfn.IFNA(VLOOKUP(F2588&amp;"-"&amp;AA2588,Ref_Kontak!$A:$E,4,FALSE),Ref_Kontak!$H$2))</f>
        <v>628999007703</v>
      </c>
      <c r="AA2588" t="str">
        <f t="shared" si="400"/>
        <v/>
      </c>
      <c r="AB2588" t="str">
        <f t="shared" si="401"/>
        <v/>
      </c>
      <c r="AC2588" t="str">
        <f t="shared" si="402"/>
        <v>628999007703</v>
      </c>
      <c r="AD2588" t="str">
        <f t="shared" si="403"/>
        <v>Halo+,+Visual+AI+5S+mendeteksi+Violation%3A+METALDET1-LINE+8</v>
      </c>
      <c r="AE2588" t="str">
        <f t="shared" si="404"/>
        <v>https://web.whatsapp.com/send/?phone=628999007703&amp;text=Halo+,+Visual+AI+5S+mendeteksi+Violation%3A+METALDET1-LINE+8&amp;type=phone_number&amp;app_absent=0</v>
      </c>
      <c r="AF2588" t="b">
        <f>IF(ISNA(VLOOKUP(D2588&amp;"-"&amp;AB2588, Ref_Kontak!$A:$E, 4, FALSE)), FALSE, TRUE)</f>
        <v>0</v>
      </c>
      <c r="AG2588" t="str">
        <f>_xlfn.IFNA(VLOOKUP(Z2588,Ref_Kontak!H:H,1,FALSE),"FALSE")</f>
        <v>628999007703</v>
      </c>
      <c r="AH2588" t="str">
        <f t="shared" si="405"/>
        <v>METALDET1-LINE 8</v>
      </c>
      <c r="AI2588">
        <f>IF(I2588="violation",COUNTIF($AH$1:AH2588,AH2588),0)</f>
        <v>1096</v>
      </c>
      <c r="AJ2588" t="str">
        <f t="shared" si="406"/>
        <v>violation-METALDET1</v>
      </c>
      <c r="AK2588">
        <f>IF(I2588="violation",COUNTIF($AJ$1:AJ2588,AJ2588),FALSE)</f>
        <v>2103</v>
      </c>
      <c r="AL2588">
        <f t="shared" si="407"/>
        <v>0</v>
      </c>
      <c r="AM2588">
        <f t="shared" si="408"/>
        <v>3</v>
      </c>
      <c r="AN2588" t="str">
        <f t="shared" si="409"/>
        <v>ALERT! 3 Violation founded @METALDET1</v>
      </c>
    </row>
    <row r="2589" spans="1:40">
      <c r="A2589" t="s">
        <v>120</v>
      </c>
      <c r="B2589" t="s">
        <v>121</v>
      </c>
      <c r="C2589" t="s">
        <v>1434</v>
      </c>
      <c r="D2589" t="s">
        <v>52</v>
      </c>
      <c r="E2589">
        <v>1</v>
      </c>
      <c r="G2589" t="s">
        <v>130</v>
      </c>
      <c r="I2589" t="s">
        <v>125</v>
      </c>
      <c r="Z2589" t="str">
        <f>IFERROR(MID(AA2589,FIND("-",H2589,1)+1,20),_xlfn.IFNA(VLOOKUP(F2589&amp;"-"&amp;AA2589,Ref_Kontak!$A:$E,4,FALSE),Ref_Kontak!$H$2))</f>
        <v>628999007703</v>
      </c>
      <c r="AA2589" t="str">
        <f t="shared" si="400"/>
        <v/>
      </c>
      <c r="AB2589" t="str">
        <f t="shared" si="401"/>
        <v/>
      </c>
      <c r="AC2589" t="str">
        <f t="shared" si="402"/>
        <v>628999007703</v>
      </c>
      <c r="AD2589" t="str">
        <f t="shared" si="403"/>
        <v>Halo+,+Visual+AI+5S+mendeteksi+Violation%3A+METALDET1-LINE+14</v>
      </c>
      <c r="AE2589" t="str">
        <f t="shared" si="404"/>
        <v>https://web.whatsapp.com/send/?phone=628999007703&amp;text=Halo+,+Visual+AI+5S+mendeteksi+Violation%3A+METALDET1-LINE+14&amp;type=phone_number&amp;app_absent=0</v>
      </c>
      <c r="AF2589" t="b">
        <f>IF(ISNA(VLOOKUP(D2589&amp;"-"&amp;AB2589, Ref_Kontak!$A:$E, 4, FALSE)), FALSE, TRUE)</f>
        <v>0</v>
      </c>
      <c r="AG2589" t="str">
        <f>_xlfn.IFNA(VLOOKUP(Z2589,Ref_Kontak!H:H,1,FALSE),"FALSE")</f>
        <v>628999007703</v>
      </c>
      <c r="AH2589" t="str">
        <f t="shared" si="405"/>
        <v>METALDET1-LINE 14</v>
      </c>
      <c r="AI2589">
        <f>IF(I2589="violation",COUNTIF($AH$1:AH2589,AH2589),0)</f>
        <v>89</v>
      </c>
      <c r="AJ2589" t="str">
        <f t="shared" si="406"/>
        <v>violation-METALDET1</v>
      </c>
      <c r="AK2589">
        <f>IF(I2589="violation",COUNTIF($AJ$1:AJ2589,AJ2589),FALSE)</f>
        <v>2104</v>
      </c>
      <c r="AL2589">
        <f t="shared" si="407"/>
        <v>0</v>
      </c>
      <c r="AM2589">
        <f t="shared" si="408"/>
        <v>3</v>
      </c>
      <c r="AN2589" t="str">
        <f t="shared" si="409"/>
        <v>ALERT! 3 Violation founded @METALDET1</v>
      </c>
    </row>
    <row r="2590" spans="1:40">
      <c r="A2590" t="s">
        <v>120</v>
      </c>
      <c r="B2590" t="s">
        <v>121</v>
      </c>
      <c r="C2590" t="s">
        <v>1434</v>
      </c>
      <c r="D2590" t="s">
        <v>589</v>
      </c>
      <c r="E2590">
        <v>1</v>
      </c>
      <c r="G2590" t="s">
        <v>130</v>
      </c>
      <c r="I2590" t="s">
        <v>125</v>
      </c>
      <c r="Z2590" t="str">
        <f>IFERROR(MID(AA2590,FIND("-",H2590,1)+1,20),_xlfn.IFNA(VLOOKUP(F2590&amp;"-"&amp;AA2590,Ref_Kontak!$A:$E,4,FALSE),Ref_Kontak!$H$2))</f>
        <v>628999007703</v>
      </c>
      <c r="AA2590" t="str">
        <f t="shared" si="400"/>
        <v/>
      </c>
      <c r="AB2590" t="str">
        <f t="shared" si="401"/>
        <v/>
      </c>
      <c r="AC2590" t="str">
        <f t="shared" si="402"/>
        <v>628999007703</v>
      </c>
      <c r="AD2590" t="str">
        <f t="shared" si="403"/>
        <v>Halo+,+Visual+AI+5S+mendeteksi+Violation%3A+METALDET1-LINE+13</v>
      </c>
      <c r="AE2590" t="str">
        <f t="shared" si="404"/>
        <v>https://web.whatsapp.com/send/?phone=628999007703&amp;text=Halo+,+Visual+AI+5S+mendeteksi+Violation%3A+METALDET1-LINE+13&amp;type=phone_number&amp;app_absent=0</v>
      </c>
      <c r="AF2590" t="b">
        <f>IF(ISNA(VLOOKUP(D2590&amp;"-"&amp;AB2590, Ref_Kontak!$A:$E, 4, FALSE)), FALSE, TRUE)</f>
        <v>0</v>
      </c>
      <c r="AG2590" t="str">
        <f>_xlfn.IFNA(VLOOKUP(Z2590,Ref_Kontak!H:H,1,FALSE),"FALSE")</f>
        <v>628999007703</v>
      </c>
      <c r="AH2590" t="str">
        <f t="shared" si="405"/>
        <v>METALDET1-LINE 13</v>
      </c>
      <c r="AI2590">
        <f>IF(I2590="violation",COUNTIF($AH$1:AH2590,AH2590),0)</f>
        <v>921</v>
      </c>
      <c r="AJ2590" t="str">
        <f t="shared" si="406"/>
        <v>violation-METALDET1</v>
      </c>
      <c r="AK2590">
        <f>IF(I2590="violation",COUNTIF($AJ$1:AJ2590,AJ2590),FALSE)</f>
        <v>2105</v>
      </c>
      <c r="AL2590">
        <f t="shared" si="407"/>
        <v>0</v>
      </c>
      <c r="AM2590">
        <f t="shared" si="408"/>
        <v>3</v>
      </c>
      <c r="AN2590" t="str">
        <f t="shared" si="409"/>
        <v>ALERT! 3 Violation founded @METALDET1</v>
      </c>
    </row>
    <row r="2591" spans="1:40">
      <c r="A2591" t="s">
        <v>120</v>
      </c>
      <c r="B2591" t="s">
        <v>121</v>
      </c>
      <c r="C2591" t="s">
        <v>1434</v>
      </c>
      <c r="D2591" t="s">
        <v>52</v>
      </c>
      <c r="E2591">
        <v>1</v>
      </c>
      <c r="G2591" t="s">
        <v>130</v>
      </c>
      <c r="I2591" t="s">
        <v>125</v>
      </c>
      <c r="Z2591" t="str">
        <f>IFERROR(MID(AA2591,FIND("-",H2591,1)+1,20),_xlfn.IFNA(VLOOKUP(F2591&amp;"-"&amp;AA2591,Ref_Kontak!$A:$E,4,FALSE),Ref_Kontak!$H$2))</f>
        <v>628999007703</v>
      </c>
      <c r="AA2591" t="str">
        <f t="shared" si="400"/>
        <v/>
      </c>
      <c r="AB2591" t="str">
        <f t="shared" si="401"/>
        <v/>
      </c>
      <c r="AC2591" t="str">
        <f t="shared" si="402"/>
        <v>628999007703</v>
      </c>
      <c r="AD2591" t="str">
        <f t="shared" si="403"/>
        <v>Halo+,+Visual+AI+5S+mendeteksi+Violation%3A+METALDET1-LINE+14</v>
      </c>
      <c r="AE2591" t="str">
        <f t="shared" si="404"/>
        <v>https://web.whatsapp.com/send/?phone=628999007703&amp;text=Halo+,+Visual+AI+5S+mendeteksi+Violation%3A+METALDET1-LINE+14&amp;type=phone_number&amp;app_absent=0</v>
      </c>
      <c r="AF2591" t="b">
        <f>IF(ISNA(VLOOKUP(D2591&amp;"-"&amp;AB2591, Ref_Kontak!$A:$E, 4, FALSE)), FALSE, TRUE)</f>
        <v>0</v>
      </c>
      <c r="AG2591" t="str">
        <f>_xlfn.IFNA(VLOOKUP(Z2591,Ref_Kontak!H:H,1,FALSE),"FALSE")</f>
        <v>628999007703</v>
      </c>
      <c r="AH2591" t="str">
        <f t="shared" si="405"/>
        <v>METALDET1-LINE 14</v>
      </c>
      <c r="AI2591">
        <f>IF(I2591="violation",COUNTIF($AH$1:AH2591,AH2591),0)</f>
        <v>90</v>
      </c>
      <c r="AJ2591" t="str">
        <f t="shared" si="406"/>
        <v>violation-METALDET1</v>
      </c>
      <c r="AK2591">
        <f>IF(I2591="violation",COUNTIF($AJ$1:AJ2591,AJ2591),FALSE)</f>
        <v>2106</v>
      </c>
      <c r="AL2591">
        <f t="shared" si="407"/>
        <v>0</v>
      </c>
      <c r="AM2591">
        <f t="shared" si="408"/>
        <v>3</v>
      </c>
      <c r="AN2591" t="str">
        <f t="shared" si="409"/>
        <v>ALERT! 3 Violation founded @METALDET1</v>
      </c>
    </row>
    <row r="2592" spans="1:40">
      <c r="A2592" t="s">
        <v>120</v>
      </c>
      <c r="B2592" t="s">
        <v>121</v>
      </c>
      <c r="C2592" t="s">
        <v>1435</v>
      </c>
      <c r="D2592" t="s">
        <v>129</v>
      </c>
      <c r="E2592">
        <v>1</v>
      </c>
      <c r="G2592" t="s">
        <v>130</v>
      </c>
      <c r="I2592" t="s">
        <v>125</v>
      </c>
      <c r="Z2592" t="str">
        <f>IFERROR(MID(AA2592,FIND("-",H2592,1)+1,20),_xlfn.IFNA(VLOOKUP(F2592&amp;"-"&amp;AA2592,Ref_Kontak!$A:$E,4,FALSE),Ref_Kontak!$H$2))</f>
        <v>628999007703</v>
      </c>
      <c r="AA2592" t="str">
        <f t="shared" si="400"/>
        <v/>
      </c>
      <c r="AB2592" t="str">
        <f t="shared" si="401"/>
        <v/>
      </c>
      <c r="AC2592" t="str">
        <f t="shared" si="402"/>
        <v>628999007703</v>
      </c>
      <c r="AD2592" t="str">
        <f t="shared" si="403"/>
        <v>Halo+,+Visual+AI+5S+mendeteksi+Violation%3A+METALDET1-LINE+8</v>
      </c>
      <c r="AE2592" t="str">
        <f t="shared" si="404"/>
        <v>https://web.whatsapp.com/send/?phone=628999007703&amp;text=Halo+,+Visual+AI+5S+mendeteksi+Violation%3A+METALDET1-LINE+8&amp;type=phone_number&amp;app_absent=0</v>
      </c>
      <c r="AF2592" t="b">
        <f>IF(ISNA(VLOOKUP(D2592&amp;"-"&amp;AB2592, Ref_Kontak!$A:$E, 4, FALSE)), FALSE, TRUE)</f>
        <v>0</v>
      </c>
      <c r="AG2592" t="str">
        <f>_xlfn.IFNA(VLOOKUP(Z2592,Ref_Kontak!H:H,1,FALSE),"FALSE")</f>
        <v>628999007703</v>
      </c>
      <c r="AH2592" t="str">
        <f t="shared" si="405"/>
        <v>METALDET1-LINE 8</v>
      </c>
      <c r="AI2592">
        <f>IF(I2592="violation",COUNTIF($AH$1:AH2592,AH2592),0)</f>
        <v>1097</v>
      </c>
      <c r="AJ2592" t="str">
        <f t="shared" si="406"/>
        <v>violation-METALDET1</v>
      </c>
      <c r="AK2592">
        <f>IF(I2592="violation",COUNTIF($AJ$1:AJ2592,AJ2592),FALSE)</f>
        <v>2107</v>
      </c>
      <c r="AL2592">
        <f t="shared" si="407"/>
        <v>0</v>
      </c>
      <c r="AM2592">
        <f t="shared" si="408"/>
        <v>3</v>
      </c>
      <c r="AN2592" t="str">
        <f t="shared" si="409"/>
        <v>ALERT! 3 Violation founded @METALDET1</v>
      </c>
    </row>
    <row r="2593" spans="1:40">
      <c r="A2593" t="s">
        <v>120</v>
      </c>
      <c r="B2593" t="s">
        <v>121</v>
      </c>
      <c r="C2593" t="s">
        <v>1436</v>
      </c>
      <c r="D2593" t="s">
        <v>589</v>
      </c>
      <c r="E2593">
        <v>1</v>
      </c>
      <c r="G2593" t="s">
        <v>130</v>
      </c>
      <c r="I2593" t="s">
        <v>125</v>
      </c>
      <c r="Z2593" t="str">
        <f>IFERROR(MID(AA2593,FIND("-",H2593,1)+1,20),_xlfn.IFNA(VLOOKUP(F2593&amp;"-"&amp;AA2593,Ref_Kontak!$A:$E,4,FALSE),Ref_Kontak!$H$2))</f>
        <v>628999007703</v>
      </c>
      <c r="AA2593" t="str">
        <f t="shared" si="400"/>
        <v/>
      </c>
      <c r="AB2593" t="str">
        <f t="shared" si="401"/>
        <v/>
      </c>
      <c r="AC2593" t="str">
        <f t="shared" si="402"/>
        <v>628999007703</v>
      </c>
      <c r="AD2593" t="str">
        <f t="shared" si="403"/>
        <v>Halo+,+Visual+AI+5S+mendeteksi+Violation%3A+METALDET1-LINE+13</v>
      </c>
      <c r="AE2593" t="str">
        <f t="shared" si="404"/>
        <v>https://web.whatsapp.com/send/?phone=628999007703&amp;text=Halo+,+Visual+AI+5S+mendeteksi+Violation%3A+METALDET1-LINE+13&amp;type=phone_number&amp;app_absent=0</v>
      </c>
      <c r="AF2593" t="b">
        <f>IF(ISNA(VLOOKUP(D2593&amp;"-"&amp;AB2593, Ref_Kontak!$A:$E, 4, FALSE)), FALSE, TRUE)</f>
        <v>0</v>
      </c>
      <c r="AG2593" t="str">
        <f>_xlfn.IFNA(VLOOKUP(Z2593,Ref_Kontak!H:H,1,FALSE),"FALSE")</f>
        <v>628999007703</v>
      </c>
      <c r="AH2593" t="str">
        <f t="shared" si="405"/>
        <v>METALDET1-LINE 13</v>
      </c>
      <c r="AI2593">
        <f>IF(I2593="violation",COUNTIF($AH$1:AH2593,AH2593),0)</f>
        <v>922</v>
      </c>
      <c r="AJ2593" t="str">
        <f t="shared" si="406"/>
        <v>violation-METALDET1</v>
      </c>
      <c r="AK2593">
        <f>IF(I2593="violation",COUNTIF($AJ$1:AJ2593,AJ2593),FALSE)</f>
        <v>2108</v>
      </c>
      <c r="AL2593">
        <f t="shared" si="407"/>
        <v>0</v>
      </c>
      <c r="AM2593">
        <f t="shared" si="408"/>
        <v>3</v>
      </c>
      <c r="AN2593" t="str">
        <f t="shared" si="409"/>
        <v>ALERT! 3 Violation founded @METALDET1</v>
      </c>
    </row>
    <row r="2594" spans="1:40">
      <c r="A2594" t="s">
        <v>120</v>
      </c>
      <c r="B2594" t="s">
        <v>121</v>
      </c>
      <c r="C2594" t="s">
        <v>1436</v>
      </c>
      <c r="D2594" t="s">
        <v>129</v>
      </c>
      <c r="E2594">
        <v>1</v>
      </c>
      <c r="G2594" t="s">
        <v>130</v>
      </c>
      <c r="I2594" t="s">
        <v>125</v>
      </c>
      <c r="Z2594" t="str">
        <f>IFERROR(MID(AA2594,FIND("-",H2594,1)+1,20),_xlfn.IFNA(VLOOKUP(F2594&amp;"-"&amp;AA2594,Ref_Kontak!$A:$E,4,FALSE),Ref_Kontak!$H$2))</f>
        <v>628999007703</v>
      </c>
      <c r="AA2594" t="str">
        <f t="shared" si="400"/>
        <v/>
      </c>
      <c r="AB2594" t="str">
        <f t="shared" si="401"/>
        <v/>
      </c>
      <c r="AC2594" t="str">
        <f t="shared" si="402"/>
        <v>628999007703</v>
      </c>
      <c r="AD2594" t="str">
        <f t="shared" si="403"/>
        <v>Halo+,+Visual+AI+5S+mendeteksi+Violation%3A+METALDET1-LINE+8</v>
      </c>
      <c r="AE2594" t="str">
        <f t="shared" si="404"/>
        <v>https://web.whatsapp.com/send/?phone=628999007703&amp;text=Halo+,+Visual+AI+5S+mendeteksi+Violation%3A+METALDET1-LINE+8&amp;type=phone_number&amp;app_absent=0</v>
      </c>
      <c r="AF2594" t="b">
        <f>IF(ISNA(VLOOKUP(D2594&amp;"-"&amp;AB2594, Ref_Kontak!$A:$E, 4, FALSE)), FALSE, TRUE)</f>
        <v>0</v>
      </c>
      <c r="AG2594" t="str">
        <f>_xlfn.IFNA(VLOOKUP(Z2594,Ref_Kontak!H:H,1,FALSE),"FALSE")</f>
        <v>628999007703</v>
      </c>
      <c r="AH2594" t="str">
        <f t="shared" si="405"/>
        <v>METALDET1-LINE 8</v>
      </c>
      <c r="AI2594">
        <f>IF(I2594="violation",COUNTIF($AH$1:AH2594,AH2594),0)</f>
        <v>1098</v>
      </c>
      <c r="AJ2594" t="str">
        <f t="shared" si="406"/>
        <v>violation-METALDET1</v>
      </c>
      <c r="AK2594">
        <f>IF(I2594="violation",COUNTIF($AJ$1:AJ2594,AJ2594),FALSE)</f>
        <v>2109</v>
      </c>
      <c r="AL2594">
        <f t="shared" si="407"/>
        <v>0</v>
      </c>
      <c r="AM2594">
        <f t="shared" si="408"/>
        <v>3</v>
      </c>
      <c r="AN2594" t="str">
        <f t="shared" si="409"/>
        <v>ALERT! 3 Violation founded @METALDET1</v>
      </c>
    </row>
    <row r="2595" spans="1:40">
      <c r="A2595" t="s">
        <v>120</v>
      </c>
      <c r="B2595" t="s">
        <v>121</v>
      </c>
      <c r="C2595" t="s">
        <v>1436</v>
      </c>
      <c r="D2595" t="s">
        <v>52</v>
      </c>
      <c r="E2595">
        <v>1</v>
      </c>
      <c r="G2595" t="s">
        <v>130</v>
      </c>
      <c r="I2595" t="s">
        <v>125</v>
      </c>
      <c r="Z2595" t="str">
        <f>IFERROR(MID(AA2595,FIND("-",H2595,1)+1,20),_xlfn.IFNA(VLOOKUP(F2595&amp;"-"&amp;AA2595,Ref_Kontak!$A:$E,4,FALSE),Ref_Kontak!$H$2))</f>
        <v>628999007703</v>
      </c>
      <c r="AA2595" t="str">
        <f t="shared" si="400"/>
        <v/>
      </c>
      <c r="AB2595" t="str">
        <f t="shared" si="401"/>
        <v/>
      </c>
      <c r="AC2595" t="str">
        <f t="shared" si="402"/>
        <v>628999007703</v>
      </c>
      <c r="AD2595" t="str">
        <f t="shared" si="403"/>
        <v>Halo+,+Visual+AI+5S+mendeteksi+Violation%3A+METALDET1-LINE+14</v>
      </c>
      <c r="AE2595" t="str">
        <f t="shared" si="404"/>
        <v>https://web.whatsapp.com/send/?phone=628999007703&amp;text=Halo+,+Visual+AI+5S+mendeteksi+Violation%3A+METALDET1-LINE+14&amp;type=phone_number&amp;app_absent=0</v>
      </c>
      <c r="AF2595" t="b">
        <f>IF(ISNA(VLOOKUP(D2595&amp;"-"&amp;AB2595, Ref_Kontak!$A:$E, 4, FALSE)), FALSE, TRUE)</f>
        <v>0</v>
      </c>
      <c r="AG2595" t="str">
        <f>_xlfn.IFNA(VLOOKUP(Z2595,Ref_Kontak!H:H,1,FALSE),"FALSE")</f>
        <v>628999007703</v>
      </c>
      <c r="AH2595" t="str">
        <f t="shared" si="405"/>
        <v>METALDET1-LINE 14</v>
      </c>
      <c r="AI2595">
        <f>IF(I2595="violation",COUNTIF($AH$1:AH2595,AH2595),0)</f>
        <v>91</v>
      </c>
      <c r="AJ2595" t="str">
        <f t="shared" si="406"/>
        <v>violation-METALDET1</v>
      </c>
      <c r="AK2595">
        <f>IF(I2595="violation",COUNTIF($AJ$1:AJ2595,AJ2595),FALSE)</f>
        <v>2110</v>
      </c>
      <c r="AL2595">
        <f t="shared" si="407"/>
        <v>0</v>
      </c>
      <c r="AM2595">
        <f t="shared" si="408"/>
        <v>3</v>
      </c>
      <c r="AN2595" t="str">
        <f t="shared" si="409"/>
        <v>ALERT! 3 Violation founded @METALDET1</v>
      </c>
    </row>
    <row r="2596" spans="1:40">
      <c r="A2596" t="s">
        <v>120</v>
      </c>
      <c r="B2596" t="s">
        <v>121</v>
      </c>
      <c r="C2596" t="s">
        <v>1437</v>
      </c>
      <c r="D2596" t="s">
        <v>129</v>
      </c>
      <c r="E2596">
        <v>1</v>
      </c>
      <c r="G2596" t="s">
        <v>130</v>
      </c>
      <c r="I2596" t="s">
        <v>125</v>
      </c>
      <c r="Z2596" t="str">
        <f>IFERROR(MID(AA2596,FIND("-",H2596,1)+1,20),_xlfn.IFNA(VLOOKUP(F2596&amp;"-"&amp;AA2596,Ref_Kontak!$A:$E,4,FALSE),Ref_Kontak!$H$2))</f>
        <v>628999007703</v>
      </c>
      <c r="AA2596" t="str">
        <f t="shared" si="400"/>
        <v/>
      </c>
      <c r="AB2596" t="str">
        <f t="shared" si="401"/>
        <v/>
      </c>
      <c r="AC2596" t="str">
        <f t="shared" si="402"/>
        <v>628999007703</v>
      </c>
      <c r="AD2596" t="str">
        <f t="shared" si="403"/>
        <v>Halo+,+Visual+AI+5S+mendeteksi+Violation%3A+METALDET1-LINE+8</v>
      </c>
      <c r="AE2596" t="str">
        <f t="shared" si="404"/>
        <v>https://web.whatsapp.com/send/?phone=628999007703&amp;text=Halo+,+Visual+AI+5S+mendeteksi+Violation%3A+METALDET1-LINE+8&amp;type=phone_number&amp;app_absent=0</v>
      </c>
      <c r="AF2596" t="b">
        <f>IF(ISNA(VLOOKUP(D2596&amp;"-"&amp;AB2596, Ref_Kontak!$A:$E, 4, FALSE)), FALSE, TRUE)</f>
        <v>0</v>
      </c>
      <c r="AG2596" t="str">
        <f>_xlfn.IFNA(VLOOKUP(Z2596,Ref_Kontak!H:H,1,FALSE),"FALSE")</f>
        <v>628999007703</v>
      </c>
      <c r="AH2596" t="str">
        <f t="shared" si="405"/>
        <v>METALDET1-LINE 8</v>
      </c>
      <c r="AI2596">
        <f>IF(I2596="violation",COUNTIF($AH$1:AH2596,AH2596),0)</f>
        <v>1099</v>
      </c>
      <c r="AJ2596" t="str">
        <f t="shared" si="406"/>
        <v>violation-METALDET1</v>
      </c>
      <c r="AK2596">
        <f>IF(I2596="violation",COUNTIF($AJ$1:AJ2596,AJ2596),FALSE)</f>
        <v>2111</v>
      </c>
      <c r="AL2596">
        <f t="shared" si="407"/>
        <v>0</v>
      </c>
      <c r="AM2596">
        <f t="shared" si="408"/>
        <v>3</v>
      </c>
      <c r="AN2596" t="str">
        <f t="shared" si="409"/>
        <v>ALERT! 3 Violation founded @METALDET1</v>
      </c>
    </row>
    <row r="2597" spans="1:40">
      <c r="A2597" t="s">
        <v>120</v>
      </c>
      <c r="B2597" t="s">
        <v>121</v>
      </c>
      <c r="C2597" t="s">
        <v>1437</v>
      </c>
      <c r="D2597" t="s">
        <v>589</v>
      </c>
      <c r="E2597">
        <v>1</v>
      </c>
      <c r="G2597" t="s">
        <v>130</v>
      </c>
      <c r="I2597" t="s">
        <v>125</v>
      </c>
      <c r="Z2597" t="str">
        <f>IFERROR(MID(AA2597,FIND("-",H2597,1)+1,20),_xlfn.IFNA(VLOOKUP(F2597&amp;"-"&amp;AA2597,Ref_Kontak!$A:$E,4,FALSE),Ref_Kontak!$H$2))</f>
        <v>628999007703</v>
      </c>
      <c r="AA2597" t="str">
        <f t="shared" si="400"/>
        <v/>
      </c>
      <c r="AB2597" t="str">
        <f t="shared" si="401"/>
        <v/>
      </c>
      <c r="AC2597" t="str">
        <f t="shared" si="402"/>
        <v>628999007703</v>
      </c>
      <c r="AD2597" t="str">
        <f t="shared" si="403"/>
        <v>Halo+,+Visual+AI+5S+mendeteksi+Violation%3A+METALDET1-LINE+13</v>
      </c>
      <c r="AE2597" t="str">
        <f t="shared" si="404"/>
        <v>https://web.whatsapp.com/send/?phone=628999007703&amp;text=Halo+,+Visual+AI+5S+mendeteksi+Violation%3A+METALDET1-LINE+13&amp;type=phone_number&amp;app_absent=0</v>
      </c>
      <c r="AF2597" t="b">
        <f>IF(ISNA(VLOOKUP(D2597&amp;"-"&amp;AB2597, Ref_Kontak!$A:$E, 4, FALSE)), FALSE, TRUE)</f>
        <v>0</v>
      </c>
      <c r="AG2597" t="str">
        <f>_xlfn.IFNA(VLOOKUP(Z2597,Ref_Kontak!H:H,1,FALSE),"FALSE")</f>
        <v>628999007703</v>
      </c>
      <c r="AH2597" t="str">
        <f t="shared" si="405"/>
        <v>METALDET1-LINE 13</v>
      </c>
      <c r="AI2597">
        <f>IF(I2597="violation",COUNTIF($AH$1:AH2597,AH2597),0)</f>
        <v>923</v>
      </c>
      <c r="AJ2597" t="str">
        <f t="shared" si="406"/>
        <v>violation-METALDET1</v>
      </c>
      <c r="AK2597">
        <f>IF(I2597="violation",COUNTIF($AJ$1:AJ2597,AJ2597),FALSE)</f>
        <v>2112</v>
      </c>
      <c r="AL2597">
        <f t="shared" si="407"/>
        <v>0</v>
      </c>
      <c r="AM2597">
        <f t="shared" si="408"/>
        <v>3</v>
      </c>
      <c r="AN2597" t="str">
        <f t="shared" si="409"/>
        <v>ALERT! 3 Violation founded @METALDET1</v>
      </c>
    </row>
    <row r="2598" spans="1:40">
      <c r="A2598" t="s">
        <v>120</v>
      </c>
      <c r="B2598" t="s">
        <v>121</v>
      </c>
      <c r="C2598" t="s">
        <v>1437</v>
      </c>
      <c r="D2598" t="s">
        <v>52</v>
      </c>
      <c r="E2598">
        <v>1</v>
      </c>
      <c r="G2598" t="s">
        <v>130</v>
      </c>
      <c r="I2598" t="s">
        <v>125</v>
      </c>
      <c r="Z2598" t="str">
        <f>IFERROR(MID(AA2598,FIND("-",H2598,1)+1,20),_xlfn.IFNA(VLOOKUP(F2598&amp;"-"&amp;AA2598,Ref_Kontak!$A:$E,4,FALSE),Ref_Kontak!$H$2))</f>
        <v>628999007703</v>
      </c>
      <c r="AA2598" t="str">
        <f t="shared" si="400"/>
        <v/>
      </c>
      <c r="AB2598" t="str">
        <f t="shared" si="401"/>
        <v/>
      </c>
      <c r="AC2598" t="str">
        <f t="shared" si="402"/>
        <v>628999007703</v>
      </c>
      <c r="AD2598" t="str">
        <f t="shared" si="403"/>
        <v>Halo+,+Visual+AI+5S+mendeteksi+Violation%3A+METALDET1-LINE+14</v>
      </c>
      <c r="AE2598" t="str">
        <f t="shared" si="404"/>
        <v>https://web.whatsapp.com/send/?phone=628999007703&amp;text=Halo+,+Visual+AI+5S+mendeteksi+Violation%3A+METALDET1-LINE+14&amp;type=phone_number&amp;app_absent=0</v>
      </c>
      <c r="AF2598" t="b">
        <f>IF(ISNA(VLOOKUP(D2598&amp;"-"&amp;AB2598, Ref_Kontak!$A:$E, 4, FALSE)), FALSE, TRUE)</f>
        <v>0</v>
      </c>
      <c r="AG2598" t="str">
        <f>_xlfn.IFNA(VLOOKUP(Z2598,Ref_Kontak!H:H,1,FALSE),"FALSE")</f>
        <v>628999007703</v>
      </c>
      <c r="AH2598" t="str">
        <f t="shared" si="405"/>
        <v>METALDET1-LINE 14</v>
      </c>
      <c r="AI2598">
        <f>IF(I2598="violation",COUNTIF($AH$1:AH2598,AH2598),0)</f>
        <v>92</v>
      </c>
      <c r="AJ2598" t="str">
        <f t="shared" si="406"/>
        <v>violation-METALDET1</v>
      </c>
      <c r="AK2598">
        <f>IF(I2598="violation",COUNTIF($AJ$1:AJ2598,AJ2598),FALSE)</f>
        <v>2113</v>
      </c>
      <c r="AL2598">
        <f t="shared" si="407"/>
        <v>0</v>
      </c>
      <c r="AM2598">
        <f t="shared" si="408"/>
        <v>3</v>
      </c>
      <c r="AN2598" t="str">
        <f t="shared" si="409"/>
        <v>ALERT! 3 Violation founded @METALDET1</v>
      </c>
    </row>
    <row r="2599" spans="1:40">
      <c r="A2599" t="s">
        <v>120</v>
      </c>
      <c r="B2599" t="s">
        <v>121</v>
      </c>
      <c r="C2599" t="s">
        <v>1438</v>
      </c>
      <c r="D2599" t="s">
        <v>129</v>
      </c>
      <c r="E2599">
        <v>1</v>
      </c>
      <c r="G2599" t="s">
        <v>130</v>
      </c>
      <c r="I2599" t="s">
        <v>125</v>
      </c>
      <c r="Z2599" t="str">
        <f>IFERROR(MID(AA2599,FIND("-",H2599,1)+1,20),_xlfn.IFNA(VLOOKUP(F2599&amp;"-"&amp;AA2599,Ref_Kontak!$A:$E,4,FALSE),Ref_Kontak!$H$2))</f>
        <v>628999007703</v>
      </c>
      <c r="AA2599" t="str">
        <f t="shared" si="400"/>
        <v/>
      </c>
      <c r="AB2599" t="str">
        <f t="shared" si="401"/>
        <v/>
      </c>
      <c r="AC2599" t="str">
        <f t="shared" si="402"/>
        <v>628999007703</v>
      </c>
      <c r="AD2599" t="str">
        <f t="shared" si="403"/>
        <v>Halo+,+Visual+AI+5S+mendeteksi+Violation%3A+METALDET1-LINE+8</v>
      </c>
      <c r="AE2599" t="str">
        <f t="shared" si="404"/>
        <v>https://web.whatsapp.com/send/?phone=628999007703&amp;text=Halo+,+Visual+AI+5S+mendeteksi+Violation%3A+METALDET1-LINE+8&amp;type=phone_number&amp;app_absent=0</v>
      </c>
      <c r="AF2599" t="b">
        <f>IF(ISNA(VLOOKUP(D2599&amp;"-"&amp;AB2599, Ref_Kontak!$A:$E, 4, FALSE)), FALSE, TRUE)</f>
        <v>0</v>
      </c>
      <c r="AG2599" t="str">
        <f>_xlfn.IFNA(VLOOKUP(Z2599,Ref_Kontak!H:H,1,FALSE),"FALSE")</f>
        <v>628999007703</v>
      </c>
      <c r="AH2599" t="str">
        <f t="shared" si="405"/>
        <v>METALDET1-LINE 8</v>
      </c>
      <c r="AI2599">
        <f>IF(I2599="violation",COUNTIF($AH$1:AH2599,AH2599),0)</f>
        <v>1100</v>
      </c>
      <c r="AJ2599" t="str">
        <f t="shared" si="406"/>
        <v>violation-METALDET1</v>
      </c>
      <c r="AK2599">
        <f>IF(I2599="violation",COUNTIF($AJ$1:AJ2599,AJ2599),FALSE)</f>
        <v>2114</v>
      </c>
      <c r="AL2599">
        <f t="shared" si="407"/>
        <v>0</v>
      </c>
      <c r="AM2599">
        <f t="shared" si="408"/>
        <v>3</v>
      </c>
      <c r="AN2599" t="str">
        <f t="shared" si="409"/>
        <v>ALERT! 3 Violation founded @METALDET1</v>
      </c>
    </row>
    <row r="2600" spans="1:40">
      <c r="A2600" t="s">
        <v>120</v>
      </c>
      <c r="B2600" t="s">
        <v>121</v>
      </c>
      <c r="C2600" t="s">
        <v>1439</v>
      </c>
      <c r="D2600" t="s">
        <v>589</v>
      </c>
      <c r="E2600">
        <v>1</v>
      </c>
      <c r="G2600" t="s">
        <v>130</v>
      </c>
      <c r="I2600" t="s">
        <v>125</v>
      </c>
      <c r="Z2600" t="str">
        <f>IFERROR(MID(AA2600,FIND("-",H2600,1)+1,20),_xlfn.IFNA(VLOOKUP(F2600&amp;"-"&amp;AA2600,Ref_Kontak!$A:$E,4,FALSE),Ref_Kontak!$H$2))</f>
        <v>628999007703</v>
      </c>
      <c r="AA2600" t="str">
        <f t="shared" si="400"/>
        <v/>
      </c>
      <c r="AB2600" t="str">
        <f t="shared" si="401"/>
        <v/>
      </c>
      <c r="AC2600" t="str">
        <f t="shared" si="402"/>
        <v>628999007703</v>
      </c>
      <c r="AD2600" t="str">
        <f t="shared" si="403"/>
        <v>Halo+,+Visual+AI+5S+mendeteksi+Violation%3A+METALDET1-LINE+13</v>
      </c>
      <c r="AE2600" t="str">
        <f t="shared" si="404"/>
        <v>https://web.whatsapp.com/send/?phone=628999007703&amp;text=Halo+,+Visual+AI+5S+mendeteksi+Violation%3A+METALDET1-LINE+13&amp;type=phone_number&amp;app_absent=0</v>
      </c>
      <c r="AF2600" t="b">
        <f>IF(ISNA(VLOOKUP(D2600&amp;"-"&amp;AB2600, Ref_Kontak!$A:$E, 4, FALSE)), FALSE, TRUE)</f>
        <v>0</v>
      </c>
      <c r="AG2600" t="str">
        <f>_xlfn.IFNA(VLOOKUP(Z2600,Ref_Kontak!H:H,1,FALSE),"FALSE")</f>
        <v>628999007703</v>
      </c>
      <c r="AH2600" t="str">
        <f t="shared" si="405"/>
        <v>METALDET1-LINE 13</v>
      </c>
      <c r="AI2600">
        <f>IF(I2600="violation",COUNTIF($AH$1:AH2600,AH2600),0)</f>
        <v>924</v>
      </c>
      <c r="AJ2600" t="str">
        <f t="shared" si="406"/>
        <v>violation-METALDET1</v>
      </c>
      <c r="AK2600">
        <f>IF(I2600="violation",COUNTIF($AJ$1:AJ2600,AJ2600),FALSE)</f>
        <v>2115</v>
      </c>
      <c r="AL2600">
        <f t="shared" si="407"/>
        <v>0</v>
      </c>
      <c r="AM2600">
        <f t="shared" si="408"/>
        <v>3</v>
      </c>
      <c r="AN2600" t="str">
        <f t="shared" si="409"/>
        <v>ALERT! 3 Violation founded @METALDET1</v>
      </c>
    </row>
    <row r="2601" spans="1:40">
      <c r="A2601" t="s">
        <v>120</v>
      </c>
      <c r="B2601" t="s">
        <v>121</v>
      </c>
      <c r="C2601" t="s">
        <v>1439</v>
      </c>
      <c r="D2601" t="s">
        <v>129</v>
      </c>
      <c r="E2601">
        <v>1</v>
      </c>
      <c r="G2601" t="s">
        <v>130</v>
      </c>
      <c r="I2601" t="s">
        <v>125</v>
      </c>
      <c r="Z2601" t="str">
        <f>IFERROR(MID(AA2601,FIND("-",H2601,1)+1,20),_xlfn.IFNA(VLOOKUP(F2601&amp;"-"&amp;AA2601,Ref_Kontak!$A:$E,4,FALSE),Ref_Kontak!$H$2))</f>
        <v>628999007703</v>
      </c>
      <c r="AA2601" t="str">
        <f t="shared" si="400"/>
        <v/>
      </c>
      <c r="AB2601" t="str">
        <f t="shared" si="401"/>
        <v/>
      </c>
      <c r="AC2601" t="str">
        <f t="shared" si="402"/>
        <v>628999007703</v>
      </c>
      <c r="AD2601" t="str">
        <f t="shared" si="403"/>
        <v>Halo+,+Visual+AI+5S+mendeteksi+Violation%3A+METALDET1-LINE+8</v>
      </c>
      <c r="AE2601" t="str">
        <f t="shared" si="404"/>
        <v>https://web.whatsapp.com/send/?phone=628999007703&amp;text=Halo+,+Visual+AI+5S+mendeteksi+Violation%3A+METALDET1-LINE+8&amp;type=phone_number&amp;app_absent=0</v>
      </c>
      <c r="AF2601" t="b">
        <f>IF(ISNA(VLOOKUP(D2601&amp;"-"&amp;AB2601, Ref_Kontak!$A:$E, 4, FALSE)), FALSE, TRUE)</f>
        <v>0</v>
      </c>
      <c r="AG2601" t="str">
        <f>_xlfn.IFNA(VLOOKUP(Z2601,Ref_Kontak!H:H,1,FALSE),"FALSE")</f>
        <v>628999007703</v>
      </c>
      <c r="AH2601" t="str">
        <f t="shared" si="405"/>
        <v>METALDET1-LINE 8</v>
      </c>
      <c r="AI2601">
        <f>IF(I2601="violation",COUNTIF($AH$1:AH2601,AH2601),0)</f>
        <v>1101</v>
      </c>
      <c r="AJ2601" t="str">
        <f t="shared" si="406"/>
        <v>violation-METALDET1</v>
      </c>
      <c r="AK2601">
        <f>IF(I2601="violation",COUNTIF($AJ$1:AJ2601,AJ2601),FALSE)</f>
        <v>2116</v>
      </c>
      <c r="AL2601">
        <f t="shared" si="407"/>
        <v>0</v>
      </c>
      <c r="AM2601">
        <f t="shared" si="408"/>
        <v>3</v>
      </c>
      <c r="AN2601" t="str">
        <f t="shared" si="409"/>
        <v>ALERT! 3 Violation founded @METALDET1</v>
      </c>
    </row>
    <row r="2602" spans="1:40">
      <c r="A2602" t="s">
        <v>120</v>
      </c>
      <c r="B2602" t="s">
        <v>121</v>
      </c>
      <c r="C2602" t="s">
        <v>1439</v>
      </c>
      <c r="D2602" t="s">
        <v>52</v>
      </c>
      <c r="E2602">
        <v>1</v>
      </c>
      <c r="G2602" t="s">
        <v>130</v>
      </c>
      <c r="I2602" t="s">
        <v>125</v>
      </c>
      <c r="Z2602" t="str">
        <f>IFERROR(MID(AA2602,FIND("-",H2602,1)+1,20),_xlfn.IFNA(VLOOKUP(F2602&amp;"-"&amp;AA2602,Ref_Kontak!$A:$E,4,FALSE),Ref_Kontak!$H$2))</f>
        <v>628999007703</v>
      </c>
      <c r="AA2602" t="str">
        <f t="shared" si="400"/>
        <v/>
      </c>
      <c r="AB2602" t="str">
        <f t="shared" si="401"/>
        <v/>
      </c>
      <c r="AC2602" t="str">
        <f t="shared" si="402"/>
        <v>628999007703</v>
      </c>
      <c r="AD2602" t="str">
        <f t="shared" si="403"/>
        <v>Halo+,+Visual+AI+5S+mendeteksi+Violation%3A+METALDET1-LINE+14</v>
      </c>
      <c r="AE2602" t="str">
        <f t="shared" si="404"/>
        <v>https://web.whatsapp.com/send/?phone=628999007703&amp;text=Halo+,+Visual+AI+5S+mendeteksi+Violation%3A+METALDET1-LINE+14&amp;type=phone_number&amp;app_absent=0</v>
      </c>
      <c r="AF2602" t="b">
        <f>IF(ISNA(VLOOKUP(D2602&amp;"-"&amp;AB2602, Ref_Kontak!$A:$E, 4, FALSE)), FALSE, TRUE)</f>
        <v>0</v>
      </c>
      <c r="AG2602" t="str">
        <f>_xlfn.IFNA(VLOOKUP(Z2602,Ref_Kontak!H:H,1,FALSE),"FALSE")</f>
        <v>628999007703</v>
      </c>
      <c r="AH2602" t="str">
        <f t="shared" si="405"/>
        <v>METALDET1-LINE 14</v>
      </c>
      <c r="AI2602">
        <f>IF(I2602="violation",COUNTIF($AH$1:AH2602,AH2602),0)</f>
        <v>93</v>
      </c>
      <c r="AJ2602" t="str">
        <f t="shared" si="406"/>
        <v>violation-METALDET1</v>
      </c>
      <c r="AK2602">
        <f>IF(I2602="violation",COUNTIF($AJ$1:AJ2602,AJ2602),FALSE)</f>
        <v>2117</v>
      </c>
      <c r="AL2602">
        <f t="shared" si="407"/>
        <v>0</v>
      </c>
      <c r="AM2602">
        <f t="shared" si="408"/>
        <v>3</v>
      </c>
      <c r="AN2602" t="str">
        <f t="shared" si="409"/>
        <v>ALERT! 3 Violation founded @METALDET1</v>
      </c>
    </row>
    <row r="2603" spans="1:40">
      <c r="A2603" t="s">
        <v>120</v>
      </c>
      <c r="B2603" t="s">
        <v>121</v>
      </c>
      <c r="C2603" t="s">
        <v>1439</v>
      </c>
      <c r="D2603" t="s">
        <v>589</v>
      </c>
      <c r="E2603">
        <v>1</v>
      </c>
      <c r="G2603" t="s">
        <v>130</v>
      </c>
      <c r="I2603" t="s">
        <v>125</v>
      </c>
      <c r="Z2603" t="str">
        <f>IFERROR(MID(AA2603,FIND("-",H2603,1)+1,20),_xlfn.IFNA(VLOOKUP(F2603&amp;"-"&amp;AA2603,Ref_Kontak!$A:$E,4,FALSE),Ref_Kontak!$H$2))</f>
        <v>628999007703</v>
      </c>
      <c r="AA2603" t="str">
        <f t="shared" si="400"/>
        <v/>
      </c>
      <c r="AB2603" t="str">
        <f t="shared" si="401"/>
        <v/>
      </c>
      <c r="AC2603" t="str">
        <f t="shared" si="402"/>
        <v>628999007703</v>
      </c>
      <c r="AD2603" t="str">
        <f t="shared" si="403"/>
        <v>Halo+,+Visual+AI+5S+mendeteksi+Violation%3A+METALDET1-LINE+13</v>
      </c>
      <c r="AE2603" t="str">
        <f t="shared" si="404"/>
        <v>https://web.whatsapp.com/send/?phone=628999007703&amp;text=Halo+,+Visual+AI+5S+mendeteksi+Violation%3A+METALDET1-LINE+13&amp;type=phone_number&amp;app_absent=0</v>
      </c>
      <c r="AF2603" t="b">
        <f>IF(ISNA(VLOOKUP(D2603&amp;"-"&amp;AB2603, Ref_Kontak!$A:$E, 4, FALSE)), FALSE, TRUE)</f>
        <v>0</v>
      </c>
      <c r="AG2603" t="str">
        <f>_xlfn.IFNA(VLOOKUP(Z2603,Ref_Kontak!H:H,1,FALSE),"FALSE")</f>
        <v>628999007703</v>
      </c>
      <c r="AH2603" t="str">
        <f t="shared" si="405"/>
        <v>METALDET1-LINE 13</v>
      </c>
      <c r="AI2603">
        <f>IF(I2603="violation",COUNTIF($AH$1:AH2603,AH2603),0)</f>
        <v>925</v>
      </c>
      <c r="AJ2603" t="str">
        <f t="shared" si="406"/>
        <v>violation-METALDET1</v>
      </c>
      <c r="AK2603">
        <f>IF(I2603="violation",COUNTIF($AJ$1:AJ2603,AJ2603),FALSE)</f>
        <v>2118</v>
      </c>
      <c r="AL2603">
        <f t="shared" si="407"/>
        <v>0</v>
      </c>
      <c r="AM2603">
        <f t="shared" si="408"/>
        <v>3</v>
      </c>
      <c r="AN2603" t="str">
        <f t="shared" si="409"/>
        <v>ALERT! 3 Violation founded @METALDET1</v>
      </c>
    </row>
    <row r="2604" spans="1:40">
      <c r="A2604" t="s">
        <v>120</v>
      </c>
      <c r="B2604" t="s">
        <v>121</v>
      </c>
      <c r="C2604" t="s">
        <v>1439</v>
      </c>
      <c r="D2604" t="s">
        <v>52</v>
      </c>
      <c r="E2604">
        <v>1</v>
      </c>
      <c r="G2604" t="s">
        <v>130</v>
      </c>
      <c r="I2604" t="s">
        <v>125</v>
      </c>
      <c r="Z2604" t="str">
        <f>IFERROR(MID(AA2604,FIND("-",H2604,1)+1,20),_xlfn.IFNA(VLOOKUP(F2604&amp;"-"&amp;AA2604,Ref_Kontak!$A:$E,4,FALSE),Ref_Kontak!$H$2))</f>
        <v>628999007703</v>
      </c>
      <c r="AA2604" t="str">
        <f t="shared" si="400"/>
        <v/>
      </c>
      <c r="AB2604" t="str">
        <f t="shared" si="401"/>
        <v/>
      </c>
      <c r="AC2604" t="str">
        <f t="shared" si="402"/>
        <v>628999007703</v>
      </c>
      <c r="AD2604" t="str">
        <f t="shared" si="403"/>
        <v>Halo+,+Visual+AI+5S+mendeteksi+Violation%3A+METALDET1-LINE+14</v>
      </c>
      <c r="AE2604" t="str">
        <f t="shared" si="404"/>
        <v>https://web.whatsapp.com/send/?phone=628999007703&amp;text=Halo+,+Visual+AI+5S+mendeteksi+Violation%3A+METALDET1-LINE+14&amp;type=phone_number&amp;app_absent=0</v>
      </c>
      <c r="AF2604" t="b">
        <f>IF(ISNA(VLOOKUP(D2604&amp;"-"&amp;AB2604, Ref_Kontak!$A:$E, 4, FALSE)), FALSE, TRUE)</f>
        <v>0</v>
      </c>
      <c r="AG2604" t="str">
        <f>_xlfn.IFNA(VLOOKUP(Z2604,Ref_Kontak!H:H,1,FALSE),"FALSE")</f>
        <v>628999007703</v>
      </c>
      <c r="AH2604" t="str">
        <f t="shared" si="405"/>
        <v>METALDET1-LINE 14</v>
      </c>
      <c r="AI2604">
        <f>IF(I2604="violation",COUNTIF($AH$1:AH2604,AH2604),0)</f>
        <v>94</v>
      </c>
      <c r="AJ2604" t="str">
        <f t="shared" si="406"/>
        <v>violation-METALDET1</v>
      </c>
      <c r="AK2604">
        <f>IF(I2604="violation",COUNTIF($AJ$1:AJ2604,AJ2604),FALSE)</f>
        <v>2119</v>
      </c>
      <c r="AL2604">
        <f t="shared" si="407"/>
        <v>0</v>
      </c>
      <c r="AM2604">
        <f t="shared" si="408"/>
        <v>3</v>
      </c>
      <c r="AN2604" t="str">
        <f t="shared" si="409"/>
        <v>ALERT! 3 Violation founded @METALDET1</v>
      </c>
    </row>
    <row r="2605" spans="1:40">
      <c r="A2605" t="s">
        <v>120</v>
      </c>
      <c r="B2605" t="s">
        <v>121</v>
      </c>
      <c r="C2605" t="s">
        <v>1440</v>
      </c>
      <c r="D2605" t="s">
        <v>129</v>
      </c>
      <c r="E2605">
        <v>1</v>
      </c>
      <c r="G2605" t="s">
        <v>130</v>
      </c>
      <c r="I2605" t="s">
        <v>125</v>
      </c>
      <c r="Z2605" t="str">
        <f>IFERROR(MID(AA2605,FIND("-",H2605,1)+1,20),_xlfn.IFNA(VLOOKUP(F2605&amp;"-"&amp;AA2605,Ref_Kontak!$A:$E,4,FALSE),Ref_Kontak!$H$2))</f>
        <v>628999007703</v>
      </c>
      <c r="AA2605" t="str">
        <f t="shared" si="400"/>
        <v/>
      </c>
      <c r="AB2605" t="str">
        <f t="shared" si="401"/>
        <v/>
      </c>
      <c r="AC2605" t="str">
        <f t="shared" si="402"/>
        <v>628999007703</v>
      </c>
      <c r="AD2605" t="str">
        <f t="shared" si="403"/>
        <v>Halo+,+Visual+AI+5S+mendeteksi+Violation%3A+METALDET1-LINE+8</v>
      </c>
      <c r="AE2605" t="str">
        <f t="shared" si="404"/>
        <v>https://web.whatsapp.com/send/?phone=628999007703&amp;text=Halo+,+Visual+AI+5S+mendeteksi+Violation%3A+METALDET1-LINE+8&amp;type=phone_number&amp;app_absent=0</v>
      </c>
      <c r="AF2605" t="b">
        <f>IF(ISNA(VLOOKUP(D2605&amp;"-"&amp;AB2605, Ref_Kontak!$A:$E, 4, FALSE)), FALSE, TRUE)</f>
        <v>0</v>
      </c>
      <c r="AG2605" t="str">
        <f>_xlfn.IFNA(VLOOKUP(Z2605,Ref_Kontak!H:H,1,FALSE),"FALSE")</f>
        <v>628999007703</v>
      </c>
      <c r="AH2605" t="str">
        <f t="shared" si="405"/>
        <v>METALDET1-LINE 8</v>
      </c>
      <c r="AI2605">
        <f>IF(I2605="violation",COUNTIF($AH$1:AH2605,AH2605),0)</f>
        <v>1102</v>
      </c>
      <c r="AJ2605" t="str">
        <f t="shared" si="406"/>
        <v>violation-METALDET1</v>
      </c>
      <c r="AK2605">
        <f>IF(I2605="violation",COUNTIF($AJ$1:AJ2605,AJ2605),FALSE)</f>
        <v>2120</v>
      </c>
      <c r="AL2605">
        <f t="shared" si="407"/>
        <v>0</v>
      </c>
      <c r="AM2605">
        <f t="shared" si="408"/>
        <v>3</v>
      </c>
      <c r="AN2605" t="str">
        <f t="shared" si="409"/>
        <v>ALERT! 3 Violation founded @METALDET1</v>
      </c>
    </row>
    <row r="2606" spans="1:40">
      <c r="A2606" t="s">
        <v>120</v>
      </c>
      <c r="B2606" t="s">
        <v>121</v>
      </c>
      <c r="C2606" t="s">
        <v>1441</v>
      </c>
      <c r="D2606" t="s">
        <v>589</v>
      </c>
      <c r="E2606">
        <v>1</v>
      </c>
      <c r="G2606" t="s">
        <v>130</v>
      </c>
      <c r="I2606" t="s">
        <v>125</v>
      </c>
      <c r="Z2606" t="str">
        <f>IFERROR(MID(AA2606,FIND("-",H2606,1)+1,20),_xlfn.IFNA(VLOOKUP(F2606&amp;"-"&amp;AA2606,Ref_Kontak!$A:$E,4,FALSE),Ref_Kontak!$H$2))</f>
        <v>628999007703</v>
      </c>
      <c r="AA2606" t="str">
        <f t="shared" si="400"/>
        <v/>
      </c>
      <c r="AB2606" t="str">
        <f t="shared" si="401"/>
        <v/>
      </c>
      <c r="AC2606" t="str">
        <f t="shared" si="402"/>
        <v>628999007703</v>
      </c>
      <c r="AD2606" t="str">
        <f t="shared" si="403"/>
        <v>Halo+,+Visual+AI+5S+mendeteksi+Violation%3A+METALDET1-LINE+13</v>
      </c>
      <c r="AE2606" t="str">
        <f t="shared" si="404"/>
        <v>https://web.whatsapp.com/send/?phone=628999007703&amp;text=Halo+,+Visual+AI+5S+mendeteksi+Violation%3A+METALDET1-LINE+13&amp;type=phone_number&amp;app_absent=0</v>
      </c>
      <c r="AF2606" t="b">
        <f>IF(ISNA(VLOOKUP(D2606&amp;"-"&amp;AB2606, Ref_Kontak!$A:$E, 4, FALSE)), FALSE, TRUE)</f>
        <v>0</v>
      </c>
      <c r="AG2606" t="str">
        <f>_xlfn.IFNA(VLOOKUP(Z2606,Ref_Kontak!H:H,1,FALSE),"FALSE")</f>
        <v>628999007703</v>
      </c>
      <c r="AH2606" t="str">
        <f t="shared" si="405"/>
        <v>METALDET1-LINE 13</v>
      </c>
      <c r="AI2606">
        <f>IF(I2606="violation",COUNTIF($AH$1:AH2606,AH2606),0)</f>
        <v>926</v>
      </c>
      <c r="AJ2606" t="str">
        <f t="shared" si="406"/>
        <v>violation-METALDET1</v>
      </c>
      <c r="AK2606">
        <f>IF(I2606="violation",COUNTIF($AJ$1:AJ2606,AJ2606),FALSE)</f>
        <v>2121</v>
      </c>
      <c r="AL2606">
        <f t="shared" si="407"/>
        <v>0</v>
      </c>
      <c r="AM2606">
        <f t="shared" si="408"/>
        <v>3</v>
      </c>
      <c r="AN2606" t="str">
        <f t="shared" si="409"/>
        <v>ALERT! 3 Violation founded @METALDET1</v>
      </c>
    </row>
    <row r="2607" spans="1:40">
      <c r="A2607" t="s">
        <v>120</v>
      </c>
      <c r="B2607" t="s">
        <v>121</v>
      </c>
      <c r="C2607" t="s">
        <v>1441</v>
      </c>
      <c r="D2607" t="s">
        <v>129</v>
      </c>
      <c r="E2607">
        <v>1</v>
      </c>
      <c r="G2607" t="s">
        <v>130</v>
      </c>
      <c r="I2607" t="s">
        <v>125</v>
      </c>
      <c r="Z2607" t="str">
        <f>IFERROR(MID(AA2607,FIND("-",H2607,1)+1,20),_xlfn.IFNA(VLOOKUP(F2607&amp;"-"&amp;AA2607,Ref_Kontak!$A:$E,4,FALSE),Ref_Kontak!$H$2))</f>
        <v>628999007703</v>
      </c>
      <c r="AA2607" t="str">
        <f t="shared" si="400"/>
        <v/>
      </c>
      <c r="AB2607" t="str">
        <f t="shared" si="401"/>
        <v/>
      </c>
      <c r="AC2607" t="str">
        <f t="shared" si="402"/>
        <v>628999007703</v>
      </c>
      <c r="AD2607" t="str">
        <f t="shared" si="403"/>
        <v>Halo+,+Visual+AI+5S+mendeteksi+Violation%3A+METALDET1-LINE+8</v>
      </c>
      <c r="AE2607" t="str">
        <f t="shared" si="404"/>
        <v>https://web.whatsapp.com/send/?phone=628999007703&amp;text=Halo+,+Visual+AI+5S+mendeteksi+Violation%3A+METALDET1-LINE+8&amp;type=phone_number&amp;app_absent=0</v>
      </c>
      <c r="AF2607" t="b">
        <f>IF(ISNA(VLOOKUP(D2607&amp;"-"&amp;AB2607, Ref_Kontak!$A:$E, 4, FALSE)), FALSE, TRUE)</f>
        <v>0</v>
      </c>
      <c r="AG2607" t="str">
        <f>_xlfn.IFNA(VLOOKUP(Z2607,Ref_Kontak!H:H,1,FALSE),"FALSE")</f>
        <v>628999007703</v>
      </c>
      <c r="AH2607" t="str">
        <f t="shared" si="405"/>
        <v>METALDET1-LINE 8</v>
      </c>
      <c r="AI2607">
        <f>IF(I2607="violation",COUNTIF($AH$1:AH2607,AH2607),0)</f>
        <v>1103</v>
      </c>
      <c r="AJ2607" t="str">
        <f t="shared" si="406"/>
        <v>violation-METALDET1</v>
      </c>
      <c r="AK2607">
        <f>IF(I2607="violation",COUNTIF($AJ$1:AJ2607,AJ2607),FALSE)</f>
        <v>2122</v>
      </c>
      <c r="AL2607">
        <f t="shared" si="407"/>
        <v>0</v>
      </c>
      <c r="AM2607">
        <f t="shared" si="408"/>
        <v>3</v>
      </c>
      <c r="AN2607" t="str">
        <f t="shared" si="409"/>
        <v>ALERT! 3 Violation founded @METALDET1</v>
      </c>
    </row>
    <row r="2608" spans="1:40">
      <c r="A2608" t="s">
        <v>120</v>
      </c>
      <c r="B2608" t="s">
        <v>121</v>
      </c>
      <c r="C2608" t="s">
        <v>1441</v>
      </c>
      <c r="D2608" t="s">
        <v>52</v>
      </c>
      <c r="E2608">
        <v>1</v>
      </c>
      <c r="G2608" t="s">
        <v>130</v>
      </c>
      <c r="I2608" t="s">
        <v>125</v>
      </c>
      <c r="Z2608" t="str">
        <f>IFERROR(MID(AA2608,FIND("-",H2608,1)+1,20),_xlfn.IFNA(VLOOKUP(F2608&amp;"-"&amp;AA2608,Ref_Kontak!$A:$E,4,FALSE),Ref_Kontak!$H$2))</f>
        <v>628999007703</v>
      </c>
      <c r="AA2608" t="str">
        <f t="shared" si="400"/>
        <v/>
      </c>
      <c r="AB2608" t="str">
        <f t="shared" si="401"/>
        <v/>
      </c>
      <c r="AC2608" t="str">
        <f t="shared" si="402"/>
        <v>628999007703</v>
      </c>
      <c r="AD2608" t="str">
        <f t="shared" si="403"/>
        <v>Halo+,+Visual+AI+5S+mendeteksi+Violation%3A+METALDET1-LINE+14</v>
      </c>
      <c r="AE2608" t="str">
        <f t="shared" si="404"/>
        <v>https://web.whatsapp.com/send/?phone=628999007703&amp;text=Halo+,+Visual+AI+5S+mendeteksi+Violation%3A+METALDET1-LINE+14&amp;type=phone_number&amp;app_absent=0</v>
      </c>
      <c r="AF2608" t="b">
        <f>IF(ISNA(VLOOKUP(D2608&amp;"-"&amp;AB2608, Ref_Kontak!$A:$E, 4, FALSE)), FALSE, TRUE)</f>
        <v>0</v>
      </c>
      <c r="AG2608" t="str">
        <f>_xlfn.IFNA(VLOOKUP(Z2608,Ref_Kontak!H:H,1,FALSE),"FALSE")</f>
        <v>628999007703</v>
      </c>
      <c r="AH2608" t="str">
        <f t="shared" si="405"/>
        <v>METALDET1-LINE 14</v>
      </c>
      <c r="AI2608">
        <f>IF(I2608="violation",COUNTIF($AH$1:AH2608,AH2608),0)</f>
        <v>95</v>
      </c>
      <c r="AJ2608" t="str">
        <f t="shared" si="406"/>
        <v>violation-METALDET1</v>
      </c>
      <c r="AK2608">
        <f>IF(I2608="violation",COUNTIF($AJ$1:AJ2608,AJ2608),FALSE)</f>
        <v>2123</v>
      </c>
      <c r="AL2608">
        <f t="shared" si="407"/>
        <v>0</v>
      </c>
      <c r="AM2608">
        <f t="shared" si="408"/>
        <v>3</v>
      </c>
      <c r="AN2608" t="str">
        <f t="shared" si="409"/>
        <v>ALERT! 3 Violation founded @METALDET1</v>
      </c>
    </row>
    <row r="2609" spans="1:40">
      <c r="A2609" t="s">
        <v>120</v>
      </c>
      <c r="B2609" t="s">
        <v>121</v>
      </c>
      <c r="C2609" t="s">
        <v>1441</v>
      </c>
      <c r="D2609" t="s">
        <v>52</v>
      </c>
      <c r="E2609">
        <v>1</v>
      </c>
      <c r="G2609" t="s">
        <v>130</v>
      </c>
      <c r="I2609" t="s">
        <v>125</v>
      </c>
      <c r="Z2609" t="str">
        <f>IFERROR(MID(AA2609,FIND("-",H2609,1)+1,20),_xlfn.IFNA(VLOOKUP(F2609&amp;"-"&amp;AA2609,Ref_Kontak!$A:$E,4,FALSE),Ref_Kontak!$H$2))</f>
        <v>628999007703</v>
      </c>
      <c r="AA2609" t="str">
        <f t="shared" si="400"/>
        <v/>
      </c>
      <c r="AB2609" t="str">
        <f t="shared" si="401"/>
        <v/>
      </c>
      <c r="AC2609" t="str">
        <f t="shared" si="402"/>
        <v>628999007703</v>
      </c>
      <c r="AD2609" t="str">
        <f t="shared" si="403"/>
        <v>Halo+,+Visual+AI+5S+mendeteksi+Violation%3A+METALDET1-LINE+14</v>
      </c>
      <c r="AE2609" t="str">
        <f t="shared" si="404"/>
        <v>https://web.whatsapp.com/send/?phone=628999007703&amp;text=Halo+,+Visual+AI+5S+mendeteksi+Violation%3A+METALDET1-LINE+14&amp;type=phone_number&amp;app_absent=0</v>
      </c>
      <c r="AF2609" t="b">
        <f>IF(ISNA(VLOOKUP(D2609&amp;"-"&amp;AB2609, Ref_Kontak!$A:$E, 4, FALSE)), FALSE, TRUE)</f>
        <v>0</v>
      </c>
      <c r="AG2609" t="str">
        <f>_xlfn.IFNA(VLOOKUP(Z2609,Ref_Kontak!H:H,1,FALSE),"FALSE")</f>
        <v>628999007703</v>
      </c>
      <c r="AH2609" t="str">
        <f t="shared" si="405"/>
        <v>METALDET1-LINE 14</v>
      </c>
      <c r="AI2609">
        <f>IF(I2609="violation",COUNTIF($AH$1:AH2609,AH2609),0)</f>
        <v>96</v>
      </c>
      <c r="AJ2609" t="str">
        <f t="shared" si="406"/>
        <v>violation-METALDET1</v>
      </c>
      <c r="AK2609">
        <f>IF(I2609="violation",COUNTIF($AJ$1:AJ2609,AJ2609),FALSE)</f>
        <v>2124</v>
      </c>
      <c r="AL2609">
        <f t="shared" si="407"/>
        <v>0</v>
      </c>
      <c r="AM2609">
        <f t="shared" si="408"/>
        <v>3</v>
      </c>
      <c r="AN2609" t="str">
        <f t="shared" si="409"/>
        <v>ALERT! 3 Violation founded @METALDET1</v>
      </c>
    </row>
    <row r="2610" spans="1:40">
      <c r="A2610" t="s">
        <v>120</v>
      </c>
      <c r="B2610" t="s">
        <v>121</v>
      </c>
      <c r="C2610" t="s">
        <v>1442</v>
      </c>
      <c r="D2610" t="s">
        <v>129</v>
      </c>
      <c r="E2610">
        <v>1</v>
      </c>
      <c r="G2610" t="s">
        <v>130</v>
      </c>
      <c r="I2610" t="s">
        <v>125</v>
      </c>
      <c r="Z2610" t="str">
        <f>IFERROR(MID(AA2610,FIND("-",H2610,1)+1,20),_xlfn.IFNA(VLOOKUP(F2610&amp;"-"&amp;AA2610,Ref_Kontak!$A:$E,4,FALSE),Ref_Kontak!$H$2))</f>
        <v>628999007703</v>
      </c>
      <c r="AA2610" t="str">
        <f t="shared" si="400"/>
        <v/>
      </c>
      <c r="AB2610" t="str">
        <f t="shared" si="401"/>
        <v/>
      </c>
      <c r="AC2610" t="str">
        <f t="shared" si="402"/>
        <v>628999007703</v>
      </c>
      <c r="AD2610" t="str">
        <f t="shared" si="403"/>
        <v>Halo+,+Visual+AI+5S+mendeteksi+Violation%3A+METALDET1-LINE+8</v>
      </c>
      <c r="AE2610" t="str">
        <f t="shared" si="404"/>
        <v>https://web.whatsapp.com/send/?phone=628999007703&amp;text=Halo+,+Visual+AI+5S+mendeteksi+Violation%3A+METALDET1-LINE+8&amp;type=phone_number&amp;app_absent=0</v>
      </c>
      <c r="AF2610" t="b">
        <f>IF(ISNA(VLOOKUP(D2610&amp;"-"&amp;AB2610, Ref_Kontak!$A:$E, 4, FALSE)), FALSE, TRUE)</f>
        <v>0</v>
      </c>
      <c r="AG2610" t="str">
        <f>_xlfn.IFNA(VLOOKUP(Z2610,Ref_Kontak!H:H,1,FALSE),"FALSE")</f>
        <v>628999007703</v>
      </c>
      <c r="AH2610" t="str">
        <f t="shared" si="405"/>
        <v>METALDET1-LINE 8</v>
      </c>
      <c r="AI2610">
        <f>IF(I2610="violation",COUNTIF($AH$1:AH2610,AH2610),0)</f>
        <v>1104</v>
      </c>
      <c r="AJ2610" t="str">
        <f t="shared" si="406"/>
        <v>violation-METALDET1</v>
      </c>
      <c r="AK2610">
        <f>IF(I2610="violation",COUNTIF($AJ$1:AJ2610,AJ2610),FALSE)</f>
        <v>2125</v>
      </c>
      <c r="AL2610">
        <f t="shared" si="407"/>
        <v>0</v>
      </c>
      <c r="AM2610">
        <f t="shared" si="408"/>
        <v>3</v>
      </c>
      <c r="AN2610" t="str">
        <f t="shared" si="409"/>
        <v>ALERT! 3 Violation founded @METALDET1</v>
      </c>
    </row>
    <row r="2611" spans="1:40">
      <c r="A2611" t="s">
        <v>120</v>
      </c>
      <c r="B2611" t="s">
        <v>121</v>
      </c>
      <c r="C2611" t="s">
        <v>1442</v>
      </c>
      <c r="D2611" t="s">
        <v>589</v>
      </c>
      <c r="E2611">
        <v>1</v>
      </c>
      <c r="G2611" t="s">
        <v>130</v>
      </c>
      <c r="I2611" t="s">
        <v>125</v>
      </c>
      <c r="Z2611" t="str">
        <f>IFERROR(MID(AA2611,FIND("-",H2611,1)+1,20),_xlfn.IFNA(VLOOKUP(F2611&amp;"-"&amp;AA2611,Ref_Kontak!$A:$E,4,FALSE),Ref_Kontak!$H$2))</f>
        <v>628999007703</v>
      </c>
      <c r="AA2611" t="str">
        <f t="shared" si="400"/>
        <v/>
      </c>
      <c r="AB2611" t="str">
        <f t="shared" si="401"/>
        <v/>
      </c>
      <c r="AC2611" t="str">
        <f t="shared" si="402"/>
        <v>628999007703</v>
      </c>
      <c r="AD2611" t="str">
        <f t="shared" si="403"/>
        <v>Halo+,+Visual+AI+5S+mendeteksi+Violation%3A+METALDET1-LINE+13</v>
      </c>
      <c r="AE2611" t="str">
        <f t="shared" si="404"/>
        <v>https://web.whatsapp.com/send/?phone=628999007703&amp;text=Halo+,+Visual+AI+5S+mendeteksi+Violation%3A+METALDET1-LINE+13&amp;type=phone_number&amp;app_absent=0</v>
      </c>
      <c r="AF2611" t="b">
        <f>IF(ISNA(VLOOKUP(D2611&amp;"-"&amp;AB2611, Ref_Kontak!$A:$E, 4, FALSE)), FALSE, TRUE)</f>
        <v>0</v>
      </c>
      <c r="AG2611" t="str">
        <f>_xlfn.IFNA(VLOOKUP(Z2611,Ref_Kontak!H:H,1,FALSE),"FALSE")</f>
        <v>628999007703</v>
      </c>
      <c r="AH2611" t="str">
        <f t="shared" si="405"/>
        <v>METALDET1-LINE 13</v>
      </c>
      <c r="AI2611">
        <f>IF(I2611="violation",COUNTIF($AH$1:AH2611,AH2611),0)</f>
        <v>927</v>
      </c>
      <c r="AJ2611" t="str">
        <f t="shared" si="406"/>
        <v>violation-METALDET1</v>
      </c>
      <c r="AK2611">
        <f>IF(I2611="violation",COUNTIF($AJ$1:AJ2611,AJ2611),FALSE)</f>
        <v>2126</v>
      </c>
      <c r="AL2611">
        <f t="shared" si="407"/>
        <v>0</v>
      </c>
      <c r="AM2611">
        <f t="shared" si="408"/>
        <v>3</v>
      </c>
      <c r="AN2611" t="str">
        <f t="shared" si="409"/>
        <v>ALERT! 3 Violation founded @METALDET1</v>
      </c>
    </row>
    <row r="2612" spans="1:40">
      <c r="A2612" t="s">
        <v>120</v>
      </c>
      <c r="B2612" t="s">
        <v>121</v>
      </c>
      <c r="C2612" t="s">
        <v>1442</v>
      </c>
      <c r="D2612" t="s">
        <v>52</v>
      </c>
      <c r="E2612">
        <v>1</v>
      </c>
      <c r="G2612" t="s">
        <v>130</v>
      </c>
      <c r="I2612" t="s">
        <v>125</v>
      </c>
      <c r="Z2612" t="str">
        <f>IFERROR(MID(AA2612,FIND("-",H2612,1)+1,20),_xlfn.IFNA(VLOOKUP(F2612&amp;"-"&amp;AA2612,Ref_Kontak!$A:$E,4,FALSE),Ref_Kontak!$H$2))</f>
        <v>628999007703</v>
      </c>
      <c r="AA2612" t="str">
        <f t="shared" si="400"/>
        <v/>
      </c>
      <c r="AB2612" t="str">
        <f t="shared" si="401"/>
        <v/>
      </c>
      <c r="AC2612" t="str">
        <f t="shared" si="402"/>
        <v>628999007703</v>
      </c>
      <c r="AD2612" t="str">
        <f t="shared" si="403"/>
        <v>Halo+,+Visual+AI+5S+mendeteksi+Violation%3A+METALDET1-LINE+14</v>
      </c>
      <c r="AE2612" t="str">
        <f t="shared" si="404"/>
        <v>https://web.whatsapp.com/send/?phone=628999007703&amp;text=Halo+,+Visual+AI+5S+mendeteksi+Violation%3A+METALDET1-LINE+14&amp;type=phone_number&amp;app_absent=0</v>
      </c>
      <c r="AF2612" t="b">
        <f>IF(ISNA(VLOOKUP(D2612&amp;"-"&amp;AB2612, Ref_Kontak!$A:$E, 4, FALSE)), FALSE, TRUE)</f>
        <v>0</v>
      </c>
      <c r="AG2612" t="str">
        <f>_xlfn.IFNA(VLOOKUP(Z2612,Ref_Kontak!H:H,1,FALSE),"FALSE")</f>
        <v>628999007703</v>
      </c>
      <c r="AH2612" t="str">
        <f t="shared" si="405"/>
        <v>METALDET1-LINE 14</v>
      </c>
      <c r="AI2612">
        <f>IF(I2612="violation",COUNTIF($AH$1:AH2612,AH2612),0)</f>
        <v>97</v>
      </c>
      <c r="AJ2612" t="str">
        <f t="shared" si="406"/>
        <v>violation-METALDET1</v>
      </c>
      <c r="AK2612">
        <f>IF(I2612="violation",COUNTIF($AJ$1:AJ2612,AJ2612),FALSE)</f>
        <v>2127</v>
      </c>
      <c r="AL2612">
        <f t="shared" si="407"/>
        <v>0</v>
      </c>
      <c r="AM2612">
        <f t="shared" si="408"/>
        <v>3</v>
      </c>
      <c r="AN2612" t="str">
        <f t="shared" si="409"/>
        <v>ALERT! 3 Violation founded @METALDET1</v>
      </c>
    </row>
    <row r="2613" spans="1:40">
      <c r="A2613" t="s">
        <v>120</v>
      </c>
      <c r="B2613" t="s">
        <v>121</v>
      </c>
      <c r="C2613" t="s">
        <v>1443</v>
      </c>
      <c r="D2613" t="s">
        <v>129</v>
      </c>
      <c r="E2613">
        <v>1</v>
      </c>
      <c r="G2613" t="s">
        <v>130</v>
      </c>
      <c r="I2613" t="s">
        <v>125</v>
      </c>
      <c r="Z2613" t="str">
        <f>IFERROR(MID(AA2613,FIND("-",H2613,1)+1,20),_xlfn.IFNA(VLOOKUP(F2613&amp;"-"&amp;AA2613,Ref_Kontak!$A:$E,4,FALSE),Ref_Kontak!$H$2))</f>
        <v>628999007703</v>
      </c>
      <c r="AA2613" t="str">
        <f t="shared" si="400"/>
        <v/>
      </c>
      <c r="AB2613" t="str">
        <f t="shared" si="401"/>
        <v/>
      </c>
      <c r="AC2613" t="str">
        <f t="shared" si="402"/>
        <v>628999007703</v>
      </c>
      <c r="AD2613" t="str">
        <f t="shared" si="403"/>
        <v>Halo+,+Visual+AI+5S+mendeteksi+Violation%3A+METALDET1-LINE+8</v>
      </c>
      <c r="AE2613" t="str">
        <f t="shared" si="404"/>
        <v>https://web.whatsapp.com/send/?phone=628999007703&amp;text=Halo+,+Visual+AI+5S+mendeteksi+Violation%3A+METALDET1-LINE+8&amp;type=phone_number&amp;app_absent=0</v>
      </c>
      <c r="AF2613" t="b">
        <f>IF(ISNA(VLOOKUP(D2613&amp;"-"&amp;AB2613, Ref_Kontak!$A:$E, 4, FALSE)), FALSE, TRUE)</f>
        <v>0</v>
      </c>
      <c r="AG2613" t="str">
        <f>_xlfn.IFNA(VLOOKUP(Z2613,Ref_Kontak!H:H,1,FALSE),"FALSE")</f>
        <v>628999007703</v>
      </c>
      <c r="AH2613" t="str">
        <f t="shared" si="405"/>
        <v>METALDET1-LINE 8</v>
      </c>
      <c r="AI2613">
        <f>IF(I2613="violation",COUNTIF($AH$1:AH2613,AH2613),0)</f>
        <v>1105</v>
      </c>
      <c r="AJ2613" t="str">
        <f t="shared" si="406"/>
        <v>violation-METALDET1</v>
      </c>
      <c r="AK2613">
        <f>IF(I2613="violation",COUNTIF($AJ$1:AJ2613,AJ2613),FALSE)</f>
        <v>2128</v>
      </c>
      <c r="AL2613">
        <f t="shared" si="407"/>
        <v>0</v>
      </c>
      <c r="AM2613">
        <f t="shared" si="408"/>
        <v>3</v>
      </c>
      <c r="AN2613" t="str">
        <f t="shared" si="409"/>
        <v>ALERT! 3 Violation founded @METALDET1</v>
      </c>
    </row>
    <row r="2614" spans="1:40">
      <c r="A2614" t="s">
        <v>120</v>
      </c>
      <c r="B2614" t="s">
        <v>121</v>
      </c>
      <c r="C2614" t="s">
        <v>1444</v>
      </c>
      <c r="D2614" t="s">
        <v>589</v>
      </c>
      <c r="E2614">
        <v>1</v>
      </c>
      <c r="G2614" t="s">
        <v>130</v>
      </c>
      <c r="I2614" t="s">
        <v>125</v>
      </c>
      <c r="Z2614" t="str">
        <f>IFERROR(MID(AA2614,FIND("-",H2614,1)+1,20),_xlfn.IFNA(VLOOKUP(F2614&amp;"-"&amp;AA2614,Ref_Kontak!$A:$E,4,FALSE),Ref_Kontak!$H$2))</f>
        <v>628999007703</v>
      </c>
      <c r="AA2614" t="str">
        <f t="shared" si="400"/>
        <v/>
      </c>
      <c r="AB2614" t="str">
        <f t="shared" si="401"/>
        <v/>
      </c>
      <c r="AC2614" t="str">
        <f t="shared" si="402"/>
        <v>628999007703</v>
      </c>
      <c r="AD2614" t="str">
        <f t="shared" si="403"/>
        <v>Halo+,+Visual+AI+5S+mendeteksi+Violation%3A+METALDET1-LINE+13</v>
      </c>
      <c r="AE2614" t="str">
        <f t="shared" si="404"/>
        <v>https://web.whatsapp.com/send/?phone=628999007703&amp;text=Halo+,+Visual+AI+5S+mendeteksi+Violation%3A+METALDET1-LINE+13&amp;type=phone_number&amp;app_absent=0</v>
      </c>
      <c r="AF2614" t="b">
        <f>IF(ISNA(VLOOKUP(D2614&amp;"-"&amp;AB2614, Ref_Kontak!$A:$E, 4, FALSE)), FALSE, TRUE)</f>
        <v>0</v>
      </c>
      <c r="AG2614" t="str">
        <f>_xlfn.IFNA(VLOOKUP(Z2614,Ref_Kontak!H:H,1,FALSE),"FALSE")</f>
        <v>628999007703</v>
      </c>
      <c r="AH2614" t="str">
        <f t="shared" si="405"/>
        <v>METALDET1-LINE 13</v>
      </c>
      <c r="AI2614">
        <f>IF(I2614="violation",COUNTIF($AH$1:AH2614,AH2614),0)</f>
        <v>928</v>
      </c>
      <c r="AJ2614" t="str">
        <f t="shared" si="406"/>
        <v>violation-METALDET1</v>
      </c>
      <c r="AK2614">
        <f>IF(I2614="violation",COUNTIF($AJ$1:AJ2614,AJ2614),FALSE)</f>
        <v>2129</v>
      </c>
      <c r="AL2614">
        <f t="shared" si="407"/>
        <v>0</v>
      </c>
      <c r="AM2614">
        <f t="shared" si="408"/>
        <v>3</v>
      </c>
      <c r="AN2614" t="str">
        <f t="shared" si="409"/>
        <v>ALERT! 3 Violation founded @METALDET1</v>
      </c>
    </row>
    <row r="2615" spans="1:40">
      <c r="A2615" t="s">
        <v>120</v>
      </c>
      <c r="B2615" t="s">
        <v>121</v>
      </c>
      <c r="C2615" t="s">
        <v>1444</v>
      </c>
      <c r="D2615" t="s">
        <v>129</v>
      </c>
      <c r="E2615">
        <v>1</v>
      </c>
      <c r="G2615" t="s">
        <v>130</v>
      </c>
      <c r="I2615" t="s">
        <v>125</v>
      </c>
      <c r="Z2615" t="str">
        <f>IFERROR(MID(AA2615,FIND("-",H2615,1)+1,20),_xlfn.IFNA(VLOOKUP(F2615&amp;"-"&amp;AA2615,Ref_Kontak!$A:$E,4,FALSE),Ref_Kontak!$H$2))</f>
        <v>628999007703</v>
      </c>
      <c r="AA2615" t="str">
        <f t="shared" si="400"/>
        <v/>
      </c>
      <c r="AB2615" t="str">
        <f t="shared" si="401"/>
        <v/>
      </c>
      <c r="AC2615" t="str">
        <f t="shared" si="402"/>
        <v>628999007703</v>
      </c>
      <c r="AD2615" t="str">
        <f t="shared" si="403"/>
        <v>Halo+,+Visual+AI+5S+mendeteksi+Violation%3A+METALDET1-LINE+8</v>
      </c>
      <c r="AE2615" t="str">
        <f t="shared" si="404"/>
        <v>https://web.whatsapp.com/send/?phone=628999007703&amp;text=Halo+,+Visual+AI+5S+mendeteksi+Violation%3A+METALDET1-LINE+8&amp;type=phone_number&amp;app_absent=0</v>
      </c>
      <c r="AF2615" t="b">
        <f>IF(ISNA(VLOOKUP(D2615&amp;"-"&amp;AB2615, Ref_Kontak!$A:$E, 4, FALSE)), FALSE, TRUE)</f>
        <v>0</v>
      </c>
      <c r="AG2615" t="str">
        <f>_xlfn.IFNA(VLOOKUP(Z2615,Ref_Kontak!H:H,1,FALSE),"FALSE")</f>
        <v>628999007703</v>
      </c>
      <c r="AH2615" t="str">
        <f t="shared" si="405"/>
        <v>METALDET1-LINE 8</v>
      </c>
      <c r="AI2615">
        <f>IF(I2615="violation",COUNTIF($AH$1:AH2615,AH2615),0)</f>
        <v>1106</v>
      </c>
      <c r="AJ2615" t="str">
        <f t="shared" si="406"/>
        <v>violation-METALDET1</v>
      </c>
      <c r="AK2615">
        <f>IF(I2615="violation",COUNTIF($AJ$1:AJ2615,AJ2615),FALSE)</f>
        <v>2130</v>
      </c>
      <c r="AL2615">
        <f t="shared" si="407"/>
        <v>0</v>
      </c>
      <c r="AM2615">
        <f t="shared" si="408"/>
        <v>3</v>
      </c>
      <c r="AN2615" t="str">
        <f t="shared" si="409"/>
        <v>ALERT! 3 Violation founded @METALDET1</v>
      </c>
    </row>
    <row r="2616" spans="1:40">
      <c r="A2616" t="s">
        <v>120</v>
      </c>
      <c r="B2616" t="s">
        <v>121</v>
      </c>
      <c r="C2616" t="s">
        <v>1444</v>
      </c>
      <c r="D2616" t="s">
        <v>52</v>
      </c>
      <c r="E2616">
        <v>1</v>
      </c>
      <c r="G2616" t="s">
        <v>130</v>
      </c>
      <c r="I2616" t="s">
        <v>125</v>
      </c>
      <c r="Z2616" t="str">
        <f>IFERROR(MID(AA2616,FIND("-",H2616,1)+1,20),_xlfn.IFNA(VLOOKUP(F2616&amp;"-"&amp;AA2616,Ref_Kontak!$A:$E,4,FALSE),Ref_Kontak!$H$2))</f>
        <v>628999007703</v>
      </c>
      <c r="AA2616" t="str">
        <f t="shared" si="400"/>
        <v/>
      </c>
      <c r="AB2616" t="str">
        <f t="shared" si="401"/>
        <v/>
      </c>
      <c r="AC2616" t="str">
        <f t="shared" si="402"/>
        <v>628999007703</v>
      </c>
      <c r="AD2616" t="str">
        <f t="shared" si="403"/>
        <v>Halo+,+Visual+AI+5S+mendeteksi+Violation%3A+METALDET1-LINE+14</v>
      </c>
      <c r="AE2616" t="str">
        <f t="shared" si="404"/>
        <v>https://web.whatsapp.com/send/?phone=628999007703&amp;text=Halo+,+Visual+AI+5S+mendeteksi+Violation%3A+METALDET1-LINE+14&amp;type=phone_number&amp;app_absent=0</v>
      </c>
      <c r="AF2616" t="b">
        <f>IF(ISNA(VLOOKUP(D2616&amp;"-"&amp;AB2616, Ref_Kontak!$A:$E, 4, FALSE)), FALSE, TRUE)</f>
        <v>0</v>
      </c>
      <c r="AG2616" t="str">
        <f>_xlfn.IFNA(VLOOKUP(Z2616,Ref_Kontak!H:H,1,FALSE),"FALSE")</f>
        <v>628999007703</v>
      </c>
      <c r="AH2616" t="str">
        <f t="shared" si="405"/>
        <v>METALDET1-LINE 14</v>
      </c>
      <c r="AI2616">
        <f>IF(I2616="violation",COUNTIF($AH$1:AH2616,AH2616),0)</f>
        <v>98</v>
      </c>
      <c r="AJ2616" t="str">
        <f t="shared" si="406"/>
        <v>violation-METALDET1</v>
      </c>
      <c r="AK2616">
        <f>IF(I2616="violation",COUNTIF($AJ$1:AJ2616,AJ2616),FALSE)</f>
        <v>2131</v>
      </c>
      <c r="AL2616">
        <f t="shared" si="407"/>
        <v>0</v>
      </c>
      <c r="AM2616">
        <f t="shared" si="408"/>
        <v>3</v>
      </c>
      <c r="AN2616" t="str">
        <f t="shared" si="409"/>
        <v>ALERT! 3 Violation founded @METALDET1</v>
      </c>
    </row>
    <row r="2617" spans="1:40">
      <c r="A2617" t="s">
        <v>120</v>
      </c>
      <c r="B2617" t="s">
        <v>121</v>
      </c>
      <c r="C2617" t="s">
        <v>1444</v>
      </c>
      <c r="D2617" t="s">
        <v>589</v>
      </c>
      <c r="E2617">
        <v>1</v>
      </c>
      <c r="G2617" t="s">
        <v>130</v>
      </c>
      <c r="I2617" t="s">
        <v>125</v>
      </c>
      <c r="Z2617" t="str">
        <f>IFERROR(MID(AA2617,FIND("-",H2617,1)+1,20),_xlfn.IFNA(VLOOKUP(F2617&amp;"-"&amp;AA2617,Ref_Kontak!$A:$E,4,FALSE),Ref_Kontak!$H$2))</f>
        <v>628999007703</v>
      </c>
      <c r="AA2617" t="str">
        <f t="shared" si="400"/>
        <v/>
      </c>
      <c r="AB2617" t="str">
        <f t="shared" si="401"/>
        <v/>
      </c>
      <c r="AC2617" t="str">
        <f t="shared" si="402"/>
        <v>628999007703</v>
      </c>
      <c r="AD2617" t="str">
        <f t="shared" si="403"/>
        <v>Halo+,+Visual+AI+5S+mendeteksi+Violation%3A+METALDET1-LINE+13</v>
      </c>
      <c r="AE2617" t="str">
        <f t="shared" si="404"/>
        <v>https://web.whatsapp.com/send/?phone=628999007703&amp;text=Halo+,+Visual+AI+5S+mendeteksi+Violation%3A+METALDET1-LINE+13&amp;type=phone_number&amp;app_absent=0</v>
      </c>
      <c r="AF2617" t="b">
        <f>IF(ISNA(VLOOKUP(D2617&amp;"-"&amp;AB2617, Ref_Kontak!$A:$E, 4, FALSE)), FALSE, TRUE)</f>
        <v>0</v>
      </c>
      <c r="AG2617" t="str">
        <f>_xlfn.IFNA(VLOOKUP(Z2617,Ref_Kontak!H:H,1,FALSE),"FALSE")</f>
        <v>628999007703</v>
      </c>
      <c r="AH2617" t="str">
        <f t="shared" si="405"/>
        <v>METALDET1-LINE 13</v>
      </c>
      <c r="AI2617">
        <f>IF(I2617="violation",COUNTIF($AH$1:AH2617,AH2617),0)</f>
        <v>929</v>
      </c>
      <c r="AJ2617" t="str">
        <f t="shared" si="406"/>
        <v>violation-METALDET1</v>
      </c>
      <c r="AK2617">
        <f>IF(I2617="violation",COUNTIF($AJ$1:AJ2617,AJ2617),FALSE)</f>
        <v>2132</v>
      </c>
      <c r="AL2617">
        <f t="shared" si="407"/>
        <v>0</v>
      </c>
      <c r="AM2617">
        <f t="shared" si="408"/>
        <v>3</v>
      </c>
      <c r="AN2617" t="str">
        <f t="shared" si="409"/>
        <v>ALERT! 3 Violation founded @METALDET1</v>
      </c>
    </row>
    <row r="2618" spans="1:40">
      <c r="A2618" t="s">
        <v>120</v>
      </c>
      <c r="B2618" t="s">
        <v>121</v>
      </c>
      <c r="C2618" t="s">
        <v>1444</v>
      </c>
      <c r="D2618" t="s">
        <v>52</v>
      </c>
      <c r="E2618">
        <v>1</v>
      </c>
      <c r="G2618" t="s">
        <v>130</v>
      </c>
      <c r="I2618" t="s">
        <v>125</v>
      </c>
      <c r="Z2618" t="str">
        <f>IFERROR(MID(AA2618,FIND("-",H2618,1)+1,20),_xlfn.IFNA(VLOOKUP(F2618&amp;"-"&amp;AA2618,Ref_Kontak!$A:$E,4,FALSE),Ref_Kontak!$H$2))</f>
        <v>628999007703</v>
      </c>
      <c r="AA2618" t="str">
        <f t="shared" si="400"/>
        <v/>
      </c>
      <c r="AB2618" t="str">
        <f t="shared" si="401"/>
        <v/>
      </c>
      <c r="AC2618" t="str">
        <f t="shared" si="402"/>
        <v>628999007703</v>
      </c>
      <c r="AD2618" t="str">
        <f t="shared" si="403"/>
        <v>Halo+,+Visual+AI+5S+mendeteksi+Violation%3A+METALDET1-LINE+14</v>
      </c>
      <c r="AE2618" t="str">
        <f t="shared" si="404"/>
        <v>https://web.whatsapp.com/send/?phone=628999007703&amp;text=Halo+,+Visual+AI+5S+mendeteksi+Violation%3A+METALDET1-LINE+14&amp;type=phone_number&amp;app_absent=0</v>
      </c>
      <c r="AF2618" t="b">
        <f>IF(ISNA(VLOOKUP(D2618&amp;"-"&amp;AB2618, Ref_Kontak!$A:$E, 4, FALSE)), FALSE, TRUE)</f>
        <v>0</v>
      </c>
      <c r="AG2618" t="str">
        <f>_xlfn.IFNA(VLOOKUP(Z2618,Ref_Kontak!H:H,1,FALSE),"FALSE")</f>
        <v>628999007703</v>
      </c>
      <c r="AH2618" t="str">
        <f t="shared" si="405"/>
        <v>METALDET1-LINE 14</v>
      </c>
      <c r="AI2618">
        <f>IF(I2618="violation",COUNTIF($AH$1:AH2618,AH2618),0)</f>
        <v>99</v>
      </c>
      <c r="AJ2618" t="str">
        <f t="shared" si="406"/>
        <v>violation-METALDET1</v>
      </c>
      <c r="AK2618">
        <f>IF(I2618="violation",COUNTIF($AJ$1:AJ2618,AJ2618),FALSE)</f>
        <v>2133</v>
      </c>
      <c r="AL2618">
        <f t="shared" si="407"/>
        <v>0</v>
      </c>
      <c r="AM2618">
        <f t="shared" si="408"/>
        <v>3</v>
      </c>
      <c r="AN2618" t="str">
        <f t="shared" si="409"/>
        <v>ALERT! 3 Violation founded @METALDET1</v>
      </c>
    </row>
    <row r="2619" spans="1:40">
      <c r="A2619" t="s">
        <v>120</v>
      </c>
      <c r="B2619" t="s">
        <v>121</v>
      </c>
      <c r="C2619" t="s">
        <v>1445</v>
      </c>
      <c r="D2619" t="s">
        <v>129</v>
      </c>
      <c r="E2619">
        <v>1</v>
      </c>
      <c r="G2619" t="s">
        <v>130</v>
      </c>
      <c r="I2619" t="s">
        <v>125</v>
      </c>
      <c r="Z2619" t="str">
        <f>IFERROR(MID(AA2619,FIND("-",H2619,1)+1,20),_xlfn.IFNA(VLOOKUP(F2619&amp;"-"&amp;AA2619,Ref_Kontak!$A:$E,4,FALSE),Ref_Kontak!$H$2))</f>
        <v>628999007703</v>
      </c>
      <c r="AA2619" t="str">
        <f t="shared" si="400"/>
        <v/>
      </c>
      <c r="AB2619" t="str">
        <f t="shared" si="401"/>
        <v/>
      </c>
      <c r="AC2619" t="str">
        <f t="shared" si="402"/>
        <v>628999007703</v>
      </c>
      <c r="AD2619" t="str">
        <f t="shared" si="403"/>
        <v>Halo+,+Visual+AI+5S+mendeteksi+Violation%3A+METALDET1-LINE+8</v>
      </c>
      <c r="AE2619" t="str">
        <f t="shared" si="404"/>
        <v>https://web.whatsapp.com/send/?phone=628999007703&amp;text=Halo+,+Visual+AI+5S+mendeteksi+Violation%3A+METALDET1-LINE+8&amp;type=phone_number&amp;app_absent=0</v>
      </c>
      <c r="AF2619" t="b">
        <f>IF(ISNA(VLOOKUP(D2619&amp;"-"&amp;AB2619, Ref_Kontak!$A:$E, 4, FALSE)), FALSE, TRUE)</f>
        <v>0</v>
      </c>
      <c r="AG2619" t="str">
        <f>_xlfn.IFNA(VLOOKUP(Z2619,Ref_Kontak!H:H,1,FALSE),"FALSE")</f>
        <v>628999007703</v>
      </c>
      <c r="AH2619" t="str">
        <f t="shared" si="405"/>
        <v>METALDET1-LINE 8</v>
      </c>
      <c r="AI2619">
        <f>IF(I2619="violation",COUNTIF($AH$1:AH2619,AH2619),0)</f>
        <v>1107</v>
      </c>
      <c r="AJ2619" t="str">
        <f t="shared" si="406"/>
        <v>violation-METALDET1</v>
      </c>
      <c r="AK2619">
        <f>IF(I2619="violation",COUNTIF($AJ$1:AJ2619,AJ2619),FALSE)</f>
        <v>2134</v>
      </c>
      <c r="AL2619">
        <f t="shared" si="407"/>
        <v>0</v>
      </c>
      <c r="AM2619">
        <f t="shared" si="408"/>
        <v>3</v>
      </c>
      <c r="AN2619" t="str">
        <f t="shared" si="409"/>
        <v>ALERT! 3 Violation founded @METALDET1</v>
      </c>
    </row>
    <row r="2620" spans="1:40">
      <c r="A2620" t="s">
        <v>120</v>
      </c>
      <c r="B2620" t="s">
        <v>121</v>
      </c>
      <c r="C2620" t="s">
        <v>1446</v>
      </c>
      <c r="D2620" t="s">
        <v>589</v>
      </c>
      <c r="E2620">
        <v>1</v>
      </c>
      <c r="G2620" t="s">
        <v>130</v>
      </c>
      <c r="I2620" t="s">
        <v>125</v>
      </c>
      <c r="Z2620" t="str">
        <f>IFERROR(MID(AA2620,FIND("-",H2620,1)+1,20),_xlfn.IFNA(VLOOKUP(F2620&amp;"-"&amp;AA2620,Ref_Kontak!$A:$E,4,FALSE),Ref_Kontak!$H$2))</f>
        <v>628999007703</v>
      </c>
      <c r="AA2620" t="str">
        <f t="shared" si="400"/>
        <v/>
      </c>
      <c r="AB2620" t="str">
        <f t="shared" si="401"/>
        <v/>
      </c>
      <c r="AC2620" t="str">
        <f t="shared" si="402"/>
        <v>628999007703</v>
      </c>
      <c r="AD2620" t="str">
        <f t="shared" si="403"/>
        <v>Halo+,+Visual+AI+5S+mendeteksi+Violation%3A+METALDET1-LINE+13</v>
      </c>
      <c r="AE2620" t="str">
        <f t="shared" si="404"/>
        <v>https://web.whatsapp.com/send/?phone=628999007703&amp;text=Halo+,+Visual+AI+5S+mendeteksi+Violation%3A+METALDET1-LINE+13&amp;type=phone_number&amp;app_absent=0</v>
      </c>
      <c r="AF2620" t="b">
        <f>IF(ISNA(VLOOKUP(D2620&amp;"-"&amp;AB2620, Ref_Kontak!$A:$E, 4, FALSE)), FALSE, TRUE)</f>
        <v>0</v>
      </c>
      <c r="AG2620" t="str">
        <f>_xlfn.IFNA(VLOOKUP(Z2620,Ref_Kontak!H:H,1,FALSE),"FALSE")</f>
        <v>628999007703</v>
      </c>
      <c r="AH2620" t="str">
        <f t="shared" si="405"/>
        <v>METALDET1-LINE 13</v>
      </c>
      <c r="AI2620">
        <f>IF(I2620="violation",COUNTIF($AH$1:AH2620,AH2620),0)</f>
        <v>930</v>
      </c>
      <c r="AJ2620" t="str">
        <f t="shared" si="406"/>
        <v>violation-METALDET1</v>
      </c>
      <c r="AK2620">
        <f>IF(I2620="violation",COUNTIF($AJ$1:AJ2620,AJ2620),FALSE)</f>
        <v>2135</v>
      </c>
      <c r="AL2620">
        <f t="shared" si="407"/>
        <v>0</v>
      </c>
      <c r="AM2620">
        <f t="shared" si="408"/>
        <v>3</v>
      </c>
      <c r="AN2620" t="str">
        <f t="shared" si="409"/>
        <v>ALERT! 3 Violation founded @METALDET1</v>
      </c>
    </row>
    <row r="2621" spans="1:40">
      <c r="A2621" t="s">
        <v>120</v>
      </c>
      <c r="B2621" t="s">
        <v>121</v>
      </c>
      <c r="C2621" t="s">
        <v>1446</v>
      </c>
      <c r="D2621" t="s">
        <v>129</v>
      </c>
      <c r="E2621">
        <v>1</v>
      </c>
      <c r="G2621" t="s">
        <v>130</v>
      </c>
      <c r="I2621" t="s">
        <v>125</v>
      </c>
      <c r="Z2621" t="str">
        <f>IFERROR(MID(AA2621,FIND("-",H2621,1)+1,20),_xlfn.IFNA(VLOOKUP(F2621&amp;"-"&amp;AA2621,Ref_Kontak!$A:$E,4,FALSE),Ref_Kontak!$H$2))</f>
        <v>628999007703</v>
      </c>
      <c r="AA2621" t="str">
        <f t="shared" si="400"/>
        <v/>
      </c>
      <c r="AB2621" t="str">
        <f t="shared" si="401"/>
        <v/>
      </c>
      <c r="AC2621" t="str">
        <f t="shared" si="402"/>
        <v>628999007703</v>
      </c>
      <c r="AD2621" t="str">
        <f t="shared" si="403"/>
        <v>Halo+,+Visual+AI+5S+mendeteksi+Violation%3A+METALDET1-LINE+8</v>
      </c>
      <c r="AE2621" t="str">
        <f t="shared" si="404"/>
        <v>https://web.whatsapp.com/send/?phone=628999007703&amp;text=Halo+,+Visual+AI+5S+mendeteksi+Violation%3A+METALDET1-LINE+8&amp;type=phone_number&amp;app_absent=0</v>
      </c>
      <c r="AF2621" t="b">
        <f>IF(ISNA(VLOOKUP(D2621&amp;"-"&amp;AB2621, Ref_Kontak!$A:$E, 4, FALSE)), FALSE, TRUE)</f>
        <v>0</v>
      </c>
      <c r="AG2621" t="str">
        <f>_xlfn.IFNA(VLOOKUP(Z2621,Ref_Kontak!H:H,1,FALSE),"FALSE")</f>
        <v>628999007703</v>
      </c>
      <c r="AH2621" t="str">
        <f t="shared" si="405"/>
        <v>METALDET1-LINE 8</v>
      </c>
      <c r="AI2621">
        <f>IF(I2621="violation",COUNTIF($AH$1:AH2621,AH2621),0)</f>
        <v>1108</v>
      </c>
      <c r="AJ2621" t="str">
        <f t="shared" si="406"/>
        <v>violation-METALDET1</v>
      </c>
      <c r="AK2621">
        <f>IF(I2621="violation",COUNTIF($AJ$1:AJ2621,AJ2621),FALSE)</f>
        <v>2136</v>
      </c>
      <c r="AL2621">
        <f t="shared" si="407"/>
        <v>0</v>
      </c>
      <c r="AM2621">
        <f t="shared" si="408"/>
        <v>3</v>
      </c>
      <c r="AN2621" t="str">
        <f t="shared" si="409"/>
        <v>ALERT! 3 Violation founded @METALDET1</v>
      </c>
    </row>
    <row r="2622" spans="1:40">
      <c r="A2622" t="s">
        <v>120</v>
      </c>
      <c r="B2622" t="s">
        <v>121</v>
      </c>
      <c r="C2622" t="s">
        <v>1446</v>
      </c>
      <c r="D2622" t="s">
        <v>52</v>
      </c>
      <c r="E2622">
        <v>1</v>
      </c>
      <c r="G2622" t="s">
        <v>130</v>
      </c>
      <c r="I2622" t="s">
        <v>125</v>
      </c>
      <c r="Z2622" t="str">
        <f>IFERROR(MID(AA2622,FIND("-",H2622,1)+1,20),_xlfn.IFNA(VLOOKUP(F2622&amp;"-"&amp;AA2622,Ref_Kontak!$A:$E,4,FALSE),Ref_Kontak!$H$2))</f>
        <v>628999007703</v>
      </c>
      <c r="AA2622" t="str">
        <f t="shared" si="400"/>
        <v/>
      </c>
      <c r="AB2622" t="str">
        <f t="shared" si="401"/>
        <v/>
      </c>
      <c r="AC2622" t="str">
        <f t="shared" si="402"/>
        <v>628999007703</v>
      </c>
      <c r="AD2622" t="str">
        <f t="shared" si="403"/>
        <v>Halo+,+Visual+AI+5S+mendeteksi+Violation%3A+METALDET1-LINE+14</v>
      </c>
      <c r="AE2622" t="str">
        <f t="shared" si="404"/>
        <v>https://web.whatsapp.com/send/?phone=628999007703&amp;text=Halo+,+Visual+AI+5S+mendeteksi+Violation%3A+METALDET1-LINE+14&amp;type=phone_number&amp;app_absent=0</v>
      </c>
      <c r="AF2622" t="b">
        <f>IF(ISNA(VLOOKUP(D2622&amp;"-"&amp;AB2622, Ref_Kontak!$A:$E, 4, FALSE)), FALSE, TRUE)</f>
        <v>0</v>
      </c>
      <c r="AG2622" t="str">
        <f>_xlfn.IFNA(VLOOKUP(Z2622,Ref_Kontak!H:H,1,FALSE),"FALSE")</f>
        <v>628999007703</v>
      </c>
      <c r="AH2622" t="str">
        <f t="shared" si="405"/>
        <v>METALDET1-LINE 14</v>
      </c>
      <c r="AI2622">
        <f>IF(I2622="violation",COUNTIF($AH$1:AH2622,AH2622),0)</f>
        <v>100</v>
      </c>
      <c r="AJ2622" t="str">
        <f t="shared" si="406"/>
        <v>violation-METALDET1</v>
      </c>
      <c r="AK2622">
        <f>IF(I2622="violation",COUNTIF($AJ$1:AJ2622,AJ2622),FALSE)</f>
        <v>2137</v>
      </c>
      <c r="AL2622">
        <f t="shared" si="407"/>
        <v>0</v>
      </c>
      <c r="AM2622">
        <f t="shared" si="408"/>
        <v>3</v>
      </c>
      <c r="AN2622" t="str">
        <f t="shared" si="409"/>
        <v>ALERT! 3 Violation founded @METALDET1</v>
      </c>
    </row>
    <row r="2623" spans="1:40">
      <c r="A2623" t="s">
        <v>120</v>
      </c>
      <c r="B2623" t="s">
        <v>121</v>
      </c>
      <c r="C2623" t="s">
        <v>1446</v>
      </c>
      <c r="D2623" t="s">
        <v>52</v>
      </c>
      <c r="E2623">
        <v>1</v>
      </c>
      <c r="G2623" t="s">
        <v>130</v>
      </c>
      <c r="I2623" t="s">
        <v>125</v>
      </c>
      <c r="Z2623" t="str">
        <f>IFERROR(MID(AA2623,FIND("-",H2623,1)+1,20),_xlfn.IFNA(VLOOKUP(F2623&amp;"-"&amp;AA2623,Ref_Kontak!$A:$E,4,FALSE),Ref_Kontak!$H$2))</f>
        <v>628999007703</v>
      </c>
      <c r="AA2623" t="str">
        <f t="shared" si="400"/>
        <v/>
      </c>
      <c r="AB2623" t="str">
        <f t="shared" si="401"/>
        <v/>
      </c>
      <c r="AC2623" t="str">
        <f t="shared" si="402"/>
        <v>628999007703</v>
      </c>
      <c r="AD2623" t="str">
        <f t="shared" si="403"/>
        <v>Halo+,+Visual+AI+5S+mendeteksi+Violation%3A+METALDET1-LINE+14</v>
      </c>
      <c r="AE2623" t="str">
        <f t="shared" si="404"/>
        <v>https://web.whatsapp.com/send/?phone=628999007703&amp;text=Halo+,+Visual+AI+5S+mendeteksi+Violation%3A+METALDET1-LINE+14&amp;type=phone_number&amp;app_absent=0</v>
      </c>
      <c r="AF2623" t="b">
        <f>IF(ISNA(VLOOKUP(D2623&amp;"-"&amp;AB2623, Ref_Kontak!$A:$E, 4, FALSE)), FALSE, TRUE)</f>
        <v>0</v>
      </c>
      <c r="AG2623" t="str">
        <f>_xlfn.IFNA(VLOOKUP(Z2623,Ref_Kontak!H:H,1,FALSE),"FALSE")</f>
        <v>628999007703</v>
      </c>
      <c r="AH2623" t="str">
        <f t="shared" si="405"/>
        <v>METALDET1-LINE 14</v>
      </c>
      <c r="AI2623">
        <f>IF(I2623="violation",COUNTIF($AH$1:AH2623,AH2623),0)</f>
        <v>101</v>
      </c>
      <c r="AJ2623" t="str">
        <f t="shared" si="406"/>
        <v>violation-METALDET1</v>
      </c>
      <c r="AK2623">
        <f>IF(I2623="violation",COUNTIF($AJ$1:AJ2623,AJ2623),FALSE)</f>
        <v>2138</v>
      </c>
      <c r="AL2623">
        <f t="shared" si="407"/>
        <v>0</v>
      </c>
      <c r="AM2623">
        <f t="shared" si="408"/>
        <v>3</v>
      </c>
      <c r="AN2623" t="str">
        <f t="shared" si="409"/>
        <v>ALERT! 3 Violation founded @METALDET1</v>
      </c>
    </row>
    <row r="2624" spans="1:40">
      <c r="A2624" t="s">
        <v>120</v>
      </c>
      <c r="B2624" t="s">
        <v>121</v>
      </c>
      <c r="C2624" t="s">
        <v>1447</v>
      </c>
      <c r="D2624" t="s">
        <v>129</v>
      </c>
      <c r="E2624">
        <v>1</v>
      </c>
      <c r="G2624" t="s">
        <v>130</v>
      </c>
      <c r="I2624" t="s">
        <v>125</v>
      </c>
      <c r="Z2624" t="str">
        <f>IFERROR(MID(AA2624,FIND("-",H2624,1)+1,20),_xlfn.IFNA(VLOOKUP(F2624&amp;"-"&amp;AA2624,Ref_Kontak!$A:$E,4,FALSE),Ref_Kontak!$H$2))</f>
        <v>628999007703</v>
      </c>
      <c r="AA2624" t="str">
        <f t="shared" si="400"/>
        <v/>
      </c>
      <c r="AB2624" t="str">
        <f t="shared" si="401"/>
        <v/>
      </c>
      <c r="AC2624" t="str">
        <f t="shared" si="402"/>
        <v>628999007703</v>
      </c>
      <c r="AD2624" t="str">
        <f t="shared" si="403"/>
        <v>Halo+,+Visual+AI+5S+mendeteksi+Violation%3A+METALDET1-LINE+8</v>
      </c>
      <c r="AE2624" t="str">
        <f t="shared" si="404"/>
        <v>https://web.whatsapp.com/send/?phone=628999007703&amp;text=Halo+,+Visual+AI+5S+mendeteksi+Violation%3A+METALDET1-LINE+8&amp;type=phone_number&amp;app_absent=0</v>
      </c>
      <c r="AF2624" t="b">
        <f>IF(ISNA(VLOOKUP(D2624&amp;"-"&amp;AB2624, Ref_Kontak!$A:$E, 4, FALSE)), FALSE, TRUE)</f>
        <v>0</v>
      </c>
      <c r="AG2624" t="str">
        <f>_xlfn.IFNA(VLOOKUP(Z2624,Ref_Kontak!H:H,1,FALSE),"FALSE")</f>
        <v>628999007703</v>
      </c>
      <c r="AH2624" t="str">
        <f t="shared" si="405"/>
        <v>METALDET1-LINE 8</v>
      </c>
      <c r="AI2624">
        <f>IF(I2624="violation",COUNTIF($AH$1:AH2624,AH2624),0)</f>
        <v>1109</v>
      </c>
      <c r="AJ2624" t="str">
        <f t="shared" si="406"/>
        <v>violation-METALDET1</v>
      </c>
      <c r="AK2624">
        <f>IF(I2624="violation",COUNTIF($AJ$1:AJ2624,AJ2624),FALSE)</f>
        <v>2139</v>
      </c>
      <c r="AL2624">
        <f t="shared" si="407"/>
        <v>0</v>
      </c>
      <c r="AM2624">
        <f t="shared" si="408"/>
        <v>3</v>
      </c>
      <c r="AN2624" t="str">
        <f t="shared" si="409"/>
        <v>ALERT! 3 Violation founded @METALDET1</v>
      </c>
    </row>
    <row r="2625" spans="1:40">
      <c r="A2625" t="s">
        <v>120</v>
      </c>
      <c r="B2625" t="s">
        <v>121</v>
      </c>
      <c r="C2625" t="s">
        <v>1447</v>
      </c>
      <c r="D2625" t="s">
        <v>589</v>
      </c>
      <c r="E2625">
        <v>1</v>
      </c>
      <c r="G2625" t="s">
        <v>130</v>
      </c>
      <c r="I2625" t="s">
        <v>125</v>
      </c>
      <c r="Z2625" t="str">
        <f>IFERROR(MID(AA2625,FIND("-",H2625,1)+1,20),_xlfn.IFNA(VLOOKUP(F2625&amp;"-"&amp;AA2625,Ref_Kontak!$A:$E,4,FALSE),Ref_Kontak!$H$2))</f>
        <v>628999007703</v>
      </c>
      <c r="AA2625" t="str">
        <f t="shared" si="400"/>
        <v/>
      </c>
      <c r="AB2625" t="str">
        <f t="shared" si="401"/>
        <v/>
      </c>
      <c r="AC2625" t="str">
        <f t="shared" si="402"/>
        <v>628999007703</v>
      </c>
      <c r="AD2625" t="str">
        <f t="shared" si="403"/>
        <v>Halo+,+Visual+AI+5S+mendeteksi+Violation%3A+METALDET1-LINE+13</v>
      </c>
      <c r="AE2625" t="str">
        <f t="shared" si="404"/>
        <v>https://web.whatsapp.com/send/?phone=628999007703&amp;text=Halo+,+Visual+AI+5S+mendeteksi+Violation%3A+METALDET1-LINE+13&amp;type=phone_number&amp;app_absent=0</v>
      </c>
      <c r="AF2625" t="b">
        <f>IF(ISNA(VLOOKUP(D2625&amp;"-"&amp;AB2625, Ref_Kontak!$A:$E, 4, FALSE)), FALSE, TRUE)</f>
        <v>0</v>
      </c>
      <c r="AG2625" t="str">
        <f>_xlfn.IFNA(VLOOKUP(Z2625,Ref_Kontak!H:H,1,FALSE),"FALSE")</f>
        <v>628999007703</v>
      </c>
      <c r="AH2625" t="str">
        <f t="shared" si="405"/>
        <v>METALDET1-LINE 13</v>
      </c>
      <c r="AI2625">
        <f>IF(I2625="violation",COUNTIF($AH$1:AH2625,AH2625),0)</f>
        <v>931</v>
      </c>
      <c r="AJ2625" t="str">
        <f t="shared" si="406"/>
        <v>violation-METALDET1</v>
      </c>
      <c r="AK2625">
        <f>IF(I2625="violation",COUNTIF($AJ$1:AJ2625,AJ2625),FALSE)</f>
        <v>2140</v>
      </c>
      <c r="AL2625">
        <f t="shared" si="407"/>
        <v>0</v>
      </c>
      <c r="AM2625">
        <f t="shared" si="408"/>
        <v>3</v>
      </c>
      <c r="AN2625" t="str">
        <f t="shared" si="409"/>
        <v>ALERT! 3 Violation founded @METALDET1</v>
      </c>
    </row>
    <row r="2626" spans="1:40">
      <c r="A2626" t="s">
        <v>120</v>
      </c>
      <c r="B2626" t="s">
        <v>121</v>
      </c>
      <c r="C2626" t="s">
        <v>1447</v>
      </c>
      <c r="D2626" t="s">
        <v>52</v>
      </c>
      <c r="E2626">
        <v>1</v>
      </c>
      <c r="G2626" t="s">
        <v>130</v>
      </c>
      <c r="I2626" t="s">
        <v>125</v>
      </c>
      <c r="Z2626" t="str">
        <f>IFERROR(MID(AA2626,FIND("-",H2626,1)+1,20),_xlfn.IFNA(VLOOKUP(F2626&amp;"-"&amp;AA2626,Ref_Kontak!$A:$E,4,FALSE),Ref_Kontak!$H$2))</f>
        <v>628999007703</v>
      </c>
      <c r="AA2626" t="str">
        <f t="shared" ref="AA2626:AA2689" si="410">CLEAN(SUBSTITUTE(H2626," ",""))</f>
        <v/>
      </c>
      <c r="AB2626" t="str">
        <f t="shared" ref="AB2626:AB2689" si="411">IFERROR(LEFT(AA2626,FIND("-",H2626,1)-1),CLEAN(SUBSTITUTE(SUBSTITUTE(H2626," ",""),"-","")))</f>
        <v/>
      </c>
      <c r="AC2626" t="str">
        <f t="shared" ref="AC2626:AC2689" si="412">IF(LEFT(Z2626,1)="0","62"&amp; MID(Z2626,2,999),Z2626)</f>
        <v>628999007703</v>
      </c>
      <c r="AD2626" t="str">
        <f t="shared" ref="AD2626:AD2689" si="413">"Halo+"&amp;AB2626&amp;","&amp;"+Visual+AI+5S+mendeteksi+Violation%3A+"&amp;SUBSTITUTE(AH2626," ","+")</f>
        <v>Halo+,+Visual+AI+5S+mendeteksi+Violation%3A+METALDET1-LINE+14</v>
      </c>
      <c r="AE2626" t="str">
        <f t="shared" ref="AE2626:AE2689" si="414">"https://web.whatsapp.com/send/?phone="&amp;AC2626&amp;"&amp;text="&amp;AD2626&amp;"&amp;type=phone_number&amp;app_absent=0"</f>
        <v>https://web.whatsapp.com/send/?phone=628999007703&amp;text=Halo+,+Visual+AI+5S+mendeteksi+Violation%3A+METALDET1-LINE+14&amp;type=phone_number&amp;app_absent=0</v>
      </c>
      <c r="AF2626" t="b">
        <f>IF(ISNA(VLOOKUP(D2626&amp;"-"&amp;AB2626, Ref_Kontak!$A:$E, 4, FALSE)), FALSE, TRUE)</f>
        <v>0</v>
      </c>
      <c r="AG2626" t="str">
        <f>_xlfn.IFNA(VLOOKUP(Z2626,Ref_Kontak!H:H,1,FALSE),"FALSE")</f>
        <v>628999007703</v>
      </c>
      <c r="AH2626" t="str">
        <f t="shared" ref="AH2626:AH2689" si="415">G2626&amp;"-"&amp;D2626</f>
        <v>METALDET1-LINE 14</v>
      </c>
      <c r="AI2626">
        <f>IF(I2626="violation",COUNTIF($AH$1:AH2626,AH2626),0)</f>
        <v>102</v>
      </c>
      <c r="AJ2626" t="str">
        <f t="shared" si="406"/>
        <v>violation-METALDET1</v>
      </c>
      <c r="AK2626">
        <f>IF(I2626="violation",COUNTIF($AJ$1:AJ2626,AJ2626),FALSE)</f>
        <v>2141</v>
      </c>
      <c r="AL2626">
        <f t="shared" si="407"/>
        <v>0</v>
      </c>
      <c r="AM2626">
        <f t="shared" si="408"/>
        <v>3</v>
      </c>
      <c r="AN2626" t="str">
        <f t="shared" si="409"/>
        <v>ALERT! 3 Violation founded @METALDET1</v>
      </c>
    </row>
    <row r="2627" spans="1:40">
      <c r="A2627" t="s">
        <v>120</v>
      </c>
      <c r="B2627" t="s">
        <v>121</v>
      </c>
      <c r="C2627" t="s">
        <v>1448</v>
      </c>
      <c r="D2627" t="s">
        <v>129</v>
      </c>
      <c r="E2627">
        <v>1</v>
      </c>
      <c r="G2627" t="s">
        <v>130</v>
      </c>
      <c r="I2627" t="s">
        <v>125</v>
      </c>
      <c r="Z2627" t="str">
        <f>IFERROR(MID(AA2627,FIND("-",H2627,1)+1,20),_xlfn.IFNA(VLOOKUP(F2627&amp;"-"&amp;AA2627,Ref_Kontak!$A:$E,4,FALSE),Ref_Kontak!$H$2))</f>
        <v>628999007703</v>
      </c>
      <c r="AA2627" t="str">
        <f t="shared" si="410"/>
        <v/>
      </c>
      <c r="AB2627" t="str">
        <f t="shared" si="411"/>
        <v/>
      </c>
      <c r="AC2627" t="str">
        <f t="shared" si="412"/>
        <v>628999007703</v>
      </c>
      <c r="AD2627" t="str">
        <f t="shared" si="413"/>
        <v>Halo+,+Visual+AI+5S+mendeteksi+Violation%3A+METALDET1-LINE+8</v>
      </c>
      <c r="AE2627" t="str">
        <f t="shared" si="414"/>
        <v>https://web.whatsapp.com/send/?phone=628999007703&amp;text=Halo+,+Visual+AI+5S+mendeteksi+Violation%3A+METALDET1-LINE+8&amp;type=phone_number&amp;app_absent=0</v>
      </c>
      <c r="AF2627" t="b">
        <f>IF(ISNA(VLOOKUP(D2627&amp;"-"&amp;AB2627, Ref_Kontak!$A:$E, 4, FALSE)), FALSE, TRUE)</f>
        <v>0</v>
      </c>
      <c r="AG2627" t="str">
        <f>_xlfn.IFNA(VLOOKUP(Z2627,Ref_Kontak!H:H,1,FALSE),"FALSE")</f>
        <v>628999007703</v>
      </c>
      <c r="AH2627" t="str">
        <f t="shared" si="415"/>
        <v>METALDET1-LINE 8</v>
      </c>
      <c r="AI2627">
        <f>IF(I2627="violation",COUNTIF($AH$1:AH2627,AH2627),0)</f>
        <v>1110</v>
      </c>
      <c r="AJ2627" t="str">
        <f t="shared" ref="AJ2627:AJ2690" si="416">I2627&amp;"-"&amp;G2627</f>
        <v>violation-METALDET1</v>
      </c>
      <c r="AK2627">
        <f>IF(I2627="violation",COUNTIF($AJ$1:AJ2627,AJ2627),FALSE)</f>
        <v>2142</v>
      </c>
      <c r="AL2627">
        <f t="shared" ref="AL2627:AL2690" si="417">IF(AI2627=1,1,0)</f>
        <v>0</v>
      </c>
      <c r="AM2627">
        <f t="shared" ref="AM2627:AM2690" si="418">SUMIF($AJ$2:$AJ$5516,AJ2627,$AL$2:$AL$5516)</f>
        <v>3</v>
      </c>
      <c r="AN2627" t="str">
        <f t="shared" ref="AN2627:AN2690" si="419">"ALERT! " &amp;AM2627&amp; " Violation founded @"&amp;G2627</f>
        <v>ALERT! 3 Violation founded @METALDET1</v>
      </c>
    </row>
    <row r="2628" spans="1:40">
      <c r="A2628" t="s">
        <v>120</v>
      </c>
      <c r="B2628" t="s">
        <v>121</v>
      </c>
      <c r="C2628" t="s">
        <v>1449</v>
      </c>
      <c r="D2628" t="s">
        <v>589</v>
      </c>
      <c r="E2628">
        <v>1</v>
      </c>
      <c r="G2628" t="s">
        <v>130</v>
      </c>
      <c r="I2628" t="s">
        <v>125</v>
      </c>
      <c r="Z2628" t="str">
        <f>IFERROR(MID(AA2628,FIND("-",H2628,1)+1,20),_xlfn.IFNA(VLOOKUP(F2628&amp;"-"&amp;AA2628,Ref_Kontak!$A:$E,4,FALSE),Ref_Kontak!$H$2))</f>
        <v>628999007703</v>
      </c>
      <c r="AA2628" t="str">
        <f t="shared" si="410"/>
        <v/>
      </c>
      <c r="AB2628" t="str">
        <f t="shared" si="411"/>
        <v/>
      </c>
      <c r="AC2628" t="str">
        <f t="shared" si="412"/>
        <v>628999007703</v>
      </c>
      <c r="AD2628" t="str">
        <f t="shared" si="413"/>
        <v>Halo+,+Visual+AI+5S+mendeteksi+Violation%3A+METALDET1-LINE+13</v>
      </c>
      <c r="AE2628" t="str">
        <f t="shared" si="414"/>
        <v>https://web.whatsapp.com/send/?phone=628999007703&amp;text=Halo+,+Visual+AI+5S+mendeteksi+Violation%3A+METALDET1-LINE+13&amp;type=phone_number&amp;app_absent=0</v>
      </c>
      <c r="AF2628" t="b">
        <f>IF(ISNA(VLOOKUP(D2628&amp;"-"&amp;AB2628, Ref_Kontak!$A:$E, 4, FALSE)), FALSE, TRUE)</f>
        <v>0</v>
      </c>
      <c r="AG2628" t="str">
        <f>_xlfn.IFNA(VLOOKUP(Z2628,Ref_Kontak!H:H,1,FALSE),"FALSE")</f>
        <v>628999007703</v>
      </c>
      <c r="AH2628" t="str">
        <f t="shared" si="415"/>
        <v>METALDET1-LINE 13</v>
      </c>
      <c r="AI2628">
        <f>IF(I2628="violation",COUNTIF($AH$1:AH2628,AH2628),0)</f>
        <v>932</v>
      </c>
      <c r="AJ2628" t="str">
        <f t="shared" si="416"/>
        <v>violation-METALDET1</v>
      </c>
      <c r="AK2628">
        <f>IF(I2628="violation",COUNTIF($AJ$1:AJ2628,AJ2628),FALSE)</f>
        <v>2143</v>
      </c>
      <c r="AL2628">
        <f t="shared" si="417"/>
        <v>0</v>
      </c>
      <c r="AM2628">
        <f t="shared" si="418"/>
        <v>3</v>
      </c>
      <c r="AN2628" t="str">
        <f t="shared" si="419"/>
        <v>ALERT! 3 Violation founded @METALDET1</v>
      </c>
    </row>
    <row r="2629" spans="1:40">
      <c r="A2629" t="s">
        <v>120</v>
      </c>
      <c r="B2629" t="s">
        <v>121</v>
      </c>
      <c r="C2629" t="s">
        <v>1449</v>
      </c>
      <c r="D2629" t="s">
        <v>129</v>
      </c>
      <c r="E2629">
        <v>1</v>
      </c>
      <c r="G2629" t="s">
        <v>130</v>
      </c>
      <c r="I2629" t="s">
        <v>125</v>
      </c>
      <c r="Z2629" t="str">
        <f>IFERROR(MID(AA2629,FIND("-",H2629,1)+1,20),_xlfn.IFNA(VLOOKUP(F2629&amp;"-"&amp;AA2629,Ref_Kontak!$A:$E,4,FALSE),Ref_Kontak!$H$2))</f>
        <v>628999007703</v>
      </c>
      <c r="AA2629" t="str">
        <f t="shared" si="410"/>
        <v/>
      </c>
      <c r="AB2629" t="str">
        <f t="shared" si="411"/>
        <v/>
      </c>
      <c r="AC2629" t="str">
        <f t="shared" si="412"/>
        <v>628999007703</v>
      </c>
      <c r="AD2629" t="str">
        <f t="shared" si="413"/>
        <v>Halo+,+Visual+AI+5S+mendeteksi+Violation%3A+METALDET1-LINE+8</v>
      </c>
      <c r="AE2629" t="str">
        <f t="shared" si="414"/>
        <v>https://web.whatsapp.com/send/?phone=628999007703&amp;text=Halo+,+Visual+AI+5S+mendeteksi+Violation%3A+METALDET1-LINE+8&amp;type=phone_number&amp;app_absent=0</v>
      </c>
      <c r="AF2629" t="b">
        <f>IF(ISNA(VLOOKUP(D2629&amp;"-"&amp;AB2629, Ref_Kontak!$A:$E, 4, FALSE)), FALSE, TRUE)</f>
        <v>0</v>
      </c>
      <c r="AG2629" t="str">
        <f>_xlfn.IFNA(VLOOKUP(Z2629,Ref_Kontak!H:H,1,FALSE),"FALSE")</f>
        <v>628999007703</v>
      </c>
      <c r="AH2629" t="str">
        <f t="shared" si="415"/>
        <v>METALDET1-LINE 8</v>
      </c>
      <c r="AI2629">
        <f>IF(I2629="violation",COUNTIF($AH$1:AH2629,AH2629),0)</f>
        <v>1111</v>
      </c>
      <c r="AJ2629" t="str">
        <f t="shared" si="416"/>
        <v>violation-METALDET1</v>
      </c>
      <c r="AK2629">
        <f>IF(I2629="violation",COUNTIF($AJ$1:AJ2629,AJ2629),FALSE)</f>
        <v>2144</v>
      </c>
      <c r="AL2629">
        <f t="shared" si="417"/>
        <v>0</v>
      </c>
      <c r="AM2629">
        <f t="shared" si="418"/>
        <v>3</v>
      </c>
      <c r="AN2629" t="str">
        <f t="shared" si="419"/>
        <v>ALERT! 3 Violation founded @METALDET1</v>
      </c>
    </row>
    <row r="2630" spans="1:40">
      <c r="A2630" t="s">
        <v>120</v>
      </c>
      <c r="B2630" t="s">
        <v>121</v>
      </c>
      <c r="C2630" t="s">
        <v>1449</v>
      </c>
      <c r="D2630" t="s">
        <v>52</v>
      </c>
      <c r="E2630">
        <v>1</v>
      </c>
      <c r="G2630" t="s">
        <v>130</v>
      </c>
      <c r="I2630" t="s">
        <v>125</v>
      </c>
      <c r="Z2630" t="str">
        <f>IFERROR(MID(AA2630,FIND("-",H2630,1)+1,20),_xlfn.IFNA(VLOOKUP(F2630&amp;"-"&amp;AA2630,Ref_Kontak!$A:$E,4,FALSE),Ref_Kontak!$H$2))</f>
        <v>628999007703</v>
      </c>
      <c r="AA2630" t="str">
        <f t="shared" si="410"/>
        <v/>
      </c>
      <c r="AB2630" t="str">
        <f t="shared" si="411"/>
        <v/>
      </c>
      <c r="AC2630" t="str">
        <f t="shared" si="412"/>
        <v>628999007703</v>
      </c>
      <c r="AD2630" t="str">
        <f t="shared" si="413"/>
        <v>Halo+,+Visual+AI+5S+mendeteksi+Violation%3A+METALDET1-LINE+14</v>
      </c>
      <c r="AE2630" t="str">
        <f t="shared" si="414"/>
        <v>https://web.whatsapp.com/send/?phone=628999007703&amp;text=Halo+,+Visual+AI+5S+mendeteksi+Violation%3A+METALDET1-LINE+14&amp;type=phone_number&amp;app_absent=0</v>
      </c>
      <c r="AF2630" t="b">
        <f>IF(ISNA(VLOOKUP(D2630&amp;"-"&amp;AB2630, Ref_Kontak!$A:$E, 4, FALSE)), FALSE, TRUE)</f>
        <v>0</v>
      </c>
      <c r="AG2630" t="str">
        <f>_xlfn.IFNA(VLOOKUP(Z2630,Ref_Kontak!H:H,1,FALSE),"FALSE")</f>
        <v>628999007703</v>
      </c>
      <c r="AH2630" t="str">
        <f t="shared" si="415"/>
        <v>METALDET1-LINE 14</v>
      </c>
      <c r="AI2630">
        <f>IF(I2630="violation",COUNTIF($AH$1:AH2630,AH2630),0)</f>
        <v>103</v>
      </c>
      <c r="AJ2630" t="str">
        <f t="shared" si="416"/>
        <v>violation-METALDET1</v>
      </c>
      <c r="AK2630">
        <f>IF(I2630="violation",COUNTIF($AJ$1:AJ2630,AJ2630),FALSE)</f>
        <v>2145</v>
      </c>
      <c r="AL2630">
        <f t="shared" si="417"/>
        <v>0</v>
      </c>
      <c r="AM2630">
        <f t="shared" si="418"/>
        <v>3</v>
      </c>
      <c r="AN2630" t="str">
        <f t="shared" si="419"/>
        <v>ALERT! 3 Violation founded @METALDET1</v>
      </c>
    </row>
    <row r="2631" spans="1:40">
      <c r="A2631" t="s">
        <v>120</v>
      </c>
      <c r="B2631" t="s">
        <v>121</v>
      </c>
      <c r="C2631" t="s">
        <v>1449</v>
      </c>
      <c r="D2631" t="s">
        <v>589</v>
      </c>
      <c r="E2631">
        <v>1</v>
      </c>
      <c r="G2631" t="s">
        <v>130</v>
      </c>
      <c r="I2631" t="s">
        <v>125</v>
      </c>
      <c r="Z2631" t="str">
        <f>IFERROR(MID(AA2631,FIND("-",H2631,1)+1,20),_xlfn.IFNA(VLOOKUP(F2631&amp;"-"&amp;AA2631,Ref_Kontak!$A:$E,4,FALSE),Ref_Kontak!$H$2))</f>
        <v>628999007703</v>
      </c>
      <c r="AA2631" t="str">
        <f t="shared" si="410"/>
        <v/>
      </c>
      <c r="AB2631" t="str">
        <f t="shared" si="411"/>
        <v/>
      </c>
      <c r="AC2631" t="str">
        <f t="shared" si="412"/>
        <v>628999007703</v>
      </c>
      <c r="AD2631" t="str">
        <f t="shared" si="413"/>
        <v>Halo+,+Visual+AI+5S+mendeteksi+Violation%3A+METALDET1-LINE+13</v>
      </c>
      <c r="AE2631" t="str">
        <f t="shared" si="414"/>
        <v>https://web.whatsapp.com/send/?phone=628999007703&amp;text=Halo+,+Visual+AI+5S+mendeteksi+Violation%3A+METALDET1-LINE+13&amp;type=phone_number&amp;app_absent=0</v>
      </c>
      <c r="AF2631" t="b">
        <f>IF(ISNA(VLOOKUP(D2631&amp;"-"&amp;AB2631, Ref_Kontak!$A:$E, 4, FALSE)), FALSE, TRUE)</f>
        <v>0</v>
      </c>
      <c r="AG2631" t="str">
        <f>_xlfn.IFNA(VLOOKUP(Z2631,Ref_Kontak!H:H,1,FALSE),"FALSE")</f>
        <v>628999007703</v>
      </c>
      <c r="AH2631" t="str">
        <f t="shared" si="415"/>
        <v>METALDET1-LINE 13</v>
      </c>
      <c r="AI2631">
        <f>IF(I2631="violation",COUNTIF($AH$1:AH2631,AH2631),0)</f>
        <v>933</v>
      </c>
      <c r="AJ2631" t="str">
        <f t="shared" si="416"/>
        <v>violation-METALDET1</v>
      </c>
      <c r="AK2631">
        <f>IF(I2631="violation",COUNTIF($AJ$1:AJ2631,AJ2631),FALSE)</f>
        <v>2146</v>
      </c>
      <c r="AL2631">
        <f t="shared" si="417"/>
        <v>0</v>
      </c>
      <c r="AM2631">
        <f t="shared" si="418"/>
        <v>3</v>
      </c>
      <c r="AN2631" t="str">
        <f t="shared" si="419"/>
        <v>ALERT! 3 Violation founded @METALDET1</v>
      </c>
    </row>
    <row r="2632" spans="1:40">
      <c r="A2632" t="s">
        <v>120</v>
      </c>
      <c r="B2632" t="s">
        <v>121</v>
      </c>
      <c r="C2632" t="s">
        <v>1449</v>
      </c>
      <c r="D2632" t="s">
        <v>52</v>
      </c>
      <c r="E2632">
        <v>1</v>
      </c>
      <c r="G2632" t="s">
        <v>130</v>
      </c>
      <c r="I2632" t="s">
        <v>125</v>
      </c>
      <c r="Z2632" t="str">
        <f>IFERROR(MID(AA2632,FIND("-",H2632,1)+1,20),_xlfn.IFNA(VLOOKUP(F2632&amp;"-"&amp;AA2632,Ref_Kontak!$A:$E,4,FALSE),Ref_Kontak!$H$2))</f>
        <v>628999007703</v>
      </c>
      <c r="AA2632" t="str">
        <f t="shared" si="410"/>
        <v/>
      </c>
      <c r="AB2632" t="str">
        <f t="shared" si="411"/>
        <v/>
      </c>
      <c r="AC2632" t="str">
        <f t="shared" si="412"/>
        <v>628999007703</v>
      </c>
      <c r="AD2632" t="str">
        <f t="shared" si="413"/>
        <v>Halo+,+Visual+AI+5S+mendeteksi+Violation%3A+METALDET1-LINE+14</v>
      </c>
      <c r="AE2632" t="str">
        <f t="shared" si="414"/>
        <v>https://web.whatsapp.com/send/?phone=628999007703&amp;text=Halo+,+Visual+AI+5S+mendeteksi+Violation%3A+METALDET1-LINE+14&amp;type=phone_number&amp;app_absent=0</v>
      </c>
      <c r="AF2632" t="b">
        <f>IF(ISNA(VLOOKUP(D2632&amp;"-"&amp;AB2632, Ref_Kontak!$A:$E, 4, FALSE)), FALSE, TRUE)</f>
        <v>0</v>
      </c>
      <c r="AG2632" t="str">
        <f>_xlfn.IFNA(VLOOKUP(Z2632,Ref_Kontak!H:H,1,FALSE),"FALSE")</f>
        <v>628999007703</v>
      </c>
      <c r="AH2632" t="str">
        <f t="shared" si="415"/>
        <v>METALDET1-LINE 14</v>
      </c>
      <c r="AI2632">
        <f>IF(I2632="violation",COUNTIF($AH$1:AH2632,AH2632),0)</f>
        <v>104</v>
      </c>
      <c r="AJ2632" t="str">
        <f t="shared" si="416"/>
        <v>violation-METALDET1</v>
      </c>
      <c r="AK2632">
        <f>IF(I2632="violation",COUNTIF($AJ$1:AJ2632,AJ2632),FALSE)</f>
        <v>2147</v>
      </c>
      <c r="AL2632">
        <f t="shared" si="417"/>
        <v>0</v>
      </c>
      <c r="AM2632">
        <f t="shared" si="418"/>
        <v>3</v>
      </c>
      <c r="AN2632" t="str">
        <f t="shared" si="419"/>
        <v>ALERT! 3 Violation founded @METALDET1</v>
      </c>
    </row>
    <row r="2633" spans="1:40">
      <c r="A2633" t="s">
        <v>120</v>
      </c>
      <c r="B2633" t="s">
        <v>121</v>
      </c>
      <c r="C2633" t="s">
        <v>1450</v>
      </c>
      <c r="D2633" t="s">
        <v>129</v>
      </c>
      <c r="E2633">
        <v>1</v>
      </c>
      <c r="G2633" t="s">
        <v>130</v>
      </c>
      <c r="I2633" t="s">
        <v>125</v>
      </c>
      <c r="Z2633" t="str">
        <f>IFERROR(MID(AA2633,FIND("-",H2633,1)+1,20),_xlfn.IFNA(VLOOKUP(F2633&amp;"-"&amp;AA2633,Ref_Kontak!$A:$E,4,FALSE),Ref_Kontak!$H$2))</f>
        <v>628999007703</v>
      </c>
      <c r="AA2633" t="str">
        <f t="shared" si="410"/>
        <v/>
      </c>
      <c r="AB2633" t="str">
        <f t="shared" si="411"/>
        <v/>
      </c>
      <c r="AC2633" t="str">
        <f t="shared" si="412"/>
        <v>628999007703</v>
      </c>
      <c r="AD2633" t="str">
        <f t="shared" si="413"/>
        <v>Halo+,+Visual+AI+5S+mendeteksi+Violation%3A+METALDET1-LINE+8</v>
      </c>
      <c r="AE2633" t="str">
        <f t="shared" si="414"/>
        <v>https://web.whatsapp.com/send/?phone=628999007703&amp;text=Halo+,+Visual+AI+5S+mendeteksi+Violation%3A+METALDET1-LINE+8&amp;type=phone_number&amp;app_absent=0</v>
      </c>
      <c r="AF2633" t="b">
        <f>IF(ISNA(VLOOKUP(D2633&amp;"-"&amp;AB2633, Ref_Kontak!$A:$E, 4, FALSE)), FALSE, TRUE)</f>
        <v>0</v>
      </c>
      <c r="AG2633" t="str">
        <f>_xlfn.IFNA(VLOOKUP(Z2633,Ref_Kontak!H:H,1,FALSE),"FALSE")</f>
        <v>628999007703</v>
      </c>
      <c r="AH2633" t="str">
        <f t="shared" si="415"/>
        <v>METALDET1-LINE 8</v>
      </c>
      <c r="AI2633">
        <f>IF(I2633="violation",COUNTIF($AH$1:AH2633,AH2633),0)</f>
        <v>1112</v>
      </c>
      <c r="AJ2633" t="str">
        <f t="shared" si="416"/>
        <v>violation-METALDET1</v>
      </c>
      <c r="AK2633">
        <f>IF(I2633="violation",COUNTIF($AJ$1:AJ2633,AJ2633),FALSE)</f>
        <v>2148</v>
      </c>
      <c r="AL2633">
        <f t="shared" si="417"/>
        <v>0</v>
      </c>
      <c r="AM2633">
        <f t="shared" si="418"/>
        <v>3</v>
      </c>
      <c r="AN2633" t="str">
        <f t="shared" si="419"/>
        <v>ALERT! 3 Violation founded @METALDET1</v>
      </c>
    </row>
    <row r="2634" spans="1:40">
      <c r="A2634" t="s">
        <v>120</v>
      </c>
      <c r="B2634" t="s">
        <v>121</v>
      </c>
      <c r="C2634" t="s">
        <v>1451</v>
      </c>
      <c r="D2634" t="s">
        <v>589</v>
      </c>
      <c r="E2634">
        <v>1</v>
      </c>
      <c r="G2634" t="s">
        <v>130</v>
      </c>
      <c r="I2634" t="s">
        <v>125</v>
      </c>
      <c r="Z2634" t="str">
        <f>IFERROR(MID(AA2634,FIND("-",H2634,1)+1,20),_xlfn.IFNA(VLOOKUP(F2634&amp;"-"&amp;AA2634,Ref_Kontak!$A:$E,4,FALSE),Ref_Kontak!$H$2))</f>
        <v>628999007703</v>
      </c>
      <c r="AA2634" t="str">
        <f t="shared" si="410"/>
        <v/>
      </c>
      <c r="AB2634" t="str">
        <f t="shared" si="411"/>
        <v/>
      </c>
      <c r="AC2634" t="str">
        <f t="shared" si="412"/>
        <v>628999007703</v>
      </c>
      <c r="AD2634" t="str">
        <f t="shared" si="413"/>
        <v>Halo+,+Visual+AI+5S+mendeteksi+Violation%3A+METALDET1-LINE+13</v>
      </c>
      <c r="AE2634" t="str">
        <f t="shared" si="414"/>
        <v>https://web.whatsapp.com/send/?phone=628999007703&amp;text=Halo+,+Visual+AI+5S+mendeteksi+Violation%3A+METALDET1-LINE+13&amp;type=phone_number&amp;app_absent=0</v>
      </c>
      <c r="AF2634" t="b">
        <f>IF(ISNA(VLOOKUP(D2634&amp;"-"&amp;AB2634, Ref_Kontak!$A:$E, 4, FALSE)), FALSE, TRUE)</f>
        <v>0</v>
      </c>
      <c r="AG2634" t="str">
        <f>_xlfn.IFNA(VLOOKUP(Z2634,Ref_Kontak!H:H,1,FALSE),"FALSE")</f>
        <v>628999007703</v>
      </c>
      <c r="AH2634" t="str">
        <f t="shared" si="415"/>
        <v>METALDET1-LINE 13</v>
      </c>
      <c r="AI2634">
        <f>IF(I2634="violation",COUNTIF($AH$1:AH2634,AH2634),0)</f>
        <v>934</v>
      </c>
      <c r="AJ2634" t="str">
        <f t="shared" si="416"/>
        <v>violation-METALDET1</v>
      </c>
      <c r="AK2634">
        <f>IF(I2634="violation",COUNTIF($AJ$1:AJ2634,AJ2634),FALSE)</f>
        <v>2149</v>
      </c>
      <c r="AL2634">
        <f t="shared" si="417"/>
        <v>0</v>
      </c>
      <c r="AM2634">
        <f t="shared" si="418"/>
        <v>3</v>
      </c>
      <c r="AN2634" t="str">
        <f t="shared" si="419"/>
        <v>ALERT! 3 Violation founded @METALDET1</v>
      </c>
    </row>
    <row r="2635" spans="1:40">
      <c r="A2635" t="s">
        <v>120</v>
      </c>
      <c r="B2635" t="s">
        <v>121</v>
      </c>
      <c r="C2635" t="s">
        <v>1451</v>
      </c>
      <c r="D2635" t="s">
        <v>129</v>
      </c>
      <c r="E2635">
        <v>1</v>
      </c>
      <c r="G2635" t="s">
        <v>130</v>
      </c>
      <c r="I2635" t="s">
        <v>125</v>
      </c>
      <c r="Z2635" t="str">
        <f>IFERROR(MID(AA2635,FIND("-",H2635,1)+1,20),_xlfn.IFNA(VLOOKUP(F2635&amp;"-"&amp;AA2635,Ref_Kontak!$A:$E,4,FALSE),Ref_Kontak!$H$2))</f>
        <v>628999007703</v>
      </c>
      <c r="AA2635" t="str">
        <f t="shared" si="410"/>
        <v/>
      </c>
      <c r="AB2635" t="str">
        <f t="shared" si="411"/>
        <v/>
      </c>
      <c r="AC2635" t="str">
        <f t="shared" si="412"/>
        <v>628999007703</v>
      </c>
      <c r="AD2635" t="str">
        <f t="shared" si="413"/>
        <v>Halo+,+Visual+AI+5S+mendeteksi+Violation%3A+METALDET1-LINE+8</v>
      </c>
      <c r="AE2635" t="str">
        <f t="shared" si="414"/>
        <v>https://web.whatsapp.com/send/?phone=628999007703&amp;text=Halo+,+Visual+AI+5S+mendeteksi+Violation%3A+METALDET1-LINE+8&amp;type=phone_number&amp;app_absent=0</v>
      </c>
      <c r="AF2635" t="b">
        <f>IF(ISNA(VLOOKUP(D2635&amp;"-"&amp;AB2635, Ref_Kontak!$A:$E, 4, FALSE)), FALSE, TRUE)</f>
        <v>0</v>
      </c>
      <c r="AG2635" t="str">
        <f>_xlfn.IFNA(VLOOKUP(Z2635,Ref_Kontak!H:H,1,FALSE),"FALSE")</f>
        <v>628999007703</v>
      </c>
      <c r="AH2635" t="str">
        <f t="shared" si="415"/>
        <v>METALDET1-LINE 8</v>
      </c>
      <c r="AI2635">
        <f>IF(I2635="violation",COUNTIF($AH$1:AH2635,AH2635),0)</f>
        <v>1113</v>
      </c>
      <c r="AJ2635" t="str">
        <f t="shared" si="416"/>
        <v>violation-METALDET1</v>
      </c>
      <c r="AK2635">
        <f>IF(I2635="violation",COUNTIF($AJ$1:AJ2635,AJ2635),FALSE)</f>
        <v>2150</v>
      </c>
      <c r="AL2635">
        <f t="shared" si="417"/>
        <v>0</v>
      </c>
      <c r="AM2635">
        <f t="shared" si="418"/>
        <v>3</v>
      </c>
      <c r="AN2635" t="str">
        <f t="shared" si="419"/>
        <v>ALERT! 3 Violation founded @METALDET1</v>
      </c>
    </row>
    <row r="2636" spans="1:40">
      <c r="A2636" t="s">
        <v>120</v>
      </c>
      <c r="B2636" t="s">
        <v>121</v>
      </c>
      <c r="C2636" t="s">
        <v>1451</v>
      </c>
      <c r="D2636" t="s">
        <v>52</v>
      </c>
      <c r="E2636">
        <v>1</v>
      </c>
      <c r="G2636" t="s">
        <v>130</v>
      </c>
      <c r="I2636" t="s">
        <v>125</v>
      </c>
      <c r="Z2636" t="str">
        <f>IFERROR(MID(AA2636,FIND("-",H2636,1)+1,20),_xlfn.IFNA(VLOOKUP(F2636&amp;"-"&amp;AA2636,Ref_Kontak!$A:$E,4,FALSE),Ref_Kontak!$H$2))</f>
        <v>628999007703</v>
      </c>
      <c r="AA2636" t="str">
        <f t="shared" si="410"/>
        <v/>
      </c>
      <c r="AB2636" t="str">
        <f t="shared" si="411"/>
        <v/>
      </c>
      <c r="AC2636" t="str">
        <f t="shared" si="412"/>
        <v>628999007703</v>
      </c>
      <c r="AD2636" t="str">
        <f t="shared" si="413"/>
        <v>Halo+,+Visual+AI+5S+mendeteksi+Violation%3A+METALDET1-LINE+14</v>
      </c>
      <c r="AE2636" t="str">
        <f t="shared" si="414"/>
        <v>https://web.whatsapp.com/send/?phone=628999007703&amp;text=Halo+,+Visual+AI+5S+mendeteksi+Violation%3A+METALDET1-LINE+14&amp;type=phone_number&amp;app_absent=0</v>
      </c>
      <c r="AF2636" t="b">
        <f>IF(ISNA(VLOOKUP(D2636&amp;"-"&amp;AB2636, Ref_Kontak!$A:$E, 4, FALSE)), FALSE, TRUE)</f>
        <v>0</v>
      </c>
      <c r="AG2636" t="str">
        <f>_xlfn.IFNA(VLOOKUP(Z2636,Ref_Kontak!H:H,1,FALSE),"FALSE")</f>
        <v>628999007703</v>
      </c>
      <c r="AH2636" t="str">
        <f t="shared" si="415"/>
        <v>METALDET1-LINE 14</v>
      </c>
      <c r="AI2636">
        <f>IF(I2636="violation",COUNTIF($AH$1:AH2636,AH2636),0)</f>
        <v>105</v>
      </c>
      <c r="AJ2636" t="str">
        <f t="shared" si="416"/>
        <v>violation-METALDET1</v>
      </c>
      <c r="AK2636">
        <f>IF(I2636="violation",COUNTIF($AJ$1:AJ2636,AJ2636),FALSE)</f>
        <v>2151</v>
      </c>
      <c r="AL2636">
        <f t="shared" si="417"/>
        <v>0</v>
      </c>
      <c r="AM2636">
        <f t="shared" si="418"/>
        <v>3</v>
      </c>
      <c r="AN2636" t="str">
        <f t="shared" si="419"/>
        <v>ALERT! 3 Violation founded @METALDET1</v>
      </c>
    </row>
    <row r="2637" spans="1:40">
      <c r="A2637" t="s">
        <v>120</v>
      </c>
      <c r="B2637" t="s">
        <v>121</v>
      </c>
      <c r="C2637" t="s">
        <v>1451</v>
      </c>
      <c r="D2637" t="s">
        <v>52</v>
      </c>
      <c r="E2637">
        <v>1</v>
      </c>
      <c r="G2637" t="s">
        <v>130</v>
      </c>
      <c r="I2637" t="s">
        <v>125</v>
      </c>
      <c r="Z2637" t="str">
        <f>IFERROR(MID(AA2637,FIND("-",H2637,1)+1,20),_xlfn.IFNA(VLOOKUP(F2637&amp;"-"&amp;AA2637,Ref_Kontak!$A:$E,4,FALSE),Ref_Kontak!$H$2))</f>
        <v>628999007703</v>
      </c>
      <c r="AA2637" t="str">
        <f t="shared" si="410"/>
        <v/>
      </c>
      <c r="AB2637" t="str">
        <f t="shared" si="411"/>
        <v/>
      </c>
      <c r="AC2637" t="str">
        <f t="shared" si="412"/>
        <v>628999007703</v>
      </c>
      <c r="AD2637" t="str">
        <f t="shared" si="413"/>
        <v>Halo+,+Visual+AI+5S+mendeteksi+Violation%3A+METALDET1-LINE+14</v>
      </c>
      <c r="AE2637" t="str">
        <f t="shared" si="414"/>
        <v>https://web.whatsapp.com/send/?phone=628999007703&amp;text=Halo+,+Visual+AI+5S+mendeteksi+Violation%3A+METALDET1-LINE+14&amp;type=phone_number&amp;app_absent=0</v>
      </c>
      <c r="AF2637" t="b">
        <f>IF(ISNA(VLOOKUP(D2637&amp;"-"&amp;AB2637, Ref_Kontak!$A:$E, 4, FALSE)), FALSE, TRUE)</f>
        <v>0</v>
      </c>
      <c r="AG2637" t="str">
        <f>_xlfn.IFNA(VLOOKUP(Z2637,Ref_Kontak!H:H,1,FALSE),"FALSE")</f>
        <v>628999007703</v>
      </c>
      <c r="AH2637" t="str">
        <f t="shared" si="415"/>
        <v>METALDET1-LINE 14</v>
      </c>
      <c r="AI2637">
        <f>IF(I2637="violation",COUNTIF($AH$1:AH2637,AH2637),0)</f>
        <v>106</v>
      </c>
      <c r="AJ2637" t="str">
        <f t="shared" si="416"/>
        <v>violation-METALDET1</v>
      </c>
      <c r="AK2637">
        <f>IF(I2637="violation",COUNTIF($AJ$1:AJ2637,AJ2637),FALSE)</f>
        <v>2152</v>
      </c>
      <c r="AL2637">
        <f t="shared" si="417"/>
        <v>0</v>
      </c>
      <c r="AM2637">
        <f t="shared" si="418"/>
        <v>3</v>
      </c>
      <c r="AN2637" t="str">
        <f t="shared" si="419"/>
        <v>ALERT! 3 Violation founded @METALDET1</v>
      </c>
    </row>
    <row r="2638" spans="1:40">
      <c r="A2638" t="s">
        <v>120</v>
      </c>
      <c r="B2638" t="s">
        <v>121</v>
      </c>
      <c r="C2638" t="s">
        <v>1452</v>
      </c>
      <c r="D2638" t="s">
        <v>129</v>
      </c>
      <c r="E2638">
        <v>1</v>
      </c>
      <c r="G2638" t="s">
        <v>130</v>
      </c>
      <c r="I2638" t="s">
        <v>125</v>
      </c>
      <c r="Z2638" t="str">
        <f>IFERROR(MID(AA2638,FIND("-",H2638,1)+1,20),_xlfn.IFNA(VLOOKUP(F2638&amp;"-"&amp;AA2638,Ref_Kontak!$A:$E,4,FALSE),Ref_Kontak!$H$2))</f>
        <v>628999007703</v>
      </c>
      <c r="AA2638" t="str">
        <f t="shared" si="410"/>
        <v/>
      </c>
      <c r="AB2638" t="str">
        <f t="shared" si="411"/>
        <v/>
      </c>
      <c r="AC2638" t="str">
        <f t="shared" si="412"/>
        <v>628999007703</v>
      </c>
      <c r="AD2638" t="str">
        <f t="shared" si="413"/>
        <v>Halo+,+Visual+AI+5S+mendeteksi+Violation%3A+METALDET1-LINE+8</v>
      </c>
      <c r="AE2638" t="str">
        <f t="shared" si="414"/>
        <v>https://web.whatsapp.com/send/?phone=628999007703&amp;text=Halo+,+Visual+AI+5S+mendeteksi+Violation%3A+METALDET1-LINE+8&amp;type=phone_number&amp;app_absent=0</v>
      </c>
      <c r="AF2638" t="b">
        <f>IF(ISNA(VLOOKUP(D2638&amp;"-"&amp;AB2638, Ref_Kontak!$A:$E, 4, FALSE)), FALSE, TRUE)</f>
        <v>0</v>
      </c>
      <c r="AG2638" t="str">
        <f>_xlfn.IFNA(VLOOKUP(Z2638,Ref_Kontak!H:H,1,FALSE),"FALSE")</f>
        <v>628999007703</v>
      </c>
      <c r="AH2638" t="str">
        <f t="shared" si="415"/>
        <v>METALDET1-LINE 8</v>
      </c>
      <c r="AI2638">
        <f>IF(I2638="violation",COUNTIF($AH$1:AH2638,AH2638),0)</f>
        <v>1114</v>
      </c>
      <c r="AJ2638" t="str">
        <f t="shared" si="416"/>
        <v>violation-METALDET1</v>
      </c>
      <c r="AK2638">
        <f>IF(I2638="violation",COUNTIF($AJ$1:AJ2638,AJ2638),FALSE)</f>
        <v>2153</v>
      </c>
      <c r="AL2638">
        <f t="shared" si="417"/>
        <v>0</v>
      </c>
      <c r="AM2638">
        <f t="shared" si="418"/>
        <v>3</v>
      </c>
      <c r="AN2638" t="str">
        <f t="shared" si="419"/>
        <v>ALERT! 3 Violation founded @METALDET1</v>
      </c>
    </row>
    <row r="2639" spans="1:40">
      <c r="A2639" t="s">
        <v>120</v>
      </c>
      <c r="B2639" t="s">
        <v>121</v>
      </c>
      <c r="C2639" t="s">
        <v>1452</v>
      </c>
      <c r="D2639" t="s">
        <v>589</v>
      </c>
      <c r="E2639">
        <v>1</v>
      </c>
      <c r="G2639" t="s">
        <v>130</v>
      </c>
      <c r="I2639" t="s">
        <v>125</v>
      </c>
      <c r="Z2639" t="str">
        <f>IFERROR(MID(AA2639,FIND("-",H2639,1)+1,20),_xlfn.IFNA(VLOOKUP(F2639&amp;"-"&amp;AA2639,Ref_Kontak!$A:$E,4,FALSE),Ref_Kontak!$H$2))</f>
        <v>628999007703</v>
      </c>
      <c r="AA2639" t="str">
        <f t="shared" si="410"/>
        <v/>
      </c>
      <c r="AB2639" t="str">
        <f t="shared" si="411"/>
        <v/>
      </c>
      <c r="AC2639" t="str">
        <f t="shared" si="412"/>
        <v>628999007703</v>
      </c>
      <c r="AD2639" t="str">
        <f t="shared" si="413"/>
        <v>Halo+,+Visual+AI+5S+mendeteksi+Violation%3A+METALDET1-LINE+13</v>
      </c>
      <c r="AE2639" t="str">
        <f t="shared" si="414"/>
        <v>https://web.whatsapp.com/send/?phone=628999007703&amp;text=Halo+,+Visual+AI+5S+mendeteksi+Violation%3A+METALDET1-LINE+13&amp;type=phone_number&amp;app_absent=0</v>
      </c>
      <c r="AF2639" t="b">
        <f>IF(ISNA(VLOOKUP(D2639&amp;"-"&amp;AB2639, Ref_Kontak!$A:$E, 4, FALSE)), FALSE, TRUE)</f>
        <v>0</v>
      </c>
      <c r="AG2639" t="str">
        <f>_xlfn.IFNA(VLOOKUP(Z2639,Ref_Kontak!H:H,1,FALSE),"FALSE")</f>
        <v>628999007703</v>
      </c>
      <c r="AH2639" t="str">
        <f t="shared" si="415"/>
        <v>METALDET1-LINE 13</v>
      </c>
      <c r="AI2639">
        <f>IF(I2639="violation",COUNTIF($AH$1:AH2639,AH2639),0)</f>
        <v>935</v>
      </c>
      <c r="AJ2639" t="str">
        <f t="shared" si="416"/>
        <v>violation-METALDET1</v>
      </c>
      <c r="AK2639">
        <f>IF(I2639="violation",COUNTIF($AJ$1:AJ2639,AJ2639),FALSE)</f>
        <v>2154</v>
      </c>
      <c r="AL2639">
        <f t="shared" si="417"/>
        <v>0</v>
      </c>
      <c r="AM2639">
        <f t="shared" si="418"/>
        <v>3</v>
      </c>
      <c r="AN2639" t="str">
        <f t="shared" si="419"/>
        <v>ALERT! 3 Violation founded @METALDET1</v>
      </c>
    </row>
    <row r="2640" spans="1:40">
      <c r="A2640" t="s">
        <v>120</v>
      </c>
      <c r="B2640" t="s">
        <v>121</v>
      </c>
      <c r="C2640" t="s">
        <v>1452</v>
      </c>
      <c r="D2640" t="s">
        <v>52</v>
      </c>
      <c r="E2640">
        <v>1</v>
      </c>
      <c r="G2640" t="s">
        <v>130</v>
      </c>
      <c r="I2640" t="s">
        <v>125</v>
      </c>
      <c r="Z2640" t="str">
        <f>IFERROR(MID(AA2640,FIND("-",H2640,1)+1,20),_xlfn.IFNA(VLOOKUP(F2640&amp;"-"&amp;AA2640,Ref_Kontak!$A:$E,4,FALSE),Ref_Kontak!$H$2))</f>
        <v>628999007703</v>
      </c>
      <c r="AA2640" t="str">
        <f t="shared" si="410"/>
        <v/>
      </c>
      <c r="AB2640" t="str">
        <f t="shared" si="411"/>
        <v/>
      </c>
      <c r="AC2640" t="str">
        <f t="shared" si="412"/>
        <v>628999007703</v>
      </c>
      <c r="AD2640" t="str">
        <f t="shared" si="413"/>
        <v>Halo+,+Visual+AI+5S+mendeteksi+Violation%3A+METALDET1-LINE+14</v>
      </c>
      <c r="AE2640" t="str">
        <f t="shared" si="414"/>
        <v>https://web.whatsapp.com/send/?phone=628999007703&amp;text=Halo+,+Visual+AI+5S+mendeteksi+Violation%3A+METALDET1-LINE+14&amp;type=phone_number&amp;app_absent=0</v>
      </c>
      <c r="AF2640" t="b">
        <f>IF(ISNA(VLOOKUP(D2640&amp;"-"&amp;AB2640, Ref_Kontak!$A:$E, 4, FALSE)), FALSE, TRUE)</f>
        <v>0</v>
      </c>
      <c r="AG2640" t="str">
        <f>_xlfn.IFNA(VLOOKUP(Z2640,Ref_Kontak!H:H,1,FALSE),"FALSE")</f>
        <v>628999007703</v>
      </c>
      <c r="AH2640" t="str">
        <f t="shared" si="415"/>
        <v>METALDET1-LINE 14</v>
      </c>
      <c r="AI2640">
        <f>IF(I2640="violation",COUNTIF($AH$1:AH2640,AH2640),0)</f>
        <v>107</v>
      </c>
      <c r="AJ2640" t="str">
        <f t="shared" si="416"/>
        <v>violation-METALDET1</v>
      </c>
      <c r="AK2640">
        <f>IF(I2640="violation",COUNTIF($AJ$1:AJ2640,AJ2640),FALSE)</f>
        <v>2155</v>
      </c>
      <c r="AL2640">
        <f t="shared" si="417"/>
        <v>0</v>
      </c>
      <c r="AM2640">
        <f t="shared" si="418"/>
        <v>3</v>
      </c>
      <c r="AN2640" t="str">
        <f t="shared" si="419"/>
        <v>ALERT! 3 Violation founded @METALDET1</v>
      </c>
    </row>
    <row r="2641" spans="1:40">
      <c r="A2641" t="s">
        <v>120</v>
      </c>
      <c r="B2641" t="s">
        <v>121</v>
      </c>
      <c r="C2641" t="s">
        <v>1453</v>
      </c>
      <c r="D2641" t="s">
        <v>129</v>
      </c>
      <c r="E2641">
        <v>1</v>
      </c>
      <c r="G2641" t="s">
        <v>130</v>
      </c>
      <c r="I2641" t="s">
        <v>125</v>
      </c>
      <c r="Z2641" t="str">
        <f>IFERROR(MID(AA2641,FIND("-",H2641,1)+1,20),_xlfn.IFNA(VLOOKUP(F2641&amp;"-"&amp;AA2641,Ref_Kontak!$A:$E,4,FALSE),Ref_Kontak!$H$2))</f>
        <v>628999007703</v>
      </c>
      <c r="AA2641" t="str">
        <f t="shared" si="410"/>
        <v/>
      </c>
      <c r="AB2641" t="str">
        <f t="shared" si="411"/>
        <v/>
      </c>
      <c r="AC2641" t="str">
        <f t="shared" si="412"/>
        <v>628999007703</v>
      </c>
      <c r="AD2641" t="str">
        <f t="shared" si="413"/>
        <v>Halo+,+Visual+AI+5S+mendeteksi+Violation%3A+METALDET1-LINE+8</v>
      </c>
      <c r="AE2641" t="str">
        <f t="shared" si="414"/>
        <v>https://web.whatsapp.com/send/?phone=628999007703&amp;text=Halo+,+Visual+AI+5S+mendeteksi+Violation%3A+METALDET1-LINE+8&amp;type=phone_number&amp;app_absent=0</v>
      </c>
      <c r="AF2641" t="b">
        <f>IF(ISNA(VLOOKUP(D2641&amp;"-"&amp;AB2641, Ref_Kontak!$A:$E, 4, FALSE)), FALSE, TRUE)</f>
        <v>0</v>
      </c>
      <c r="AG2641" t="str">
        <f>_xlfn.IFNA(VLOOKUP(Z2641,Ref_Kontak!H:H,1,FALSE),"FALSE")</f>
        <v>628999007703</v>
      </c>
      <c r="AH2641" t="str">
        <f t="shared" si="415"/>
        <v>METALDET1-LINE 8</v>
      </c>
      <c r="AI2641">
        <f>IF(I2641="violation",COUNTIF($AH$1:AH2641,AH2641),0)</f>
        <v>1115</v>
      </c>
      <c r="AJ2641" t="str">
        <f t="shared" si="416"/>
        <v>violation-METALDET1</v>
      </c>
      <c r="AK2641">
        <f>IF(I2641="violation",COUNTIF($AJ$1:AJ2641,AJ2641),FALSE)</f>
        <v>2156</v>
      </c>
      <c r="AL2641">
        <f t="shared" si="417"/>
        <v>0</v>
      </c>
      <c r="AM2641">
        <f t="shared" si="418"/>
        <v>3</v>
      </c>
      <c r="AN2641" t="str">
        <f t="shared" si="419"/>
        <v>ALERT! 3 Violation founded @METALDET1</v>
      </c>
    </row>
    <row r="2642" spans="1:40">
      <c r="A2642" t="s">
        <v>120</v>
      </c>
      <c r="B2642" t="s">
        <v>121</v>
      </c>
      <c r="C2642" t="s">
        <v>1454</v>
      </c>
      <c r="D2642" t="s">
        <v>589</v>
      </c>
      <c r="E2642">
        <v>1</v>
      </c>
      <c r="G2642" t="s">
        <v>130</v>
      </c>
      <c r="I2642" t="s">
        <v>125</v>
      </c>
      <c r="Z2642" t="str">
        <f>IFERROR(MID(AA2642,FIND("-",H2642,1)+1,20),_xlfn.IFNA(VLOOKUP(F2642&amp;"-"&amp;AA2642,Ref_Kontak!$A:$E,4,FALSE),Ref_Kontak!$H$2))</f>
        <v>628999007703</v>
      </c>
      <c r="AA2642" t="str">
        <f t="shared" si="410"/>
        <v/>
      </c>
      <c r="AB2642" t="str">
        <f t="shared" si="411"/>
        <v/>
      </c>
      <c r="AC2642" t="str">
        <f t="shared" si="412"/>
        <v>628999007703</v>
      </c>
      <c r="AD2642" t="str">
        <f t="shared" si="413"/>
        <v>Halo+,+Visual+AI+5S+mendeteksi+Violation%3A+METALDET1-LINE+13</v>
      </c>
      <c r="AE2642" t="str">
        <f t="shared" si="414"/>
        <v>https://web.whatsapp.com/send/?phone=628999007703&amp;text=Halo+,+Visual+AI+5S+mendeteksi+Violation%3A+METALDET1-LINE+13&amp;type=phone_number&amp;app_absent=0</v>
      </c>
      <c r="AF2642" t="b">
        <f>IF(ISNA(VLOOKUP(D2642&amp;"-"&amp;AB2642, Ref_Kontak!$A:$E, 4, FALSE)), FALSE, TRUE)</f>
        <v>0</v>
      </c>
      <c r="AG2642" t="str">
        <f>_xlfn.IFNA(VLOOKUP(Z2642,Ref_Kontak!H:H,1,FALSE),"FALSE")</f>
        <v>628999007703</v>
      </c>
      <c r="AH2642" t="str">
        <f t="shared" si="415"/>
        <v>METALDET1-LINE 13</v>
      </c>
      <c r="AI2642">
        <f>IF(I2642="violation",COUNTIF($AH$1:AH2642,AH2642),0)</f>
        <v>936</v>
      </c>
      <c r="AJ2642" t="str">
        <f t="shared" si="416"/>
        <v>violation-METALDET1</v>
      </c>
      <c r="AK2642">
        <f>IF(I2642="violation",COUNTIF($AJ$1:AJ2642,AJ2642),FALSE)</f>
        <v>2157</v>
      </c>
      <c r="AL2642">
        <f t="shared" si="417"/>
        <v>0</v>
      </c>
      <c r="AM2642">
        <f t="shared" si="418"/>
        <v>3</v>
      </c>
      <c r="AN2642" t="str">
        <f t="shared" si="419"/>
        <v>ALERT! 3 Violation founded @METALDET1</v>
      </c>
    </row>
    <row r="2643" spans="1:40">
      <c r="A2643" t="s">
        <v>120</v>
      </c>
      <c r="B2643" t="s">
        <v>121</v>
      </c>
      <c r="C2643" t="s">
        <v>1454</v>
      </c>
      <c r="D2643" t="s">
        <v>129</v>
      </c>
      <c r="E2643">
        <v>1</v>
      </c>
      <c r="G2643" t="s">
        <v>130</v>
      </c>
      <c r="I2643" t="s">
        <v>125</v>
      </c>
      <c r="Z2643" t="str">
        <f>IFERROR(MID(AA2643,FIND("-",H2643,1)+1,20),_xlfn.IFNA(VLOOKUP(F2643&amp;"-"&amp;AA2643,Ref_Kontak!$A:$E,4,FALSE),Ref_Kontak!$H$2))</f>
        <v>628999007703</v>
      </c>
      <c r="AA2643" t="str">
        <f t="shared" si="410"/>
        <v/>
      </c>
      <c r="AB2643" t="str">
        <f t="shared" si="411"/>
        <v/>
      </c>
      <c r="AC2643" t="str">
        <f t="shared" si="412"/>
        <v>628999007703</v>
      </c>
      <c r="AD2643" t="str">
        <f t="shared" si="413"/>
        <v>Halo+,+Visual+AI+5S+mendeteksi+Violation%3A+METALDET1-LINE+8</v>
      </c>
      <c r="AE2643" t="str">
        <f t="shared" si="414"/>
        <v>https://web.whatsapp.com/send/?phone=628999007703&amp;text=Halo+,+Visual+AI+5S+mendeteksi+Violation%3A+METALDET1-LINE+8&amp;type=phone_number&amp;app_absent=0</v>
      </c>
      <c r="AF2643" t="b">
        <f>IF(ISNA(VLOOKUP(D2643&amp;"-"&amp;AB2643, Ref_Kontak!$A:$E, 4, FALSE)), FALSE, TRUE)</f>
        <v>0</v>
      </c>
      <c r="AG2643" t="str">
        <f>_xlfn.IFNA(VLOOKUP(Z2643,Ref_Kontak!H:H,1,FALSE),"FALSE")</f>
        <v>628999007703</v>
      </c>
      <c r="AH2643" t="str">
        <f t="shared" si="415"/>
        <v>METALDET1-LINE 8</v>
      </c>
      <c r="AI2643">
        <f>IF(I2643="violation",COUNTIF($AH$1:AH2643,AH2643),0)</f>
        <v>1116</v>
      </c>
      <c r="AJ2643" t="str">
        <f t="shared" si="416"/>
        <v>violation-METALDET1</v>
      </c>
      <c r="AK2643">
        <f>IF(I2643="violation",COUNTIF($AJ$1:AJ2643,AJ2643),FALSE)</f>
        <v>2158</v>
      </c>
      <c r="AL2643">
        <f t="shared" si="417"/>
        <v>0</v>
      </c>
      <c r="AM2643">
        <f t="shared" si="418"/>
        <v>3</v>
      </c>
      <c r="AN2643" t="str">
        <f t="shared" si="419"/>
        <v>ALERT! 3 Violation founded @METALDET1</v>
      </c>
    </row>
    <row r="2644" spans="1:40">
      <c r="A2644" t="s">
        <v>120</v>
      </c>
      <c r="B2644" t="s">
        <v>121</v>
      </c>
      <c r="C2644" t="s">
        <v>1454</v>
      </c>
      <c r="D2644" t="s">
        <v>52</v>
      </c>
      <c r="E2644">
        <v>1</v>
      </c>
      <c r="G2644" t="s">
        <v>130</v>
      </c>
      <c r="I2644" t="s">
        <v>125</v>
      </c>
      <c r="Z2644" t="str">
        <f>IFERROR(MID(AA2644,FIND("-",H2644,1)+1,20),_xlfn.IFNA(VLOOKUP(F2644&amp;"-"&amp;AA2644,Ref_Kontak!$A:$E,4,FALSE),Ref_Kontak!$H$2))</f>
        <v>628999007703</v>
      </c>
      <c r="AA2644" t="str">
        <f t="shared" si="410"/>
        <v/>
      </c>
      <c r="AB2644" t="str">
        <f t="shared" si="411"/>
        <v/>
      </c>
      <c r="AC2644" t="str">
        <f t="shared" si="412"/>
        <v>628999007703</v>
      </c>
      <c r="AD2644" t="str">
        <f t="shared" si="413"/>
        <v>Halo+,+Visual+AI+5S+mendeteksi+Violation%3A+METALDET1-LINE+14</v>
      </c>
      <c r="AE2644" t="str">
        <f t="shared" si="414"/>
        <v>https://web.whatsapp.com/send/?phone=628999007703&amp;text=Halo+,+Visual+AI+5S+mendeteksi+Violation%3A+METALDET1-LINE+14&amp;type=phone_number&amp;app_absent=0</v>
      </c>
      <c r="AF2644" t="b">
        <f>IF(ISNA(VLOOKUP(D2644&amp;"-"&amp;AB2644, Ref_Kontak!$A:$E, 4, FALSE)), FALSE, TRUE)</f>
        <v>0</v>
      </c>
      <c r="AG2644" t="str">
        <f>_xlfn.IFNA(VLOOKUP(Z2644,Ref_Kontak!H:H,1,FALSE),"FALSE")</f>
        <v>628999007703</v>
      </c>
      <c r="AH2644" t="str">
        <f t="shared" si="415"/>
        <v>METALDET1-LINE 14</v>
      </c>
      <c r="AI2644">
        <f>IF(I2644="violation",COUNTIF($AH$1:AH2644,AH2644),0)</f>
        <v>108</v>
      </c>
      <c r="AJ2644" t="str">
        <f t="shared" si="416"/>
        <v>violation-METALDET1</v>
      </c>
      <c r="AK2644">
        <f>IF(I2644="violation",COUNTIF($AJ$1:AJ2644,AJ2644),FALSE)</f>
        <v>2159</v>
      </c>
      <c r="AL2644">
        <f t="shared" si="417"/>
        <v>0</v>
      </c>
      <c r="AM2644">
        <f t="shared" si="418"/>
        <v>3</v>
      </c>
      <c r="AN2644" t="str">
        <f t="shared" si="419"/>
        <v>ALERT! 3 Violation founded @METALDET1</v>
      </c>
    </row>
    <row r="2645" spans="1:40">
      <c r="A2645" t="s">
        <v>120</v>
      </c>
      <c r="B2645" t="s">
        <v>121</v>
      </c>
      <c r="C2645" t="s">
        <v>1454</v>
      </c>
      <c r="D2645" t="s">
        <v>589</v>
      </c>
      <c r="E2645">
        <v>1</v>
      </c>
      <c r="G2645" t="s">
        <v>130</v>
      </c>
      <c r="I2645" t="s">
        <v>125</v>
      </c>
      <c r="Z2645" t="str">
        <f>IFERROR(MID(AA2645,FIND("-",H2645,1)+1,20),_xlfn.IFNA(VLOOKUP(F2645&amp;"-"&amp;AA2645,Ref_Kontak!$A:$E,4,FALSE),Ref_Kontak!$H$2))</f>
        <v>628999007703</v>
      </c>
      <c r="AA2645" t="str">
        <f t="shared" si="410"/>
        <v/>
      </c>
      <c r="AB2645" t="str">
        <f t="shared" si="411"/>
        <v/>
      </c>
      <c r="AC2645" t="str">
        <f t="shared" si="412"/>
        <v>628999007703</v>
      </c>
      <c r="AD2645" t="str">
        <f t="shared" si="413"/>
        <v>Halo+,+Visual+AI+5S+mendeteksi+Violation%3A+METALDET1-LINE+13</v>
      </c>
      <c r="AE2645" t="str">
        <f t="shared" si="414"/>
        <v>https://web.whatsapp.com/send/?phone=628999007703&amp;text=Halo+,+Visual+AI+5S+mendeteksi+Violation%3A+METALDET1-LINE+13&amp;type=phone_number&amp;app_absent=0</v>
      </c>
      <c r="AF2645" t="b">
        <f>IF(ISNA(VLOOKUP(D2645&amp;"-"&amp;AB2645, Ref_Kontak!$A:$E, 4, FALSE)), FALSE, TRUE)</f>
        <v>0</v>
      </c>
      <c r="AG2645" t="str">
        <f>_xlfn.IFNA(VLOOKUP(Z2645,Ref_Kontak!H:H,1,FALSE),"FALSE")</f>
        <v>628999007703</v>
      </c>
      <c r="AH2645" t="str">
        <f t="shared" si="415"/>
        <v>METALDET1-LINE 13</v>
      </c>
      <c r="AI2645">
        <f>IF(I2645="violation",COUNTIF($AH$1:AH2645,AH2645),0)</f>
        <v>937</v>
      </c>
      <c r="AJ2645" t="str">
        <f t="shared" si="416"/>
        <v>violation-METALDET1</v>
      </c>
      <c r="AK2645">
        <f>IF(I2645="violation",COUNTIF($AJ$1:AJ2645,AJ2645),FALSE)</f>
        <v>2160</v>
      </c>
      <c r="AL2645">
        <f t="shared" si="417"/>
        <v>0</v>
      </c>
      <c r="AM2645">
        <f t="shared" si="418"/>
        <v>3</v>
      </c>
      <c r="AN2645" t="str">
        <f t="shared" si="419"/>
        <v>ALERT! 3 Violation founded @METALDET1</v>
      </c>
    </row>
    <row r="2646" spans="1:40">
      <c r="A2646" t="s">
        <v>120</v>
      </c>
      <c r="B2646" t="s">
        <v>121</v>
      </c>
      <c r="C2646" t="s">
        <v>1454</v>
      </c>
      <c r="D2646" t="s">
        <v>52</v>
      </c>
      <c r="E2646">
        <v>1</v>
      </c>
      <c r="G2646" t="s">
        <v>130</v>
      </c>
      <c r="I2646" t="s">
        <v>125</v>
      </c>
      <c r="Z2646" t="str">
        <f>IFERROR(MID(AA2646,FIND("-",H2646,1)+1,20),_xlfn.IFNA(VLOOKUP(F2646&amp;"-"&amp;AA2646,Ref_Kontak!$A:$E,4,FALSE),Ref_Kontak!$H$2))</f>
        <v>628999007703</v>
      </c>
      <c r="AA2646" t="str">
        <f t="shared" si="410"/>
        <v/>
      </c>
      <c r="AB2646" t="str">
        <f t="shared" si="411"/>
        <v/>
      </c>
      <c r="AC2646" t="str">
        <f t="shared" si="412"/>
        <v>628999007703</v>
      </c>
      <c r="AD2646" t="str">
        <f t="shared" si="413"/>
        <v>Halo+,+Visual+AI+5S+mendeteksi+Violation%3A+METALDET1-LINE+14</v>
      </c>
      <c r="AE2646" t="str">
        <f t="shared" si="414"/>
        <v>https://web.whatsapp.com/send/?phone=628999007703&amp;text=Halo+,+Visual+AI+5S+mendeteksi+Violation%3A+METALDET1-LINE+14&amp;type=phone_number&amp;app_absent=0</v>
      </c>
      <c r="AF2646" t="b">
        <f>IF(ISNA(VLOOKUP(D2646&amp;"-"&amp;AB2646, Ref_Kontak!$A:$E, 4, FALSE)), FALSE, TRUE)</f>
        <v>0</v>
      </c>
      <c r="AG2646" t="str">
        <f>_xlfn.IFNA(VLOOKUP(Z2646,Ref_Kontak!H:H,1,FALSE),"FALSE")</f>
        <v>628999007703</v>
      </c>
      <c r="AH2646" t="str">
        <f t="shared" si="415"/>
        <v>METALDET1-LINE 14</v>
      </c>
      <c r="AI2646">
        <f>IF(I2646="violation",COUNTIF($AH$1:AH2646,AH2646),0)</f>
        <v>109</v>
      </c>
      <c r="AJ2646" t="str">
        <f t="shared" si="416"/>
        <v>violation-METALDET1</v>
      </c>
      <c r="AK2646">
        <f>IF(I2646="violation",COUNTIF($AJ$1:AJ2646,AJ2646),FALSE)</f>
        <v>2161</v>
      </c>
      <c r="AL2646">
        <f t="shared" si="417"/>
        <v>0</v>
      </c>
      <c r="AM2646">
        <f t="shared" si="418"/>
        <v>3</v>
      </c>
      <c r="AN2646" t="str">
        <f t="shared" si="419"/>
        <v>ALERT! 3 Violation founded @METALDET1</v>
      </c>
    </row>
    <row r="2647" spans="1:40">
      <c r="A2647" t="s">
        <v>120</v>
      </c>
      <c r="B2647" t="s">
        <v>121</v>
      </c>
      <c r="C2647" t="s">
        <v>1455</v>
      </c>
      <c r="D2647" t="s">
        <v>129</v>
      </c>
      <c r="E2647">
        <v>1</v>
      </c>
      <c r="G2647" t="s">
        <v>130</v>
      </c>
      <c r="I2647" t="s">
        <v>125</v>
      </c>
      <c r="Z2647" t="str">
        <f>IFERROR(MID(AA2647,FIND("-",H2647,1)+1,20),_xlfn.IFNA(VLOOKUP(F2647&amp;"-"&amp;AA2647,Ref_Kontak!$A:$E,4,FALSE),Ref_Kontak!$H$2))</f>
        <v>628999007703</v>
      </c>
      <c r="AA2647" t="str">
        <f t="shared" si="410"/>
        <v/>
      </c>
      <c r="AB2647" t="str">
        <f t="shared" si="411"/>
        <v/>
      </c>
      <c r="AC2647" t="str">
        <f t="shared" si="412"/>
        <v>628999007703</v>
      </c>
      <c r="AD2647" t="str">
        <f t="shared" si="413"/>
        <v>Halo+,+Visual+AI+5S+mendeteksi+Violation%3A+METALDET1-LINE+8</v>
      </c>
      <c r="AE2647" t="str">
        <f t="shared" si="414"/>
        <v>https://web.whatsapp.com/send/?phone=628999007703&amp;text=Halo+,+Visual+AI+5S+mendeteksi+Violation%3A+METALDET1-LINE+8&amp;type=phone_number&amp;app_absent=0</v>
      </c>
      <c r="AF2647" t="b">
        <f>IF(ISNA(VLOOKUP(D2647&amp;"-"&amp;AB2647, Ref_Kontak!$A:$E, 4, FALSE)), FALSE, TRUE)</f>
        <v>0</v>
      </c>
      <c r="AG2647" t="str">
        <f>_xlfn.IFNA(VLOOKUP(Z2647,Ref_Kontak!H:H,1,FALSE),"FALSE")</f>
        <v>628999007703</v>
      </c>
      <c r="AH2647" t="str">
        <f t="shared" si="415"/>
        <v>METALDET1-LINE 8</v>
      </c>
      <c r="AI2647">
        <f>IF(I2647="violation",COUNTIF($AH$1:AH2647,AH2647),0)</f>
        <v>1117</v>
      </c>
      <c r="AJ2647" t="str">
        <f t="shared" si="416"/>
        <v>violation-METALDET1</v>
      </c>
      <c r="AK2647">
        <f>IF(I2647="violation",COUNTIF($AJ$1:AJ2647,AJ2647),FALSE)</f>
        <v>2162</v>
      </c>
      <c r="AL2647">
        <f t="shared" si="417"/>
        <v>0</v>
      </c>
      <c r="AM2647">
        <f t="shared" si="418"/>
        <v>3</v>
      </c>
      <c r="AN2647" t="str">
        <f t="shared" si="419"/>
        <v>ALERT! 3 Violation founded @METALDET1</v>
      </c>
    </row>
    <row r="2648" spans="1:40">
      <c r="A2648" t="s">
        <v>120</v>
      </c>
      <c r="B2648" t="s">
        <v>121</v>
      </c>
      <c r="C2648" t="s">
        <v>1456</v>
      </c>
      <c r="D2648" t="s">
        <v>589</v>
      </c>
      <c r="E2648">
        <v>1</v>
      </c>
      <c r="G2648" t="s">
        <v>130</v>
      </c>
      <c r="I2648" t="s">
        <v>125</v>
      </c>
      <c r="Z2648" t="str">
        <f>IFERROR(MID(AA2648,FIND("-",H2648,1)+1,20),_xlfn.IFNA(VLOOKUP(F2648&amp;"-"&amp;AA2648,Ref_Kontak!$A:$E,4,FALSE),Ref_Kontak!$H$2))</f>
        <v>628999007703</v>
      </c>
      <c r="AA2648" t="str">
        <f t="shared" si="410"/>
        <v/>
      </c>
      <c r="AB2648" t="str">
        <f t="shared" si="411"/>
        <v/>
      </c>
      <c r="AC2648" t="str">
        <f t="shared" si="412"/>
        <v>628999007703</v>
      </c>
      <c r="AD2648" t="str">
        <f t="shared" si="413"/>
        <v>Halo+,+Visual+AI+5S+mendeteksi+Violation%3A+METALDET1-LINE+13</v>
      </c>
      <c r="AE2648" t="str">
        <f t="shared" si="414"/>
        <v>https://web.whatsapp.com/send/?phone=628999007703&amp;text=Halo+,+Visual+AI+5S+mendeteksi+Violation%3A+METALDET1-LINE+13&amp;type=phone_number&amp;app_absent=0</v>
      </c>
      <c r="AF2648" t="b">
        <f>IF(ISNA(VLOOKUP(D2648&amp;"-"&amp;AB2648, Ref_Kontak!$A:$E, 4, FALSE)), FALSE, TRUE)</f>
        <v>0</v>
      </c>
      <c r="AG2648" t="str">
        <f>_xlfn.IFNA(VLOOKUP(Z2648,Ref_Kontak!H:H,1,FALSE),"FALSE")</f>
        <v>628999007703</v>
      </c>
      <c r="AH2648" t="str">
        <f t="shared" si="415"/>
        <v>METALDET1-LINE 13</v>
      </c>
      <c r="AI2648">
        <f>IF(I2648="violation",COUNTIF($AH$1:AH2648,AH2648),0)</f>
        <v>938</v>
      </c>
      <c r="AJ2648" t="str">
        <f t="shared" si="416"/>
        <v>violation-METALDET1</v>
      </c>
      <c r="AK2648">
        <f>IF(I2648="violation",COUNTIF($AJ$1:AJ2648,AJ2648),FALSE)</f>
        <v>2163</v>
      </c>
      <c r="AL2648">
        <f t="shared" si="417"/>
        <v>0</v>
      </c>
      <c r="AM2648">
        <f t="shared" si="418"/>
        <v>3</v>
      </c>
      <c r="AN2648" t="str">
        <f t="shared" si="419"/>
        <v>ALERT! 3 Violation founded @METALDET1</v>
      </c>
    </row>
    <row r="2649" spans="1:40">
      <c r="A2649" t="s">
        <v>120</v>
      </c>
      <c r="B2649" t="s">
        <v>121</v>
      </c>
      <c r="C2649" t="s">
        <v>1456</v>
      </c>
      <c r="D2649" t="s">
        <v>129</v>
      </c>
      <c r="E2649">
        <v>1</v>
      </c>
      <c r="G2649" t="s">
        <v>130</v>
      </c>
      <c r="I2649" t="s">
        <v>125</v>
      </c>
      <c r="Z2649" t="str">
        <f>IFERROR(MID(AA2649,FIND("-",H2649,1)+1,20),_xlfn.IFNA(VLOOKUP(F2649&amp;"-"&amp;AA2649,Ref_Kontak!$A:$E,4,FALSE),Ref_Kontak!$H$2))</f>
        <v>628999007703</v>
      </c>
      <c r="AA2649" t="str">
        <f t="shared" si="410"/>
        <v/>
      </c>
      <c r="AB2649" t="str">
        <f t="shared" si="411"/>
        <v/>
      </c>
      <c r="AC2649" t="str">
        <f t="shared" si="412"/>
        <v>628999007703</v>
      </c>
      <c r="AD2649" t="str">
        <f t="shared" si="413"/>
        <v>Halo+,+Visual+AI+5S+mendeteksi+Violation%3A+METALDET1-LINE+8</v>
      </c>
      <c r="AE2649" t="str">
        <f t="shared" si="414"/>
        <v>https://web.whatsapp.com/send/?phone=628999007703&amp;text=Halo+,+Visual+AI+5S+mendeteksi+Violation%3A+METALDET1-LINE+8&amp;type=phone_number&amp;app_absent=0</v>
      </c>
      <c r="AF2649" t="b">
        <f>IF(ISNA(VLOOKUP(D2649&amp;"-"&amp;AB2649, Ref_Kontak!$A:$E, 4, FALSE)), FALSE, TRUE)</f>
        <v>0</v>
      </c>
      <c r="AG2649" t="str">
        <f>_xlfn.IFNA(VLOOKUP(Z2649,Ref_Kontak!H:H,1,FALSE),"FALSE")</f>
        <v>628999007703</v>
      </c>
      <c r="AH2649" t="str">
        <f t="shared" si="415"/>
        <v>METALDET1-LINE 8</v>
      </c>
      <c r="AI2649">
        <f>IF(I2649="violation",COUNTIF($AH$1:AH2649,AH2649),0)</f>
        <v>1118</v>
      </c>
      <c r="AJ2649" t="str">
        <f t="shared" si="416"/>
        <v>violation-METALDET1</v>
      </c>
      <c r="AK2649">
        <f>IF(I2649="violation",COUNTIF($AJ$1:AJ2649,AJ2649),FALSE)</f>
        <v>2164</v>
      </c>
      <c r="AL2649">
        <f t="shared" si="417"/>
        <v>0</v>
      </c>
      <c r="AM2649">
        <f t="shared" si="418"/>
        <v>3</v>
      </c>
      <c r="AN2649" t="str">
        <f t="shared" si="419"/>
        <v>ALERT! 3 Violation founded @METALDET1</v>
      </c>
    </row>
    <row r="2650" spans="1:40">
      <c r="A2650" t="s">
        <v>120</v>
      </c>
      <c r="B2650" t="s">
        <v>121</v>
      </c>
      <c r="C2650" t="s">
        <v>1456</v>
      </c>
      <c r="D2650" t="s">
        <v>52</v>
      </c>
      <c r="E2650">
        <v>1</v>
      </c>
      <c r="G2650" t="s">
        <v>130</v>
      </c>
      <c r="I2650" t="s">
        <v>125</v>
      </c>
      <c r="Z2650" t="str">
        <f>IFERROR(MID(AA2650,FIND("-",H2650,1)+1,20),_xlfn.IFNA(VLOOKUP(F2650&amp;"-"&amp;AA2650,Ref_Kontak!$A:$E,4,FALSE),Ref_Kontak!$H$2))</f>
        <v>628999007703</v>
      </c>
      <c r="AA2650" t="str">
        <f t="shared" si="410"/>
        <v/>
      </c>
      <c r="AB2650" t="str">
        <f t="shared" si="411"/>
        <v/>
      </c>
      <c r="AC2650" t="str">
        <f t="shared" si="412"/>
        <v>628999007703</v>
      </c>
      <c r="AD2650" t="str">
        <f t="shared" si="413"/>
        <v>Halo+,+Visual+AI+5S+mendeteksi+Violation%3A+METALDET1-LINE+14</v>
      </c>
      <c r="AE2650" t="str">
        <f t="shared" si="414"/>
        <v>https://web.whatsapp.com/send/?phone=628999007703&amp;text=Halo+,+Visual+AI+5S+mendeteksi+Violation%3A+METALDET1-LINE+14&amp;type=phone_number&amp;app_absent=0</v>
      </c>
      <c r="AF2650" t="b">
        <f>IF(ISNA(VLOOKUP(D2650&amp;"-"&amp;AB2650, Ref_Kontak!$A:$E, 4, FALSE)), FALSE, TRUE)</f>
        <v>0</v>
      </c>
      <c r="AG2650" t="str">
        <f>_xlfn.IFNA(VLOOKUP(Z2650,Ref_Kontak!H:H,1,FALSE),"FALSE")</f>
        <v>628999007703</v>
      </c>
      <c r="AH2650" t="str">
        <f t="shared" si="415"/>
        <v>METALDET1-LINE 14</v>
      </c>
      <c r="AI2650">
        <f>IF(I2650="violation",COUNTIF($AH$1:AH2650,AH2650),0)</f>
        <v>110</v>
      </c>
      <c r="AJ2650" t="str">
        <f t="shared" si="416"/>
        <v>violation-METALDET1</v>
      </c>
      <c r="AK2650">
        <f>IF(I2650="violation",COUNTIF($AJ$1:AJ2650,AJ2650),FALSE)</f>
        <v>2165</v>
      </c>
      <c r="AL2650">
        <f t="shared" si="417"/>
        <v>0</v>
      </c>
      <c r="AM2650">
        <f t="shared" si="418"/>
        <v>3</v>
      </c>
      <c r="AN2650" t="str">
        <f t="shared" si="419"/>
        <v>ALERT! 3 Violation founded @METALDET1</v>
      </c>
    </row>
    <row r="2651" spans="1:40">
      <c r="A2651" t="s">
        <v>120</v>
      </c>
      <c r="B2651" t="s">
        <v>121</v>
      </c>
      <c r="C2651" t="s">
        <v>1456</v>
      </c>
      <c r="D2651" t="s">
        <v>52</v>
      </c>
      <c r="E2651">
        <v>1</v>
      </c>
      <c r="G2651" t="s">
        <v>130</v>
      </c>
      <c r="I2651" t="s">
        <v>125</v>
      </c>
      <c r="Z2651" t="str">
        <f>IFERROR(MID(AA2651,FIND("-",H2651,1)+1,20),_xlfn.IFNA(VLOOKUP(F2651&amp;"-"&amp;AA2651,Ref_Kontak!$A:$E,4,FALSE),Ref_Kontak!$H$2))</f>
        <v>628999007703</v>
      </c>
      <c r="AA2651" t="str">
        <f t="shared" si="410"/>
        <v/>
      </c>
      <c r="AB2651" t="str">
        <f t="shared" si="411"/>
        <v/>
      </c>
      <c r="AC2651" t="str">
        <f t="shared" si="412"/>
        <v>628999007703</v>
      </c>
      <c r="AD2651" t="str">
        <f t="shared" si="413"/>
        <v>Halo+,+Visual+AI+5S+mendeteksi+Violation%3A+METALDET1-LINE+14</v>
      </c>
      <c r="AE2651" t="str">
        <f t="shared" si="414"/>
        <v>https://web.whatsapp.com/send/?phone=628999007703&amp;text=Halo+,+Visual+AI+5S+mendeteksi+Violation%3A+METALDET1-LINE+14&amp;type=phone_number&amp;app_absent=0</v>
      </c>
      <c r="AF2651" t="b">
        <f>IF(ISNA(VLOOKUP(D2651&amp;"-"&amp;AB2651, Ref_Kontak!$A:$E, 4, FALSE)), FALSE, TRUE)</f>
        <v>0</v>
      </c>
      <c r="AG2651" t="str">
        <f>_xlfn.IFNA(VLOOKUP(Z2651,Ref_Kontak!H:H,1,FALSE),"FALSE")</f>
        <v>628999007703</v>
      </c>
      <c r="AH2651" t="str">
        <f t="shared" si="415"/>
        <v>METALDET1-LINE 14</v>
      </c>
      <c r="AI2651">
        <f>IF(I2651="violation",COUNTIF($AH$1:AH2651,AH2651),0)</f>
        <v>111</v>
      </c>
      <c r="AJ2651" t="str">
        <f t="shared" si="416"/>
        <v>violation-METALDET1</v>
      </c>
      <c r="AK2651">
        <f>IF(I2651="violation",COUNTIF($AJ$1:AJ2651,AJ2651),FALSE)</f>
        <v>2166</v>
      </c>
      <c r="AL2651">
        <f t="shared" si="417"/>
        <v>0</v>
      </c>
      <c r="AM2651">
        <f t="shared" si="418"/>
        <v>3</v>
      </c>
      <c r="AN2651" t="str">
        <f t="shared" si="419"/>
        <v>ALERT! 3 Violation founded @METALDET1</v>
      </c>
    </row>
    <row r="2652" spans="1:40">
      <c r="A2652" t="s">
        <v>120</v>
      </c>
      <c r="B2652" t="s">
        <v>121</v>
      </c>
      <c r="C2652" t="s">
        <v>1457</v>
      </c>
      <c r="D2652" t="s">
        <v>129</v>
      </c>
      <c r="E2652">
        <v>1</v>
      </c>
      <c r="G2652" t="s">
        <v>130</v>
      </c>
      <c r="I2652" t="s">
        <v>125</v>
      </c>
      <c r="Z2652" t="str">
        <f>IFERROR(MID(AA2652,FIND("-",H2652,1)+1,20),_xlfn.IFNA(VLOOKUP(F2652&amp;"-"&amp;AA2652,Ref_Kontak!$A:$E,4,FALSE),Ref_Kontak!$H$2))</f>
        <v>628999007703</v>
      </c>
      <c r="AA2652" t="str">
        <f t="shared" si="410"/>
        <v/>
      </c>
      <c r="AB2652" t="str">
        <f t="shared" si="411"/>
        <v/>
      </c>
      <c r="AC2652" t="str">
        <f t="shared" si="412"/>
        <v>628999007703</v>
      </c>
      <c r="AD2652" t="str">
        <f t="shared" si="413"/>
        <v>Halo+,+Visual+AI+5S+mendeteksi+Violation%3A+METALDET1-LINE+8</v>
      </c>
      <c r="AE2652" t="str">
        <f t="shared" si="414"/>
        <v>https://web.whatsapp.com/send/?phone=628999007703&amp;text=Halo+,+Visual+AI+5S+mendeteksi+Violation%3A+METALDET1-LINE+8&amp;type=phone_number&amp;app_absent=0</v>
      </c>
      <c r="AF2652" t="b">
        <f>IF(ISNA(VLOOKUP(D2652&amp;"-"&amp;AB2652, Ref_Kontak!$A:$E, 4, FALSE)), FALSE, TRUE)</f>
        <v>0</v>
      </c>
      <c r="AG2652" t="str">
        <f>_xlfn.IFNA(VLOOKUP(Z2652,Ref_Kontak!H:H,1,FALSE),"FALSE")</f>
        <v>628999007703</v>
      </c>
      <c r="AH2652" t="str">
        <f t="shared" si="415"/>
        <v>METALDET1-LINE 8</v>
      </c>
      <c r="AI2652">
        <f>IF(I2652="violation",COUNTIF($AH$1:AH2652,AH2652),0)</f>
        <v>1119</v>
      </c>
      <c r="AJ2652" t="str">
        <f t="shared" si="416"/>
        <v>violation-METALDET1</v>
      </c>
      <c r="AK2652">
        <f>IF(I2652="violation",COUNTIF($AJ$1:AJ2652,AJ2652),FALSE)</f>
        <v>2167</v>
      </c>
      <c r="AL2652">
        <f t="shared" si="417"/>
        <v>0</v>
      </c>
      <c r="AM2652">
        <f t="shared" si="418"/>
        <v>3</v>
      </c>
      <c r="AN2652" t="str">
        <f t="shared" si="419"/>
        <v>ALERT! 3 Violation founded @METALDET1</v>
      </c>
    </row>
    <row r="2653" spans="1:40">
      <c r="A2653" t="s">
        <v>120</v>
      </c>
      <c r="B2653" t="s">
        <v>121</v>
      </c>
      <c r="C2653" t="s">
        <v>1457</v>
      </c>
      <c r="D2653" t="s">
        <v>589</v>
      </c>
      <c r="E2653">
        <v>1</v>
      </c>
      <c r="G2653" t="s">
        <v>130</v>
      </c>
      <c r="I2653" t="s">
        <v>125</v>
      </c>
      <c r="Z2653" t="str">
        <f>IFERROR(MID(AA2653,FIND("-",H2653,1)+1,20),_xlfn.IFNA(VLOOKUP(F2653&amp;"-"&amp;AA2653,Ref_Kontak!$A:$E,4,FALSE),Ref_Kontak!$H$2))</f>
        <v>628999007703</v>
      </c>
      <c r="AA2653" t="str">
        <f t="shared" si="410"/>
        <v/>
      </c>
      <c r="AB2653" t="str">
        <f t="shared" si="411"/>
        <v/>
      </c>
      <c r="AC2653" t="str">
        <f t="shared" si="412"/>
        <v>628999007703</v>
      </c>
      <c r="AD2653" t="str">
        <f t="shared" si="413"/>
        <v>Halo+,+Visual+AI+5S+mendeteksi+Violation%3A+METALDET1-LINE+13</v>
      </c>
      <c r="AE2653" t="str">
        <f t="shared" si="414"/>
        <v>https://web.whatsapp.com/send/?phone=628999007703&amp;text=Halo+,+Visual+AI+5S+mendeteksi+Violation%3A+METALDET1-LINE+13&amp;type=phone_number&amp;app_absent=0</v>
      </c>
      <c r="AF2653" t="b">
        <f>IF(ISNA(VLOOKUP(D2653&amp;"-"&amp;AB2653, Ref_Kontak!$A:$E, 4, FALSE)), FALSE, TRUE)</f>
        <v>0</v>
      </c>
      <c r="AG2653" t="str">
        <f>_xlfn.IFNA(VLOOKUP(Z2653,Ref_Kontak!H:H,1,FALSE),"FALSE")</f>
        <v>628999007703</v>
      </c>
      <c r="AH2653" t="str">
        <f t="shared" si="415"/>
        <v>METALDET1-LINE 13</v>
      </c>
      <c r="AI2653">
        <f>IF(I2653="violation",COUNTIF($AH$1:AH2653,AH2653),0)</f>
        <v>939</v>
      </c>
      <c r="AJ2653" t="str">
        <f t="shared" si="416"/>
        <v>violation-METALDET1</v>
      </c>
      <c r="AK2653">
        <f>IF(I2653="violation",COUNTIF($AJ$1:AJ2653,AJ2653),FALSE)</f>
        <v>2168</v>
      </c>
      <c r="AL2653">
        <f t="shared" si="417"/>
        <v>0</v>
      </c>
      <c r="AM2653">
        <f t="shared" si="418"/>
        <v>3</v>
      </c>
      <c r="AN2653" t="str">
        <f t="shared" si="419"/>
        <v>ALERT! 3 Violation founded @METALDET1</v>
      </c>
    </row>
    <row r="2654" spans="1:40">
      <c r="A2654" t="s">
        <v>120</v>
      </c>
      <c r="B2654" t="s">
        <v>121</v>
      </c>
      <c r="C2654" t="s">
        <v>1457</v>
      </c>
      <c r="D2654" t="s">
        <v>52</v>
      </c>
      <c r="E2654">
        <v>1</v>
      </c>
      <c r="G2654" t="s">
        <v>130</v>
      </c>
      <c r="I2654" t="s">
        <v>125</v>
      </c>
      <c r="Z2654" t="str">
        <f>IFERROR(MID(AA2654,FIND("-",H2654,1)+1,20),_xlfn.IFNA(VLOOKUP(F2654&amp;"-"&amp;AA2654,Ref_Kontak!$A:$E,4,FALSE),Ref_Kontak!$H$2))</f>
        <v>628999007703</v>
      </c>
      <c r="AA2654" t="str">
        <f t="shared" si="410"/>
        <v/>
      </c>
      <c r="AB2654" t="str">
        <f t="shared" si="411"/>
        <v/>
      </c>
      <c r="AC2654" t="str">
        <f t="shared" si="412"/>
        <v>628999007703</v>
      </c>
      <c r="AD2654" t="str">
        <f t="shared" si="413"/>
        <v>Halo+,+Visual+AI+5S+mendeteksi+Violation%3A+METALDET1-LINE+14</v>
      </c>
      <c r="AE2654" t="str">
        <f t="shared" si="414"/>
        <v>https://web.whatsapp.com/send/?phone=628999007703&amp;text=Halo+,+Visual+AI+5S+mendeteksi+Violation%3A+METALDET1-LINE+14&amp;type=phone_number&amp;app_absent=0</v>
      </c>
      <c r="AF2654" t="b">
        <f>IF(ISNA(VLOOKUP(D2654&amp;"-"&amp;AB2654, Ref_Kontak!$A:$E, 4, FALSE)), FALSE, TRUE)</f>
        <v>0</v>
      </c>
      <c r="AG2654" t="str">
        <f>_xlfn.IFNA(VLOOKUP(Z2654,Ref_Kontak!H:H,1,FALSE),"FALSE")</f>
        <v>628999007703</v>
      </c>
      <c r="AH2654" t="str">
        <f t="shared" si="415"/>
        <v>METALDET1-LINE 14</v>
      </c>
      <c r="AI2654">
        <f>IF(I2654="violation",COUNTIF($AH$1:AH2654,AH2654),0)</f>
        <v>112</v>
      </c>
      <c r="AJ2654" t="str">
        <f t="shared" si="416"/>
        <v>violation-METALDET1</v>
      </c>
      <c r="AK2654">
        <f>IF(I2654="violation",COUNTIF($AJ$1:AJ2654,AJ2654),FALSE)</f>
        <v>2169</v>
      </c>
      <c r="AL2654">
        <f t="shared" si="417"/>
        <v>0</v>
      </c>
      <c r="AM2654">
        <f t="shared" si="418"/>
        <v>3</v>
      </c>
      <c r="AN2654" t="str">
        <f t="shared" si="419"/>
        <v>ALERT! 3 Violation founded @METALDET1</v>
      </c>
    </row>
    <row r="2655" spans="1:40">
      <c r="A2655" t="s">
        <v>120</v>
      </c>
      <c r="B2655" t="s">
        <v>121</v>
      </c>
      <c r="C2655" t="s">
        <v>1458</v>
      </c>
      <c r="D2655" t="s">
        <v>129</v>
      </c>
      <c r="E2655">
        <v>1</v>
      </c>
      <c r="G2655" t="s">
        <v>130</v>
      </c>
      <c r="I2655" t="s">
        <v>125</v>
      </c>
      <c r="Z2655" t="str">
        <f>IFERROR(MID(AA2655,FIND("-",H2655,1)+1,20),_xlfn.IFNA(VLOOKUP(F2655&amp;"-"&amp;AA2655,Ref_Kontak!$A:$E,4,FALSE),Ref_Kontak!$H$2))</f>
        <v>628999007703</v>
      </c>
      <c r="AA2655" t="str">
        <f t="shared" si="410"/>
        <v/>
      </c>
      <c r="AB2655" t="str">
        <f t="shared" si="411"/>
        <v/>
      </c>
      <c r="AC2655" t="str">
        <f t="shared" si="412"/>
        <v>628999007703</v>
      </c>
      <c r="AD2655" t="str">
        <f t="shared" si="413"/>
        <v>Halo+,+Visual+AI+5S+mendeteksi+Violation%3A+METALDET1-LINE+8</v>
      </c>
      <c r="AE2655" t="str">
        <f t="shared" si="414"/>
        <v>https://web.whatsapp.com/send/?phone=628999007703&amp;text=Halo+,+Visual+AI+5S+mendeteksi+Violation%3A+METALDET1-LINE+8&amp;type=phone_number&amp;app_absent=0</v>
      </c>
      <c r="AF2655" t="b">
        <f>IF(ISNA(VLOOKUP(D2655&amp;"-"&amp;AB2655, Ref_Kontak!$A:$E, 4, FALSE)), FALSE, TRUE)</f>
        <v>0</v>
      </c>
      <c r="AG2655" t="str">
        <f>_xlfn.IFNA(VLOOKUP(Z2655,Ref_Kontak!H:H,1,FALSE),"FALSE")</f>
        <v>628999007703</v>
      </c>
      <c r="AH2655" t="str">
        <f t="shared" si="415"/>
        <v>METALDET1-LINE 8</v>
      </c>
      <c r="AI2655">
        <f>IF(I2655="violation",COUNTIF($AH$1:AH2655,AH2655),0)</f>
        <v>1120</v>
      </c>
      <c r="AJ2655" t="str">
        <f t="shared" si="416"/>
        <v>violation-METALDET1</v>
      </c>
      <c r="AK2655">
        <f>IF(I2655="violation",COUNTIF($AJ$1:AJ2655,AJ2655),FALSE)</f>
        <v>2170</v>
      </c>
      <c r="AL2655">
        <f t="shared" si="417"/>
        <v>0</v>
      </c>
      <c r="AM2655">
        <f t="shared" si="418"/>
        <v>3</v>
      </c>
      <c r="AN2655" t="str">
        <f t="shared" si="419"/>
        <v>ALERT! 3 Violation founded @METALDET1</v>
      </c>
    </row>
    <row r="2656" spans="1:40">
      <c r="A2656" t="s">
        <v>120</v>
      </c>
      <c r="B2656" t="s">
        <v>121</v>
      </c>
      <c r="C2656" t="s">
        <v>1459</v>
      </c>
      <c r="D2656" t="s">
        <v>589</v>
      </c>
      <c r="E2656">
        <v>1</v>
      </c>
      <c r="G2656" t="s">
        <v>130</v>
      </c>
      <c r="I2656" t="s">
        <v>125</v>
      </c>
      <c r="Z2656" t="str">
        <f>IFERROR(MID(AA2656,FIND("-",H2656,1)+1,20),_xlfn.IFNA(VLOOKUP(F2656&amp;"-"&amp;AA2656,Ref_Kontak!$A:$E,4,FALSE),Ref_Kontak!$H$2))</f>
        <v>628999007703</v>
      </c>
      <c r="AA2656" t="str">
        <f t="shared" si="410"/>
        <v/>
      </c>
      <c r="AB2656" t="str">
        <f t="shared" si="411"/>
        <v/>
      </c>
      <c r="AC2656" t="str">
        <f t="shared" si="412"/>
        <v>628999007703</v>
      </c>
      <c r="AD2656" t="str">
        <f t="shared" si="413"/>
        <v>Halo+,+Visual+AI+5S+mendeteksi+Violation%3A+METALDET1-LINE+13</v>
      </c>
      <c r="AE2656" t="str">
        <f t="shared" si="414"/>
        <v>https://web.whatsapp.com/send/?phone=628999007703&amp;text=Halo+,+Visual+AI+5S+mendeteksi+Violation%3A+METALDET1-LINE+13&amp;type=phone_number&amp;app_absent=0</v>
      </c>
      <c r="AF2656" t="b">
        <f>IF(ISNA(VLOOKUP(D2656&amp;"-"&amp;AB2656, Ref_Kontak!$A:$E, 4, FALSE)), FALSE, TRUE)</f>
        <v>0</v>
      </c>
      <c r="AG2656" t="str">
        <f>_xlfn.IFNA(VLOOKUP(Z2656,Ref_Kontak!H:H,1,FALSE),"FALSE")</f>
        <v>628999007703</v>
      </c>
      <c r="AH2656" t="str">
        <f t="shared" si="415"/>
        <v>METALDET1-LINE 13</v>
      </c>
      <c r="AI2656">
        <f>IF(I2656="violation",COUNTIF($AH$1:AH2656,AH2656),0)</f>
        <v>940</v>
      </c>
      <c r="AJ2656" t="str">
        <f t="shared" si="416"/>
        <v>violation-METALDET1</v>
      </c>
      <c r="AK2656">
        <f>IF(I2656="violation",COUNTIF($AJ$1:AJ2656,AJ2656),FALSE)</f>
        <v>2171</v>
      </c>
      <c r="AL2656">
        <f t="shared" si="417"/>
        <v>0</v>
      </c>
      <c r="AM2656">
        <f t="shared" si="418"/>
        <v>3</v>
      </c>
      <c r="AN2656" t="str">
        <f t="shared" si="419"/>
        <v>ALERT! 3 Violation founded @METALDET1</v>
      </c>
    </row>
    <row r="2657" spans="1:40">
      <c r="A2657" t="s">
        <v>120</v>
      </c>
      <c r="B2657" t="s">
        <v>121</v>
      </c>
      <c r="C2657" t="s">
        <v>1459</v>
      </c>
      <c r="D2657" t="s">
        <v>129</v>
      </c>
      <c r="E2657">
        <v>1</v>
      </c>
      <c r="G2657" t="s">
        <v>130</v>
      </c>
      <c r="I2657" t="s">
        <v>125</v>
      </c>
      <c r="Z2657" t="str">
        <f>IFERROR(MID(AA2657,FIND("-",H2657,1)+1,20),_xlfn.IFNA(VLOOKUP(F2657&amp;"-"&amp;AA2657,Ref_Kontak!$A:$E,4,FALSE),Ref_Kontak!$H$2))</f>
        <v>628999007703</v>
      </c>
      <c r="AA2657" t="str">
        <f t="shared" si="410"/>
        <v/>
      </c>
      <c r="AB2657" t="str">
        <f t="shared" si="411"/>
        <v/>
      </c>
      <c r="AC2657" t="str">
        <f t="shared" si="412"/>
        <v>628999007703</v>
      </c>
      <c r="AD2657" t="str">
        <f t="shared" si="413"/>
        <v>Halo+,+Visual+AI+5S+mendeteksi+Violation%3A+METALDET1-LINE+8</v>
      </c>
      <c r="AE2657" t="str">
        <f t="shared" si="414"/>
        <v>https://web.whatsapp.com/send/?phone=628999007703&amp;text=Halo+,+Visual+AI+5S+mendeteksi+Violation%3A+METALDET1-LINE+8&amp;type=phone_number&amp;app_absent=0</v>
      </c>
      <c r="AF2657" t="b">
        <f>IF(ISNA(VLOOKUP(D2657&amp;"-"&amp;AB2657, Ref_Kontak!$A:$E, 4, FALSE)), FALSE, TRUE)</f>
        <v>0</v>
      </c>
      <c r="AG2657" t="str">
        <f>_xlfn.IFNA(VLOOKUP(Z2657,Ref_Kontak!H:H,1,FALSE),"FALSE")</f>
        <v>628999007703</v>
      </c>
      <c r="AH2657" t="str">
        <f t="shared" si="415"/>
        <v>METALDET1-LINE 8</v>
      </c>
      <c r="AI2657">
        <f>IF(I2657="violation",COUNTIF($AH$1:AH2657,AH2657),0)</f>
        <v>1121</v>
      </c>
      <c r="AJ2657" t="str">
        <f t="shared" si="416"/>
        <v>violation-METALDET1</v>
      </c>
      <c r="AK2657">
        <f>IF(I2657="violation",COUNTIF($AJ$1:AJ2657,AJ2657),FALSE)</f>
        <v>2172</v>
      </c>
      <c r="AL2657">
        <f t="shared" si="417"/>
        <v>0</v>
      </c>
      <c r="AM2657">
        <f t="shared" si="418"/>
        <v>3</v>
      </c>
      <c r="AN2657" t="str">
        <f t="shared" si="419"/>
        <v>ALERT! 3 Violation founded @METALDET1</v>
      </c>
    </row>
    <row r="2658" spans="1:40">
      <c r="A2658" t="s">
        <v>120</v>
      </c>
      <c r="B2658" t="s">
        <v>121</v>
      </c>
      <c r="C2658" t="s">
        <v>1459</v>
      </c>
      <c r="D2658" t="s">
        <v>52</v>
      </c>
      <c r="E2658">
        <v>1</v>
      </c>
      <c r="G2658" t="s">
        <v>130</v>
      </c>
      <c r="I2658" t="s">
        <v>125</v>
      </c>
      <c r="Z2658" t="str">
        <f>IFERROR(MID(AA2658,FIND("-",H2658,1)+1,20),_xlfn.IFNA(VLOOKUP(F2658&amp;"-"&amp;AA2658,Ref_Kontak!$A:$E,4,FALSE),Ref_Kontak!$H$2))</f>
        <v>628999007703</v>
      </c>
      <c r="AA2658" t="str">
        <f t="shared" si="410"/>
        <v/>
      </c>
      <c r="AB2658" t="str">
        <f t="shared" si="411"/>
        <v/>
      </c>
      <c r="AC2658" t="str">
        <f t="shared" si="412"/>
        <v>628999007703</v>
      </c>
      <c r="AD2658" t="str">
        <f t="shared" si="413"/>
        <v>Halo+,+Visual+AI+5S+mendeteksi+Violation%3A+METALDET1-LINE+14</v>
      </c>
      <c r="AE2658" t="str">
        <f t="shared" si="414"/>
        <v>https://web.whatsapp.com/send/?phone=628999007703&amp;text=Halo+,+Visual+AI+5S+mendeteksi+Violation%3A+METALDET1-LINE+14&amp;type=phone_number&amp;app_absent=0</v>
      </c>
      <c r="AF2658" t="b">
        <f>IF(ISNA(VLOOKUP(D2658&amp;"-"&amp;AB2658, Ref_Kontak!$A:$E, 4, FALSE)), FALSE, TRUE)</f>
        <v>0</v>
      </c>
      <c r="AG2658" t="str">
        <f>_xlfn.IFNA(VLOOKUP(Z2658,Ref_Kontak!H:H,1,FALSE),"FALSE")</f>
        <v>628999007703</v>
      </c>
      <c r="AH2658" t="str">
        <f t="shared" si="415"/>
        <v>METALDET1-LINE 14</v>
      </c>
      <c r="AI2658">
        <f>IF(I2658="violation",COUNTIF($AH$1:AH2658,AH2658),0)</f>
        <v>113</v>
      </c>
      <c r="AJ2658" t="str">
        <f t="shared" si="416"/>
        <v>violation-METALDET1</v>
      </c>
      <c r="AK2658">
        <f>IF(I2658="violation",COUNTIF($AJ$1:AJ2658,AJ2658),FALSE)</f>
        <v>2173</v>
      </c>
      <c r="AL2658">
        <f t="shared" si="417"/>
        <v>0</v>
      </c>
      <c r="AM2658">
        <f t="shared" si="418"/>
        <v>3</v>
      </c>
      <c r="AN2658" t="str">
        <f t="shared" si="419"/>
        <v>ALERT! 3 Violation founded @METALDET1</v>
      </c>
    </row>
    <row r="2659" spans="1:40">
      <c r="A2659" t="s">
        <v>120</v>
      </c>
      <c r="B2659" t="s">
        <v>121</v>
      </c>
      <c r="C2659" t="s">
        <v>1459</v>
      </c>
      <c r="D2659" t="s">
        <v>589</v>
      </c>
      <c r="E2659">
        <v>1</v>
      </c>
      <c r="G2659" t="s">
        <v>130</v>
      </c>
      <c r="I2659" t="s">
        <v>125</v>
      </c>
      <c r="Z2659" t="str">
        <f>IFERROR(MID(AA2659,FIND("-",H2659,1)+1,20),_xlfn.IFNA(VLOOKUP(F2659&amp;"-"&amp;AA2659,Ref_Kontak!$A:$E,4,FALSE),Ref_Kontak!$H$2))</f>
        <v>628999007703</v>
      </c>
      <c r="AA2659" t="str">
        <f t="shared" si="410"/>
        <v/>
      </c>
      <c r="AB2659" t="str">
        <f t="shared" si="411"/>
        <v/>
      </c>
      <c r="AC2659" t="str">
        <f t="shared" si="412"/>
        <v>628999007703</v>
      </c>
      <c r="AD2659" t="str">
        <f t="shared" si="413"/>
        <v>Halo+,+Visual+AI+5S+mendeteksi+Violation%3A+METALDET1-LINE+13</v>
      </c>
      <c r="AE2659" t="str">
        <f t="shared" si="414"/>
        <v>https://web.whatsapp.com/send/?phone=628999007703&amp;text=Halo+,+Visual+AI+5S+mendeteksi+Violation%3A+METALDET1-LINE+13&amp;type=phone_number&amp;app_absent=0</v>
      </c>
      <c r="AF2659" t="b">
        <f>IF(ISNA(VLOOKUP(D2659&amp;"-"&amp;AB2659, Ref_Kontak!$A:$E, 4, FALSE)), FALSE, TRUE)</f>
        <v>0</v>
      </c>
      <c r="AG2659" t="str">
        <f>_xlfn.IFNA(VLOOKUP(Z2659,Ref_Kontak!H:H,1,FALSE),"FALSE")</f>
        <v>628999007703</v>
      </c>
      <c r="AH2659" t="str">
        <f t="shared" si="415"/>
        <v>METALDET1-LINE 13</v>
      </c>
      <c r="AI2659">
        <f>IF(I2659="violation",COUNTIF($AH$1:AH2659,AH2659),0)</f>
        <v>941</v>
      </c>
      <c r="AJ2659" t="str">
        <f t="shared" si="416"/>
        <v>violation-METALDET1</v>
      </c>
      <c r="AK2659">
        <f>IF(I2659="violation",COUNTIF($AJ$1:AJ2659,AJ2659),FALSE)</f>
        <v>2174</v>
      </c>
      <c r="AL2659">
        <f t="shared" si="417"/>
        <v>0</v>
      </c>
      <c r="AM2659">
        <f t="shared" si="418"/>
        <v>3</v>
      </c>
      <c r="AN2659" t="str">
        <f t="shared" si="419"/>
        <v>ALERT! 3 Violation founded @METALDET1</v>
      </c>
    </row>
    <row r="2660" spans="1:40">
      <c r="A2660" t="s">
        <v>120</v>
      </c>
      <c r="B2660" t="s">
        <v>121</v>
      </c>
      <c r="C2660" t="s">
        <v>1459</v>
      </c>
      <c r="D2660" t="s">
        <v>52</v>
      </c>
      <c r="E2660">
        <v>1</v>
      </c>
      <c r="G2660" t="s">
        <v>130</v>
      </c>
      <c r="I2660" t="s">
        <v>125</v>
      </c>
      <c r="Z2660" t="str">
        <f>IFERROR(MID(AA2660,FIND("-",H2660,1)+1,20),_xlfn.IFNA(VLOOKUP(F2660&amp;"-"&amp;AA2660,Ref_Kontak!$A:$E,4,FALSE),Ref_Kontak!$H$2))</f>
        <v>628999007703</v>
      </c>
      <c r="AA2660" t="str">
        <f t="shared" si="410"/>
        <v/>
      </c>
      <c r="AB2660" t="str">
        <f t="shared" si="411"/>
        <v/>
      </c>
      <c r="AC2660" t="str">
        <f t="shared" si="412"/>
        <v>628999007703</v>
      </c>
      <c r="AD2660" t="str">
        <f t="shared" si="413"/>
        <v>Halo+,+Visual+AI+5S+mendeteksi+Violation%3A+METALDET1-LINE+14</v>
      </c>
      <c r="AE2660" t="str">
        <f t="shared" si="414"/>
        <v>https://web.whatsapp.com/send/?phone=628999007703&amp;text=Halo+,+Visual+AI+5S+mendeteksi+Violation%3A+METALDET1-LINE+14&amp;type=phone_number&amp;app_absent=0</v>
      </c>
      <c r="AF2660" t="b">
        <f>IF(ISNA(VLOOKUP(D2660&amp;"-"&amp;AB2660, Ref_Kontak!$A:$E, 4, FALSE)), FALSE, TRUE)</f>
        <v>0</v>
      </c>
      <c r="AG2660" t="str">
        <f>_xlfn.IFNA(VLOOKUP(Z2660,Ref_Kontak!H:H,1,FALSE),"FALSE")</f>
        <v>628999007703</v>
      </c>
      <c r="AH2660" t="str">
        <f t="shared" si="415"/>
        <v>METALDET1-LINE 14</v>
      </c>
      <c r="AI2660">
        <f>IF(I2660="violation",COUNTIF($AH$1:AH2660,AH2660),0)</f>
        <v>114</v>
      </c>
      <c r="AJ2660" t="str">
        <f t="shared" si="416"/>
        <v>violation-METALDET1</v>
      </c>
      <c r="AK2660">
        <f>IF(I2660="violation",COUNTIF($AJ$1:AJ2660,AJ2660),FALSE)</f>
        <v>2175</v>
      </c>
      <c r="AL2660">
        <f t="shared" si="417"/>
        <v>0</v>
      </c>
      <c r="AM2660">
        <f t="shared" si="418"/>
        <v>3</v>
      </c>
      <c r="AN2660" t="str">
        <f t="shared" si="419"/>
        <v>ALERT! 3 Violation founded @METALDET1</v>
      </c>
    </row>
    <row r="2661" spans="1:40">
      <c r="A2661" t="s">
        <v>120</v>
      </c>
      <c r="B2661" t="s">
        <v>121</v>
      </c>
      <c r="C2661" t="s">
        <v>1460</v>
      </c>
      <c r="D2661" t="s">
        <v>129</v>
      </c>
      <c r="E2661">
        <v>1</v>
      </c>
      <c r="G2661" t="s">
        <v>130</v>
      </c>
      <c r="I2661" t="s">
        <v>125</v>
      </c>
      <c r="Z2661" t="str">
        <f>IFERROR(MID(AA2661,FIND("-",H2661,1)+1,20),_xlfn.IFNA(VLOOKUP(F2661&amp;"-"&amp;AA2661,Ref_Kontak!$A:$E,4,FALSE),Ref_Kontak!$H$2))</f>
        <v>628999007703</v>
      </c>
      <c r="AA2661" t="str">
        <f t="shared" si="410"/>
        <v/>
      </c>
      <c r="AB2661" t="str">
        <f t="shared" si="411"/>
        <v/>
      </c>
      <c r="AC2661" t="str">
        <f t="shared" si="412"/>
        <v>628999007703</v>
      </c>
      <c r="AD2661" t="str">
        <f t="shared" si="413"/>
        <v>Halo+,+Visual+AI+5S+mendeteksi+Violation%3A+METALDET1-LINE+8</v>
      </c>
      <c r="AE2661" t="str">
        <f t="shared" si="414"/>
        <v>https://web.whatsapp.com/send/?phone=628999007703&amp;text=Halo+,+Visual+AI+5S+mendeteksi+Violation%3A+METALDET1-LINE+8&amp;type=phone_number&amp;app_absent=0</v>
      </c>
      <c r="AF2661" t="b">
        <f>IF(ISNA(VLOOKUP(D2661&amp;"-"&amp;AB2661, Ref_Kontak!$A:$E, 4, FALSE)), FALSE, TRUE)</f>
        <v>0</v>
      </c>
      <c r="AG2661" t="str">
        <f>_xlfn.IFNA(VLOOKUP(Z2661,Ref_Kontak!H:H,1,FALSE),"FALSE")</f>
        <v>628999007703</v>
      </c>
      <c r="AH2661" t="str">
        <f t="shared" si="415"/>
        <v>METALDET1-LINE 8</v>
      </c>
      <c r="AI2661">
        <f>IF(I2661="violation",COUNTIF($AH$1:AH2661,AH2661),0)</f>
        <v>1122</v>
      </c>
      <c r="AJ2661" t="str">
        <f t="shared" si="416"/>
        <v>violation-METALDET1</v>
      </c>
      <c r="AK2661">
        <f>IF(I2661="violation",COUNTIF($AJ$1:AJ2661,AJ2661),FALSE)</f>
        <v>2176</v>
      </c>
      <c r="AL2661">
        <f t="shared" si="417"/>
        <v>0</v>
      </c>
      <c r="AM2661">
        <f t="shared" si="418"/>
        <v>3</v>
      </c>
      <c r="AN2661" t="str">
        <f t="shared" si="419"/>
        <v>ALERT! 3 Violation founded @METALDET1</v>
      </c>
    </row>
    <row r="2662" spans="1:40">
      <c r="A2662" t="s">
        <v>120</v>
      </c>
      <c r="B2662" t="s">
        <v>121</v>
      </c>
      <c r="C2662" t="s">
        <v>1461</v>
      </c>
      <c r="D2662" t="s">
        <v>589</v>
      </c>
      <c r="E2662">
        <v>1</v>
      </c>
      <c r="G2662" t="s">
        <v>130</v>
      </c>
      <c r="I2662" t="s">
        <v>125</v>
      </c>
      <c r="Z2662" t="str">
        <f>IFERROR(MID(AA2662,FIND("-",H2662,1)+1,20),_xlfn.IFNA(VLOOKUP(F2662&amp;"-"&amp;AA2662,Ref_Kontak!$A:$E,4,FALSE),Ref_Kontak!$H$2))</f>
        <v>628999007703</v>
      </c>
      <c r="AA2662" t="str">
        <f t="shared" si="410"/>
        <v/>
      </c>
      <c r="AB2662" t="str">
        <f t="shared" si="411"/>
        <v/>
      </c>
      <c r="AC2662" t="str">
        <f t="shared" si="412"/>
        <v>628999007703</v>
      </c>
      <c r="AD2662" t="str">
        <f t="shared" si="413"/>
        <v>Halo+,+Visual+AI+5S+mendeteksi+Violation%3A+METALDET1-LINE+13</v>
      </c>
      <c r="AE2662" t="str">
        <f t="shared" si="414"/>
        <v>https://web.whatsapp.com/send/?phone=628999007703&amp;text=Halo+,+Visual+AI+5S+mendeteksi+Violation%3A+METALDET1-LINE+13&amp;type=phone_number&amp;app_absent=0</v>
      </c>
      <c r="AF2662" t="b">
        <f>IF(ISNA(VLOOKUP(D2662&amp;"-"&amp;AB2662, Ref_Kontak!$A:$E, 4, FALSE)), FALSE, TRUE)</f>
        <v>0</v>
      </c>
      <c r="AG2662" t="str">
        <f>_xlfn.IFNA(VLOOKUP(Z2662,Ref_Kontak!H:H,1,FALSE),"FALSE")</f>
        <v>628999007703</v>
      </c>
      <c r="AH2662" t="str">
        <f t="shared" si="415"/>
        <v>METALDET1-LINE 13</v>
      </c>
      <c r="AI2662">
        <f>IF(I2662="violation",COUNTIF($AH$1:AH2662,AH2662),0)</f>
        <v>942</v>
      </c>
      <c r="AJ2662" t="str">
        <f t="shared" si="416"/>
        <v>violation-METALDET1</v>
      </c>
      <c r="AK2662">
        <f>IF(I2662="violation",COUNTIF($AJ$1:AJ2662,AJ2662),FALSE)</f>
        <v>2177</v>
      </c>
      <c r="AL2662">
        <f t="shared" si="417"/>
        <v>0</v>
      </c>
      <c r="AM2662">
        <f t="shared" si="418"/>
        <v>3</v>
      </c>
      <c r="AN2662" t="str">
        <f t="shared" si="419"/>
        <v>ALERT! 3 Violation founded @METALDET1</v>
      </c>
    </row>
    <row r="2663" spans="1:40">
      <c r="A2663" t="s">
        <v>120</v>
      </c>
      <c r="B2663" t="s">
        <v>121</v>
      </c>
      <c r="C2663" t="s">
        <v>1461</v>
      </c>
      <c r="D2663" t="s">
        <v>129</v>
      </c>
      <c r="E2663">
        <v>1</v>
      </c>
      <c r="G2663" t="s">
        <v>130</v>
      </c>
      <c r="I2663" t="s">
        <v>125</v>
      </c>
      <c r="Z2663" t="str">
        <f>IFERROR(MID(AA2663,FIND("-",H2663,1)+1,20),_xlfn.IFNA(VLOOKUP(F2663&amp;"-"&amp;AA2663,Ref_Kontak!$A:$E,4,FALSE),Ref_Kontak!$H$2))</f>
        <v>628999007703</v>
      </c>
      <c r="AA2663" t="str">
        <f t="shared" si="410"/>
        <v/>
      </c>
      <c r="AB2663" t="str">
        <f t="shared" si="411"/>
        <v/>
      </c>
      <c r="AC2663" t="str">
        <f t="shared" si="412"/>
        <v>628999007703</v>
      </c>
      <c r="AD2663" t="str">
        <f t="shared" si="413"/>
        <v>Halo+,+Visual+AI+5S+mendeteksi+Violation%3A+METALDET1-LINE+8</v>
      </c>
      <c r="AE2663" t="str">
        <f t="shared" si="414"/>
        <v>https://web.whatsapp.com/send/?phone=628999007703&amp;text=Halo+,+Visual+AI+5S+mendeteksi+Violation%3A+METALDET1-LINE+8&amp;type=phone_number&amp;app_absent=0</v>
      </c>
      <c r="AF2663" t="b">
        <f>IF(ISNA(VLOOKUP(D2663&amp;"-"&amp;AB2663, Ref_Kontak!$A:$E, 4, FALSE)), FALSE, TRUE)</f>
        <v>0</v>
      </c>
      <c r="AG2663" t="str">
        <f>_xlfn.IFNA(VLOOKUP(Z2663,Ref_Kontak!H:H,1,FALSE),"FALSE")</f>
        <v>628999007703</v>
      </c>
      <c r="AH2663" t="str">
        <f t="shared" si="415"/>
        <v>METALDET1-LINE 8</v>
      </c>
      <c r="AI2663">
        <f>IF(I2663="violation",COUNTIF($AH$1:AH2663,AH2663),0)</f>
        <v>1123</v>
      </c>
      <c r="AJ2663" t="str">
        <f t="shared" si="416"/>
        <v>violation-METALDET1</v>
      </c>
      <c r="AK2663">
        <f>IF(I2663="violation",COUNTIF($AJ$1:AJ2663,AJ2663),FALSE)</f>
        <v>2178</v>
      </c>
      <c r="AL2663">
        <f t="shared" si="417"/>
        <v>0</v>
      </c>
      <c r="AM2663">
        <f t="shared" si="418"/>
        <v>3</v>
      </c>
      <c r="AN2663" t="str">
        <f t="shared" si="419"/>
        <v>ALERT! 3 Violation founded @METALDET1</v>
      </c>
    </row>
    <row r="2664" spans="1:40">
      <c r="A2664" t="s">
        <v>120</v>
      </c>
      <c r="B2664" t="s">
        <v>121</v>
      </c>
      <c r="C2664" t="s">
        <v>1461</v>
      </c>
      <c r="D2664" t="s">
        <v>52</v>
      </c>
      <c r="E2664">
        <v>1</v>
      </c>
      <c r="G2664" t="s">
        <v>130</v>
      </c>
      <c r="I2664" t="s">
        <v>125</v>
      </c>
      <c r="Z2664" t="str">
        <f>IFERROR(MID(AA2664,FIND("-",H2664,1)+1,20),_xlfn.IFNA(VLOOKUP(F2664&amp;"-"&amp;AA2664,Ref_Kontak!$A:$E,4,FALSE),Ref_Kontak!$H$2))</f>
        <v>628999007703</v>
      </c>
      <c r="AA2664" t="str">
        <f t="shared" si="410"/>
        <v/>
      </c>
      <c r="AB2664" t="str">
        <f t="shared" si="411"/>
        <v/>
      </c>
      <c r="AC2664" t="str">
        <f t="shared" si="412"/>
        <v>628999007703</v>
      </c>
      <c r="AD2664" t="str">
        <f t="shared" si="413"/>
        <v>Halo+,+Visual+AI+5S+mendeteksi+Violation%3A+METALDET1-LINE+14</v>
      </c>
      <c r="AE2664" t="str">
        <f t="shared" si="414"/>
        <v>https://web.whatsapp.com/send/?phone=628999007703&amp;text=Halo+,+Visual+AI+5S+mendeteksi+Violation%3A+METALDET1-LINE+14&amp;type=phone_number&amp;app_absent=0</v>
      </c>
      <c r="AF2664" t="b">
        <f>IF(ISNA(VLOOKUP(D2664&amp;"-"&amp;AB2664, Ref_Kontak!$A:$E, 4, FALSE)), FALSE, TRUE)</f>
        <v>0</v>
      </c>
      <c r="AG2664" t="str">
        <f>_xlfn.IFNA(VLOOKUP(Z2664,Ref_Kontak!H:H,1,FALSE),"FALSE")</f>
        <v>628999007703</v>
      </c>
      <c r="AH2664" t="str">
        <f t="shared" si="415"/>
        <v>METALDET1-LINE 14</v>
      </c>
      <c r="AI2664">
        <f>IF(I2664="violation",COUNTIF($AH$1:AH2664,AH2664),0)</f>
        <v>115</v>
      </c>
      <c r="AJ2664" t="str">
        <f t="shared" si="416"/>
        <v>violation-METALDET1</v>
      </c>
      <c r="AK2664">
        <f>IF(I2664="violation",COUNTIF($AJ$1:AJ2664,AJ2664),FALSE)</f>
        <v>2179</v>
      </c>
      <c r="AL2664">
        <f t="shared" si="417"/>
        <v>0</v>
      </c>
      <c r="AM2664">
        <f t="shared" si="418"/>
        <v>3</v>
      </c>
      <c r="AN2664" t="str">
        <f t="shared" si="419"/>
        <v>ALERT! 3 Violation founded @METALDET1</v>
      </c>
    </row>
    <row r="2665" spans="1:40">
      <c r="A2665" t="s">
        <v>120</v>
      </c>
      <c r="B2665" t="s">
        <v>121</v>
      </c>
      <c r="C2665" t="s">
        <v>1461</v>
      </c>
      <c r="D2665" t="s">
        <v>52</v>
      </c>
      <c r="E2665">
        <v>1</v>
      </c>
      <c r="G2665" t="s">
        <v>130</v>
      </c>
      <c r="I2665" t="s">
        <v>125</v>
      </c>
      <c r="Z2665" t="str">
        <f>IFERROR(MID(AA2665,FIND("-",H2665,1)+1,20),_xlfn.IFNA(VLOOKUP(F2665&amp;"-"&amp;AA2665,Ref_Kontak!$A:$E,4,FALSE),Ref_Kontak!$H$2))</f>
        <v>628999007703</v>
      </c>
      <c r="AA2665" t="str">
        <f t="shared" si="410"/>
        <v/>
      </c>
      <c r="AB2665" t="str">
        <f t="shared" si="411"/>
        <v/>
      </c>
      <c r="AC2665" t="str">
        <f t="shared" si="412"/>
        <v>628999007703</v>
      </c>
      <c r="AD2665" t="str">
        <f t="shared" si="413"/>
        <v>Halo+,+Visual+AI+5S+mendeteksi+Violation%3A+METALDET1-LINE+14</v>
      </c>
      <c r="AE2665" t="str">
        <f t="shared" si="414"/>
        <v>https://web.whatsapp.com/send/?phone=628999007703&amp;text=Halo+,+Visual+AI+5S+mendeteksi+Violation%3A+METALDET1-LINE+14&amp;type=phone_number&amp;app_absent=0</v>
      </c>
      <c r="AF2665" t="b">
        <f>IF(ISNA(VLOOKUP(D2665&amp;"-"&amp;AB2665, Ref_Kontak!$A:$E, 4, FALSE)), FALSE, TRUE)</f>
        <v>0</v>
      </c>
      <c r="AG2665" t="str">
        <f>_xlfn.IFNA(VLOOKUP(Z2665,Ref_Kontak!H:H,1,FALSE),"FALSE")</f>
        <v>628999007703</v>
      </c>
      <c r="AH2665" t="str">
        <f t="shared" si="415"/>
        <v>METALDET1-LINE 14</v>
      </c>
      <c r="AI2665">
        <f>IF(I2665="violation",COUNTIF($AH$1:AH2665,AH2665),0)</f>
        <v>116</v>
      </c>
      <c r="AJ2665" t="str">
        <f t="shared" si="416"/>
        <v>violation-METALDET1</v>
      </c>
      <c r="AK2665">
        <f>IF(I2665="violation",COUNTIF($AJ$1:AJ2665,AJ2665),FALSE)</f>
        <v>2180</v>
      </c>
      <c r="AL2665">
        <f t="shared" si="417"/>
        <v>0</v>
      </c>
      <c r="AM2665">
        <f t="shared" si="418"/>
        <v>3</v>
      </c>
      <c r="AN2665" t="str">
        <f t="shared" si="419"/>
        <v>ALERT! 3 Violation founded @METALDET1</v>
      </c>
    </row>
    <row r="2666" spans="1:40">
      <c r="A2666" t="s">
        <v>120</v>
      </c>
      <c r="B2666" t="s">
        <v>121</v>
      </c>
      <c r="C2666" t="s">
        <v>1462</v>
      </c>
      <c r="D2666" t="s">
        <v>129</v>
      </c>
      <c r="E2666">
        <v>1</v>
      </c>
      <c r="G2666" t="s">
        <v>130</v>
      </c>
      <c r="I2666" t="s">
        <v>125</v>
      </c>
      <c r="Z2666" t="str">
        <f>IFERROR(MID(AA2666,FIND("-",H2666,1)+1,20),_xlfn.IFNA(VLOOKUP(F2666&amp;"-"&amp;AA2666,Ref_Kontak!$A:$E,4,FALSE),Ref_Kontak!$H$2))</f>
        <v>628999007703</v>
      </c>
      <c r="AA2666" t="str">
        <f t="shared" si="410"/>
        <v/>
      </c>
      <c r="AB2666" t="str">
        <f t="shared" si="411"/>
        <v/>
      </c>
      <c r="AC2666" t="str">
        <f t="shared" si="412"/>
        <v>628999007703</v>
      </c>
      <c r="AD2666" t="str">
        <f t="shared" si="413"/>
        <v>Halo+,+Visual+AI+5S+mendeteksi+Violation%3A+METALDET1-LINE+8</v>
      </c>
      <c r="AE2666" t="str">
        <f t="shared" si="414"/>
        <v>https://web.whatsapp.com/send/?phone=628999007703&amp;text=Halo+,+Visual+AI+5S+mendeteksi+Violation%3A+METALDET1-LINE+8&amp;type=phone_number&amp;app_absent=0</v>
      </c>
      <c r="AF2666" t="b">
        <f>IF(ISNA(VLOOKUP(D2666&amp;"-"&amp;AB2666, Ref_Kontak!$A:$E, 4, FALSE)), FALSE, TRUE)</f>
        <v>0</v>
      </c>
      <c r="AG2666" t="str">
        <f>_xlfn.IFNA(VLOOKUP(Z2666,Ref_Kontak!H:H,1,FALSE),"FALSE")</f>
        <v>628999007703</v>
      </c>
      <c r="AH2666" t="str">
        <f t="shared" si="415"/>
        <v>METALDET1-LINE 8</v>
      </c>
      <c r="AI2666">
        <f>IF(I2666="violation",COUNTIF($AH$1:AH2666,AH2666),0)</f>
        <v>1124</v>
      </c>
      <c r="AJ2666" t="str">
        <f t="shared" si="416"/>
        <v>violation-METALDET1</v>
      </c>
      <c r="AK2666">
        <f>IF(I2666="violation",COUNTIF($AJ$1:AJ2666,AJ2666),FALSE)</f>
        <v>2181</v>
      </c>
      <c r="AL2666">
        <f t="shared" si="417"/>
        <v>0</v>
      </c>
      <c r="AM2666">
        <f t="shared" si="418"/>
        <v>3</v>
      </c>
      <c r="AN2666" t="str">
        <f t="shared" si="419"/>
        <v>ALERT! 3 Violation founded @METALDET1</v>
      </c>
    </row>
    <row r="2667" spans="1:40">
      <c r="A2667" t="s">
        <v>120</v>
      </c>
      <c r="B2667" t="s">
        <v>121</v>
      </c>
      <c r="C2667" t="s">
        <v>1462</v>
      </c>
      <c r="D2667" t="s">
        <v>589</v>
      </c>
      <c r="E2667">
        <v>1</v>
      </c>
      <c r="G2667" t="s">
        <v>130</v>
      </c>
      <c r="I2667" t="s">
        <v>125</v>
      </c>
      <c r="Z2667" t="str">
        <f>IFERROR(MID(AA2667,FIND("-",H2667,1)+1,20),_xlfn.IFNA(VLOOKUP(F2667&amp;"-"&amp;AA2667,Ref_Kontak!$A:$E,4,FALSE),Ref_Kontak!$H$2))</f>
        <v>628999007703</v>
      </c>
      <c r="AA2667" t="str">
        <f t="shared" si="410"/>
        <v/>
      </c>
      <c r="AB2667" t="str">
        <f t="shared" si="411"/>
        <v/>
      </c>
      <c r="AC2667" t="str">
        <f t="shared" si="412"/>
        <v>628999007703</v>
      </c>
      <c r="AD2667" t="str">
        <f t="shared" si="413"/>
        <v>Halo+,+Visual+AI+5S+mendeteksi+Violation%3A+METALDET1-LINE+13</v>
      </c>
      <c r="AE2667" t="str">
        <f t="shared" si="414"/>
        <v>https://web.whatsapp.com/send/?phone=628999007703&amp;text=Halo+,+Visual+AI+5S+mendeteksi+Violation%3A+METALDET1-LINE+13&amp;type=phone_number&amp;app_absent=0</v>
      </c>
      <c r="AF2667" t="b">
        <f>IF(ISNA(VLOOKUP(D2667&amp;"-"&amp;AB2667, Ref_Kontak!$A:$E, 4, FALSE)), FALSE, TRUE)</f>
        <v>0</v>
      </c>
      <c r="AG2667" t="str">
        <f>_xlfn.IFNA(VLOOKUP(Z2667,Ref_Kontak!H:H,1,FALSE),"FALSE")</f>
        <v>628999007703</v>
      </c>
      <c r="AH2667" t="str">
        <f t="shared" si="415"/>
        <v>METALDET1-LINE 13</v>
      </c>
      <c r="AI2667">
        <f>IF(I2667="violation",COUNTIF($AH$1:AH2667,AH2667),0)</f>
        <v>943</v>
      </c>
      <c r="AJ2667" t="str">
        <f t="shared" si="416"/>
        <v>violation-METALDET1</v>
      </c>
      <c r="AK2667">
        <f>IF(I2667="violation",COUNTIF($AJ$1:AJ2667,AJ2667),FALSE)</f>
        <v>2182</v>
      </c>
      <c r="AL2667">
        <f t="shared" si="417"/>
        <v>0</v>
      </c>
      <c r="AM2667">
        <f t="shared" si="418"/>
        <v>3</v>
      </c>
      <c r="AN2667" t="str">
        <f t="shared" si="419"/>
        <v>ALERT! 3 Violation founded @METALDET1</v>
      </c>
    </row>
    <row r="2668" spans="1:40">
      <c r="A2668" t="s">
        <v>120</v>
      </c>
      <c r="B2668" t="s">
        <v>121</v>
      </c>
      <c r="C2668" t="s">
        <v>1462</v>
      </c>
      <c r="D2668" t="s">
        <v>52</v>
      </c>
      <c r="E2668">
        <v>1</v>
      </c>
      <c r="G2668" t="s">
        <v>130</v>
      </c>
      <c r="I2668" t="s">
        <v>125</v>
      </c>
      <c r="Z2668" t="str">
        <f>IFERROR(MID(AA2668,FIND("-",H2668,1)+1,20),_xlfn.IFNA(VLOOKUP(F2668&amp;"-"&amp;AA2668,Ref_Kontak!$A:$E,4,FALSE),Ref_Kontak!$H$2))</f>
        <v>628999007703</v>
      </c>
      <c r="AA2668" t="str">
        <f t="shared" si="410"/>
        <v/>
      </c>
      <c r="AB2668" t="str">
        <f t="shared" si="411"/>
        <v/>
      </c>
      <c r="AC2668" t="str">
        <f t="shared" si="412"/>
        <v>628999007703</v>
      </c>
      <c r="AD2668" t="str">
        <f t="shared" si="413"/>
        <v>Halo+,+Visual+AI+5S+mendeteksi+Violation%3A+METALDET1-LINE+14</v>
      </c>
      <c r="AE2668" t="str">
        <f t="shared" si="414"/>
        <v>https://web.whatsapp.com/send/?phone=628999007703&amp;text=Halo+,+Visual+AI+5S+mendeteksi+Violation%3A+METALDET1-LINE+14&amp;type=phone_number&amp;app_absent=0</v>
      </c>
      <c r="AF2668" t="b">
        <f>IF(ISNA(VLOOKUP(D2668&amp;"-"&amp;AB2668, Ref_Kontak!$A:$E, 4, FALSE)), FALSE, TRUE)</f>
        <v>0</v>
      </c>
      <c r="AG2668" t="str">
        <f>_xlfn.IFNA(VLOOKUP(Z2668,Ref_Kontak!H:H,1,FALSE),"FALSE")</f>
        <v>628999007703</v>
      </c>
      <c r="AH2668" t="str">
        <f t="shared" si="415"/>
        <v>METALDET1-LINE 14</v>
      </c>
      <c r="AI2668">
        <f>IF(I2668="violation",COUNTIF($AH$1:AH2668,AH2668),0)</f>
        <v>117</v>
      </c>
      <c r="AJ2668" t="str">
        <f t="shared" si="416"/>
        <v>violation-METALDET1</v>
      </c>
      <c r="AK2668">
        <f>IF(I2668="violation",COUNTIF($AJ$1:AJ2668,AJ2668),FALSE)</f>
        <v>2183</v>
      </c>
      <c r="AL2668">
        <f t="shared" si="417"/>
        <v>0</v>
      </c>
      <c r="AM2668">
        <f t="shared" si="418"/>
        <v>3</v>
      </c>
      <c r="AN2668" t="str">
        <f t="shared" si="419"/>
        <v>ALERT! 3 Violation founded @METALDET1</v>
      </c>
    </row>
    <row r="2669" spans="1:40">
      <c r="A2669" t="s">
        <v>120</v>
      </c>
      <c r="B2669" t="s">
        <v>121</v>
      </c>
      <c r="C2669" t="s">
        <v>1463</v>
      </c>
      <c r="D2669" t="s">
        <v>129</v>
      </c>
      <c r="E2669">
        <v>1</v>
      </c>
      <c r="G2669" t="s">
        <v>130</v>
      </c>
      <c r="I2669" t="s">
        <v>125</v>
      </c>
      <c r="Z2669" t="str">
        <f>IFERROR(MID(AA2669,FIND("-",H2669,1)+1,20),_xlfn.IFNA(VLOOKUP(F2669&amp;"-"&amp;AA2669,Ref_Kontak!$A:$E,4,FALSE),Ref_Kontak!$H$2))</f>
        <v>628999007703</v>
      </c>
      <c r="AA2669" t="str">
        <f t="shared" si="410"/>
        <v/>
      </c>
      <c r="AB2669" t="str">
        <f t="shared" si="411"/>
        <v/>
      </c>
      <c r="AC2669" t="str">
        <f t="shared" si="412"/>
        <v>628999007703</v>
      </c>
      <c r="AD2669" t="str">
        <f t="shared" si="413"/>
        <v>Halo+,+Visual+AI+5S+mendeteksi+Violation%3A+METALDET1-LINE+8</v>
      </c>
      <c r="AE2669" t="str">
        <f t="shared" si="414"/>
        <v>https://web.whatsapp.com/send/?phone=628999007703&amp;text=Halo+,+Visual+AI+5S+mendeteksi+Violation%3A+METALDET1-LINE+8&amp;type=phone_number&amp;app_absent=0</v>
      </c>
      <c r="AF2669" t="b">
        <f>IF(ISNA(VLOOKUP(D2669&amp;"-"&amp;AB2669, Ref_Kontak!$A:$E, 4, FALSE)), FALSE, TRUE)</f>
        <v>0</v>
      </c>
      <c r="AG2669" t="str">
        <f>_xlfn.IFNA(VLOOKUP(Z2669,Ref_Kontak!H:H,1,FALSE),"FALSE")</f>
        <v>628999007703</v>
      </c>
      <c r="AH2669" t="str">
        <f t="shared" si="415"/>
        <v>METALDET1-LINE 8</v>
      </c>
      <c r="AI2669">
        <f>IF(I2669="violation",COUNTIF($AH$1:AH2669,AH2669),0)</f>
        <v>1125</v>
      </c>
      <c r="AJ2669" t="str">
        <f t="shared" si="416"/>
        <v>violation-METALDET1</v>
      </c>
      <c r="AK2669">
        <f>IF(I2669="violation",COUNTIF($AJ$1:AJ2669,AJ2669),FALSE)</f>
        <v>2184</v>
      </c>
      <c r="AL2669">
        <f t="shared" si="417"/>
        <v>0</v>
      </c>
      <c r="AM2669">
        <f t="shared" si="418"/>
        <v>3</v>
      </c>
      <c r="AN2669" t="str">
        <f t="shared" si="419"/>
        <v>ALERT! 3 Violation founded @METALDET1</v>
      </c>
    </row>
    <row r="2670" spans="1:40">
      <c r="A2670" t="s">
        <v>120</v>
      </c>
      <c r="B2670" t="s">
        <v>121</v>
      </c>
      <c r="C2670" t="s">
        <v>1464</v>
      </c>
      <c r="D2670" t="s">
        <v>589</v>
      </c>
      <c r="E2670">
        <v>1</v>
      </c>
      <c r="G2670" t="s">
        <v>130</v>
      </c>
      <c r="I2670" t="s">
        <v>125</v>
      </c>
      <c r="Z2670" t="str">
        <f>IFERROR(MID(AA2670,FIND("-",H2670,1)+1,20),_xlfn.IFNA(VLOOKUP(F2670&amp;"-"&amp;AA2670,Ref_Kontak!$A:$E,4,FALSE),Ref_Kontak!$H$2))</f>
        <v>628999007703</v>
      </c>
      <c r="AA2670" t="str">
        <f t="shared" si="410"/>
        <v/>
      </c>
      <c r="AB2670" t="str">
        <f t="shared" si="411"/>
        <v/>
      </c>
      <c r="AC2670" t="str">
        <f t="shared" si="412"/>
        <v>628999007703</v>
      </c>
      <c r="AD2670" t="str">
        <f t="shared" si="413"/>
        <v>Halo+,+Visual+AI+5S+mendeteksi+Violation%3A+METALDET1-LINE+13</v>
      </c>
      <c r="AE2670" t="str">
        <f t="shared" si="414"/>
        <v>https://web.whatsapp.com/send/?phone=628999007703&amp;text=Halo+,+Visual+AI+5S+mendeteksi+Violation%3A+METALDET1-LINE+13&amp;type=phone_number&amp;app_absent=0</v>
      </c>
      <c r="AF2670" t="b">
        <f>IF(ISNA(VLOOKUP(D2670&amp;"-"&amp;AB2670, Ref_Kontak!$A:$E, 4, FALSE)), FALSE, TRUE)</f>
        <v>0</v>
      </c>
      <c r="AG2670" t="str">
        <f>_xlfn.IFNA(VLOOKUP(Z2670,Ref_Kontak!H:H,1,FALSE),"FALSE")</f>
        <v>628999007703</v>
      </c>
      <c r="AH2670" t="str">
        <f t="shared" si="415"/>
        <v>METALDET1-LINE 13</v>
      </c>
      <c r="AI2670">
        <f>IF(I2670="violation",COUNTIF($AH$1:AH2670,AH2670),0)</f>
        <v>944</v>
      </c>
      <c r="AJ2670" t="str">
        <f t="shared" si="416"/>
        <v>violation-METALDET1</v>
      </c>
      <c r="AK2670">
        <f>IF(I2670="violation",COUNTIF($AJ$1:AJ2670,AJ2670),FALSE)</f>
        <v>2185</v>
      </c>
      <c r="AL2670">
        <f t="shared" si="417"/>
        <v>0</v>
      </c>
      <c r="AM2670">
        <f t="shared" si="418"/>
        <v>3</v>
      </c>
      <c r="AN2670" t="str">
        <f t="shared" si="419"/>
        <v>ALERT! 3 Violation founded @METALDET1</v>
      </c>
    </row>
    <row r="2671" spans="1:40">
      <c r="A2671" t="s">
        <v>120</v>
      </c>
      <c r="B2671" t="s">
        <v>121</v>
      </c>
      <c r="C2671" t="s">
        <v>1464</v>
      </c>
      <c r="D2671" t="s">
        <v>129</v>
      </c>
      <c r="E2671">
        <v>1</v>
      </c>
      <c r="G2671" t="s">
        <v>130</v>
      </c>
      <c r="I2671" t="s">
        <v>125</v>
      </c>
      <c r="Z2671" t="str">
        <f>IFERROR(MID(AA2671,FIND("-",H2671,1)+1,20),_xlfn.IFNA(VLOOKUP(F2671&amp;"-"&amp;AA2671,Ref_Kontak!$A:$E,4,FALSE),Ref_Kontak!$H$2))</f>
        <v>628999007703</v>
      </c>
      <c r="AA2671" t="str">
        <f t="shared" si="410"/>
        <v/>
      </c>
      <c r="AB2671" t="str">
        <f t="shared" si="411"/>
        <v/>
      </c>
      <c r="AC2671" t="str">
        <f t="shared" si="412"/>
        <v>628999007703</v>
      </c>
      <c r="AD2671" t="str">
        <f t="shared" si="413"/>
        <v>Halo+,+Visual+AI+5S+mendeteksi+Violation%3A+METALDET1-LINE+8</v>
      </c>
      <c r="AE2671" t="str">
        <f t="shared" si="414"/>
        <v>https://web.whatsapp.com/send/?phone=628999007703&amp;text=Halo+,+Visual+AI+5S+mendeteksi+Violation%3A+METALDET1-LINE+8&amp;type=phone_number&amp;app_absent=0</v>
      </c>
      <c r="AF2671" t="b">
        <f>IF(ISNA(VLOOKUP(D2671&amp;"-"&amp;AB2671, Ref_Kontak!$A:$E, 4, FALSE)), FALSE, TRUE)</f>
        <v>0</v>
      </c>
      <c r="AG2671" t="str">
        <f>_xlfn.IFNA(VLOOKUP(Z2671,Ref_Kontak!H:H,1,FALSE),"FALSE")</f>
        <v>628999007703</v>
      </c>
      <c r="AH2671" t="str">
        <f t="shared" si="415"/>
        <v>METALDET1-LINE 8</v>
      </c>
      <c r="AI2671">
        <f>IF(I2671="violation",COUNTIF($AH$1:AH2671,AH2671),0)</f>
        <v>1126</v>
      </c>
      <c r="AJ2671" t="str">
        <f t="shared" si="416"/>
        <v>violation-METALDET1</v>
      </c>
      <c r="AK2671">
        <f>IF(I2671="violation",COUNTIF($AJ$1:AJ2671,AJ2671),FALSE)</f>
        <v>2186</v>
      </c>
      <c r="AL2671">
        <f t="shared" si="417"/>
        <v>0</v>
      </c>
      <c r="AM2671">
        <f t="shared" si="418"/>
        <v>3</v>
      </c>
      <c r="AN2671" t="str">
        <f t="shared" si="419"/>
        <v>ALERT! 3 Violation founded @METALDET1</v>
      </c>
    </row>
    <row r="2672" spans="1:40">
      <c r="A2672" t="s">
        <v>120</v>
      </c>
      <c r="B2672" t="s">
        <v>121</v>
      </c>
      <c r="C2672" t="s">
        <v>1464</v>
      </c>
      <c r="D2672" t="s">
        <v>52</v>
      </c>
      <c r="E2672">
        <v>1</v>
      </c>
      <c r="G2672" t="s">
        <v>130</v>
      </c>
      <c r="I2672" t="s">
        <v>125</v>
      </c>
      <c r="Z2672" t="str">
        <f>IFERROR(MID(AA2672,FIND("-",H2672,1)+1,20),_xlfn.IFNA(VLOOKUP(F2672&amp;"-"&amp;AA2672,Ref_Kontak!$A:$E,4,FALSE),Ref_Kontak!$H$2))</f>
        <v>628999007703</v>
      </c>
      <c r="AA2672" t="str">
        <f t="shared" si="410"/>
        <v/>
      </c>
      <c r="AB2672" t="str">
        <f t="shared" si="411"/>
        <v/>
      </c>
      <c r="AC2672" t="str">
        <f t="shared" si="412"/>
        <v>628999007703</v>
      </c>
      <c r="AD2672" t="str">
        <f t="shared" si="413"/>
        <v>Halo+,+Visual+AI+5S+mendeteksi+Violation%3A+METALDET1-LINE+14</v>
      </c>
      <c r="AE2672" t="str">
        <f t="shared" si="414"/>
        <v>https://web.whatsapp.com/send/?phone=628999007703&amp;text=Halo+,+Visual+AI+5S+mendeteksi+Violation%3A+METALDET1-LINE+14&amp;type=phone_number&amp;app_absent=0</v>
      </c>
      <c r="AF2672" t="b">
        <f>IF(ISNA(VLOOKUP(D2672&amp;"-"&amp;AB2672, Ref_Kontak!$A:$E, 4, FALSE)), FALSE, TRUE)</f>
        <v>0</v>
      </c>
      <c r="AG2672" t="str">
        <f>_xlfn.IFNA(VLOOKUP(Z2672,Ref_Kontak!H:H,1,FALSE),"FALSE")</f>
        <v>628999007703</v>
      </c>
      <c r="AH2672" t="str">
        <f t="shared" si="415"/>
        <v>METALDET1-LINE 14</v>
      </c>
      <c r="AI2672">
        <f>IF(I2672="violation",COUNTIF($AH$1:AH2672,AH2672),0)</f>
        <v>118</v>
      </c>
      <c r="AJ2672" t="str">
        <f t="shared" si="416"/>
        <v>violation-METALDET1</v>
      </c>
      <c r="AK2672">
        <f>IF(I2672="violation",COUNTIF($AJ$1:AJ2672,AJ2672),FALSE)</f>
        <v>2187</v>
      </c>
      <c r="AL2672">
        <f t="shared" si="417"/>
        <v>0</v>
      </c>
      <c r="AM2672">
        <f t="shared" si="418"/>
        <v>3</v>
      </c>
      <c r="AN2672" t="str">
        <f t="shared" si="419"/>
        <v>ALERT! 3 Violation founded @METALDET1</v>
      </c>
    </row>
    <row r="2673" spans="1:40">
      <c r="A2673" t="s">
        <v>120</v>
      </c>
      <c r="B2673" t="s">
        <v>121</v>
      </c>
      <c r="C2673" t="s">
        <v>1464</v>
      </c>
      <c r="D2673" t="s">
        <v>589</v>
      </c>
      <c r="E2673">
        <v>1</v>
      </c>
      <c r="G2673" t="s">
        <v>130</v>
      </c>
      <c r="I2673" t="s">
        <v>125</v>
      </c>
      <c r="Z2673" t="str">
        <f>IFERROR(MID(AA2673,FIND("-",H2673,1)+1,20),_xlfn.IFNA(VLOOKUP(F2673&amp;"-"&amp;AA2673,Ref_Kontak!$A:$E,4,FALSE),Ref_Kontak!$H$2))</f>
        <v>628999007703</v>
      </c>
      <c r="AA2673" t="str">
        <f t="shared" si="410"/>
        <v/>
      </c>
      <c r="AB2673" t="str">
        <f t="shared" si="411"/>
        <v/>
      </c>
      <c r="AC2673" t="str">
        <f t="shared" si="412"/>
        <v>628999007703</v>
      </c>
      <c r="AD2673" t="str">
        <f t="shared" si="413"/>
        <v>Halo+,+Visual+AI+5S+mendeteksi+Violation%3A+METALDET1-LINE+13</v>
      </c>
      <c r="AE2673" t="str">
        <f t="shared" si="414"/>
        <v>https://web.whatsapp.com/send/?phone=628999007703&amp;text=Halo+,+Visual+AI+5S+mendeteksi+Violation%3A+METALDET1-LINE+13&amp;type=phone_number&amp;app_absent=0</v>
      </c>
      <c r="AF2673" t="b">
        <f>IF(ISNA(VLOOKUP(D2673&amp;"-"&amp;AB2673, Ref_Kontak!$A:$E, 4, FALSE)), FALSE, TRUE)</f>
        <v>0</v>
      </c>
      <c r="AG2673" t="str">
        <f>_xlfn.IFNA(VLOOKUP(Z2673,Ref_Kontak!H:H,1,FALSE),"FALSE")</f>
        <v>628999007703</v>
      </c>
      <c r="AH2673" t="str">
        <f t="shared" si="415"/>
        <v>METALDET1-LINE 13</v>
      </c>
      <c r="AI2673">
        <f>IF(I2673="violation",COUNTIF($AH$1:AH2673,AH2673),0)</f>
        <v>945</v>
      </c>
      <c r="AJ2673" t="str">
        <f t="shared" si="416"/>
        <v>violation-METALDET1</v>
      </c>
      <c r="AK2673">
        <f>IF(I2673="violation",COUNTIF($AJ$1:AJ2673,AJ2673),FALSE)</f>
        <v>2188</v>
      </c>
      <c r="AL2673">
        <f t="shared" si="417"/>
        <v>0</v>
      </c>
      <c r="AM2673">
        <f t="shared" si="418"/>
        <v>3</v>
      </c>
      <c r="AN2673" t="str">
        <f t="shared" si="419"/>
        <v>ALERT! 3 Violation founded @METALDET1</v>
      </c>
    </row>
    <row r="2674" spans="1:40">
      <c r="A2674" t="s">
        <v>120</v>
      </c>
      <c r="B2674" t="s">
        <v>121</v>
      </c>
      <c r="C2674" t="s">
        <v>1464</v>
      </c>
      <c r="D2674" t="s">
        <v>52</v>
      </c>
      <c r="E2674">
        <v>1</v>
      </c>
      <c r="G2674" t="s">
        <v>130</v>
      </c>
      <c r="I2674" t="s">
        <v>125</v>
      </c>
      <c r="Z2674" t="str">
        <f>IFERROR(MID(AA2674,FIND("-",H2674,1)+1,20),_xlfn.IFNA(VLOOKUP(F2674&amp;"-"&amp;AA2674,Ref_Kontak!$A:$E,4,FALSE),Ref_Kontak!$H$2))</f>
        <v>628999007703</v>
      </c>
      <c r="AA2674" t="str">
        <f t="shared" si="410"/>
        <v/>
      </c>
      <c r="AB2674" t="str">
        <f t="shared" si="411"/>
        <v/>
      </c>
      <c r="AC2674" t="str">
        <f t="shared" si="412"/>
        <v>628999007703</v>
      </c>
      <c r="AD2674" t="str">
        <f t="shared" si="413"/>
        <v>Halo+,+Visual+AI+5S+mendeteksi+Violation%3A+METALDET1-LINE+14</v>
      </c>
      <c r="AE2674" t="str">
        <f t="shared" si="414"/>
        <v>https://web.whatsapp.com/send/?phone=628999007703&amp;text=Halo+,+Visual+AI+5S+mendeteksi+Violation%3A+METALDET1-LINE+14&amp;type=phone_number&amp;app_absent=0</v>
      </c>
      <c r="AF2674" t="b">
        <f>IF(ISNA(VLOOKUP(D2674&amp;"-"&amp;AB2674, Ref_Kontak!$A:$E, 4, FALSE)), FALSE, TRUE)</f>
        <v>0</v>
      </c>
      <c r="AG2674" t="str">
        <f>_xlfn.IFNA(VLOOKUP(Z2674,Ref_Kontak!H:H,1,FALSE),"FALSE")</f>
        <v>628999007703</v>
      </c>
      <c r="AH2674" t="str">
        <f t="shared" si="415"/>
        <v>METALDET1-LINE 14</v>
      </c>
      <c r="AI2674">
        <f>IF(I2674="violation",COUNTIF($AH$1:AH2674,AH2674),0)</f>
        <v>119</v>
      </c>
      <c r="AJ2674" t="str">
        <f t="shared" si="416"/>
        <v>violation-METALDET1</v>
      </c>
      <c r="AK2674">
        <f>IF(I2674="violation",COUNTIF($AJ$1:AJ2674,AJ2674),FALSE)</f>
        <v>2189</v>
      </c>
      <c r="AL2674">
        <f t="shared" si="417"/>
        <v>0</v>
      </c>
      <c r="AM2674">
        <f t="shared" si="418"/>
        <v>3</v>
      </c>
      <c r="AN2674" t="str">
        <f t="shared" si="419"/>
        <v>ALERT! 3 Violation founded @METALDET1</v>
      </c>
    </row>
    <row r="2675" spans="1:40">
      <c r="A2675" t="s">
        <v>120</v>
      </c>
      <c r="B2675" t="s">
        <v>121</v>
      </c>
      <c r="C2675" t="s">
        <v>1465</v>
      </c>
      <c r="D2675" t="s">
        <v>129</v>
      </c>
      <c r="E2675">
        <v>1</v>
      </c>
      <c r="G2675" t="s">
        <v>130</v>
      </c>
      <c r="I2675" t="s">
        <v>125</v>
      </c>
      <c r="Z2675" t="str">
        <f>IFERROR(MID(AA2675,FIND("-",H2675,1)+1,20),_xlfn.IFNA(VLOOKUP(F2675&amp;"-"&amp;AA2675,Ref_Kontak!$A:$E,4,FALSE),Ref_Kontak!$H$2))</f>
        <v>628999007703</v>
      </c>
      <c r="AA2675" t="str">
        <f t="shared" si="410"/>
        <v/>
      </c>
      <c r="AB2675" t="str">
        <f t="shared" si="411"/>
        <v/>
      </c>
      <c r="AC2675" t="str">
        <f t="shared" si="412"/>
        <v>628999007703</v>
      </c>
      <c r="AD2675" t="str">
        <f t="shared" si="413"/>
        <v>Halo+,+Visual+AI+5S+mendeteksi+Violation%3A+METALDET1-LINE+8</v>
      </c>
      <c r="AE2675" t="str">
        <f t="shared" si="414"/>
        <v>https://web.whatsapp.com/send/?phone=628999007703&amp;text=Halo+,+Visual+AI+5S+mendeteksi+Violation%3A+METALDET1-LINE+8&amp;type=phone_number&amp;app_absent=0</v>
      </c>
      <c r="AF2675" t="b">
        <f>IF(ISNA(VLOOKUP(D2675&amp;"-"&amp;AB2675, Ref_Kontak!$A:$E, 4, FALSE)), FALSE, TRUE)</f>
        <v>0</v>
      </c>
      <c r="AG2675" t="str">
        <f>_xlfn.IFNA(VLOOKUP(Z2675,Ref_Kontak!H:H,1,FALSE),"FALSE")</f>
        <v>628999007703</v>
      </c>
      <c r="AH2675" t="str">
        <f t="shared" si="415"/>
        <v>METALDET1-LINE 8</v>
      </c>
      <c r="AI2675">
        <f>IF(I2675="violation",COUNTIF($AH$1:AH2675,AH2675),0)</f>
        <v>1127</v>
      </c>
      <c r="AJ2675" t="str">
        <f t="shared" si="416"/>
        <v>violation-METALDET1</v>
      </c>
      <c r="AK2675">
        <f>IF(I2675="violation",COUNTIF($AJ$1:AJ2675,AJ2675),FALSE)</f>
        <v>2190</v>
      </c>
      <c r="AL2675">
        <f t="shared" si="417"/>
        <v>0</v>
      </c>
      <c r="AM2675">
        <f t="shared" si="418"/>
        <v>3</v>
      </c>
      <c r="AN2675" t="str">
        <f t="shared" si="419"/>
        <v>ALERT! 3 Violation founded @METALDET1</v>
      </c>
    </row>
    <row r="2676" spans="1:40">
      <c r="A2676" t="s">
        <v>120</v>
      </c>
      <c r="B2676" t="s">
        <v>121</v>
      </c>
      <c r="C2676" t="s">
        <v>1466</v>
      </c>
      <c r="D2676" t="s">
        <v>589</v>
      </c>
      <c r="E2676">
        <v>1</v>
      </c>
      <c r="G2676" t="s">
        <v>130</v>
      </c>
      <c r="I2676" t="s">
        <v>125</v>
      </c>
      <c r="Z2676" t="str">
        <f>IFERROR(MID(AA2676,FIND("-",H2676,1)+1,20),_xlfn.IFNA(VLOOKUP(F2676&amp;"-"&amp;AA2676,Ref_Kontak!$A:$E,4,FALSE),Ref_Kontak!$H$2))</f>
        <v>628999007703</v>
      </c>
      <c r="AA2676" t="str">
        <f t="shared" si="410"/>
        <v/>
      </c>
      <c r="AB2676" t="str">
        <f t="shared" si="411"/>
        <v/>
      </c>
      <c r="AC2676" t="str">
        <f t="shared" si="412"/>
        <v>628999007703</v>
      </c>
      <c r="AD2676" t="str">
        <f t="shared" si="413"/>
        <v>Halo+,+Visual+AI+5S+mendeteksi+Violation%3A+METALDET1-LINE+13</v>
      </c>
      <c r="AE2676" t="str">
        <f t="shared" si="414"/>
        <v>https://web.whatsapp.com/send/?phone=628999007703&amp;text=Halo+,+Visual+AI+5S+mendeteksi+Violation%3A+METALDET1-LINE+13&amp;type=phone_number&amp;app_absent=0</v>
      </c>
      <c r="AF2676" t="b">
        <f>IF(ISNA(VLOOKUP(D2676&amp;"-"&amp;AB2676, Ref_Kontak!$A:$E, 4, FALSE)), FALSE, TRUE)</f>
        <v>0</v>
      </c>
      <c r="AG2676" t="str">
        <f>_xlfn.IFNA(VLOOKUP(Z2676,Ref_Kontak!H:H,1,FALSE),"FALSE")</f>
        <v>628999007703</v>
      </c>
      <c r="AH2676" t="str">
        <f t="shared" si="415"/>
        <v>METALDET1-LINE 13</v>
      </c>
      <c r="AI2676">
        <f>IF(I2676="violation",COUNTIF($AH$1:AH2676,AH2676),0)</f>
        <v>946</v>
      </c>
      <c r="AJ2676" t="str">
        <f t="shared" si="416"/>
        <v>violation-METALDET1</v>
      </c>
      <c r="AK2676">
        <f>IF(I2676="violation",COUNTIF($AJ$1:AJ2676,AJ2676),FALSE)</f>
        <v>2191</v>
      </c>
      <c r="AL2676">
        <f t="shared" si="417"/>
        <v>0</v>
      </c>
      <c r="AM2676">
        <f t="shared" si="418"/>
        <v>3</v>
      </c>
      <c r="AN2676" t="str">
        <f t="shared" si="419"/>
        <v>ALERT! 3 Violation founded @METALDET1</v>
      </c>
    </row>
    <row r="2677" spans="1:40">
      <c r="A2677" t="s">
        <v>120</v>
      </c>
      <c r="B2677" t="s">
        <v>121</v>
      </c>
      <c r="C2677" t="s">
        <v>1466</v>
      </c>
      <c r="D2677" t="s">
        <v>129</v>
      </c>
      <c r="E2677">
        <v>1</v>
      </c>
      <c r="G2677" t="s">
        <v>130</v>
      </c>
      <c r="I2677" t="s">
        <v>125</v>
      </c>
      <c r="Z2677" t="str">
        <f>IFERROR(MID(AA2677,FIND("-",H2677,1)+1,20),_xlfn.IFNA(VLOOKUP(F2677&amp;"-"&amp;AA2677,Ref_Kontak!$A:$E,4,FALSE),Ref_Kontak!$H$2))</f>
        <v>628999007703</v>
      </c>
      <c r="AA2677" t="str">
        <f t="shared" si="410"/>
        <v/>
      </c>
      <c r="AB2677" t="str">
        <f t="shared" si="411"/>
        <v/>
      </c>
      <c r="AC2677" t="str">
        <f t="shared" si="412"/>
        <v>628999007703</v>
      </c>
      <c r="AD2677" t="str">
        <f t="shared" si="413"/>
        <v>Halo+,+Visual+AI+5S+mendeteksi+Violation%3A+METALDET1-LINE+8</v>
      </c>
      <c r="AE2677" t="str">
        <f t="shared" si="414"/>
        <v>https://web.whatsapp.com/send/?phone=628999007703&amp;text=Halo+,+Visual+AI+5S+mendeteksi+Violation%3A+METALDET1-LINE+8&amp;type=phone_number&amp;app_absent=0</v>
      </c>
      <c r="AF2677" t="b">
        <f>IF(ISNA(VLOOKUP(D2677&amp;"-"&amp;AB2677, Ref_Kontak!$A:$E, 4, FALSE)), FALSE, TRUE)</f>
        <v>0</v>
      </c>
      <c r="AG2677" t="str">
        <f>_xlfn.IFNA(VLOOKUP(Z2677,Ref_Kontak!H:H,1,FALSE),"FALSE")</f>
        <v>628999007703</v>
      </c>
      <c r="AH2677" t="str">
        <f t="shared" si="415"/>
        <v>METALDET1-LINE 8</v>
      </c>
      <c r="AI2677">
        <f>IF(I2677="violation",COUNTIF($AH$1:AH2677,AH2677),0)</f>
        <v>1128</v>
      </c>
      <c r="AJ2677" t="str">
        <f t="shared" si="416"/>
        <v>violation-METALDET1</v>
      </c>
      <c r="AK2677">
        <f>IF(I2677="violation",COUNTIF($AJ$1:AJ2677,AJ2677),FALSE)</f>
        <v>2192</v>
      </c>
      <c r="AL2677">
        <f t="shared" si="417"/>
        <v>0</v>
      </c>
      <c r="AM2677">
        <f t="shared" si="418"/>
        <v>3</v>
      </c>
      <c r="AN2677" t="str">
        <f t="shared" si="419"/>
        <v>ALERT! 3 Violation founded @METALDET1</v>
      </c>
    </row>
    <row r="2678" spans="1:40">
      <c r="A2678" t="s">
        <v>120</v>
      </c>
      <c r="B2678" t="s">
        <v>121</v>
      </c>
      <c r="C2678" t="s">
        <v>1466</v>
      </c>
      <c r="D2678" t="s">
        <v>52</v>
      </c>
      <c r="E2678">
        <v>1</v>
      </c>
      <c r="G2678" t="s">
        <v>130</v>
      </c>
      <c r="I2678" t="s">
        <v>125</v>
      </c>
      <c r="Z2678" t="str">
        <f>IFERROR(MID(AA2678,FIND("-",H2678,1)+1,20),_xlfn.IFNA(VLOOKUP(F2678&amp;"-"&amp;AA2678,Ref_Kontak!$A:$E,4,FALSE),Ref_Kontak!$H$2))</f>
        <v>628999007703</v>
      </c>
      <c r="AA2678" t="str">
        <f t="shared" si="410"/>
        <v/>
      </c>
      <c r="AB2678" t="str">
        <f t="shared" si="411"/>
        <v/>
      </c>
      <c r="AC2678" t="str">
        <f t="shared" si="412"/>
        <v>628999007703</v>
      </c>
      <c r="AD2678" t="str">
        <f t="shared" si="413"/>
        <v>Halo+,+Visual+AI+5S+mendeteksi+Violation%3A+METALDET1-LINE+14</v>
      </c>
      <c r="AE2678" t="str">
        <f t="shared" si="414"/>
        <v>https://web.whatsapp.com/send/?phone=628999007703&amp;text=Halo+,+Visual+AI+5S+mendeteksi+Violation%3A+METALDET1-LINE+14&amp;type=phone_number&amp;app_absent=0</v>
      </c>
      <c r="AF2678" t="b">
        <f>IF(ISNA(VLOOKUP(D2678&amp;"-"&amp;AB2678, Ref_Kontak!$A:$E, 4, FALSE)), FALSE, TRUE)</f>
        <v>0</v>
      </c>
      <c r="AG2678" t="str">
        <f>_xlfn.IFNA(VLOOKUP(Z2678,Ref_Kontak!H:H,1,FALSE),"FALSE")</f>
        <v>628999007703</v>
      </c>
      <c r="AH2678" t="str">
        <f t="shared" si="415"/>
        <v>METALDET1-LINE 14</v>
      </c>
      <c r="AI2678">
        <f>IF(I2678="violation",COUNTIF($AH$1:AH2678,AH2678),0)</f>
        <v>120</v>
      </c>
      <c r="AJ2678" t="str">
        <f t="shared" si="416"/>
        <v>violation-METALDET1</v>
      </c>
      <c r="AK2678">
        <f>IF(I2678="violation",COUNTIF($AJ$1:AJ2678,AJ2678),FALSE)</f>
        <v>2193</v>
      </c>
      <c r="AL2678">
        <f t="shared" si="417"/>
        <v>0</v>
      </c>
      <c r="AM2678">
        <f t="shared" si="418"/>
        <v>3</v>
      </c>
      <c r="AN2678" t="str">
        <f t="shared" si="419"/>
        <v>ALERT! 3 Violation founded @METALDET1</v>
      </c>
    </row>
    <row r="2679" spans="1:40">
      <c r="A2679" t="s">
        <v>120</v>
      </c>
      <c r="B2679" t="s">
        <v>121</v>
      </c>
      <c r="C2679" t="s">
        <v>1467</v>
      </c>
      <c r="D2679" t="s">
        <v>129</v>
      </c>
      <c r="E2679">
        <v>1</v>
      </c>
      <c r="G2679" t="s">
        <v>130</v>
      </c>
      <c r="I2679" t="s">
        <v>125</v>
      </c>
      <c r="Z2679" t="str">
        <f>IFERROR(MID(AA2679,FIND("-",H2679,1)+1,20),_xlfn.IFNA(VLOOKUP(F2679&amp;"-"&amp;AA2679,Ref_Kontak!$A:$E,4,FALSE),Ref_Kontak!$H$2))</f>
        <v>628999007703</v>
      </c>
      <c r="AA2679" t="str">
        <f t="shared" si="410"/>
        <v/>
      </c>
      <c r="AB2679" t="str">
        <f t="shared" si="411"/>
        <v/>
      </c>
      <c r="AC2679" t="str">
        <f t="shared" si="412"/>
        <v>628999007703</v>
      </c>
      <c r="AD2679" t="str">
        <f t="shared" si="413"/>
        <v>Halo+,+Visual+AI+5S+mendeteksi+Violation%3A+METALDET1-LINE+8</v>
      </c>
      <c r="AE2679" t="str">
        <f t="shared" si="414"/>
        <v>https://web.whatsapp.com/send/?phone=628999007703&amp;text=Halo+,+Visual+AI+5S+mendeteksi+Violation%3A+METALDET1-LINE+8&amp;type=phone_number&amp;app_absent=0</v>
      </c>
      <c r="AF2679" t="b">
        <f>IF(ISNA(VLOOKUP(D2679&amp;"-"&amp;AB2679, Ref_Kontak!$A:$E, 4, FALSE)), FALSE, TRUE)</f>
        <v>0</v>
      </c>
      <c r="AG2679" t="str">
        <f>_xlfn.IFNA(VLOOKUP(Z2679,Ref_Kontak!H:H,1,FALSE),"FALSE")</f>
        <v>628999007703</v>
      </c>
      <c r="AH2679" t="str">
        <f t="shared" si="415"/>
        <v>METALDET1-LINE 8</v>
      </c>
      <c r="AI2679">
        <f>IF(I2679="violation",COUNTIF($AH$1:AH2679,AH2679),0)</f>
        <v>1129</v>
      </c>
      <c r="AJ2679" t="str">
        <f t="shared" si="416"/>
        <v>violation-METALDET1</v>
      </c>
      <c r="AK2679">
        <f>IF(I2679="violation",COUNTIF($AJ$1:AJ2679,AJ2679),FALSE)</f>
        <v>2194</v>
      </c>
      <c r="AL2679">
        <f t="shared" si="417"/>
        <v>0</v>
      </c>
      <c r="AM2679">
        <f t="shared" si="418"/>
        <v>3</v>
      </c>
      <c r="AN2679" t="str">
        <f t="shared" si="419"/>
        <v>ALERT! 3 Violation founded @METALDET1</v>
      </c>
    </row>
    <row r="2680" spans="1:40">
      <c r="A2680" t="s">
        <v>120</v>
      </c>
      <c r="B2680" t="s">
        <v>121</v>
      </c>
      <c r="C2680" t="s">
        <v>1467</v>
      </c>
      <c r="D2680" t="s">
        <v>589</v>
      </c>
      <c r="E2680">
        <v>1</v>
      </c>
      <c r="G2680" t="s">
        <v>130</v>
      </c>
      <c r="I2680" t="s">
        <v>125</v>
      </c>
      <c r="Z2680" t="str">
        <f>IFERROR(MID(AA2680,FIND("-",H2680,1)+1,20),_xlfn.IFNA(VLOOKUP(F2680&amp;"-"&amp;AA2680,Ref_Kontak!$A:$E,4,FALSE),Ref_Kontak!$H$2))</f>
        <v>628999007703</v>
      </c>
      <c r="AA2680" t="str">
        <f t="shared" si="410"/>
        <v/>
      </c>
      <c r="AB2680" t="str">
        <f t="shared" si="411"/>
        <v/>
      </c>
      <c r="AC2680" t="str">
        <f t="shared" si="412"/>
        <v>628999007703</v>
      </c>
      <c r="AD2680" t="str">
        <f t="shared" si="413"/>
        <v>Halo+,+Visual+AI+5S+mendeteksi+Violation%3A+METALDET1-LINE+13</v>
      </c>
      <c r="AE2680" t="str">
        <f t="shared" si="414"/>
        <v>https://web.whatsapp.com/send/?phone=628999007703&amp;text=Halo+,+Visual+AI+5S+mendeteksi+Violation%3A+METALDET1-LINE+13&amp;type=phone_number&amp;app_absent=0</v>
      </c>
      <c r="AF2680" t="b">
        <f>IF(ISNA(VLOOKUP(D2680&amp;"-"&amp;AB2680, Ref_Kontak!$A:$E, 4, FALSE)), FALSE, TRUE)</f>
        <v>0</v>
      </c>
      <c r="AG2680" t="str">
        <f>_xlfn.IFNA(VLOOKUP(Z2680,Ref_Kontak!H:H,1,FALSE),"FALSE")</f>
        <v>628999007703</v>
      </c>
      <c r="AH2680" t="str">
        <f t="shared" si="415"/>
        <v>METALDET1-LINE 13</v>
      </c>
      <c r="AI2680">
        <f>IF(I2680="violation",COUNTIF($AH$1:AH2680,AH2680),0)</f>
        <v>947</v>
      </c>
      <c r="AJ2680" t="str">
        <f t="shared" si="416"/>
        <v>violation-METALDET1</v>
      </c>
      <c r="AK2680">
        <f>IF(I2680="violation",COUNTIF($AJ$1:AJ2680,AJ2680),FALSE)</f>
        <v>2195</v>
      </c>
      <c r="AL2680">
        <f t="shared" si="417"/>
        <v>0</v>
      </c>
      <c r="AM2680">
        <f t="shared" si="418"/>
        <v>3</v>
      </c>
      <c r="AN2680" t="str">
        <f t="shared" si="419"/>
        <v>ALERT! 3 Violation founded @METALDET1</v>
      </c>
    </row>
    <row r="2681" spans="1:40">
      <c r="A2681" t="s">
        <v>120</v>
      </c>
      <c r="B2681" t="s">
        <v>121</v>
      </c>
      <c r="C2681" t="s">
        <v>1467</v>
      </c>
      <c r="D2681" t="s">
        <v>52</v>
      </c>
      <c r="E2681">
        <v>1</v>
      </c>
      <c r="G2681" t="s">
        <v>130</v>
      </c>
      <c r="I2681" t="s">
        <v>125</v>
      </c>
      <c r="Z2681" t="str">
        <f>IFERROR(MID(AA2681,FIND("-",H2681,1)+1,20),_xlfn.IFNA(VLOOKUP(F2681&amp;"-"&amp;AA2681,Ref_Kontak!$A:$E,4,FALSE),Ref_Kontak!$H$2))</f>
        <v>628999007703</v>
      </c>
      <c r="AA2681" t="str">
        <f t="shared" si="410"/>
        <v/>
      </c>
      <c r="AB2681" t="str">
        <f t="shared" si="411"/>
        <v/>
      </c>
      <c r="AC2681" t="str">
        <f t="shared" si="412"/>
        <v>628999007703</v>
      </c>
      <c r="AD2681" t="str">
        <f t="shared" si="413"/>
        <v>Halo+,+Visual+AI+5S+mendeteksi+Violation%3A+METALDET1-LINE+14</v>
      </c>
      <c r="AE2681" t="str">
        <f t="shared" si="414"/>
        <v>https://web.whatsapp.com/send/?phone=628999007703&amp;text=Halo+,+Visual+AI+5S+mendeteksi+Violation%3A+METALDET1-LINE+14&amp;type=phone_number&amp;app_absent=0</v>
      </c>
      <c r="AF2681" t="b">
        <f>IF(ISNA(VLOOKUP(D2681&amp;"-"&amp;AB2681, Ref_Kontak!$A:$E, 4, FALSE)), FALSE, TRUE)</f>
        <v>0</v>
      </c>
      <c r="AG2681" t="str">
        <f>_xlfn.IFNA(VLOOKUP(Z2681,Ref_Kontak!H:H,1,FALSE),"FALSE")</f>
        <v>628999007703</v>
      </c>
      <c r="AH2681" t="str">
        <f t="shared" si="415"/>
        <v>METALDET1-LINE 14</v>
      </c>
      <c r="AI2681">
        <f>IF(I2681="violation",COUNTIF($AH$1:AH2681,AH2681),0)</f>
        <v>121</v>
      </c>
      <c r="AJ2681" t="str">
        <f t="shared" si="416"/>
        <v>violation-METALDET1</v>
      </c>
      <c r="AK2681">
        <f>IF(I2681="violation",COUNTIF($AJ$1:AJ2681,AJ2681),FALSE)</f>
        <v>2196</v>
      </c>
      <c r="AL2681">
        <f t="shared" si="417"/>
        <v>0</v>
      </c>
      <c r="AM2681">
        <f t="shared" si="418"/>
        <v>3</v>
      </c>
      <c r="AN2681" t="str">
        <f t="shared" si="419"/>
        <v>ALERT! 3 Violation founded @METALDET1</v>
      </c>
    </row>
    <row r="2682" spans="1:40">
      <c r="A2682" t="s">
        <v>120</v>
      </c>
      <c r="B2682" t="s">
        <v>121</v>
      </c>
      <c r="C2682" t="s">
        <v>1468</v>
      </c>
      <c r="D2682" t="s">
        <v>129</v>
      </c>
      <c r="E2682">
        <v>1</v>
      </c>
      <c r="G2682" t="s">
        <v>130</v>
      </c>
      <c r="I2682" t="s">
        <v>125</v>
      </c>
      <c r="Z2682" t="str">
        <f>IFERROR(MID(AA2682,FIND("-",H2682,1)+1,20),_xlfn.IFNA(VLOOKUP(F2682&amp;"-"&amp;AA2682,Ref_Kontak!$A:$E,4,FALSE),Ref_Kontak!$H$2))</f>
        <v>628999007703</v>
      </c>
      <c r="AA2682" t="str">
        <f t="shared" si="410"/>
        <v/>
      </c>
      <c r="AB2682" t="str">
        <f t="shared" si="411"/>
        <v/>
      </c>
      <c r="AC2682" t="str">
        <f t="shared" si="412"/>
        <v>628999007703</v>
      </c>
      <c r="AD2682" t="str">
        <f t="shared" si="413"/>
        <v>Halo+,+Visual+AI+5S+mendeteksi+Violation%3A+METALDET1-LINE+8</v>
      </c>
      <c r="AE2682" t="str">
        <f t="shared" si="414"/>
        <v>https://web.whatsapp.com/send/?phone=628999007703&amp;text=Halo+,+Visual+AI+5S+mendeteksi+Violation%3A+METALDET1-LINE+8&amp;type=phone_number&amp;app_absent=0</v>
      </c>
      <c r="AF2682" t="b">
        <f>IF(ISNA(VLOOKUP(D2682&amp;"-"&amp;AB2682, Ref_Kontak!$A:$E, 4, FALSE)), FALSE, TRUE)</f>
        <v>0</v>
      </c>
      <c r="AG2682" t="str">
        <f>_xlfn.IFNA(VLOOKUP(Z2682,Ref_Kontak!H:H,1,FALSE),"FALSE")</f>
        <v>628999007703</v>
      </c>
      <c r="AH2682" t="str">
        <f t="shared" si="415"/>
        <v>METALDET1-LINE 8</v>
      </c>
      <c r="AI2682">
        <f>IF(I2682="violation",COUNTIF($AH$1:AH2682,AH2682),0)</f>
        <v>1130</v>
      </c>
      <c r="AJ2682" t="str">
        <f t="shared" si="416"/>
        <v>violation-METALDET1</v>
      </c>
      <c r="AK2682">
        <f>IF(I2682="violation",COUNTIF($AJ$1:AJ2682,AJ2682),FALSE)</f>
        <v>2197</v>
      </c>
      <c r="AL2682">
        <f t="shared" si="417"/>
        <v>0</v>
      </c>
      <c r="AM2682">
        <f t="shared" si="418"/>
        <v>3</v>
      </c>
      <c r="AN2682" t="str">
        <f t="shared" si="419"/>
        <v>ALERT! 3 Violation founded @METALDET1</v>
      </c>
    </row>
    <row r="2683" spans="1:40">
      <c r="A2683" t="s">
        <v>120</v>
      </c>
      <c r="B2683" t="s">
        <v>121</v>
      </c>
      <c r="C2683" t="s">
        <v>1469</v>
      </c>
      <c r="D2683" t="s">
        <v>589</v>
      </c>
      <c r="E2683">
        <v>1</v>
      </c>
      <c r="G2683" t="s">
        <v>130</v>
      </c>
      <c r="I2683" t="s">
        <v>125</v>
      </c>
      <c r="Z2683" t="str">
        <f>IFERROR(MID(AA2683,FIND("-",H2683,1)+1,20),_xlfn.IFNA(VLOOKUP(F2683&amp;"-"&amp;AA2683,Ref_Kontak!$A:$E,4,FALSE),Ref_Kontak!$H$2))</f>
        <v>628999007703</v>
      </c>
      <c r="AA2683" t="str">
        <f t="shared" si="410"/>
        <v/>
      </c>
      <c r="AB2683" t="str">
        <f t="shared" si="411"/>
        <v/>
      </c>
      <c r="AC2683" t="str">
        <f t="shared" si="412"/>
        <v>628999007703</v>
      </c>
      <c r="AD2683" t="str">
        <f t="shared" si="413"/>
        <v>Halo+,+Visual+AI+5S+mendeteksi+Violation%3A+METALDET1-LINE+13</v>
      </c>
      <c r="AE2683" t="str">
        <f t="shared" si="414"/>
        <v>https://web.whatsapp.com/send/?phone=628999007703&amp;text=Halo+,+Visual+AI+5S+mendeteksi+Violation%3A+METALDET1-LINE+13&amp;type=phone_number&amp;app_absent=0</v>
      </c>
      <c r="AF2683" t="b">
        <f>IF(ISNA(VLOOKUP(D2683&amp;"-"&amp;AB2683, Ref_Kontak!$A:$E, 4, FALSE)), FALSE, TRUE)</f>
        <v>0</v>
      </c>
      <c r="AG2683" t="str">
        <f>_xlfn.IFNA(VLOOKUP(Z2683,Ref_Kontak!H:H,1,FALSE),"FALSE")</f>
        <v>628999007703</v>
      </c>
      <c r="AH2683" t="str">
        <f t="shared" si="415"/>
        <v>METALDET1-LINE 13</v>
      </c>
      <c r="AI2683">
        <f>IF(I2683="violation",COUNTIF($AH$1:AH2683,AH2683),0)</f>
        <v>948</v>
      </c>
      <c r="AJ2683" t="str">
        <f t="shared" si="416"/>
        <v>violation-METALDET1</v>
      </c>
      <c r="AK2683">
        <f>IF(I2683="violation",COUNTIF($AJ$1:AJ2683,AJ2683),FALSE)</f>
        <v>2198</v>
      </c>
      <c r="AL2683">
        <f t="shared" si="417"/>
        <v>0</v>
      </c>
      <c r="AM2683">
        <f t="shared" si="418"/>
        <v>3</v>
      </c>
      <c r="AN2683" t="str">
        <f t="shared" si="419"/>
        <v>ALERT! 3 Violation founded @METALDET1</v>
      </c>
    </row>
    <row r="2684" spans="1:40">
      <c r="A2684" t="s">
        <v>120</v>
      </c>
      <c r="B2684" t="s">
        <v>121</v>
      </c>
      <c r="C2684" t="s">
        <v>1469</v>
      </c>
      <c r="D2684" t="s">
        <v>129</v>
      </c>
      <c r="E2684">
        <v>1</v>
      </c>
      <c r="G2684" t="s">
        <v>130</v>
      </c>
      <c r="I2684" t="s">
        <v>125</v>
      </c>
      <c r="Z2684" t="str">
        <f>IFERROR(MID(AA2684,FIND("-",H2684,1)+1,20),_xlfn.IFNA(VLOOKUP(F2684&amp;"-"&amp;AA2684,Ref_Kontak!$A:$E,4,FALSE),Ref_Kontak!$H$2))</f>
        <v>628999007703</v>
      </c>
      <c r="AA2684" t="str">
        <f t="shared" si="410"/>
        <v/>
      </c>
      <c r="AB2684" t="str">
        <f t="shared" si="411"/>
        <v/>
      </c>
      <c r="AC2684" t="str">
        <f t="shared" si="412"/>
        <v>628999007703</v>
      </c>
      <c r="AD2684" t="str">
        <f t="shared" si="413"/>
        <v>Halo+,+Visual+AI+5S+mendeteksi+Violation%3A+METALDET1-LINE+8</v>
      </c>
      <c r="AE2684" t="str">
        <f t="shared" si="414"/>
        <v>https://web.whatsapp.com/send/?phone=628999007703&amp;text=Halo+,+Visual+AI+5S+mendeteksi+Violation%3A+METALDET1-LINE+8&amp;type=phone_number&amp;app_absent=0</v>
      </c>
      <c r="AF2684" t="b">
        <f>IF(ISNA(VLOOKUP(D2684&amp;"-"&amp;AB2684, Ref_Kontak!$A:$E, 4, FALSE)), FALSE, TRUE)</f>
        <v>0</v>
      </c>
      <c r="AG2684" t="str">
        <f>_xlfn.IFNA(VLOOKUP(Z2684,Ref_Kontak!H:H,1,FALSE),"FALSE")</f>
        <v>628999007703</v>
      </c>
      <c r="AH2684" t="str">
        <f t="shared" si="415"/>
        <v>METALDET1-LINE 8</v>
      </c>
      <c r="AI2684">
        <f>IF(I2684="violation",COUNTIF($AH$1:AH2684,AH2684),0)</f>
        <v>1131</v>
      </c>
      <c r="AJ2684" t="str">
        <f t="shared" si="416"/>
        <v>violation-METALDET1</v>
      </c>
      <c r="AK2684">
        <f>IF(I2684="violation",COUNTIF($AJ$1:AJ2684,AJ2684),FALSE)</f>
        <v>2199</v>
      </c>
      <c r="AL2684">
        <f t="shared" si="417"/>
        <v>0</v>
      </c>
      <c r="AM2684">
        <f t="shared" si="418"/>
        <v>3</v>
      </c>
      <c r="AN2684" t="str">
        <f t="shared" si="419"/>
        <v>ALERT! 3 Violation founded @METALDET1</v>
      </c>
    </row>
    <row r="2685" spans="1:40">
      <c r="A2685" t="s">
        <v>120</v>
      </c>
      <c r="B2685" t="s">
        <v>121</v>
      </c>
      <c r="C2685" t="s">
        <v>1469</v>
      </c>
      <c r="D2685" t="s">
        <v>52</v>
      </c>
      <c r="E2685">
        <v>1</v>
      </c>
      <c r="G2685" t="s">
        <v>130</v>
      </c>
      <c r="I2685" t="s">
        <v>125</v>
      </c>
      <c r="Z2685" t="str">
        <f>IFERROR(MID(AA2685,FIND("-",H2685,1)+1,20),_xlfn.IFNA(VLOOKUP(F2685&amp;"-"&amp;AA2685,Ref_Kontak!$A:$E,4,FALSE),Ref_Kontak!$H$2))</f>
        <v>628999007703</v>
      </c>
      <c r="AA2685" t="str">
        <f t="shared" si="410"/>
        <v/>
      </c>
      <c r="AB2685" t="str">
        <f t="shared" si="411"/>
        <v/>
      </c>
      <c r="AC2685" t="str">
        <f t="shared" si="412"/>
        <v>628999007703</v>
      </c>
      <c r="AD2685" t="str">
        <f t="shared" si="413"/>
        <v>Halo+,+Visual+AI+5S+mendeteksi+Violation%3A+METALDET1-LINE+14</v>
      </c>
      <c r="AE2685" t="str">
        <f t="shared" si="414"/>
        <v>https://web.whatsapp.com/send/?phone=628999007703&amp;text=Halo+,+Visual+AI+5S+mendeteksi+Violation%3A+METALDET1-LINE+14&amp;type=phone_number&amp;app_absent=0</v>
      </c>
      <c r="AF2685" t="b">
        <f>IF(ISNA(VLOOKUP(D2685&amp;"-"&amp;AB2685, Ref_Kontak!$A:$E, 4, FALSE)), FALSE, TRUE)</f>
        <v>0</v>
      </c>
      <c r="AG2685" t="str">
        <f>_xlfn.IFNA(VLOOKUP(Z2685,Ref_Kontak!H:H,1,FALSE),"FALSE")</f>
        <v>628999007703</v>
      </c>
      <c r="AH2685" t="str">
        <f t="shared" si="415"/>
        <v>METALDET1-LINE 14</v>
      </c>
      <c r="AI2685">
        <f>IF(I2685="violation",COUNTIF($AH$1:AH2685,AH2685),0)</f>
        <v>122</v>
      </c>
      <c r="AJ2685" t="str">
        <f t="shared" si="416"/>
        <v>violation-METALDET1</v>
      </c>
      <c r="AK2685">
        <f>IF(I2685="violation",COUNTIF($AJ$1:AJ2685,AJ2685),FALSE)</f>
        <v>2200</v>
      </c>
      <c r="AL2685">
        <f t="shared" si="417"/>
        <v>0</v>
      </c>
      <c r="AM2685">
        <f t="shared" si="418"/>
        <v>3</v>
      </c>
      <c r="AN2685" t="str">
        <f t="shared" si="419"/>
        <v>ALERT! 3 Violation founded @METALDET1</v>
      </c>
    </row>
    <row r="2686" spans="1:40">
      <c r="A2686" t="s">
        <v>120</v>
      </c>
      <c r="B2686" t="s">
        <v>121</v>
      </c>
      <c r="C2686" t="s">
        <v>1469</v>
      </c>
      <c r="D2686" t="s">
        <v>589</v>
      </c>
      <c r="E2686">
        <v>1</v>
      </c>
      <c r="G2686" t="s">
        <v>130</v>
      </c>
      <c r="I2686" t="s">
        <v>125</v>
      </c>
      <c r="Z2686" t="str">
        <f>IFERROR(MID(AA2686,FIND("-",H2686,1)+1,20),_xlfn.IFNA(VLOOKUP(F2686&amp;"-"&amp;AA2686,Ref_Kontak!$A:$E,4,FALSE),Ref_Kontak!$H$2))</f>
        <v>628999007703</v>
      </c>
      <c r="AA2686" t="str">
        <f t="shared" si="410"/>
        <v/>
      </c>
      <c r="AB2686" t="str">
        <f t="shared" si="411"/>
        <v/>
      </c>
      <c r="AC2686" t="str">
        <f t="shared" si="412"/>
        <v>628999007703</v>
      </c>
      <c r="AD2686" t="str">
        <f t="shared" si="413"/>
        <v>Halo+,+Visual+AI+5S+mendeteksi+Violation%3A+METALDET1-LINE+13</v>
      </c>
      <c r="AE2686" t="str">
        <f t="shared" si="414"/>
        <v>https://web.whatsapp.com/send/?phone=628999007703&amp;text=Halo+,+Visual+AI+5S+mendeteksi+Violation%3A+METALDET1-LINE+13&amp;type=phone_number&amp;app_absent=0</v>
      </c>
      <c r="AF2686" t="b">
        <f>IF(ISNA(VLOOKUP(D2686&amp;"-"&amp;AB2686, Ref_Kontak!$A:$E, 4, FALSE)), FALSE, TRUE)</f>
        <v>0</v>
      </c>
      <c r="AG2686" t="str">
        <f>_xlfn.IFNA(VLOOKUP(Z2686,Ref_Kontak!H:H,1,FALSE),"FALSE")</f>
        <v>628999007703</v>
      </c>
      <c r="AH2686" t="str">
        <f t="shared" si="415"/>
        <v>METALDET1-LINE 13</v>
      </c>
      <c r="AI2686">
        <f>IF(I2686="violation",COUNTIF($AH$1:AH2686,AH2686),0)</f>
        <v>949</v>
      </c>
      <c r="AJ2686" t="str">
        <f t="shared" si="416"/>
        <v>violation-METALDET1</v>
      </c>
      <c r="AK2686">
        <f>IF(I2686="violation",COUNTIF($AJ$1:AJ2686,AJ2686),FALSE)</f>
        <v>2201</v>
      </c>
      <c r="AL2686">
        <f t="shared" si="417"/>
        <v>0</v>
      </c>
      <c r="AM2686">
        <f t="shared" si="418"/>
        <v>3</v>
      </c>
      <c r="AN2686" t="str">
        <f t="shared" si="419"/>
        <v>ALERT! 3 Violation founded @METALDET1</v>
      </c>
    </row>
    <row r="2687" spans="1:40">
      <c r="A2687" t="s">
        <v>120</v>
      </c>
      <c r="B2687" t="s">
        <v>121</v>
      </c>
      <c r="C2687" t="s">
        <v>1469</v>
      </c>
      <c r="D2687" t="s">
        <v>52</v>
      </c>
      <c r="E2687">
        <v>1</v>
      </c>
      <c r="G2687" t="s">
        <v>130</v>
      </c>
      <c r="I2687" t="s">
        <v>125</v>
      </c>
      <c r="Z2687" t="str">
        <f>IFERROR(MID(AA2687,FIND("-",H2687,1)+1,20),_xlfn.IFNA(VLOOKUP(F2687&amp;"-"&amp;AA2687,Ref_Kontak!$A:$E,4,FALSE),Ref_Kontak!$H$2))</f>
        <v>628999007703</v>
      </c>
      <c r="AA2687" t="str">
        <f t="shared" si="410"/>
        <v/>
      </c>
      <c r="AB2687" t="str">
        <f t="shared" si="411"/>
        <v/>
      </c>
      <c r="AC2687" t="str">
        <f t="shared" si="412"/>
        <v>628999007703</v>
      </c>
      <c r="AD2687" t="str">
        <f t="shared" si="413"/>
        <v>Halo+,+Visual+AI+5S+mendeteksi+Violation%3A+METALDET1-LINE+14</v>
      </c>
      <c r="AE2687" t="str">
        <f t="shared" si="414"/>
        <v>https://web.whatsapp.com/send/?phone=628999007703&amp;text=Halo+,+Visual+AI+5S+mendeteksi+Violation%3A+METALDET1-LINE+14&amp;type=phone_number&amp;app_absent=0</v>
      </c>
      <c r="AF2687" t="b">
        <f>IF(ISNA(VLOOKUP(D2687&amp;"-"&amp;AB2687, Ref_Kontak!$A:$E, 4, FALSE)), FALSE, TRUE)</f>
        <v>0</v>
      </c>
      <c r="AG2687" t="str">
        <f>_xlfn.IFNA(VLOOKUP(Z2687,Ref_Kontak!H:H,1,FALSE),"FALSE")</f>
        <v>628999007703</v>
      </c>
      <c r="AH2687" t="str">
        <f t="shared" si="415"/>
        <v>METALDET1-LINE 14</v>
      </c>
      <c r="AI2687">
        <f>IF(I2687="violation",COUNTIF($AH$1:AH2687,AH2687),0)</f>
        <v>123</v>
      </c>
      <c r="AJ2687" t="str">
        <f t="shared" si="416"/>
        <v>violation-METALDET1</v>
      </c>
      <c r="AK2687">
        <f>IF(I2687="violation",COUNTIF($AJ$1:AJ2687,AJ2687),FALSE)</f>
        <v>2202</v>
      </c>
      <c r="AL2687">
        <f t="shared" si="417"/>
        <v>0</v>
      </c>
      <c r="AM2687">
        <f t="shared" si="418"/>
        <v>3</v>
      </c>
      <c r="AN2687" t="str">
        <f t="shared" si="419"/>
        <v>ALERT! 3 Violation founded @METALDET1</v>
      </c>
    </row>
    <row r="2688" spans="1:40">
      <c r="A2688" t="s">
        <v>120</v>
      </c>
      <c r="B2688" t="s">
        <v>121</v>
      </c>
      <c r="C2688" t="s">
        <v>1470</v>
      </c>
      <c r="D2688" t="s">
        <v>129</v>
      </c>
      <c r="E2688">
        <v>1</v>
      </c>
      <c r="G2688" t="s">
        <v>130</v>
      </c>
      <c r="I2688" t="s">
        <v>125</v>
      </c>
      <c r="Z2688" t="str">
        <f>IFERROR(MID(AA2688,FIND("-",H2688,1)+1,20),_xlfn.IFNA(VLOOKUP(F2688&amp;"-"&amp;AA2688,Ref_Kontak!$A:$E,4,FALSE),Ref_Kontak!$H$2))</f>
        <v>628999007703</v>
      </c>
      <c r="AA2688" t="str">
        <f t="shared" si="410"/>
        <v/>
      </c>
      <c r="AB2688" t="str">
        <f t="shared" si="411"/>
        <v/>
      </c>
      <c r="AC2688" t="str">
        <f t="shared" si="412"/>
        <v>628999007703</v>
      </c>
      <c r="AD2688" t="str">
        <f t="shared" si="413"/>
        <v>Halo+,+Visual+AI+5S+mendeteksi+Violation%3A+METALDET1-LINE+8</v>
      </c>
      <c r="AE2688" t="str">
        <f t="shared" si="414"/>
        <v>https://web.whatsapp.com/send/?phone=628999007703&amp;text=Halo+,+Visual+AI+5S+mendeteksi+Violation%3A+METALDET1-LINE+8&amp;type=phone_number&amp;app_absent=0</v>
      </c>
      <c r="AF2688" t="b">
        <f>IF(ISNA(VLOOKUP(D2688&amp;"-"&amp;AB2688, Ref_Kontak!$A:$E, 4, FALSE)), FALSE, TRUE)</f>
        <v>0</v>
      </c>
      <c r="AG2688" t="str">
        <f>_xlfn.IFNA(VLOOKUP(Z2688,Ref_Kontak!H:H,1,FALSE),"FALSE")</f>
        <v>628999007703</v>
      </c>
      <c r="AH2688" t="str">
        <f t="shared" si="415"/>
        <v>METALDET1-LINE 8</v>
      </c>
      <c r="AI2688">
        <f>IF(I2688="violation",COUNTIF($AH$1:AH2688,AH2688),0)</f>
        <v>1132</v>
      </c>
      <c r="AJ2688" t="str">
        <f t="shared" si="416"/>
        <v>violation-METALDET1</v>
      </c>
      <c r="AK2688">
        <f>IF(I2688="violation",COUNTIF($AJ$1:AJ2688,AJ2688),FALSE)</f>
        <v>2203</v>
      </c>
      <c r="AL2688">
        <f t="shared" si="417"/>
        <v>0</v>
      </c>
      <c r="AM2688">
        <f t="shared" si="418"/>
        <v>3</v>
      </c>
      <c r="AN2688" t="str">
        <f t="shared" si="419"/>
        <v>ALERT! 3 Violation founded @METALDET1</v>
      </c>
    </row>
    <row r="2689" spans="1:40">
      <c r="A2689" t="s">
        <v>120</v>
      </c>
      <c r="B2689" t="s">
        <v>121</v>
      </c>
      <c r="C2689" t="s">
        <v>1471</v>
      </c>
      <c r="D2689" t="s">
        <v>589</v>
      </c>
      <c r="E2689">
        <v>1</v>
      </c>
      <c r="G2689" t="s">
        <v>130</v>
      </c>
      <c r="I2689" t="s">
        <v>125</v>
      </c>
      <c r="Z2689" t="str">
        <f>IFERROR(MID(AA2689,FIND("-",H2689,1)+1,20),_xlfn.IFNA(VLOOKUP(F2689&amp;"-"&amp;AA2689,Ref_Kontak!$A:$E,4,FALSE),Ref_Kontak!$H$2))</f>
        <v>628999007703</v>
      </c>
      <c r="AA2689" t="str">
        <f t="shared" si="410"/>
        <v/>
      </c>
      <c r="AB2689" t="str">
        <f t="shared" si="411"/>
        <v/>
      </c>
      <c r="AC2689" t="str">
        <f t="shared" si="412"/>
        <v>628999007703</v>
      </c>
      <c r="AD2689" t="str">
        <f t="shared" si="413"/>
        <v>Halo+,+Visual+AI+5S+mendeteksi+Violation%3A+METALDET1-LINE+13</v>
      </c>
      <c r="AE2689" t="str">
        <f t="shared" si="414"/>
        <v>https://web.whatsapp.com/send/?phone=628999007703&amp;text=Halo+,+Visual+AI+5S+mendeteksi+Violation%3A+METALDET1-LINE+13&amp;type=phone_number&amp;app_absent=0</v>
      </c>
      <c r="AF2689" t="b">
        <f>IF(ISNA(VLOOKUP(D2689&amp;"-"&amp;AB2689, Ref_Kontak!$A:$E, 4, FALSE)), FALSE, TRUE)</f>
        <v>0</v>
      </c>
      <c r="AG2689" t="str">
        <f>_xlfn.IFNA(VLOOKUP(Z2689,Ref_Kontak!H:H,1,FALSE),"FALSE")</f>
        <v>628999007703</v>
      </c>
      <c r="AH2689" t="str">
        <f t="shared" si="415"/>
        <v>METALDET1-LINE 13</v>
      </c>
      <c r="AI2689">
        <f>IF(I2689="violation",COUNTIF($AH$1:AH2689,AH2689),0)</f>
        <v>950</v>
      </c>
      <c r="AJ2689" t="str">
        <f t="shared" si="416"/>
        <v>violation-METALDET1</v>
      </c>
      <c r="AK2689">
        <f>IF(I2689="violation",COUNTIF($AJ$1:AJ2689,AJ2689),FALSE)</f>
        <v>2204</v>
      </c>
      <c r="AL2689">
        <f t="shared" si="417"/>
        <v>0</v>
      </c>
      <c r="AM2689">
        <f t="shared" si="418"/>
        <v>3</v>
      </c>
      <c r="AN2689" t="str">
        <f t="shared" si="419"/>
        <v>ALERT! 3 Violation founded @METALDET1</v>
      </c>
    </row>
    <row r="2690" spans="1:40">
      <c r="A2690" t="s">
        <v>120</v>
      </c>
      <c r="B2690" t="s">
        <v>121</v>
      </c>
      <c r="C2690" t="s">
        <v>1471</v>
      </c>
      <c r="D2690" t="s">
        <v>129</v>
      </c>
      <c r="E2690">
        <v>1</v>
      </c>
      <c r="G2690" t="s">
        <v>130</v>
      </c>
      <c r="I2690" t="s">
        <v>125</v>
      </c>
      <c r="Z2690" t="str">
        <f>IFERROR(MID(AA2690,FIND("-",H2690,1)+1,20),_xlfn.IFNA(VLOOKUP(F2690&amp;"-"&amp;AA2690,Ref_Kontak!$A:$E,4,FALSE),Ref_Kontak!$H$2))</f>
        <v>628999007703</v>
      </c>
      <c r="AA2690" t="str">
        <f t="shared" ref="AA2690:AA2753" si="420">CLEAN(SUBSTITUTE(H2690," ",""))</f>
        <v/>
      </c>
      <c r="AB2690" t="str">
        <f t="shared" ref="AB2690:AB2753" si="421">IFERROR(LEFT(AA2690,FIND("-",H2690,1)-1),CLEAN(SUBSTITUTE(SUBSTITUTE(H2690," ",""),"-","")))</f>
        <v/>
      </c>
      <c r="AC2690" t="str">
        <f t="shared" ref="AC2690:AC2753" si="422">IF(LEFT(Z2690,1)="0","62"&amp; MID(Z2690,2,999),Z2690)</f>
        <v>628999007703</v>
      </c>
      <c r="AD2690" t="str">
        <f t="shared" ref="AD2690:AD2753" si="423">"Halo+"&amp;AB2690&amp;","&amp;"+Visual+AI+5S+mendeteksi+Violation%3A+"&amp;SUBSTITUTE(AH2690," ","+")</f>
        <v>Halo+,+Visual+AI+5S+mendeteksi+Violation%3A+METALDET1-LINE+8</v>
      </c>
      <c r="AE2690" t="str">
        <f t="shared" ref="AE2690:AE2753" si="424">"https://web.whatsapp.com/send/?phone="&amp;AC2690&amp;"&amp;text="&amp;AD2690&amp;"&amp;type=phone_number&amp;app_absent=0"</f>
        <v>https://web.whatsapp.com/send/?phone=628999007703&amp;text=Halo+,+Visual+AI+5S+mendeteksi+Violation%3A+METALDET1-LINE+8&amp;type=phone_number&amp;app_absent=0</v>
      </c>
      <c r="AF2690" t="b">
        <f>IF(ISNA(VLOOKUP(D2690&amp;"-"&amp;AB2690, Ref_Kontak!$A:$E, 4, FALSE)), FALSE, TRUE)</f>
        <v>0</v>
      </c>
      <c r="AG2690" t="str">
        <f>_xlfn.IFNA(VLOOKUP(Z2690,Ref_Kontak!H:H,1,FALSE),"FALSE")</f>
        <v>628999007703</v>
      </c>
      <c r="AH2690" t="str">
        <f t="shared" ref="AH2690:AH2753" si="425">G2690&amp;"-"&amp;D2690</f>
        <v>METALDET1-LINE 8</v>
      </c>
      <c r="AI2690">
        <f>IF(I2690="violation",COUNTIF($AH$1:AH2690,AH2690),0)</f>
        <v>1133</v>
      </c>
      <c r="AJ2690" t="str">
        <f t="shared" si="416"/>
        <v>violation-METALDET1</v>
      </c>
      <c r="AK2690">
        <f>IF(I2690="violation",COUNTIF($AJ$1:AJ2690,AJ2690),FALSE)</f>
        <v>2205</v>
      </c>
      <c r="AL2690">
        <f t="shared" si="417"/>
        <v>0</v>
      </c>
      <c r="AM2690">
        <f t="shared" si="418"/>
        <v>3</v>
      </c>
      <c r="AN2690" t="str">
        <f t="shared" si="419"/>
        <v>ALERT! 3 Violation founded @METALDET1</v>
      </c>
    </row>
    <row r="2691" spans="1:40">
      <c r="A2691" t="s">
        <v>120</v>
      </c>
      <c r="B2691" t="s">
        <v>121</v>
      </c>
      <c r="C2691" t="s">
        <v>1471</v>
      </c>
      <c r="D2691" t="s">
        <v>52</v>
      </c>
      <c r="E2691">
        <v>1</v>
      </c>
      <c r="G2691" t="s">
        <v>130</v>
      </c>
      <c r="I2691" t="s">
        <v>125</v>
      </c>
      <c r="Z2691" t="str">
        <f>IFERROR(MID(AA2691,FIND("-",H2691,1)+1,20),_xlfn.IFNA(VLOOKUP(F2691&amp;"-"&amp;AA2691,Ref_Kontak!$A:$E,4,FALSE),Ref_Kontak!$H$2))</f>
        <v>628999007703</v>
      </c>
      <c r="AA2691" t="str">
        <f t="shared" si="420"/>
        <v/>
      </c>
      <c r="AB2691" t="str">
        <f t="shared" si="421"/>
        <v/>
      </c>
      <c r="AC2691" t="str">
        <f t="shared" si="422"/>
        <v>628999007703</v>
      </c>
      <c r="AD2691" t="str">
        <f t="shared" si="423"/>
        <v>Halo+,+Visual+AI+5S+mendeteksi+Violation%3A+METALDET1-LINE+14</v>
      </c>
      <c r="AE2691" t="str">
        <f t="shared" si="424"/>
        <v>https://web.whatsapp.com/send/?phone=628999007703&amp;text=Halo+,+Visual+AI+5S+mendeteksi+Violation%3A+METALDET1-LINE+14&amp;type=phone_number&amp;app_absent=0</v>
      </c>
      <c r="AF2691" t="b">
        <f>IF(ISNA(VLOOKUP(D2691&amp;"-"&amp;AB2691, Ref_Kontak!$A:$E, 4, FALSE)), FALSE, TRUE)</f>
        <v>0</v>
      </c>
      <c r="AG2691" t="str">
        <f>_xlfn.IFNA(VLOOKUP(Z2691,Ref_Kontak!H:H,1,FALSE),"FALSE")</f>
        <v>628999007703</v>
      </c>
      <c r="AH2691" t="str">
        <f t="shared" si="425"/>
        <v>METALDET1-LINE 14</v>
      </c>
      <c r="AI2691">
        <f>IF(I2691="violation",COUNTIF($AH$1:AH2691,AH2691),0)</f>
        <v>124</v>
      </c>
      <c r="AJ2691" t="str">
        <f t="shared" ref="AJ2691:AJ2754" si="426">I2691&amp;"-"&amp;G2691</f>
        <v>violation-METALDET1</v>
      </c>
      <c r="AK2691">
        <f>IF(I2691="violation",COUNTIF($AJ$1:AJ2691,AJ2691),FALSE)</f>
        <v>2206</v>
      </c>
      <c r="AL2691">
        <f t="shared" ref="AL2691:AL2754" si="427">IF(AI2691=1,1,0)</f>
        <v>0</v>
      </c>
      <c r="AM2691">
        <f t="shared" ref="AM2691:AM2754" si="428">SUMIF($AJ$2:$AJ$5516,AJ2691,$AL$2:$AL$5516)</f>
        <v>3</v>
      </c>
      <c r="AN2691" t="str">
        <f t="shared" ref="AN2691:AN2754" si="429">"ALERT! " &amp;AM2691&amp; " Violation founded @"&amp;G2691</f>
        <v>ALERT! 3 Violation founded @METALDET1</v>
      </c>
    </row>
    <row r="2692" spans="1:40">
      <c r="A2692" t="s">
        <v>120</v>
      </c>
      <c r="B2692" t="s">
        <v>121</v>
      </c>
      <c r="C2692" t="s">
        <v>1472</v>
      </c>
      <c r="D2692" t="s">
        <v>129</v>
      </c>
      <c r="E2692">
        <v>1</v>
      </c>
      <c r="G2692" t="s">
        <v>130</v>
      </c>
      <c r="I2692" t="s">
        <v>125</v>
      </c>
      <c r="Z2692" t="str">
        <f>IFERROR(MID(AA2692,FIND("-",H2692,1)+1,20),_xlfn.IFNA(VLOOKUP(F2692&amp;"-"&amp;AA2692,Ref_Kontak!$A:$E,4,FALSE),Ref_Kontak!$H$2))</f>
        <v>628999007703</v>
      </c>
      <c r="AA2692" t="str">
        <f t="shared" si="420"/>
        <v/>
      </c>
      <c r="AB2692" t="str">
        <f t="shared" si="421"/>
        <v/>
      </c>
      <c r="AC2692" t="str">
        <f t="shared" si="422"/>
        <v>628999007703</v>
      </c>
      <c r="AD2692" t="str">
        <f t="shared" si="423"/>
        <v>Halo+,+Visual+AI+5S+mendeteksi+Violation%3A+METALDET1-LINE+8</v>
      </c>
      <c r="AE2692" t="str">
        <f t="shared" si="424"/>
        <v>https://web.whatsapp.com/send/?phone=628999007703&amp;text=Halo+,+Visual+AI+5S+mendeteksi+Violation%3A+METALDET1-LINE+8&amp;type=phone_number&amp;app_absent=0</v>
      </c>
      <c r="AF2692" t="b">
        <f>IF(ISNA(VLOOKUP(D2692&amp;"-"&amp;AB2692, Ref_Kontak!$A:$E, 4, FALSE)), FALSE, TRUE)</f>
        <v>0</v>
      </c>
      <c r="AG2692" t="str">
        <f>_xlfn.IFNA(VLOOKUP(Z2692,Ref_Kontak!H:H,1,FALSE),"FALSE")</f>
        <v>628999007703</v>
      </c>
      <c r="AH2692" t="str">
        <f t="shared" si="425"/>
        <v>METALDET1-LINE 8</v>
      </c>
      <c r="AI2692">
        <f>IF(I2692="violation",COUNTIF($AH$1:AH2692,AH2692),0)</f>
        <v>1134</v>
      </c>
      <c r="AJ2692" t="str">
        <f t="shared" si="426"/>
        <v>violation-METALDET1</v>
      </c>
      <c r="AK2692">
        <f>IF(I2692="violation",COUNTIF($AJ$1:AJ2692,AJ2692),FALSE)</f>
        <v>2207</v>
      </c>
      <c r="AL2692">
        <f t="shared" si="427"/>
        <v>0</v>
      </c>
      <c r="AM2692">
        <f t="shared" si="428"/>
        <v>3</v>
      </c>
      <c r="AN2692" t="str">
        <f t="shared" si="429"/>
        <v>ALERT! 3 Violation founded @METALDET1</v>
      </c>
    </row>
    <row r="2693" spans="1:40">
      <c r="A2693" t="s">
        <v>120</v>
      </c>
      <c r="B2693" t="s">
        <v>121</v>
      </c>
      <c r="C2693" t="s">
        <v>1472</v>
      </c>
      <c r="D2693" t="s">
        <v>589</v>
      </c>
      <c r="E2693">
        <v>1</v>
      </c>
      <c r="G2693" t="s">
        <v>130</v>
      </c>
      <c r="I2693" t="s">
        <v>125</v>
      </c>
      <c r="Z2693" t="str">
        <f>IFERROR(MID(AA2693,FIND("-",H2693,1)+1,20),_xlfn.IFNA(VLOOKUP(F2693&amp;"-"&amp;AA2693,Ref_Kontak!$A:$E,4,FALSE),Ref_Kontak!$H$2))</f>
        <v>628999007703</v>
      </c>
      <c r="AA2693" t="str">
        <f t="shared" si="420"/>
        <v/>
      </c>
      <c r="AB2693" t="str">
        <f t="shared" si="421"/>
        <v/>
      </c>
      <c r="AC2693" t="str">
        <f t="shared" si="422"/>
        <v>628999007703</v>
      </c>
      <c r="AD2693" t="str">
        <f t="shared" si="423"/>
        <v>Halo+,+Visual+AI+5S+mendeteksi+Violation%3A+METALDET1-LINE+13</v>
      </c>
      <c r="AE2693" t="str">
        <f t="shared" si="424"/>
        <v>https://web.whatsapp.com/send/?phone=628999007703&amp;text=Halo+,+Visual+AI+5S+mendeteksi+Violation%3A+METALDET1-LINE+13&amp;type=phone_number&amp;app_absent=0</v>
      </c>
      <c r="AF2693" t="b">
        <f>IF(ISNA(VLOOKUP(D2693&amp;"-"&amp;AB2693, Ref_Kontak!$A:$E, 4, FALSE)), FALSE, TRUE)</f>
        <v>0</v>
      </c>
      <c r="AG2693" t="str">
        <f>_xlfn.IFNA(VLOOKUP(Z2693,Ref_Kontak!H:H,1,FALSE),"FALSE")</f>
        <v>628999007703</v>
      </c>
      <c r="AH2693" t="str">
        <f t="shared" si="425"/>
        <v>METALDET1-LINE 13</v>
      </c>
      <c r="AI2693">
        <f>IF(I2693="violation",COUNTIF($AH$1:AH2693,AH2693),0)</f>
        <v>951</v>
      </c>
      <c r="AJ2693" t="str">
        <f t="shared" si="426"/>
        <v>violation-METALDET1</v>
      </c>
      <c r="AK2693">
        <f>IF(I2693="violation",COUNTIF($AJ$1:AJ2693,AJ2693),FALSE)</f>
        <v>2208</v>
      </c>
      <c r="AL2693">
        <f t="shared" si="427"/>
        <v>0</v>
      </c>
      <c r="AM2693">
        <f t="shared" si="428"/>
        <v>3</v>
      </c>
      <c r="AN2693" t="str">
        <f t="shared" si="429"/>
        <v>ALERT! 3 Violation founded @METALDET1</v>
      </c>
    </row>
    <row r="2694" spans="1:40">
      <c r="A2694" t="s">
        <v>120</v>
      </c>
      <c r="B2694" t="s">
        <v>121</v>
      </c>
      <c r="C2694" t="s">
        <v>1472</v>
      </c>
      <c r="D2694" t="s">
        <v>52</v>
      </c>
      <c r="E2694">
        <v>1</v>
      </c>
      <c r="G2694" t="s">
        <v>130</v>
      </c>
      <c r="I2694" t="s">
        <v>125</v>
      </c>
      <c r="Z2694" t="str">
        <f>IFERROR(MID(AA2694,FIND("-",H2694,1)+1,20),_xlfn.IFNA(VLOOKUP(F2694&amp;"-"&amp;AA2694,Ref_Kontak!$A:$E,4,FALSE),Ref_Kontak!$H$2))</f>
        <v>628999007703</v>
      </c>
      <c r="AA2694" t="str">
        <f t="shared" si="420"/>
        <v/>
      </c>
      <c r="AB2694" t="str">
        <f t="shared" si="421"/>
        <v/>
      </c>
      <c r="AC2694" t="str">
        <f t="shared" si="422"/>
        <v>628999007703</v>
      </c>
      <c r="AD2694" t="str">
        <f t="shared" si="423"/>
        <v>Halo+,+Visual+AI+5S+mendeteksi+Violation%3A+METALDET1-LINE+14</v>
      </c>
      <c r="AE2694" t="str">
        <f t="shared" si="424"/>
        <v>https://web.whatsapp.com/send/?phone=628999007703&amp;text=Halo+,+Visual+AI+5S+mendeteksi+Violation%3A+METALDET1-LINE+14&amp;type=phone_number&amp;app_absent=0</v>
      </c>
      <c r="AF2694" t="b">
        <f>IF(ISNA(VLOOKUP(D2694&amp;"-"&amp;AB2694, Ref_Kontak!$A:$E, 4, FALSE)), FALSE, TRUE)</f>
        <v>0</v>
      </c>
      <c r="AG2694" t="str">
        <f>_xlfn.IFNA(VLOOKUP(Z2694,Ref_Kontak!H:H,1,FALSE),"FALSE")</f>
        <v>628999007703</v>
      </c>
      <c r="AH2694" t="str">
        <f t="shared" si="425"/>
        <v>METALDET1-LINE 14</v>
      </c>
      <c r="AI2694">
        <f>IF(I2694="violation",COUNTIF($AH$1:AH2694,AH2694),0)</f>
        <v>125</v>
      </c>
      <c r="AJ2694" t="str">
        <f t="shared" si="426"/>
        <v>violation-METALDET1</v>
      </c>
      <c r="AK2694">
        <f>IF(I2694="violation",COUNTIF($AJ$1:AJ2694,AJ2694),FALSE)</f>
        <v>2209</v>
      </c>
      <c r="AL2694">
        <f t="shared" si="427"/>
        <v>0</v>
      </c>
      <c r="AM2694">
        <f t="shared" si="428"/>
        <v>3</v>
      </c>
      <c r="AN2694" t="str">
        <f t="shared" si="429"/>
        <v>ALERT! 3 Violation founded @METALDET1</v>
      </c>
    </row>
    <row r="2695" spans="1:40">
      <c r="A2695" t="s">
        <v>120</v>
      </c>
      <c r="B2695" t="s">
        <v>121</v>
      </c>
      <c r="C2695" t="s">
        <v>1473</v>
      </c>
      <c r="D2695" t="s">
        <v>129</v>
      </c>
      <c r="E2695">
        <v>1</v>
      </c>
      <c r="G2695" t="s">
        <v>130</v>
      </c>
      <c r="I2695" t="s">
        <v>125</v>
      </c>
      <c r="Z2695" t="str">
        <f>IFERROR(MID(AA2695,FIND("-",H2695,1)+1,20),_xlfn.IFNA(VLOOKUP(F2695&amp;"-"&amp;AA2695,Ref_Kontak!$A:$E,4,FALSE),Ref_Kontak!$H$2))</f>
        <v>628999007703</v>
      </c>
      <c r="AA2695" t="str">
        <f t="shared" si="420"/>
        <v/>
      </c>
      <c r="AB2695" t="str">
        <f t="shared" si="421"/>
        <v/>
      </c>
      <c r="AC2695" t="str">
        <f t="shared" si="422"/>
        <v>628999007703</v>
      </c>
      <c r="AD2695" t="str">
        <f t="shared" si="423"/>
        <v>Halo+,+Visual+AI+5S+mendeteksi+Violation%3A+METALDET1-LINE+8</v>
      </c>
      <c r="AE2695" t="str">
        <f t="shared" si="424"/>
        <v>https://web.whatsapp.com/send/?phone=628999007703&amp;text=Halo+,+Visual+AI+5S+mendeteksi+Violation%3A+METALDET1-LINE+8&amp;type=phone_number&amp;app_absent=0</v>
      </c>
      <c r="AF2695" t="b">
        <f>IF(ISNA(VLOOKUP(D2695&amp;"-"&amp;AB2695, Ref_Kontak!$A:$E, 4, FALSE)), FALSE, TRUE)</f>
        <v>0</v>
      </c>
      <c r="AG2695" t="str">
        <f>_xlfn.IFNA(VLOOKUP(Z2695,Ref_Kontak!H:H,1,FALSE),"FALSE")</f>
        <v>628999007703</v>
      </c>
      <c r="AH2695" t="str">
        <f t="shared" si="425"/>
        <v>METALDET1-LINE 8</v>
      </c>
      <c r="AI2695">
        <f>IF(I2695="violation",COUNTIF($AH$1:AH2695,AH2695),0)</f>
        <v>1135</v>
      </c>
      <c r="AJ2695" t="str">
        <f t="shared" si="426"/>
        <v>violation-METALDET1</v>
      </c>
      <c r="AK2695">
        <f>IF(I2695="violation",COUNTIF($AJ$1:AJ2695,AJ2695),FALSE)</f>
        <v>2210</v>
      </c>
      <c r="AL2695">
        <f t="shared" si="427"/>
        <v>0</v>
      </c>
      <c r="AM2695">
        <f t="shared" si="428"/>
        <v>3</v>
      </c>
      <c r="AN2695" t="str">
        <f t="shared" si="429"/>
        <v>ALERT! 3 Violation founded @METALDET1</v>
      </c>
    </row>
    <row r="2696" spans="1:40">
      <c r="A2696" t="s">
        <v>120</v>
      </c>
      <c r="B2696" t="s">
        <v>121</v>
      </c>
      <c r="C2696" t="s">
        <v>1474</v>
      </c>
      <c r="D2696" t="s">
        <v>589</v>
      </c>
      <c r="E2696">
        <v>1</v>
      </c>
      <c r="G2696" t="s">
        <v>130</v>
      </c>
      <c r="I2696" t="s">
        <v>125</v>
      </c>
      <c r="Z2696" t="str">
        <f>IFERROR(MID(AA2696,FIND("-",H2696,1)+1,20),_xlfn.IFNA(VLOOKUP(F2696&amp;"-"&amp;AA2696,Ref_Kontak!$A:$E,4,FALSE),Ref_Kontak!$H$2))</f>
        <v>628999007703</v>
      </c>
      <c r="AA2696" t="str">
        <f t="shared" si="420"/>
        <v/>
      </c>
      <c r="AB2696" t="str">
        <f t="shared" si="421"/>
        <v/>
      </c>
      <c r="AC2696" t="str">
        <f t="shared" si="422"/>
        <v>628999007703</v>
      </c>
      <c r="AD2696" t="str">
        <f t="shared" si="423"/>
        <v>Halo+,+Visual+AI+5S+mendeteksi+Violation%3A+METALDET1-LINE+13</v>
      </c>
      <c r="AE2696" t="str">
        <f t="shared" si="424"/>
        <v>https://web.whatsapp.com/send/?phone=628999007703&amp;text=Halo+,+Visual+AI+5S+mendeteksi+Violation%3A+METALDET1-LINE+13&amp;type=phone_number&amp;app_absent=0</v>
      </c>
      <c r="AF2696" t="b">
        <f>IF(ISNA(VLOOKUP(D2696&amp;"-"&amp;AB2696, Ref_Kontak!$A:$E, 4, FALSE)), FALSE, TRUE)</f>
        <v>0</v>
      </c>
      <c r="AG2696" t="str">
        <f>_xlfn.IFNA(VLOOKUP(Z2696,Ref_Kontak!H:H,1,FALSE),"FALSE")</f>
        <v>628999007703</v>
      </c>
      <c r="AH2696" t="str">
        <f t="shared" si="425"/>
        <v>METALDET1-LINE 13</v>
      </c>
      <c r="AI2696">
        <f>IF(I2696="violation",COUNTIF($AH$1:AH2696,AH2696),0)</f>
        <v>952</v>
      </c>
      <c r="AJ2696" t="str">
        <f t="shared" si="426"/>
        <v>violation-METALDET1</v>
      </c>
      <c r="AK2696">
        <f>IF(I2696="violation",COUNTIF($AJ$1:AJ2696,AJ2696),FALSE)</f>
        <v>2211</v>
      </c>
      <c r="AL2696">
        <f t="shared" si="427"/>
        <v>0</v>
      </c>
      <c r="AM2696">
        <f t="shared" si="428"/>
        <v>3</v>
      </c>
      <c r="AN2696" t="str">
        <f t="shared" si="429"/>
        <v>ALERT! 3 Violation founded @METALDET1</v>
      </c>
    </row>
    <row r="2697" spans="1:40">
      <c r="A2697" t="s">
        <v>120</v>
      </c>
      <c r="B2697" t="s">
        <v>121</v>
      </c>
      <c r="C2697" t="s">
        <v>1474</v>
      </c>
      <c r="D2697" t="s">
        <v>129</v>
      </c>
      <c r="E2697">
        <v>1</v>
      </c>
      <c r="G2697" t="s">
        <v>130</v>
      </c>
      <c r="I2697" t="s">
        <v>125</v>
      </c>
      <c r="Z2697" t="str">
        <f>IFERROR(MID(AA2697,FIND("-",H2697,1)+1,20),_xlfn.IFNA(VLOOKUP(F2697&amp;"-"&amp;AA2697,Ref_Kontak!$A:$E,4,FALSE),Ref_Kontak!$H$2))</f>
        <v>628999007703</v>
      </c>
      <c r="AA2697" t="str">
        <f t="shared" si="420"/>
        <v/>
      </c>
      <c r="AB2697" t="str">
        <f t="shared" si="421"/>
        <v/>
      </c>
      <c r="AC2697" t="str">
        <f t="shared" si="422"/>
        <v>628999007703</v>
      </c>
      <c r="AD2697" t="str">
        <f t="shared" si="423"/>
        <v>Halo+,+Visual+AI+5S+mendeteksi+Violation%3A+METALDET1-LINE+8</v>
      </c>
      <c r="AE2697" t="str">
        <f t="shared" si="424"/>
        <v>https://web.whatsapp.com/send/?phone=628999007703&amp;text=Halo+,+Visual+AI+5S+mendeteksi+Violation%3A+METALDET1-LINE+8&amp;type=phone_number&amp;app_absent=0</v>
      </c>
      <c r="AF2697" t="b">
        <f>IF(ISNA(VLOOKUP(D2697&amp;"-"&amp;AB2697, Ref_Kontak!$A:$E, 4, FALSE)), FALSE, TRUE)</f>
        <v>0</v>
      </c>
      <c r="AG2697" t="str">
        <f>_xlfn.IFNA(VLOOKUP(Z2697,Ref_Kontak!H:H,1,FALSE),"FALSE")</f>
        <v>628999007703</v>
      </c>
      <c r="AH2697" t="str">
        <f t="shared" si="425"/>
        <v>METALDET1-LINE 8</v>
      </c>
      <c r="AI2697">
        <f>IF(I2697="violation",COUNTIF($AH$1:AH2697,AH2697),0)</f>
        <v>1136</v>
      </c>
      <c r="AJ2697" t="str">
        <f t="shared" si="426"/>
        <v>violation-METALDET1</v>
      </c>
      <c r="AK2697">
        <f>IF(I2697="violation",COUNTIF($AJ$1:AJ2697,AJ2697),FALSE)</f>
        <v>2212</v>
      </c>
      <c r="AL2697">
        <f t="shared" si="427"/>
        <v>0</v>
      </c>
      <c r="AM2697">
        <f t="shared" si="428"/>
        <v>3</v>
      </c>
      <c r="AN2697" t="str">
        <f t="shared" si="429"/>
        <v>ALERT! 3 Violation founded @METALDET1</v>
      </c>
    </row>
    <row r="2698" spans="1:40">
      <c r="A2698" t="s">
        <v>120</v>
      </c>
      <c r="B2698" t="s">
        <v>121</v>
      </c>
      <c r="C2698" t="s">
        <v>1474</v>
      </c>
      <c r="D2698" t="s">
        <v>52</v>
      </c>
      <c r="E2698">
        <v>1</v>
      </c>
      <c r="G2698" t="s">
        <v>130</v>
      </c>
      <c r="I2698" t="s">
        <v>125</v>
      </c>
      <c r="Z2698" t="str">
        <f>IFERROR(MID(AA2698,FIND("-",H2698,1)+1,20),_xlfn.IFNA(VLOOKUP(F2698&amp;"-"&amp;AA2698,Ref_Kontak!$A:$E,4,FALSE),Ref_Kontak!$H$2))</f>
        <v>628999007703</v>
      </c>
      <c r="AA2698" t="str">
        <f t="shared" si="420"/>
        <v/>
      </c>
      <c r="AB2698" t="str">
        <f t="shared" si="421"/>
        <v/>
      </c>
      <c r="AC2698" t="str">
        <f t="shared" si="422"/>
        <v>628999007703</v>
      </c>
      <c r="AD2698" t="str">
        <f t="shared" si="423"/>
        <v>Halo+,+Visual+AI+5S+mendeteksi+Violation%3A+METALDET1-LINE+14</v>
      </c>
      <c r="AE2698" t="str">
        <f t="shared" si="424"/>
        <v>https://web.whatsapp.com/send/?phone=628999007703&amp;text=Halo+,+Visual+AI+5S+mendeteksi+Violation%3A+METALDET1-LINE+14&amp;type=phone_number&amp;app_absent=0</v>
      </c>
      <c r="AF2698" t="b">
        <f>IF(ISNA(VLOOKUP(D2698&amp;"-"&amp;AB2698, Ref_Kontak!$A:$E, 4, FALSE)), FALSE, TRUE)</f>
        <v>0</v>
      </c>
      <c r="AG2698" t="str">
        <f>_xlfn.IFNA(VLOOKUP(Z2698,Ref_Kontak!H:H,1,FALSE),"FALSE")</f>
        <v>628999007703</v>
      </c>
      <c r="AH2698" t="str">
        <f t="shared" si="425"/>
        <v>METALDET1-LINE 14</v>
      </c>
      <c r="AI2698">
        <f>IF(I2698="violation",COUNTIF($AH$1:AH2698,AH2698),0)</f>
        <v>126</v>
      </c>
      <c r="AJ2698" t="str">
        <f t="shared" si="426"/>
        <v>violation-METALDET1</v>
      </c>
      <c r="AK2698">
        <f>IF(I2698="violation",COUNTIF($AJ$1:AJ2698,AJ2698),FALSE)</f>
        <v>2213</v>
      </c>
      <c r="AL2698">
        <f t="shared" si="427"/>
        <v>0</v>
      </c>
      <c r="AM2698">
        <f t="shared" si="428"/>
        <v>3</v>
      </c>
      <c r="AN2698" t="str">
        <f t="shared" si="429"/>
        <v>ALERT! 3 Violation founded @METALDET1</v>
      </c>
    </row>
    <row r="2699" spans="1:40">
      <c r="A2699" t="s">
        <v>120</v>
      </c>
      <c r="B2699" t="s">
        <v>121</v>
      </c>
      <c r="C2699" t="s">
        <v>1474</v>
      </c>
      <c r="D2699" t="s">
        <v>589</v>
      </c>
      <c r="E2699">
        <v>1</v>
      </c>
      <c r="G2699" t="s">
        <v>130</v>
      </c>
      <c r="I2699" t="s">
        <v>125</v>
      </c>
      <c r="Z2699" t="str">
        <f>IFERROR(MID(AA2699,FIND("-",H2699,1)+1,20),_xlfn.IFNA(VLOOKUP(F2699&amp;"-"&amp;AA2699,Ref_Kontak!$A:$E,4,FALSE),Ref_Kontak!$H$2))</f>
        <v>628999007703</v>
      </c>
      <c r="AA2699" t="str">
        <f t="shared" si="420"/>
        <v/>
      </c>
      <c r="AB2699" t="str">
        <f t="shared" si="421"/>
        <v/>
      </c>
      <c r="AC2699" t="str">
        <f t="shared" si="422"/>
        <v>628999007703</v>
      </c>
      <c r="AD2699" t="str">
        <f t="shared" si="423"/>
        <v>Halo+,+Visual+AI+5S+mendeteksi+Violation%3A+METALDET1-LINE+13</v>
      </c>
      <c r="AE2699" t="str">
        <f t="shared" si="424"/>
        <v>https://web.whatsapp.com/send/?phone=628999007703&amp;text=Halo+,+Visual+AI+5S+mendeteksi+Violation%3A+METALDET1-LINE+13&amp;type=phone_number&amp;app_absent=0</v>
      </c>
      <c r="AF2699" t="b">
        <f>IF(ISNA(VLOOKUP(D2699&amp;"-"&amp;AB2699, Ref_Kontak!$A:$E, 4, FALSE)), FALSE, TRUE)</f>
        <v>0</v>
      </c>
      <c r="AG2699" t="str">
        <f>_xlfn.IFNA(VLOOKUP(Z2699,Ref_Kontak!H:H,1,FALSE),"FALSE")</f>
        <v>628999007703</v>
      </c>
      <c r="AH2699" t="str">
        <f t="shared" si="425"/>
        <v>METALDET1-LINE 13</v>
      </c>
      <c r="AI2699">
        <f>IF(I2699="violation",COUNTIF($AH$1:AH2699,AH2699),0)</f>
        <v>953</v>
      </c>
      <c r="AJ2699" t="str">
        <f t="shared" si="426"/>
        <v>violation-METALDET1</v>
      </c>
      <c r="AK2699">
        <f>IF(I2699="violation",COUNTIF($AJ$1:AJ2699,AJ2699),FALSE)</f>
        <v>2214</v>
      </c>
      <c r="AL2699">
        <f t="shared" si="427"/>
        <v>0</v>
      </c>
      <c r="AM2699">
        <f t="shared" si="428"/>
        <v>3</v>
      </c>
      <c r="AN2699" t="str">
        <f t="shared" si="429"/>
        <v>ALERT! 3 Violation founded @METALDET1</v>
      </c>
    </row>
    <row r="2700" spans="1:40">
      <c r="A2700" t="s">
        <v>120</v>
      </c>
      <c r="B2700" t="s">
        <v>121</v>
      </c>
      <c r="C2700" t="s">
        <v>1474</v>
      </c>
      <c r="D2700" t="s">
        <v>52</v>
      </c>
      <c r="E2700">
        <v>1</v>
      </c>
      <c r="G2700" t="s">
        <v>130</v>
      </c>
      <c r="I2700" t="s">
        <v>125</v>
      </c>
      <c r="Z2700" t="str">
        <f>IFERROR(MID(AA2700,FIND("-",H2700,1)+1,20),_xlfn.IFNA(VLOOKUP(F2700&amp;"-"&amp;AA2700,Ref_Kontak!$A:$E,4,FALSE),Ref_Kontak!$H$2))</f>
        <v>628999007703</v>
      </c>
      <c r="AA2700" t="str">
        <f t="shared" si="420"/>
        <v/>
      </c>
      <c r="AB2700" t="str">
        <f t="shared" si="421"/>
        <v/>
      </c>
      <c r="AC2700" t="str">
        <f t="shared" si="422"/>
        <v>628999007703</v>
      </c>
      <c r="AD2700" t="str">
        <f t="shared" si="423"/>
        <v>Halo+,+Visual+AI+5S+mendeteksi+Violation%3A+METALDET1-LINE+14</v>
      </c>
      <c r="AE2700" t="str">
        <f t="shared" si="424"/>
        <v>https://web.whatsapp.com/send/?phone=628999007703&amp;text=Halo+,+Visual+AI+5S+mendeteksi+Violation%3A+METALDET1-LINE+14&amp;type=phone_number&amp;app_absent=0</v>
      </c>
      <c r="AF2700" t="b">
        <f>IF(ISNA(VLOOKUP(D2700&amp;"-"&amp;AB2700, Ref_Kontak!$A:$E, 4, FALSE)), FALSE, TRUE)</f>
        <v>0</v>
      </c>
      <c r="AG2700" t="str">
        <f>_xlfn.IFNA(VLOOKUP(Z2700,Ref_Kontak!H:H,1,FALSE),"FALSE")</f>
        <v>628999007703</v>
      </c>
      <c r="AH2700" t="str">
        <f t="shared" si="425"/>
        <v>METALDET1-LINE 14</v>
      </c>
      <c r="AI2700">
        <f>IF(I2700="violation",COUNTIF($AH$1:AH2700,AH2700),0)</f>
        <v>127</v>
      </c>
      <c r="AJ2700" t="str">
        <f t="shared" si="426"/>
        <v>violation-METALDET1</v>
      </c>
      <c r="AK2700">
        <f>IF(I2700="violation",COUNTIF($AJ$1:AJ2700,AJ2700),FALSE)</f>
        <v>2215</v>
      </c>
      <c r="AL2700">
        <f t="shared" si="427"/>
        <v>0</v>
      </c>
      <c r="AM2700">
        <f t="shared" si="428"/>
        <v>3</v>
      </c>
      <c r="AN2700" t="str">
        <f t="shared" si="429"/>
        <v>ALERT! 3 Violation founded @METALDET1</v>
      </c>
    </row>
    <row r="2701" spans="1:40">
      <c r="A2701" t="s">
        <v>120</v>
      </c>
      <c r="B2701" t="s">
        <v>121</v>
      </c>
      <c r="C2701" t="s">
        <v>1475</v>
      </c>
      <c r="D2701" t="s">
        <v>129</v>
      </c>
      <c r="E2701">
        <v>1</v>
      </c>
      <c r="G2701" t="s">
        <v>130</v>
      </c>
      <c r="I2701" t="s">
        <v>125</v>
      </c>
      <c r="Z2701" t="str">
        <f>IFERROR(MID(AA2701,FIND("-",H2701,1)+1,20),_xlfn.IFNA(VLOOKUP(F2701&amp;"-"&amp;AA2701,Ref_Kontak!$A:$E,4,FALSE),Ref_Kontak!$H$2))</f>
        <v>628999007703</v>
      </c>
      <c r="AA2701" t="str">
        <f t="shared" si="420"/>
        <v/>
      </c>
      <c r="AB2701" t="str">
        <f t="shared" si="421"/>
        <v/>
      </c>
      <c r="AC2701" t="str">
        <f t="shared" si="422"/>
        <v>628999007703</v>
      </c>
      <c r="AD2701" t="str">
        <f t="shared" si="423"/>
        <v>Halo+,+Visual+AI+5S+mendeteksi+Violation%3A+METALDET1-LINE+8</v>
      </c>
      <c r="AE2701" t="str">
        <f t="shared" si="424"/>
        <v>https://web.whatsapp.com/send/?phone=628999007703&amp;text=Halo+,+Visual+AI+5S+mendeteksi+Violation%3A+METALDET1-LINE+8&amp;type=phone_number&amp;app_absent=0</v>
      </c>
      <c r="AF2701" t="b">
        <f>IF(ISNA(VLOOKUP(D2701&amp;"-"&amp;AB2701, Ref_Kontak!$A:$E, 4, FALSE)), FALSE, TRUE)</f>
        <v>0</v>
      </c>
      <c r="AG2701" t="str">
        <f>_xlfn.IFNA(VLOOKUP(Z2701,Ref_Kontak!H:H,1,FALSE),"FALSE")</f>
        <v>628999007703</v>
      </c>
      <c r="AH2701" t="str">
        <f t="shared" si="425"/>
        <v>METALDET1-LINE 8</v>
      </c>
      <c r="AI2701">
        <f>IF(I2701="violation",COUNTIF($AH$1:AH2701,AH2701),0)</f>
        <v>1137</v>
      </c>
      <c r="AJ2701" t="str">
        <f t="shared" si="426"/>
        <v>violation-METALDET1</v>
      </c>
      <c r="AK2701">
        <f>IF(I2701="violation",COUNTIF($AJ$1:AJ2701,AJ2701),FALSE)</f>
        <v>2216</v>
      </c>
      <c r="AL2701">
        <f t="shared" si="427"/>
        <v>0</v>
      </c>
      <c r="AM2701">
        <f t="shared" si="428"/>
        <v>3</v>
      </c>
      <c r="AN2701" t="str">
        <f t="shared" si="429"/>
        <v>ALERT! 3 Violation founded @METALDET1</v>
      </c>
    </row>
    <row r="2702" spans="1:40">
      <c r="A2702" t="s">
        <v>120</v>
      </c>
      <c r="B2702" t="s">
        <v>121</v>
      </c>
      <c r="C2702" t="s">
        <v>1476</v>
      </c>
      <c r="D2702" t="s">
        <v>589</v>
      </c>
      <c r="E2702">
        <v>1</v>
      </c>
      <c r="G2702" t="s">
        <v>130</v>
      </c>
      <c r="I2702" t="s">
        <v>125</v>
      </c>
      <c r="Z2702" t="str">
        <f>IFERROR(MID(AA2702,FIND("-",H2702,1)+1,20),_xlfn.IFNA(VLOOKUP(F2702&amp;"-"&amp;AA2702,Ref_Kontak!$A:$E,4,FALSE),Ref_Kontak!$H$2))</f>
        <v>628999007703</v>
      </c>
      <c r="AA2702" t="str">
        <f t="shared" si="420"/>
        <v/>
      </c>
      <c r="AB2702" t="str">
        <f t="shared" si="421"/>
        <v/>
      </c>
      <c r="AC2702" t="str">
        <f t="shared" si="422"/>
        <v>628999007703</v>
      </c>
      <c r="AD2702" t="str">
        <f t="shared" si="423"/>
        <v>Halo+,+Visual+AI+5S+mendeteksi+Violation%3A+METALDET1-LINE+13</v>
      </c>
      <c r="AE2702" t="str">
        <f t="shared" si="424"/>
        <v>https://web.whatsapp.com/send/?phone=628999007703&amp;text=Halo+,+Visual+AI+5S+mendeteksi+Violation%3A+METALDET1-LINE+13&amp;type=phone_number&amp;app_absent=0</v>
      </c>
      <c r="AF2702" t="b">
        <f>IF(ISNA(VLOOKUP(D2702&amp;"-"&amp;AB2702, Ref_Kontak!$A:$E, 4, FALSE)), FALSE, TRUE)</f>
        <v>0</v>
      </c>
      <c r="AG2702" t="str">
        <f>_xlfn.IFNA(VLOOKUP(Z2702,Ref_Kontak!H:H,1,FALSE),"FALSE")</f>
        <v>628999007703</v>
      </c>
      <c r="AH2702" t="str">
        <f t="shared" si="425"/>
        <v>METALDET1-LINE 13</v>
      </c>
      <c r="AI2702">
        <f>IF(I2702="violation",COUNTIF($AH$1:AH2702,AH2702),0)</f>
        <v>954</v>
      </c>
      <c r="AJ2702" t="str">
        <f t="shared" si="426"/>
        <v>violation-METALDET1</v>
      </c>
      <c r="AK2702">
        <f>IF(I2702="violation",COUNTIF($AJ$1:AJ2702,AJ2702),FALSE)</f>
        <v>2217</v>
      </c>
      <c r="AL2702">
        <f t="shared" si="427"/>
        <v>0</v>
      </c>
      <c r="AM2702">
        <f t="shared" si="428"/>
        <v>3</v>
      </c>
      <c r="AN2702" t="str">
        <f t="shared" si="429"/>
        <v>ALERT! 3 Violation founded @METALDET1</v>
      </c>
    </row>
    <row r="2703" spans="1:40">
      <c r="A2703" t="s">
        <v>120</v>
      </c>
      <c r="B2703" t="s">
        <v>121</v>
      </c>
      <c r="C2703" t="s">
        <v>1476</v>
      </c>
      <c r="D2703" t="s">
        <v>129</v>
      </c>
      <c r="E2703">
        <v>1</v>
      </c>
      <c r="G2703" t="s">
        <v>130</v>
      </c>
      <c r="I2703" t="s">
        <v>125</v>
      </c>
      <c r="Z2703" t="str">
        <f>IFERROR(MID(AA2703,FIND("-",H2703,1)+1,20),_xlfn.IFNA(VLOOKUP(F2703&amp;"-"&amp;AA2703,Ref_Kontak!$A:$E,4,FALSE),Ref_Kontak!$H$2))</f>
        <v>628999007703</v>
      </c>
      <c r="AA2703" t="str">
        <f t="shared" si="420"/>
        <v/>
      </c>
      <c r="AB2703" t="str">
        <f t="shared" si="421"/>
        <v/>
      </c>
      <c r="AC2703" t="str">
        <f t="shared" si="422"/>
        <v>628999007703</v>
      </c>
      <c r="AD2703" t="str">
        <f t="shared" si="423"/>
        <v>Halo+,+Visual+AI+5S+mendeteksi+Violation%3A+METALDET1-LINE+8</v>
      </c>
      <c r="AE2703" t="str">
        <f t="shared" si="424"/>
        <v>https://web.whatsapp.com/send/?phone=628999007703&amp;text=Halo+,+Visual+AI+5S+mendeteksi+Violation%3A+METALDET1-LINE+8&amp;type=phone_number&amp;app_absent=0</v>
      </c>
      <c r="AF2703" t="b">
        <f>IF(ISNA(VLOOKUP(D2703&amp;"-"&amp;AB2703, Ref_Kontak!$A:$E, 4, FALSE)), FALSE, TRUE)</f>
        <v>0</v>
      </c>
      <c r="AG2703" t="str">
        <f>_xlfn.IFNA(VLOOKUP(Z2703,Ref_Kontak!H:H,1,FALSE),"FALSE")</f>
        <v>628999007703</v>
      </c>
      <c r="AH2703" t="str">
        <f t="shared" si="425"/>
        <v>METALDET1-LINE 8</v>
      </c>
      <c r="AI2703">
        <f>IF(I2703="violation",COUNTIF($AH$1:AH2703,AH2703),0)</f>
        <v>1138</v>
      </c>
      <c r="AJ2703" t="str">
        <f t="shared" si="426"/>
        <v>violation-METALDET1</v>
      </c>
      <c r="AK2703">
        <f>IF(I2703="violation",COUNTIF($AJ$1:AJ2703,AJ2703),FALSE)</f>
        <v>2218</v>
      </c>
      <c r="AL2703">
        <f t="shared" si="427"/>
        <v>0</v>
      </c>
      <c r="AM2703">
        <f t="shared" si="428"/>
        <v>3</v>
      </c>
      <c r="AN2703" t="str">
        <f t="shared" si="429"/>
        <v>ALERT! 3 Violation founded @METALDET1</v>
      </c>
    </row>
    <row r="2704" spans="1:40">
      <c r="A2704" t="s">
        <v>120</v>
      </c>
      <c r="B2704" t="s">
        <v>121</v>
      </c>
      <c r="C2704" t="s">
        <v>1476</v>
      </c>
      <c r="D2704" t="s">
        <v>52</v>
      </c>
      <c r="E2704">
        <v>1</v>
      </c>
      <c r="G2704" t="s">
        <v>130</v>
      </c>
      <c r="I2704" t="s">
        <v>125</v>
      </c>
      <c r="Z2704" t="str">
        <f>IFERROR(MID(AA2704,FIND("-",H2704,1)+1,20),_xlfn.IFNA(VLOOKUP(F2704&amp;"-"&amp;AA2704,Ref_Kontak!$A:$E,4,FALSE),Ref_Kontak!$H$2))</f>
        <v>628999007703</v>
      </c>
      <c r="AA2704" t="str">
        <f t="shared" si="420"/>
        <v/>
      </c>
      <c r="AB2704" t="str">
        <f t="shared" si="421"/>
        <v/>
      </c>
      <c r="AC2704" t="str">
        <f t="shared" si="422"/>
        <v>628999007703</v>
      </c>
      <c r="AD2704" t="str">
        <f t="shared" si="423"/>
        <v>Halo+,+Visual+AI+5S+mendeteksi+Violation%3A+METALDET1-LINE+14</v>
      </c>
      <c r="AE2704" t="str">
        <f t="shared" si="424"/>
        <v>https://web.whatsapp.com/send/?phone=628999007703&amp;text=Halo+,+Visual+AI+5S+mendeteksi+Violation%3A+METALDET1-LINE+14&amp;type=phone_number&amp;app_absent=0</v>
      </c>
      <c r="AF2704" t="b">
        <f>IF(ISNA(VLOOKUP(D2704&amp;"-"&amp;AB2704, Ref_Kontak!$A:$E, 4, FALSE)), FALSE, TRUE)</f>
        <v>0</v>
      </c>
      <c r="AG2704" t="str">
        <f>_xlfn.IFNA(VLOOKUP(Z2704,Ref_Kontak!H:H,1,FALSE),"FALSE")</f>
        <v>628999007703</v>
      </c>
      <c r="AH2704" t="str">
        <f t="shared" si="425"/>
        <v>METALDET1-LINE 14</v>
      </c>
      <c r="AI2704">
        <f>IF(I2704="violation",COUNTIF($AH$1:AH2704,AH2704),0)</f>
        <v>128</v>
      </c>
      <c r="AJ2704" t="str">
        <f t="shared" si="426"/>
        <v>violation-METALDET1</v>
      </c>
      <c r="AK2704">
        <f>IF(I2704="violation",COUNTIF($AJ$1:AJ2704,AJ2704),FALSE)</f>
        <v>2219</v>
      </c>
      <c r="AL2704">
        <f t="shared" si="427"/>
        <v>0</v>
      </c>
      <c r="AM2704">
        <f t="shared" si="428"/>
        <v>3</v>
      </c>
      <c r="AN2704" t="str">
        <f t="shared" si="429"/>
        <v>ALERT! 3 Violation founded @METALDET1</v>
      </c>
    </row>
    <row r="2705" spans="1:40">
      <c r="A2705" t="s">
        <v>120</v>
      </c>
      <c r="B2705" t="s">
        <v>121</v>
      </c>
      <c r="C2705" t="s">
        <v>1476</v>
      </c>
      <c r="D2705" t="s">
        <v>52</v>
      </c>
      <c r="E2705">
        <v>1</v>
      </c>
      <c r="G2705" t="s">
        <v>130</v>
      </c>
      <c r="I2705" t="s">
        <v>125</v>
      </c>
      <c r="Z2705" t="str">
        <f>IFERROR(MID(AA2705,FIND("-",H2705,1)+1,20),_xlfn.IFNA(VLOOKUP(F2705&amp;"-"&amp;AA2705,Ref_Kontak!$A:$E,4,FALSE),Ref_Kontak!$H$2))</f>
        <v>628999007703</v>
      </c>
      <c r="AA2705" t="str">
        <f t="shared" si="420"/>
        <v/>
      </c>
      <c r="AB2705" t="str">
        <f t="shared" si="421"/>
        <v/>
      </c>
      <c r="AC2705" t="str">
        <f t="shared" si="422"/>
        <v>628999007703</v>
      </c>
      <c r="AD2705" t="str">
        <f t="shared" si="423"/>
        <v>Halo+,+Visual+AI+5S+mendeteksi+Violation%3A+METALDET1-LINE+14</v>
      </c>
      <c r="AE2705" t="str">
        <f t="shared" si="424"/>
        <v>https://web.whatsapp.com/send/?phone=628999007703&amp;text=Halo+,+Visual+AI+5S+mendeteksi+Violation%3A+METALDET1-LINE+14&amp;type=phone_number&amp;app_absent=0</v>
      </c>
      <c r="AF2705" t="b">
        <f>IF(ISNA(VLOOKUP(D2705&amp;"-"&amp;AB2705, Ref_Kontak!$A:$E, 4, FALSE)), FALSE, TRUE)</f>
        <v>0</v>
      </c>
      <c r="AG2705" t="str">
        <f>_xlfn.IFNA(VLOOKUP(Z2705,Ref_Kontak!H:H,1,FALSE),"FALSE")</f>
        <v>628999007703</v>
      </c>
      <c r="AH2705" t="str">
        <f t="shared" si="425"/>
        <v>METALDET1-LINE 14</v>
      </c>
      <c r="AI2705">
        <f>IF(I2705="violation",COUNTIF($AH$1:AH2705,AH2705),0)</f>
        <v>129</v>
      </c>
      <c r="AJ2705" t="str">
        <f t="shared" si="426"/>
        <v>violation-METALDET1</v>
      </c>
      <c r="AK2705">
        <f>IF(I2705="violation",COUNTIF($AJ$1:AJ2705,AJ2705),FALSE)</f>
        <v>2220</v>
      </c>
      <c r="AL2705">
        <f t="shared" si="427"/>
        <v>0</v>
      </c>
      <c r="AM2705">
        <f t="shared" si="428"/>
        <v>3</v>
      </c>
      <c r="AN2705" t="str">
        <f t="shared" si="429"/>
        <v>ALERT! 3 Violation founded @METALDET1</v>
      </c>
    </row>
    <row r="2706" spans="1:40">
      <c r="A2706" t="s">
        <v>120</v>
      </c>
      <c r="B2706" t="s">
        <v>121</v>
      </c>
      <c r="C2706" t="s">
        <v>1477</v>
      </c>
      <c r="D2706" t="s">
        <v>129</v>
      </c>
      <c r="E2706">
        <v>1</v>
      </c>
      <c r="G2706" t="s">
        <v>130</v>
      </c>
      <c r="I2706" t="s">
        <v>125</v>
      </c>
      <c r="Z2706" t="str">
        <f>IFERROR(MID(AA2706,FIND("-",H2706,1)+1,20),_xlfn.IFNA(VLOOKUP(F2706&amp;"-"&amp;AA2706,Ref_Kontak!$A:$E,4,FALSE),Ref_Kontak!$H$2))</f>
        <v>628999007703</v>
      </c>
      <c r="AA2706" t="str">
        <f t="shared" si="420"/>
        <v/>
      </c>
      <c r="AB2706" t="str">
        <f t="shared" si="421"/>
        <v/>
      </c>
      <c r="AC2706" t="str">
        <f t="shared" si="422"/>
        <v>628999007703</v>
      </c>
      <c r="AD2706" t="str">
        <f t="shared" si="423"/>
        <v>Halo+,+Visual+AI+5S+mendeteksi+Violation%3A+METALDET1-LINE+8</v>
      </c>
      <c r="AE2706" t="str">
        <f t="shared" si="424"/>
        <v>https://web.whatsapp.com/send/?phone=628999007703&amp;text=Halo+,+Visual+AI+5S+mendeteksi+Violation%3A+METALDET1-LINE+8&amp;type=phone_number&amp;app_absent=0</v>
      </c>
      <c r="AF2706" t="b">
        <f>IF(ISNA(VLOOKUP(D2706&amp;"-"&amp;AB2706, Ref_Kontak!$A:$E, 4, FALSE)), FALSE, TRUE)</f>
        <v>0</v>
      </c>
      <c r="AG2706" t="str">
        <f>_xlfn.IFNA(VLOOKUP(Z2706,Ref_Kontak!H:H,1,FALSE),"FALSE")</f>
        <v>628999007703</v>
      </c>
      <c r="AH2706" t="str">
        <f t="shared" si="425"/>
        <v>METALDET1-LINE 8</v>
      </c>
      <c r="AI2706">
        <f>IF(I2706="violation",COUNTIF($AH$1:AH2706,AH2706),0)</f>
        <v>1139</v>
      </c>
      <c r="AJ2706" t="str">
        <f t="shared" si="426"/>
        <v>violation-METALDET1</v>
      </c>
      <c r="AK2706">
        <f>IF(I2706="violation",COUNTIF($AJ$1:AJ2706,AJ2706),FALSE)</f>
        <v>2221</v>
      </c>
      <c r="AL2706">
        <f t="shared" si="427"/>
        <v>0</v>
      </c>
      <c r="AM2706">
        <f t="shared" si="428"/>
        <v>3</v>
      </c>
      <c r="AN2706" t="str">
        <f t="shared" si="429"/>
        <v>ALERT! 3 Violation founded @METALDET1</v>
      </c>
    </row>
    <row r="2707" spans="1:40">
      <c r="A2707" t="s">
        <v>120</v>
      </c>
      <c r="B2707" t="s">
        <v>121</v>
      </c>
      <c r="C2707" t="s">
        <v>1477</v>
      </c>
      <c r="D2707" t="s">
        <v>589</v>
      </c>
      <c r="E2707">
        <v>1</v>
      </c>
      <c r="G2707" t="s">
        <v>130</v>
      </c>
      <c r="I2707" t="s">
        <v>125</v>
      </c>
      <c r="Z2707" t="str">
        <f>IFERROR(MID(AA2707,FIND("-",H2707,1)+1,20),_xlfn.IFNA(VLOOKUP(F2707&amp;"-"&amp;AA2707,Ref_Kontak!$A:$E,4,FALSE),Ref_Kontak!$H$2))</f>
        <v>628999007703</v>
      </c>
      <c r="AA2707" t="str">
        <f t="shared" si="420"/>
        <v/>
      </c>
      <c r="AB2707" t="str">
        <f t="shared" si="421"/>
        <v/>
      </c>
      <c r="AC2707" t="str">
        <f t="shared" si="422"/>
        <v>628999007703</v>
      </c>
      <c r="AD2707" t="str">
        <f t="shared" si="423"/>
        <v>Halo+,+Visual+AI+5S+mendeteksi+Violation%3A+METALDET1-LINE+13</v>
      </c>
      <c r="AE2707" t="str">
        <f t="shared" si="424"/>
        <v>https://web.whatsapp.com/send/?phone=628999007703&amp;text=Halo+,+Visual+AI+5S+mendeteksi+Violation%3A+METALDET1-LINE+13&amp;type=phone_number&amp;app_absent=0</v>
      </c>
      <c r="AF2707" t="b">
        <f>IF(ISNA(VLOOKUP(D2707&amp;"-"&amp;AB2707, Ref_Kontak!$A:$E, 4, FALSE)), FALSE, TRUE)</f>
        <v>0</v>
      </c>
      <c r="AG2707" t="str">
        <f>_xlfn.IFNA(VLOOKUP(Z2707,Ref_Kontak!H:H,1,FALSE),"FALSE")</f>
        <v>628999007703</v>
      </c>
      <c r="AH2707" t="str">
        <f t="shared" si="425"/>
        <v>METALDET1-LINE 13</v>
      </c>
      <c r="AI2707">
        <f>IF(I2707="violation",COUNTIF($AH$1:AH2707,AH2707),0)</f>
        <v>955</v>
      </c>
      <c r="AJ2707" t="str">
        <f t="shared" si="426"/>
        <v>violation-METALDET1</v>
      </c>
      <c r="AK2707">
        <f>IF(I2707="violation",COUNTIF($AJ$1:AJ2707,AJ2707),FALSE)</f>
        <v>2222</v>
      </c>
      <c r="AL2707">
        <f t="shared" si="427"/>
        <v>0</v>
      </c>
      <c r="AM2707">
        <f t="shared" si="428"/>
        <v>3</v>
      </c>
      <c r="AN2707" t="str">
        <f t="shared" si="429"/>
        <v>ALERT! 3 Violation founded @METALDET1</v>
      </c>
    </row>
    <row r="2708" spans="1:40">
      <c r="A2708" t="s">
        <v>120</v>
      </c>
      <c r="B2708" t="s">
        <v>121</v>
      </c>
      <c r="C2708" t="s">
        <v>1477</v>
      </c>
      <c r="D2708" t="s">
        <v>52</v>
      </c>
      <c r="E2708">
        <v>1</v>
      </c>
      <c r="G2708" t="s">
        <v>130</v>
      </c>
      <c r="I2708" t="s">
        <v>125</v>
      </c>
      <c r="Z2708" t="str">
        <f>IFERROR(MID(AA2708,FIND("-",H2708,1)+1,20),_xlfn.IFNA(VLOOKUP(F2708&amp;"-"&amp;AA2708,Ref_Kontak!$A:$E,4,FALSE),Ref_Kontak!$H$2))</f>
        <v>628999007703</v>
      </c>
      <c r="AA2708" t="str">
        <f t="shared" si="420"/>
        <v/>
      </c>
      <c r="AB2708" t="str">
        <f t="shared" si="421"/>
        <v/>
      </c>
      <c r="AC2708" t="str">
        <f t="shared" si="422"/>
        <v>628999007703</v>
      </c>
      <c r="AD2708" t="str">
        <f t="shared" si="423"/>
        <v>Halo+,+Visual+AI+5S+mendeteksi+Violation%3A+METALDET1-LINE+14</v>
      </c>
      <c r="AE2708" t="str">
        <f t="shared" si="424"/>
        <v>https://web.whatsapp.com/send/?phone=628999007703&amp;text=Halo+,+Visual+AI+5S+mendeteksi+Violation%3A+METALDET1-LINE+14&amp;type=phone_number&amp;app_absent=0</v>
      </c>
      <c r="AF2708" t="b">
        <f>IF(ISNA(VLOOKUP(D2708&amp;"-"&amp;AB2708, Ref_Kontak!$A:$E, 4, FALSE)), FALSE, TRUE)</f>
        <v>0</v>
      </c>
      <c r="AG2708" t="str">
        <f>_xlfn.IFNA(VLOOKUP(Z2708,Ref_Kontak!H:H,1,FALSE),"FALSE")</f>
        <v>628999007703</v>
      </c>
      <c r="AH2708" t="str">
        <f t="shared" si="425"/>
        <v>METALDET1-LINE 14</v>
      </c>
      <c r="AI2708">
        <f>IF(I2708="violation",COUNTIF($AH$1:AH2708,AH2708),0)</f>
        <v>130</v>
      </c>
      <c r="AJ2708" t="str">
        <f t="shared" si="426"/>
        <v>violation-METALDET1</v>
      </c>
      <c r="AK2708">
        <f>IF(I2708="violation",COUNTIF($AJ$1:AJ2708,AJ2708),FALSE)</f>
        <v>2223</v>
      </c>
      <c r="AL2708">
        <f t="shared" si="427"/>
        <v>0</v>
      </c>
      <c r="AM2708">
        <f t="shared" si="428"/>
        <v>3</v>
      </c>
      <c r="AN2708" t="str">
        <f t="shared" si="429"/>
        <v>ALERT! 3 Violation founded @METALDET1</v>
      </c>
    </row>
    <row r="2709" spans="1:40">
      <c r="A2709" t="s">
        <v>120</v>
      </c>
      <c r="B2709" t="s">
        <v>121</v>
      </c>
      <c r="C2709" t="s">
        <v>1478</v>
      </c>
      <c r="D2709" t="s">
        <v>129</v>
      </c>
      <c r="E2709">
        <v>1</v>
      </c>
      <c r="G2709" t="s">
        <v>130</v>
      </c>
      <c r="I2709" t="s">
        <v>125</v>
      </c>
      <c r="Z2709" t="str">
        <f>IFERROR(MID(AA2709,FIND("-",H2709,1)+1,20),_xlfn.IFNA(VLOOKUP(F2709&amp;"-"&amp;AA2709,Ref_Kontak!$A:$E,4,FALSE),Ref_Kontak!$H$2))</f>
        <v>628999007703</v>
      </c>
      <c r="AA2709" t="str">
        <f t="shared" si="420"/>
        <v/>
      </c>
      <c r="AB2709" t="str">
        <f t="shared" si="421"/>
        <v/>
      </c>
      <c r="AC2709" t="str">
        <f t="shared" si="422"/>
        <v>628999007703</v>
      </c>
      <c r="AD2709" t="str">
        <f t="shared" si="423"/>
        <v>Halo+,+Visual+AI+5S+mendeteksi+Violation%3A+METALDET1-LINE+8</v>
      </c>
      <c r="AE2709" t="str">
        <f t="shared" si="424"/>
        <v>https://web.whatsapp.com/send/?phone=628999007703&amp;text=Halo+,+Visual+AI+5S+mendeteksi+Violation%3A+METALDET1-LINE+8&amp;type=phone_number&amp;app_absent=0</v>
      </c>
      <c r="AF2709" t="b">
        <f>IF(ISNA(VLOOKUP(D2709&amp;"-"&amp;AB2709, Ref_Kontak!$A:$E, 4, FALSE)), FALSE, TRUE)</f>
        <v>0</v>
      </c>
      <c r="AG2709" t="str">
        <f>_xlfn.IFNA(VLOOKUP(Z2709,Ref_Kontak!H:H,1,FALSE),"FALSE")</f>
        <v>628999007703</v>
      </c>
      <c r="AH2709" t="str">
        <f t="shared" si="425"/>
        <v>METALDET1-LINE 8</v>
      </c>
      <c r="AI2709">
        <f>IF(I2709="violation",COUNTIF($AH$1:AH2709,AH2709),0)</f>
        <v>1140</v>
      </c>
      <c r="AJ2709" t="str">
        <f t="shared" si="426"/>
        <v>violation-METALDET1</v>
      </c>
      <c r="AK2709">
        <f>IF(I2709="violation",COUNTIF($AJ$1:AJ2709,AJ2709),FALSE)</f>
        <v>2224</v>
      </c>
      <c r="AL2709">
        <f t="shared" si="427"/>
        <v>0</v>
      </c>
      <c r="AM2709">
        <f t="shared" si="428"/>
        <v>3</v>
      </c>
      <c r="AN2709" t="str">
        <f t="shared" si="429"/>
        <v>ALERT! 3 Violation founded @METALDET1</v>
      </c>
    </row>
    <row r="2710" spans="1:40">
      <c r="A2710" t="s">
        <v>120</v>
      </c>
      <c r="B2710" t="s">
        <v>121</v>
      </c>
      <c r="C2710" t="s">
        <v>1479</v>
      </c>
      <c r="D2710" t="s">
        <v>589</v>
      </c>
      <c r="E2710">
        <v>1</v>
      </c>
      <c r="G2710" t="s">
        <v>130</v>
      </c>
      <c r="I2710" t="s">
        <v>125</v>
      </c>
      <c r="Z2710" t="str">
        <f>IFERROR(MID(AA2710,FIND("-",H2710,1)+1,20),_xlfn.IFNA(VLOOKUP(F2710&amp;"-"&amp;AA2710,Ref_Kontak!$A:$E,4,FALSE),Ref_Kontak!$H$2))</f>
        <v>628999007703</v>
      </c>
      <c r="AA2710" t="str">
        <f t="shared" si="420"/>
        <v/>
      </c>
      <c r="AB2710" t="str">
        <f t="shared" si="421"/>
        <v/>
      </c>
      <c r="AC2710" t="str">
        <f t="shared" si="422"/>
        <v>628999007703</v>
      </c>
      <c r="AD2710" t="str">
        <f t="shared" si="423"/>
        <v>Halo+,+Visual+AI+5S+mendeteksi+Violation%3A+METALDET1-LINE+13</v>
      </c>
      <c r="AE2710" t="str">
        <f t="shared" si="424"/>
        <v>https://web.whatsapp.com/send/?phone=628999007703&amp;text=Halo+,+Visual+AI+5S+mendeteksi+Violation%3A+METALDET1-LINE+13&amp;type=phone_number&amp;app_absent=0</v>
      </c>
      <c r="AF2710" t="b">
        <f>IF(ISNA(VLOOKUP(D2710&amp;"-"&amp;AB2710, Ref_Kontak!$A:$E, 4, FALSE)), FALSE, TRUE)</f>
        <v>0</v>
      </c>
      <c r="AG2710" t="str">
        <f>_xlfn.IFNA(VLOOKUP(Z2710,Ref_Kontak!H:H,1,FALSE),"FALSE")</f>
        <v>628999007703</v>
      </c>
      <c r="AH2710" t="str">
        <f t="shared" si="425"/>
        <v>METALDET1-LINE 13</v>
      </c>
      <c r="AI2710">
        <f>IF(I2710="violation",COUNTIF($AH$1:AH2710,AH2710),0)</f>
        <v>956</v>
      </c>
      <c r="AJ2710" t="str">
        <f t="shared" si="426"/>
        <v>violation-METALDET1</v>
      </c>
      <c r="AK2710">
        <f>IF(I2710="violation",COUNTIF($AJ$1:AJ2710,AJ2710),FALSE)</f>
        <v>2225</v>
      </c>
      <c r="AL2710">
        <f t="shared" si="427"/>
        <v>0</v>
      </c>
      <c r="AM2710">
        <f t="shared" si="428"/>
        <v>3</v>
      </c>
      <c r="AN2710" t="str">
        <f t="shared" si="429"/>
        <v>ALERT! 3 Violation founded @METALDET1</v>
      </c>
    </row>
    <row r="2711" spans="1:40">
      <c r="A2711" t="s">
        <v>120</v>
      </c>
      <c r="B2711" t="s">
        <v>121</v>
      </c>
      <c r="C2711" t="s">
        <v>1479</v>
      </c>
      <c r="D2711" t="s">
        <v>129</v>
      </c>
      <c r="E2711">
        <v>1</v>
      </c>
      <c r="G2711" t="s">
        <v>130</v>
      </c>
      <c r="I2711" t="s">
        <v>125</v>
      </c>
      <c r="Z2711" t="str">
        <f>IFERROR(MID(AA2711,FIND("-",H2711,1)+1,20),_xlfn.IFNA(VLOOKUP(F2711&amp;"-"&amp;AA2711,Ref_Kontak!$A:$E,4,FALSE),Ref_Kontak!$H$2))</f>
        <v>628999007703</v>
      </c>
      <c r="AA2711" t="str">
        <f t="shared" si="420"/>
        <v/>
      </c>
      <c r="AB2711" t="str">
        <f t="shared" si="421"/>
        <v/>
      </c>
      <c r="AC2711" t="str">
        <f t="shared" si="422"/>
        <v>628999007703</v>
      </c>
      <c r="AD2711" t="str">
        <f t="shared" si="423"/>
        <v>Halo+,+Visual+AI+5S+mendeteksi+Violation%3A+METALDET1-LINE+8</v>
      </c>
      <c r="AE2711" t="str">
        <f t="shared" si="424"/>
        <v>https://web.whatsapp.com/send/?phone=628999007703&amp;text=Halo+,+Visual+AI+5S+mendeteksi+Violation%3A+METALDET1-LINE+8&amp;type=phone_number&amp;app_absent=0</v>
      </c>
      <c r="AF2711" t="b">
        <f>IF(ISNA(VLOOKUP(D2711&amp;"-"&amp;AB2711, Ref_Kontak!$A:$E, 4, FALSE)), FALSE, TRUE)</f>
        <v>0</v>
      </c>
      <c r="AG2711" t="str">
        <f>_xlfn.IFNA(VLOOKUP(Z2711,Ref_Kontak!H:H,1,FALSE),"FALSE")</f>
        <v>628999007703</v>
      </c>
      <c r="AH2711" t="str">
        <f t="shared" si="425"/>
        <v>METALDET1-LINE 8</v>
      </c>
      <c r="AI2711">
        <f>IF(I2711="violation",COUNTIF($AH$1:AH2711,AH2711),0)</f>
        <v>1141</v>
      </c>
      <c r="AJ2711" t="str">
        <f t="shared" si="426"/>
        <v>violation-METALDET1</v>
      </c>
      <c r="AK2711">
        <f>IF(I2711="violation",COUNTIF($AJ$1:AJ2711,AJ2711),FALSE)</f>
        <v>2226</v>
      </c>
      <c r="AL2711">
        <f t="shared" si="427"/>
        <v>0</v>
      </c>
      <c r="AM2711">
        <f t="shared" si="428"/>
        <v>3</v>
      </c>
      <c r="AN2711" t="str">
        <f t="shared" si="429"/>
        <v>ALERT! 3 Violation founded @METALDET1</v>
      </c>
    </row>
    <row r="2712" spans="1:40">
      <c r="A2712" t="s">
        <v>120</v>
      </c>
      <c r="B2712" t="s">
        <v>121</v>
      </c>
      <c r="C2712" t="s">
        <v>1479</v>
      </c>
      <c r="D2712" t="s">
        <v>52</v>
      </c>
      <c r="E2712">
        <v>1</v>
      </c>
      <c r="G2712" t="s">
        <v>130</v>
      </c>
      <c r="I2712" t="s">
        <v>125</v>
      </c>
      <c r="Z2712" t="str">
        <f>IFERROR(MID(AA2712,FIND("-",H2712,1)+1,20),_xlfn.IFNA(VLOOKUP(F2712&amp;"-"&amp;AA2712,Ref_Kontak!$A:$E,4,FALSE),Ref_Kontak!$H$2))</f>
        <v>628999007703</v>
      </c>
      <c r="AA2712" t="str">
        <f t="shared" si="420"/>
        <v/>
      </c>
      <c r="AB2712" t="str">
        <f t="shared" si="421"/>
        <v/>
      </c>
      <c r="AC2712" t="str">
        <f t="shared" si="422"/>
        <v>628999007703</v>
      </c>
      <c r="AD2712" t="str">
        <f t="shared" si="423"/>
        <v>Halo+,+Visual+AI+5S+mendeteksi+Violation%3A+METALDET1-LINE+14</v>
      </c>
      <c r="AE2712" t="str">
        <f t="shared" si="424"/>
        <v>https://web.whatsapp.com/send/?phone=628999007703&amp;text=Halo+,+Visual+AI+5S+mendeteksi+Violation%3A+METALDET1-LINE+14&amp;type=phone_number&amp;app_absent=0</v>
      </c>
      <c r="AF2712" t="b">
        <f>IF(ISNA(VLOOKUP(D2712&amp;"-"&amp;AB2712, Ref_Kontak!$A:$E, 4, FALSE)), FALSE, TRUE)</f>
        <v>0</v>
      </c>
      <c r="AG2712" t="str">
        <f>_xlfn.IFNA(VLOOKUP(Z2712,Ref_Kontak!H:H,1,FALSE),"FALSE")</f>
        <v>628999007703</v>
      </c>
      <c r="AH2712" t="str">
        <f t="shared" si="425"/>
        <v>METALDET1-LINE 14</v>
      </c>
      <c r="AI2712">
        <f>IF(I2712="violation",COUNTIF($AH$1:AH2712,AH2712),0)</f>
        <v>131</v>
      </c>
      <c r="AJ2712" t="str">
        <f t="shared" si="426"/>
        <v>violation-METALDET1</v>
      </c>
      <c r="AK2712">
        <f>IF(I2712="violation",COUNTIF($AJ$1:AJ2712,AJ2712),FALSE)</f>
        <v>2227</v>
      </c>
      <c r="AL2712">
        <f t="shared" si="427"/>
        <v>0</v>
      </c>
      <c r="AM2712">
        <f t="shared" si="428"/>
        <v>3</v>
      </c>
      <c r="AN2712" t="str">
        <f t="shared" si="429"/>
        <v>ALERT! 3 Violation founded @METALDET1</v>
      </c>
    </row>
    <row r="2713" spans="1:40">
      <c r="A2713" t="s">
        <v>120</v>
      </c>
      <c r="B2713" t="s">
        <v>121</v>
      </c>
      <c r="C2713" t="s">
        <v>1479</v>
      </c>
      <c r="D2713" t="s">
        <v>589</v>
      </c>
      <c r="E2713">
        <v>1</v>
      </c>
      <c r="G2713" t="s">
        <v>130</v>
      </c>
      <c r="I2713" t="s">
        <v>125</v>
      </c>
      <c r="Z2713" t="str">
        <f>IFERROR(MID(AA2713,FIND("-",H2713,1)+1,20),_xlfn.IFNA(VLOOKUP(F2713&amp;"-"&amp;AA2713,Ref_Kontak!$A:$E,4,FALSE),Ref_Kontak!$H$2))</f>
        <v>628999007703</v>
      </c>
      <c r="AA2713" t="str">
        <f t="shared" si="420"/>
        <v/>
      </c>
      <c r="AB2713" t="str">
        <f t="shared" si="421"/>
        <v/>
      </c>
      <c r="AC2713" t="str">
        <f t="shared" si="422"/>
        <v>628999007703</v>
      </c>
      <c r="AD2713" t="str">
        <f t="shared" si="423"/>
        <v>Halo+,+Visual+AI+5S+mendeteksi+Violation%3A+METALDET1-LINE+13</v>
      </c>
      <c r="AE2713" t="str">
        <f t="shared" si="424"/>
        <v>https://web.whatsapp.com/send/?phone=628999007703&amp;text=Halo+,+Visual+AI+5S+mendeteksi+Violation%3A+METALDET1-LINE+13&amp;type=phone_number&amp;app_absent=0</v>
      </c>
      <c r="AF2713" t="b">
        <f>IF(ISNA(VLOOKUP(D2713&amp;"-"&amp;AB2713, Ref_Kontak!$A:$E, 4, FALSE)), FALSE, TRUE)</f>
        <v>0</v>
      </c>
      <c r="AG2713" t="str">
        <f>_xlfn.IFNA(VLOOKUP(Z2713,Ref_Kontak!H:H,1,FALSE),"FALSE")</f>
        <v>628999007703</v>
      </c>
      <c r="AH2713" t="str">
        <f t="shared" si="425"/>
        <v>METALDET1-LINE 13</v>
      </c>
      <c r="AI2713">
        <f>IF(I2713="violation",COUNTIF($AH$1:AH2713,AH2713),0)</f>
        <v>957</v>
      </c>
      <c r="AJ2713" t="str">
        <f t="shared" si="426"/>
        <v>violation-METALDET1</v>
      </c>
      <c r="AK2713">
        <f>IF(I2713="violation",COUNTIF($AJ$1:AJ2713,AJ2713),FALSE)</f>
        <v>2228</v>
      </c>
      <c r="AL2713">
        <f t="shared" si="427"/>
        <v>0</v>
      </c>
      <c r="AM2713">
        <f t="shared" si="428"/>
        <v>3</v>
      </c>
      <c r="AN2713" t="str">
        <f t="shared" si="429"/>
        <v>ALERT! 3 Violation founded @METALDET1</v>
      </c>
    </row>
    <row r="2714" spans="1:40">
      <c r="A2714" t="s">
        <v>120</v>
      </c>
      <c r="B2714" t="s">
        <v>121</v>
      </c>
      <c r="C2714" t="s">
        <v>1479</v>
      </c>
      <c r="D2714" t="s">
        <v>52</v>
      </c>
      <c r="E2714">
        <v>1</v>
      </c>
      <c r="G2714" t="s">
        <v>130</v>
      </c>
      <c r="I2714" t="s">
        <v>125</v>
      </c>
      <c r="Z2714" t="str">
        <f>IFERROR(MID(AA2714,FIND("-",H2714,1)+1,20),_xlfn.IFNA(VLOOKUP(F2714&amp;"-"&amp;AA2714,Ref_Kontak!$A:$E,4,FALSE),Ref_Kontak!$H$2))</f>
        <v>628999007703</v>
      </c>
      <c r="AA2714" t="str">
        <f t="shared" si="420"/>
        <v/>
      </c>
      <c r="AB2714" t="str">
        <f t="shared" si="421"/>
        <v/>
      </c>
      <c r="AC2714" t="str">
        <f t="shared" si="422"/>
        <v>628999007703</v>
      </c>
      <c r="AD2714" t="str">
        <f t="shared" si="423"/>
        <v>Halo+,+Visual+AI+5S+mendeteksi+Violation%3A+METALDET1-LINE+14</v>
      </c>
      <c r="AE2714" t="str">
        <f t="shared" si="424"/>
        <v>https://web.whatsapp.com/send/?phone=628999007703&amp;text=Halo+,+Visual+AI+5S+mendeteksi+Violation%3A+METALDET1-LINE+14&amp;type=phone_number&amp;app_absent=0</v>
      </c>
      <c r="AF2714" t="b">
        <f>IF(ISNA(VLOOKUP(D2714&amp;"-"&amp;AB2714, Ref_Kontak!$A:$E, 4, FALSE)), FALSE, TRUE)</f>
        <v>0</v>
      </c>
      <c r="AG2714" t="str">
        <f>_xlfn.IFNA(VLOOKUP(Z2714,Ref_Kontak!H:H,1,FALSE),"FALSE")</f>
        <v>628999007703</v>
      </c>
      <c r="AH2714" t="str">
        <f t="shared" si="425"/>
        <v>METALDET1-LINE 14</v>
      </c>
      <c r="AI2714">
        <f>IF(I2714="violation",COUNTIF($AH$1:AH2714,AH2714),0)</f>
        <v>132</v>
      </c>
      <c r="AJ2714" t="str">
        <f t="shared" si="426"/>
        <v>violation-METALDET1</v>
      </c>
      <c r="AK2714">
        <f>IF(I2714="violation",COUNTIF($AJ$1:AJ2714,AJ2714),FALSE)</f>
        <v>2229</v>
      </c>
      <c r="AL2714">
        <f t="shared" si="427"/>
        <v>0</v>
      </c>
      <c r="AM2714">
        <f t="shared" si="428"/>
        <v>3</v>
      </c>
      <c r="AN2714" t="str">
        <f t="shared" si="429"/>
        <v>ALERT! 3 Violation founded @METALDET1</v>
      </c>
    </row>
    <row r="2715" spans="1:40">
      <c r="A2715" t="s">
        <v>120</v>
      </c>
      <c r="B2715" t="s">
        <v>121</v>
      </c>
      <c r="C2715" t="s">
        <v>1480</v>
      </c>
      <c r="D2715" t="s">
        <v>129</v>
      </c>
      <c r="E2715">
        <v>1</v>
      </c>
      <c r="G2715" t="s">
        <v>130</v>
      </c>
      <c r="I2715" t="s">
        <v>125</v>
      </c>
      <c r="Z2715" t="str">
        <f>IFERROR(MID(AA2715,FIND("-",H2715,1)+1,20),_xlfn.IFNA(VLOOKUP(F2715&amp;"-"&amp;AA2715,Ref_Kontak!$A:$E,4,FALSE),Ref_Kontak!$H$2))</f>
        <v>628999007703</v>
      </c>
      <c r="AA2715" t="str">
        <f t="shared" si="420"/>
        <v/>
      </c>
      <c r="AB2715" t="str">
        <f t="shared" si="421"/>
        <v/>
      </c>
      <c r="AC2715" t="str">
        <f t="shared" si="422"/>
        <v>628999007703</v>
      </c>
      <c r="AD2715" t="str">
        <f t="shared" si="423"/>
        <v>Halo+,+Visual+AI+5S+mendeteksi+Violation%3A+METALDET1-LINE+8</v>
      </c>
      <c r="AE2715" t="str">
        <f t="shared" si="424"/>
        <v>https://web.whatsapp.com/send/?phone=628999007703&amp;text=Halo+,+Visual+AI+5S+mendeteksi+Violation%3A+METALDET1-LINE+8&amp;type=phone_number&amp;app_absent=0</v>
      </c>
      <c r="AF2715" t="b">
        <f>IF(ISNA(VLOOKUP(D2715&amp;"-"&amp;AB2715, Ref_Kontak!$A:$E, 4, FALSE)), FALSE, TRUE)</f>
        <v>0</v>
      </c>
      <c r="AG2715" t="str">
        <f>_xlfn.IFNA(VLOOKUP(Z2715,Ref_Kontak!H:H,1,FALSE),"FALSE")</f>
        <v>628999007703</v>
      </c>
      <c r="AH2715" t="str">
        <f t="shared" si="425"/>
        <v>METALDET1-LINE 8</v>
      </c>
      <c r="AI2715">
        <f>IF(I2715="violation",COUNTIF($AH$1:AH2715,AH2715),0)</f>
        <v>1142</v>
      </c>
      <c r="AJ2715" t="str">
        <f t="shared" si="426"/>
        <v>violation-METALDET1</v>
      </c>
      <c r="AK2715">
        <f>IF(I2715="violation",COUNTIF($AJ$1:AJ2715,AJ2715),FALSE)</f>
        <v>2230</v>
      </c>
      <c r="AL2715">
        <f t="shared" si="427"/>
        <v>0</v>
      </c>
      <c r="AM2715">
        <f t="shared" si="428"/>
        <v>3</v>
      </c>
      <c r="AN2715" t="str">
        <f t="shared" si="429"/>
        <v>ALERT! 3 Violation founded @METALDET1</v>
      </c>
    </row>
    <row r="2716" spans="1:40">
      <c r="A2716" t="s">
        <v>120</v>
      </c>
      <c r="B2716" t="s">
        <v>121</v>
      </c>
      <c r="C2716" t="s">
        <v>1481</v>
      </c>
      <c r="D2716" t="s">
        <v>589</v>
      </c>
      <c r="E2716">
        <v>1</v>
      </c>
      <c r="G2716" t="s">
        <v>130</v>
      </c>
      <c r="I2716" t="s">
        <v>125</v>
      </c>
      <c r="Z2716" t="str">
        <f>IFERROR(MID(AA2716,FIND("-",H2716,1)+1,20),_xlfn.IFNA(VLOOKUP(F2716&amp;"-"&amp;AA2716,Ref_Kontak!$A:$E,4,FALSE),Ref_Kontak!$H$2))</f>
        <v>628999007703</v>
      </c>
      <c r="AA2716" t="str">
        <f t="shared" si="420"/>
        <v/>
      </c>
      <c r="AB2716" t="str">
        <f t="shared" si="421"/>
        <v/>
      </c>
      <c r="AC2716" t="str">
        <f t="shared" si="422"/>
        <v>628999007703</v>
      </c>
      <c r="AD2716" t="str">
        <f t="shared" si="423"/>
        <v>Halo+,+Visual+AI+5S+mendeteksi+Violation%3A+METALDET1-LINE+13</v>
      </c>
      <c r="AE2716" t="str">
        <f t="shared" si="424"/>
        <v>https://web.whatsapp.com/send/?phone=628999007703&amp;text=Halo+,+Visual+AI+5S+mendeteksi+Violation%3A+METALDET1-LINE+13&amp;type=phone_number&amp;app_absent=0</v>
      </c>
      <c r="AF2716" t="b">
        <f>IF(ISNA(VLOOKUP(D2716&amp;"-"&amp;AB2716, Ref_Kontak!$A:$E, 4, FALSE)), FALSE, TRUE)</f>
        <v>0</v>
      </c>
      <c r="AG2716" t="str">
        <f>_xlfn.IFNA(VLOOKUP(Z2716,Ref_Kontak!H:H,1,FALSE),"FALSE")</f>
        <v>628999007703</v>
      </c>
      <c r="AH2716" t="str">
        <f t="shared" si="425"/>
        <v>METALDET1-LINE 13</v>
      </c>
      <c r="AI2716">
        <f>IF(I2716="violation",COUNTIF($AH$1:AH2716,AH2716),0)</f>
        <v>958</v>
      </c>
      <c r="AJ2716" t="str">
        <f t="shared" si="426"/>
        <v>violation-METALDET1</v>
      </c>
      <c r="AK2716">
        <f>IF(I2716="violation",COUNTIF($AJ$1:AJ2716,AJ2716),FALSE)</f>
        <v>2231</v>
      </c>
      <c r="AL2716">
        <f t="shared" si="427"/>
        <v>0</v>
      </c>
      <c r="AM2716">
        <f t="shared" si="428"/>
        <v>3</v>
      </c>
      <c r="AN2716" t="str">
        <f t="shared" si="429"/>
        <v>ALERT! 3 Violation founded @METALDET1</v>
      </c>
    </row>
    <row r="2717" spans="1:40">
      <c r="A2717" t="s">
        <v>120</v>
      </c>
      <c r="B2717" t="s">
        <v>121</v>
      </c>
      <c r="C2717" t="s">
        <v>1481</v>
      </c>
      <c r="D2717" t="s">
        <v>129</v>
      </c>
      <c r="E2717">
        <v>1</v>
      </c>
      <c r="G2717" t="s">
        <v>130</v>
      </c>
      <c r="I2717" t="s">
        <v>125</v>
      </c>
      <c r="Z2717" t="str">
        <f>IFERROR(MID(AA2717,FIND("-",H2717,1)+1,20),_xlfn.IFNA(VLOOKUP(F2717&amp;"-"&amp;AA2717,Ref_Kontak!$A:$E,4,FALSE),Ref_Kontak!$H$2))</f>
        <v>628999007703</v>
      </c>
      <c r="AA2717" t="str">
        <f t="shared" si="420"/>
        <v/>
      </c>
      <c r="AB2717" t="str">
        <f t="shared" si="421"/>
        <v/>
      </c>
      <c r="AC2717" t="str">
        <f t="shared" si="422"/>
        <v>628999007703</v>
      </c>
      <c r="AD2717" t="str">
        <f t="shared" si="423"/>
        <v>Halo+,+Visual+AI+5S+mendeteksi+Violation%3A+METALDET1-LINE+8</v>
      </c>
      <c r="AE2717" t="str">
        <f t="shared" si="424"/>
        <v>https://web.whatsapp.com/send/?phone=628999007703&amp;text=Halo+,+Visual+AI+5S+mendeteksi+Violation%3A+METALDET1-LINE+8&amp;type=phone_number&amp;app_absent=0</v>
      </c>
      <c r="AF2717" t="b">
        <f>IF(ISNA(VLOOKUP(D2717&amp;"-"&amp;AB2717, Ref_Kontak!$A:$E, 4, FALSE)), FALSE, TRUE)</f>
        <v>0</v>
      </c>
      <c r="AG2717" t="str">
        <f>_xlfn.IFNA(VLOOKUP(Z2717,Ref_Kontak!H:H,1,FALSE),"FALSE")</f>
        <v>628999007703</v>
      </c>
      <c r="AH2717" t="str">
        <f t="shared" si="425"/>
        <v>METALDET1-LINE 8</v>
      </c>
      <c r="AI2717">
        <f>IF(I2717="violation",COUNTIF($AH$1:AH2717,AH2717),0)</f>
        <v>1143</v>
      </c>
      <c r="AJ2717" t="str">
        <f t="shared" si="426"/>
        <v>violation-METALDET1</v>
      </c>
      <c r="AK2717">
        <f>IF(I2717="violation",COUNTIF($AJ$1:AJ2717,AJ2717),FALSE)</f>
        <v>2232</v>
      </c>
      <c r="AL2717">
        <f t="shared" si="427"/>
        <v>0</v>
      </c>
      <c r="AM2717">
        <f t="shared" si="428"/>
        <v>3</v>
      </c>
      <c r="AN2717" t="str">
        <f t="shared" si="429"/>
        <v>ALERT! 3 Violation founded @METALDET1</v>
      </c>
    </row>
    <row r="2718" spans="1:40">
      <c r="A2718" t="s">
        <v>120</v>
      </c>
      <c r="B2718" t="s">
        <v>121</v>
      </c>
      <c r="C2718" t="s">
        <v>1481</v>
      </c>
      <c r="D2718" t="s">
        <v>52</v>
      </c>
      <c r="E2718">
        <v>1</v>
      </c>
      <c r="G2718" t="s">
        <v>130</v>
      </c>
      <c r="I2718" t="s">
        <v>125</v>
      </c>
      <c r="Z2718" t="str">
        <f>IFERROR(MID(AA2718,FIND("-",H2718,1)+1,20),_xlfn.IFNA(VLOOKUP(F2718&amp;"-"&amp;AA2718,Ref_Kontak!$A:$E,4,FALSE),Ref_Kontak!$H$2))</f>
        <v>628999007703</v>
      </c>
      <c r="AA2718" t="str">
        <f t="shared" si="420"/>
        <v/>
      </c>
      <c r="AB2718" t="str">
        <f t="shared" si="421"/>
        <v/>
      </c>
      <c r="AC2718" t="str">
        <f t="shared" si="422"/>
        <v>628999007703</v>
      </c>
      <c r="AD2718" t="str">
        <f t="shared" si="423"/>
        <v>Halo+,+Visual+AI+5S+mendeteksi+Violation%3A+METALDET1-LINE+14</v>
      </c>
      <c r="AE2718" t="str">
        <f t="shared" si="424"/>
        <v>https://web.whatsapp.com/send/?phone=628999007703&amp;text=Halo+,+Visual+AI+5S+mendeteksi+Violation%3A+METALDET1-LINE+14&amp;type=phone_number&amp;app_absent=0</v>
      </c>
      <c r="AF2718" t="b">
        <f>IF(ISNA(VLOOKUP(D2718&amp;"-"&amp;AB2718, Ref_Kontak!$A:$E, 4, FALSE)), FALSE, TRUE)</f>
        <v>0</v>
      </c>
      <c r="AG2718" t="str">
        <f>_xlfn.IFNA(VLOOKUP(Z2718,Ref_Kontak!H:H,1,FALSE),"FALSE")</f>
        <v>628999007703</v>
      </c>
      <c r="AH2718" t="str">
        <f t="shared" si="425"/>
        <v>METALDET1-LINE 14</v>
      </c>
      <c r="AI2718">
        <f>IF(I2718="violation",COUNTIF($AH$1:AH2718,AH2718),0)</f>
        <v>133</v>
      </c>
      <c r="AJ2718" t="str">
        <f t="shared" si="426"/>
        <v>violation-METALDET1</v>
      </c>
      <c r="AK2718">
        <f>IF(I2718="violation",COUNTIF($AJ$1:AJ2718,AJ2718),FALSE)</f>
        <v>2233</v>
      </c>
      <c r="AL2718">
        <f t="shared" si="427"/>
        <v>0</v>
      </c>
      <c r="AM2718">
        <f t="shared" si="428"/>
        <v>3</v>
      </c>
      <c r="AN2718" t="str">
        <f t="shared" si="429"/>
        <v>ALERT! 3 Violation founded @METALDET1</v>
      </c>
    </row>
    <row r="2719" spans="1:40">
      <c r="A2719" t="s">
        <v>120</v>
      </c>
      <c r="B2719" t="s">
        <v>121</v>
      </c>
      <c r="C2719" t="s">
        <v>1481</v>
      </c>
      <c r="D2719" t="s">
        <v>589</v>
      </c>
      <c r="E2719">
        <v>1</v>
      </c>
      <c r="G2719" t="s">
        <v>130</v>
      </c>
      <c r="I2719" t="s">
        <v>125</v>
      </c>
      <c r="Z2719" t="str">
        <f>IFERROR(MID(AA2719,FIND("-",H2719,1)+1,20),_xlfn.IFNA(VLOOKUP(F2719&amp;"-"&amp;AA2719,Ref_Kontak!$A:$E,4,FALSE),Ref_Kontak!$H$2))</f>
        <v>628999007703</v>
      </c>
      <c r="AA2719" t="str">
        <f t="shared" si="420"/>
        <v/>
      </c>
      <c r="AB2719" t="str">
        <f t="shared" si="421"/>
        <v/>
      </c>
      <c r="AC2719" t="str">
        <f t="shared" si="422"/>
        <v>628999007703</v>
      </c>
      <c r="AD2719" t="str">
        <f t="shared" si="423"/>
        <v>Halo+,+Visual+AI+5S+mendeteksi+Violation%3A+METALDET1-LINE+13</v>
      </c>
      <c r="AE2719" t="str">
        <f t="shared" si="424"/>
        <v>https://web.whatsapp.com/send/?phone=628999007703&amp;text=Halo+,+Visual+AI+5S+mendeteksi+Violation%3A+METALDET1-LINE+13&amp;type=phone_number&amp;app_absent=0</v>
      </c>
      <c r="AF2719" t="b">
        <f>IF(ISNA(VLOOKUP(D2719&amp;"-"&amp;AB2719, Ref_Kontak!$A:$E, 4, FALSE)), FALSE, TRUE)</f>
        <v>0</v>
      </c>
      <c r="AG2719" t="str">
        <f>_xlfn.IFNA(VLOOKUP(Z2719,Ref_Kontak!H:H,1,FALSE),"FALSE")</f>
        <v>628999007703</v>
      </c>
      <c r="AH2719" t="str">
        <f t="shared" si="425"/>
        <v>METALDET1-LINE 13</v>
      </c>
      <c r="AI2719">
        <f>IF(I2719="violation",COUNTIF($AH$1:AH2719,AH2719),0)</f>
        <v>959</v>
      </c>
      <c r="AJ2719" t="str">
        <f t="shared" si="426"/>
        <v>violation-METALDET1</v>
      </c>
      <c r="AK2719">
        <f>IF(I2719="violation",COUNTIF($AJ$1:AJ2719,AJ2719),FALSE)</f>
        <v>2234</v>
      </c>
      <c r="AL2719">
        <f t="shared" si="427"/>
        <v>0</v>
      </c>
      <c r="AM2719">
        <f t="shared" si="428"/>
        <v>3</v>
      </c>
      <c r="AN2719" t="str">
        <f t="shared" si="429"/>
        <v>ALERT! 3 Violation founded @METALDET1</v>
      </c>
    </row>
    <row r="2720" spans="1:40">
      <c r="A2720" t="s">
        <v>120</v>
      </c>
      <c r="B2720" t="s">
        <v>121</v>
      </c>
      <c r="C2720" t="s">
        <v>1481</v>
      </c>
      <c r="D2720" t="s">
        <v>52</v>
      </c>
      <c r="E2720">
        <v>1</v>
      </c>
      <c r="G2720" t="s">
        <v>130</v>
      </c>
      <c r="I2720" t="s">
        <v>125</v>
      </c>
      <c r="Z2720" t="str">
        <f>IFERROR(MID(AA2720,FIND("-",H2720,1)+1,20),_xlfn.IFNA(VLOOKUP(F2720&amp;"-"&amp;AA2720,Ref_Kontak!$A:$E,4,FALSE),Ref_Kontak!$H$2))</f>
        <v>628999007703</v>
      </c>
      <c r="AA2720" t="str">
        <f t="shared" si="420"/>
        <v/>
      </c>
      <c r="AB2720" t="str">
        <f t="shared" si="421"/>
        <v/>
      </c>
      <c r="AC2720" t="str">
        <f t="shared" si="422"/>
        <v>628999007703</v>
      </c>
      <c r="AD2720" t="str">
        <f t="shared" si="423"/>
        <v>Halo+,+Visual+AI+5S+mendeteksi+Violation%3A+METALDET1-LINE+14</v>
      </c>
      <c r="AE2720" t="str">
        <f t="shared" si="424"/>
        <v>https://web.whatsapp.com/send/?phone=628999007703&amp;text=Halo+,+Visual+AI+5S+mendeteksi+Violation%3A+METALDET1-LINE+14&amp;type=phone_number&amp;app_absent=0</v>
      </c>
      <c r="AF2720" t="b">
        <f>IF(ISNA(VLOOKUP(D2720&amp;"-"&amp;AB2720, Ref_Kontak!$A:$E, 4, FALSE)), FALSE, TRUE)</f>
        <v>0</v>
      </c>
      <c r="AG2720" t="str">
        <f>_xlfn.IFNA(VLOOKUP(Z2720,Ref_Kontak!H:H,1,FALSE),"FALSE")</f>
        <v>628999007703</v>
      </c>
      <c r="AH2720" t="str">
        <f t="shared" si="425"/>
        <v>METALDET1-LINE 14</v>
      </c>
      <c r="AI2720">
        <f>IF(I2720="violation",COUNTIF($AH$1:AH2720,AH2720),0)</f>
        <v>134</v>
      </c>
      <c r="AJ2720" t="str">
        <f t="shared" si="426"/>
        <v>violation-METALDET1</v>
      </c>
      <c r="AK2720">
        <f>IF(I2720="violation",COUNTIF($AJ$1:AJ2720,AJ2720),FALSE)</f>
        <v>2235</v>
      </c>
      <c r="AL2720">
        <f t="shared" si="427"/>
        <v>0</v>
      </c>
      <c r="AM2720">
        <f t="shared" si="428"/>
        <v>3</v>
      </c>
      <c r="AN2720" t="str">
        <f t="shared" si="429"/>
        <v>ALERT! 3 Violation founded @METALDET1</v>
      </c>
    </row>
    <row r="2721" spans="1:40">
      <c r="A2721" t="s">
        <v>120</v>
      </c>
      <c r="B2721" t="s">
        <v>121</v>
      </c>
      <c r="C2721" t="s">
        <v>1482</v>
      </c>
      <c r="D2721" t="s">
        <v>129</v>
      </c>
      <c r="E2721">
        <v>1</v>
      </c>
      <c r="G2721" t="s">
        <v>130</v>
      </c>
      <c r="I2721" t="s">
        <v>125</v>
      </c>
      <c r="Z2721" t="str">
        <f>IFERROR(MID(AA2721,FIND("-",H2721,1)+1,20),_xlfn.IFNA(VLOOKUP(F2721&amp;"-"&amp;AA2721,Ref_Kontak!$A:$E,4,FALSE),Ref_Kontak!$H$2))</f>
        <v>628999007703</v>
      </c>
      <c r="AA2721" t="str">
        <f t="shared" si="420"/>
        <v/>
      </c>
      <c r="AB2721" t="str">
        <f t="shared" si="421"/>
        <v/>
      </c>
      <c r="AC2721" t="str">
        <f t="shared" si="422"/>
        <v>628999007703</v>
      </c>
      <c r="AD2721" t="str">
        <f t="shared" si="423"/>
        <v>Halo+,+Visual+AI+5S+mendeteksi+Violation%3A+METALDET1-LINE+8</v>
      </c>
      <c r="AE2721" t="str">
        <f t="shared" si="424"/>
        <v>https://web.whatsapp.com/send/?phone=628999007703&amp;text=Halo+,+Visual+AI+5S+mendeteksi+Violation%3A+METALDET1-LINE+8&amp;type=phone_number&amp;app_absent=0</v>
      </c>
      <c r="AF2721" t="b">
        <f>IF(ISNA(VLOOKUP(D2721&amp;"-"&amp;AB2721, Ref_Kontak!$A:$E, 4, FALSE)), FALSE, TRUE)</f>
        <v>0</v>
      </c>
      <c r="AG2721" t="str">
        <f>_xlfn.IFNA(VLOOKUP(Z2721,Ref_Kontak!H:H,1,FALSE),"FALSE")</f>
        <v>628999007703</v>
      </c>
      <c r="AH2721" t="str">
        <f t="shared" si="425"/>
        <v>METALDET1-LINE 8</v>
      </c>
      <c r="AI2721">
        <f>IF(I2721="violation",COUNTIF($AH$1:AH2721,AH2721),0)</f>
        <v>1144</v>
      </c>
      <c r="AJ2721" t="str">
        <f t="shared" si="426"/>
        <v>violation-METALDET1</v>
      </c>
      <c r="AK2721">
        <f>IF(I2721="violation",COUNTIF($AJ$1:AJ2721,AJ2721),FALSE)</f>
        <v>2236</v>
      </c>
      <c r="AL2721">
        <f t="shared" si="427"/>
        <v>0</v>
      </c>
      <c r="AM2721">
        <f t="shared" si="428"/>
        <v>3</v>
      </c>
      <c r="AN2721" t="str">
        <f t="shared" si="429"/>
        <v>ALERT! 3 Violation founded @METALDET1</v>
      </c>
    </row>
    <row r="2722" spans="1:40">
      <c r="A2722" t="s">
        <v>120</v>
      </c>
      <c r="B2722" t="s">
        <v>121</v>
      </c>
      <c r="C2722" t="s">
        <v>1482</v>
      </c>
      <c r="D2722" t="s">
        <v>589</v>
      </c>
      <c r="E2722">
        <v>1</v>
      </c>
      <c r="G2722" t="s">
        <v>130</v>
      </c>
      <c r="I2722" t="s">
        <v>125</v>
      </c>
      <c r="Z2722" t="str">
        <f>IFERROR(MID(AA2722,FIND("-",H2722,1)+1,20),_xlfn.IFNA(VLOOKUP(F2722&amp;"-"&amp;AA2722,Ref_Kontak!$A:$E,4,FALSE),Ref_Kontak!$H$2))</f>
        <v>628999007703</v>
      </c>
      <c r="AA2722" t="str">
        <f t="shared" si="420"/>
        <v/>
      </c>
      <c r="AB2722" t="str">
        <f t="shared" si="421"/>
        <v/>
      </c>
      <c r="AC2722" t="str">
        <f t="shared" si="422"/>
        <v>628999007703</v>
      </c>
      <c r="AD2722" t="str">
        <f t="shared" si="423"/>
        <v>Halo+,+Visual+AI+5S+mendeteksi+Violation%3A+METALDET1-LINE+13</v>
      </c>
      <c r="AE2722" t="str">
        <f t="shared" si="424"/>
        <v>https://web.whatsapp.com/send/?phone=628999007703&amp;text=Halo+,+Visual+AI+5S+mendeteksi+Violation%3A+METALDET1-LINE+13&amp;type=phone_number&amp;app_absent=0</v>
      </c>
      <c r="AF2722" t="b">
        <f>IF(ISNA(VLOOKUP(D2722&amp;"-"&amp;AB2722, Ref_Kontak!$A:$E, 4, FALSE)), FALSE, TRUE)</f>
        <v>0</v>
      </c>
      <c r="AG2722" t="str">
        <f>_xlfn.IFNA(VLOOKUP(Z2722,Ref_Kontak!H:H,1,FALSE),"FALSE")</f>
        <v>628999007703</v>
      </c>
      <c r="AH2722" t="str">
        <f t="shared" si="425"/>
        <v>METALDET1-LINE 13</v>
      </c>
      <c r="AI2722">
        <f>IF(I2722="violation",COUNTIF($AH$1:AH2722,AH2722),0)</f>
        <v>960</v>
      </c>
      <c r="AJ2722" t="str">
        <f t="shared" si="426"/>
        <v>violation-METALDET1</v>
      </c>
      <c r="AK2722">
        <f>IF(I2722="violation",COUNTIF($AJ$1:AJ2722,AJ2722),FALSE)</f>
        <v>2237</v>
      </c>
      <c r="AL2722">
        <f t="shared" si="427"/>
        <v>0</v>
      </c>
      <c r="AM2722">
        <f t="shared" si="428"/>
        <v>3</v>
      </c>
      <c r="AN2722" t="str">
        <f t="shared" si="429"/>
        <v>ALERT! 3 Violation founded @METALDET1</v>
      </c>
    </row>
    <row r="2723" spans="1:40">
      <c r="A2723" t="s">
        <v>120</v>
      </c>
      <c r="B2723" t="s">
        <v>121</v>
      </c>
      <c r="C2723" t="s">
        <v>1482</v>
      </c>
      <c r="D2723" t="s">
        <v>52</v>
      </c>
      <c r="E2723">
        <v>1</v>
      </c>
      <c r="G2723" t="s">
        <v>130</v>
      </c>
      <c r="I2723" t="s">
        <v>125</v>
      </c>
      <c r="Z2723" t="str">
        <f>IFERROR(MID(AA2723,FIND("-",H2723,1)+1,20),_xlfn.IFNA(VLOOKUP(F2723&amp;"-"&amp;AA2723,Ref_Kontak!$A:$E,4,FALSE),Ref_Kontak!$H$2))</f>
        <v>628999007703</v>
      </c>
      <c r="AA2723" t="str">
        <f t="shared" si="420"/>
        <v/>
      </c>
      <c r="AB2723" t="str">
        <f t="shared" si="421"/>
        <v/>
      </c>
      <c r="AC2723" t="str">
        <f t="shared" si="422"/>
        <v>628999007703</v>
      </c>
      <c r="AD2723" t="str">
        <f t="shared" si="423"/>
        <v>Halo+,+Visual+AI+5S+mendeteksi+Violation%3A+METALDET1-LINE+14</v>
      </c>
      <c r="AE2723" t="str">
        <f t="shared" si="424"/>
        <v>https://web.whatsapp.com/send/?phone=628999007703&amp;text=Halo+,+Visual+AI+5S+mendeteksi+Violation%3A+METALDET1-LINE+14&amp;type=phone_number&amp;app_absent=0</v>
      </c>
      <c r="AF2723" t="b">
        <f>IF(ISNA(VLOOKUP(D2723&amp;"-"&amp;AB2723, Ref_Kontak!$A:$E, 4, FALSE)), FALSE, TRUE)</f>
        <v>0</v>
      </c>
      <c r="AG2723" t="str">
        <f>_xlfn.IFNA(VLOOKUP(Z2723,Ref_Kontak!H:H,1,FALSE),"FALSE")</f>
        <v>628999007703</v>
      </c>
      <c r="AH2723" t="str">
        <f t="shared" si="425"/>
        <v>METALDET1-LINE 14</v>
      </c>
      <c r="AI2723">
        <f>IF(I2723="violation",COUNTIF($AH$1:AH2723,AH2723),0)</f>
        <v>135</v>
      </c>
      <c r="AJ2723" t="str">
        <f t="shared" si="426"/>
        <v>violation-METALDET1</v>
      </c>
      <c r="AK2723">
        <f>IF(I2723="violation",COUNTIF($AJ$1:AJ2723,AJ2723),FALSE)</f>
        <v>2238</v>
      </c>
      <c r="AL2723">
        <f t="shared" si="427"/>
        <v>0</v>
      </c>
      <c r="AM2723">
        <f t="shared" si="428"/>
        <v>3</v>
      </c>
      <c r="AN2723" t="str">
        <f t="shared" si="429"/>
        <v>ALERT! 3 Violation founded @METALDET1</v>
      </c>
    </row>
    <row r="2724" spans="1:40">
      <c r="A2724" t="s">
        <v>120</v>
      </c>
      <c r="B2724" t="s">
        <v>121</v>
      </c>
      <c r="C2724" t="s">
        <v>1483</v>
      </c>
      <c r="D2724" t="s">
        <v>129</v>
      </c>
      <c r="E2724">
        <v>1</v>
      </c>
      <c r="G2724" t="s">
        <v>130</v>
      </c>
      <c r="I2724" t="s">
        <v>125</v>
      </c>
      <c r="Z2724" t="str">
        <f>IFERROR(MID(AA2724,FIND("-",H2724,1)+1,20),_xlfn.IFNA(VLOOKUP(F2724&amp;"-"&amp;AA2724,Ref_Kontak!$A:$E,4,FALSE),Ref_Kontak!$H$2))</f>
        <v>628999007703</v>
      </c>
      <c r="AA2724" t="str">
        <f t="shared" si="420"/>
        <v/>
      </c>
      <c r="AB2724" t="str">
        <f t="shared" si="421"/>
        <v/>
      </c>
      <c r="AC2724" t="str">
        <f t="shared" si="422"/>
        <v>628999007703</v>
      </c>
      <c r="AD2724" t="str">
        <f t="shared" si="423"/>
        <v>Halo+,+Visual+AI+5S+mendeteksi+Violation%3A+METALDET1-LINE+8</v>
      </c>
      <c r="AE2724" t="str">
        <f t="shared" si="424"/>
        <v>https://web.whatsapp.com/send/?phone=628999007703&amp;text=Halo+,+Visual+AI+5S+mendeteksi+Violation%3A+METALDET1-LINE+8&amp;type=phone_number&amp;app_absent=0</v>
      </c>
      <c r="AF2724" t="b">
        <f>IF(ISNA(VLOOKUP(D2724&amp;"-"&amp;AB2724, Ref_Kontak!$A:$E, 4, FALSE)), FALSE, TRUE)</f>
        <v>0</v>
      </c>
      <c r="AG2724" t="str">
        <f>_xlfn.IFNA(VLOOKUP(Z2724,Ref_Kontak!H:H,1,FALSE),"FALSE")</f>
        <v>628999007703</v>
      </c>
      <c r="AH2724" t="str">
        <f t="shared" si="425"/>
        <v>METALDET1-LINE 8</v>
      </c>
      <c r="AI2724">
        <f>IF(I2724="violation",COUNTIF($AH$1:AH2724,AH2724),0)</f>
        <v>1145</v>
      </c>
      <c r="AJ2724" t="str">
        <f t="shared" si="426"/>
        <v>violation-METALDET1</v>
      </c>
      <c r="AK2724">
        <f>IF(I2724="violation",COUNTIF($AJ$1:AJ2724,AJ2724),FALSE)</f>
        <v>2239</v>
      </c>
      <c r="AL2724">
        <f t="shared" si="427"/>
        <v>0</v>
      </c>
      <c r="AM2724">
        <f t="shared" si="428"/>
        <v>3</v>
      </c>
      <c r="AN2724" t="str">
        <f t="shared" si="429"/>
        <v>ALERT! 3 Violation founded @METALDET1</v>
      </c>
    </row>
    <row r="2725" spans="1:40">
      <c r="A2725" t="s">
        <v>120</v>
      </c>
      <c r="B2725" t="s">
        <v>121</v>
      </c>
      <c r="C2725" t="s">
        <v>1484</v>
      </c>
      <c r="D2725" t="s">
        <v>589</v>
      </c>
      <c r="E2725">
        <v>1</v>
      </c>
      <c r="G2725" t="s">
        <v>130</v>
      </c>
      <c r="I2725" t="s">
        <v>125</v>
      </c>
      <c r="Z2725" t="str">
        <f>IFERROR(MID(AA2725,FIND("-",H2725,1)+1,20),_xlfn.IFNA(VLOOKUP(F2725&amp;"-"&amp;AA2725,Ref_Kontak!$A:$E,4,FALSE),Ref_Kontak!$H$2))</f>
        <v>628999007703</v>
      </c>
      <c r="AA2725" t="str">
        <f t="shared" si="420"/>
        <v/>
      </c>
      <c r="AB2725" t="str">
        <f t="shared" si="421"/>
        <v/>
      </c>
      <c r="AC2725" t="str">
        <f t="shared" si="422"/>
        <v>628999007703</v>
      </c>
      <c r="AD2725" t="str">
        <f t="shared" si="423"/>
        <v>Halo+,+Visual+AI+5S+mendeteksi+Violation%3A+METALDET1-LINE+13</v>
      </c>
      <c r="AE2725" t="str">
        <f t="shared" si="424"/>
        <v>https://web.whatsapp.com/send/?phone=628999007703&amp;text=Halo+,+Visual+AI+5S+mendeteksi+Violation%3A+METALDET1-LINE+13&amp;type=phone_number&amp;app_absent=0</v>
      </c>
      <c r="AF2725" t="b">
        <f>IF(ISNA(VLOOKUP(D2725&amp;"-"&amp;AB2725, Ref_Kontak!$A:$E, 4, FALSE)), FALSE, TRUE)</f>
        <v>0</v>
      </c>
      <c r="AG2725" t="str">
        <f>_xlfn.IFNA(VLOOKUP(Z2725,Ref_Kontak!H:H,1,FALSE),"FALSE")</f>
        <v>628999007703</v>
      </c>
      <c r="AH2725" t="str">
        <f t="shared" si="425"/>
        <v>METALDET1-LINE 13</v>
      </c>
      <c r="AI2725">
        <f>IF(I2725="violation",COUNTIF($AH$1:AH2725,AH2725),0)</f>
        <v>961</v>
      </c>
      <c r="AJ2725" t="str">
        <f t="shared" si="426"/>
        <v>violation-METALDET1</v>
      </c>
      <c r="AK2725">
        <f>IF(I2725="violation",COUNTIF($AJ$1:AJ2725,AJ2725),FALSE)</f>
        <v>2240</v>
      </c>
      <c r="AL2725">
        <f t="shared" si="427"/>
        <v>0</v>
      </c>
      <c r="AM2725">
        <f t="shared" si="428"/>
        <v>3</v>
      </c>
      <c r="AN2725" t="str">
        <f t="shared" si="429"/>
        <v>ALERT! 3 Violation founded @METALDET1</v>
      </c>
    </row>
    <row r="2726" spans="1:40">
      <c r="A2726" t="s">
        <v>120</v>
      </c>
      <c r="B2726" t="s">
        <v>121</v>
      </c>
      <c r="C2726" t="s">
        <v>1484</v>
      </c>
      <c r="D2726" t="s">
        <v>129</v>
      </c>
      <c r="E2726">
        <v>1</v>
      </c>
      <c r="G2726" t="s">
        <v>130</v>
      </c>
      <c r="I2726" t="s">
        <v>125</v>
      </c>
      <c r="Z2726" t="str">
        <f>IFERROR(MID(AA2726,FIND("-",H2726,1)+1,20),_xlfn.IFNA(VLOOKUP(F2726&amp;"-"&amp;AA2726,Ref_Kontak!$A:$E,4,FALSE),Ref_Kontak!$H$2))</f>
        <v>628999007703</v>
      </c>
      <c r="AA2726" t="str">
        <f t="shared" si="420"/>
        <v/>
      </c>
      <c r="AB2726" t="str">
        <f t="shared" si="421"/>
        <v/>
      </c>
      <c r="AC2726" t="str">
        <f t="shared" si="422"/>
        <v>628999007703</v>
      </c>
      <c r="AD2726" t="str">
        <f t="shared" si="423"/>
        <v>Halo+,+Visual+AI+5S+mendeteksi+Violation%3A+METALDET1-LINE+8</v>
      </c>
      <c r="AE2726" t="str">
        <f t="shared" si="424"/>
        <v>https://web.whatsapp.com/send/?phone=628999007703&amp;text=Halo+,+Visual+AI+5S+mendeteksi+Violation%3A+METALDET1-LINE+8&amp;type=phone_number&amp;app_absent=0</v>
      </c>
      <c r="AF2726" t="b">
        <f>IF(ISNA(VLOOKUP(D2726&amp;"-"&amp;AB2726, Ref_Kontak!$A:$E, 4, FALSE)), FALSE, TRUE)</f>
        <v>0</v>
      </c>
      <c r="AG2726" t="str">
        <f>_xlfn.IFNA(VLOOKUP(Z2726,Ref_Kontak!H:H,1,FALSE),"FALSE")</f>
        <v>628999007703</v>
      </c>
      <c r="AH2726" t="str">
        <f t="shared" si="425"/>
        <v>METALDET1-LINE 8</v>
      </c>
      <c r="AI2726">
        <f>IF(I2726="violation",COUNTIF($AH$1:AH2726,AH2726),0)</f>
        <v>1146</v>
      </c>
      <c r="AJ2726" t="str">
        <f t="shared" si="426"/>
        <v>violation-METALDET1</v>
      </c>
      <c r="AK2726">
        <f>IF(I2726="violation",COUNTIF($AJ$1:AJ2726,AJ2726),FALSE)</f>
        <v>2241</v>
      </c>
      <c r="AL2726">
        <f t="shared" si="427"/>
        <v>0</v>
      </c>
      <c r="AM2726">
        <f t="shared" si="428"/>
        <v>3</v>
      </c>
      <c r="AN2726" t="str">
        <f t="shared" si="429"/>
        <v>ALERT! 3 Violation founded @METALDET1</v>
      </c>
    </row>
    <row r="2727" spans="1:40">
      <c r="A2727" t="s">
        <v>120</v>
      </c>
      <c r="B2727" t="s">
        <v>121</v>
      </c>
      <c r="C2727" t="s">
        <v>1484</v>
      </c>
      <c r="D2727" t="s">
        <v>52</v>
      </c>
      <c r="E2727">
        <v>1</v>
      </c>
      <c r="G2727" t="s">
        <v>130</v>
      </c>
      <c r="I2727" t="s">
        <v>125</v>
      </c>
      <c r="Z2727" t="str">
        <f>IFERROR(MID(AA2727,FIND("-",H2727,1)+1,20),_xlfn.IFNA(VLOOKUP(F2727&amp;"-"&amp;AA2727,Ref_Kontak!$A:$E,4,FALSE),Ref_Kontak!$H$2))</f>
        <v>628999007703</v>
      </c>
      <c r="AA2727" t="str">
        <f t="shared" si="420"/>
        <v/>
      </c>
      <c r="AB2727" t="str">
        <f t="shared" si="421"/>
        <v/>
      </c>
      <c r="AC2727" t="str">
        <f t="shared" si="422"/>
        <v>628999007703</v>
      </c>
      <c r="AD2727" t="str">
        <f t="shared" si="423"/>
        <v>Halo+,+Visual+AI+5S+mendeteksi+Violation%3A+METALDET1-LINE+14</v>
      </c>
      <c r="AE2727" t="str">
        <f t="shared" si="424"/>
        <v>https://web.whatsapp.com/send/?phone=628999007703&amp;text=Halo+,+Visual+AI+5S+mendeteksi+Violation%3A+METALDET1-LINE+14&amp;type=phone_number&amp;app_absent=0</v>
      </c>
      <c r="AF2727" t="b">
        <f>IF(ISNA(VLOOKUP(D2727&amp;"-"&amp;AB2727, Ref_Kontak!$A:$E, 4, FALSE)), FALSE, TRUE)</f>
        <v>0</v>
      </c>
      <c r="AG2727" t="str">
        <f>_xlfn.IFNA(VLOOKUP(Z2727,Ref_Kontak!H:H,1,FALSE),"FALSE")</f>
        <v>628999007703</v>
      </c>
      <c r="AH2727" t="str">
        <f t="shared" si="425"/>
        <v>METALDET1-LINE 14</v>
      </c>
      <c r="AI2727">
        <f>IF(I2727="violation",COUNTIF($AH$1:AH2727,AH2727),0)</f>
        <v>136</v>
      </c>
      <c r="AJ2727" t="str">
        <f t="shared" si="426"/>
        <v>violation-METALDET1</v>
      </c>
      <c r="AK2727">
        <f>IF(I2727="violation",COUNTIF($AJ$1:AJ2727,AJ2727),FALSE)</f>
        <v>2242</v>
      </c>
      <c r="AL2727">
        <f t="shared" si="427"/>
        <v>0</v>
      </c>
      <c r="AM2727">
        <f t="shared" si="428"/>
        <v>3</v>
      </c>
      <c r="AN2727" t="str">
        <f t="shared" si="429"/>
        <v>ALERT! 3 Violation founded @METALDET1</v>
      </c>
    </row>
    <row r="2728" spans="1:40">
      <c r="A2728" t="s">
        <v>120</v>
      </c>
      <c r="B2728" t="s">
        <v>121</v>
      </c>
      <c r="C2728" t="s">
        <v>1484</v>
      </c>
      <c r="D2728" t="s">
        <v>589</v>
      </c>
      <c r="E2728">
        <v>1</v>
      </c>
      <c r="G2728" t="s">
        <v>130</v>
      </c>
      <c r="I2728" t="s">
        <v>125</v>
      </c>
      <c r="Z2728" t="str">
        <f>IFERROR(MID(AA2728,FIND("-",H2728,1)+1,20),_xlfn.IFNA(VLOOKUP(F2728&amp;"-"&amp;AA2728,Ref_Kontak!$A:$E,4,FALSE),Ref_Kontak!$H$2))</f>
        <v>628999007703</v>
      </c>
      <c r="AA2728" t="str">
        <f t="shared" si="420"/>
        <v/>
      </c>
      <c r="AB2728" t="str">
        <f t="shared" si="421"/>
        <v/>
      </c>
      <c r="AC2728" t="str">
        <f t="shared" si="422"/>
        <v>628999007703</v>
      </c>
      <c r="AD2728" t="str">
        <f t="shared" si="423"/>
        <v>Halo+,+Visual+AI+5S+mendeteksi+Violation%3A+METALDET1-LINE+13</v>
      </c>
      <c r="AE2728" t="str">
        <f t="shared" si="424"/>
        <v>https://web.whatsapp.com/send/?phone=628999007703&amp;text=Halo+,+Visual+AI+5S+mendeteksi+Violation%3A+METALDET1-LINE+13&amp;type=phone_number&amp;app_absent=0</v>
      </c>
      <c r="AF2728" t="b">
        <f>IF(ISNA(VLOOKUP(D2728&amp;"-"&amp;AB2728, Ref_Kontak!$A:$E, 4, FALSE)), FALSE, TRUE)</f>
        <v>0</v>
      </c>
      <c r="AG2728" t="str">
        <f>_xlfn.IFNA(VLOOKUP(Z2728,Ref_Kontak!H:H,1,FALSE),"FALSE")</f>
        <v>628999007703</v>
      </c>
      <c r="AH2728" t="str">
        <f t="shared" si="425"/>
        <v>METALDET1-LINE 13</v>
      </c>
      <c r="AI2728">
        <f>IF(I2728="violation",COUNTIF($AH$1:AH2728,AH2728),0)</f>
        <v>962</v>
      </c>
      <c r="AJ2728" t="str">
        <f t="shared" si="426"/>
        <v>violation-METALDET1</v>
      </c>
      <c r="AK2728">
        <f>IF(I2728="violation",COUNTIF($AJ$1:AJ2728,AJ2728),FALSE)</f>
        <v>2243</v>
      </c>
      <c r="AL2728">
        <f t="shared" si="427"/>
        <v>0</v>
      </c>
      <c r="AM2728">
        <f t="shared" si="428"/>
        <v>3</v>
      </c>
      <c r="AN2728" t="str">
        <f t="shared" si="429"/>
        <v>ALERT! 3 Violation founded @METALDET1</v>
      </c>
    </row>
    <row r="2729" spans="1:40">
      <c r="A2729" t="s">
        <v>120</v>
      </c>
      <c r="B2729" t="s">
        <v>121</v>
      </c>
      <c r="C2729" t="s">
        <v>1484</v>
      </c>
      <c r="D2729" t="s">
        <v>52</v>
      </c>
      <c r="E2729">
        <v>1</v>
      </c>
      <c r="G2729" t="s">
        <v>130</v>
      </c>
      <c r="I2729" t="s">
        <v>125</v>
      </c>
      <c r="Z2729" t="str">
        <f>IFERROR(MID(AA2729,FIND("-",H2729,1)+1,20),_xlfn.IFNA(VLOOKUP(F2729&amp;"-"&amp;AA2729,Ref_Kontak!$A:$E,4,FALSE),Ref_Kontak!$H$2))</f>
        <v>628999007703</v>
      </c>
      <c r="AA2729" t="str">
        <f t="shared" si="420"/>
        <v/>
      </c>
      <c r="AB2729" t="str">
        <f t="shared" si="421"/>
        <v/>
      </c>
      <c r="AC2729" t="str">
        <f t="shared" si="422"/>
        <v>628999007703</v>
      </c>
      <c r="AD2729" t="str">
        <f t="shared" si="423"/>
        <v>Halo+,+Visual+AI+5S+mendeteksi+Violation%3A+METALDET1-LINE+14</v>
      </c>
      <c r="AE2729" t="str">
        <f t="shared" si="424"/>
        <v>https://web.whatsapp.com/send/?phone=628999007703&amp;text=Halo+,+Visual+AI+5S+mendeteksi+Violation%3A+METALDET1-LINE+14&amp;type=phone_number&amp;app_absent=0</v>
      </c>
      <c r="AF2729" t="b">
        <f>IF(ISNA(VLOOKUP(D2729&amp;"-"&amp;AB2729, Ref_Kontak!$A:$E, 4, FALSE)), FALSE, TRUE)</f>
        <v>0</v>
      </c>
      <c r="AG2729" t="str">
        <f>_xlfn.IFNA(VLOOKUP(Z2729,Ref_Kontak!H:H,1,FALSE),"FALSE")</f>
        <v>628999007703</v>
      </c>
      <c r="AH2729" t="str">
        <f t="shared" si="425"/>
        <v>METALDET1-LINE 14</v>
      </c>
      <c r="AI2729">
        <f>IF(I2729="violation",COUNTIF($AH$1:AH2729,AH2729),0)</f>
        <v>137</v>
      </c>
      <c r="AJ2729" t="str">
        <f t="shared" si="426"/>
        <v>violation-METALDET1</v>
      </c>
      <c r="AK2729">
        <f>IF(I2729="violation",COUNTIF($AJ$1:AJ2729,AJ2729),FALSE)</f>
        <v>2244</v>
      </c>
      <c r="AL2729">
        <f t="shared" si="427"/>
        <v>0</v>
      </c>
      <c r="AM2729">
        <f t="shared" si="428"/>
        <v>3</v>
      </c>
      <c r="AN2729" t="str">
        <f t="shared" si="429"/>
        <v>ALERT! 3 Violation founded @METALDET1</v>
      </c>
    </row>
    <row r="2730" spans="1:40">
      <c r="A2730" t="s">
        <v>120</v>
      </c>
      <c r="B2730" t="s">
        <v>121</v>
      </c>
      <c r="C2730" t="s">
        <v>1485</v>
      </c>
      <c r="D2730" t="s">
        <v>129</v>
      </c>
      <c r="E2730">
        <v>1</v>
      </c>
      <c r="G2730" t="s">
        <v>130</v>
      </c>
      <c r="I2730" t="s">
        <v>125</v>
      </c>
      <c r="Z2730" t="str">
        <f>IFERROR(MID(AA2730,FIND("-",H2730,1)+1,20),_xlfn.IFNA(VLOOKUP(F2730&amp;"-"&amp;AA2730,Ref_Kontak!$A:$E,4,FALSE),Ref_Kontak!$H$2))</f>
        <v>628999007703</v>
      </c>
      <c r="AA2730" t="str">
        <f t="shared" si="420"/>
        <v/>
      </c>
      <c r="AB2730" t="str">
        <f t="shared" si="421"/>
        <v/>
      </c>
      <c r="AC2730" t="str">
        <f t="shared" si="422"/>
        <v>628999007703</v>
      </c>
      <c r="AD2730" t="str">
        <f t="shared" si="423"/>
        <v>Halo+,+Visual+AI+5S+mendeteksi+Violation%3A+METALDET1-LINE+8</v>
      </c>
      <c r="AE2730" t="str">
        <f t="shared" si="424"/>
        <v>https://web.whatsapp.com/send/?phone=628999007703&amp;text=Halo+,+Visual+AI+5S+mendeteksi+Violation%3A+METALDET1-LINE+8&amp;type=phone_number&amp;app_absent=0</v>
      </c>
      <c r="AF2730" t="b">
        <f>IF(ISNA(VLOOKUP(D2730&amp;"-"&amp;AB2730, Ref_Kontak!$A:$E, 4, FALSE)), FALSE, TRUE)</f>
        <v>0</v>
      </c>
      <c r="AG2730" t="str">
        <f>_xlfn.IFNA(VLOOKUP(Z2730,Ref_Kontak!H:H,1,FALSE),"FALSE")</f>
        <v>628999007703</v>
      </c>
      <c r="AH2730" t="str">
        <f t="shared" si="425"/>
        <v>METALDET1-LINE 8</v>
      </c>
      <c r="AI2730">
        <f>IF(I2730="violation",COUNTIF($AH$1:AH2730,AH2730),0)</f>
        <v>1147</v>
      </c>
      <c r="AJ2730" t="str">
        <f t="shared" si="426"/>
        <v>violation-METALDET1</v>
      </c>
      <c r="AK2730">
        <f>IF(I2730="violation",COUNTIF($AJ$1:AJ2730,AJ2730),FALSE)</f>
        <v>2245</v>
      </c>
      <c r="AL2730">
        <f t="shared" si="427"/>
        <v>0</v>
      </c>
      <c r="AM2730">
        <f t="shared" si="428"/>
        <v>3</v>
      </c>
      <c r="AN2730" t="str">
        <f t="shared" si="429"/>
        <v>ALERT! 3 Violation founded @METALDET1</v>
      </c>
    </row>
    <row r="2731" spans="1:40">
      <c r="A2731" t="s">
        <v>120</v>
      </c>
      <c r="B2731" t="s">
        <v>121</v>
      </c>
      <c r="C2731" t="s">
        <v>1486</v>
      </c>
      <c r="D2731" t="s">
        <v>589</v>
      </c>
      <c r="E2731">
        <v>1</v>
      </c>
      <c r="G2731" t="s">
        <v>130</v>
      </c>
      <c r="I2731" t="s">
        <v>125</v>
      </c>
      <c r="Z2731" t="str">
        <f>IFERROR(MID(AA2731,FIND("-",H2731,1)+1,20),_xlfn.IFNA(VLOOKUP(F2731&amp;"-"&amp;AA2731,Ref_Kontak!$A:$E,4,FALSE),Ref_Kontak!$H$2))</f>
        <v>628999007703</v>
      </c>
      <c r="AA2731" t="str">
        <f t="shared" si="420"/>
        <v/>
      </c>
      <c r="AB2731" t="str">
        <f t="shared" si="421"/>
        <v/>
      </c>
      <c r="AC2731" t="str">
        <f t="shared" si="422"/>
        <v>628999007703</v>
      </c>
      <c r="AD2731" t="str">
        <f t="shared" si="423"/>
        <v>Halo+,+Visual+AI+5S+mendeteksi+Violation%3A+METALDET1-LINE+13</v>
      </c>
      <c r="AE2731" t="str">
        <f t="shared" si="424"/>
        <v>https://web.whatsapp.com/send/?phone=628999007703&amp;text=Halo+,+Visual+AI+5S+mendeteksi+Violation%3A+METALDET1-LINE+13&amp;type=phone_number&amp;app_absent=0</v>
      </c>
      <c r="AF2731" t="b">
        <f>IF(ISNA(VLOOKUP(D2731&amp;"-"&amp;AB2731, Ref_Kontak!$A:$E, 4, FALSE)), FALSE, TRUE)</f>
        <v>0</v>
      </c>
      <c r="AG2731" t="str">
        <f>_xlfn.IFNA(VLOOKUP(Z2731,Ref_Kontak!H:H,1,FALSE),"FALSE")</f>
        <v>628999007703</v>
      </c>
      <c r="AH2731" t="str">
        <f t="shared" si="425"/>
        <v>METALDET1-LINE 13</v>
      </c>
      <c r="AI2731">
        <f>IF(I2731="violation",COUNTIF($AH$1:AH2731,AH2731),0)</f>
        <v>963</v>
      </c>
      <c r="AJ2731" t="str">
        <f t="shared" si="426"/>
        <v>violation-METALDET1</v>
      </c>
      <c r="AK2731">
        <f>IF(I2731="violation",COUNTIF($AJ$1:AJ2731,AJ2731),FALSE)</f>
        <v>2246</v>
      </c>
      <c r="AL2731">
        <f t="shared" si="427"/>
        <v>0</v>
      </c>
      <c r="AM2731">
        <f t="shared" si="428"/>
        <v>3</v>
      </c>
      <c r="AN2731" t="str">
        <f t="shared" si="429"/>
        <v>ALERT! 3 Violation founded @METALDET1</v>
      </c>
    </row>
    <row r="2732" spans="1:40">
      <c r="A2732" t="s">
        <v>120</v>
      </c>
      <c r="B2732" t="s">
        <v>121</v>
      </c>
      <c r="C2732" t="s">
        <v>1486</v>
      </c>
      <c r="D2732" t="s">
        <v>129</v>
      </c>
      <c r="E2732">
        <v>1</v>
      </c>
      <c r="G2732" t="s">
        <v>130</v>
      </c>
      <c r="I2732" t="s">
        <v>125</v>
      </c>
      <c r="Z2732" t="str">
        <f>IFERROR(MID(AA2732,FIND("-",H2732,1)+1,20),_xlfn.IFNA(VLOOKUP(F2732&amp;"-"&amp;AA2732,Ref_Kontak!$A:$E,4,FALSE),Ref_Kontak!$H$2))</f>
        <v>628999007703</v>
      </c>
      <c r="AA2732" t="str">
        <f t="shared" si="420"/>
        <v/>
      </c>
      <c r="AB2732" t="str">
        <f t="shared" si="421"/>
        <v/>
      </c>
      <c r="AC2732" t="str">
        <f t="shared" si="422"/>
        <v>628999007703</v>
      </c>
      <c r="AD2732" t="str">
        <f t="shared" si="423"/>
        <v>Halo+,+Visual+AI+5S+mendeteksi+Violation%3A+METALDET1-LINE+8</v>
      </c>
      <c r="AE2732" t="str">
        <f t="shared" si="424"/>
        <v>https://web.whatsapp.com/send/?phone=628999007703&amp;text=Halo+,+Visual+AI+5S+mendeteksi+Violation%3A+METALDET1-LINE+8&amp;type=phone_number&amp;app_absent=0</v>
      </c>
      <c r="AF2732" t="b">
        <f>IF(ISNA(VLOOKUP(D2732&amp;"-"&amp;AB2732, Ref_Kontak!$A:$E, 4, FALSE)), FALSE, TRUE)</f>
        <v>0</v>
      </c>
      <c r="AG2732" t="str">
        <f>_xlfn.IFNA(VLOOKUP(Z2732,Ref_Kontak!H:H,1,FALSE),"FALSE")</f>
        <v>628999007703</v>
      </c>
      <c r="AH2732" t="str">
        <f t="shared" si="425"/>
        <v>METALDET1-LINE 8</v>
      </c>
      <c r="AI2732">
        <f>IF(I2732="violation",COUNTIF($AH$1:AH2732,AH2732),0)</f>
        <v>1148</v>
      </c>
      <c r="AJ2732" t="str">
        <f t="shared" si="426"/>
        <v>violation-METALDET1</v>
      </c>
      <c r="AK2732">
        <f>IF(I2732="violation",COUNTIF($AJ$1:AJ2732,AJ2732),FALSE)</f>
        <v>2247</v>
      </c>
      <c r="AL2732">
        <f t="shared" si="427"/>
        <v>0</v>
      </c>
      <c r="AM2732">
        <f t="shared" si="428"/>
        <v>3</v>
      </c>
      <c r="AN2732" t="str">
        <f t="shared" si="429"/>
        <v>ALERT! 3 Violation founded @METALDET1</v>
      </c>
    </row>
    <row r="2733" spans="1:40">
      <c r="A2733" t="s">
        <v>120</v>
      </c>
      <c r="B2733" t="s">
        <v>121</v>
      </c>
      <c r="C2733" t="s">
        <v>1486</v>
      </c>
      <c r="D2733" t="s">
        <v>52</v>
      </c>
      <c r="E2733">
        <v>1</v>
      </c>
      <c r="G2733" t="s">
        <v>130</v>
      </c>
      <c r="I2733" t="s">
        <v>125</v>
      </c>
      <c r="Z2733" t="str">
        <f>IFERROR(MID(AA2733,FIND("-",H2733,1)+1,20),_xlfn.IFNA(VLOOKUP(F2733&amp;"-"&amp;AA2733,Ref_Kontak!$A:$E,4,FALSE),Ref_Kontak!$H$2))</f>
        <v>628999007703</v>
      </c>
      <c r="AA2733" t="str">
        <f t="shared" si="420"/>
        <v/>
      </c>
      <c r="AB2733" t="str">
        <f t="shared" si="421"/>
        <v/>
      </c>
      <c r="AC2733" t="str">
        <f t="shared" si="422"/>
        <v>628999007703</v>
      </c>
      <c r="AD2733" t="str">
        <f t="shared" si="423"/>
        <v>Halo+,+Visual+AI+5S+mendeteksi+Violation%3A+METALDET1-LINE+14</v>
      </c>
      <c r="AE2733" t="str">
        <f t="shared" si="424"/>
        <v>https://web.whatsapp.com/send/?phone=628999007703&amp;text=Halo+,+Visual+AI+5S+mendeteksi+Violation%3A+METALDET1-LINE+14&amp;type=phone_number&amp;app_absent=0</v>
      </c>
      <c r="AF2733" t="b">
        <f>IF(ISNA(VLOOKUP(D2733&amp;"-"&amp;AB2733, Ref_Kontak!$A:$E, 4, FALSE)), FALSE, TRUE)</f>
        <v>0</v>
      </c>
      <c r="AG2733" t="str">
        <f>_xlfn.IFNA(VLOOKUP(Z2733,Ref_Kontak!H:H,1,FALSE),"FALSE")</f>
        <v>628999007703</v>
      </c>
      <c r="AH2733" t="str">
        <f t="shared" si="425"/>
        <v>METALDET1-LINE 14</v>
      </c>
      <c r="AI2733">
        <f>IF(I2733="violation",COUNTIF($AH$1:AH2733,AH2733),0)</f>
        <v>138</v>
      </c>
      <c r="AJ2733" t="str">
        <f t="shared" si="426"/>
        <v>violation-METALDET1</v>
      </c>
      <c r="AK2733">
        <f>IF(I2733="violation",COUNTIF($AJ$1:AJ2733,AJ2733),FALSE)</f>
        <v>2248</v>
      </c>
      <c r="AL2733">
        <f t="shared" si="427"/>
        <v>0</v>
      </c>
      <c r="AM2733">
        <f t="shared" si="428"/>
        <v>3</v>
      </c>
      <c r="AN2733" t="str">
        <f t="shared" si="429"/>
        <v>ALERT! 3 Violation founded @METALDET1</v>
      </c>
    </row>
    <row r="2734" spans="1:40">
      <c r="A2734" t="s">
        <v>120</v>
      </c>
      <c r="B2734" t="s">
        <v>121</v>
      </c>
      <c r="C2734" t="s">
        <v>1486</v>
      </c>
      <c r="D2734" t="s">
        <v>52</v>
      </c>
      <c r="E2734">
        <v>1</v>
      </c>
      <c r="G2734" t="s">
        <v>130</v>
      </c>
      <c r="I2734" t="s">
        <v>125</v>
      </c>
      <c r="Z2734" t="str">
        <f>IFERROR(MID(AA2734,FIND("-",H2734,1)+1,20),_xlfn.IFNA(VLOOKUP(F2734&amp;"-"&amp;AA2734,Ref_Kontak!$A:$E,4,FALSE),Ref_Kontak!$H$2))</f>
        <v>628999007703</v>
      </c>
      <c r="AA2734" t="str">
        <f t="shared" si="420"/>
        <v/>
      </c>
      <c r="AB2734" t="str">
        <f t="shared" si="421"/>
        <v/>
      </c>
      <c r="AC2734" t="str">
        <f t="shared" si="422"/>
        <v>628999007703</v>
      </c>
      <c r="AD2734" t="str">
        <f t="shared" si="423"/>
        <v>Halo+,+Visual+AI+5S+mendeteksi+Violation%3A+METALDET1-LINE+14</v>
      </c>
      <c r="AE2734" t="str">
        <f t="shared" si="424"/>
        <v>https://web.whatsapp.com/send/?phone=628999007703&amp;text=Halo+,+Visual+AI+5S+mendeteksi+Violation%3A+METALDET1-LINE+14&amp;type=phone_number&amp;app_absent=0</v>
      </c>
      <c r="AF2734" t="b">
        <f>IF(ISNA(VLOOKUP(D2734&amp;"-"&amp;AB2734, Ref_Kontak!$A:$E, 4, FALSE)), FALSE, TRUE)</f>
        <v>0</v>
      </c>
      <c r="AG2734" t="str">
        <f>_xlfn.IFNA(VLOOKUP(Z2734,Ref_Kontak!H:H,1,FALSE),"FALSE")</f>
        <v>628999007703</v>
      </c>
      <c r="AH2734" t="str">
        <f t="shared" si="425"/>
        <v>METALDET1-LINE 14</v>
      </c>
      <c r="AI2734">
        <f>IF(I2734="violation",COUNTIF($AH$1:AH2734,AH2734),0)</f>
        <v>139</v>
      </c>
      <c r="AJ2734" t="str">
        <f t="shared" si="426"/>
        <v>violation-METALDET1</v>
      </c>
      <c r="AK2734">
        <f>IF(I2734="violation",COUNTIF($AJ$1:AJ2734,AJ2734),FALSE)</f>
        <v>2249</v>
      </c>
      <c r="AL2734">
        <f t="shared" si="427"/>
        <v>0</v>
      </c>
      <c r="AM2734">
        <f t="shared" si="428"/>
        <v>3</v>
      </c>
      <c r="AN2734" t="str">
        <f t="shared" si="429"/>
        <v>ALERT! 3 Violation founded @METALDET1</v>
      </c>
    </row>
    <row r="2735" spans="1:40">
      <c r="A2735" t="s">
        <v>120</v>
      </c>
      <c r="B2735" t="s">
        <v>121</v>
      </c>
      <c r="C2735" t="s">
        <v>1487</v>
      </c>
      <c r="D2735" t="s">
        <v>129</v>
      </c>
      <c r="E2735">
        <v>1</v>
      </c>
      <c r="G2735" t="s">
        <v>130</v>
      </c>
      <c r="I2735" t="s">
        <v>125</v>
      </c>
      <c r="Z2735" t="str">
        <f>IFERROR(MID(AA2735,FIND("-",H2735,1)+1,20),_xlfn.IFNA(VLOOKUP(F2735&amp;"-"&amp;AA2735,Ref_Kontak!$A:$E,4,FALSE),Ref_Kontak!$H$2))</f>
        <v>628999007703</v>
      </c>
      <c r="AA2735" t="str">
        <f t="shared" si="420"/>
        <v/>
      </c>
      <c r="AB2735" t="str">
        <f t="shared" si="421"/>
        <v/>
      </c>
      <c r="AC2735" t="str">
        <f t="shared" si="422"/>
        <v>628999007703</v>
      </c>
      <c r="AD2735" t="str">
        <f t="shared" si="423"/>
        <v>Halo+,+Visual+AI+5S+mendeteksi+Violation%3A+METALDET1-LINE+8</v>
      </c>
      <c r="AE2735" t="str">
        <f t="shared" si="424"/>
        <v>https://web.whatsapp.com/send/?phone=628999007703&amp;text=Halo+,+Visual+AI+5S+mendeteksi+Violation%3A+METALDET1-LINE+8&amp;type=phone_number&amp;app_absent=0</v>
      </c>
      <c r="AF2735" t="b">
        <f>IF(ISNA(VLOOKUP(D2735&amp;"-"&amp;AB2735, Ref_Kontak!$A:$E, 4, FALSE)), FALSE, TRUE)</f>
        <v>0</v>
      </c>
      <c r="AG2735" t="str">
        <f>_xlfn.IFNA(VLOOKUP(Z2735,Ref_Kontak!H:H,1,FALSE),"FALSE")</f>
        <v>628999007703</v>
      </c>
      <c r="AH2735" t="str">
        <f t="shared" si="425"/>
        <v>METALDET1-LINE 8</v>
      </c>
      <c r="AI2735">
        <f>IF(I2735="violation",COUNTIF($AH$1:AH2735,AH2735),0)</f>
        <v>1149</v>
      </c>
      <c r="AJ2735" t="str">
        <f t="shared" si="426"/>
        <v>violation-METALDET1</v>
      </c>
      <c r="AK2735">
        <f>IF(I2735="violation",COUNTIF($AJ$1:AJ2735,AJ2735),FALSE)</f>
        <v>2250</v>
      </c>
      <c r="AL2735">
        <f t="shared" si="427"/>
        <v>0</v>
      </c>
      <c r="AM2735">
        <f t="shared" si="428"/>
        <v>3</v>
      </c>
      <c r="AN2735" t="str">
        <f t="shared" si="429"/>
        <v>ALERT! 3 Violation founded @METALDET1</v>
      </c>
    </row>
    <row r="2736" spans="1:40">
      <c r="A2736" t="s">
        <v>120</v>
      </c>
      <c r="B2736" t="s">
        <v>121</v>
      </c>
      <c r="C2736" t="s">
        <v>1487</v>
      </c>
      <c r="D2736" t="s">
        <v>589</v>
      </c>
      <c r="E2736">
        <v>1</v>
      </c>
      <c r="G2736" t="s">
        <v>130</v>
      </c>
      <c r="I2736" t="s">
        <v>125</v>
      </c>
      <c r="Z2736" t="str">
        <f>IFERROR(MID(AA2736,FIND("-",H2736,1)+1,20),_xlfn.IFNA(VLOOKUP(F2736&amp;"-"&amp;AA2736,Ref_Kontak!$A:$E,4,FALSE),Ref_Kontak!$H$2))</f>
        <v>628999007703</v>
      </c>
      <c r="AA2736" t="str">
        <f t="shared" si="420"/>
        <v/>
      </c>
      <c r="AB2736" t="str">
        <f t="shared" si="421"/>
        <v/>
      </c>
      <c r="AC2736" t="str">
        <f t="shared" si="422"/>
        <v>628999007703</v>
      </c>
      <c r="AD2736" t="str">
        <f t="shared" si="423"/>
        <v>Halo+,+Visual+AI+5S+mendeteksi+Violation%3A+METALDET1-LINE+13</v>
      </c>
      <c r="AE2736" t="str">
        <f t="shared" si="424"/>
        <v>https://web.whatsapp.com/send/?phone=628999007703&amp;text=Halo+,+Visual+AI+5S+mendeteksi+Violation%3A+METALDET1-LINE+13&amp;type=phone_number&amp;app_absent=0</v>
      </c>
      <c r="AF2736" t="b">
        <f>IF(ISNA(VLOOKUP(D2736&amp;"-"&amp;AB2736, Ref_Kontak!$A:$E, 4, FALSE)), FALSE, TRUE)</f>
        <v>0</v>
      </c>
      <c r="AG2736" t="str">
        <f>_xlfn.IFNA(VLOOKUP(Z2736,Ref_Kontak!H:H,1,FALSE),"FALSE")</f>
        <v>628999007703</v>
      </c>
      <c r="AH2736" t="str">
        <f t="shared" si="425"/>
        <v>METALDET1-LINE 13</v>
      </c>
      <c r="AI2736">
        <f>IF(I2736="violation",COUNTIF($AH$1:AH2736,AH2736),0)</f>
        <v>964</v>
      </c>
      <c r="AJ2736" t="str">
        <f t="shared" si="426"/>
        <v>violation-METALDET1</v>
      </c>
      <c r="AK2736">
        <f>IF(I2736="violation",COUNTIF($AJ$1:AJ2736,AJ2736),FALSE)</f>
        <v>2251</v>
      </c>
      <c r="AL2736">
        <f t="shared" si="427"/>
        <v>0</v>
      </c>
      <c r="AM2736">
        <f t="shared" si="428"/>
        <v>3</v>
      </c>
      <c r="AN2736" t="str">
        <f t="shared" si="429"/>
        <v>ALERT! 3 Violation founded @METALDET1</v>
      </c>
    </row>
    <row r="2737" spans="1:40">
      <c r="A2737" t="s">
        <v>120</v>
      </c>
      <c r="B2737" t="s">
        <v>121</v>
      </c>
      <c r="C2737" t="s">
        <v>1487</v>
      </c>
      <c r="D2737" t="s">
        <v>52</v>
      </c>
      <c r="E2737">
        <v>1</v>
      </c>
      <c r="G2737" t="s">
        <v>130</v>
      </c>
      <c r="I2737" t="s">
        <v>125</v>
      </c>
      <c r="Z2737" t="str">
        <f>IFERROR(MID(AA2737,FIND("-",H2737,1)+1,20),_xlfn.IFNA(VLOOKUP(F2737&amp;"-"&amp;AA2737,Ref_Kontak!$A:$E,4,FALSE),Ref_Kontak!$H$2))</f>
        <v>628999007703</v>
      </c>
      <c r="AA2737" t="str">
        <f t="shared" si="420"/>
        <v/>
      </c>
      <c r="AB2737" t="str">
        <f t="shared" si="421"/>
        <v/>
      </c>
      <c r="AC2737" t="str">
        <f t="shared" si="422"/>
        <v>628999007703</v>
      </c>
      <c r="AD2737" t="str">
        <f t="shared" si="423"/>
        <v>Halo+,+Visual+AI+5S+mendeteksi+Violation%3A+METALDET1-LINE+14</v>
      </c>
      <c r="AE2737" t="str">
        <f t="shared" si="424"/>
        <v>https://web.whatsapp.com/send/?phone=628999007703&amp;text=Halo+,+Visual+AI+5S+mendeteksi+Violation%3A+METALDET1-LINE+14&amp;type=phone_number&amp;app_absent=0</v>
      </c>
      <c r="AF2737" t="b">
        <f>IF(ISNA(VLOOKUP(D2737&amp;"-"&amp;AB2737, Ref_Kontak!$A:$E, 4, FALSE)), FALSE, TRUE)</f>
        <v>0</v>
      </c>
      <c r="AG2737" t="str">
        <f>_xlfn.IFNA(VLOOKUP(Z2737,Ref_Kontak!H:H,1,FALSE),"FALSE")</f>
        <v>628999007703</v>
      </c>
      <c r="AH2737" t="str">
        <f t="shared" si="425"/>
        <v>METALDET1-LINE 14</v>
      </c>
      <c r="AI2737">
        <f>IF(I2737="violation",COUNTIF($AH$1:AH2737,AH2737),0)</f>
        <v>140</v>
      </c>
      <c r="AJ2737" t="str">
        <f t="shared" si="426"/>
        <v>violation-METALDET1</v>
      </c>
      <c r="AK2737">
        <f>IF(I2737="violation",COUNTIF($AJ$1:AJ2737,AJ2737),FALSE)</f>
        <v>2252</v>
      </c>
      <c r="AL2737">
        <f t="shared" si="427"/>
        <v>0</v>
      </c>
      <c r="AM2737">
        <f t="shared" si="428"/>
        <v>3</v>
      </c>
      <c r="AN2737" t="str">
        <f t="shared" si="429"/>
        <v>ALERT! 3 Violation founded @METALDET1</v>
      </c>
    </row>
    <row r="2738" spans="1:40">
      <c r="A2738" t="s">
        <v>120</v>
      </c>
      <c r="B2738" t="s">
        <v>121</v>
      </c>
      <c r="C2738" t="s">
        <v>1488</v>
      </c>
      <c r="D2738" t="s">
        <v>129</v>
      </c>
      <c r="E2738">
        <v>1</v>
      </c>
      <c r="G2738" t="s">
        <v>130</v>
      </c>
      <c r="I2738" t="s">
        <v>125</v>
      </c>
      <c r="Z2738" t="str">
        <f>IFERROR(MID(AA2738,FIND("-",H2738,1)+1,20),_xlfn.IFNA(VLOOKUP(F2738&amp;"-"&amp;AA2738,Ref_Kontak!$A:$E,4,FALSE),Ref_Kontak!$H$2))</f>
        <v>628999007703</v>
      </c>
      <c r="AA2738" t="str">
        <f t="shared" si="420"/>
        <v/>
      </c>
      <c r="AB2738" t="str">
        <f t="shared" si="421"/>
        <v/>
      </c>
      <c r="AC2738" t="str">
        <f t="shared" si="422"/>
        <v>628999007703</v>
      </c>
      <c r="AD2738" t="str">
        <f t="shared" si="423"/>
        <v>Halo+,+Visual+AI+5S+mendeteksi+Violation%3A+METALDET1-LINE+8</v>
      </c>
      <c r="AE2738" t="str">
        <f t="shared" si="424"/>
        <v>https://web.whatsapp.com/send/?phone=628999007703&amp;text=Halo+,+Visual+AI+5S+mendeteksi+Violation%3A+METALDET1-LINE+8&amp;type=phone_number&amp;app_absent=0</v>
      </c>
      <c r="AF2738" t="b">
        <f>IF(ISNA(VLOOKUP(D2738&amp;"-"&amp;AB2738, Ref_Kontak!$A:$E, 4, FALSE)), FALSE, TRUE)</f>
        <v>0</v>
      </c>
      <c r="AG2738" t="str">
        <f>_xlfn.IFNA(VLOOKUP(Z2738,Ref_Kontak!H:H,1,FALSE),"FALSE")</f>
        <v>628999007703</v>
      </c>
      <c r="AH2738" t="str">
        <f t="shared" si="425"/>
        <v>METALDET1-LINE 8</v>
      </c>
      <c r="AI2738">
        <f>IF(I2738="violation",COUNTIF($AH$1:AH2738,AH2738),0)</f>
        <v>1150</v>
      </c>
      <c r="AJ2738" t="str">
        <f t="shared" si="426"/>
        <v>violation-METALDET1</v>
      </c>
      <c r="AK2738">
        <f>IF(I2738="violation",COUNTIF($AJ$1:AJ2738,AJ2738),FALSE)</f>
        <v>2253</v>
      </c>
      <c r="AL2738">
        <f t="shared" si="427"/>
        <v>0</v>
      </c>
      <c r="AM2738">
        <f t="shared" si="428"/>
        <v>3</v>
      </c>
      <c r="AN2738" t="str">
        <f t="shared" si="429"/>
        <v>ALERT! 3 Violation founded @METALDET1</v>
      </c>
    </row>
    <row r="2739" spans="1:40">
      <c r="A2739" t="s">
        <v>120</v>
      </c>
      <c r="B2739" t="s">
        <v>121</v>
      </c>
      <c r="C2739" t="s">
        <v>1489</v>
      </c>
      <c r="D2739" t="s">
        <v>589</v>
      </c>
      <c r="E2739">
        <v>1</v>
      </c>
      <c r="G2739" t="s">
        <v>130</v>
      </c>
      <c r="I2739" t="s">
        <v>125</v>
      </c>
      <c r="Z2739" t="str">
        <f>IFERROR(MID(AA2739,FIND("-",H2739,1)+1,20),_xlfn.IFNA(VLOOKUP(F2739&amp;"-"&amp;AA2739,Ref_Kontak!$A:$E,4,FALSE),Ref_Kontak!$H$2))</f>
        <v>628999007703</v>
      </c>
      <c r="AA2739" t="str">
        <f t="shared" si="420"/>
        <v/>
      </c>
      <c r="AB2739" t="str">
        <f t="shared" si="421"/>
        <v/>
      </c>
      <c r="AC2739" t="str">
        <f t="shared" si="422"/>
        <v>628999007703</v>
      </c>
      <c r="AD2739" t="str">
        <f t="shared" si="423"/>
        <v>Halo+,+Visual+AI+5S+mendeteksi+Violation%3A+METALDET1-LINE+13</v>
      </c>
      <c r="AE2739" t="str">
        <f t="shared" si="424"/>
        <v>https://web.whatsapp.com/send/?phone=628999007703&amp;text=Halo+,+Visual+AI+5S+mendeteksi+Violation%3A+METALDET1-LINE+13&amp;type=phone_number&amp;app_absent=0</v>
      </c>
      <c r="AF2739" t="b">
        <f>IF(ISNA(VLOOKUP(D2739&amp;"-"&amp;AB2739, Ref_Kontak!$A:$E, 4, FALSE)), FALSE, TRUE)</f>
        <v>0</v>
      </c>
      <c r="AG2739" t="str">
        <f>_xlfn.IFNA(VLOOKUP(Z2739,Ref_Kontak!H:H,1,FALSE),"FALSE")</f>
        <v>628999007703</v>
      </c>
      <c r="AH2739" t="str">
        <f t="shared" si="425"/>
        <v>METALDET1-LINE 13</v>
      </c>
      <c r="AI2739">
        <f>IF(I2739="violation",COUNTIF($AH$1:AH2739,AH2739),0)</f>
        <v>965</v>
      </c>
      <c r="AJ2739" t="str">
        <f t="shared" si="426"/>
        <v>violation-METALDET1</v>
      </c>
      <c r="AK2739">
        <f>IF(I2739="violation",COUNTIF($AJ$1:AJ2739,AJ2739),FALSE)</f>
        <v>2254</v>
      </c>
      <c r="AL2739">
        <f t="shared" si="427"/>
        <v>0</v>
      </c>
      <c r="AM2739">
        <f t="shared" si="428"/>
        <v>3</v>
      </c>
      <c r="AN2739" t="str">
        <f t="shared" si="429"/>
        <v>ALERT! 3 Violation founded @METALDET1</v>
      </c>
    </row>
    <row r="2740" spans="1:40">
      <c r="A2740" t="s">
        <v>120</v>
      </c>
      <c r="B2740" t="s">
        <v>121</v>
      </c>
      <c r="C2740" t="s">
        <v>1489</v>
      </c>
      <c r="D2740" t="s">
        <v>129</v>
      </c>
      <c r="E2740">
        <v>1</v>
      </c>
      <c r="G2740" t="s">
        <v>130</v>
      </c>
      <c r="I2740" t="s">
        <v>125</v>
      </c>
      <c r="Z2740" t="str">
        <f>IFERROR(MID(AA2740,FIND("-",H2740,1)+1,20),_xlfn.IFNA(VLOOKUP(F2740&amp;"-"&amp;AA2740,Ref_Kontak!$A:$E,4,FALSE),Ref_Kontak!$H$2))</f>
        <v>628999007703</v>
      </c>
      <c r="AA2740" t="str">
        <f t="shared" si="420"/>
        <v/>
      </c>
      <c r="AB2740" t="str">
        <f t="shared" si="421"/>
        <v/>
      </c>
      <c r="AC2740" t="str">
        <f t="shared" si="422"/>
        <v>628999007703</v>
      </c>
      <c r="AD2740" t="str">
        <f t="shared" si="423"/>
        <v>Halo+,+Visual+AI+5S+mendeteksi+Violation%3A+METALDET1-LINE+8</v>
      </c>
      <c r="AE2740" t="str">
        <f t="shared" si="424"/>
        <v>https://web.whatsapp.com/send/?phone=628999007703&amp;text=Halo+,+Visual+AI+5S+mendeteksi+Violation%3A+METALDET1-LINE+8&amp;type=phone_number&amp;app_absent=0</v>
      </c>
      <c r="AF2740" t="b">
        <f>IF(ISNA(VLOOKUP(D2740&amp;"-"&amp;AB2740, Ref_Kontak!$A:$E, 4, FALSE)), FALSE, TRUE)</f>
        <v>0</v>
      </c>
      <c r="AG2740" t="str">
        <f>_xlfn.IFNA(VLOOKUP(Z2740,Ref_Kontak!H:H,1,FALSE),"FALSE")</f>
        <v>628999007703</v>
      </c>
      <c r="AH2740" t="str">
        <f t="shared" si="425"/>
        <v>METALDET1-LINE 8</v>
      </c>
      <c r="AI2740">
        <f>IF(I2740="violation",COUNTIF($AH$1:AH2740,AH2740),0)</f>
        <v>1151</v>
      </c>
      <c r="AJ2740" t="str">
        <f t="shared" si="426"/>
        <v>violation-METALDET1</v>
      </c>
      <c r="AK2740">
        <f>IF(I2740="violation",COUNTIF($AJ$1:AJ2740,AJ2740),FALSE)</f>
        <v>2255</v>
      </c>
      <c r="AL2740">
        <f t="shared" si="427"/>
        <v>0</v>
      </c>
      <c r="AM2740">
        <f t="shared" si="428"/>
        <v>3</v>
      </c>
      <c r="AN2740" t="str">
        <f t="shared" si="429"/>
        <v>ALERT! 3 Violation founded @METALDET1</v>
      </c>
    </row>
    <row r="2741" spans="1:40">
      <c r="A2741" t="s">
        <v>120</v>
      </c>
      <c r="B2741" t="s">
        <v>121</v>
      </c>
      <c r="C2741" t="s">
        <v>1489</v>
      </c>
      <c r="D2741" t="s">
        <v>52</v>
      </c>
      <c r="E2741">
        <v>1</v>
      </c>
      <c r="G2741" t="s">
        <v>130</v>
      </c>
      <c r="I2741" t="s">
        <v>125</v>
      </c>
      <c r="Z2741" t="str">
        <f>IFERROR(MID(AA2741,FIND("-",H2741,1)+1,20),_xlfn.IFNA(VLOOKUP(F2741&amp;"-"&amp;AA2741,Ref_Kontak!$A:$E,4,FALSE),Ref_Kontak!$H$2))</f>
        <v>628999007703</v>
      </c>
      <c r="AA2741" t="str">
        <f t="shared" si="420"/>
        <v/>
      </c>
      <c r="AB2741" t="str">
        <f t="shared" si="421"/>
        <v/>
      </c>
      <c r="AC2741" t="str">
        <f t="shared" si="422"/>
        <v>628999007703</v>
      </c>
      <c r="AD2741" t="str">
        <f t="shared" si="423"/>
        <v>Halo+,+Visual+AI+5S+mendeteksi+Violation%3A+METALDET1-LINE+14</v>
      </c>
      <c r="AE2741" t="str">
        <f t="shared" si="424"/>
        <v>https://web.whatsapp.com/send/?phone=628999007703&amp;text=Halo+,+Visual+AI+5S+mendeteksi+Violation%3A+METALDET1-LINE+14&amp;type=phone_number&amp;app_absent=0</v>
      </c>
      <c r="AF2741" t="b">
        <f>IF(ISNA(VLOOKUP(D2741&amp;"-"&amp;AB2741, Ref_Kontak!$A:$E, 4, FALSE)), FALSE, TRUE)</f>
        <v>0</v>
      </c>
      <c r="AG2741" t="str">
        <f>_xlfn.IFNA(VLOOKUP(Z2741,Ref_Kontak!H:H,1,FALSE),"FALSE")</f>
        <v>628999007703</v>
      </c>
      <c r="AH2741" t="str">
        <f t="shared" si="425"/>
        <v>METALDET1-LINE 14</v>
      </c>
      <c r="AI2741">
        <f>IF(I2741="violation",COUNTIF($AH$1:AH2741,AH2741),0)</f>
        <v>141</v>
      </c>
      <c r="AJ2741" t="str">
        <f t="shared" si="426"/>
        <v>violation-METALDET1</v>
      </c>
      <c r="AK2741">
        <f>IF(I2741="violation",COUNTIF($AJ$1:AJ2741,AJ2741),FALSE)</f>
        <v>2256</v>
      </c>
      <c r="AL2741">
        <f t="shared" si="427"/>
        <v>0</v>
      </c>
      <c r="AM2741">
        <f t="shared" si="428"/>
        <v>3</v>
      </c>
      <c r="AN2741" t="str">
        <f t="shared" si="429"/>
        <v>ALERT! 3 Violation founded @METALDET1</v>
      </c>
    </row>
    <row r="2742" spans="1:40">
      <c r="A2742" t="s">
        <v>120</v>
      </c>
      <c r="B2742" t="s">
        <v>121</v>
      </c>
      <c r="C2742" t="s">
        <v>1489</v>
      </c>
      <c r="D2742" t="s">
        <v>589</v>
      </c>
      <c r="E2742">
        <v>1</v>
      </c>
      <c r="G2742" t="s">
        <v>130</v>
      </c>
      <c r="I2742" t="s">
        <v>125</v>
      </c>
      <c r="Z2742" t="str">
        <f>IFERROR(MID(AA2742,FIND("-",H2742,1)+1,20),_xlfn.IFNA(VLOOKUP(F2742&amp;"-"&amp;AA2742,Ref_Kontak!$A:$E,4,FALSE),Ref_Kontak!$H$2))</f>
        <v>628999007703</v>
      </c>
      <c r="AA2742" t="str">
        <f t="shared" si="420"/>
        <v/>
      </c>
      <c r="AB2742" t="str">
        <f t="shared" si="421"/>
        <v/>
      </c>
      <c r="AC2742" t="str">
        <f t="shared" si="422"/>
        <v>628999007703</v>
      </c>
      <c r="AD2742" t="str">
        <f t="shared" si="423"/>
        <v>Halo+,+Visual+AI+5S+mendeteksi+Violation%3A+METALDET1-LINE+13</v>
      </c>
      <c r="AE2742" t="str">
        <f t="shared" si="424"/>
        <v>https://web.whatsapp.com/send/?phone=628999007703&amp;text=Halo+,+Visual+AI+5S+mendeteksi+Violation%3A+METALDET1-LINE+13&amp;type=phone_number&amp;app_absent=0</v>
      </c>
      <c r="AF2742" t="b">
        <f>IF(ISNA(VLOOKUP(D2742&amp;"-"&amp;AB2742, Ref_Kontak!$A:$E, 4, FALSE)), FALSE, TRUE)</f>
        <v>0</v>
      </c>
      <c r="AG2742" t="str">
        <f>_xlfn.IFNA(VLOOKUP(Z2742,Ref_Kontak!H:H,1,FALSE),"FALSE")</f>
        <v>628999007703</v>
      </c>
      <c r="AH2742" t="str">
        <f t="shared" si="425"/>
        <v>METALDET1-LINE 13</v>
      </c>
      <c r="AI2742">
        <f>IF(I2742="violation",COUNTIF($AH$1:AH2742,AH2742),0)</f>
        <v>966</v>
      </c>
      <c r="AJ2742" t="str">
        <f t="shared" si="426"/>
        <v>violation-METALDET1</v>
      </c>
      <c r="AK2742">
        <f>IF(I2742="violation",COUNTIF($AJ$1:AJ2742,AJ2742),FALSE)</f>
        <v>2257</v>
      </c>
      <c r="AL2742">
        <f t="shared" si="427"/>
        <v>0</v>
      </c>
      <c r="AM2742">
        <f t="shared" si="428"/>
        <v>3</v>
      </c>
      <c r="AN2742" t="str">
        <f t="shared" si="429"/>
        <v>ALERT! 3 Violation founded @METALDET1</v>
      </c>
    </row>
    <row r="2743" spans="1:40">
      <c r="A2743" t="s">
        <v>120</v>
      </c>
      <c r="B2743" t="s">
        <v>121</v>
      </c>
      <c r="C2743" t="s">
        <v>1489</v>
      </c>
      <c r="D2743" t="s">
        <v>52</v>
      </c>
      <c r="E2743">
        <v>1</v>
      </c>
      <c r="G2743" t="s">
        <v>130</v>
      </c>
      <c r="I2743" t="s">
        <v>125</v>
      </c>
      <c r="Z2743" t="str">
        <f>IFERROR(MID(AA2743,FIND("-",H2743,1)+1,20),_xlfn.IFNA(VLOOKUP(F2743&amp;"-"&amp;AA2743,Ref_Kontak!$A:$E,4,FALSE),Ref_Kontak!$H$2))</f>
        <v>628999007703</v>
      </c>
      <c r="AA2743" t="str">
        <f t="shared" si="420"/>
        <v/>
      </c>
      <c r="AB2743" t="str">
        <f t="shared" si="421"/>
        <v/>
      </c>
      <c r="AC2743" t="str">
        <f t="shared" si="422"/>
        <v>628999007703</v>
      </c>
      <c r="AD2743" t="str">
        <f t="shared" si="423"/>
        <v>Halo+,+Visual+AI+5S+mendeteksi+Violation%3A+METALDET1-LINE+14</v>
      </c>
      <c r="AE2743" t="str">
        <f t="shared" si="424"/>
        <v>https://web.whatsapp.com/send/?phone=628999007703&amp;text=Halo+,+Visual+AI+5S+mendeteksi+Violation%3A+METALDET1-LINE+14&amp;type=phone_number&amp;app_absent=0</v>
      </c>
      <c r="AF2743" t="b">
        <f>IF(ISNA(VLOOKUP(D2743&amp;"-"&amp;AB2743, Ref_Kontak!$A:$E, 4, FALSE)), FALSE, TRUE)</f>
        <v>0</v>
      </c>
      <c r="AG2743" t="str">
        <f>_xlfn.IFNA(VLOOKUP(Z2743,Ref_Kontak!H:H,1,FALSE),"FALSE")</f>
        <v>628999007703</v>
      </c>
      <c r="AH2743" t="str">
        <f t="shared" si="425"/>
        <v>METALDET1-LINE 14</v>
      </c>
      <c r="AI2743">
        <f>IF(I2743="violation",COUNTIF($AH$1:AH2743,AH2743),0)</f>
        <v>142</v>
      </c>
      <c r="AJ2743" t="str">
        <f t="shared" si="426"/>
        <v>violation-METALDET1</v>
      </c>
      <c r="AK2743">
        <f>IF(I2743="violation",COUNTIF($AJ$1:AJ2743,AJ2743),FALSE)</f>
        <v>2258</v>
      </c>
      <c r="AL2743">
        <f t="shared" si="427"/>
        <v>0</v>
      </c>
      <c r="AM2743">
        <f t="shared" si="428"/>
        <v>3</v>
      </c>
      <c r="AN2743" t="str">
        <f t="shared" si="429"/>
        <v>ALERT! 3 Violation founded @METALDET1</v>
      </c>
    </row>
    <row r="2744" spans="1:40">
      <c r="A2744" t="s">
        <v>120</v>
      </c>
      <c r="B2744" t="s">
        <v>121</v>
      </c>
      <c r="C2744" t="s">
        <v>1490</v>
      </c>
      <c r="D2744" t="s">
        <v>129</v>
      </c>
      <c r="E2744">
        <v>1</v>
      </c>
      <c r="G2744" t="s">
        <v>130</v>
      </c>
      <c r="I2744" t="s">
        <v>125</v>
      </c>
      <c r="Z2744" t="str">
        <f>IFERROR(MID(AA2744,FIND("-",H2744,1)+1,20),_xlfn.IFNA(VLOOKUP(F2744&amp;"-"&amp;AA2744,Ref_Kontak!$A:$E,4,FALSE),Ref_Kontak!$H$2))</f>
        <v>628999007703</v>
      </c>
      <c r="AA2744" t="str">
        <f t="shared" si="420"/>
        <v/>
      </c>
      <c r="AB2744" t="str">
        <f t="shared" si="421"/>
        <v/>
      </c>
      <c r="AC2744" t="str">
        <f t="shared" si="422"/>
        <v>628999007703</v>
      </c>
      <c r="AD2744" t="str">
        <f t="shared" si="423"/>
        <v>Halo+,+Visual+AI+5S+mendeteksi+Violation%3A+METALDET1-LINE+8</v>
      </c>
      <c r="AE2744" t="str">
        <f t="shared" si="424"/>
        <v>https://web.whatsapp.com/send/?phone=628999007703&amp;text=Halo+,+Visual+AI+5S+mendeteksi+Violation%3A+METALDET1-LINE+8&amp;type=phone_number&amp;app_absent=0</v>
      </c>
      <c r="AF2744" t="b">
        <f>IF(ISNA(VLOOKUP(D2744&amp;"-"&amp;AB2744, Ref_Kontak!$A:$E, 4, FALSE)), FALSE, TRUE)</f>
        <v>0</v>
      </c>
      <c r="AG2744" t="str">
        <f>_xlfn.IFNA(VLOOKUP(Z2744,Ref_Kontak!H:H,1,FALSE),"FALSE")</f>
        <v>628999007703</v>
      </c>
      <c r="AH2744" t="str">
        <f t="shared" si="425"/>
        <v>METALDET1-LINE 8</v>
      </c>
      <c r="AI2744">
        <f>IF(I2744="violation",COUNTIF($AH$1:AH2744,AH2744),0)</f>
        <v>1152</v>
      </c>
      <c r="AJ2744" t="str">
        <f t="shared" si="426"/>
        <v>violation-METALDET1</v>
      </c>
      <c r="AK2744">
        <f>IF(I2744="violation",COUNTIF($AJ$1:AJ2744,AJ2744),FALSE)</f>
        <v>2259</v>
      </c>
      <c r="AL2744">
        <f t="shared" si="427"/>
        <v>0</v>
      </c>
      <c r="AM2744">
        <f t="shared" si="428"/>
        <v>3</v>
      </c>
      <c r="AN2744" t="str">
        <f t="shared" si="429"/>
        <v>ALERT! 3 Violation founded @METALDET1</v>
      </c>
    </row>
    <row r="2745" spans="1:40">
      <c r="A2745" t="s">
        <v>120</v>
      </c>
      <c r="B2745" t="s">
        <v>121</v>
      </c>
      <c r="C2745" t="s">
        <v>1491</v>
      </c>
      <c r="D2745" t="s">
        <v>589</v>
      </c>
      <c r="E2745">
        <v>1</v>
      </c>
      <c r="G2745" t="s">
        <v>130</v>
      </c>
      <c r="I2745" t="s">
        <v>125</v>
      </c>
      <c r="Z2745" t="str">
        <f>IFERROR(MID(AA2745,FIND("-",H2745,1)+1,20),_xlfn.IFNA(VLOOKUP(F2745&amp;"-"&amp;AA2745,Ref_Kontak!$A:$E,4,FALSE),Ref_Kontak!$H$2))</f>
        <v>628999007703</v>
      </c>
      <c r="AA2745" t="str">
        <f t="shared" si="420"/>
        <v/>
      </c>
      <c r="AB2745" t="str">
        <f t="shared" si="421"/>
        <v/>
      </c>
      <c r="AC2745" t="str">
        <f t="shared" si="422"/>
        <v>628999007703</v>
      </c>
      <c r="AD2745" t="str">
        <f t="shared" si="423"/>
        <v>Halo+,+Visual+AI+5S+mendeteksi+Violation%3A+METALDET1-LINE+13</v>
      </c>
      <c r="AE2745" t="str">
        <f t="shared" si="424"/>
        <v>https://web.whatsapp.com/send/?phone=628999007703&amp;text=Halo+,+Visual+AI+5S+mendeteksi+Violation%3A+METALDET1-LINE+13&amp;type=phone_number&amp;app_absent=0</v>
      </c>
      <c r="AF2745" t="b">
        <f>IF(ISNA(VLOOKUP(D2745&amp;"-"&amp;AB2745, Ref_Kontak!$A:$E, 4, FALSE)), FALSE, TRUE)</f>
        <v>0</v>
      </c>
      <c r="AG2745" t="str">
        <f>_xlfn.IFNA(VLOOKUP(Z2745,Ref_Kontak!H:H,1,FALSE),"FALSE")</f>
        <v>628999007703</v>
      </c>
      <c r="AH2745" t="str">
        <f t="shared" si="425"/>
        <v>METALDET1-LINE 13</v>
      </c>
      <c r="AI2745">
        <f>IF(I2745="violation",COUNTIF($AH$1:AH2745,AH2745),0)</f>
        <v>967</v>
      </c>
      <c r="AJ2745" t="str">
        <f t="shared" si="426"/>
        <v>violation-METALDET1</v>
      </c>
      <c r="AK2745">
        <f>IF(I2745="violation",COUNTIF($AJ$1:AJ2745,AJ2745),FALSE)</f>
        <v>2260</v>
      </c>
      <c r="AL2745">
        <f t="shared" si="427"/>
        <v>0</v>
      </c>
      <c r="AM2745">
        <f t="shared" si="428"/>
        <v>3</v>
      </c>
      <c r="AN2745" t="str">
        <f t="shared" si="429"/>
        <v>ALERT! 3 Violation founded @METALDET1</v>
      </c>
    </row>
    <row r="2746" spans="1:40">
      <c r="A2746" t="s">
        <v>120</v>
      </c>
      <c r="B2746" t="s">
        <v>121</v>
      </c>
      <c r="C2746" t="s">
        <v>1491</v>
      </c>
      <c r="D2746" t="s">
        <v>129</v>
      </c>
      <c r="E2746">
        <v>1</v>
      </c>
      <c r="G2746" t="s">
        <v>130</v>
      </c>
      <c r="I2746" t="s">
        <v>125</v>
      </c>
      <c r="Z2746" t="str">
        <f>IFERROR(MID(AA2746,FIND("-",H2746,1)+1,20),_xlfn.IFNA(VLOOKUP(F2746&amp;"-"&amp;AA2746,Ref_Kontak!$A:$E,4,FALSE),Ref_Kontak!$H$2))</f>
        <v>628999007703</v>
      </c>
      <c r="AA2746" t="str">
        <f t="shared" si="420"/>
        <v/>
      </c>
      <c r="AB2746" t="str">
        <f t="shared" si="421"/>
        <v/>
      </c>
      <c r="AC2746" t="str">
        <f t="shared" si="422"/>
        <v>628999007703</v>
      </c>
      <c r="AD2746" t="str">
        <f t="shared" si="423"/>
        <v>Halo+,+Visual+AI+5S+mendeteksi+Violation%3A+METALDET1-LINE+8</v>
      </c>
      <c r="AE2746" t="str">
        <f t="shared" si="424"/>
        <v>https://web.whatsapp.com/send/?phone=628999007703&amp;text=Halo+,+Visual+AI+5S+mendeteksi+Violation%3A+METALDET1-LINE+8&amp;type=phone_number&amp;app_absent=0</v>
      </c>
      <c r="AF2746" t="b">
        <f>IF(ISNA(VLOOKUP(D2746&amp;"-"&amp;AB2746, Ref_Kontak!$A:$E, 4, FALSE)), FALSE, TRUE)</f>
        <v>0</v>
      </c>
      <c r="AG2746" t="str">
        <f>_xlfn.IFNA(VLOOKUP(Z2746,Ref_Kontak!H:H,1,FALSE),"FALSE")</f>
        <v>628999007703</v>
      </c>
      <c r="AH2746" t="str">
        <f t="shared" si="425"/>
        <v>METALDET1-LINE 8</v>
      </c>
      <c r="AI2746">
        <f>IF(I2746="violation",COUNTIF($AH$1:AH2746,AH2746),0)</f>
        <v>1153</v>
      </c>
      <c r="AJ2746" t="str">
        <f t="shared" si="426"/>
        <v>violation-METALDET1</v>
      </c>
      <c r="AK2746">
        <f>IF(I2746="violation",COUNTIF($AJ$1:AJ2746,AJ2746),FALSE)</f>
        <v>2261</v>
      </c>
      <c r="AL2746">
        <f t="shared" si="427"/>
        <v>0</v>
      </c>
      <c r="AM2746">
        <f t="shared" si="428"/>
        <v>3</v>
      </c>
      <c r="AN2746" t="str">
        <f t="shared" si="429"/>
        <v>ALERT! 3 Violation founded @METALDET1</v>
      </c>
    </row>
    <row r="2747" spans="1:40">
      <c r="A2747" t="s">
        <v>120</v>
      </c>
      <c r="B2747" t="s">
        <v>121</v>
      </c>
      <c r="C2747" t="s">
        <v>1491</v>
      </c>
      <c r="D2747" t="s">
        <v>52</v>
      </c>
      <c r="E2747">
        <v>1</v>
      </c>
      <c r="G2747" t="s">
        <v>130</v>
      </c>
      <c r="I2747" t="s">
        <v>125</v>
      </c>
      <c r="Z2747" t="str">
        <f>IFERROR(MID(AA2747,FIND("-",H2747,1)+1,20),_xlfn.IFNA(VLOOKUP(F2747&amp;"-"&amp;AA2747,Ref_Kontak!$A:$E,4,FALSE),Ref_Kontak!$H$2))</f>
        <v>628999007703</v>
      </c>
      <c r="AA2747" t="str">
        <f t="shared" si="420"/>
        <v/>
      </c>
      <c r="AB2747" t="str">
        <f t="shared" si="421"/>
        <v/>
      </c>
      <c r="AC2747" t="str">
        <f t="shared" si="422"/>
        <v>628999007703</v>
      </c>
      <c r="AD2747" t="str">
        <f t="shared" si="423"/>
        <v>Halo+,+Visual+AI+5S+mendeteksi+Violation%3A+METALDET1-LINE+14</v>
      </c>
      <c r="AE2747" t="str">
        <f t="shared" si="424"/>
        <v>https://web.whatsapp.com/send/?phone=628999007703&amp;text=Halo+,+Visual+AI+5S+mendeteksi+Violation%3A+METALDET1-LINE+14&amp;type=phone_number&amp;app_absent=0</v>
      </c>
      <c r="AF2747" t="b">
        <f>IF(ISNA(VLOOKUP(D2747&amp;"-"&amp;AB2747, Ref_Kontak!$A:$E, 4, FALSE)), FALSE, TRUE)</f>
        <v>0</v>
      </c>
      <c r="AG2747" t="str">
        <f>_xlfn.IFNA(VLOOKUP(Z2747,Ref_Kontak!H:H,1,FALSE),"FALSE")</f>
        <v>628999007703</v>
      </c>
      <c r="AH2747" t="str">
        <f t="shared" si="425"/>
        <v>METALDET1-LINE 14</v>
      </c>
      <c r="AI2747">
        <f>IF(I2747="violation",COUNTIF($AH$1:AH2747,AH2747),0)</f>
        <v>143</v>
      </c>
      <c r="AJ2747" t="str">
        <f t="shared" si="426"/>
        <v>violation-METALDET1</v>
      </c>
      <c r="AK2747">
        <f>IF(I2747="violation",COUNTIF($AJ$1:AJ2747,AJ2747),FALSE)</f>
        <v>2262</v>
      </c>
      <c r="AL2747">
        <f t="shared" si="427"/>
        <v>0</v>
      </c>
      <c r="AM2747">
        <f t="shared" si="428"/>
        <v>3</v>
      </c>
      <c r="AN2747" t="str">
        <f t="shared" si="429"/>
        <v>ALERT! 3 Violation founded @METALDET1</v>
      </c>
    </row>
    <row r="2748" spans="1:40">
      <c r="A2748" t="s">
        <v>120</v>
      </c>
      <c r="B2748" t="s">
        <v>121</v>
      </c>
      <c r="C2748" t="s">
        <v>1491</v>
      </c>
      <c r="D2748" t="s">
        <v>52</v>
      </c>
      <c r="E2748">
        <v>1</v>
      </c>
      <c r="G2748" t="s">
        <v>130</v>
      </c>
      <c r="I2748" t="s">
        <v>125</v>
      </c>
      <c r="Z2748" t="str">
        <f>IFERROR(MID(AA2748,FIND("-",H2748,1)+1,20),_xlfn.IFNA(VLOOKUP(F2748&amp;"-"&amp;AA2748,Ref_Kontak!$A:$E,4,FALSE),Ref_Kontak!$H$2))</f>
        <v>628999007703</v>
      </c>
      <c r="AA2748" t="str">
        <f t="shared" si="420"/>
        <v/>
      </c>
      <c r="AB2748" t="str">
        <f t="shared" si="421"/>
        <v/>
      </c>
      <c r="AC2748" t="str">
        <f t="shared" si="422"/>
        <v>628999007703</v>
      </c>
      <c r="AD2748" t="str">
        <f t="shared" si="423"/>
        <v>Halo+,+Visual+AI+5S+mendeteksi+Violation%3A+METALDET1-LINE+14</v>
      </c>
      <c r="AE2748" t="str">
        <f t="shared" si="424"/>
        <v>https://web.whatsapp.com/send/?phone=628999007703&amp;text=Halo+,+Visual+AI+5S+mendeteksi+Violation%3A+METALDET1-LINE+14&amp;type=phone_number&amp;app_absent=0</v>
      </c>
      <c r="AF2748" t="b">
        <f>IF(ISNA(VLOOKUP(D2748&amp;"-"&amp;AB2748, Ref_Kontak!$A:$E, 4, FALSE)), FALSE, TRUE)</f>
        <v>0</v>
      </c>
      <c r="AG2748" t="str">
        <f>_xlfn.IFNA(VLOOKUP(Z2748,Ref_Kontak!H:H,1,FALSE),"FALSE")</f>
        <v>628999007703</v>
      </c>
      <c r="AH2748" t="str">
        <f t="shared" si="425"/>
        <v>METALDET1-LINE 14</v>
      </c>
      <c r="AI2748">
        <f>IF(I2748="violation",COUNTIF($AH$1:AH2748,AH2748),0)</f>
        <v>144</v>
      </c>
      <c r="AJ2748" t="str">
        <f t="shared" si="426"/>
        <v>violation-METALDET1</v>
      </c>
      <c r="AK2748">
        <f>IF(I2748="violation",COUNTIF($AJ$1:AJ2748,AJ2748),FALSE)</f>
        <v>2263</v>
      </c>
      <c r="AL2748">
        <f t="shared" si="427"/>
        <v>0</v>
      </c>
      <c r="AM2748">
        <f t="shared" si="428"/>
        <v>3</v>
      </c>
      <c r="AN2748" t="str">
        <f t="shared" si="429"/>
        <v>ALERT! 3 Violation founded @METALDET1</v>
      </c>
    </row>
    <row r="2749" spans="1:40">
      <c r="A2749" t="s">
        <v>120</v>
      </c>
      <c r="B2749" t="s">
        <v>121</v>
      </c>
      <c r="C2749" t="s">
        <v>1492</v>
      </c>
      <c r="D2749" t="s">
        <v>129</v>
      </c>
      <c r="E2749">
        <v>1</v>
      </c>
      <c r="G2749" t="s">
        <v>130</v>
      </c>
      <c r="I2749" t="s">
        <v>125</v>
      </c>
      <c r="Z2749" t="str">
        <f>IFERROR(MID(AA2749,FIND("-",H2749,1)+1,20),_xlfn.IFNA(VLOOKUP(F2749&amp;"-"&amp;AA2749,Ref_Kontak!$A:$E,4,FALSE),Ref_Kontak!$H$2))</f>
        <v>628999007703</v>
      </c>
      <c r="AA2749" t="str">
        <f t="shared" si="420"/>
        <v/>
      </c>
      <c r="AB2749" t="str">
        <f t="shared" si="421"/>
        <v/>
      </c>
      <c r="AC2749" t="str">
        <f t="shared" si="422"/>
        <v>628999007703</v>
      </c>
      <c r="AD2749" t="str">
        <f t="shared" si="423"/>
        <v>Halo+,+Visual+AI+5S+mendeteksi+Violation%3A+METALDET1-LINE+8</v>
      </c>
      <c r="AE2749" t="str">
        <f t="shared" si="424"/>
        <v>https://web.whatsapp.com/send/?phone=628999007703&amp;text=Halo+,+Visual+AI+5S+mendeteksi+Violation%3A+METALDET1-LINE+8&amp;type=phone_number&amp;app_absent=0</v>
      </c>
      <c r="AF2749" t="b">
        <f>IF(ISNA(VLOOKUP(D2749&amp;"-"&amp;AB2749, Ref_Kontak!$A:$E, 4, FALSE)), FALSE, TRUE)</f>
        <v>0</v>
      </c>
      <c r="AG2749" t="str">
        <f>_xlfn.IFNA(VLOOKUP(Z2749,Ref_Kontak!H:H,1,FALSE),"FALSE")</f>
        <v>628999007703</v>
      </c>
      <c r="AH2749" t="str">
        <f t="shared" si="425"/>
        <v>METALDET1-LINE 8</v>
      </c>
      <c r="AI2749">
        <f>IF(I2749="violation",COUNTIF($AH$1:AH2749,AH2749),0)</f>
        <v>1154</v>
      </c>
      <c r="AJ2749" t="str">
        <f t="shared" si="426"/>
        <v>violation-METALDET1</v>
      </c>
      <c r="AK2749">
        <f>IF(I2749="violation",COUNTIF($AJ$1:AJ2749,AJ2749),FALSE)</f>
        <v>2264</v>
      </c>
      <c r="AL2749">
        <f t="shared" si="427"/>
        <v>0</v>
      </c>
      <c r="AM2749">
        <f t="shared" si="428"/>
        <v>3</v>
      </c>
      <c r="AN2749" t="str">
        <f t="shared" si="429"/>
        <v>ALERT! 3 Violation founded @METALDET1</v>
      </c>
    </row>
    <row r="2750" spans="1:40">
      <c r="A2750" t="s">
        <v>120</v>
      </c>
      <c r="B2750" t="s">
        <v>121</v>
      </c>
      <c r="C2750" t="s">
        <v>1492</v>
      </c>
      <c r="D2750" t="s">
        <v>589</v>
      </c>
      <c r="E2750">
        <v>1</v>
      </c>
      <c r="G2750" t="s">
        <v>130</v>
      </c>
      <c r="I2750" t="s">
        <v>125</v>
      </c>
      <c r="Z2750" t="str">
        <f>IFERROR(MID(AA2750,FIND("-",H2750,1)+1,20),_xlfn.IFNA(VLOOKUP(F2750&amp;"-"&amp;AA2750,Ref_Kontak!$A:$E,4,FALSE),Ref_Kontak!$H$2))</f>
        <v>628999007703</v>
      </c>
      <c r="AA2750" t="str">
        <f t="shared" si="420"/>
        <v/>
      </c>
      <c r="AB2750" t="str">
        <f t="shared" si="421"/>
        <v/>
      </c>
      <c r="AC2750" t="str">
        <f t="shared" si="422"/>
        <v>628999007703</v>
      </c>
      <c r="AD2750" t="str">
        <f t="shared" si="423"/>
        <v>Halo+,+Visual+AI+5S+mendeteksi+Violation%3A+METALDET1-LINE+13</v>
      </c>
      <c r="AE2750" t="str">
        <f t="shared" si="424"/>
        <v>https://web.whatsapp.com/send/?phone=628999007703&amp;text=Halo+,+Visual+AI+5S+mendeteksi+Violation%3A+METALDET1-LINE+13&amp;type=phone_number&amp;app_absent=0</v>
      </c>
      <c r="AF2750" t="b">
        <f>IF(ISNA(VLOOKUP(D2750&amp;"-"&amp;AB2750, Ref_Kontak!$A:$E, 4, FALSE)), FALSE, TRUE)</f>
        <v>0</v>
      </c>
      <c r="AG2750" t="str">
        <f>_xlfn.IFNA(VLOOKUP(Z2750,Ref_Kontak!H:H,1,FALSE),"FALSE")</f>
        <v>628999007703</v>
      </c>
      <c r="AH2750" t="str">
        <f t="shared" si="425"/>
        <v>METALDET1-LINE 13</v>
      </c>
      <c r="AI2750">
        <f>IF(I2750="violation",COUNTIF($AH$1:AH2750,AH2750),0)</f>
        <v>968</v>
      </c>
      <c r="AJ2750" t="str">
        <f t="shared" si="426"/>
        <v>violation-METALDET1</v>
      </c>
      <c r="AK2750">
        <f>IF(I2750="violation",COUNTIF($AJ$1:AJ2750,AJ2750),FALSE)</f>
        <v>2265</v>
      </c>
      <c r="AL2750">
        <f t="shared" si="427"/>
        <v>0</v>
      </c>
      <c r="AM2750">
        <f t="shared" si="428"/>
        <v>3</v>
      </c>
      <c r="AN2750" t="str">
        <f t="shared" si="429"/>
        <v>ALERT! 3 Violation founded @METALDET1</v>
      </c>
    </row>
    <row r="2751" spans="1:40">
      <c r="A2751" t="s">
        <v>120</v>
      </c>
      <c r="B2751" t="s">
        <v>121</v>
      </c>
      <c r="C2751" t="s">
        <v>1492</v>
      </c>
      <c r="D2751" t="s">
        <v>52</v>
      </c>
      <c r="E2751">
        <v>1</v>
      </c>
      <c r="G2751" t="s">
        <v>130</v>
      </c>
      <c r="I2751" t="s">
        <v>125</v>
      </c>
      <c r="Z2751" t="str">
        <f>IFERROR(MID(AA2751,FIND("-",H2751,1)+1,20),_xlfn.IFNA(VLOOKUP(F2751&amp;"-"&amp;AA2751,Ref_Kontak!$A:$E,4,FALSE),Ref_Kontak!$H$2))</f>
        <v>628999007703</v>
      </c>
      <c r="AA2751" t="str">
        <f t="shared" si="420"/>
        <v/>
      </c>
      <c r="AB2751" t="str">
        <f t="shared" si="421"/>
        <v/>
      </c>
      <c r="AC2751" t="str">
        <f t="shared" si="422"/>
        <v>628999007703</v>
      </c>
      <c r="AD2751" t="str">
        <f t="shared" si="423"/>
        <v>Halo+,+Visual+AI+5S+mendeteksi+Violation%3A+METALDET1-LINE+14</v>
      </c>
      <c r="AE2751" t="str">
        <f t="shared" si="424"/>
        <v>https://web.whatsapp.com/send/?phone=628999007703&amp;text=Halo+,+Visual+AI+5S+mendeteksi+Violation%3A+METALDET1-LINE+14&amp;type=phone_number&amp;app_absent=0</v>
      </c>
      <c r="AF2751" t="b">
        <f>IF(ISNA(VLOOKUP(D2751&amp;"-"&amp;AB2751, Ref_Kontak!$A:$E, 4, FALSE)), FALSE, TRUE)</f>
        <v>0</v>
      </c>
      <c r="AG2751" t="str">
        <f>_xlfn.IFNA(VLOOKUP(Z2751,Ref_Kontak!H:H,1,FALSE),"FALSE")</f>
        <v>628999007703</v>
      </c>
      <c r="AH2751" t="str">
        <f t="shared" si="425"/>
        <v>METALDET1-LINE 14</v>
      </c>
      <c r="AI2751">
        <f>IF(I2751="violation",COUNTIF($AH$1:AH2751,AH2751),0)</f>
        <v>145</v>
      </c>
      <c r="AJ2751" t="str">
        <f t="shared" si="426"/>
        <v>violation-METALDET1</v>
      </c>
      <c r="AK2751">
        <f>IF(I2751="violation",COUNTIF($AJ$1:AJ2751,AJ2751),FALSE)</f>
        <v>2266</v>
      </c>
      <c r="AL2751">
        <f t="shared" si="427"/>
        <v>0</v>
      </c>
      <c r="AM2751">
        <f t="shared" si="428"/>
        <v>3</v>
      </c>
      <c r="AN2751" t="str">
        <f t="shared" si="429"/>
        <v>ALERT! 3 Violation founded @METALDET1</v>
      </c>
    </row>
    <row r="2752" spans="1:40">
      <c r="A2752" t="s">
        <v>120</v>
      </c>
      <c r="B2752" t="s">
        <v>121</v>
      </c>
      <c r="C2752" t="s">
        <v>1493</v>
      </c>
      <c r="D2752" t="s">
        <v>129</v>
      </c>
      <c r="E2752">
        <v>1</v>
      </c>
      <c r="G2752" t="s">
        <v>130</v>
      </c>
      <c r="I2752" t="s">
        <v>125</v>
      </c>
      <c r="Z2752" t="str">
        <f>IFERROR(MID(AA2752,FIND("-",H2752,1)+1,20),_xlfn.IFNA(VLOOKUP(F2752&amp;"-"&amp;AA2752,Ref_Kontak!$A:$E,4,FALSE),Ref_Kontak!$H$2))</f>
        <v>628999007703</v>
      </c>
      <c r="AA2752" t="str">
        <f t="shared" si="420"/>
        <v/>
      </c>
      <c r="AB2752" t="str">
        <f t="shared" si="421"/>
        <v/>
      </c>
      <c r="AC2752" t="str">
        <f t="shared" si="422"/>
        <v>628999007703</v>
      </c>
      <c r="AD2752" t="str">
        <f t="shared" si="423"/>
        <v>Halo+,+Visual+AI+5S+mendeteksi+Violation%3A+METALDET1-LINE+8</v>
      </c>
      <c r="AE2752" t="str">
        <f t="shared" si="424"/>
        <v>https://web.whatsapp.com/send/?phone=628999007703&amp;text=Halo+,+Visual+AI+5S+mendeteksi+Violation%3A+METALDET1-LINE+8&amp;type=phone_number&amp;app_absent=0</v>
      </c>
      <c r="AF2752" t="b">
        <f>IF(ISNA(VLOOKUP(D2752&amp;"-"&amp;AB2752, Ref_Kontak!$A:$E, 4, FALSE)), FALSE, TRUE)</f>
        <v>0</v>
      </c>
      <c r="AG2752" t="str">
        <f>_xlfn.IFNA(VLOOKUP(Z2752,Ref_Kontak!H:H,1,FALSE),"FALSE")</f>
        <v>628999007703</v>
      </c>
      <c r="AH2752" t="str">
        <f t="shared" si="425"/>
        <v>METALDET1-LINE 8</v>
      </c>
      <c r="AI2752">
        <f>IF(I2752="violation",COUNTIF($AH$1:AH2752,AH2752),0)</f>
        <v>1155</v>
      </c>
      <c r="AJ2752" t="str">
        <f t="shared" si="426"/>
        <v>violation-METALDET1</v>
      </c>
      <c r="AK2752">
        <f>IF(I2752="violation",COUNTIF($AJ$1:AJ2752,AJ2752),FALSE)</f>
        <v>2267</v>
      </c>
      <c r="AL2752">
        <f t="shared" si="427"/>
        <v>0</v>
      </c>
      <c r="AM2752">
        <f t="shared" si="428"/>
        <v>3</v>
      </c>
      <c r="AN2752" t="str">
        <f t="shared" si="429"/>
        <v>ALERT! 3 Violation founded @METALDET1</v>
      </c>
    </row>
    <row r="2753" spans="1:40">
      <c r="A2753" t="s">
        <v>120</v>
      </c>
      <c r="B2753" t="s">
        <v>121</v>
      </c>
      <c r="C2753" t="s">
        <v>1494</v>
      </c>
      <c r="D2753" t="s">
        <v>589</v>
      </c>
      <c r="E2753">
        <v>1</v>
      </c>
      <c r="G2753" t="s">
        <v>130</v>
      </c>
      <c r="I2753" t="s">
        <v>125</v>
      </c>
      <c r="Z2753" t="str">
        <f>IFERROR(MID(AA2753,FIND("-",H2753,1)+1,20),_xlfn.IFNA(VLOOKUP(F2753&amp;"-"&amp;AA2753,Ref_Kontak!$A:$E,4,FALSE),Ref_Kontak!$H$2))</f>
        <v>628999007703</v>
      </c>
      <c r="AA2753" t="str">
        <f t="shared" si="420"/>
        <v/>
      </c>
      <c r="AB2753" t="str">
        <f t="shared" si="421"/>
        <v/>
      </c>
      <c r="AC2753" t="str">
        <f t="shared" si="422"/>
        <v>628999007703</v>
      </c>
      <c r="AD2753" t="str">
        <f t="shared" si="423"/>
        <v>Halo+,+Visual+AI+5S+mendeteksi+Violation%3A+METALDET1-LINE+13</v>
      </c>
      <c r="AE2753" t="str">
        <f t="shared" si="424"/>
        <v>https://web.whatsapp.com/send/?phone=628999007703&amp;text=Halo+,+Visual+AI+5S+mendeteksi+Violation%3A+METALDET1-LINE+13&amp;type=phone_number&amp;app_absent=0</v>
      </c>
      <c r="AF2753" t="b">
        <f>IF(ISNA(VLOOKUP(D2753&amp;"-"&amp;AB2753, Ref_Kontak!$A:$E, 4, FALSE)), FALSE, TRUE)</f>
        <v>0</v>
      </c>
      <c r="AG2753" t="str">
        <f>_xlfn.IFNA(VLOOKUP(Z2753,Ref_Kontak!H:H,1,FALSE),"FALSE")</f>
        <v>628999007703</v>
      </c>
      <c r="AH2753" t="str">
        <f t="shared" si="425"/>
        <v>METALDET1-LINE 13</v>
      </c>
      <c r="AI2753">
        <f>IF(I2753="violation",COUNTIF($AH$1:AH2753,AH2753),0)</f>
        <v>969</v>
      </c>
      <c r="AJ2753" t="str">
        <f t="shared" si="426"/>
        <v>violation-METALDET1</v>
      </c>
      <c r="AK2753">
        <f>IF(I2753="violation",COUNTIF($AJ$1:AJ2753,AJ2753),FALSE)</f>
        <v>2268</v>
      </c>
      <c r="AL2753">
        <f t="shared" si="427"/>
        <v>0</v>
      </c>
      <c r="AM2753">
        <f t="shared" si="428"/>
        <v>3</v>
      </c>
      <c r="AN2753" t="str">
        <f t="shared" si="429"/>
        <v>ALERT! 3 Violation founded @METALDET1</v>
      </c>
    </row>
    <row r="2754" spans="1:40">
      <c r="A2754" t="s">
        <v>120</v>
      </c>
      <c r="B2754" t="s">
        <v>121</v>
      </c>
      <c r="C2754" t="s">
        <v>1494</v>
      </c>
      <c r="D2754" t="s">
        <v>129</v>
      </c>
      <c r="E2754">
        <v>1</v>
      </c>
      <c r="G2754" t="s">
        <v>130</v>
      </c>
      <c r="I2754" t="s">
        <v>125</v>
      </c>
      <c r="Z2754" t="str">
        <f>IFERROR(MID(AA2754,FIND("-",H2754,1)+1,20),_xlfn.IFNA(VLOOKUP(F2754&amp;"-"&amp;AA2754,Ref_Kontak!$A:$E,4,FALSE),Ref_Kontak!$H$2))</f>
        <v>628999007703</v>
      </c>
      <c r="AA2754" t="str">
        <f t="shared" ref="AA2754:AA2817" si="430">CLEAN(SUBSTITUTE(H2754," ",""))</f>
        <v/>
      </c>
      <c r="AB2754" t="str">
        <f t="shared" ref="AB2754:AB2817" si="431">IFERROR(LEFT(AA2754,FIND("-",H2754,1)-1),CLEAN(SUBSTITUTE(SUBSTITUTE(H2754," ",""),"-","")))</f>
        <v/>
      </c>
      <c r="AC2754" t="str">
        <f t="shared" ref="AC2754:AC2817" si="432">IF(LEFT(Z2754,1)="0","62"&amp; MID(Z2754,2,999),Z2754)</f>
        <v>628999007703</v>
      </c>
      <c r="AD2754" t="str">
        <f t="shared" ref="AD2754:AD2817" si="433">"Halo+"&amp;AB2754&amp;","&amp;"+Visual+AI+5S+mendeteksi+Violation%3A+"&amp;SUBSTITUTE(AH2754," ","+")</f>
        <v>Halo+,+Visual+AI+5S+mendeteksi+Violation%3A+METALDET1-LINE+8</v>
      </c>
      <c r="AE2754" t="str">
        <f t="shared" ref="AE2754:AE2817" si="434">"https://web.whatsapp.com/send/?phone="&amp;AC2754&amp;"&amp;text="&amp;AD2754&amp;"&amp;type=phone_number&amp;app_absent=0"</f>
        <v>https://web.whatsapp.com/send/?phone=628999007703&amp;text=Halo+,+Visual+AI+5S+mendeteksi+Violation%3A+METALDET1-LINE+8&amp;type=phone_number&amp;app_absent=0</v>
      </c>
      <c r="AF2754" t="b">
        <f>IF(ISNA(VLOOKUP(D2754&amp;"-"&amp;AB2754, Ref_Kontak!$A:$E, 4, FALSE)), FALSE, TRUE)</f>
        <v>0</v>
      </c>
      <c r="AG2754" t="str">
        <f>_xlfn.IFNA(VLOOKUP(Z2754,Ref_Kontak!H:H,1,FALSE),"FALSE")</f>
        <v>628999007703</v>
      </c>
      <c r="AH2754" t="str">
        <f t="shared" ref="AH2754:AH2817" si="435">G2754&amp;"-"&amp;D2754</f>
        <v>METALDET1-LINE 8</v>
      </c>
      <c r="AI2754">
        <f>IF(I2754="violation",COUNTIF($AH$1:AH2754,AH2754),0)</f>
        <v>1156</v>
      </c>
      <c r="AJ2754" t="str">
        <f t="shared" si="426"/>
        <v>violation-METALDET1</v>
      </c>
      <c r="AK2754">
        <f>IF(I2754="violation",COUNTIF($AJ$1:AJ2754,AJ2754),FALSE)</f>
        <v>2269</v>
      </c>
      <c r="AL2754">
        <f t="shared" si="427"/>
        <v>0</v>
      </c>
      <c r="AM2754">
        <f t="shared" si="428"/>
        <v>3</v>
      </c>
      <c r="AN2754" t="str">
        <f t="shared" si="429"/>
        <v>ALERT! 3 Violation founded @METALDET1</v>
      </c>
    </row>
    <row r="2755" spans="1:40">
      <c r="A2755" t="s">
        <v>120</v>
      </c>
      <c r="B2755" t="s">
        <v>121</v>
      </c>
      <c r="C2755" t="s">
        <v>1494</v>
      </c>
      <c r="D2755" t="s">
        <v>52</v>
      </c>
      <c r="E2755">
        <v>1</v>
      </c>
      <c r="G2755" t="s">
        <v>130</v>
      </c>
      <c r="I2755" t="s">
        <v>125</v>
      </c>
      <c r="Z2755" t="str">
        <f>IFERROR(MID(AA2755,FIND("-",H2755,1)+1,20),_xlfn.IFNA(VLOOKUP(F2755&amp;"-"&amp;AA2755,Ref_Kontak!$A:$E,4,FALSE),Ref_Kontak!$H$2))</f>
        <v>628999007703</v>
      </c>
      <c r="AA2755" t="str">
        <f t="shared" si="430"/>
        <v/>
      </c>
      <c r="AB2755" t="str">
        <f t="shared" si="431"/>
        <v/>
      </c>
      <c r="AC2755" t="str">
        <f t="shared" si="432"/>
        <v>628999007703</v>
      </c>
      <c r="AD2755" t="str">
        <f t="shared" si="433"/>
        <v>Halo+,+Visual+AI+5S+mendeteksi+Violation%3A+METALDET1-LINE+14</v>
      </c>
      <c r="AE2755" t="str">
        <f t="shared" si="434"/>
        <v>https://web.whatsapp.com/send/?phone=628999007703&amp;text=Halo+,+Visual+AI+5S+mendeteksi+Violation%3A+METALDET1-LINE+14&amp;type=phone_number&amp;app_absent=0</v>
      </c>
      <c r="AF2755" t="b">
        <f>IF(ISNA(VLOOKUP(D2755&amp;"-"&amp;AB2755, Ref_Kontak!$A:$E, 4, FALSE)), FALSE, TRUE)</f>
        <v>0</v>
      </c>
      <c r="AG2755" t="str">
        <f>_xlfn.IFNA(VLOOKUP(Z2755,Ref_Kontak!H:H,1,FALSE),"FALSE")</f>
        <v>628999007703</v>
      </c>
      <c r="AH2755" t="str">
        <f t="shared" si="435"/>
        <v>METALDET1-LINE 14</v>
      </c>
      <c r="AI2755">
        <f>IF(I2755="violation",COUNTIF($AH$1:AH2755,AH2755),0)</f>
        <v>146</v>
      </c>
      <c r="AJ2755" t="str">
        <f t="shared" ref="AJ2755:AJ2818" si="436">I2755&amp;"-"&amp;G2755</f>
        <v>violation-METALDET1</v>
      </c>
      <c r="AK2755">
        <f>IF(I2755="violation",COUNTIF($AJ$1:AJ2755,AJ2755),FALSE)</f>
        <v>2270</v>
      </c>
      <c r="AL2755">
        <f t="shared" ref="AL2755:AL2818" si="437">IF(AI2755=1,1,0)</f>
        <v>0</v>
      </c>
      <c r="AM2755">
        <f t="shared" ref="AM2755:AM2818" si="438">SUMIF($AJ$2:$AJ$5516,AJ2755,$AL$2:$AL$5516)</f>
        <v>3</v>
      </c>
      <c r="AN2755" t="str">
        <f t="shared" ref="AN2755:AN2818" si="439">"ALERT! " &amp;AM2755&amp; " Violation founded @"&amp;G2755</f>
        <v>ALERT! 3 Violation founded @METALDET1</v>
      </c>
    </row>
    <row r="2756" spans="1:40">
      <c r="A2756" t="s">
        <v>120</v>
      </c>
      <c r="B2756" t="s">
        <v>121</v>
      </c>
      <c r="C2756" t="s">
        <v>1494</v>
      </c>
      <c r="D2756" t="s">
        <v>589</v>
      </c>
      <c r="E2756">
        <v>1</v>
      </c>
      <c r="G2756" t="s">
        <v>130</v>
      </c>
      <c r="I2756" t="s">
        <v>125</v>
      </c>
      <c r="Z2756" t="str">
        <f>IFERROR(MID(AA2756,FIND("-",H2756,1)+1,20),_xlfn.IFNA(VLOOKUP(F2756&amp;"-"&amp;AA2756,Ref_Kontak!$A:$E,4,FALSE),Ref_Kontak!$H$2))</f>
        <v>628999007703</v>
      </c>
      <c r="AA2756" t="str">
        <f t="shared" si="430"/>
        <v/>
      </c>
      <c r="AB2756" t="str">
        <f t="shared" si="431"/>
        <v/>
      </c>
      <c r="AC2756" t="str">
        <f t="shared" si="432"/>
        <v>628999007703</v>
      </c>
      <c r="AD2756" t="str">
        <f t="shared" si="433"/>
        <v>Halo+,+Visual+AI+5S+mendeteksi+Violation%3A+METALDET1-LINE+13</v>
      </c>
      <c r="AE2756" t="str">
        <f t="shared" si="434"/>
        <v>https://web.whatsapp.com/send/?phone=628999007703&amp;text=Halo+,+Visual+AI+5S+mendeteksi+Violation%3A+METALDET1-LINE+13&amp;type=phone_number&amp;app_absent=0</v>
      </c>
      <c r="AF2756" t="b">
        <f>IF(ISNA(VLOOKUP(D2756&amp;"-"&amp;AB2756, Ref_Kontak!$A:$E, 4, FALSE)), FALSE, TRUE)</f>
        <v>0</v>
      </c>
      <c r="AG2756" t="str">
        <f>_xlfn.IFNA(VLOOKUP(Z2756,Ref_Kontak!H:H,1,FALSE),"FALSE")</f>
        <v>628999007703</v>
      </c>
      <c r="AH2756" t="str">
        <f t="shared" si="435"/>
        <v>METALDET1-LINE 13</v>
      </c>
      <c r="AI2756">
        <f>IF(I2756="violation",COUNTIF($AH$1:AH2756,AH2756),0)</f>
        <v>970</v>
      </c>
      <c r="AJ2756" t="str">
        <f t="shared" si="436"/>
        <v>violation-METALDET1</v>
      </c>
      <c r="AK2756">
        <f>IF(I2756="violation",COUNTIF($AJ$1:AJ2756,AJ2756),FALSE)</f>
        <v>2271</v>
      </c>
      <c r="AL2756">
        <f t="shared" si="437"/>
        <v>0</v>
      </c>
      <c r="AM2756">
        <f t="shared" si="438"/>
        <v>3</v>
      </c>
      <c r="AN2756" t="str">
        <f t="shared" si="439"/>
        <v>ALERT! 3 Violation founded @METALDET1</v>
      </c>
    </row>
    <row r="2757" spans="1:40">
      <c r="A2757" t="s">
        <v>120</v>
      </c>
      <c r="B2757" t="s">
        <v>121</v>
      </c>
      <c r="C2757" t="s">
        <v>1494</v>
      </c>
      <c r="D2757" t="s">
        <v>52</v>
      </c>
      <c r="E2757">
        <v>1</v>
      </c>
      <c r="G2757" t="s">
        <v>130</v>
      </c>
      <c r="I2757" t="s">
        <v>125</v>
      </c>
      <c r="Z2757" t="str">
        <f>IFERROR(MID(AA2757,FIND("-",H2757,1)+1,20),_xlfn.IFNA(VLOOKUP(F2757&amp;"-"&amp;AA2757,Ref_Kontak!$A:$E,4,FALSE),Ref_Kontak!$H$2))</f>
        <v>628999007703</v>
      </c>
      <c r="AA2757" t="str">
        <f t="shared" si="430"/>
        <v/>
      </c>
      <c r="AB2757" t="str">
        <f t="shared" si="431"/>
        <v/>
      </c>
      <c r="AC2757" t="str">
        <f t="shared" si="432"/>
        <v>628999007703</v>
      </c>
      <c r="AD2757" t="str">
        <f t="shared" si="433"/>
        <v>Halo+,+Visual+AI+5S+mendeteksi+Violation%3A+METALDET1-LINE+14</v>
      </c>
      <c r="AE2757" t="str">
        <f t="shared" si="434"/>
        <v>https://web.whatsapp.com/send/?phone=628999007703&amp;text=Halo+,+Visual+AI+5S+mendeteksi+Violation%3A+METALDET1-LINE+14&amp;type=phone_number&amp;app_absent=0</v>
      </c>
      <c r="AF2757" t="b">
        <f>IF(ISNA(VLOOKUP(D2757&amp;"-"&amp;AB2757, Ref_Kontak!$A:$E, 4, FALSE)), FALSE, TRUE)</f>
        <v>0</v>
      </c>
      <c r="AG2757" t="str">
        <f>_xlfn.IFNA(VLOOKUP(Z2757,Ref_Kontak!H:H,1,FALSE),"FALSE")</f>
        <v>628999007703</v>
      </c>
      <c r="AH2757" t="str">
        <f t="shared" si="435"/>
        <v>METALDET1-LINE 14</v>
      </c>
      <c r="AI2757">
        <f>IF(I2757="violation",COUNTIF($AH$1:AH2757,AH2757),0)</f>
        <v>147</v>
      </c>
      <c r="AJ2757" t="str">
        <f t="shared" si="436"/>
        <v>violation-METALDET1</v>
      </c>
      <c r="AK2757">
        <f>IF(I2757="violation",COUNTIF($AJ$1:AJ2757,AJ2757),FALSE)</f>
        <v>2272</v>
      </c>
      <c r="AL2757">
        <f t="shared" si="437"/>
        <v>0</v>
      </c>
      <c r="AM2757">
        <f t="shared" si="438"/>
        <v>3</v>
      </c>
      <c r="AN2757" t="str">
        <f t="shared" si="439"/>
        <v>ALERT! 3 Violation founded @METALDET1</v>
      </c>
    </row>
    <row r="2758" spans="1:40">
      <c r="A2758" t="s">
        <v>120</v>
      </c>
      <c r="B2758" t="s">
        <v>121</v>
      </c>
      <c r="C2758" t="s">
        <v>1495</v>
      </c>
      <c r="D2758" t="s">
        <v>129</v>
      </c>
      <c r="E2758">
        <v>1</v>
      </c>
      <c r="G2758" t="s">
        <v>130</v>
      </c>
      <c r="I2758" t="s">
        <v>125</v>
      </c>
      <c r="Z2758" t="str">
        <f>IFERROR(MID(AA2758,FIND("-",H2758,1)+1,20),_xlfn.IFNA(VLOOKUP(F2758&amp;"-"&amp;AA2758,Ref_Kontak!$A:$E,4,FALSE),Ref_Kontak!$H$2))</f>
        <v>628999007703</v>
      </c>
      <c r="AA2758" t="str">
        <f t="shared" si="430"/>
        <v/>
      </c>
      <c r="AB2758" t="str">
        <f t="shared" si="431"/>
        <v/>
      </c>
      <c r="AC2758" t="str">
        <f t="shared" si="432"/>
        <v>628999007703</v>
      </c>
      <c r="AD2758" t="str">
        <f t="shared" si="433"/>
        <v>Halo+,+Visual+AI+5S+mendeteksi+Violation%3A+METALDET1-LINE+8</v>
      </c>
      <c r="AE2758" t="str">
        <f t="shared" si="434"/>
        <v>https://web.whatsapp.com/send/?phone=628999007703&amp;text=Halo+,+Visual+AI+5S+mendeteksi+Violation%3A+METALDET1-LINE+8&amp;type=phone_number&amp;app_absent=0</v>
      </c>
      <c r="AF2758" t="b">
        <f>IF(ISNA(VLOOKUP(D2758&amp;"-"&amp;AB2758, Ref_Kontak!$A:$E, 4, FALSE)), FALSE, TRUE)</f>
        <v>0</v>
      </c>
      <c r="AG2758" t="str">
        <f>_xlfn.IFNA(VLOOKUP(Z2758,Ref_Kontak!H:H,1,FALSE),"FALSE")</f>
        <v>628999007703</v>
      </c>
      <c r="AH2758" t="str">
        <f t="shared" si="435"/>
        <v>METALDET1-LINE 8</v>
      </c>
      <c r="AI2758">
        <f>IF(I2758="violation",COUNTIF($AH$1:AH2758,AH2758),0)</f>
        <v>1157</v>
      </c>
      <c r="AJ2758" t="str">
        <f t="shared" si="436"/>
        <v>violation-METALDET1</v>
      </c>
      <c r="AK2758">
        <f>IF(I2758="violation",COUNTIF($AJ$1:AJ2758,AJ2758),FALSE)</f>
        <v>2273</v>
      </c>
      <c r="AL2758">
        <f t="shared" si="437"/>
        <v>0</v>
      </c>
      <c r="AM2758">
        <f t="shared" si="438"/>
        <v>3</v>
      </c>
      <c r="AN2758" t="str">
        <f t="shared" si="439"/>
        <v>ALERT! 3 Violation founded @METALDET1</v>
      </c>
    </row>
    <row r="2759" spans="1:40">
      <c r="A2759" t="s">
        <v>120</v>
      </c>
      <c r="B2759" t="s">
        <v>121</v>
      </c>
      <c r="C2759" t="s">
        <v>1496</v>
      </c>
      <c r="D2759" t="s">
        <v>589</v>
      </c>
      <c r="E2759">
        <v>1</v>
      </c>
      <c r="G2759" t="s">
        <v>130</v>
      </c>
      <c r="I2759" t="s">
        <v>125</v>
      </c>
      <c r="Z2759" t="str">
        <f>IFERROR(MID(AA2759,FIND("-",H2759,1)+1,20),_xlfn.IFNA(VLOOKUP(F2759&amp;"-"&amp;AA2759,Ref_Kontak!$A:$E,4,FALSE),Ref_Kontak!$H$2))</f>
        <v>628999007703</v>
      </c>
      <c r="AA2759" t="str">
        <f t="shared" si="430"/>
        <v/>
      </c>
      <c r="AB2759" t="str">
        <f t="shared" si="431"/>
        <v/>
      </c>
      <c r="AC2759" t="str">
        <f t="shared" si="432"/>
        <v>628999007703</v>
      </c>
      <c r="AD2759" t="str">
        <f t="shared" si="433"/>
        <v>Halo+,+Visual+AI+5S+mendeteksi+Violation%3A+METALDET1-LINE+13</v>
      </c>
      <c r="AE2759" t="str">
        <f t="shared" si="434"/>
        <v>https://web.whatsapp.com/send/?phone=628999007703&amp;text=Halo+,+Visual+AI+5S+mendeteksi+Violation%3A+METALDET1-LINE+13&amp;type=phone_number&amp;app_absent=0</v>
      </c>
      <c r="AF2759" t="b">
        <f>IF(ISNA(VLOOKUP(D2759&amp;"-"&amp;AB2759, Ref_Kontak!$A:$E, 4, FALSE)), FALSE, TRUE)</f>
        <v>0</v>
      </c>
      <c r="AG2759" t="str">
        <f>_xlfn.IFNA(VLOOKUP(Z2759,Ref_Kontak!H:H,1,FALSE),"FALSE")</f>
        <v>628999007703</v>
      </c>
      <c r="AH2759" t="str">
        <f t="shared" si="435"/>
        <v>METALDET1-LINE 13</v>
      </c>
      <c r="AI2759">
        <f>IF(I2759="violation",COUNTIF($AH$1:AH2759,AH2759),0)</f>
        <v>971</v>
      </c>
      <c r="AJ2759" t="str">
        <f t="shared" si="436"/>
        <v>violation-METALDET1</v>
      </c>
      <c r="AK2759">
        <f>IF(I2759="violation",COUNTIF($AJ$1:AJ2759,AJ2759),FALSE)</f>
        <v>2274</v>
      </c>
      <c r="AL2759">
        <f t="shared" si="437"/>
        <v>0</v>
      </c>
      <c r="AM2759">
        <f t="shared" si="438"/>
        <v>3</v>
      </c>
      <c r="AN2759" t="str">
        <f t="shared" si="439"/>
        <v>ALERT! 3 Violation founded @METALDET1</v>
      </c>
    </row>
    <row r="2760" spans="1:40">
      <c r="A2760" t="s">
        <v>120</v>
      </c>
      <c r="B2760" t="s">
        <v>121</v>
      </c>
      <c r="C2760" t="s">
        <v>1496</v>
      </c>
      <c r="D2760" t="s">
        <v>129</v>
      </c>
      <c r="E2760">
        <v>1</v>
      </c>
      <c r="G2760" t="s">
        <v>130</v>
      </c>
      <c r="I2760" t="s">
        <v>125</v>
      </c>
      <c r="Z2760" t="str">
        <f>IFERROR(MID(AA2760,FIND("-",H2760,1)+1,20),_xlfn.IFNA(VLOOKUP(F2760&amp;"-"&amp;AA2760,Ref_Kontak!$A:$E,4,FALSE),Ref_Kontak!$H$2))</f>
        <v>628999007703</v>
      </c>
      <c r="AA2760" t="str">
        <f t="shared" si="430"/>
        <v/>
      </c>
      <c r="AB2760" t="str">
        <f t="shared" si="431"/>
        <v/>
      </c>
      <c r="AC2760" t="str">
        <f t="shared" si="432"/>
        <v>628999007703</v>
      </c>
      <c r="AD2760" t="str">
        <f t="shared" si="433"/>
        <v>Halo+,+Visual+AI+5S+mendeteksi+Violation%3A+METALDET1-LINE+8</v>
      </c>
      <c r="AE2760" t="str">
        <f t="shared" si="434"/>
        <v>https://web.whatsapp.com/send/?phone=628999007703&amp;text=Halo+,+Visual+AI+5S+mendeteksi+Violation%3A+METALDET1-LINE+8&amp;type=phone_number&amp;app_absent=0</v>
      </c>
      <c r="AF2760" t="b">
        <f>IF(ISNA(VLOOKUP(D2760&amp;"-"&amp;AB2760, Ref_Kontak!$A:$E, 4, FALSE)), FALSE, TRUE)</f>
        <v>0</v>
      </c>
      <c r="AG2760" t="str">
        <f>_xlfn.IFNA(VLOOKUP(Z2760,Ref_Kontak!H:H,1,FALSE),"FALSE")</f>
        <v>628999007703</v>
      </c>
      <c r="AH2760" t="str">
        <f t="shared" si="435"/>
        <v>METALDET1-LINE 8</v>
      </c>
      <c r="AI2760">
        <f>IF(I2760="violation",COUNTIF($AH$1:AH2760,AH2760),0)</f>
        <v>1158</v>
      </c>
      <c r="AJ2760" t="str">
        <f t="shared" si="436"/>
        <v>violation-METALDET1</v>
      </c>
      <c r="AK2760">
        <f>IF(I2760="violation",COUNTIF($AJ$1:AJ2760,AJ2760),FALSE)</f>
        <v>2275</v>
      </c>
      <c r="AL2760">
        <f t="shared" si="437"/>
        <v>0</v>
      </c>
      <c r="AM2760">
        <f t="shared" si="438"/>
        <v>3</v>
      </c>
      <c r="AN2760" t="str">
        <f t="shared" si="439"/>
        <v>ALERT! 3 Violation founded @METALDET1</v>
      </c>
    </row>
    <row r="2761" spans="1:40">
      <c r="A2761" t="s">
        <v>120</v>
      </c>
      <c r="B2761" t="s">
        <v>121</v>
      </c>
      <c r="C2761" t="s">
        <v>1496</v>
      </c>
      <c r="D2761" t="s">
        <v>52</v>
      </c>
      <c r="E2761">
        <v>1</v>
      </c>
      <c r="G2761" t="s">
        <v>130</v>
      </c>
      <c r="I2761" t="s">
        <v>125</v>
      </c>
      <c r="Z2761" t="str">
        <f>IFERROR(MID(AA2761,FIND("-",H2761,1)+1,20),_xlfn.IFNA(VLOOKUP(F2761&amp;"-"&amp;AA2761,Ref_Kontak!$A:$E,4,FALSE),Ref_Kontak!$H$2))</f>
        <v>628999007703</v>
      </c>
      <c r="AA2761" t="str">
        <f t="shared" si="430"/>
        <v/>
      </c>
      <c r="AB2761" t="str">
        <f t="shared" si="431"/>
        <v/>
      </c>
      <c r="AC2761" t="str">
        <f t="shared" si="432"/>
        <v>628999007703</v>
      </c>
      <c r="AD2761" t="str">
        <f t="shared" si="433"/>
        <v>Halo+,+Visual+AI+5S+mendeteksi+Violation%3A+METALDET1-LINE+14</v>
      </c>
      <c r="AE2761" t="str">
        <f t="shared" si="434"/>
        <v>https://web.whatsapp.com/send/?phone=628999007703&amp;text=Halo+,+Visual+AI+5S+mendeteksi+Violation%3A+METALDET1-LINE+14&amp;type=phone_number&amp;app_absent=0</v>
      </c>
      <c r="AF2761" t="b">
        <f>IF(ISNA(VLOOKUP(D2761&amp;"-"&amp;AB2761, Ref_Kontak!$A:$E, 4, FALSE)), FALSE, TRUE)</f>
        <v>0</v>
      </c>
      <c r="AG2761" t="str">
        <f>_xlfn.IFNA(VLOOKUP(Z2761,Ref_Kontak!H:H,1,FALSE),"FALSE")</f>
        <v>628999007703</v>
      </c>
      <c r="AH2761" t="str">
        <f t="shared" si="435"/>
        <v>METALDET1-LINE 14</v>
      </c>
      <c r="AI2761">
        <f>IF(I2761="violation",COUNTIF($AH$1:AH2761,AH2761),0)</f>
        <v>148</v>
      </c>
      <c r="AJ2761" t="str">
        <f t="shared" si="436"/>
        <v>violation-METALDET1</v>
      </c>
      <c r="AK2761">
        <f>IF(I2761="violation",COUNTIF($AJ$1:AJ2761,AJ2761),FALSE)</f>
        <v>2276</v>
      </c>
      <c r="AL2761">
        <f t="shared" si="437"/>
        <v>0</v>
      </c>
      <c r="AM2761">
        <f t="shared" si="438"/>
        <v>3</v>
      </c>
      <c r="AN2761" t="str">
        <f t="shared" si="439"/>
        <v>ALERT! 3 Violation founded @METALDET1</v>
      </c>
    </row>
    <row r="2762" spans="1:40">
      <c r="A2762" t="s">
        <v>120</v>
      </c>
      <c r="B2762" t="s">
        <v>121</v>
      </c>
      <c r="C2762" t="s">
        <v>1496</v>
      </c>
      <c r="D2762" t="s">
        <v>52</v>
      </c>
      <c r="E2762">
        <v>1</v>
      </c>
      <c r="G2762" t="s">
        <v>130</v>
      </c>
      <c r="I2762" t="s">
        <v>125</v>
      </c>
      <c r="Z2762" t="str">
        <f>IFERROR(MID(AA2762,FIND("-",H2762,1)+1,20),_xlfn.IFNA(VLOOKUP(F2762&amp;"-"&amp;AA2762,Ref_Kontak!$A:$E,4,FALSE),Ref_Kontak!$H$2))</f>
        <v>628999007703</v>
      </c>
      <c r="AA2762" t="str">
        <f t="shared" si="430"/>
        <v/>
      </c>
      <c r="AB2762" t="str">
        <f t="shared" si="431"/>
        <v/>
      </c>
      <c r="AC2762" t="str">
        <f t="shared" si="432"/>
        <v>628999007703</v>
      </c>
      <c r="AD2762" t="str">
        <f t="shared" si="433"/>
        <v>Halo+,+Visual+AI+5S+mendeteksi+Violation%3A+METALDET1-LINE+14</v>
      </c>
      <c r="AE2762" t="str">
        <f t="shared" si="434"/>
        <v>https://web.whatsapp.com/send/?phone=628999007703&amp;text=Halo+,+Visual+AI+5S+mendeteksi+Violation%3A+METALDET1-LINE+14&amp;type=phone_number&amp;app_absent=0</v>
      </c>
      <c r="AF2762" t="b">
        <f>IF(ISNA(VLOOKUP(D2762&amp;"-"&amp;AB2762, Ref_Kontak!$A:$E, 4, FALSE)), FALSE, TRUE)</f>
        <v>0</v>
      </c>
      <c r="AG2762" t="str">
        <f>_xlfn.IFNA(VLOOKUP(Z2762,Ref_Kontak!H:H,1,FALSE),"FALSE")</f>
        <v>628999007703</v>
      </c>
      <c r="AH2762" t="str">
        <f t="shared" si="435"/>
        <v>METALDET1-LINE 14</v>
      </c>
      <c r="AI2762">
        <f>IF(I2762="violation",COUNTIF($AH$1:AH2762,AH2762),0)</f>
        <v>149</v>
      </c>
      <c r="AJ2762" t="str">
        <f t="shared" si="436"/>
        <v>violation-METALDET1</v>
      </c>
      <c r="AK2762">
        <f>IF(I2762="violation",COUNTIF($AJ$1:AJ2762,AJ2762),FALSE)</f>
        <v>2277</v>
      </c>
      <c r="AL2762">
        <f t="shared" si="437"/>
        <v>0</v>
      </c>
      <c r="AM2762">
        <f t="shared" si="438"/>
        <v>3</v>
      </c>
      <c r="AN2762" t="str">
        <f t="shared" si="439"/>
        <v>ALERT! 3 Violation founded @METALDET1</v>
      </c>
    </row>
    <row r="2763" spans="1:40">
      <c r="A2763" t="s">
        <v>120</v>
      </c>
      <c r="B2763" t="s">
        <v>121</v>
      </c>
      <c r="C2763" t="s">
        <v>1497</v>
      </c>
      <c r="D2763" t="s">
        <v>129</v>
      </c>
      <c r="E2763">
        <v>1</v>
      </c>
      <c r="G2763" t="s">
        <v>130</v>
      </c>
      <c r="I2763" t="s">
        <v>125</v>
      </c>
      <c r="Z2763" t="str">
        <f>IFERROR(MID(AA2763,FIND("-",H2763,1)+1,20),_xlfn.IFNA(VLOOKUP(F2763&amp;"-"&amp;AA2763,Ref_Kontak!$A:$E,4,FALSE),Ref_Kontak!$H$2))</f>
        <v>628999007703</v>
      </c>
      <c r="AA2763" t="str">
        <f t="shared" si="430"/>
        <v/>
      </c>
      <c r="AB2763" t="str">
        <f t="shared" si="431"/>
        <v/>
      </c>
      <c r="AC2763" t="str">
        <f t="shared" si="432"/>
        <v>628999007703</v>
      </c>
      <c r="AD2763" t="str">
        <f t="shared" si="433"/>
        <v>Halo+,+Visual+AI+5S+mendeteksi+Violation%3A+METALDET1-LINE+8</v>
      </c>
      <c r="AE2763" t="str">
        <f t="shared" si="434"/>
        <v>https://web.whatsapp.com/send/?phone=628999007703&amp;text=Halo+,+Visual+AI+5S+mendeteksi+Violation%3A+METALDET1-LINE+8&amp;type=phone_number&amp;app_absent=0</v>
      </c>
      <c r="AF2763" t="b">
        <f>IF(ISNA(VLOOKUP(D2763&amp;"-"&amp;AB2763, Ref_Kontak!$A:$E, 4, FALSE)), FALSE, TRUE)</f>
        <v>0</v>
      </c>
      <c r="AG2763" t="str">
        <f>_xlfn.IFNA(VLOOKUP(Z2763,Ref_Kontak!H:H,1,FALSE),"FALSE")</f>
        <v>628999007703</v>
      </c>
      <c r="AH2763" t="str">
        <f t="shared" si="435"/>
        <v>METALDET1-LINE 8</v>
      </c>
      <c r="AI2763">
        <f>IF(I2763="violation",COUNTIF($AH$1:AH2763,AH2763),0)</f>
        <v>1159</v>
      </c>
      <c r="AJ2763" t="str">
        <f t="shared" si="436"/>
        <v>violation-METALDET1</v>
      </c>
      <c r="AK2763">
        <f>IF(I2763="violation",COUNTIF($AJ$1:AJ2763,AJ2763),FALSE)</f>
        <v>2278</v>
      </c>
      <c r="AL2763">
        <f t="shared" si="437"/>
        <v>0</v>
      </c>
      <c r="AM2763">
        <f t="shared" si="438"/>
        <v>3</v>
      </c>
      <c r="AN2763" t="str">
        <f t="shared" si="439"/>
        <v>ALERT! 3 Violation founded @METALDET1</v>
      </c>
    </row>
    <row r="2764" spans="1:40">
      <c r="A2764" t="s">
        <v>120</v>
      </c>
      <c r="B2764" t="s">
        <v>121</v>
      </c>
      <c r="C2764" t="s">
        <v>1497</v>
      </c>
      <c r="D2764" t="s">
        <v>589</v>
      </c>
      <c r="E2764">
        <v>1</v>
      </c>
      <c r="G2764" t="s">
        <v>130</v>
      </c>
      <c r="I2764" t="s">
        <v>125</v>
      </c>
      <c r="Z2764" t="str">
        <f>IFERROR(MID(AA2764,FIND("-",H2764,1)+1,20),_xlfn.IFNA(VLOOKUP(F2764&amp;"-"&amp;AA2764,Ref_Kontak!$A:$E,4,FALSE),Ref_Kontak!$H$2))</f>
        <v>628999007703</v>
      </c>
      <c r="AA2764" t="str">
        <f t="shared" si="430"/>
        <v/>
      </c>
      <c r="AB2764" t="str">
        <f t="shared" si="431"/>
        <v/>
      </c>
      <c r="AC2764" t="str">
        <f t="shared" si="432"/>
        <v>628999007703</v>
      </c>
      <c r="AD2764" t="str">
        <f t="shared" si="433"/>
        <v>Halo+,+Visual+AI+5S+mendeteksi+Violation%3A+METALDET1-LINE+13</v>
      </c>
      <c r="AE2764" t="str">
        <f t="shared" si="434"/>
        <v>https://web.whatsapp.com/send/?phone=628999007703&amp;text=Halo+,+Visual+AI+5S+mendeteksi+Violation%3A+METALDET1-LINE+13&amp;type=phone_number&amp;app_absent=0</v>
      </c>
      <c r="AF2764" t="b">
        <f>IF(ISNA(VLOOKUP(D2764&amp;"-"&amp;AB2764, Ref_Kontak!$A:$E, 4, FALSE)), FALSE, TRUE)</f>
        <v>0</v>
      </c>
      <c r="AG2764" t="str">
        <f>_xlfn.IFNA(VLOOKUP(Z2764,Ref_Kontak!H:H,1,FALSE),"FALSE")</f>
        <v>628999007703</v>
      </c>
      <c r="AH2764" t="str">
        <f t="shared" si="435"/>
        <v>METALDET1-LINE 13</v>
      </c>
      <c r="AI2764">
        <f>IF(I2764="violation",COUNTIF($AH$1:AH2764,AH2764),0)</f>
        <v>972</v>
      </c>
      <c r="AJ2764" t="str">
        <f t="shared" si="436"/>
        <v>violation-METALDET1</v>
      </c>
      <c r="AK2764">
        <f>IF(I2764="violation",COUNTIF($AJ$1:AJ2764,AJ2764),FALSE)</f>
        <v>2279</v>
      </c>
      <c r="AL2764">
        <f t="shared" si="437"/>
        <v>0</v>
      </c>
      <c r="AM2764">
        <f t="shared" si="438"/>
        <v>3</v>
      </c>
      <c r="AN2764" t="str">
        <f t="shared" si="439"/>
        <v>ALERT! 3 Violation founded @METALDET1</v>
      </c>
    </row>
    <row r="2765" spans="1:40">
      <c r="A2765" t="s">
        <v>120</v>
      </c>
      <c r="B2765" t="s">
        <v>121</v>
      </c>
      <c r="C2765" t="s">
        <v>1497</v>
      </c>
      <c r="D2765" t="s">
        <v>52</v>
      </c>
      <c r="E2765">
        <v>1</v>
      </c>
      <c r="G2765" t="s">
        <v>130</v>
      </c>
      <c r="I2765" t="s">
        <v>125</v>
      </c>
      <c r="Z2765" t="str">
        <f>IFERROR(MID(AA2765,FIND("-",H2765,1)+1,20),_xlfn.IFNA(VLOOKUP(F2765&amp;"-"&amp;AA2765,Ref_Kontak!$A:$E,4,FALSE),Ref_Kontak!$H$2))</f>
        <v>628999007703</v>
      </c>
      <c r="AA2765" t="str">
        <f t="shared" si="430"/>
        <v/>
      </c>
      <c r="AB2765" t="str">
        <f t="shared" si="431"/>
        <v/>
      </c>
      <c r="AC2765" t="str">
        <f t="shared" si="432"/>
        <v>628999007703</v>
      </c>
      <c r="AD2765" t="str">
        <f t="shared" si="433"/>
        <v>Halo+,+Visual+AI+5S+mendeteksi+Violation%3A+METALDET1-LINE+14</v>
      </c>
      <c r="AE2765" t="str">
        <f t="shared" si="434"/>
        <v>https://web.whatsapp.com/send/?phone=628999007703&amp;text=Halo+,+Visual+AI+5S+mendeteksi+Violation%3A+METALDET1-LINE+14&amp;type=phone_number&amp;app_absent=0</v>
      </c>
      <c r="AF2765" t="b">
        <f>IF(ISNA(VLOOKUP(D2765&amp;"-"&amp;AB2765, Ref_Kontak!$A:$E, 4, FALSE)), FALSE, TRUE)</f>
        <v>0</v>
      </c>
      <c r="AG2765" t="str">
        <f>_xlfn.IFNA(VLOOKUP(Z2765,Ref_Kontak!H:H,1,FALSE),"FALSE")</f>
        <v>628999007703</v>
      </c>
      <c r="AH2765" t="str">
        <f t="shared" si="435"/>
        <v>METALDET1-LINE 14</v>
      </c>
      <c r="AI2765">
        <f>IF(I2765="violation",COUNTIF($AH$1:AH2765,AH2765),0)</f>
        <v>150</v>
      </c>
      <c r="AJ2765" t="str">
        <f t="shared" si="436"/>
        <v>violation-METALDET1</v>
      </c>
      <c r="AK2765">
        <f>IF(I2765="violation",COUNTIF($AJ$1:AJ2765,AJ2765),FALSE)</f>
        <v>2280</v>
      </c>
      <c r="AL2765">
        <f t="shared" si="437"/>
        <v>0</v>
      </c>
      <c r="AM2765">
        <f t="shared" si="438"/>
        <v>3</v>
      </c>
      <c r="AN2765" t="str">
        <f t="shared" si="439"/>
        <v>ALERT! 3 Violation founded @METALDET1</v>
      </c>
    </row>
    <row r="2766" spans="1:40">
      <c r="A2766" t="s">
        <v>120</v>
      </c>
      <c r="B2766" t="s">
        <v>121</v>
      </c>
      <c r="C2766" t="s">
        <v>1498</v>
      </c>
      <c r="D2766" t="s">
        <v>129</v>
      </c>
      <c r="E2766">
        <v>1</v>
      </c>
      <c r="G2766" t="s">
        <v>130</v>
      </c>
      <c r="I2766" t="s">
        <v>125</v>
      </c>
      <c r="Z2766" t="str">
        <f>IFERROR(MID(AA2766,FIND("-",H2766,1)+1,20),_xlfn.IFNA(VLOOKUP(F2766&amp;"-"&amp;AA2766,Ref_Kontak!$A:$E,4,FALSE),Ref_Kontak!$H$2))</f>
        <v>628999007703</v>
      </c>
      <c r="AA2766" t="str">
        <f t="shared" si="430"/>
        <v/>
      </c>
      <c r="AB2766" t="str">
        <f t="shared" si="431"/>
        <v/>
      </c>
      <c r="AC2766" t="str">
        <f t="shared" si="432"/>
        <v>628999007703</v>
      </c>
      <c r="AD2766" t="str">
        <f t="shared" si="433"/>
        <v>Halo+,+Visual+AI+5S+mendeteksi+Violation%3A+METALDET1-LINE+8</v>
      </c>
      <c r="AE2766" t="str">
        <f t="shared" si="434"/>
        <v>https://web.whatsapp.com/send/?phone=628999007703&amp;text=Halo+,+Visual+AI+5S+mendeteksi+Violation%3A+METALDET1-LINE+8&amp;type=phone_number&amp;app_absent=0</v>
      </c>
      <c r="AF2766" t="b">
        <f>IF(ISNA(VLOOKUP(D2766&amp;"-"&amp;AB2766, Ref_Kontak!$A:$E, 4, FALSE)), FALSE, TRUE)</f>
        <v>0</v>
      </c>
      <c r="AG2766" t="str">
        <f>_xlfn.IFNA(VLOOKUP(Z2766,Ref_Kontak!H:H,1,FALSE),"FALSE")</f>
        <v>628999007703</v>
      </c>
      <c r="AH2766" t="str">
        <f t="shared" si="435"/>
        <v>METALDET1-LINE 8</v>
      </c>
      <c r="AI2766">
        <f>IF(I2766="violation",COUNTIF($AH$1:AH2766,AH2766),0)</f>
        <v>1160</v>
      </c>
      <c r="AJ2766" t="str">
        <f t="shared" si="436"/>
        <v>violation-METALDET1</v>
      </c>
      <c r="AK2766">
        <f>IF(I2766="violation",COUNTIF($AJ$1:AJ2766,AJ2766),FALSE)</f>
        <v>2281</v>
      </c>
      <c r="AL2766">
        <f t="shared" si="437"/>
        <v>0</v>
      </c>
      <c r="AM2766">
        <f t="shared" si="438"/>
        <v>3</v>
      </c>
      <c r="AN2766" t="str">
        <f t="shared" si="439"/>
        <v>ALERT! 3 Violation founded @METALDET1</v>
      </c>
    </row>
    <row r="2767" spans="1:40">
      <c r="A2767" t="s">
        <v>120</v>
      </c>
      <c r="B2767" t="s">
        <v>121</v>
      </c>
      <c r="C2767" t="s">
        <v>1499</v>
      </c>
      <c r="D2767" t="s">
        <v>589</v>
      </c>
      <c r="E2767">
        <v>1</v>
      </c>
      <c r="G2767" t="s">
        <v>130</v>
      </c>
      <c r="I2767" t="s">
        <v>125</v>
      </c>
      <c r="Z2767" t="str">
        <f>IFERROR(MID(AA2767,FIND("-",H2767,1)+1,20),_xlfn.IFNA(VLOOKUP(F2767&amp;"-"&amp;AA2767,Ref_Kontak!$A:$E,4,FALSE),Ref_Kontak!$H$2))</f>
        <v>628999007703</v>
      </c>
      <c r="AA2767" t="str">
        <f t="shared" si="430"/>
        <v/>
      </c>
      <c r="AB2767" t="str">
        <f t="shared" si="431"/>
        <v/>
      </c>
      <c r="AC2767" t="str">
        <f t="shared" si="432"/>
        <v>628999007703</v>
      </c>
      <c r="AD2767" t="str">
        <f t="shared" si="433"/>
        <v>Halo+,+Visual+AI+5S+mendeteksi+Violation%3A+METALDET1-LINE+13</v>
      </c>
      <c r="AE2767" t="str">
        <f t="shared" si="434"/>
        <v>https://web.whatsapp.com/send/?phone=628999007703&amp;text=Halo+,+Visual+AI+5S+mendeteksi+Violation%3A+METALDET1-LINE+13&amp;type=phone_number&amp;app_absent=0</v>
      </c>
      <c r="AF2767" t="b">
        <f>IF(ISNA(VLOOKUP(D2767&amp;"-"&amp;AB2767, Ref_Kontak!$A:$E, 4, FALSE)), FALSE, TRUE)</f>
        <v>0</v>
      </c>
      <c r="AG2767" t="str">
        <f>_xlfn.IFNA(VLOOKUP(Z2767,Ref_Kontak!H:H,1,FALSE),"FALSE")</f>
        <v>628999007703</v>
      </c>
      <c r="AH2767" t="str">
        <f t="shared" si="435"/>
        <v>METALDET1-LINE 13</v>
      </c>
      <c r="AI2767">
        <f>IF(I2767="violation",COUNTIF($AH$1:AH2767,AH2767),0)</f>
        <v>973</v>
      </c>
      <c r="AJ2767" t="str">
        <f t="shared" si="436"/>
        <v>violation-METALDET1</v>
      </c>
      <c r="AK2767">
        <f>IF(I2767="violation",COUNTIF($AJ$1:AJ2767,AJ2767),FALSE)</f>
        <v>2282</v>
      </c>
      <c r="AL2767">
        <f t="shared" si="437"/>
        <v>0</v>
      </c>
      <c r="AM2767">
        <f t="shared" si="438"/>
        <v>3</v>
      </c>
      <c r="AN2767" t="str">
        <f t="shared" si="439"/>
        <v>ALERT! 3 Violation founded @METALDET1</v>
      </c>
    </row>
    <row r="2768" spans="1:40">
      <c r="A2768" t="s">
        <v>120</v>
      </c>
      <c r="B2768" t="s">
        <v>121</v>
      </c>
      <c r="C2768" t="s">
        <v>1499</v>
      </c>
      <c r="D2768" t="s">
        <v>129</v>
      </c>
      <c r="E2768">
        <v>1</v>
      </c>
      <c r="G2768" t="s">
        <v>130</v>
      </c>
      <c r="I2768" t="s">
        <v>125</v>
      </c>
      <c r="Z2768" t="str">
        <f>IFERROR(MID(AA2768,FIND("-",H2768,1)+1,20),_xlfn.IFNA(VLOOKUP(F2768&amp;"-"&amp;AA2768,Ref_Kontak!$A:$E,4,FALSE),Ref_Kontak!$H$2))</f>
        <v>628999007703</v>
      </c>
      <c r="AA2768" t="str">
        <f t="shared" si="430"/>
        <v/>
      </c>
      <c r="AB2768" t="str">
        <f t="shared" si="431"/>
        <v/>
      </c>
      <c r="AC2768" t="str">
        <f t="shared" si="432"/>
        <v>628999007703</v>
      </c>
      <c r="AD2768" t="str">
        <f t="shared" si="433"/>
        <v>Halo+,+Visual+AI+5S+mendeteksi+Violation%3A+METALDET1-LINE+8</v>
      </c>
      <c r="AE2768" t="str">
        <f t="shared" si="434"/>
        <v>https://web.whatsapp.com/send/?phone=628999007703&amp;text=Halo+,+Visual+AI+5S+mendeteksi+Violation%3A+METALDET1-LINE+8&amp;type=phone_number&amp;app_absent=0</v>
      </c>
      <c r="AF2768" t="b">
        <f>IF(ISNA(VLOOKUP(D2768&amp;"-"&amp;AB2768, Ref_Kontak!$A:$E, 4, FALSE)), FALSE, TRUE)</f>
        <v>0</v>
      </c>
      <c r="AG2768" t="str">
        <f>_xlfn.IFNA(VLOOKUP(Z2768,Ref_Kontak!H:H,1,FALSE),"FALSE")</f>
        <v>628999007703</v>
      </c>
      <c r="AH2768" t="str">
        <f t="shared" si="435"/>
        <v>METALDET1-LINE 8</v>
      </c>
      <c r="AI2768">
        <f>IF(I2768="violation",COUNTIF($AH$1:AH2768,AH2768),0)</f>
        <v>1161</v>
      </c>
      <c r="AJ2768" t="str">
        <f t="shared" si="436"/>
        <v>violation-METALDET1</v>
      </c>
      <c r="AK2768">
        <f>IF(I2768="violation",COUNTIF($AJ$1:AJ2768,AJ2768),FALSE)</f>
        <v>2283</v>
      </c>
      <c r="AL2768">
        <f t="shared" si="437"/>
        <v>0</v>
      </c>
      <c r="AM2768">
        <f t="shared" si="438"/>
        <v>3</v>
      </c>
      <c r="AN2768" t="str">
        <f t="shared" si="439"/>
        <v>ALERT! 3 Violation founded @METALDET1</v>
      </c>
    </row>
    <row r="2769" spans="1:40">
      <c r="A2769" t="s">
        <v>120</v>
      </c>
      <c r="B2769" t="s">
        <v>121</v>
      </c>
      <c r="C2769" t="s">
        <v>1499</v>
      </c>
      <c r="D2769" t="s">
        <v>52</v>
      </c>
      <c r="E2769">
        <v>1</v>
      </c>
      <c r="G2769" t="s">
        <v>130</v>
      </c>
      <c r="I2769" t="s">
        <v>125</v>
      </c>
      <c r="Z2769" t="str">
        <f>IFERROR(MID(AA2769,FIND("-",H2769,1)+1,20),_xlfn.IFNA(VLOOKUP(F2769&amp;"-"&amp;AA2769,Ref_Kontak!$A:$E,4,FALSE),Ref_Kontak!$H$2))</f>
        <v>628999007703</v>
      </c>
      <c r="AA2769" t="str">
        <f t="shared" si="430"/>
        <v/>
      </c>
      <c r="AB2769" t="str">
        <f t="shared" si="431"/>
        <v/>
      </c>
      <c r="AC2769" t="str">
        <f t="shared" si="432"/>
        <v>628999007703</v>
      </c>
      <c r="AD2769" t="str">
        <f t="shared" si="433"/>
        <v>Halo+,+Visual+AI+5S+mendeteksi+Violation%3A+METALDET1-LINE+14</v>
      </c>
      <c r="AE2769" t="str">
        <f t="shared" si="434"/>
        <v>https://web.whatsapp.com/send/?phone=628999007703&amp;text=Halo+,+Visual+AI+5S+mendeteksi+Violation%3A+METALDET1-LINE+14&amp;type=phone_number&amp;app_absent=0</v>
      </c>
      <c r="AF2769" t="b">
        <f>IF(ISNA(VLOOKUP(D2769&amp;"-"&amp;AB2769, Ref_Kontak!$A:$E, 4, FALSE)), FALSE, TRUE)</f>
        <v>0</v>
      </c>
      <c r="AG2769" t="str">
        <f>_xlfn.IFNA(VLOOKUP(Z2769,Ref_Kontak!H:H,1,FALSE),"FALSE")</f>
        <v>628999007703</v>
      </c>
      <c r="AH2769" t="str">
        <f t="shared" si="435"/>
        <v>METALDET1-LINE 14</v>
      </c>
      <c r="AI2769">
        <f>IF(I2769="violation",COUNTIF($AH$1:AH2769,AH2769),0)</f>
        <v>151</v>
      </c>
      <c r="AJ2769" t="str">
        <f t="shared" si="436"/>
        <v>violation-METALDET1</v>
      </c>
      <c r="AK2769">
        <f>IF(I2769="violation",COUNTIF($AJ$1:AJ2769,AJ2769),FALSE)</f>
        <v>2284</v>
      </c>
      <c r="AL2769">
        <f t="shared" si="437"/>
        <v>0</v>
      </c>
      <c r="AM2769">
        <f t="shared" si="438"/>
        <v>3</v>
      </c>
      <c r="AN2769" t="str">
        <f t="shared" si="439"/>
        <v>ALERT! 3 Violation founded @METALDET1</v>
      </c>
    </row>
    <row r="2770" spans="1:40">
      <c r="A2770" t="s">
        <v>120</v>
      </c>
      <c r="B2770" t="s">
        <v>121</v>
      </c>
      <c r="C2770" t="s">
        <v>1499</v>
      </c>
      <c r="D2770" t="s">
        <v>589</v>
      </c>
      <c r="E2770">
        <v>1</v>
      </c>
      <c r="G2770" t="s">
        <v>130</v>
      </c>
      <c r="I2770" t="s">
        <v>125</v>
      </c>
      <c r="Z2770" t="str">
        <f>IFERROR(MID(AA2770,FIND("-",H2770,1)+1,20),_xlfn.IFNA(VLOOKUP(F2770&amp;"-"&amp;AA2770,Ref_Kontak!$A:$E,4,FALSE),Ref_Kontak!$H$2))</f>
        <v>628999007703</v>
      </c>
      <c r="AA2770" t="str">
        <f t="shared" si="430"/>
        <v/>
      </c>
      <c r="AB2770" t="str">
        <f t="shared" si="431"/>
        <v/>
      </c>
      <c r="AC2770" t="str">
        <f t="shared" si="432"/>
        <v>628999007703</v>
      </c>
      <c r="AD2770" t="str">
        <f t="shared" si="433"/>
        <v>Halo+,+Visual+AI+5S+mendeteksi+Violation%3A+METALDET1-LINE+13</v>
      </c>
      <c r="AE2770" t="str">
        <f t="shared" si="434"/>
        <v>https://web.whatsapp.com/send/?phone=628999007703&amp;text=Halo+,+Visual+AI+5S+mendeteksi+Violation%3A+METALDET1-LINE+13&amp;type=phone_number&amp;app_absent=0</v>
      </c>
      <c r="AF2770" t="b">
        <f>IF(ISNA(VLOOKUP(D2770&amp;"-"&amp;AB2770, Ref_Kontak!$A:$E, 4, FALSE)), FALSE, TRUE)</f>
        <v>0</v>
      </c>
      <c r="AG2770" t="str">
        <f>_xlfn.IFNA(VLOOKUP(Z2770,Ref_Kontak!H:H,1,FALSE),"FALSE")</f>
        <v>628999007703</v>
      </c>
      <c r="AH2770" t="str">
        <f t="shared" si="435"/>
        <v>METALDET1-LINE 13</v>
      </c>
      <c r="AI2770">
        <f>IF(I2770="violation",COUNTIF($AH$1:AH2770,AH2770),0)</f>
        <v>974</v>
      </c>
      <c r="AJ2770" t="str">
        <f t="shared" si="436"/>
        <v>violation-METALDET1</v>
      </c>
      <c r="AK2770">
        <f>IF(I2770="violation",COUNTIF($AJ$1:AJ2770,AJ2770),FALSE)</f>
        <v>2285</v>
      </c>
      <c r="AL2770">
        <f t="shared" si="437"/>
        <v>0</v>
      </c>
      <c r="AM2770">
        <f t="shared" si="438"/>
        <v>3</v>
      </c>
      <c r="AN2770" t="str">
        <f t="shared" si="439"/>
        <v>ALERT! 3 Violation founded @METALDET1</v>
      </c>
    </row>
    <row r="2771" spans="1:40">
      <c r="A2771" t="s">
        <v>120</v>
      </c>
      <c r="B2771" t="s">
        <v>121</v>
      </c>
      <c r="C2771" t="s">
        <v>1499</v>
      </c>
      <c r="D2771" t="s">
        <v>52</v>
      </c>
      <c r="E2771">
        <v>1</v>
      </c>
      <c r="G2771" t="s">
        <v>130</v>
      </c>
      <c r="I2771" t="s">
        <v>125</v>
      </c>
      <c r="Z2771" t="str">
        <f>IFERROR(MID(AA2771,FIND("-",H2771,1)+1,20),_xlfn.IFNA(VLOOKUP(F2771&amp;"-"&amp;AA2771,Ref_Kontak!$A:$E,4,FALSE),Ref_Kontak!$H$2))</f>
        <v>628999007703</v>
      </c>
      <c r="AA2771" t="str">
        <f t="shared" si="430"/>
        <v/>
      </c>
      <c r="AB2771" t="str">
        <f t="shared" si="431"/>
        <v/>
      </c>
      <c r="AC2771" t="str">
        <f t="shared" si="432"/>
        <v>628999007703</v>
      </c>
      <c r="AD2771" t="str">
        <f t="shared" si="433"/>
        <v>Halo+,+Visual+AI+5S+mendeteksi+Violation%3A+METALDET1-LINE+14</v>
      </c>
      <c r="AE2771" t="str">
        <f t="shared" si="434"/>
        <v>https://web.whatsapp.com/send/?phone=628999007703&amp;text=Halo+,+Visual+AI+5S+mendeteksi+Violation%3A+METALDET1-LINE+14&amp;type=phone_number&amp;app_absent=0</v>
      </c>
      <c r="AF2771" t="b">
        <f>IF(ISNA(VLOOKUP(D2771&amp;"-"&amp;AB2771, Ref_Kontak!$A:$E, 4, FALSE)), FALSE, TRUE)</f>
        <v>0</v>
      </c>
      <c r="AG2771" t="str">
        <f>_xlfn.IFNA(VLOOKUP(Z2771,Ref_Kontak!H:H,1,FALSE),"FALSE")</f>
        <v>628999007703</v>
      </c>
      <c r="AH2771" t="str">
        <f t="shared" si="435"/>
        <v>METALDET1-LINE 14</v>
      </c>
      <c r="AI2771">
        <f>IF(I2771="violation",COUNTIF($AH$1:AH2771,AH2771),0)</f>
        <v>152</v>
      </c>
      <c r="AJ2771" t="str">
        <f t="shared" si="436"/>
        <v>violation-METALDET1</v>
      </c>
      <c r="AK2771">
        <f>IF(I2771="violation",COUNTIF($AJ$1:AJ2771,AJ2771),FALSE)</f>
        <v>2286</v>
      </c>
      <c r="AL2771">
        <f t="shared" si="437"/>
        <v>0</v>
      </c>
      <c r="AM2771">
        <f t="shared" si="438"/>
        <v>3</v>
      </c>
      <c r="AN2771" t="str">
        <f t="shared" si="439"/>
        <v>ALERT! 3 Violation founded @METALDET1</v>
      </c>
    </row>
    <row r="2772" spans="1:40">
      <c r="A2772" t="s">
        <v>120</v>
      </c>
      <c r="B2772" t="s">
        <v>121</v>
      </c>
      <c r="C2772" t="s">
        <v>1500</v>
      </c>
      <c r="D2772" t="s">
        <v>129</v>
      </c>
      <c r="E2772">
        <v>1</v>
      </c>
      <c r="G2772" t="s">
        <v>130</v>
      </c>
      <c r="I2772" t="s">
        <v>125</v>
      </c>
      <c r="Z2772" t="str">
        <f>IFERROR(MID(AA2772,FIND("-",H2772,1)+1,20),_xlfn.IFNA(VLOOKUP(F2772&amp;"-"&amp;AA2772,Ref_Kontak!$A:$E,4,FALSE),Ref_Kontak!$H$2))</f>
        <v>628999007703</v>
      </c>
      <c r="AA2772" t="str">
        <f t="shared" si="430"/>
        <v/>
      </c>
      <c r="AB2772" t="str">
        <f t="shared" si="431"/>
        <v/>
      </c>
      <c r="AC2772" t="str">
        <f t="shared" si="432"/>
        <v>628999007703</v>
      </c>
      <c r="AD2772" t="str">
        <f t="shared" si="433"/>
        <v>Halo+,+Visual+AI+5S+mendeteksi+Violation%3A+METALDET1-LINE+8</v>
      </c>
      <c r="AE2772" t="str">
        <f t="shared" si="434"/>
        <v>https://web.whatsapp.com/send/?phone=628999007703&amp;text=Halo+,+Visual+AI+5S+mendeteksi+Violation%3A+METALDET1-LINE+8&amp;type=phone_number&amp;app_absent=0</v>
      </c>
      <c r="AF2772" t="b">
        <f>IF(ISNA(VLOOKUP(D2772&amp;"-"&amp;AB2772, Ref_Kontak!$A:$E, 4, FALSE)), FALSE, TRUE)</f>
        <v>0</v>
      </c>
      <c r="AG2772" t="str">
        <f>_xlfn.IFNA(VLOOKUP(Z2772,Ref_Kontak!H:H,1,FALSE),"FALSE")</f>
        <v>628999007703</v>
      </c>
      <c r="AH2772" t="str">
        <f t="shared" si="435"/>
        <v>METALDET1-LINE 8</v>
      </c>
      <c r="AI2772">
        <f>IF(I2772="violation",COUNTIF($AH$1:AH2772,AH2772),0)</f>
        <v>1162</v>
      </c>
      <c r="AJ2772" t="str">
        <f t="shared" si="436"/>
        <v>violation-METALDET1</v>
      </c>
      <c r="AK2772">
        <f>IF(I2772="violation",COUNTIF($AJ$1:AJ2772,AJ2772),FALSE)</f>
        <v>2287</v>
      </c>
      <c r="AL2772">
        <f t="shared" si="437"/>
        <v>0</v>
      </c>
      <c r="AM2772">
        <f t="shared" si="438"/>
        <v>3</v>
      </c>
      <c r="AN2772" t="str">
        <f t="shared" si="439"/>
        <v>ALERT! 3 Violation founded @METALDET1</v>
      </c>
    </row>
    <row r="2773" spans="1:40">
      <c r="A2773" t="s">
        <v>120</v>
      </c>
      <c r="B2773" t="s">
        <v>121</v>
      </c>
      <c r="C2773" t="s">
        <v>1501</v>
      </c>
      <c r="D2773" t="s">
        <v>589</v>
      </c>
      <c r="E2773">
        <v>1</v>
      </c>
      <c r="G2773" t="s">
        <v>130</v>
      </c>
      <c r="I2773" t="s">
        <v>125</v>
      </c>
      <c r="Z2773" t="str">
        <f>IFERROR(MID(AA2773,FIND("-",H2773,1)+1,20),_xlfn.IFNA(VLOOKUP(F2773&amp;"-"&amp;AA2773,Ref_Kontak!$A:$E,4,FALSE),Ref_Kontak!$H$2))</f>
        <v>628999007703</v>
      </c>
      <c r="AA2773" t="str">
        <f t="shared" si="430"/>
        <v/>
      </c>
      <c r="AB2773" t="str">
        <f t="shared" si="431"/>
        <v/>
      </c>
      <c r="AC2773" t="str">
        <f t="shared" si="432"/>
        <v>628999007703</v>
      </c>
      <c r="AD2773" t="str">
        <f t="shared" si="433"/>
        <v>Halo+,+Visual+AI+5S+mendeteksi+Violation%3A+METALDET1-LINE+13</v>
      </c>
      <c r="AE2773" t="str">
        <f t="shared" si="434"/>
        <v>https://web.whatsapp.com/send/?phone=628999007703&amp;text=Halo+,+Visual+AI+5S+mendeteksi+Violation%3A+METALDET1-LINE+13&amp;type=phone_number&amp;app_absent=0</v>
      </c>
      <c r="AF2773" t="b">
        <f>IF(ISNA(VLOOKUP(D2773&amp;"-"&amp;AB2773, Ref_Kontak!$A:$E, 4, FALSE)), FALSE, TRUE)</f>
        <v>0</v>
      </c>
      <c r="AG2773" t="str">
        <f>_xlfn.IFNA(VLOOKUP(Z2773,Ref_Kontak!H:H,1,FALSE),"FALSE")</f>
        <v>628999007703</v>
      </c>
      <c r="AH2773" t="str">
        <f t="shared" si="435"/>
        <v>METALDET1-LINE 13</v>
      </c>
      <c r="AI2773">
        <f>IF(I2773="violation",COUNTIF($AH$1:AH2773,AH2773),0)</f>
        <v>975</v>
      </c>
      <c r="AJ2773" t="str">
        <f t="shared" si="436"/>
        <v>violation-METALDET1</v>
      </c>
      <c r="AK2773">
        <f>IF(I2773="violation",COUNTIF($AJ$1:AJ2773,AJ2773),FALSE)</f>
        <v>2288</v>
      </c>
      <c r="AL2773">
        <f t="shared" si="437"/>
        <v>0</v>
      </c>
      <c r="AM2773">
        <f t="shared" si="438"/>
        <v>3</v>
      </c>
      <c r="AN2773" t="str">
        <f t="shared" si="439"/>
        <v>ALERT! 3 Violation founded @METALDET1</v>
      </c>
    </row>
    <row r="2774" spans="1:40">
      <c r="A2774" t="s">
        <v>120</v>
      </c>
      <c r="B2774" t="s">
        <v>121</v>
      </c>
      <c r="C2774" t="s">
        <v>1501</v>
      </c>
      <c r="D2774" t="s">
        <v>129</v>
      </c>
      <c r="E2774">
        <v>1</v>
      </c>
      <c r="G2774" t="s">
        <v>130</v>
      </c>
      <c r="I2774" t="s">
        <v>125</v>
      </c>
      <c r="Z2774" t="str">
        <f>IFERROR(MID(AA2774,FIND("-",H2774,1)+1,20),_xlfn.IFNA(VLOOKUP(F2774&amp;"-"&amp;AA2774,Ref_Kontak!$A:$E,4,FALSE),Ref_Kontak!$H$2))</f>
        <v>628999007703</v>
      </c>
      <c r="AA2774" t="str">
        <f t="shared" si="430"/>
        <v/>
      </c>
      <c r="AB2774" t="str">
        <f t="shared" si="431"/>
        <v/>
      </c>
      <c r="AC2774" t="str">
        <f t="shared" si="432"/>
        <v>628999007703</v>
      </c>
      <c r="AD2774" t="str">
        <f t="shared" si="433"/>
        <v>Halo+,+Visual+AI+5S+mendeteksi+Violation%3A+METALDET1-LINE+8</v>
      </c>
      <c r="AE2774" t="str">
        <f t="shared" si="434"/>
        <v>https://web.whatsapp.com/send/?phone=628999007703&amp;text=Halo+,+Visual+AI+5S+mendeteksi+Violation%3A+METALDET1-LINE+8&amp;type=phone_number&amp;app_absent=0</v>
      </c>
      <c r="AF2774" t="b">
        <f>IF(ISNA(VLOOKUP(D2774&amp;"-"&amp;AB2774, Ref_Kontak!$A:$E, 4, FALSE)), FALSE, TRUE)</f>
        <v>0</v>
      </c>
      <c r="AG2774" t="str">
        <f>_xlfn.IFNA(VLOOKUP(Z2774,Ref_Kontak!H:H,1,FALSE),"FALSE")</f>
        <v>628999007703</v>
      </c>
      <c r="AH2774" t="str">
        <f t="shared" si="435"/>
        <v>METALDET1-LINE 8</v>
      </c>
      <c r="AI2774">
        <f>IF(I2774="violation",COUNTIF($AH$1:AH2774,AH2774),0)</f>
        <v>1163</v>
      </c>
      <c r="AJ2774" t="str">
        <f t="shared" si="436"/>
        <v>violation-METALDET1</v>
      </c>
      <c r="AK2774">
        <f>IF(I2774="violation",COUNTIF($AJ$1:AJ2774,AJ2774),FALSE)</f>
        <v>2289</v>
      </c>
      <c r="AL2774">
        <f t="shared" si="437"/>
        <v>0</v>
      </c>
      <c r="AM2774">
        <f t="shared" si="438"/>
        <v>3</v>
      </c>
      <c r="AN2774" t="str">
        <f t="shared" si="439"/>
        <v>ALERT! 3 Violation founded @METALDET1</v>
      </c>
    </row>
    <row r="2775" spans="1:40">
      <c r="A2775" t="s">
        <v>120</v>
      </c>
      <c r="B2775" t="s">
        <v>121</v>
      </c>
      <c r="C2775" t="s">
        <v>1501</v>
      </c>
      <c r="D2775" t="s">
        <v>52</v>
      </c>
      <c r="E2775">
        <v>1</v>
      </c>
      <c r="G2775" t="s">
        <v>130</v>
      </c>
      <c r="I2775" t="s">
        <v>125</v>
      </c>
      <c r="Z2775" t="str">
        <f>IFERROR(MID(AA2775,FIND("-",H2775,1)+1,20),_xlfn.IFNA(VLOOKUP(F2775&amp;"-"&amp;AA2775,Ref_Kontak!$A:$E,4,FALSE),Ref_Kontak!$H$2))</f>
        <v>628999007703</v>
      </c>
      <c r="AA2775" t="str">
        <f t="shared" si="430"/>
        <v/>
      </c>
      <c r="AB2775" t="str">
        <f t="shared" si="431"/>
        <v/>
      </c>
      <c r="AC2775" t="str">
        <f t="shared" si="432"/>
        <v>628999007703</v>
      </c>
      <c r="AD2775" t="str">
        <f t="shared" si="433"/>
        <v>Halo+,+Visual+AI+5S+mendeteksi+Violation%3A+METALDET1-LINE+14</v>
      </c>
      <c r="AE2775" t="str">
        <f t="shared" si="434"/>
        <v>https://web.whatsapp.com/send/?phone=628999007703&amp;text=Halo+,+Visual+AI+5S+mendeteksi+Violation%3A+METALDET1-LINE+14&amp;type=phone_number&amp;app_absent=0</v>
      </c>
      <c r="AF2775" t="b">
        <f>IF(ISNA(VLOOKUP(D2775&amp;"-"&amp;AB2775, Ref_Kontak!$A:$E, 4, FALSE)), FALSE, TRUE)</f>
        <v>0</v>
      </c>
      <c r="AG2775" t="str">
        <f>_xlfn.IFNA(VLOOKUP(Z2775,Ref_Kontak!H:H,1,FALSE),"FALSE")</f>
        <v>628999007703</v>
      </c>
      <c r="AH2775" t="str">
        <f t="shared" si="435"/>
        <v>METALDET1-LINE 14</v>
      </c>
      <c r="AI2775">
        <f>IF(I2775="violation",COUNTIF($AH$1:AH2775,AH2775),0)</f>
        <v>153</v>
      </c>
      <c r="AJ2775" t="str">
        <f t="shared" si="436"/>
        <v>violation-METALDET1</v>
      </c>
      <c r="AK2775">
        <f>IF(I2775="violation",COUNTIF($AJ$1:AJ2775,AJ2775),FALSE)</f>
        <v>2290</v>
      </c>
      <c r="AL2775">
        <f t="shared" si="437"/>
        <v>0</v>
      </c>
      <c r="AM2775">
        <f t="shared" si="438"/>
        <v>3</v>
      </c>
      <c r="AN2775" t="str">
        <f t="shared" si="439"/>
        <v>ALERT! 3 Violation founded @METALDET1</v>
      </c>
    </row>
    <row r="2776" spans="1:40">
      <c r="A2776" t="s">
        <v>120</v>
      </c>
      <c r="B2776" t="s">
        <v>121</v>
      </c>
      <c r="C2776" t="s">
        <v>1501</v>
      </c>
      <c r="D2776" t="s">
        <v>52</v>
      </c>
      <c r="E2776">
        <v>1</v>
      </c>
      <c r="G2776" t="s">
        <v>130</v>
      </c>
      <c r="I2776" t="s">
        <v>125</v>
      </c>
      <c r="Z2776" t="str">
        <f>IFERROR(MID(AA2776,FIND("-",H2776,1)+1,20),_xlfn.IFNA(VLOOKUP(F2776&amp;"-"&amp;AA2776,Ref_Kontak!$A:$E,4,FALSE),Ref_Kontak!$H$2))</f>
        <v>628999007703</v>
      </c>
      <c r="AA2776" t="str">
        <f t="shared" si="430"/>
        <v/>
      </c>
      <c r="AB2776" t="str">
        <f t="shared" si="431"/>
        <v/>
      </c>
      <c r="AC2776" t="str">
        <f t="shared" si="432"/>
        <v>628999007703</v>
      </c>
      <c r="AD2776" t="str">
        <f t="shared" si="433"/>
        <v>Halo+,+Visual+AI+5S+mendeteksi+Violation%3A+METALDET1-LINE+14</v>
      </c>
      <c r="AE2776" t="str">
        <f t="shared" si="434"/>
        <v>https://web.whatsapp.com/send/?phone=628999007703&amp;text=Halo+,+Visual+AI+5S+mendeteksi+Violation%3A+METALDET1-LINE+14&amp;type=phone_number&amp;app_absent=0</v>
      </c>
      <c r="AF2776" t="b">
        <f>IF(ISNA(VLOOKUP(D2776&amp;"-"&amp;AB2776, Ref_Kontak!$A:$E, 4, FALSE)), FALSE, TRUE)</f>
        <v>0</v>
      </c>
      <c r="AG2776" t="str">
        <f>_xlfn.IFNA(VLOOKUP(Z2776,Ref_Kontak!H:H,1,FALSE),"FALSE")</f>
        <v>628999007703</v>
      </c>
      <c r="AH2776" t="str">
        <f t="shared" si="435"/>
        <v>METALDET1-LINE 14</v>
      </c>
      <c r="AI2776">
        <f>IF(I2776="violation",COUNTIF($AH$1:AH2776,AH2776),0)</f>
        <v>154</v>
      </c>
      <c r="AJ2776" t="str">
        <f t="shared" si="436"/>
        <v>violation-METALDET1</v>
      </c>
      <c r="AK2776">
        <f>IF(I2776="violation",COUNTIF($AJ$1:AJ2776,AJ2776),FALSE)</f>
        <v>2291</v>
      </c>
      <c r="AL2776">
        <f t="shared" si="437"/>
        <v>0</v>
      </c>
      <c r="AM2776">
        <f t="shared" si="438"/>
        <v>3</v>
      </c>
      <c r="AN2776" t="str">
        <f t="shared" si="439"/>
        <v>ALERT! 3 Violation founded @METALDET1</v>
      </c>
    </row>
    <row r="2777" spans="1:40">
      <c r="A2777" t="s">
        <v>120</v>
      </c>
      <c r="B2777" t="s">
        <v>121</v>
      </c>
      <c r="C2777" t="s">
        <v>1502</v>
      </c>
      <c r="D2777" t="s">
        <v>129</v>
      </c>
      <c r="E2777">
        <v>1</v>
      </c>
      <c r="G2777" t="s">
        <v>130</v>
      </c>
      <c r="I2777" t="s">
        <v>125</v>
      </c>
      <c r="Z2777" t="str">
        <f>IFERROR(MID(AA2777,FIND("-",H2777,1)+1,20),_xlfn.IFNA(VLOOKUP(F2777&amp;"-"&amp;AA2777,Ref_Kontak!$A:$E,4,FALSE),Ref_Kontak!$H$2))</f>
        <v>628999007703</v>
      </c>
      <c r="AA2777" t="str">
        <f t="shared" si="430"/>
        <v/>
      </c>
      <c r="AB2777" t="str">
        <f t="shared" si="431"/>
        <v/>
      </c>
      <c r="AC2777" t="str">
        <f t="shared" si="432"/>
        <v>628999007703</v>
      </c>
      <c r="AD2777" t="str">
        <f t="shared" si="433"/>
        <v>Halo+,+Visual+AI+5S+mendeteksi+Violation%3A+METALDET1-LINE+8</v>
      </c>
      <c r="AE2777" t="str">
        <f t="shared" si="434"/>
        <v>https://web.whatsapp.com/send/?phone=628999007703&amp;text=Halo+,+Visual+AI+5S+mendeteksi+Violation%3A+METALDET1-LINE+8&amp;type=phone_number&amp;app_absent=0</v>
      </c>
      <c r="AF2777" t="b">
        <f>IF(ISNA(VLOOKUP(D2777&amp;"-"&amp;AB2777, Ref_Kontak!$A:$E, 4, FALSE)), FALSE, TRUE)</f>
        <v>0</v>
      </c>
      <c r="AG2777" t="str">
        <f>_xlfn.IFNA(VLOOKUP(Z2777,Ref_Kontak!H:H,1,FALSE),"FALSE")</f>
        <v>628999007703</v>
      </c>
      <c r="AH2777" t="str">
        <f t="shared" si="435"/>
        <v>METALDET1-LINE 8</v>
      </c>
      <c r="AI2777">
        <f>IF(I2777="violation",COUNTIF($AH$1:AH2777,AH2777),0)</f>
        <v>1164</v>
      </c>
      <c r="AJ2777" t="str">
        <f t="shared" si="436"/>
        <v>violation-METALDET1</v>
      </c>
      <c r="AK2777">
        <f>IF(I2777="violation",COUNTIF($AJ$1:AJ2777,AJ2777),FALSE)</f>
        <v>2292</v>
      </c>
      <c r="AL2777">
        <f t="shared" si="437"/>
        <v>0</v>
      </c>
      <c r="AM2777">
        <f t="shared" si="438"/>
        <v>3</v>
      </c>
      <c r="AN2777" t="str">
        <f t="shared" si="439"/>
        <v>ALERT! 3 Violation founded @METALDET1</v>
      </c>
    </row>
    <row r="2778" spans="1:40">
      <c r="A2778" t="s">
        <v>120</v>
      </c>
      <c r="B2778" t="s">
        <v>121</v>
      </c>
      <c r="C2778" t="s">
        <v>1502</v>
      </c>
      <c r="D2778" t="s">
        <v>589</v>
      </c>
      <c r="E2778">
        <v>1</v>
      </c>
      <c r="G2778" t="s">
        <v>130</v>
      </c>
      <c r="I2778" t="s">
        <v>125</v>
      </c>
      <c r="Z2778" t="str">
        <f>IFERROR(MID(AA2778,FIND("-",H2778,1)+1,20),_xlfn.IFNA(VLOOKUP(F2778&amp;"-"&amp;AA2778,Ref_Kontak!$A:$E,4,FALSE),Ref_Kontak!$H$2))</f>
        <v>628999007703</v>
      </c>
      <c r="AA2778" t="str">
        <f t="shared" si="430"/>
        <v/>
      </c>
      <c r="AB2778" t="str">
        <f t="shared" si="431"/>
        <v/>
      </c>
      <c r="AC2778" t="str">
        <f t="shared" si="432"/>
        <v>628999007703</v>
      </c>
      <c r="AD2778" t="str">
        <f t="shared" si="433"/>
        <v>Halo+,+Visual+AI+5S+mendeteksi+Violation%3A+METALDET1-LINE+13</v>
      </c>
      <c r="AE2778" t="str">
        <f t="shared" si="434"/>
        <v>https://web.whatsapp.com/send/?phone=628999007703&amp;text=Halo+,+Visual+AI+5S+mendeteksi+Violation%3A+METALDET1-LINE+13&amp;type=phone_number&amp;app_absent=0</v>
      </c>
      <c r="AF2778" t="b">
        <f>IF(ISNA(VLOOKUP(D2778&amp;"-"&amp;AB2778, Ref_Kontak!$A:$E, 4, FALSE)), FALSE, TRUE)</f>
        <v>0</v>
      </c>
      <c r="AG2778" t="str">
        <f>_xlfn.IFNA(VLOOKUP(Z2778,Ref_Kontak!H:H,1,FALSE),"FALSE")</f>
        <v>628999007703</v>
      </c>
      <c r="AH2778" t="str">
        <f t="shared" si="435"/>
        <v>METALDET1-LINE 13</v>
      </c>
      <c r="AI2778">
        <f>IF(I2778="violation",COUNTIF($AH$1:AH2778,AH2778),0)</f>
        <v>976</v>
      </c>
      <c r="AJ2778" t="str">
        <f t="shared" si="436"/>
        <v>violation-METALDET1</v>
      </c>
      <c r="AK2778">
        <f>IF(I2778="violation",COUNTIF($AJ$1:AJ2778,AJ2778),FALSE)</f>
        <v>2293</v>
      </c>
      <c r="AL2778">
        <f t="shared" si="437"/>
        <v>0</v>
      </c>
      <c r="AM2778">
        <f t="shared" si="438"/>
        <v>3</v>
      </c>
      <c r="AN2778" t="str">
        <f t="shared" si="439"/>
        <v>ALERT! 3 Violation founded @METALDET1</v>
      </c>
    </row>
    <row r="2779" spans="1:40">
      <c r="A2779" t="s">
        <v>120</v>
      </c>
      <c r="B2779" t="s">
        <v>121</v>
      </c>
      <c r="C2779" t="s">
        <v>1502</v>
      </c>
      <c r="D2779" t="s">
        <v>52</v>
      </c>
      <c r="E2779">
        <v>1</v>
      </c>
      <c r="G2779" t="s">
        <v>130</v>
      </c>
      <c r="I2779" t="s">
        <v>125</v>
      </c>
      <c r="Z2779" t="str">
        <f>IFERROR(MID(AA2779,FIND("-",H2779,1)+1,20),_xlfn.IFNA(VLOOKUP(F2779&amp;"-"&amp;AA2779,Ref_Kontak!$A:$E,4,FALSE),Ref_Kontak!$H$2))</f>
        <v>628999007703</v>
      </c>
      <c r="AA2779" t="str">
        <f t="shared" si="430"/>
        <v/>
      </c>
      <c r="AB2779" t="str">
        <f t="shared" si="431"/>
        <v/>
      </c>
      <c r="AC2779" t="str">
        <f t="shared" si="432"/>
        <v>628999007703</v>
      </c>
      <c r="AD2779" t="str">
        <f t="shared" si="433"/>
        <v>Halo+,+Visual+AI+5S+mendeteksi+Violation%3A+METALDET1-LINE+14</v>
      </c>
      <c r="AE2779" t="str">
        <f t="shared" si="434"/>
        <v>https://web.whatsapp.com/send/?phone=628999007703&amp;text=Halo+,+Visual+AI+5S+mendeteksi+Violation%3A+METALDET1-LINE+14&amp;type=phone_number&amp;app_absent=0</v>
      </c>
      <c r="AF2779" t="b">
        <f>IF(ISNA(VLOOKUP(D2779&amp;"-"&amp;AB2779, Ref_Kontak!$A:$E, 4, FALSE)), FALSE, TRUE)</f>
        <v>0</v>
      </c>
      <c r="AG2779" t="str">
        <f>_xlfn.IFNA(VLOOKUP(Z2779,Ref_Kontak!H:H,1,FALSE),"FALSE")</f>
        <v>628999007703</v>
      </c>
      <c r="AH2779" t="str">
        <f t="shared" si="435"/>
        <v>METALDET1-LINE 14</v>
      </c>
      <c r="AI2779">
        <f>IF(I2779="violation",COUNTIF($AH$1:AH2779,AH2779),0)</f>
        <v>155</v>
      </c>
      <c r="AJ2779" t="str">
        <f t="shared" si="436"/>
        <v>violation-METALDET1</v>
      </c>
      <c r="AK2779">
        <f>IF(I2779="violation",COUNTIF($AJ$1:AJ2779,AJ2779),FALSE)</f>
        <v>2294</v>
      </c>
      <c r="AL2779">
        <f t="shared" si="437"/>
        <v>0</v>
      </c>
      <c r="AM2779">
        <f t="shared" si="438"/>
        <v>3</v>
      </c>
      <c r="AN2779" t="str">
        <f t="shared" si="439"/>
        <v>ALERT! 3 Violation founded @METALDET1</v>
      </c>
    </row>
    <row r="2780" spans="1:40">
      <c r="A2780" t="s">
        <v>120</v>
      </c>
      <c r="B2780" t="s">
        <v>121</v>
      </c>
      <c r="C2780" t="s">
        <v>1503</v>
      </c>
      <c r="D2780" t="s">
        <v>129</v>
      </c>
      <c r="E2780">
        <v>1</v>
      </c>
      <c r="G2780" t="s">
        <v>130</v>
      </c>
      <c r="I2780" t="s">
        <v>125</v>
      </c>
      <c r="Z2780" t="str">
        <f>IFERROR(MID(AA2780,FIND("-",H2780,1)+1,20),_xlfn.IFNA(VLOOKUP(F2780&amp;"-"&amp;AA2780,Ref_Kontak!$A:$E,4,FALSE),Ref_Kontak!$H$2))</f>
        <v>628999007703</v>
      </c>
      <c r="AA2780" t="str">
        <f t="shared" si="430"/>
        <v/>
      </c>
      <c r="AB2780" t="str">
        <f t="shared" si="431"/>
        <v/>
      </c>
      <c r="AC2780" t="str">
        <f t="shared" si="432"/>
        <v>628999007703</v>
      </c>
      <c r="AD2780" t="str">
        <f t="shared" si="433"/>
        <v>Halo+,+Visual+AI+5S+mendeteksi+Violation%3A+METALDET1-LINE+8</v>
      </c>
      <c r="AE2780" t="str">
        <f t="shared" si="434"/>
        <v>https://web.whatsapp.com/send/?phone=628999007703&amp;text=Halo+,+Visual+AI+5S+mendeteksi+Violation%3A+METALDET1-LINE+8&amp;type=phone_number&amp;app_absent=0</v>
      </c>
      <c r="AF2780" t="b">
        <f>IF(ISNA(VLOOKUP(D2780&amp;"-"&amp;AB2780, Ref_Kontak!$A:$E, 4, FALSE)), FALSE, TRUE)</f>
        <v>0</v>
      </c>
      <c r="AG2780" t="str">
        <f>_xlfn.IFNA(VLOOKUP(Z2780,Ref_Kontak!H:H,1,FALSE),"FALSE")</f>
        <v>628999007703</v>
      </c>
      <c r="AH2780" t="str">
        <f t="shared" si="435"/>
        <v>METALDET1-LINE 8</v>
      </c>
      <c r="AI2780">
        <f>IF(I2780="violation",COUNTIF($AH$1:AH2780,AH2780),0)</f>
        <v>1165</v>
      </c>
      <c r="AJ2780" t="str">
        <f t="shared" si="436"/>
        <v>violation-METALDET1</v>
      </c>
      <c r="AK2780">
        <f>IF(I2780="violation",COUNTIF($AJ$1:AJ2780,AJ2780),FALSE)</f>
        <v>2295</v>
      </c>
      <c r="AL2780">
        <f t="shared" si="437"/>
        <v>0</v>
      </c>
      <c r="AM2780">
        <f t="shared" si="438"/>
        <v>3</v>
      </c>
      <c r="AN2780" t="str">
        <f t="shared" si="439"/>
        <v>ALERT! 3 Violation founded @METALDET1</v>
      </c>
    </row>
    <row r="2781" spans="1:40">
      <c r="A2781" t="s">
        <v>120</v>
      </c>
      <c r="B2781" t="s">
        <v>121</v>
      </c>
      <c r="C2781" t="s">
        <v>1504</v>
      </c>
      <c r="D2781" t="s">
        <v>589</v>
      </c>
      <c r="E2781">
        <v>1</v>
      </c>
      <c r="G2781" t="s">
        <v>130</v>
      </c>
      <c r="I2781" t="s">
        <v>125</v>
      </c>
      <c r="Z2781" t="str">
        <f>IFERROR(MID(AA2781,FIND("-",H2781,1)+1,20),_xlfn.IFNA(VLOOKUP(F2781&amp;"-"&amp;AA2781,Ref_Kontak!$A:$E,4,FALSE),Ref_Kontak!$H$2))</f>
        <v>628999007703</v>
      </c>
      <c r="AA2781" t="str">
        <f t="shared" si="430"/>
        <v/>
      </c>
      <c r="AB2781" t="str">
        <f t="shared" si="431"/>
        <v/>
      </c>
      <c r="AC2781" t="str">
        <f t="shared" si="432"/>
        <v>628999007703</v>
      </c>
      <c r="AD2781" t="str">
        <f t="shared" si="433"/>
        <v>Halo+,+Visual+AI+5S+mendeteksi+Violation%3A+METALDET1-LINE+13</v>
      </c>
      <c r="AE2781" t="str">
        <f t="shared" si="434"/>
        <v>https://web.whatsapp.com/send/?phone=628999007703&amp;text=Halo+,+Visual+AI+5S+mendeteksi+Violation%3A+METALDET1-LINE+13&amp;type=phone_number&amp;app_absent=0</v>
      </c>
      <c r="AF2781" t="b">
        <f>IF(ISNA(VLOOKUP(D2781&amp;"-"&amp;AB2781, Ref_Kontak!$A:$E, 4, FALSE)), FALSE, TRUE)</f>
        <v>0</v>
      </c>
      <c r="AG2781" t="str">
        <f>_xlfn.IFNA(VLOOKUP(Z2781,Ref_Kontak!H:H,1,FALSE),"FALSE")</f>
        <v>628999007703</v>
      </c>
      <c r="AH2781" t="str">
        <f t="shared" si="435"/>
        <v>METALDET1-LINE 13</v>
      </c>
      <c r="AI2781">
        <f>IF(I2781="violation",COUNTIF($AH$1:AH2781,AH2781),0)</f>
        <v>977</v>
      </c>
      <c r="AJ2781" t="str">
        <f t="shared" si="436"/>
        <v>violation-METALDET1</v>
      </c>
      <c r="AK2781">
        <f>IF(I2781="violation",COUNTIF($AJ$1:AJ2781,AJ2781),FALSE)</f>
        <v>2296</v>
      </c>
      <c r="AL2781">
        <f t="shared" si="437"/>
        <v>0</v>
      </c>
      <c r="AM2781">
        <f t="shared" si="438"/>
        <v>3</v>
      </c>
      <c r="AN2781" t="str">
        <f t="shared" si="439"/>
        <v>ALERT! 3 Violation founded @METALDET1</v>
      </c>
    </row>
    <row r="2782" spans="1:40">
      <c r="A2782" t="s">
        <v>120</v>
      </c>
      <c r="B2782" t="s">
        <v>121</v>
      </c>
      <c r="C2782" t="s">
        <v>1504</v>
      </c>
      <c r="D2782" t="s">
        <v>129</v>
      </c>
      <c r="E2782">
        <v>1</v>
      </c>
      <c r="G2782" t="s">
        <v>130</v>
      </c>
      <c r="I2782" t="s">
        <v>125</v>
      </c>
      <c r="Z2782" t="str">
        <f>IFERROR(MID(AA2782,FIND("-",H2782,1)+1,20),_xlfn.IFNA(VLOOKUP(F2782&amp;"-"&amp;AA2782,Ref_Kontak!$A:$E,4,FALSE),Ref_Kontak!$H$2))</f>
        <v>628999007703</v>
      </c>
      <c r="AA2782" t="str">
        <f t="shared" si="430"/>
        <v/>
      </c>
      <c r="AB2782" t="str">
        <f t="shared" si="431"/>
        <v/>
      </c>
      <c r="AC2782" t="str">
        <f t="shared" si="432"/>
        <v>628999007703</v>
      </c>
      <c r="AD2782" t="str">
        <f t="shared" si="433"/>
        <v>Halo+,+Visual+AI+5S+mendeteksi+Violation%3A+METALDET1-LINE+8</v>
      </c>
      <c r="AE2782" t="str">
        <f t="shared" si="434"/>
        <v>https://web.whatsapp.com/send/?phone=628999007703&amp;text=Halo+,+Visual+AI+5S+mendeteksi+Violation%3A+METALDET1-LINE+8&amp;type=phone_number&amp;app_absent=0</v>
      </c>
      <c r="AF2782" t="b">
        <f>IF(ISNA(VLOOKUP(D2782&amp;"-"&amp;AB2782, Ref_Kontak!$A:$E, 4, FALSE)), FALSE, TRUE)</f>
        <v>0</v>
      </c>
      <c r="AG2782" t="str">
        <f>_xlfn.IFNA(VLOOKUP(Z2782,Ref_Kontak!H:H,1,FALSE),"FALSE")</f>
        <v>628999007703</v>
      </c>
      <c r="AH2782" t="str">
        <f t="shared" si="435"/>
        <v>METALDET1-LINE 8</v>
      </c>
      <c r="AI2782">
        <f>IF(I2782="violation",COUNTIF($AH$1:AH2782,AH2782),0)</f>
        <v>1166</v>
      </c>
      <c r="AJ2782" t="str">
        <f t="shared" si="436"/>
        <v>violation-METALDET1</v>
      </c>
      <c r="AK2782">
        <f>IF(I2782="violation",COUNTIF($AJ$1:AJ2782,AJ2782),FALSE)</f>
        <v>2297</v>
      </c>
      <c r="AL2782">
        <f t="shared" si="437"/>
        <v>0</v>
      </c>
      <c r="AM2782">
        <f t="shared" si="438"/>
        <v>3</v>
      </c>
      <c r="AN2782" t="str">
        <f t="shared" si="439"/>
        <v>ALERT! 3 Violation founded @METALDET1</v>
      </c>
    </row>
    <row r="2783" spans="1:40">
      <c r="A2783" t="s">
        <v>120</v>
      </c>
      <c r="B2783" t="s">
        <v>121</v>
      </c>
      <c r="C2783" t="s">
        <v>1504</v>
      </c>
      <c r="D2783" t="s">
        <v>52</v>
      </c>
      <c r="E2783">
        <v>1</v>
      </c>
      <c r="G2783" t="s">
        <v>130</v>
      </c>
      <c r="I2783" t="s">
        <v>125</v>
      </c>
      <c r="Z2783" t="str">
        <f>IFERROR(MID(AA2783,FIND("-",H2783,1)+1,20),_xlfn.IFNA(VLOOKUP(F2783&amp;"-"&amp;AA2783,Ref_Kontak!$A:$E,4,FALSE),Ref_Kontak!$H$2))</f>
        <v>628999007703</v>
      </c>
      <c r="AA2783" t="str">
        <f t="shared" si="430"/>
        <v/>
      </c>
      <c r="AB2783" t="str">
        <f t="shared" si="431"/>
        <v/>
      </c>
      <c r="AC2783" t="str">
        <f t="shared" si="432"/>
        <v>628999007703</v>
      </c>
      <c r="AD2783" t="str">
        <f t="shared" si="433"/>
        <v>Halo+,+Visual+AI+5S+mendeteksi+Violation%3A+METALDET1-LINE+14</v>
      </c>
      <c r="AE2783" t="str">
        <f t="shared" si="434"/>
        <v>https://web.whatsapp.com/send/?phone=628999007703&amp;text=Halo+,+Visual+AI+5S+mendeteksi+Violation%3A+METALDET1-LINE+14&amp;type=phone_number&amp;app_absent=0</v>
      </c>
      <c r="AF2783" t="b">
        <f>IF(ISNA(VLOOKUP(D2783&amp;"-"&amp;AB2783, Ref_Kontak!$A:$E, 4, FALSE)), FALSE, TRUE)</f>
        <v>0</v>
      </c>
      <c r="AG2783" t="str">
        <f>_xlfn.IFNA(VLOOKUP(Z2783,Ref_Kontak!H:H,1,FALSE),"FALSE")</f>
        <v>628999007703</v>
      </c>
      <c r="AH2783" t="str">
        <f t="shared" si="435"/>
        <v>METALDET1-LINE 14</v>
      </c>
      <c r="AI2783">
        <f>IF(I2783="violation",COUNTIF($AH$1:AH2783,AH2783),0)</f>
        <v>156</v>
      </c>
      <c r="AJ2783" t="str">
        <f t="shared" si="436"/>
        <v>violation-METALDET1</v>
      </c>
      <c r="AK2783">
        <f>IF(I2783="violation",COUNTIF($AJ$1:AJ2783,AJ2783),FALSE)</f>
        <v>2298</v>
      </c>
      <c r="AL2783">
        <f t="shared" si="437"/>
        <v>0</v>
      </c>
      <c r="AM2783">
        <f t="shared" si="438"/>
        <v>3</v>
      </c>
      <c r="AN2783" t="str">
        <f t="shared" si="439"/>
        <v>ALERT! 3 Violation founded @METALDET1</v>
      </c>
    </row>
    <row r="2784" spans="1:40">
      <c r="A2784" t="s">
        <v>120</v>
      </c>
      <c r="B2784" t="s">
        <v>121</v>
      </c>
      <c r="C2784" t="s">
        <v>1504</v>
      </c>
      <c r="D2784" t="s">
        <v>589</v>
      </c>
      <c r="E2784">
        <v>1</v>
      </c>
      <c r="G2784" t="s">
        <v>130</v>
      </c>
      <c r="I2784" t="s">
        <v>125</v>
      </c>
      <c r="Z2784" t="str">
        <f>IFERROR(MID(AA2784,FIND("-",H2784,1)+1,20),_xlfn.IFNA(VLOOKUP(F2784&amp;"-"&amp;AA2784,Ref_Kontak!$A:$E,4,FALSE),Ref_Kontak!$H$2))</f>
        <v>628999007703</v>
      </c>
      <c r="AA2784" t="str">
        <f t="shared" si="430"/>
        <v/>
      </c>
      <c r="AB2784" t="str">
        <f t="shared" si="431"/>
        <v/>
      </c>
      <c r="AC2784" t="str">
        <f t="shared" si="432"/>
        <v>628999007703</v>
      </c>
      <c r="AD2784" t="str">
        <f t="shared" si="433"/>
        <v>Halo+,+Visual+AI+5S+mendeteksi+Violation%3A+METALDET1-LINE+13</v>
      </c>
      <c r="AE2784" t="str">
        <f t="shared" si="434"/>
        <v>https://web.whatsapp.com/send/?phone=628999007703&amp;text=Halo+,+Visual+AI+5S+mendeteksi+Violation%3A+METALDET1-LINE+13&amp;type=phone_number&amp;app_absent=0</v>
      </c>
      <c r="AF2784" t="b">
        <f>IF(ISNA(VLOOKUP(D2784&amp;"-"&amp;AB2784, Ref_Kontak!$A:$E, 4, FALSE)), FALSE, TRUE)</f>
        <v>0</v>
      </c>
      <c r="AG2784" t="str">
        <f>_xlfn.IFNA(VLOOKUP(Z2784,Ref_Kontak!H:H,1,FALSE),"FALSE")</f>
        <v>628999007703</v>
      </c>
      <c r="AH2784" t="str">
        <f t="shared" si="435"/>
        <v>METALDET1-LINE 13</v>
      </c>
      <c r="AI2784">
        <f>IF(I2784="violation",COUNTIF($AH$1:AH2784,AH2784),0)</f>
        <v>978</v>
      </c>
      <c r="AJ2784" t="str">
        <f t="shared" si="436"/>
        <v>violation-METALDET1</v>
      </c>
      <c r="AK2784">
        <f>IF(I2784="violation",COUNTIF($AJ$1:AJ2784,AJ2784),FALSE)</f>
        <v>2299</v>
      </c>
      <c r="AL2784">
        <f t="shared" si="437"/>
        <v>0</v>
      </c>
      <c r="AM2784">
        <f t="shared" si="438"/>
        <v>3</v>
      </c>
      <c r="AN2784" t="str">
        <f t="shared" si="439"/>
        <v>ALERT! 3 Violation founded @METALDET1</v>
      </c>
    </row>
    <row r="2785" spans="1:40">
      <c r="A2785" t="s">
        <v>120</v>
      </c>
      <c r="B2785" t="s">
        <v>121</v>
      </c>
      <c r="C2785" t="s">
        <v>1504</v>
      </c>
      <c r="D2785" t="s">
        <v>52</v>
      </c>
      <c r="E2785">
        <v>1</v>
      </c>
      <c r="G2785" t="s">
        <v>130</v>
      </c>
      <c r="I2785" t="s">
        <v>125</v>
      </c>
      <c r="Z2785" t="str">
        <f>IFERROR(MID(AA2785,FIND("-",H2785,1)+1,20),_xlfn.IFNA(VLOOKUP(F2785&amp;"-"&amp;AA2785,Ref_Kontak!$A:$E,4,FALSE),Ref_Kontak!$H$2))</f>
        <v>628999007703</v>
      </c>
      <c r="AA2785" t="str">
        <f t="shared" si="430"/>
        <v/>
      </c>
      <c r="AB2785" t="str">
        <f t="shared" si="431"/>
        <v/>
      </c>
      <c r="AC2785" t="str">
        <f t="shared" si="432"/>
        <v>628999007703</v>
      </c>
      <c r="AD2785" t="str">
        <f t="shared" si="433"/>
        <v>Halo+,+Visual+AI+5S+mendeteksi+Violation%3A+METALDET1-LINE+14</v>
      </c>
      <c r="AE2785" t="str">
        <f t="shared" si="434"/>
        <v>https://web.whatsapp.com/send/?phone=628999007703&amp;text=Halo+,+Visual+AI+5S+mendeteksi+Violation%3A+METALDET1-LINE+14&amp;type=phone_number&amp;app_absent=0</v>
      </c>
      <c r="AF2785" t="b">
        <f>IF(ISNA(VLOOKUP(D2785&amp;"-"&amp;AB2785, Ref_Kontak!$A:$E, 4, FALSE)), FALSE, TRUE)</f>
        <v>0</v>
      </c>
      <c r="AG2785" t="str">
        <f>_xlfn.IFNA(VLOOKUP(Z2785,Ref_Kontak!H:H,1,FALSE),"FALSE")</f>
        <v>628999007703</v>
      </c>
      <c r="AH2785" t="str">
        <f t="shared" si="435"/>
        <v>METALDET1-LINE 14</v>
      </c>
      <c r="AI2785">
        <f>IF(I2785="violation",COUNTIF($AH$1:AH2785,AH2785),0)</f>
        <v>157</v>
      </c>
      <c r="AJ2785" t="str">
        <f t="shared" si="436"/>
        <v>violation-METALDET1</v>
      </c>
      <c r="AK2785">
        <f>IF(I2785="violation",COUNTIF($AJ$1:AJ2785,AJ2785),FALSE)</f>
        <v>2300</v>
      </c>
      <c r="AL2785">
        <f t="shared" si="437"/>
        <v>0</v>
      </c>
      <c r="AM2785">
        <f t="shared" si="438"/>
        <v>3</v>
      </c>
      <c r="AN2785" t="str">
        <f t="shared" si="439"/>
        <v>ALERT! 3 Violation founded @METALDET1</v>
      </c>
    </row>
    <row r="2786" spans="1:40">
      <c r="A2786" t="s">
        <v>120</v>
      </c>
      <c r="B2786" t="s">
        <v>121</v>
      </c>
      <c r="C2786" t="s">
        <v>1505</v>
      </c>
      <c r="D2786" t="s">
        <v>129</v>
      </c>
      <c r="E2786">
        <v>1</v>
      </c>
      <c r="G2786" t="s">
        <v>130</v>
      </c>
      <c r="I2786" t="s">
        <v>125</v>
      </c>
      <c r="Z2786" t="str">
        <f>IFERROR(MID(AA2786,FIND("-",H2786,1)+1,20),_xlfn.IFNA(VLOOKUP(F2786&amp;"-"&amp;AA2786,Ref_Kontak!$A:$E,4,FALSE),Ref_Kontak!$H$2))</f>
        <v>628999007703</v>
      </c>
      <c r="AA2786" t="str">
        <f t="shared" si="430"/>
        <v/>
      </c>
      <c r="AB2786" t="str">
        <f t="shared" si="431"/>
        <v/>
      </c>
      <c r="AC2786" t="str">
        <f t="shared" si="432"/>
        <v>628999007703</v>
      </c>
      <c r="AD2786" t="str">
        <f t="shared" si="433"/>
        <v>Halo+,+Visual+AI+5S+mendeteksi+Violation%3A+METALDET1-LINE+8</v>
      </c>
      <c r="AE2786" t="str">
        <f t="shared" si="434"/>
        <v>https://web.whatsapp.com/send/?phone=628999007703&amp;text=Halo+,+Visual+AI+5S+mendeteksi+Violation%3A+METALDET1-LINE+8&amp;type=phone_number&amp;app_absent=0</v>
      </c>
      <c r="AF2786" t="b">
        <f>IF(ISNA(VLOOKUP(D2786&amp;"-"&amp;AB2786, Ref_Kontak!$A:$E, 4, FALSE)), FALSE, TRUE)</f>
        <v>0</v>
      </c>
      <c r="AG2786" t="str">
        <f>_xlfn.IFNA(VLOOKUP(Z2786,Ref_Kontak!H:H,1,FALSE),"FALSE")</f>
        <v>628999007703</v>
      </c>
      <c r="AH2786" t="str">
        <f t="shared" si="435"/>
        <v>METALDET1-LINE 8</v>
      </c>
      <c r="AI2786">
        <f>IF(I2786="violation",COUNTIF($AH$1:AH2786,AH2786),0)</f>
        <v>1167</v>
      </c>
      <c r="AJ2786" t="str">
        <f t="shared" si="436"/>
        <v>violation-METALDET1</v>
      </c>
      <c r="AK2786">
        <f>IF(I2786="violation",COUNTIF($AJ$1:AJ2786,AJ2786),FALSE)</f>
        <v>2301</v>
      </c>
      <c r="AL2786">
        <f t="shared" si="437"/>
        <v>0</v>
      </c>
      <c r="AM2786">
        <f t="shared" si="438"/>
        <v>3</v>
      </c>
      <c r="AN2786" t="str">
        <f t="shared" si="439"/>
        <v>ALERT! 3 Violation founded @METALDET1</v>
      </c>
    </row>
    <row r="2787" spans="1:40">
      <c r="A2787" t="s">
        <v>120</v>
      </c>
      <c r="B2787" t="s">
        <v>121</v>
      </c>
      <c r="C2787" t="s">
        <v>1506</v>
      </c>
      <c r="D2787" t="s">
        <v>589</v>
      </c>
      <c r="E2787">
        <v>1</v>
      </c>
      <c r="G2787" t="s">
        <v>130</v>
      </c>
      <c r="I2787" t="s">
        <v>125</v>
      </c>
      <c r="Z2787" t="str">
        <f>IFERROR(MID(AA2787,FIND("-",H2787,1)+1,20),_xlfn.IFNA(VLOOKUP(F2787&amp;"-"&amp;AA2787,Ref_Kontak!$A:$E,4,FALSE),Ref_Kontak!$H$2))</f>
        <v>628999007703</v>
      </c>
      <c r="AA2787" t="str">
        <f t="shared" si="430"/>
        <v/>
      </c>
      <c r="AB2787" t="str">
        <f t="shared" si="431"/>
        <v/>
      </c>
      <c r="AC2787" t="str">
        <f t="shared" si="432"/>
        <v>628999007703</v>
      </c>
      <c r="AD2787" t="str">
        <f t="shared" si="433"/>
        <v>Halo+,+Visual+AI+5S+mendeteksi+Violation%3A+METALDET1-LINE+13</v>
      </c>
      <c r="AE2787" t="str">
        <f t="shared" si="434"/>
        <v>https://web.whatsapp.com/send/?phone=628999007703&amp;text=Halo+,+Visual+AI+5S+mendeteksi+Violation%3A+METALDET1-LINE+13&amp;type=phone_number&amp;app_absent=0</v>
      </c>
      <c r="AF2787" t="b">
        <f>IF(ISNA(VLOOKUP(D2787&amp;"-"&amp;AB2787, Ref_Kontak!$A:$E, 4, FALSE)), FALSE, TRUE)</f>
        <v>0</v>
      </c>
      <c r="AG2787" t="str">
        <f>_xlfn.IFNA(VLOOKUP(Z2787,Ref_Kontak!H:H,1,FALSE),"FALSE")</f>
        <v>628999007703</v>
      </c>
      <c r="AH2787" t="str">
        <f t="shared" si="435"/>
        <v>METALDET1-LINE 13</v>
      </c>
      <c r="AI2787">
        <f>IF(I2787="violation",COUNTIF($AH$1:AH2787,AH2787),0)</f>
        <v>979</v>
      </c>
      <c r="AJ2787" t="str">
        <f t="shared" si="436"/>
        <v>violation-METALDET1</v>
      </c>
      <c r="AK2787">
        <f>IF(I2787="violation",COUNTIF($AJ$1:AJ2787,AJ2787),FALSE)</f>
        <v>2302</v>
      </c>
      <c r="AL2787">
        <f t="shared" si="437"/>
        <v>0</v>
      </c>
      <c r="AM2787">
        <f t="shared" si="438"/>
        <v>3</v>
      </c>
      <c r="AN2787" t="str">
        <f t="shared" si="439"/>
        <v>ALERT! 3 Violation founded @METALDET1</v>
      </c>
    </row>
    <row r="2788" spans="1:40">
      <c r="A2788" t="s">
        <v>120</v>
      </c>
      <c r="B2788" t="s">
        <v>121</v>
      </c>
      <c r="C2788" t="s">
        <v>1506</v>
      </c>
      <c r="D2788" t="s">
        <v>129</v>
      </c>
      <c r="E2788">
        <v>1</v>
      </c>
      <c r="G2788" t="s">
        <v>130</v>
      </c>
      <c r="I2788" t="s">
        <v>125</v>
      </c>
      <c r="Z2788" t="str">
        <f>IFERROR(MID(AA2788,FIND("-",H2788,1)+1,20),_xlfn.IFNA(VLOOKUP(F2788&amp;"-"&amp;AA2788,Ref_Kontak!$A:$E,4,FALSE),Ref_Kontak!$H$2))</f>
        <v>628999007703</v>
      </c>
      <c r="AA2788" t="str">
        <f t="shared" si="430"/>
        <v/>
      </c>
      <c r="AB2788" t="str">
        <f t="shared" si="431"/>
        <v/>
      </c>
      <c r="AC2788" t="str">
        <f t="shared" si="432"/>
        <v>628999007703</v>
      </c>
      <c r="AD2788" t="str">
        <f t="shared" si="433"/>
        <v>Halo+,+Visual+AI+5S+mendeteksi+Violation%3A+METALDET1-LINE+8</v>
      </c>
      <c r="AE2788" t="str">
        <f t="shared" si="434"/>
        <v>https://web.whatsapp.com/send/?phone=628999007703&amp;text=Halo+,+Visual+AI+5S+mendeteksi+Violation%3A+METALDET1-LINE+8&amp;type=phone_number&amp;app_absent=0</v>
      </c>
      <c r="AF2788" t="b">
        <f>IF(ISNA(VLOOKUP(D2788&amp;"-"&amp;AB2788, Ref_Kontak!$A:$E, 4, FALSE)), FALSE, TRUE)</f>
        <v>0</v>
      </c>
      <c r="AG2788" t="str">
        <f>_xlfn.IFNA(VLOOKUP(Z2788,Ref_Kontak!H:H,1,FALSE),"FALSE")</f>
        <v>628999007703</v>
      </c>
      <c r="AH2788" t="str">
        <f t="shared" si="435"/>
        <v>METALDET1-LINE 8</v>
      </c>
      <c r="AI2788">
        <f>IF(I2788="violation",COUNTIF($AH$1:AH2788,AH2788),0)</f>
        <v>1168</v>
      </c>
      <c r="AJ2788" t="str">
        <f t="shared" si="436"/>
        <v>violation-METALDET1</v>
      </c>
      <c r="AK2788">
        <f>IF(I2788="violation",COUNTIF($AJ$1:AJ2788,AJ2788),FALSE)</f>
        <v>2303</v>
      </c>
      <c r="AL2788">
        <f t="shared" si="437"/>
        <v>0</v>
      </c>
      <c r="AM2788">
        <f t="shared" si="438"/>
        <v>3</v>
      </c>
      <c r="AN2788" t="str">
        <f t="shared" si="439"/>
        <v>ALERT! 3 Violation founded @METALDET1</v>
      </c>
    </row>
    <row r="2789" spans="1:40">
      <c r="A2789" t="s">
        <v>120</v>
      </c>
      <c r="B2789" t="s">
        <v>121</v>
      </c>
      <c r="C2789" t="s">
        <v>1506</v>
      </c>
      <c r="D2789" t="s">
        <v>52</v>
      </c>
      <c r="E2789">
        <v>1</v>
      </c>
      <c r="G2789" t="s">
        <v>130</v>
      </c>
      <c r="I2789" t="s">
        <v>125</v>
      </c>
      <c r="Z2789" t="str">
        <f>IFERROR(MID(AA2789,FIND("-",H2789,1)+1,20),_xlfn.IFNA(VLOOKUP(F2789&amp;"-"&amp;AA2789,Ref_Kontak!$A:$E,4,FALSE),Ref_Kontak!$H$2))</f>
        <v>628999007703</v>
      </c>
      <c r="AA2789" t="str">
        <f t="shared" si="430"/>
        <v/>
      </c>
      <c r="AB2789" t="str">
        <f t="shared" si="431"/>
        <v/>
      </c>
      <c r="AC2789" t="str">
        <f t="shared" si="432"/>
        <v>628999007703</v>
      </c>
      <c r="AD2789" t="str">
        <f t="shared" si="433"/>
        <v>Halo+,+Visual+AI+5S+mendeteksi+Violation%3A+METALDET1-LINE+14</v>
      </c>
      <c r="AE2789" t="str">
        <f t="shared" si="434"/>
        <v>https://web.whatsapp.com/send/?phone=628999007703&amp;text=Halo+,+Visual+AI+5S+mendeteksi+Violation%3A+METALDET1-LINE+14&amp;type=phone_number&amp;app_absent=0</v>
      </c>
      <c r="AF2789" t="b">
        <f>IF(ISNA(VLOOKUP(D2789&amp;"-"&amp;AB2789, Ref_Kontak!$A:$E, 4, FALSE)), FALSE, TRUE)</f>
        <v>0</v>
      </c>
      <c r="AG2789" t="str">
        <f>_xlfn.IFNA(VLOOKUP(Z2789,Ref_Kontak!H:H,1,FALSE),"FALSE")</f>
        <v>628999007703</v>
      </c>
      <c r="AH2789" t="str">
        <f t="shared" si="435"/>
        <v>METALDET1-LINE 14</v>
      </c>
      <c r="AI2789">
        <f>IF(I2789="violation",COUNTIF($AH$1:AH2789,AH2789),0)</f>
        <v>158</v>
      </c>
      <c r="AJ2789" t="str">
        <f t="shared" si="436"/>
        <v>violation-METALDET1</v>
      </c>
      <c r="AK2789">
        <f>IF(I2789="violation",COUNTIF($AJ$1:AJ2789,AJ2789),FALSE)</f>
        <v>2304</v>
      </c>
      <c r="AL2789">
        <f t="shared" si="437"/>
        <v>0</v>
      </c>
      <c r="AM2789">
        <f t="shared" si="438"/>
        <v>3</v>
      </c>
      <c r="AN2789" t="str">
        <f t="shared" si="439"/>
        <v>ALERT! 3 Violation founded @METALDET1</v>
      </c>
    </row>
    <row r="2790" spans="1:40">
      <c r="A2790" t="s">
        <v>120</v>
      </c>
      <c r="B2790" t="s">
        <v>121</v>
      </c>
      <c r="C2790" t="s">
        <v>1506</v>
      </c>
      <c r="D2790" t="s">
        <v>52</v>
      </c>
      <c r="E2790">
        <v>1</v>
      </c>
      <c r="G2790" t="s">
        <v>130</v>
      </c>
      <c r="I2790" t="s">
        <v>125</v>
      </c>
      <c r="Z2790" t="str">
        <f>IFERROR(MID(AA2790,FIND("-",H2790,1)+1,20),_xlfn.IFNA(VLOOKUP(F2790&amp;"-"&amp;AA2790,Ref_Kontak!$A:$E,4,FALSE),Ref_Kontak!$H$2))</f>
        <v>628999007703</v>
      </c>
      <c r="AA2790" t="str">
        <f t="shared" si="430"/>
        <v/>
      </c>
      <c r="AB2790" t="str">
        <f t="shared" si="431"/>
        <v/>
      </c>
      <c r="AC2790" t="str">
        <f t="shared" si="432"/>
        <v>628999007703</v>
      </c>
      <c r="AD2790" t="str">
        <f t="shared" si="433"/>
        <v>Halo+,+Visual+AI+5S+mendeteksi+Violation%3A+METALDET1-LINE+14</v>
      </c>
      <c r="AE2790" t="str">
        <f t="shared" si="434"/>
        <v>https://web.whatsapp.com/send/?phone=628999007703&amp;text=Halo+,+Visual+AI+5S+mendeteksi+Violation%3A+METALDET1-LINE+14&amp;type=phone_number&amp;app_absent=0</v>
      </c>
      <c r="AF2790" t="b">
        <f>IF(ISNA(VLOOKUP(D2790&amp;"-"&amp;AB2790, Ref_Kontak!$A:$E, 4, FALSE)), FALSE, TRUE)</f>
        <v>0</v>
      </c>
      <c r="AG2790" t="str">
        <f>_xlfn.IFNA(VLOOKUP(Z2790,Ref_Kontak!H:H,1,FALSE),"FALSE")</f>
        <v>628999007703</v>
      </c>
      <c r="AH2790" t="str">
        <f t="shared" si="435"/>
        <v>METALDET1-LINE 14</v>
      </c>
      <c r="AI2790">
        <f>IF(I2790="violation",COUNTIF($AH$1:AH2790,AH2790),0)</f>
        <v>159</v>
      </c>
      <c r="AJ2790" t="str">
        <f t="shared" si="436"/>
        <v>violation-METALDET1</v>
      </c>
      <c r="AK2790">
        <f>IF(I2790="violation",COUNTIF($AJ$1:AJ2790,AJ2790),FALSE)</f>
        <v>2305</v>
      </c>
      <c r="AL2790">
        <f t="shared" si="437"/>
        <v>0</v>
      </c>
      <c r="AM2790">
        <f t="shared" si="438"/>
        <v>3</v>
      </c>
      <c r="AN2790" t="str">
        <f t="shared" si="439"/>
        <v>ALERT! 3 Violation founded @METALDET1</v>
      </c>
    </row>
    <row r="2791" spans="1:40">
      <c r="A2791" t="s">
        <v>120</v>
      </c>
      <c r="B2791" t="s">
        <v>121</v>
      </c>
      <c r="C2791" t="s">
        <v>1507</v>
      </c>
      <c r="D2791" t="s">
        <v>129</v>
      </c>
      <c r="E2791">
        <v>1</v>
      </c>
      <c r="G2791" t="s">
        <v>130</v>
      </c>
      <c r="I2791" t="s">
        <v>125</v>
      </c>
      <c r="Z2791" t="str">
        <f>IFERROR(MID(AA2791,FIND("-",H2791,1)+1,20),_xlfn.IFNA(VLOOKUP(F2791&amp;"-"&amp;AA2791,Ref_Kontak!$A:$E,4,FALSE),Ref_Kontak!$H$2))</f>
        <v>628999007703</v>
      </c>
      <c r="AA2791" t="str">
        <f t="shared" si="430"/>
        <v/>
      </c>
      <c r="AB2791" t="str">
        <f t="shared" si="431"/>
        <v/>
      </c>
      <c r="AC2791" t="str">
        <f t="shared" si="432"/>
        <v>628999007703</v>
      </c>
      <c r="AD2791" t="str">
        <f t="shared" si="433"/>
        <v>Halo+,+Visual+AI+5S+mendeteksi+Violation%3A+METALDET1-LINE+8</v>
      </c>
      <c r="AE2791" t="str">
        <f t="shared" si="434"/>
        <v>https://web.whatsapp.com/send/?phone=628999007703&amp;text=Halo+,+Visual+AI+5S+mendeteksi+Violation%3A+METALDET1-LINE+8&amp;type=phone_number&amp;app_absent=0</v>
      </c>
      <c r="AF2791" t="b">
        <f>IF(ISNA(VLOOKUP(D2791&amp;"-"&amp;AB2791, Ref_Kontak!$A:$E, 4, FALSE)), FALSE, TRUE)</f>
        <v>0</v>
      </c>
      <c r="AG2791" t="str">
        <f>_xlfn.IFNA(VLOOKUP(Z2791,Ref_Kontak!H:H,1,FALSE),"FALSE")</f>
        <v>628999007703</v>
      </c>
      <c r="AH2791" t="str">
        <f t="shared" si="435"/>
        <v>METALDET1-LINE 8</v>
      </c>
      <c r="AI2791">
        <f>IF(I2791="violation",COUNTIF($AH$1:AH2791,AH2791),0)</f>
        <v>1169</v>
      </c>
      <c r="AJ2791" t="str">
        <f t="shared" si="436"/>
        <v>violation-METALDET1</v>
      </c>
      <c r="AK2791">
        <f>IF(I2791="violation",COUNTIF($AJ$1:AJ2791,AJ2791),FALSE)</f>
        <v>2306</v>
      </c>
      <c r="AL2791">
        <f t="shared" si="437"/>
        <v>0</v>
      </c>
      <c r="AM2791">
        <f t="shared" si="438"/>
        <v>3</v>
      </c>
      <c r="AN2791" t="str">
        <f t="shared" si="439"/>
        <v>ALERT! 3 Violation founded @METALDET1</v>
      </c>
    </row>
    <row r="2792" spans="1:40">
      <c r="A2792" t="s">
        <v>120</v>
      </c>
      <c r="B2792" t="s">
        <v>121</v>
      </c>
      <c r="C2792" t="s">
        <v>1507</v>
      </c>
      <c r="D2792" t="s">
        <v>589</v>
      </c>
      <c r="E2792">
        <v>1</v>
      </c>
      <c r="G2792" t="s">
        <v>130</v>
      </c>
      <c r="I2792" t="s">
        <v>125</v>
      </c>
      <c r="Z2792" t="str">
        <f>IFERROR(MID(AA2792,FIND("-",H2792,1)+1,20),_xlfn.IFNA(VLOOKUP(F2792&amp;"-"&amp;AA2792,Ref_Kontak!$A:$E,4,FALSE),Ref_Kontak!$H$2))</f>
        <v>628999007703</v>
      </c>
      <c r="AA2792" t="str">
        <f t="shared" si="430"/>
        <v/>
      </c>
      <c r="AB2792" t="str">
        <f t="shared" si="431"/>
        <v/>
      </c>
      <c r="AC2792" t="str">
        <f t="shared" si="432"/>
        <v>628999007703</v>
      </c>
      <c r="AD2792" t="str">
        <f t="shared" si="433"/>
        <v>Halo+,+Visual+AI+5S+mendeteksi+Violation%3A+METALDET1-LINE+13</v>
      </c>
      <c r="AE2792" t="str">
        <f t="shared" si="434"/>
        <v>https://web.whatsapp.com/send/?phone=628999007703&amp;text=Halo+,+Visual+AI+5S+mendeteksi+Violation%3A+METALDET1-LINE+13&amp;type=phone_number&amp;app_absent=0</v>
      </c>
      <c r="AF2792" t="b">
        <f>IF(ISNA(VLOOKUP(D2792&amp;"-"&amp;AB2792, Ref_Kontak!$A:$E, 4, FALSE)), FALSE, TRUE)</f>
        <v>0</v>
      </c>
      <c r="AG2792" t="str">
        <f>_xlfn.IFNA(VLOOKUP(Z2792,Ref_Kontak!H:H,1,FALSE),"FALSE")</f>
        <v>628999007703</v>
      </c>
      <c r="AH2792" t="str">
        <f t="shared" si="435"/>
        <v>METALDET1-LINE 13</v>
      </c>
      <c r="AI2792">
        <f>IF(I2792="violation",COUNTIF($AH$1:AH2792,AH2792),0)</f>
        <v>980</v>
      </c>
      <c r="AJ2792" t="str">
        <f t="shared" si="436"/>
        <v>violation-METALDET1</v>
      </c>
      <c r="AK2792">
        <f>IF(I2792="violation",COUNTIF($AJ$1:AJ2792,AJ2792),FALSE)</f>
        <v>2307</v>
      </c>
      <c r="AL2792">
        <f t="shared" si="437"/>
        <v>0</v>
      </c>
      <c r="AM2792">
        <f t="shared" si="438"/>
        <v>3</v>
      </c>
      <c r="AN2792" t="str">
        <f t="shared" si="439"/>
        <v>ALERT! 3 Violation founded @METALDET1</v>
      </c>
    </row>
    <row r="2793" spans="1:40">
      <c r="A2793" t="s">
        <v>120</v>
      </c>
      <c r="B2793" t="s">
        <v>121</v>
      </c>
      <c r="C2793" t="s">
        <v>1507</v>
      </c>
      <c r="D2793" t="s">
        <v>52</v>
      </c>
      <c r="E2793">
        <v>1</v>
      </c>
      <c r="G2793" t="s">
        <v>130</v>
      </c>
      <c r="I2793" t="s">
        <v>125</v>
      </c>
      <c r="Z2793" t="str">
        <f>IFERROR(MID(AA2793,FIND("-",H2793,1)+1,20),_xlfn.IFNA(VLOOKUP(F2793&amp;"-"&amp;AA2793,Ref_Kontak!$A:$E,4,FALSE),Ref_Kontak!$H$2))</f>
        <v>628999007703</v>
      </c>
      <c r="AA2793" t="str">
        <f t="shared" si="430"/>
        <v/>
      </c>
      <c r="AB2793" t="str">
        <f t="shared" si="431"/>
        <v/>
      </c>
      <c r="AC2793" t="str">
        <f t="shared" si="432"/>
        <v>628999007703</v>
      </c>
      <c r="AD2793" t="str">
        <f t="shared" si="433"/>
        <v>Halo+,+Visual+AI+5S+mendeteksi+Violation%3A+METALDET1-LINE+14</v>
      </c>
      <c r="AE2793" t="str">
        <f t="shared" si="434"/>
        <v>https://web.whatsapp.com/send/?phone=628999007703&amp;text=Halo+,+Visual+AI+5S+mendeteksi+Violation%3A+METALDET1-LINE+14&amp;type=phone_number&amp;app_absent=0</v>
      </c>
      <c r="AF2793" t="b">
        <f>IF(ISNA(VLOOKUP(D2793&amp;"-"&amp;AB2793, Ref_Kontak!$A:$E, 4, FALSE)), FALSE, TRUE)</f>
        <v>0</v>
      </c>
      <c r="AG2793" t="str">
        <f>_xlfn.IFNA(VLOOKUP(Z2793,Ref_Kontak!H:H,1,FALSE),"FALSE")</f>
        <v>628999007703</v>
      </c>
      <c r="AH2793" t="str">
        <f t="shared" si="435"/>
        <v>METALDET1-LINE 14</v>
      </c>
      <c r="AI2793">
        <f>IF(I2793="violation",COUNTIF($AH$1:AH2793,AH2793),0)</f>
        <v>160</v>
      </c>
      <c r="AJ2793" t="str">
        <f t="shared" si="436"/>
        <v>violation-METALDET1</v>
      </c>
      <c r="AK2793">
        <f>IF(I2793="violation",COUNTIF($AJ$1:AJ2793,AJ2793),FALSE)</f>
        <v>2308</v>
      </c>
      <c r="AL2793">
        <f t="shared" si="437"/>
        <v>0</v>
      </c>
      <c r="AM2793">
        <f t="shared" si="438"/>
        <v>3</v>
      </c>
      <c r="AN2793" t="str">
        <f t="shared" si="439"/>
        <v>ALERT! 3 Violation founded @METALDET1</v>
      </c>
    </row>
    <row r="2794" spans="1:40">
      <c r="A2794" t="s">
        <v>120</v>
      </c>
      <c r="B2794" t="s">
        <v>121</v>
      </c>
      <c r="C2794" t="s">
        <v>1508</v>
      </c>
      <c r="D2794" t="s">
        <v>129</v>
      </c>
      <c r="E2794">
        <v>1</v>
      </c>
      <c r="G2794" t="s">
        <v>130</v>
      </c>
      <c r="I2794" t="s">
        <v>125</v>
      </c>
      <c r="Z2794" t="str">
        <f>IFERROR(MID(AA2794,FIND("-",H2794,1)+1,20),_xlfn.IFNA(VLOOKUP(F2794&amp;"-"&amp;AA2794,Ref_Kontak!$A:$E,4,FALSE),Ref_Kontak!$H$2))</f>
        <v>628999007703</v>
      </c>
      <c r="AA2794" t="str">
        <f t="shared" si="430"/>
        <v/>
      </c>
      <c r="AB2794" t="str">
        <f t="shared" si="431"/>
        <v/>
      </c>
      <c r="AC2794" t="str">
        <f t="shared" si="432"/>
        <v>628999007703</v>
      </c>
      <c r="AD2794" t="str">
        <f t="shared" si="433"/>
        <v>Halo+,+Visual+AI+5S+mendeteksi+Violation%3A+METALDET1-LINE+8</v>
      </c>
      <c r="AE2794" t="str">
        <f t="shared" si="434"/>
        <v>https://web.whatsapp.com/send/?phone=628999007703&amp;text=Halo+,+Visual+AI+5S+mendeteksi+Violation%3A+METALDET1-LINE+8&amp;type=phone_number&amp;app_absent=0</v>
      </c>
      <c r="AF2794" t="b">
        <f>IF(ISNA(VLOOKUP(D2794&amp;"-"&amp;AB2794, Ref_Kontak!$A:$E, 4, FALSE)), FALSE, TRUE)</f>
        <v>0</v>
      </c>
      <c r="AG2794" t="str">
        <f>_xlfn.IFNA(VLOOKUP(Z2794,Ref_Kontak!H:H,1,FALSE),"FALSE")</f>
        <v>628999007703</v>
      </c>
      <c r="AH2794" t="str">
        <f t="shared" si="435"/>
        <v>METALDET1-LINE 8</v>
      </c>
      <c r="AI2794">
        <f>IF(I2794="violation",COUNTIF($AH$1:AH2794,AH2794),0)</f>
        <v>1170</v>
      </c>
      <c r="AJ2794" t="str">
        <f t="shared" si="436"/>
        <v>violation-METALDET1</v>
      </c>
      <c r="AK2794">
        <f>IF(I2794="violation",COUNTIF($AJ$1:AJ2794,AJ2794),FALSE)</f>
        <v>2309</v>
      </c>
      <c r="AL2794">
        <f t="shared" si="437"/>
        <v>0</v>
      </c>
      <c r="AM2794">
        <f t="shared" si="438"/>
        <v>3</v>
      </c>
      <c r="AN2794" t="str">
        <f t="shared" si="439"/>
        <v>ALERT! 3 Violation founded @METALDET1</v>
      </c>
    </row>
    <row r="2795" spans="1:40">
      <c r="A2795" t="s">
        <v>120</v>
      </c>
      <c r="B2795" t="s">
        <v>121</v>
      </c>
      <c r="C2795" t="s">
        <v>1509</v>
      </c>
      <c r="D2795" t="s">
        <v>589</v>
      </c>
      <c r="E2795">
        <v>1</v>
      </c>
      <c r="G2795" t="s">
        <v>130</v>
      </c>
      <c r="I2795" t="s">
        <v>125</v>
      </c>
      <c r="Z2795" t="str">
        <f>IFERROR(MID(AA2795,FIND("-",H2795,1)+1,20),_xlfn.IFNA(VLOOKUP(F2795&amp;"-"&amp;AA2795,Ref_Kontak!$A:$E,4,FALSE),Ref_Kontak!$H$2))</f>
        <v>628999007703</v>
      </c>
      <c r="AA2795" t="str">
        <f t="shared" si="430"/>
        <v/>
      </c>
      <c r="AB2795" t="str">
        <f t="shared" si="431"/>
        <v/>
      </c>
      <c r="AC2795" t="str">
        <f t="shared" si="432"/>
        <v>628999007703</v>
      </c>
      <c r="AD2795" t="str">
        <f t="shared" si="433"/>
        <v>Halo+,+Visual+AI+5S+mendeteksi+Violation%3A+METALDET1-LINE+13</v>
      </c>
      <c r="AE2795" t="str">
        <f t="shared" si="434"/>
        <v>https://web.whatsapp.com/send/?phone=628999007703&amp;text=Halo+,+Visual+AI+5S+mendeteksi+Violation%3A+METALDET1-LINE+13&amp;type=phone_number&amp;app_absent=0</v>
      </c>
      <c r="AF2795" t="b">
        <f>IF(ISNA(VLOOKUP(D2795&amp;"-"&amp;AB2795, Ref_Kontak!$A:$E, 4, FALSE)), FALSE, TRUE)</f>
        <v>0</v>
      </c>
      <c r="AG2795" t="str">
        <f>_xlfn.IFNA(VLOOKUP(Z2795,Ref_Kontak!H:H,1,FALSE),"FALSE")</f>
        <v>628999007703</v>
      </c>
      <c r="AH2795" t="str">
        <f t="shared" si="435"/>
        <v>METALDET1-LINE 13</v>
      </c>
      <c r="AI2795">
        <f>IF(I2795="violation",COUNTIF($AH$1:AH2795,AH2795),0)</f>
        <v>981</v>
      </c>
      <c r="AJ2795" t="str">
        <f t="shared" si="436"/>
        <v>violation-METALDET1</v>
      </c>
      <c r="AK2795">
        <f>IF(I2795="violation",COUNTIF($AJ$1:AJ2795,AJ2795),FALSE)</f>
        <v>2310</v>
      </c>
      <c r="AL2795">
        <f t="shared" si="437"/>
        <v>0</v>
      </c>
      <c r="AM2795">
        <f t="shared" si="438"/>
        <v>3</v>
      </c>
      <c r="AN2795" t="str">
        <f t="shared" si="439"/>
        <v>ALERT! 3 Violation founded @METALDET1</v>
      </c>
    </row>
    <row r="2796" spans="1:40">
      <c r="A2796" t="s">
        <v>120</v>
      </c>
      <c r="B2796" t="s">
        <v>121</v>
      </c>
      <c r="C2796" t="s">
        <v>1509</v>
      </c>
      <c r="D2796" t="s">
        <v>129</v>
      </c>
      <c r="E2796">
        <v>1</v>
      </c>
      <c r="G2796" t="s">
        <v>130</v>
      </c>
      <c r="I2796" t="s">
        <v>125</v>
      </c>
      <c r="Z2796" t="str">
        <f>IFERROR(MID(AA2796,FIND("-",H2796,1)+1,20),_xlfn.IFNA(VLOOKUP(F2796&amp;"-"&amp;AA2796,Ref_Kontak!$A:$E,4,FALSE),Ref_Kontak!$H$2))</f>
        <v>628999007703</v>
      </c>
      <c r="AA2796" t="str">
        <f t="shared" si="430"/>
        <v/>
      </c>
      <c r="AB2796" t="str">
        <f t="shared" si="431"/>
        <v/>
      </c>
      <c r="AC2796" t="str">
        <f t="shared" si="432"/>
        <v>628999007703</v>
      </c>
      <c r="AD2796" t="str">
        <f t="shared" si="433"/>
        <v>Halo+,+Visual+AI+5S+mendeteksi+Violation%3A+METALDET1-LINE+8</v>
      </c>
      <c r="AE2796" t="str">
        <f t="shared" si="434"/>
        <v>https://web.whatsapp.com/send/?phone=628999007703&amp;text=Halo+,+Visual+AI+5S+mendeteksi+Violation%3A+METALDET1-LINE+8&amp;type=phone_number&amp;app_absent=0</v>
      </c>
      <c r="AF2796" t="b">
        <f>IF(ISNA(VLOOKUP(D2796&amp;"-"&amp;AB2796, Ref_Kontak!$A:$E, 4, FALSE)), FALSE, TRUE)</f>
        <v>0</v>
      </c>
      <c r="AG2796" t="str">
        <f>_xlfn.IFNA(VLOOKUP(Z2796,Ref_Kontak!H:H,1,FALSE),"FALSE")</f>
        <v>628999007703</v>
      </c>
      <c r="AH2796" t="str">
        <f t="shared" si="435"/>
        <v>METALDET1-LINE 8</v>
      </c>
      <c r="AI2796">
        <f>IF(I2796="violation",COUNTIF($AH$1:AH2796,AH2796),0)</f>
        <v>1171</v>
      </c>
      <c r="AJ2796" t="str">
        <f t="shared" si="436"/>
        <v>violation-METALDET1</v>
      </c>
      <c r="AK2796">
        <f>IF(I2796="violation",COUNTIF($AJ$1:AJ2796,AJ2796),FALSE)</f>
        <v>2311</v>
      </c>
      <c r="AL2796">
        <f t="shared" si="437"/>
        <v>0</v>
      </c>
      <c r="AM2796">
        <f t="shared" si="438"/>
        <v>3</v>
      </c>
      <c r="AN2796" t="str">
        <f t="shared" si="439"/>
        <v>ALERT! 3 Violation founded @METALDET1</v>
      </c>
    </row>
    <row r="2797" spans="1:40">
      <c r="A2797" t="s">
        <v>120</v>
      </c>
      <c r="B2797" t="s">
        <v>121</v>
      </c>
      <c r="C2797" t="s">
        <v>1509</v>
      </c>
      <c r="D2797" t="s">
        <v>52</v>
      </c>
      <c r="E2797">
        <v>1</v>
      </c>
      <c r="G2797" t="s">
        <v>130</v>
      </c>
      <c r="I2797" t="s">
        <v>125</v>
      </c>
      <c r="Z2797" t="str">
        <f>IFERROR(MID(AA2797,FIND("-",H2797,1)+1,20),_xlfn.IFNA(VLOOKUP(F2797&amp;"-"&amp;AA2797,Ref_Kontak!$A:$E,4,FALSE),Ref_Kontak!$H$2))</f>
        <v>628999007703</v>
      </c>
      <c r="AA2797" t="str">
        <f t="shared" si="430"/>
        <v/>
      </c>
      <c r="AB2797" t="str">
        <f t="shared" si="431"/>
        <v/>
      </c>
      <c r="AC2797" t="str">
        <f t="shared" si="432"/>
        <v>628999007703</v>
      </c>
      <c r="AD2797" t="str">
        <f t="shared" si="433"/>
        <v>Halo+,+Visual+AI+5S+mendeteksi+Violation%3A+METALDET1-LINE+14</v>
      </c>
      <c r="AE2797" t="str">
        <f t="shared" si="434"/>
        <v>https://web.whatsapp.com/send/?phone=628999007703&amp;text=Halo+,+Visual+AI+5S+mendeteksi+Violation%3A+METALDET1-LINE+14&amp;type=phone_number&amp;app_absent=0</v>
      </c>
      <c r="AF2797" t="b">
        <f>IF(ISNA(VLOOKUP(D2797&amp;"-"&amp;AB2797, Ref_Kontak!$A:$E, 4, FALSE)), FALSE, TRUE)</f>
        <v>0</v>
      </c>
      <c r="AG2797" t="str">
        <f>_xlfn.IFNA(VLOOKUP(Z2797,Ref_Kontak!H:H,1,FALSE),"FALSE")</f>
        <v>628999007703</v>
      </c>
      <c r="AH2797" t="str">
        <f t="shared" si="435"/>
        <v>METALDET1-LINE 14</v>
      </c>
      <c r="AI2797">
        <f>IF(I2797="violation",COUNTIF($AH$1:AH2797,AH2797),0)</f>
        <v>161</v>
      </c>
      <c r="AJ2797" t="str">
        <f t="shared" si="436"/>
        <v>violation-METALDET1</v>
      </c>
      <c r="AK2797">
        <f>IF(I2797="violation",COUNTIF($AJ$1:AJ2797,AJ2797),FALSE)</f>
        <v>2312</v>
      </c>
      <c r="AL2797">
        <f t="shared" si="437"/>
        <v>0</v>
      </c>
      <c r="AM2797">
        <f t="shared" si="438"/>
        <v>3</v>
      </c>
      <c r="AN2797" t="str">
        <f t="shared" si="439"/>
        <v>ALERT! 3 Violation founded @METALDET1</v>
      </c>
    </row>
    <row r="2798" spans="1:40">
      <c r="A2798" t="s">
        <v>120</v>
      </c>
      <c r="B2798" t="s">
        <v>121</v>
      </c>
      <c r="C2798" t="s">
        <v>1509</v>
      </c>
      <c r="D2798" t="s">
        <v>589</v>
      </c>
      <c r="E2798">
        <v>1</v>
      </c>
      <c r="G2798" t="s">
        <v>130</v>
      </c>
      <c r="I2798" t="s">
        <v>125</v>
      </c>
      <c r="Z2798" t="str">
        <f>IFERROR(MID(AA2798,FIND("-",H2798,1)+1,20),_xlfn.IFNA(VLOOKUP(F2798&amp;"-"&amp;AA2798,Ref_Kontak!$A:$E,4,FALSE),Ref_Kontak!$H$2))</f>
        <v>628999007703</v>
      </c>
      <c r="AA2798" t="str">
        <f t="shared" si="430"/>
        <v/>
      </c>
      <c r="AB2798" t="str">
        <f t="shared" si="431"/>
        <v/>
      </c>
      <c r="AC2798" t="str">
        <f t="shared" si="432"/>
        <v>628999007703</v>
      </c>
      <c r="AD2798" t="str">
        <f t="shared" si="433"/>
        <v>Halo+,+Visual+AI+5S+mendeteksi+Violation%3A+METALDET1-LINE+13</v>
      </c>
      <c r="AE2798" t="str">
        <f t="shared" si="434"/>
        <v>https://web.whatsapp.com/send/?phone=628999007703&amp;text=Halo+,+Visual+AI+5S+mendeteksi+Violation%3A+METALDET1-LINE+13&amp;type=phone_number&amp;app_absent=0</v>
      </c>
      <c r="AF2798" t="b">
        <f>IF(ISNA(VLOOKUP(D2798&amp;"-"&amp;AB2798, Ref_Kontak!$A:$E, 4, FALSE)), FALSE, TRUE)</f>
        <v>0</v>
      </c>
      <c r="AG2798" t="str">
        <f>_xlfn.IFNA(VLOOKUP(Z2798,Ref_Kontak!H:H,1,FALSE),"FALSE")</f>
        <v>628999007703</v>
      </c>
      <c r="AH2798" t="str">
        <f t="shared" si="435"/>
        <v>METALDET1-LINE 13</v>
      </c>
      <c r="AI2798">
        <f>IF(I2798="violation",COUNTIF($AH$1:AH2798,AH2798),0)</f>
        <v>982</v>
      </c>
      <c r="AJ2798" t="str">
        <f t="shared" si="436"/>
        <v>violation-METALDET1</v>
      </c>
      <c r="AK2798">
        <f>IF(I2798="violation",COUNTIF($AJ$1:AJ2798,AJ2798),FALSE)</f>
        <v>2313</v>
      </c>
      <c r="AL2798">
        <f t="shared" si="437"/>
        <v>0</v>
      </c>
      <c r="AM2798">
        <f t="shared" si="438"/>
        <v>3</v>
      </c>
      <c r="AN2798" t="str">
        <f t="shared" si="439"/>
        <v>ALERT! 3 Violation founded @METALDET1</v>
      </c>
    </row>
    <row r="2799" spans="1:40">
      <c r="A2799" t="s">
        <v>120</v>
      </c>
      <c r="B2799" t="s">
        <v>121</v>
      </c>
      <c r="C2799" t="s">
        <v>1509</v>
      </c>
      <c r="D2799" t="s">
        <v>52</v>
      </c>
      <c r="E2799">
        <v>1</v>
      </c>
      <c r="G2799" t="s">
        <v>130</v>
      </c>
      <c r="I2799" t="s">
        <v>125</v>
      </c>
      <c r="Z2799" t="str">
        <f>IFERROR(MID(AA2799,FIND("-",H2799,1)+1,20),_xlfn.IFNA(VLOOKUP(F2799&amp;"-"&amp;AA2799,Ref_Kontak!$A:$E,4,FALSE),Ref_Kontak!$H$2))</f>
        <v>628999007703</v>
      </c>
      <c r="AA2799" t="str">
        <f t="shared" si="430"/>
        <v/>
      </c>
      <c r="AB2799" t="str">
        <f t="shared" si="431"/>
        <v/>
      </c>
      <c r="AC2799" t="str">
        <f t="shared" si="432"/>
        <v>628999007703</v>
      </c>
      <c r="AD2799" t="str">
        <f t="shared" si="433"/>
        <v>Halo+,+Visual+AI+5S+mendeteksi+Violation%3A+METALDET1-LINE+14</v>
      </c>
      <c r="AE2799" t="str">
        <f t="shared" si="434"/>
        <v>https://web.whatsapp.com/send/?phone=628999007703&amp;text=Halo+,+Visual+AI+5S+mendeteksi+Violation%3A+METALDET1-LINE+14&amp;type=phone_number&amp;app_absent=0</v>
      </c>
      <c r="AF2799" t="b">
        <f>IF(ISNA(VLOOKUP(D2799&amp;"-"&amp;AB2799, Ref_Kontak!$A:$E, 4, FALSE)), FALSE, TRUE)</f>
        <v>0</v>
      </c>
      <c r="AG2799" t="str">
        <f>_xlfn.IFNA(VLOOKUP(Z2799,Ref_Kontak!H:H,1,FALSE),"FALSE")</f>
        <v>628999007703</v>
      </c>
      <c r="AH2799" t="str">
        <f t="shared" si="435"/>
        <v>METALDET1-LINE 14</v>
      </c>
      <c r="AI2799">
        <f>IF(I2799="violation",COUNTIF($AH$1:AH2799,AH2799),0)</f>
        <v>162</v>
      </c>
      <c r="AJ2799" t="str">
        <f t="shared" si="436"/>
        <v>violation-METALDET1</v>
      </c>
      <c r="AK2799">
        <f>IF(I2799="violation",COUNTIF($AJ$1:AJ2799,AJ2799),FALSE)</f>
        <v>2314</v>
      </c>
      <c r="AL2799">
        <f t="shared" si="437"/>
        <v>0</v>
      </c>
      <c r="AM2799">
        <f t="shared" si="438"/>
        <v>3</v>
      </c>
      <c r="AN2799" t="str">
        <f t="shared" si="439"/>
        <v>ALERT! 3 Violation founded @METALDET1</v>
      </c>
    </row>
    <row r="2800" spans="1:40">
      <c r="A2800" t="s">
        <v>120</v>
      </c>
      <c r="B2800" t="s">
        <v>121</v>
      </c>
      <c r="C2800" t="s">
        <v>1510</v>
      </c>
      <c r="D2800" t="s">
        <v>129</v>
      </c>
      <c r="E2800">
        <v>1</v>
      </c>
      <c r="G2800" t="s">
        <v>130</v>
      </c>
      <c r="I2800" t="s">
        <v>125</v>
      </c>
      <c r="Z2800" t="str">
        <f>IFERROR(MID(AA2800,FIND("-",H2800,1)+1,20),_xlfn.IFNA(VLOOKUP(F2800&amp;"-"&amp;AA2800,Ref_Kontak!$A:$E,4,FALSE),Ref_Kontak!$H$2))</f>
        <v>628999007703</v>
      </c>
      <c r="AA2800" t="str">
        <f t="shared" si="430"/>
        <v/>
      </c>
      <c r="AB2800" t="str">
        <f t="shared" si="431"/>
        <v/>
      </c>
      <c r="AC2800" t="str">
        <f t="shared" si="432"/>
        <v>628999007703</v>
      </c>
      <c r="AD2800" t="str">
        <f t="shared" si="433"/>
        <v>Halo+,+Visual+AI+5S+mendeteksi+Violation%3A+METALDET1-LINE+8</v>
      </c>
      <c r="AE2800" t="str">
        <f t="shared" si="434"/>
        <v>https://web.whatsapp.com/send/?phone=628999007703&amp;text=Halo+,+Visual+AI+5S+mendeteksi+Violation%3A+METALDET1-LINE+8&amp;type=phone_number&amp;app_absent=0</v>
      </c>
      <c r="AF2800" t="b">
        <f>IF(ISNA(VLOOKUP(D2800&amp;"-"&amp;AB2800, Ref_Kontak!$A:$E, 4, FALSE)), FALSE, TRUE)</f>
        <v>0</v>
      </c>
      <c r="AG2800" t="str">
        <f>_xlfn.IFNA(VLOOKUP(Z2800,Ref_Kontak!H:H,1,FALSE),"FALSE")</f>
        <v>628999007703</v>
      </c>
      <c r="AH2800" t="str">
        <f t="shared" si="435"/>
        <v>METALDET1-LINE 8</v>
      </c>
      <c r="AI2800">
        <f>IF(I2800="violation",COUNTIF($AH$1:AH2800,AH2800),0)</f>
        <v>1172</v>
      </c>
      <c r="AJ2800" t="str">
        <f t="shared" si="436"/>
        <v>violation-METALDET1</v>
      </c>
      <c r="AK2800">
        <f>IF(I2800="violation",COUNTIF($AJ$1:AJ2800,AJ2800),FALSE)</f>
        <v>2315</v>
      </c>
      <c r="AL2800">
        <f t="shared" si="437"/>
        <v>0</v>
      </c>
      <c r="AM2800">
        <f t="shared" si="438"/>
        <v>3</v>
      </c>
      <c r="AN2800" t="str">
        <f t="shared" si="439"/>
        <v>ALERT! 3 Violation founded @METALDET1</v>
      </c>
    </row>
    <row r="2801" spans="1:40">
      <c r="A2801" t="s">
        <v>120</v>
      </c>
      <c r="B2801" t="s">
        <v>121</v>
      </c>
      <c r="C2801" t="s">
        <v>1511</v>
      </c>
      <c r="D2801" t="s">
        <v>589</v>
      </c>
      <c r="E2801">
        <v>1</v>
      </c>
      <c r="G2801" t="s">
        <v>130</v>
      </c>
      <c r="I2801" t="s">
        <v>125</v>
      </c>
      <c r="Z2801" t="str">
        <f>IFERROR(MID(AA2801,FIND("-",H2801,1)+1,20),_xlfn.IFNA(VLOOKUP(F2801&amp;"-"&amp;AA2801,Ref_Kontak!$A:$E,4,FALSE),Ref_Kontak!$H$2))</f>
        <v>628999007703</v>
      </c>
      <c r="AA2801" t="str">
        <f t="shared" si="430"/>
        <v/>
      </c>
      <c r="AB2801" t="str">
        <f t="shared" si="431"/>
        <v/>
      </c>
      <c r="AC2801" t="str">
        <f t="shared" si="432"/>
        <v>628999007703</v>
      </c>
      <c r="AD2801" t="str">
        <f t="shared" si="433"/>
        <v>Halo+,+Visual+AI+5S+mendeteksi+Violation%3A+METALDET1-LINE+13</v>
      </c>
      <c r="AE2801" t="str">
        <f t="shared" si="434"/>
        <v>https://web.whatsapp.com/send/?phone=628999007703&amp;text=Halo+,+Visual+AI+5S+mendeteksi+Violation%3A+METALDET1-LINE+13&amp;type=phone_number&amp;app_absent=0</v>
      </c>
      <c r="AF2801" t="b">
        <f>IF(ISNA(VLOOKUP(D2801&amp;"-"&amp;AB2801, Ref_Kontak!$A:$E, 4, FALSE)), FALSE, TRUE)</f>
        <v>0</v>
      </c>
      <c r="AG2801" t="str">
        <f>_xlfn.IFNA(VLOOKUP(Z2801,Ref_Kontak!H:H,1,FALSE),"FALSE")</f>
        <v>628999007703</v>
      </c>
      <c r="AH2801" t="str">
        <f t="shared" si="435"/>
        <v>METALDET1-LINE 13</v>
      </c>
      <c r="AI2801">
        <f>IF(I2801="violation",COUNTIF($AH$1:AH2801,AH2801),0)</f>
        <v>983</v>
      </c>
      <c r="AJ2801" t="str">
        <f t="shared" si="436"/>
        <v>violation-METALDET1</v>
      </c>
      <c r="AK2801">
        <f>IF(I2801="violation",COUNTIF($AJ$1:AJ2801,AJ2801),FALSE)</f>
        <v>2316</v>
      </c>
      <c r="AL2801">
        <f t="shared" si="437"/>
        <v>0</v>
      </c>
      <c r="AM2801">
        <f t="shared" si="438"/>
        <v>3</v>
      </c>
      <c r="AN2801" t="str">
        <f t="shared" si="439"/>
        <v>ALERT! 3 Violation founded @METALDET1</v>
      </c>
    </row>
    <row r="2802" spans="1:40">
      <c r="A2802" t="s">
        <v>120</v>
      </c>
      <c r="B2802" t="s">
        <v>121</v>
      </c>
      <c r="C2802" t="s">
        <v>1511</v>
      </c>
      <c r="D2802" t="s">
        <v>129</v>
      </c>
      <c r="E2802">
        <v>1</v>
      </c>
      <c r="G2802" t="s">
        <v>130</v>
      </c>
      <c r="I2802" t="s">
        <v>125</v>
      </c>
      <c r="Z2802" t="str">
        <f>IFERROR(MID(AA2802,FIND("-",H2802,1)+1,20),_xlfn.IFNA(VLOOKUP(F2802&amp;"-"&amp;AA2802,Ref_Kontak!$A:$E,4,FALSE),Ref_Kontak!$H$2))</f>
        <v>628999007703</v>
      </c>
      <c r="AA2802" t="str">
        <f t="shared" si="430"/>
        <v/>
      </c>
      <c r="AB2802" t="str">
        <f t="shared" si="431"/>
        <v/>
      </c>
      <c r="AC2802" t="str">
        <f t="shared" si="432"/>
        <v>628999007703</v>
      </c>
      <c r="AD2802" t="str">
        <f t="shared" si="433"/>
        <v>Halo+,+Visual+AI+5S+mendeteksi+Violation%3A+METALDET1-LINE+8</v>
      </c>
      <c r="AE2802" t="str">
        <f t="shared" si="434"/>
        <v>https://web.whatsapp.com/send/?phone=628999007703&amp;text=Halo+,+Visual+AI+5S+mendeteksi+Violation%3A+METALDET1-LINE+8&amp;type=phone_number&amp;app_absent=0</v>
      </c>
      <c r="AF2802" t="b">
        <f>IF(ISNA(VLOOKUP(D2802&amp;"-"&amp;AB2802, Ref_Kontak!$A:$E, 4, FALSE)), FALSE, TRUE)</f>
        <v>0</v>
      </c>
      <c r="AG2802" t="str">
        <f>_xlfn.IFNA(VLOOKUP(Z2802,Ref_Kontak!H:H,1,FALSE),"FALSE")</f>
        <v>628999007703</v>
      </c>
      <c r="AH2802" t="str">
        <f t="shared" si="435"/>
        <v>METALDET1-LINE 8</v>
      </c>
      <c r="AI2802">
        <f>IF(I2802="violation",COUNTIF($AH$1:AH2802,AH2802),0)</f>
        <v>1173</v>
      </c>
      <c r="AJ2802" t="str">
        <f t="shared" si="436"/>
        <v>violation-METALDET1</v>
      </c>
      <c r="AK2802">
        <f>IF(I2802="violation",COUNTIF($AJ$1:AJ2802,AJ2802),FALSE)</f>
        <v>2317</v>
      </c>
      <c r="AL2802">
        <f t="shared" si="437"/>
        <v>0</v>
      </c>
      <c r="AM2802">
        <f t="shared" si="438"/>
        <v>3</v>
      </c>
      <c r="AN2802" t="str">
        <f t="shared" si="439"/>
        <v>ALERT! 3 Violation founded @METALDET1</v>
      </c>
    </row>
    <row r="2803" spans="1:40">
      <c r="A2803" t="s">
        <v>120</v>
      </c>
      <c r="B2803" t="s">
        <v>121</v>
      </c>
      <c r="C2803" t="s">
        <v>1511</v>
      </c>
      <c r="D2803" t="s">
        <v>52</v>
      </c>
      <c r="E2803">
        <v>1</v>
      </c>
      <c r="G2803" t="s">
        <v>130</v>
      </c>
      <c r="I2803" t="s">
        <v>125</v>
      </c>
      <c r="Z2803" t="str">
        <f>IFERROR(MID(AA2803,FIND("-",H2803,1)+1,20),_xlfn.IFNA(VLOOKUP(F2803&amp;"-"&amp;AA2803,Ref_Kontak!$A:$E,4,FALSE),Ref_Kontak!$H$2))</f>
        <v>628999007703</v>
      </c>
      <c r="AA2803" t="str">
        <f t="shared" si="430"/>
        <v/>
      </c>
      <c r="AB2803" t="str">
        <f t="shared" si="431"/>
        <v/>
      </c>
      <c r="AC2803" t="str">
        <f t="shared" si="432"/>
        <v>628999007703</v>
      </c>
      <c r="AD2803" t="str">
        <f t="shared" si="433"/>
        <v>Halo+,+Visual+AI+5S+mendeteksi+Violation%3A+METALDET1-LINE+14</v>
      </c>
      <c r="AE2803" t="str">
        <f t="shared" si="434"/>
        <v>https://web.whatsapp.com/send/?phone=628999007703&amp;text=Halo+,+Visual+AI+5S+mendeteksi+Violation%3A+METALDET1-LINE+14&amp;type=phone_number&amp;app_absent=0</v>
      </c>
      <c r="AF2803" t="b">
        <f>IF(ISNA(VLOOKUP(D2803&amp;"-"&amp;AB2803, Ref_Kontak!$A:$E, 4, FALSE)), FALSE, TRUE)</f>
        <v>0</v>
      </c>
      <c r="AG2803" t="str">
        <f>_xlfn.IFNA(VLOOKUP(Z2803,Ref_Kontak!H:H,1,FALSE),"FALSE")</f>
        <v>628999007703</v>
      </c>
      <c r="AH2803" t="str">
        <f t="shared" si="435"/>
        <v>METALDET1-LINE 14</v>
      </c>
      <c r="AI2803">
        <f>IF(I2803="violation",COUNTIF($AH$1:AH2803,AH2803),0)</f>
        <v>163</v>
      </c>
      <c r="AJ2803" t="str">
        <f t="shared" si="436"/>
        <v>violation-METALDET1</v>
      </c>
      <c r="AK2803">
        <f>IF(I2803="violation",COUNTIF($AJ$1:AJ2803,AJ2803),FALSE)</f>
        <v>2318</v>
      </c>
      <c r="AL2803">
        <f t="shared" si="437"/>
        <v>0</v>
      </c>
      <c r="AM2803">
        <f t="shared" si="438"/>
        <v>3</v>
      </c>
      <c r="AN2803" t="str">
        <f t="shared" si="439"/>
        <v>ALERT! 3 Violation founded @METALDET1</v>
      </c>
    </row>
    <row r="2804" spans="1:40">
      <c r="A2804" t="s">
        <v>120</v>
      </c>
      <c r="B2804" t="s">
        <v>121</v>
      </c>
      <c r="C2804" t="s">
        <v>1511</v>
      </c>
      <c r="D2804" t="s">
        <v>52</v>
      </c>
      <c r="E2804">
        <v>1</v>
      </c>
      <c r="G2804" t="s">
        <v>130</v>
      </c>
      <c r="I2804" t="s">
        <v>125</v>
      </c>
      <c r="Z2804" t="str">
        <f>IFERROR(MID(AA2804,FIND("-",H2804,1)+1,20),_xlfn.IFNA(VLOOKUP(F2804&amp;"-"&amp;AA2804,Ref_Kontak!$A:$E,4,FALSE),Ref_Kontak!$H$2))</f>
        <v>628999007703</v>
      </c>
      <c r="AA2804" t="str">
        <f t="shared" si="430"/>
        <v/>
      </c>
      <c r="AB2804" t="str">
        <f t="shared" si="431"/>
        <v/>
      </c>
      <c r="AC2804" t="str">
        <f t="shared" si="432"/>
        <v>628999007703</v>
      </c>
      <c r="AD2804" t="str">
        <f t="shared" si="433"/>
        <v>Halo+,+Visual+AI+5S+mendeteksi+Violation%3A+METALDET1-LINE+14</v>
      </c>
      <c r="AE2804" t="str">
        <f t="shared" si="434"/>
        <v>https://web.whatsapp.com/send/?phone=628999007703&amp;text=Halo+,+Visual+AI+5S+mendeteksi+Violation%3A+METALDET1-LINE+14&amp;type=phone_number&amp;app_absent=0</v>
      </c>
      <c r="AF2804" t="b">
        <f>IF(ISNA(VLOOKUP(D2804&amp;"-"&amp;AB2804, Ref_Kontak!$A:$E, 4, FALSE)), FALSE, TRUE)</f>
        <v>0</v>
      </c>
      <c r="AG2804" t="str">
        <f>_xlfn.IFNA(VLOOKUP(Z2804,Ref_Kontak!H:H,1,FALSE),"FALSE")</f>
        <v>628999007703</v>
      </c>
      <c r="AH2804" t="str">
        <f t="shared" si="435"/>
        <v>METALDET1-LINE 14</v>
      </c>
      <c r="AI2804">
        <f>IF(I2804="violation",COUNTIF($AH$1:AH2804,AH2804),0)</f>
        <v>164</v>
      </c>
      <c r="AJ2804" t="str">
        <f t="shared" si="436"/>
        <v>violation-METALDET1</v>
      </c>
      <c r="AK2804">
        <f>IF(I2804="violation",COUNTIF($AJ$1:AJ2804,AJ2804),FALSE)</f>
        <v>2319</v>
      </c>
      <c r="AL2804">
        <f t="shared" si="437"/>
        <v>0</v>
      </c>
      <c r="AM2804">
        <f t="shared" si="438"/>
        <v>3</v>
      </c>
      <c r="AN2804" t="str">
        <f t="shared" si="439"/>
        <v>ALERT! 3 Violation founded @METALDET1</v>
      </c>
    </row>
    <row r="2805" spans="1:40">
      <c r="A2805" t="s">
        <v>120</v>
      </c>
      <c r="B2805" t="s">
        <v>121</v>
      </c>
      <c r="C2805" t="s">
        <v>1512</v>
      </c>
      <c r="D2805" t="s">
        <v>129</v>
      </c>
      <c r="E2805">
        <v>1</v>
      </c>
      <c r="G2805" t="s">
        <v>130</v>
      </c>
      <c r="I2805" t="s">
        <v>125</v>
      </c>
      <c r="Z2805" t="str">
        <f>IFERROR(MID(AA2805,FIND("-",H2805,1)+1,20),_xlfn.IFNA(VLOOKUP(F2805&amp;"-"&amp;AA2805,Ref_Kontak!$A:$E,4,FALSE),Ref_Kontak!$H$2))</f>
        <v>628999007703</v>
      </c>
      <c r="AA2805" t="str">
        <f t="shared" si="430"/>
        <v/>
      </c>
      <c r="AB2805" t="str">
        <f t="shared" si="431"/>
        <v/>
      </c>
      <c r="AC2805" t="str">
        <f t="shared" si="432"/>
        <v>628999007703</v>
      </c>
      <c r="AD2805" t="str">
        <f t="shared" si="433"/>
        <v>Halo+,+Visual+AI+5S+mendeteksi+Violation%3A+METALDET1-LINE+8</v>
      </c>
      <c r="AE2805" t="str">
        <f t="shared" si="434"/>
        <v>https://web.whatsapp.com/send/?phone=628999007703&amp;text=Halo+,+Visual+AI+5S+mendeteksi+Violation%3A+METALDET1-LINE+8&amp;type=phone_number&amp;app_absent=0</v>
      </c>
      <c r="AF2805" t="b">
        <f>IF(ISNA(VLOOKUP(D2805&amp;"-"&amp;AB2805, Ref_Kontak!$A:$E, 4, FALSE)), FALSE, TRUE)</f>
        <v>0</v>
      </c>
      <c r="AG2805" t="str">
        <f>_xlfn.IFNA(VLOOKUP(Z2805,Ref_Kontak!H:H,1,FALSE),"FALSE")</f>
        <v>628999007703</v>
      </c>
      <c r="AH2805" t="str">
        <f t="shared" si="435"/>
        <v>METALDET1-LINE 8</v>
      </c>
      <c r="AI2805">
        <f>IF(I2805="violation",COUNTIF($AH$1:AH2805,AH2805),0)</f>
        <v>1174</v>
      </c>
      <c r="AJ2805" t="str">
        <f t="shared" si="436"/>
        <v>violation-METALDET1</v>
      </c>
      <c r="AK2805">
        <f>IF(I2805="violation",COUNTIF($AJ$1:AJ2805,AJ2805),FALSE)</f>
        <v>2320</v>
      </c>
      <c r="AL2805">
        <f t="shared" si="437"/>
        <v>0</v>
      </c>
      <c r="AM2805">
        <f t="shared" si="438"/>
        <v>3</v>
      </c>
      <c r="AN2805" t="str">
        <f t="shared" si="439"/>
        <v>ALERT! 3 Violation founded @METALDET1</v>
      </c>
    </row>
    <row r="2806" spans="1:40">
      <c r="A2806" t="s">
        <v>120</v>
      </c>
      <c r="B2806" t="s">
        <v>121</v>
      </c>
      <c r="C2806" t="s">
        <v>1512</v>
      </c>
      <c r="D2806" t="s">
        <v>589</v>
      </c>
      <c r="E2806">
        <v>1</v>
      </c>
      <c r="G2806" t="s">
        <v>130</v>
      </c>
      <c r="I2806" t="s">
        <v>125</v>
      </c>
      <c r="Z2806" t="str">
        <f>IFERROR(MID(AA2806,FIND("-",H2806,1)+1,20),_xlfn.IFNA(VLOOKUP(F2806&amp;"-"&amp;AA2806,Ref_Kontak!$A:$E,4,FALSE),Ref_Kontak!$H$2))</f>
        <v>628999007703</v>
      </c>
      <c r="AA2806" t="str">
        <f t="shared" si="430"/>
        <v/>
      </c>
      <c r="AB2806" t="str">
        <f t="shared" si="431"/>
        <v/>
      </c>
      <c r="AC2806" t="str">
        <f t="shared" si="432"/>
        <v>628999007703</v>
      </c>
      <c r="AD2806" t="str">
        <f t="shared" si="433"/>
        <v>Halo+,+Visual+AI+5S+mendeteksi+Violation%3A+METALDET1-LINE+13</v>
      </c>
      <c r="AE2806" t="str">
        <f t="shared" si="434"/>
        <v>https://web.whatsapp.com/send/?phone=628999007703&amp;text=Halo+,+Visual+AI+5S+mendeteksi+Violation%3A+METALDET1-LINE+13&amp;type=phone_number&amp;app_absent=0</v>
      </c>
      <c r="AF2806" t="b">
        <f>IF(ISNA(VLOOKUP(D2806&amp;"-"&amp;AB2806, Ref_Kontak!$A:$E, 4, FALSE)), FALSE, TRUE)</f>
        <v>0</v>
      </c>
      <c r="AG2806" t="str">
        <f>_xlfn.IFNA(VLOOKUP(Z2806,Ref_Kontak!H:H,1,FALSE),"FALSE")</f>
        <v>628999007703</v>
      </c>
      <c r="AH2806" t="str">
        <f t="shared" si="435"/>
        <v>METALDET1-LINE 13</v>
      </c>
      <c r="AI2806">
        <f>IF(I2806="violation",COUNTIF($AH$1:AH2806,AH2806),0)</f>
        <v>984</v>
      </c>
      <c r="AJ2806" t="str">
        <f t="shared" si="436"/>
        <v>violation-METALDET1</v>
      </c>
      <c r="AK2806">
        <f>IF(I2806="violation",COUNTIF($AJ$1:AJ2806,AJ2806),FALSE)</f>
        <v>2321</v>
      </c>
      <c r="AL2806">
        <f t="shared" si="437"/>
        <v>0</v>
      </c>
      <c r="AM2806">
        <f t="shared" si="438"/>
        <v>3</v>
      </c>
      <c r="AN2806" t="str">
        <f t="shared" si="439"/>
        <v>ALERT! 3 Violation founded @METALDET1</v>
      </c>
    </row>
    <row r="2807" spans="1:40">
      <c r="A2807" t="s">
        <v>120</v>
      </c>
      <c r="B2807" t="s">
        <v>121</v>
      </c>
      <c r="C2807" t="s">
        <v>1512</v>
      </c>
      <c r="D2807" t="s">
        <v>52</v>
      </c>
      <c r="E2807">
        <v>1</v>
      </c>
      <c r="G2807" t="s">
        <v>130</v>
      </c>
      <c r="I2807" t="s">
        <v>125</v>
      </c>
      <c r="Z2807" t="str">
        <f>IFERROR(MID(AA2807,FIND("-",H2807,1)+1,20),_xlfn.IFNA(VLOOKUP(F2807&amp;"-"&amp;AA2807,Ref_Kontak!$A:$E,4,FALSE),Ref_Kontak!$H$2))</f>
        <v>628999007703</v>
      </c>
      <c r="AA2807" t="str">
        <f t="shared" si="430"/>
        <v/>
      </c>
      <c r="AB2807" t="str">
        <f t="shared" si="431"/>
        <v/>
      </c>
      <c r="AC2807" t="str">
        <f t="shared" si="432"/>
        <v>628999007703</v>
      </c>
      <c r="AD2807" t="str">
        <f t="shared" si="433"/>
        <v>Halo+,+Visual+AI+5S+mendeteksi+Violation%3A+METALDET1-LINE+14</v>
      </c>
      <c r="AE2807" t="str">
        <f t="shared" si="434"/>
        <v>https://web.whatsapp.com/send/?phone=628999007703&amp;text=Halo+,+Visual+AI+5S+mendeteksi+Violation%3A+METALDET1-LINE+14&amp;type=phone_number&amp;app_absent=0</v>
      </c>
      <c r="AF2807" t="b">
        <f>IF(ISNA(VLOOKUP(D2807&amp;"-"&amp;AB2807, Ref_Kontak!$A:$E, 4, FALSE)), FALSE, TRUE)</f>
        <v>0</v>
      </c>
      <c r="AG2807" t="str">
        <f>_xlfn.IFNA(VLOOKUP(Z2807,Ref_Kontak!H:H,1,FALSE),"FALSE")</f>
        <v>628999007703</v>
      </c>
      <c r="AH2807" t="str">
        <f t="shared" si="435"/>
        <v>METALDET1-LINE 14</v>
      </c>
      <c r="AI2807">
        <f>IF(I2807="violation",COUNTIF($AH$1:AH2807,AH2807),0)</f>
        <v>165</v>
      </c>
      <c r="AJ2807" t="str">
        <f t="shared" si="436"/>
        <v>violation-METALDET1</v>
      </c>
      <c r="AK2807">
        <f>IF(I2807="violation",COUNTIF($AJ$1:AJ2807,AJ2807),FALSE)</f>
        <v>2322</v>
      </c>
      <c r="AL2807">
        <f t="shared" si="437"/>
        <v>0</v>
      </c>
      <c r="AM2807">
        <f t="shared" si="438"/>
        <v>3</v>
      </c>
      <c r="AN2807" t="str">
        <f t="shared" si="439"/>
        <v>ALERT! 3 Violation founded @METALDET1</v>
      </c>
    </row>
    <row r="2808" spans="1:40">
      <c r="A2808" t="s">
        <v>120</v>
      </c>
      <c r="B2808" t="s">
        <v>121</v>
      </c>
      <c r="C2808" t="s">
        <v>1513</v>
      </c>
      <c r="D2808" t="s">
        <v>129</v>
      </c>
      <c r="E2808">
        <v>1</v>
      </c>
      <c r="G2808" t="s">
        <v>130</v>
      </c>
      <c r="I2808" t="s">
        <v>125</v>
      </c>
      <c r="Z2808" t="str">
        <f>IFERROR(MID(AA2808,FIND("-",H2808,1)+1,20),_xlfn.IFNA(VLOOKUP(F2808&amp;"-"&amp;AA2808,Ref_Kontak!$A:$E,4,FALSE),Ref_Kontak!$H$2))</f>
        <v>628999007703</v>
      </c>
      <c r="AA2808" t="str">
        <f t="shared" si="430"/>
        <v/>
      </c>
      <c r="AB2808" t="str">
        <f t="shared" si="431"/>
        <v/>
      </c>
      <c r="AC2808" t="str">
        <f t="shared" si="432"/>
        <v>628999007703</v>
      </c>
      <c r="AD2808" t="str">
        <f t="shared" si="433"/>
        <v>Halo+,+Visual+AI+5S+mendeteksi+Violation%3A+METALDET1-LINE+8</v>
      </c>
      <c r="AE2808" t="str">
        <f t="shared" si="434"/>
        <v>https://web.whatsapp.com/send/?phone=628999007703&amp;text=Halo+,+Visual+AI+5S+mendeteksi+Violation%3A+METALDET1-LINE+8&amp;type=phone_number&amp;app_absent=0</v>
      </c>
      <c r="AF2808" t="b">
        <f>IF(ISNA(VLOOKUP(D2808&amp;"-"&amp;AB2808, Ref_Kontak!$A:$E, 4, FALSE)), FALSE, TRUE)</f>
        <v>0</v>
      </c>
      <c r="AG2808" t="str">
        <f>_xlfn.IFNA(VLOOKUP(Z2808,Ref_Kontak!H:H,1,FALSE),"FALSE")</f>
        <v>628999007703</v>
      </c>
      <c r="AH2808" t="str">
        <f t="shared" si="435"/>
        <v>METALDET1-LINE 8</v>
      </c>
      <c r="AI2808">
        <f>IF(I2808="violation",COUNTIF($AH$1:AH2808,AH2808),0)</f>
        <v>1175</v>
      </c>
      <c r="AJ2808" t="str">
        <f t="shared" si="436"/>
        <v>violation-METALDET1</v>
      </c>
      <c r="AK2808">
        <f>IF(I2808="violation",COUNTIF($AJ$1:AJ2808,AJ2808),FALSE)</f>
        <v>2323</v>
      </c>
      <c r="AL2808">
        <f t="shared" si="437"/>
        <v>0</v>
      </c>
      <c r="AM2808">
        <f t="shared" si="438"/>
        <v>3</v>
      </c>
      <c r="AN2808" t="str">
        <f t="shared" si="439"/>
        <v>ALERT! 3 Violation founded @METALDET1</v>
      </c>
    </row>
    <row r="2809" spans="1:40">
      <c r="A2809" t="s">
        <v>120</v>
      </c>
      <c r="B2809" t="s">
        <v>121</v>
      </c>
      <c r="C2809" t="s">
        <v>1514</v>
      </c>
      <c r="D2809" t="s">
        <v>589</v>
      </c>
      <c r="E2809">
        <v>1</v>
      </c>
      <c r="G2809" t="s">
        <v>130</v>
      </c>
      <c r="I2809" t="s">
        <v>125</v>
      </c>
      <c r="Z2809" t="str">
        <f>IFERROR(MID(AA2809,FIND("-",H2809,1)+1,20),_xlfn.IFNA(VLOOKUP(F2809&amp;"-"&amp;AA2809,Ref_Kontak!$A:$E,4,FALSE),Ref_Kontak!$H$2))</f>
        <v>628999007703</v>
      </c>
      <c r="AA2809" t="str">
        <f t="shared" si="430"/>
        <v/>
      </c>
      <c r="AB2809" t="str">
        <f t="shared" si="431"/>
        <v/>
      </c>
      <c r="AC2809" t="str">
        <f t="shared" si="432"/>
        <v>628999007703</v>
      </c>
      <c r="AD2809" t="str">
        <f t="shared" si="433"/>
        <v>Halo+,+Visual+AI+5S+mendeteksi+Violation%3A+METALDET1-LINE+13</v>
      </c>
      <c r="AE2809" t="str">
        <f t="shared" si="434"/>
        <v>https://web.whatsapp.com/send/?phone=628999007703&amp;text=Halo+,+Visual+AI+5S+mendeteksi+Violation%3A+METALDET1-LINE+13&amp;type=phone_number&amp;app_absent=0</v>
      </c>
      <c r="AF2809" t="b">
        <f>IF(ISNA(VLOOKUP(D2809&amp;"-"&amp;AB2809, Ref_Kontak!$A:$E, 4, FALSE)), FALSE, TRUE)</f>
        <v>0</v>
      </c>
      <c r="AG2809" t="str">
        <f>_xlfn.IFNA(VLOOKUP(Z2809,Ref_Kontak!H:H,1,FALSE),"FALSE")</f>
        <v>628999007703</v>
      </c>
      <c r="AH2809" t="str">
        <f t="shared" si="435"/>
        <v>METALDET1-LINE 13</v>
      </c>
      <c r="AI2809">
        <f>IF(I2809="violation",COUNTIF($AH$1:AH2809,AH2809),0)</f>
        <v>985</v>
      </c>
      <c r="AJ2809" t="str">
        <f t="shared" si="436"/>
        <v>violation-METALDET1</v>
      </c>
      <c r="AK2809">
        <f>IF(I2809="violation",COUNTIF($AJ$1:AJ2809,AJ2809),FALSE)</f>
        <v>2324</v>
      </c>
      <c r="AL2809">
        <f t="shared" si="437"/>
        <v>0</v>
      </c>
      <c r="AM2809">
        <f t="shared" si="438"/>
        <v>3</v>
      </c>
      <c r="AN2809" t="str">
        <f t="shared" si="439"/>
        <v>ALERT! 3 Violation founded @METALDET1</v>
      </c>
    </row>
    <row r="2810" spans="1:40">
      <c r="A2810" t="s">
        <v>120</v>
      </c>
      <c r="B2810" t="s">
        <v>121</v>
      </c>
      <c r="C2810" t="s">
        <v>1514</v>
      </c>
      <c r="D2810" t="s">
        <v>129</v>
      </c>
      <c r="E2810">
        <v>1</v>
      </c>
      <c r="G2810" t="s">
        <v>130</v>
      </c>
      <c r="I2810" t="s">
        <v>125</v>
      </c>
      <c r="Z2810" t="str">
        <f>IFERROR(MID(AA2810,FIND("-",H2810,1)+1,20),_xlfn.IFNA(VLOOKUP(F2810&amp;"-"&amp;AA2810,Ref_Kontak!$A:$E,4,FALSE),Ref_Kontak!$H$2))</f>
        <v>628999007703</v>
      </c>
      <c r="AA2810" t="str">
        <f t="shared" si="430"/>
        <v/>
      </c>
      <c r="AB2810" t="str">
        <f t="shared" si="431"/>
        <v/>
      </c>
      <c r="AC2810" t="str">
        <f t="shared" si="432"/>
        <v>628999007703</v>
      </c>
      <c r="AD2810" t="str">
        <f t="shared" si="433"/>
        <v>Halo+,+Visual+AI+5S+mendeteksi+Violation%3A+METALDET1-LINE+8</v>
      </c>
      <c r="AE2810" t="str">
        <f t="shared" si="434"/>
        <v>https://web.whatsapp.com/send/?phone=628999007703&amp;text=Halo+,+Visual+AI+5S+mendeteksi+Violation%3A+METALDET1-LINE+8&amp;type=phone_number&amp;app_absent=0</v>
      </c>
      <c r="AF2810" t="b">
        <f>IF(ISNA(VLOOKUP(D2810&amp;"-"&amp;AB2810, Ref_Kontak!$A:$E, 4, FALSE)), FALSE, TRUE)</f>
        <v>0</v>
      </c>
      <c r="AG2810" t="str">
        <f>_xlfn.IFNA(VLOOKUP(Z2810,Ref_Kontak!H:H,1,FALSE),"FALSE")</f>
        <v>628999007703</v>
      </c>
      <c r="AH2810" t="str">
        <f t="shared" si="435"/>
        <v>METALDET1-LINE 8</v>
      </c>
      <c r="AI2810">
        <f>IF(I2810="violation",COUNTIF($AH$1:AH2810,AH2810),0)</f>
        <v>1176</v>
      </c>
      <c r="AJ2810" t="str">
        <f t="shared" si="436"/>
        <v>violation-METALDET1</v>
      </c>
      <c r="AK2810">
        <f>IF(I2810="violation",COUNTIF($AJ$1:AJ2810,AJ2810),FALSE)</f>
        <v>2325</v>
      </c>
      <c r="AL2810">
        <f t="shared" si="437"/>
        <v>0</v>
      </c>
      <c r="AM2810">
        <f t="shared" si="438"/>
        <v>3</v>
      </c>
      <c r="AN2810" t="str">
        <f t="shared" si="439"/>
        <v>ALERT! 3 Violation founded @METALDET1</v>
      </c>
    </row>
    <row r="2811" spans="1:40">
      <c r="A2811" t="s">
        <v>120</v>
      </c>
      <c r="B2811" t="s">
        <v>121</v>
      </c>
      <c r="C2811" t="s">
        <v>1514</v>
      </c>
      <c r="D2811" t="s">
        <v>52</v>
      </c>
      <c r="E2811">
        <v>1</v>
      </c>
      <c r="G2811" t="s">
        <v>130</v>
      </c>
      <c r="I2811" t="s">
        <v>125</v>
      </c>
      <c r="Z2811" t="str">
        <f>IFERROR(MID(AA2811,FIND("-",H2811,1)+1,20),_xlfn.IFNA(VLOOKUP(F2811&amp;"-"&amp;AA2811,Ref_Kontak!$A:$E,4,FALSE),Ref_Kontak!$H$2))</f>
        <v>628999007703</v>
      </c>
      <c r="AA2811" t="str">
        <f t="shared" si="430"/>
        <v/>
      </c>
      <c r="AB2811" t="str">
        <f t="shared" si="431"/>
        <v/>
      </c>
      <c r="AC2811" t="str">
        <f t="shared" si="432"/>
        <v>628999007703</v>
      </c>
      <c r="AD2811" t="str">
        <f t="shared" si="433"/>
        <v>Halo+,+Visual+AI+5S+mendeteksi+Violation%3A+METALDET1-LINE+14</v>
      </c>
      <c r="AE2811" t="str">
        <f t="shared" si="434"/>
        <v>https://web.whatsapp.com/send/?phone=628999007703&amp;text=Halo+,+Visual+AI+5S+mendeteksi+Violation%3A+METALDET1-LINE+14&amp;type=phone_number&amp;app_absent=0</v>
      </c>
      <c r="AF2811" t="b">
        <f>IF(ISNA(VLOOKUP(D2811&amp;"-"&amp;AB2811, Ref_Kontak!$A:$E, 4, FALSE)), FALSE, TRUE)</f>
        <v>0</v>
      </c>
      <c r="AG2811" t="str">
        <f>_xlfn.IFNA(VLOOKUP(Z2811,Ref_Kontak!H:H,1,FALSE),"FALSE")</f>
        <v>628999007703</v>
      </c>
      <c r="AH2811" t="str">
        <f t="shared" si="435"/>
        <v>METALDET1-LINE 14</v>
      </c>
      <c r="AI2811">
        <f>IF(I2811="violation",COUNTIF($AH$1:AH2811,AH2811),0)</f>
        <v>166</v>
      </c>
      <c r="AJ2811" t="str">
        <f t="shared" si="436"/>
        <v>violation-METALDET1</v>
      </c>
      <c r="AK2811">
        <f>IF(I2811="violation",COUNTIF($AJ$1:AJ2811,AJ2811),FALSE)</f>
        <v>2326</v>
      </c>
      <c r="AL2811">
        <f t="shared" si="437"/>
        <v>0</v>
      </c>
      <c r="AM2811">
        <f t="shared" si="438"/>
        <v>3</v>
      </c>
      <c r="AN2811" t="str">
        <f t="shared" si="439"/>
        <v>ALERT! 3 Violation founded @METALDET1</v>
      </c>
    </row>
    <row r="2812" spans="1:40">
      <c r="A2812" t="s">
        <v>120</v>
      </c>
      <c r="B2812" t="s">
        <v>121</v>
      </c>
      <c r="C2812" t="s">
        <v>1514</v>
      </c>
      <c r="D2812" t="s">
        <v>589</v>
      </c>
      <c r="E2812">
        <v>1</v>
      </c>
      <c r="G2812" t="s">
        <v>130</v>
      </c>
      <c r="I2812" t="s">
        <v>125</v>
      </c>
      <c r="Z2812" t="str">
        <f>IFERROR(MID(AA2812,FIND("-",H2812,1)+1,20),_xlfn.IFNA(VLOOKUP(F2812&amp;"-"&amp;AA2812,Ref_Kontak!$A:$E,4,FALSE),Ref_Kontak!$H$2))</f>
        <v>628999007703</v>
      </c>
      <c r="AA2812" t="str">
        <f t="shared" si="430"/>
        <v/>
      </c>
      <c r="AB2812" t="str">
        <f t="shared" si="431"/>
        <v/>
      </c>
      <c r="AC2812" t="str">
        <f t="shared" si="432"/>
        <v>628999007703</v>
      </c>
      <c r="AD2812" t="str">
        <f t="shared" si="433"/>
        <v>Halo+,+Visual+AI+5S+mendeteksi+Violation%3A+METALDET1-LINE+13</v>
      </c>
      <c r="AE2812" t="str">
        <f t="shared" si="434"/>
        <v>https://web.whatsapp.com/send/?phone=628999007703&amp;text=Halo+,+Visual+AI+5S+mendeteksi+Violation%3A+METALDET1-LINE+13&amp;type=phone_number&amp;app_absent=0</v>
      </c>
      <c r="AF2812" t="b">
        <f>IF(ISNA(VLOOKUP(D2812&amp;"-"&amp;AB2812, Ref_Kontak!$A:$E, 4, FALSE)), FALSE, TRUE)</f>
        <v>0</v>
      </c>
      <c r="AG2812" t="str">
        <f>_xlfn.IFNA(VLOOKUP(Z2812,Ref_Kontak!H:H,1,FALSE),"FALSE")</f>
        <v>628999007703</v>
      </c>
      <c r="AH2812" t="str">
        <f t="shared" si="435"/>
        <v>METALDET1-LINE 13</v>
      </c>
      <c r="AI2812">
        <f>IF(I2812="violation",COUNTIF($AH$1:AH2812,AH2812),0)</f>
        <v>986</v>
      </c>
      <c r="AJ2812" t="str">
        <f t="shared" si="436"/>
        <v>violation-METALDET1</v>
      </c>
      <c r="AK2812">
        <f>IF(I2812="violation",COUNTIF($AJ$1:AJ2812,AJ2812),FALSE)</f>
        <v>2327</v>
      </c>
      <c r="AL2812">
        <f t="shared" si="437"/>
        <v>0</v>
      </c>
      <c r="AM2812">
        <f t="shared" si="438"/>
        <v>3</v>
      </c>
      <c r="AN2812" t="str">
        <f t="shared" si="439"/>
        <v>ALERT! 3 Violation founded @METALDET1</v>
      </c>
    </row>
    <row r="2813" spans="1:40">
      <c r="A2813" t="s">
        <v>120</v>
      </c>
      <c r="B2813" t="s">
        <v>121</v>
      </c>
      <c r="C2813" t="s">
        <v>1514</v>
      </c>
      <c r="D2813" t="s">
        <v>52</v>
      </c>
      <c r="E2813">
        <v>1</v>
      </c>
      <c r="G2813" t="s">
        <v>130</v>
      </c>
      <c r="I2813" t="s">
        <v>125</v>
      </c>
      <c r="Z2813" t="str">
        <f>IFERROR(MID(AA2813,FIND("-",H2813,1)+1,20),_xlfn.IFNA(VLOOKUP(F2813&amp;"-"&amp;AA2813,Ref_Kontak!$A:$E,4,FALSE),Ref_Kontak!$H$2))</f>
        <v>628999007703</v>
      </c>
      <c r="AA2813" t="str">
        <f t="shared" si="430"/>
        <v/>
      </c>
      <c r="AB2813" t="str">
        <f t="shared" si="431"/>
        <v/>
      </c>
      <c r="AC2813" t="str">
        <f t="shared" si="432"/>
        <v>628999007703</v>
      </c>
      <c r="AD2813" t="str">
        <f t="shared" si="433"/>
        <v>Halo+,+Visual+AI+5S+mendeteksi+Violation%3A+METALDET1-LINE+14</v>
      </c>
      <c r="AE2813" t="str">
        <f t="shared" si="434"/>
        <v>https://web.whatsapp.com/send/?phone=628999007703&amp;text=Halo+,+Visual+AI+5S+mendeteksi+Violation%3A+METALDET1-LINE+14&amp;type=phone_number&amp;app_absent=0</v>
      </c>
      <c r="AF2813" t="b">
        <f>IF(ISNA(VLOOKUP(D2813&amp;"-"&amp;AB2813, Ref_Kontak!$A:$E, 4, FALSE)), FALSE, TRUE)</f>
        <v>0</v>
      </c>
      <c r="AG2813" t="str">
        <f>_xlfn.IFNA(VLOOKUP(Z2813,Ref_Kontak!H:H,1,FALSE),"FALSE")</f>
        <v>628999007703</v>
      </c>
      <c r="AH2813" t="str">
        <f t="shared" si="435"/>
        <v>METALDET1-LINE 14</v>
      </c>
      <c r="AI2813">
        <f>IF(I2813="violation",COUNTIF($AH$1:AH2813,AH2813),0)</f>
        <v>167</v>
      </c>
      <c r="AJ2813" t="str">
        <f t="shared" si="436"/>
        <v>violation-METALDET1</v>
      </c>
      <c r="AK2813">
        <f>IF(I2813="violation",COUNTIF($AJ$1:AJ2813,AJ2813),FALSE)</f>
        <v>2328</v>
      </c>
      <c r="AL2813">
        <f t="shared" si="437"/>
        <v>0</v>
      </c>
      <c r="AM2813">
        <f t="shared" si="438"/>
        <v>3</v>
      </c>
      <c r="AN2813" t="str">
        <f t="shared" si="439"/>
        <v>ALERT! 3 Violation founded @METALDET1</v>
      </c>
    </row>
    <row r="2814" spans="1:40">
      <c r="A2814" t="s">
        <v>120</v>
      </c>
      <c r="B2814" t="s">
        <v>121</v>
      </c>
      <c r="C2814" t="s">
        <v>1515</v>
      </c>
      <c r="D2814" t="s">
        <v>129</v>
      </c>
      <c r="E2814">
        <v>1</v>
      </c>
      <c r="G2814" t="s">
        <v>130</v>
      </c>
      <c r="I2814" t="s">
        <v>125</v>
      </c>
      <c r="Z2814" t="str">
        <f>IFERROR(MID(AA2814,FIND("-",H2814,1)+1,20),_xlfn.IFNA(VLOOKUP(F2814&amp;"-"&amp;AA2814,Ref_Kontak!$A:$E,4,FALSE),Ref_Kontak!$H$2))</f>
        <v>628999007703</v>
      </c>
      <c r="AA2814" t="str">
        <f t="shared" si="430"/>
        <v/>
      </c>
      <c r="AB2814" t="str">
        <f t="shared" si="431"/>
        <v/>
      </c>
      <c r="AC2814" t="str">
        <f t="shared" si="432"/>
        <v>628999007703</v>
      </c>
      <c r="AD2814" t="str">
        <f t="shared" si="433"/>
        <v>Halo+,+Visual+AI+5S+mendeteksi+Violation%3A+METALDET1-LINE+8</v>
      </c>
      <c r="AE2814" t="str">
        <f t="shared" si="434"/>
        <v>https://web.whatsapp.com/send/?phone=628999007703&amp;text=Halo+,+Visual+AI+5S+mendeteksi+Violation%3A+METALDET1-LINE+8&amp;type=phone_number&amp;app_absent=0</v>
      </c>
      <c r="AF2814" t="b">
        <f>IF(ISNA(VLOOKUP(D2814&amp;"-"&amp;AB2814, Ref_Kontak!$A:$E, 4, FALSE)), FALSE, TRUE)</f>
        <v>0</v>
      </c>
      <c r="AG2814" t="str">
        <f>_xlfn.IFNA(VLOOKUP(Z2814,Ref_Kontak!H:H,1,FALSE),"FALSE")</f>
        <v>628999007703</v>
      </c>
      <c r="AH2814" t="str">
        <f t="shared" si="435"/>
        <v>METALDET1-LINE 8</v>
      </c>
      <c r="AI2814">
        <f>IF(I2814="violation",COUNTIF($AH$1:AH2814,AH2814),0)</f>
        <v>1177</v>
      </c>
      <c r="AJ2814" t="str">
        <f t="shared" si="436"/>
        <v>violation-METALDET1</v>
      </c>
      <c r="AK2814">
        <f>IF(I2814="violation",COUNTIF($AJ$1:AJ2814,AJ2814),FALSE)</f>
        <v>2329</v>
      </c>
      <c r="AL2814">
        <f t="shared" si="437"/>
        <v>0</v>
      </c>
      <c r="AM2814">
        <f t="shared" si="438"/>
        <v>3</v>
      </c>
      <c r="AN2814" t="str">
        <f t="shared" si="439"/>
        <v>ALERT! 3 Violation founded @METALDET1</v>
      </c>
    </row>
    <row r="2815" spans="1:40">
      <c r="A2815" t="s">
        <v>120</v>
      </c>
      <c r="B2815" t="s">
        <v>121</v>
      </c>
      <c r="C2815" t="s">
        <v>1516</v>
      </c>
      <c r="D2815" t="s">
        <v>589</v>
      </c>
      <c r="E2815">
        <v>1</v>
      </c>
      <c r="G2815" t="s">
        <v>130</v>
      </c>
      <c r="I2815" t="s">
        <v>125</v>
      </c>
      <c r="Z2815" t="str">
        <f>IFERROR(MID(AA2815,FIND("-",H2815,1)+1,20),_xlfn.IFNA(VLOOKUP(F2815&amp;"-"&amp;AA2815,Ref_Kontak!$A:$E,4,FALSE),Ref_Kontak!$H$2))</f>
        <v>628999007703</v>
      </c>
      <c r="AA2815" t="str">
        <f t="shared" si="430"/>
        <v/>
      </c>
      <c r="AB2815" t="str">
        <f t="shared" si="431"/>
        <v/>
      </c>
      <c r="AC2815" t="str">
        <f t="shared" si="432"/>
        <v>628999007703</v>
      </c>
      <c r="AD2815" t="str">
        <f t="shared" si="433"/>
        <v>Halo+,+Visual+AI+5S+mendeteksi+Violation%3A+METALDET1-LINE+13</v>
      </c>
      <c r="AE2815" t="str">
        <f t="shared" si="434"/>
        <v>https://web.whatsapp.com/send/?phone=628999007703&amp;text=Halo+,+Visual+AI+5S+mendeteksi+Violation%3A+METALDET1-LINE+13&amp;type=phone_number&amp;app_absent=0</v>
      </c>
      <c r="AF2815" t="b">
        <f>IF(ISNA(VLOOKUP(D2815&amp;"-"&amp;AB2815, Ref_Kontak!$A:$E, 4, FALSE)), FALSE, TRUE)</f>
        <v>0</v>
      </c>
      <c r="AG2815" t="str">
        <f>_xlfn.IFNA(VLOOKUP(Z2815,Ref_Kontak!H:H,1,FALSE),"FALSE")</f>
        <v>628999007703</v>
      </c>
      <c r="AH2815" t="str">
        <f t="shared" si="435"/>
        <v>METALDET1-LINE 13</v>
      </c>
      <c r="AI2815">
        <f>IF(I2815="violation",COUNTIF($AH$1:AH2815,AH2815),0)</f>
        <v>987</v>
      </c>
      <c r="AJ2815" t="str">
        <f t="shared" si="436"/>
        <v>violation-METALDET1</v>
      </c>
      <c r="AK2815">
        <f>IF(I2815="violation",COUNTIF($AJ$1:AJ2815,AJ2815),FALSE)</f>
        <v>2330</v>
      </c>
      <c r="AL2815">
        <f t="shared" si="437"/>
        <v>0</v>
      </c>
      <c r="AM2815">
        <f t="shared" si="438"/>
        <v>3</v>
      </c>
      <c r="AN2815" t="str">
        <f t="shared" si="439"/>
        <v>ALERT! 3 Violation founded @METALDET1</v>
      </c>
    </row>
    <row r="2816" spans="1:40">
      <c r="A2816" t="s">
        <v>120</v>
      </c>
      <c r="B2816" t="s">
        <v>121</v>
      </c>
      <c r="C2816" t="s">
        <v>1516</v>
      </c>
      <c r="D2816" t="s">
        <v>129</v>
      </c>
      <c r="E2816">
        <v>1</v>
      </c>
      <c r="G2816" t="s">
        <v>130</v>
      </c>
      <c r="I2816" t="s">
        <v>125</v>
      </c>
      <c r="Z2816" t="str">
        <f>IFERROR(MID(AA2816,FIND("-",H2816,1)+1,20),_xlfn.IFNA(VLOOKUP(F2816&amp;"-"&amp;AA2816,Ref_Kontak!$A:$E,4,FALSE),Ref_Kontak!$H$2))</f>
        <v>628999007703</v>
      </c>
      <c r="AA2816" t="str">
        <f t="shared" si="430"/>
        <v/>
      </c>
      <c r="AB2816" t="str">
        <f t="shared" si="431"/>
        <v/>
      </c>
      <c r="AC2816" t="str">
        <f t="shared" si="432"/>
        <v>628999007703</v>
      </c>
      <c r="AD2816" t="str">
        <f t="shared" si="433"/>
        <v>Halo+,+Visual+AI+5S+mendeteksi+Violation%3A+METALDET1-LINE+8</v>
      </c>
      <c r="AE2816" t="str">
        <f t="shared" si="434"/>
        <v>https://web.whatsapp.com/send/?phone=628999007703&amp;text=Halo+,+Visual+AI+5S+mendeteksi+Violation%3A+METALDET1-LINE+8&amp;type=phone_number&amp;app_absent=0</v>
      </c>
      <c r="AF2816" t="b">
        <f>IF(ISNA(VLOOKUP(D2816&amp;"-"&amp;AB2816, Ref_Kontak!$A:$E, 4, FALSE)), FALSE, TRUE)</f>
        <v>0</v>
      </c>
      <c r="AG2816" t="str">
        <f>_xlfn.IFNA(VLOOKUP(Z2816,Ref_Kontak!H:H,1,FALSE),"FALSE")</f>
        <v>628999007703</v>
      </c>
      <c r="AH2816" t="str">
        <f t="shared" si="435"/>
        <v>METALDET1-LINE 8</v>
      </c>
      <c r="AI2816">
        <f>IF(I2816="violation",COUNTIF($AH$1:AH2816,AH2816),0)</f>
        <v>1178</v>
      </c>
      <c r="AJ2816" t="str">
        <f t="shared" si="436"/>
        <v>violation-METALDET1</v>
      </c>
      <c r="AK2816">
        <f>IF(I2816="violation",COUNTIF($AJ$1:AJ2816,AJ2816),FALSE)</f>
        <v>2331</v>
      </c>
      <c r="AL2816">
        <f t="shared" si="437"/>
        <v>0</v>
      </c>
      <c r="AM2816">
        <f t="shared" si="438"/>
        <v>3</v>
      </c>
      <c r="AN2816" t="str">
        <f t="shared" si="439"/>
        <v>ALERT! 3 Violation founded @METALDET1</v>
      </c>
    </row>
    <row r="2817" spans="1:40">
      <c r="A2817" t="s">
        <v>120</v>
      </c>
      <c r="B2817" t="s">
        <v>121</v>
      </c>
      <c r="C2817" t="s">
        <v>1516</v>
      </c>
      <c r="D2817" t="s">
        <v>52</v>
      </c>
      <c r="E2817">
        <v>1</v>
      </c>
      <c r="G2817" t="s">
        <v>130</v>
      </c>
      <c r="I2817" t="s">
        <v>125</v>
      </c>
      <c r="Z2817" t="str">
        <f>IFERROR(MID(AA2817,FIND("-",H2817,1)+1,20),_xlfn.IFNA(VLOOKUP(F2817&amp;"-"&amp;AA2817,Ref_Kontak!$A:$E,4,FALSE),Ref_Kontak!$H$2))</f>
        <v>628999007703</v>
      </c>
      <c r="AA2817" t="str">
        <f t="shared" si="430"/>
        <v/>
      </c>
      <c r="AB2817" t="str">
        <f t="shared" si="431"/>
        <v/>
      </c>
      <c r="AC2817" t="str">
        <f t="shared" si="432"/>
        <v>628999007703</v>
      </c>
      <c r="AD2817" t="str">
        <f t="shared" si="433"/>
        <v>Halo+,+Visual+AI+5S+mendeteksi+Violation%3A+METALDET1-LINE+14</v>
      </c>
      <c r="AE2817" t="str">
        <f t="shared" si="434"/>
        <v>https://web.whatsapp.com/send/?phone=628999007703&amp;text=Halo+,+Visual+AI+5S+mendeteksi+Violation%3A+METALDET1-LINE+14&amp;type=phone_number&amp;app_absent=0</v>
      </c>
      <c r="AF2817" t="b">
        <f>IF(ISNA(VLOOKUP(D2817&amp;"-"&amp;AB2817, Ref_Kontak!$A:$E, 4, FALSE)), FALSE, TRUE)</f>
        <v>0</v>
      </c>
      <c r="AG2817" t="str">
        <f>_xlfn.IFNA(VLOOKUP(Z2817,Ref_Kontak!H:H,1,FALSE),"FALSE")</f>
        <v>628999007703</v>
      </c>
      <c r="AH2817" t="str">
        <f t="shared" si="435"/>
        <v>METALDET1-LINE 14</v>
      </c>
      <c r="AI2817">
        <f>IF(I2817="violation",COUNTIF($AH$1:AH2817,AH2817),0)</f>
        <v>168</v>
      </c>
      <c r="AJ2817" t="str">
        <f t="shared" si="436"/>
        <v>violation-METALDET1</v>
      </c>
      <c r="AK2817">
        <f>IF(I2817="violation",COUNTIF($AJ$1:AJ2817,AJ2817),FALSE)</f>
        <v>2332</v>
      </c>
      <c r="AL2817">
        <f t="shared" si="437"/>
        <v>0</v>
      </c>
      <c r="AM2817">
        <f t="shared" si="438"/>
        <v>3</v>
      </c>
      <c r="AN2817" t="str">
        <f t="shared" si="439"/>
        <v>ALERT! 3 Violation founded @METALDET1</v>
      </c>
    </row>
    <row r="2818" spans="1:40">
      <c r="A2818" t="s">
        <v>120</v>
      </c>
      <c r="B2818" t="s">
        <v>121</v>
      </c>
      <c r="C2818" t="s">
        <v>1516</v>
      </c>
      <c r="D2818" t="s">
        <v>589</v>
      </c>
      <c r="E2818">
        <v>1</v>
      </c>
      <c r="G2818" t="s">
        <v>130</v>
      </c>
      <c r="I2818" t="s">
        <v>125</v>
      </c>
      <c r="Z2818" t="str">
        <f>IFERROR(MID(AA2818,FIND("-",H2818,1)+1,20),_xlfn.IFNA(VLOOKUP(F2818&amp;"-"&amp;AA2818,Ref_Kontak!$A:$E,4,FALSE),Ref_Kontak!$H$2))</f>
        <v>628999007703</v>
      </c>
      <c r="AA2818" t="str">
        <f t="shared" ref="AA2818:AA2881" si="440">CLEAN(SUBSTITUTE(H2818," ",""))</f>
        <v/>
      </c>
      <c r="AB2818" t="str">
        <f t="shared" ref="AB2818:AB2881" si="441">IFERROR(LEFT(AA2818,FIND("-",H2818,1)-1),CLEAN(SUBSTITUTE(SUBSTITUTE(H2818," ",""),"-","")))</f>
        <v/>
      </c>
      <c r="AC2818" t="str">
        <f t="shared" ref="AC2818:AC2881" si="442">IF(LEFT(Z2818,1)="0","62"&amp; MID(Z2818,2,999),Z2818)</f>
        <v>628999007703</v>
      </c>
      <c r="AD2818" t="str">
        <f t="shared" ref="AD2818:AD2881" si="443">"Halo+"&amp;AB2818&amp;","&amp;"+Visual+AI+5S+mendeteksi+Violation%3A+"&amp;SUBSTITUTE(AH2818," ","+")</f>
        <v>Halo+,+Visual+AI+5S+mendeteksi+Violation%3A+METALDET1-LINE+13</v>
      </c>
      <c r="AE2818" t="str">
        <f t="shared" ref="AE2818:AE2881" si="444">"https://web.whatsapp.com/send/?phone="&amp;AC2818&amp;"&amp;text="&amp;AD2818&amp;"&amp;type=phone_number&amp;app_absent=0"</f>
        <v>https://web.whatsapp.com/send/?phone=628999007703&amp;text=Halo+,+Visual+AI+5S+mendeteksi+Violation%3A+METALDET1-LINE+13&amp;type=phone_number&amp;app_absent=0</v>
      </c>
      <c r="AF2818" t="b">
        <f>IF(ISNA(VLOOKUP(D2818&amp;"-"&amp;AB2818, Ref_Kontak!$A:$E, 4, FALSE)), FALSE, TRUE)</f>
        <v>0</v>
      </c>
      <c r="AG2818" t="str">
        <f>_xlfn.IFNA(VLOOKUP(Z2818,Ref_Kontak!H:H,1,FALSE),"FALSE")</f>
        <v>628999007703</v>
      </c>
      <c r="AH2818" t="str">
        <f t="shared" ref="AH2818:AH2881" si="445">G2818&amp;"-"&amp;D2818</f>
        <v>METALDET1-LINE 13</v>
      </c>
      <c r="AI2818">
        <f>IF(I2818="violation",COUNTIF($AH$1:AH2818,AH2818),0)</f>
        <v>988</v>
      </c>
      <c r="AJ2818" t="str">
        <f t="shared" si="436"/>
        <v>violation-METALDET1</v>
      </c>
      <c r="AK2818">
        <f>IF(I2818="violation",COUNTIF($AJ$1:AJ2818,AJ2818),FALSE)</f>
        <v>2333</v>
      </c>
      <c r="AL2818">
        <f t="shared" si="437"/>
        <v>0</v>
      </c>
      <c r="AM2818">
        <f t="shared" si="438"/>
        <v>3</v>
      </c>
      <c r="AN2818" t="str">
        <f t="shared" si="439"/>
        <v>ALERT! 3 Violation founded @METALDET1</v>
      </c>
    </row>
    <row r="2819" spans="1:40">
      <c r="A2819" t="s">
        <v>120</v>
      </c>
      <c r="B2819" t="s">
        <v>121</v>
      </c>
      <c r="C2819" t="s">
        <v>1516</v>
      </c>
      <c r="D2819" t="s">
        <v>52</v>
      </c>
      <c r="E2819">
        <v>1</v>
      </c>
      <c r="G2819" t="s">
        <v>130</v>
      </c>
      <c r="I2819" t="s">
        <v>125</v>
      </c>
      <c r="Z2819" t="str">
        <f>IFERROR(MID(AA2819,FIND("-",H2819,1)+1,20),_xlfn.IFNA(VLOOKUP(F2819&amp;"-"&amp;AA2819,Ref_Kontak!$A:$E,4,FALSE),Ref_Kontak!$H$2))</f>
        <v>628999007703</v>
      </c>
      <c r="AA2819" t="str">
        <f t="shared" si="440"/>
        <v/>
      </c>
      <c r="AB2819" t="str">
        <f t="shared" si="441"/>
        <v/>
      </c>
      <c r="AC2819" t="str">
        <f t="shared" si="442"/>
        <v>628999007703</v>
      </c>
      <c r="AD2819" t="str">
        <f t="shared" si="443"/>
        <v>Halo+,+Visual+AI+5S+mendeteksi+Violation%3A+METALDET1-LINE+14</v>
      </c>
      <c r="AE2819" t="str">
        <f t="shared" si="444"/>
        <v>https://web.whatsapp.com/send/?phone=628999007703&amp;text=Halo+,+Visual+AI+5S+mendeteksi+Violation%3A+METALDET1-LINE+14&amp;type=phone_number&amp;app_absent=0</v>
      </c>
      <c r="AF2819" t="b">
        <f>IF(ISNA(VLOOKUP(D2819&amp;"-"&amp;AB2819, Ref_Kontak!$A:$E, 4, FALSE)), FALSE, TRUE)</f>
        <v>0</v>
      </c>
      <c r="AG2819" t="str">
        <f>_xlfn.IFNA(VLOOKUP(Z2819,Ref_Kontak!H:H,1,FALSE),"FALSE")</f>
        <v>628999007703</v>
      </c>
      <c r="AH2819" t="str">
        <f t="shared" si="445"/>
        <v>METALDET1-LINE 14</v>
      </c>
      <c r="AI2819">
        <f>IF(I2819="violation",COUNTIF($AH$1:AH2819,AH2819),0)</f>
        <v>169</v>
      </c>
      <c r="AJ2819" t="str">
        <f t="shared" ref="AJ2819:AJ2882" si="446">I2819&amp;"-"&amp;G2819</f>
        <v>violation-METALDET1</v>
      </c>
      <c r="AK2819">
        <f>IF(I2819="violation",COUNTIF($AJ$1:AJ2819,AJ2819),FALSE)</f>
        <v>2334</v>
      </c>
      <c r="AL2819">
        <f t="shared" ref="AL2819:AL2882" si="447">IF(AI2819=1,1,0)</f>
        <v>0</v>
      </c>
      <c r="AM2819">
        <f t="shared" ref="AM2819:AM2882" si="448">SUMIF($AJ$2:$AJ$5516,AJ2819,$AL$2:$AL$5516)</f>
        <v>3</v>
      </c>
      <c r="AN2819" t="str">
        <f t="shared" ref="AN2819:AN2882" si="449">"ALERT! " &amp;AM2819&amp; " Violation founded @"&amp;G2819</f>
        <v>ALERT! 3 Violation founded @METALDET1</v>
      </c>
    </row>
    <row r="2820" spans="1:40">
      <c r="A2820" t="s">
        <v>120</v>
      </c>
      <c r="B2820" t="s">
        <v>121</v>
      </c>
      <c r="C2820" t="s">
        <v>1517</v>
      </c>
      <c r="D2820" t="s">
        <v>129</v>
      </c>
      <c r="E2820">
        <v>1</v>
      </c>
      <c r="G2820" t="s">
        <v>130</v>
      </c>
      <c r="I2820" t="s">
        <v>125</v>
      </c>
      <c r="Z2820" t="str">
        <f>IFERROR(MID(AA2820,FIND("-",H2820,1)+1,20),_xlfn.IFNA(VLOOKUP(F2820&amp;"-"&amp;AA2820,Ref_Kontak!$A:$E,4,FALSE),Ref_Kontak!$H$2))</f>
        <v>628999007703</v>
      </c>
      <c r="AA2820" t="str">
        <f t="shared" si="440"/>
        <v/>
      </c>
      <c r="AB2820" t="str">
        <f t="shared" si="441"/>
        <v/>
      </c>
      <c r="AC2820" t="str">
        <f t="shared" si="442"/>
        <v>628999007703</v>
      </c>
      <c r="AD2820" t="str">
        <f t="shared" si="443"/>
        <v>Halo+,+Visual+AI+5S+mendeteksi+Violation%3A+METALDET1-LINE+8</v>
      </c>
      <c r="AE2820" t="str">
        <f t="shared" si="444"/>
        <v>https://web.whatsapp.com/send/?phone=628999007703&amp;text=Halo+,+Visual+AI+5S+mendeteksi+Violation%3A+METALDET1-LINE+8&amp;type=phone_number&amp;app_absent=0</v>
      </c>
      <c r="AF2820" t="b">
        <f>IF(ISNA(VLOOKUP(D2820&amp;"-"&amp;AB2820, Ref_Kontak!$A:$E, 4, FALSE)), FALSE, TRUE)</f>
        <v>0</v>
      </c>
      <c r="AG2820" t="str">
        <f>_xlfn.IFNA(VLOOKUP(Z2820,Ref_Kontak!H:H,1,FALSE),"FALSE")</f>
        <v>628999007703</v>
      </c>
      <c r="AH2820" t="str">
        <f t="shared" si="445"/>
        <v>METALDET1-LINE 8</v>
      </c>
      <c r="AI2820">
        <f>IF(I2820="violation",COUNTIF($AH$1:AH2820,AH2820),0)</f>
        <v>1179</v>
      </c>
      <c r="AJ2820" t="str">
        <f t="shared" si="446"/>
        <v>violation-METALDET1</v>
      </c>
      <c r="AK2820">
        <f>IF(I2820="violation",COUNTIF($AJ$1:AJ2820,AJ2820),FALSE)</f>
        <v>2335</v>
      </c>
      <c r="AL2820">
        <f t="shared" si="447"/>
        <v>0</v>
      </c>
      <c r="AM2820">
        <f t="shared" si="448"/>
        <v>3</v>
      </c>
      <c r="AN2820" t="str">
        <f t="shared" si="449"/>
        <v>ALERT! 3 Violation founded @METALDET1</v>
      </c>
    </row>
    <row r="2821" spans="1:40">
      <c r="A2821" t="s">
        <v>120</v>
      </c>
      <c r="B2821" t="s">
        <v>121</v>
      </c>
      <c r="C2821" t="s">
        <v>1517</v>
      </c>
      <c r="D2821" t="s">
        <v>589</v>
      </c>
      <c r="E2821">
        <v>1</v>
      </c>
      <c r="G2821" t="s">
        <v>130</v>
      </c>
      <c r="I2821" t="s">
        <v>125</v>
      </c>
      <c r="Z2821" t="str">
        <f>IFERROR(MID(AA2821,FIND("-",H2821,1)+1,20),_xlfn.IFNA(VLOOKUP(F2821&amp;"-"&amp;AA2821,Ref_Kontak!$A:$E,4,FALSE),Ref_Kontak!$H$2))</f>
        <v>628999007703</v>
      </c>
      <c r="AA2821" t="str">
        <f t="shared" si="440"/>
        <v/>
      </c>
      <c r="AB2821" t="str">
        <f t="shared" si="441"/>
        <v/>
      </c>
      <c r="AC2821" t="str">
        <f t="shared" si="442"/>
        <v>628999007703</v>
      </c>
      <c r="AD2821" t="str">
        <f t="shared" si="443"/>
        <v>Halo+,+Visual+AI+5S+mendeteksi+Violation%3A+METALDET1-LINE+13</v>
      </c>
      <c r="AE2821" t="str">
        <f t="shared" si="444"/>
        <v>https://web.whatsapp.com/send/?phone=628999007703&amp;text=Halo+,+Visual+AI+5S+mendeteksi+Violation%3A+METALDET1-LINE+13&amp;type=phone_number&amp;app_absent=0</v>
      </c>
      <c r="AF2821" t="b">
        <f>IF(ISNA(VLOOKUP(D2821&amp;"-"&amp;AB2821, Ref_Kontak!$A:$E, 4, FALSE)), FALSE, TRUE)</f>
        <v>0</v>
      </c>
      <c r="AG2821" t="str">
        <f>_xlfn.IFNA(VLOOKUP(Z2821,Ref_Kontak!H:H,1,FALSE),"FALSE")</f>
        <v>628999007703</v>
      </c>
      <c r="AH2821" t="str">
        <f t="shared" si="445"/>
        <v>METALDET1-LINE 13</v>
      </c>
      <c r="AI2821">
        <f>IF(I2821="violation",COUNTIF($AH$1:AH2821,AH2821),0)</f>
        <v>989</v>
      </c>
      <c r="AJ2821" t="str">
        <f t="shared" si="446"/>
        <v>violation-METALDET1</v>
      </c>
      <c r="AK2821">
        <f>IF(I2821="violation",COUNTIF($AJ$1:AJ2821,AJ2821),FALSE)</f>
        <v>2336</v>
      </c>
      <c r="AL2821">
        <f t="shared" si="447"/>
        <v>0</v>
      </c>
      <c r="AM2821">
        <f t="shared" si="448"/>
        <v>3</v>
      </c>
      <c r="AN2821" t="str">
        <f t="shared" si="449"/>
        <v>ALERT! 3 Violation founded @METALDET1</v>
      </c>
    </row>
    <row r="2822" spans="1:40">
      <c r="A2822" t="s">
        <v>120</v>
      </c>
      <c r="B2822" t="s">
        <v>121</v>
      </c>
      <c r="C2822" t="s">
        <v>1517</v>
      </c>
      <c r="D2822" t="s">
        <v>52</v>
      </c>
      <c r="E2822">
        <v>1</v>
      </c>
      <c r="G2822" t="s">
        <v>130</v>
      </c>
      <c r="I2822" t="s">
        <v>125</v>
      </c>
      <c r="Z2822" t="str">
        <f>IFERROR(MID(AA2822,FIND("-",H2822,1)+1,20),_xlfn.IFNA(VLOOKUP(F2822&amp;"-"&amp;AA2822,Ref_Kontak!$A:$E,4,FALSE),Ref_Kontak!$H$2))</f>
        <v>628999007703</v>
      </c>
      <c r="AA2822" t="str">
        <f t="shared" si="440"/>
        <v/>
      </c>
      <c r="AB2822" t="str">
        <f t="shared" si="441"/>
        <v/>
      </c>
      <c r="AC2822" t="str">
        <f t="shared" si="442"/>
        <v>628999007703</v>
      </c>
      <c r="AD2822" t="str">
        <f t="shared" si="443"/>
        <v>Halo+,+Visual+AI+5S+mendeteksi+Violation%3A+METALDET1-LINE+14</v>
      </c>
      <c r="AE2822" t="str">
        <f t="shared" si="444"/>
        <v>https://web.whatsapp.com/send/?phone=628999007703&amp;text=Halo+,+Visual+AI+5S+mendeteksi+Violation%3A+METALDET1-LINE+14&amp;type=phone_number&amp;app_absent=0</v>
      </c>
      <c r="AF2822" t="b">
        <f>IF(ISNA(VLOOKUP(D2822&amp;"-"&amp;AB2822, Ref_Kontak!$A:$E, 4, FALSE)), FALSE, TRUE)</f>
        <v>0</v>
      </c>
      <c r="AG2822" t="str">
        <f>_xlfn.IFNA(VLOOKUP(Z2822,Ref_Kontak!H:H,1,FALSE),"FALSE")</f>
        <v>628999007703</v>
      </c>
      <c r="AH2822" t="str">
        <f t="shared" si="445"/>
        <v>METALDET1-LINE 14</v>
      </c>
      <c r="AI2822">
        <f>IF(I2822="violation",COUNTIF($AH$1:AH2822,AH2822),0)</f>
        <v>170</v>
      </c>
      <c r="AJ2822" t="str">
        <f t="shared" si="446"/>
        <v>violation-METALDET1</v>
      </c>
      <c r="AK2822">
        <f>IF(I2822="violation",COUNTIF($AJ$1:AJ2822,AJ2822),FALSE)</f>
        <v>2337</v>
      </c>
      <c r="AL2822">
        <f t="shared" si="447"/>
        <v>0</v>
      </c>
      <c r="AM2822">
        <f t="shared" si="448"/>
        <v>3</v>
      </c>
      <c r="AN2822" t="str">
        <f t="shared" si="449"/>
        <v>ALERT! 3 Violation founded @METALDET1</v>
      </c>
    </row>
    <row r="2823" spans="1:40">
      <c r="A2823" t="s">
        <v>120</v>
      </c>
      <c r="B2823" t="s">
        <v>121</v>
      </c>
      <c r="C2823" t="s">
        <v>1518</v>
      </c>
      <c r="D2823" t="s">
        <v>129</v>
      </c>
      <c r="E2823">
        <v>1</v>
      </c>
      <c r="G2823" t="s">
        <v>130</v>
      </c>
      <c r="I2823" t="s">
        <v>125</v>
      </c>
      <c r="Z2823" t="str">
        <f>IFERROR(MID(AA2823,FIND("-",H2823,1)+1,20),_xlfn.IFNA(VLOOKUP(F2823&amp;"-"&amp;AA2823,Ref_Kontak!$A:$E,4,FALSE),Ref_Kontak!$H$2))</f>
        <v>628999007703</v>
      </c>
      <c r="AA2823" t="str">
        <f t="shared" si="440"/>
        <v/>
      </c>
      <c r="AB2823" t="str">
        <f t="shared" si="441"/>
        <v/>
      </c>
      <c r="AC2823" t="str">
        <f t="shared" si="442"/>
        <v>628999007703</v>
      </c>
      <c r="AD2823" t="str">
        <f t="shared" si="443"/>
        <v>Halo+,+Visual+AI+5S+mendeteksi+Violation%3A+METALDET1-LINE+8</v>
      </c>
      <c r="AE2823" t="str">
        <f t="shared" si="444"/>
        <v>https://web.whatsapp.com/send/?phone=628999007703&amp;text=Halo+,+Visual+AI+5S+mendeteksi+Violation%3A+METALDET1-LINE+8&amp;type=phone_number&amp;app_absent=0</v>
      </c>
      <c r="AF2823" t="b">
        <f>IF(ISNA(VLOOKUP(D2823&amp;"-"&amp;AB2823, Ref_Kontak!$A:$E, 4, FALSE)), FALSE, TRUE)</f>
        <v>0</v>
      </c>
      <c r="AG2823" t="str">
        <f>_xlfn.IFNA(VLOOKUP(Z2823,Ref_Kontak!H:H,1,FALSE),"FALSE")</f>
        <v>628999007703</v>
      </c>
      <c r="AH2823" t="str">
        <f t="shared" si="445"/>
        <v>METALDET1-LINE 8</v>
      </c>
      <c r="AI2823">
        <f>IF(I2823="violation",COUNTIF($AH$1:AH2823,AH2823),0)</f>
        <v>1180</v>
      </c>
      <c r="AJ2823" t="str">
        <f t="shared" si="446"/>
        <v>violation-METALDET1</v>
      </c>
      <c r="AK2823">
        <f>IF(I2823="violation",COUNTIF($AJ$1:AJ2823,AJ2823),FALSE)</f>
        <v>2338</v>
      </c>
      <c r="AL2823">
        <f t="shared" si="447"/>
        <v>0</v>
      </c>
      <c r="AM2823">
        <f t="shared" si="448"/>
        <v>3</v>
      </c>
      <c r="AN2823" t="str">
        <f t="shared" si="449"/>
        <v>ALERT! 3 Violation founded @METALDET1</v>
      </c>
    </row>
    <row r="2824" spans="1:40">
      <c r="A2824" t="s">
        <v>120</v>
      </c>
      <c r="B2824" t="s">
        <v>121</v>
      </c>
      <c r="C2824" t="s">
        <v>1519</v>
      </c>
      <c r="D2824" t="s">
        <v>589</v>
      </c>
      <c r="E2824">
        <v>1</v>
      </c>
      <c r="G2824" t="s">
        <v>130</v>
      </c>
      <c r="I2824" t="s">
        <v>125</v>
      </c>
      <c r="Z2824" t="str">
        <f>IFERROR(MID(AA2824,FIND("-",H2824,1)+1,20),_xlfn.IFNA(VLOOKUP(F2824&amp;"-"&amp;AA2824,Ref_Kontak!$A:$E,4,FALSE),Ref_Kontak!$H$2))</f>
        <v>628999007703</v>
      </c>
      <c r="AA2824" t="str">
        <f t="shared" si="440"/>
        <v/>
      </c>
      <c r="AB2824" t="str">
        <f t="shared" si="441"/>
        <v/>
      </c>
      <c r="AC2824" t="str">
        <f t="shared" si="442"/>
        <v>628999007703</v>
      </c>
      <c r="AD2824" t="str">
        <f t="shared" si="443"/>
        <v>Halo+,+Visual+AI+5S+mendeteksi+Violation%3A+METALDET1-LINE+13</v>
      </c>
      <c r="AE2824" t="str">
        <f t="shared" si="444"/>
        <v>https://web.whatsapp.com/send/?phone=628999007703&amp;text=Halo+,+Visual+AI+5S+mendeteksi+Violation%3A+METALDET1-LINE+13&amp;type=phone_number&amp;app_absent=0</v>
      </c>
      <c r="AF2824" t="b">
        <f>IF(ISNA(VLOOKUP(D2824&amp;"-"&amp;AB2824, Ref_Kontak!$A:$E, 4, FALSE)), FALSE, TRUE)</f>
        <v>0</v>
      </c>
      <c r="AG2824" t="str">
        <f>_xlfn.IFNA(VLOOKUP(Z2824,Ref_Kontak!H:H,1,FALSE),"FALSE")</f>
        <v>628999007703</v>
      </c>
      <c r="AH2824" t="str">
        <f t="shared" si="445"/>
        <v>METALDET1-LINE 13</v>
      </c>
      <c r="AI2824">
        <f>IF(I2824="violation",COUNTIF($AH$1:AH2824,AH2824),0)</f>
        <v>990</v>
      </c>
      <c r="AJ2824" t="str">
        <f t="shared" si="446"/>
        <v>violation-METALDET1</v>
      </c>
      <c r="AK2824">
        <f>IF(I2824="violation",COUNTIF($AJ$1:AJ2824,AJ2824),FALSE)</f>
        <v>2339</v>
      </c>
      <c r="AL2824">
        <f t="shared" si="447"/>
        <v>0</v>
      </c>
      <c r="AM2824">
        <f t="shared" si="448"/>
        <v>3</v>
      </c>
      <c r="AN2824" t="str">
        <f t="shared" si="449"/>
        <v>ALERT! 3 Violation founded @METALDET1</v>
      </c>
    </row>
    <row r="2825" spans="1:40">
      <c r="A2825" t="s">
        <v>120</v>
      </c>
      <c r="B2825" t="s">
        <v>121</v>
      </c>
      <c r="C2825" t="s">
        <v>1519</v>
      </c>
      <c r="D2825" t="s">
        <v>129</v>
      </c>
      <c r="E2825">
        <v>1</v>
      </c>
      <c r="G2825" t="s">
        <v>130</v>
      </c>
      <c r="I2825" t="s">
        <v>125</v>
      </c>
      <c r="Z2825" t="str">
        <f>IFERROR(MID(AA2825,FIND("-",H2825,1)+1,20),_xlfn.IFNA(VLOOKUP(F2825&amp;"-"&amp;AA2825,Ref_Kontak!$A:$E,4,FALSE),Ref_Kontak!$H$2))</f>
        <v>628999007703</v>
      </c>
      <c r="AA2825" t="str">
        <f t="shared" si="440"/>
        <v/>
      </c>
      <c r="AB2825" t="str">
        <f t="shared" si="441"/>
        <v/>
      </c>
      <c r="AC2825" t="str">
        <f t="shared" si="442"/>
        <v>628999007703</v>
      </c>
      <c r="AD2825" t="str">
        <f t="shared" si="443"/>
        <v>Halo+,+Visual+AI+5S+mendeteksi+Violation%3A+METALDET1-LINE+8</v>
      </c>
      <c r="AE2825" t="str">
        <f t="shared" si="444"/>
        <v>https://web.whatsapp.com/send/?phone=628999007703&amp;text=Halo+,+Visual+AI+5S+mendeteksi+Violation%3A+METALDET1-LINE+8&amp;type=phone_number&amp;app_absent=0</v>
      </c>
      <c r="AF2825" t="b">
        <f>IF(ISNA(VLOOKUP(D2825&amp;"-"&amp;AB2825, Ref_Kontak!$A:$E, 4, FALSE)), FALSE, TRUE)</f>
        <v>0</v>
      </c>
      <c r="AG2825" t="str">
        <f>_xlfn.IFNA(VLOOKUP(Z2825,Ref_Kontak!H:H,1,FALSE),"FALSE")</f>
        <v>628999007703</v>
      </c>
      <c r="AH2825" t="str">
        <f t="shared" si="445"/>
        <v>METALDET1-LINE 8</v>
      </c>
      <c r="AI2825">
        <f>IF(I2825="violation",COUNTIF($AH$1:AH2825,AH2825),0)</f>
        <v>1181</v>
      </c>
      <c r="AJ2825" t="str">
        <f t="shared" si="446"/>
        <v>violation-METALDET1</v>
      </c>
      <c r="AK2825">
        <f>IF(I2825="violation",COUNTIF($AJ$1:AJ2825,AJ2825),FALSE)</f>
        <v>2340</v>
      </c>
      <c r="AL2825">
        <f t="shared" si="447"/>
        <v>0</v>
      </c>
      <c r="AM2825">
        <f t="shared" si="448"/>
        <v>3</v>
      </c>
      <c r="AN2825" t="str">
        <f t="shared" si="449"/>
        <v>ALERT! 3 Violation founded @METALDET1</v>
      </c>
    </row>
    <row r="2826" spans="1:40">
      <c r="A2826" t="s">
        <v>120</v>
      </c>
      <c r="B2826" t="s">
        <v>121</v>
      </c>
      <c r="C2826" t="s">
        <v>1519</v>
      </c>
      <c r="D2826" t="s">
        <v>52</v>
      </c>
      <c r="E2826">
        <v>1</v>
      </c>
      <c r="G2826" t="s">
        <v>130</v>
      </c>
      <c r="I2826" t="s">
        <v>125</v>
      </c>
      <c r="Z2826" t="str">
        <f>IFERROR(MID(AA2826,FIND("-",H2826,1)+1,20),_xlfn.IFNA(VLOOKUP(F2826&amp;"-"&amp;AA2826,Ref_Kontak!$A:$E,4,FALSE),Ref_Kontak!$H$2))</f>
        <v>628999007703</v>
      </c>
      <c r="AA2826" t="str">
        <f t="shared" si="440"/>
        <v/>
      </c>
      <c r="AB2826" t="str">
        <f t="shared" si="441"/>
        <v/>
      </c>
      <c r="AC2826" t="str">
        <f t="shared" si="442"/>
        <v>628999007703</v>
      </c>
      <c r="AD2826" t="str">
        <f t="shared" si="443"/>
        <v>Halo+,+Visual+AI+5S+mendeteksi+Violation%3A+METALDET1-LINE+14</v>
      </c>
      <c r="AE2826" t="str">
        <f t="shared" si="444"/>
        <v>https://web.whatsapp.com/send/?phone=628999007703&amp;text=Halo+,+Visual+AI+5S+mendeteksi+Violation%3A+METALDET1-LINE+14&amp;type=phone_number&amp;app_absent=0</v>
      </c>
      <c r="AF2826" t="b">
        <f>IF(ISNA(VLOOKUP(D2826&amp;"-"&amp;AB2826, Ref_Kontak!$A:$E, 4, FALSE)), FALSE, TRUE)</f>
        <v>0</v>
      </c>
      <c r="AG2826" t="str">
        <f>_xlfn.IFNA(VLOOKUP(Z2826,Ref_Kontak!H:H,1,FALSE),"FALSE")</f>
        <v>628999007703</v>
      </c>
      <c r="AH2826" t="str">
        <f t="shared" si="445"/>
        <v>METALDET1-LINE 14</v>
      </c>
      <c r="AI2826">
        <f>IF(I2826="violation",COUNTIF($AH$1:AH2826,AH2826),0)</f>
        <v>171</v>
      </c>
      <c r="AJ2826" t="str">
        <f t="shared" si="446"/>
        <v>violation-METALDET1</v>
      </c>
      <c r="AK2826">
        <f>IF(I2826="violation",COUNTIF($AJ$1:AJ2826,AJ2826),FALSE)</f>
        <v>2341</v>
      </c>
      <c r="AL2826">
        <f t="shared" si="447"/>
        <v>0</v>
      </c>
      <c r="AM2826">
        <f t="shared" si="448"/>
        <v>3</v>
      </c>
      <c r="AN2826" t="str">
        <f t="shared" si="449"/>
        <v>ALERT! 3 Violation founded @METALDET1</v>
      </c>
    </row>
    <row r="2827" spans="1:40">
      <c r="A2827" t="s">
        <v>120</v>
      </c>
      <c r="B2827" t="s">
        <v>121</v>
      </c>
      <c r="C2827" t="s">
        <v>1519</v>
      </c>
      <c r="D2827" t="s">
        <v>589</v>
      </c>
      <c r="E2827">
        <v>1</v>
      </c>
      <c r="G2827" t="s">
        <v>130</v>
      </c>
      <c r="I2827" t="s">
        <v>125</v>
      </c>
      <c r="Z2827" t="str">
        <f>IFERROR(MID(AA2827,FIND("-",H2827,1)+1,20),_xlfn.IFNA(VLOOKUP(F2827&amp;"-"&amp;AA2827,Ref_Kontak!$A:$E,4,FALSE),Ref_Kontak!$H$2))</f>
        <v>628999007703</v>
      </c>
      <c r="AA2827" t="str">
        <f t="shared" si="440"/>
        <v/>
      </c>
      <c r="AB2827" t="str">
        <f t="shared" si="441"/>
        <v/>
      </c>
      <c r="AC2827" t="str">
        <f t="shared" si="442"/>
        <v>628999007703</v>
      </c>
      <c r="AD2827" t="str">
        <f t="shared" si="443"/>
        <v>Halo+,+Visual+AI+5S+mendeteksi+Violation%3A+METALDET1-LINE+13</v>
      </c>
      <c r="AE2827" t="str">
        <f t="shared" si="444"/>
        <v>https://web.whatsapp.com/send/?phone=628999007703&amp;text=Halo+,+Visual+AI+5S+mendeteksi+Violation%3A+METALDET1-LINE+13&amp;type=phone_number&amp;app_absent=0</v>
      </c>
      <c r="AF2827" t="b">
        <f>IF(ISNA(VLOOKUP(D2827&amp;"-"&amp;AB2827, Ref_Kontak!$A:$E, 4, FALSE)), FALSE, TRUE)</f>
        <v>0</v>
      </c>
      <c r="AG2827" t="str">
        <f>_xlfn.IFNA(VLOOKUP(Z2827,Ref_Kontak!H:H,1,FALSE),"FALSE")</f>
        <v>628999007703</v>
      </c>
      <c r="AH2827" t="str">
        <f t="shared" si="445"/>
        <v>METALDET1-LINE 13</v>
      </c>
      <c r="AI2827">
        <f>IF(I2827="violation",COUNTIF($AH$1:AH2827,AH2827),0)</f>
        <v>991</v>
      </c>
      <c r="AJ2827" t="str">
        <f t="shared" si="446"/>
        <v>violation-METALDET1</v>
      </c>
      <c r="AK2827">
        <f>IF(I2827="violation",COUNTIF($AJ$1:AJ2827,AJ2827),FALSE)</f>
        <v>2342</v>
      </c>
      <c r="AL2827">
        <f t="shared" si="447"/>
        <v>0</v>
      </c>
      <c r="AM2827">
        <f t="shared" si="448"/>
        <v>3</v>
      </c>
      <c r="AN2827" t="str">
        <f t="shared" si="449"/>
        <v>ALERT! 3 Violation founded @METALDET1</v>
      </c>
    </row>
    <row r="2828" spans="1:40">
      <c r="A2828" t="s">
        <v>120</v>
      </c>
      <c r="B2828" t="s">
        <v>121</v>
      </c>
      <c r="C2828" t="s">
        <v>1519</v>
      </c>
      <c r="D2828" t="s">
        <v>52</v>
      </c>
      <c r="E2828">
        <v>1</v>
      </c>
      <c r="G2828" t="s">
        <v>130</v>
      </c>
      <c r="I2828" t="s">
        <v>125</v>
      </c>
      <c r="Z2828" t="str">
        <f>IFERROR(MID(AA2828,FIND("-",H2828,1)+1,20),_xlfn.IFNA(VLOOKUP(F2828&amp;"-"&amp;AA2828,Ref_Kontak!$A:$E,4,FALSE),Ref_Kontak!$H$2))</f>
        <v>628999007703</v>
      </c>
      <c r="AA2828" t="str">
        <f t="shared" si="440"/>
        <v/>
      </c>
      <c r="AB2828" t="str">
        <f t="shared" si="441"/>
        <v/>
      </c>
      <c r="AC2828" t="str">
        <f t="shared" si="442"/>
        <v>628999007703</v>
      </c>
      <c r="AD2828" t="str">
        <f t="shared" si="443"/>
        <v>Halo+,+Visual+AI+5S+mendeteksi+Violation%3A+METALDET1-LINE+14</v>
      </c>
      <c r="AE2828" t="str">
        <f t="shared" si="444"/>
        <v>https://web.whatsapp.com/send/?phone=628999007703&amp;text=Halo+,+Visual+AI+5S+mendeteksi+Violation%3A+METALDET1-LINE+14&amp;type=phone_number&amp;app_absent=0</v>
      </c>
      <c r="AF2828" t="b">
        <f>IF(ISNA(VLOOKUP(D2828&amp;"-"&amp;AB2828, Ref_Kontak!$A:$E, 4, FALSE)), FALSE, TRUE)</f>
        <v>0</v>
      </c>
      <c r="AG2828" t="str">
        <f>_xlfn.IFNA(VLOOKUP(Z2828,Ref_Kontak!H:H,1,FALSE),"FALSE")</f>
        <v>628999007703</v>
      </c>
      <c r="AH2828" t="str">
        <f t="shared" si="445"/>
        <v>METALDET1-LINE 14</v>
      </c>
      <c r="AI2828">
        <f>IF(I2828="violation",COUNTIF($AH$1:AH2828,AH2828),0)</f>
        <v>172</v>
      </c>
      <c r="AJ2828" t="str">
        <f t="shared" si="446"/>
        <v>violation-METALDET1</v>
      </c>
      <c r="AK2828">
        <f>IF(I2828="violation",COUNTIF($AJ$1:AJ2828,AJ2828),FALSE)</f>
        <v>2343</v>
      </c>
      <c r="AL2828">
        <f t="shared" si="447"/>
        <v>0</v>
      </c>
      <c r="AM2828">
        <f t="shared" si="448"/>
        <v>3</v>
      </c>
      <c r="AN2828" t="str">
        <f t="shared" si="449"/>
        <v>ALERT! 3 Violation founded @METALDET1</v>
      </c>
    </row>
    <row r="2829" spans="1:40">
      <c r="A2829" t="s">
        <v>120</v>
      </c>
      <c r="B2829" t="s">
        <v>121</v>
      </c>
      <c r="C2829" t="s">
        <v>1520</v>
      </c>
      <c r="D2829" t="s">
        <v>129</v>
      </c>
      <c r="E2829">
        <v>1</v>
      </c>
      <c r="G2829" t="s">
        <v>130</v>
      </c>
      <c r="I2829" t="s">
        <v>125</v>
      </c>
      <c r="Z2829" t="str">
        <f>IFERROR(MID(AA2829,FIND("-",H2829,1)+1,20),_xlfn.IFNA(VLOOKUP(F2829&amp;"-"&amp;AA2829,Ref_Kontak!$A:$E,4,FALSE),Ref_Kontak!$H$2))</f>
        <v>628999007703</v>
      </c>
      <c r="AA2829" t="str">
        <f t="shared" si="440"/>
        <v/>
      </c>
      <c r="AB2829" t="str">
        <f t="shared" si="441"/>
        <v/>
      </c>
      <c r="AC2829" t="str">
        <f t="shared" si="442"/>
        <v>628999007703</v>
      </c>
      <c r="AD2829" t="str">
        <f t="shared" si="443"/>
        <v>Halo+,+Visual+AI+5S+mendeteksi+Violation%3A+METALDET1-LINE+8</v>
      </c>
      <c r="AE2829" t="str">
        <f t="shared" si="444"/>
        <v>https://web.whatsapp.com/send/?phone=628999007703&amp;text=Halo+,+Visual+AI+5S+mendeteksi+Violation%3A+METALDET1-LINE+8&amp;type=phone_number&amp;app_absent=0</v>
      </c>
      <c r="AF2829" t="b">
        <f>IF(ISNA(VLOOKUP(D2829&amp;"-"&amp;AB2829, Ref_Kontak!$A:$E, 4, FALSE)), FALSE, TRUE)</f>
        <v>0</v>
      </c>
      <c r="AG2829" t="str">
        <f>_xlfn.IFNA(VLOOKUP(Z2829,Ref_Kontak!H:H,1,FALSE),"FALSE")</f>
        <v>628999007703</v>
      </c>
      <c r="AH2829" t="str">
        <f t="shared" si="445"/>
        <v>METALDET1-LINE 8</v>
      </c>
      <c r="AI2829">
        <f>IF(I2829="violation",COUNTIF($AH$1:AH2829,AH2829),0)</f>
        <v>1182</v>
      </c>
      <c r="AJ2829" t="str">
        <f t="shared" si="446"/>
        <v>violation-METALDET1</v>
      </c>
      <c r="AK2829">
        <f>IF(I2829="violation",COUNTIF($AJ$1:AJ2829,AJ2829),FALSE)</f>
        <v>2344</v>
      </c>
      <c r="AL2829">
        <f t="shared" si="447"/>
        <v>0</v>
      </c>
      <c r="AM2829">
        <f t="shared" si="448"/>
        <v>3</v>
      </c>
      <c r="AN2829" t="str">
        <f t="shared" si="449"/>
        <v>ALERT! 3 Violation founded @METALDET1</v>
      </c>
    </row>
    <row r="2830" spans="1:40">
      <c r="A2830" t="s">
        <v>120</v>
      </c>
      <c r="B2830" t="s">
        <v>121</v>
      </c>
      <c r="C2830" t="s">
        <v>1521</v>
      </c>
      <c r="D2830" t="s">
        <v>589</v>
      </c>
      <c r="E2830">
        <v>1</v>
      </c>
      <c r="G2830" t="s">
        <v>130</v>
      </c>
      <c r="I2830" t="s">
        <v>125</v>
      </c>
      <c r="Z2830" t="str">
        <f>IFERROR(MID(AA2830,FIND("-",H2830,1)+1,20),_xlfn.IFNA(VLOOKUP(F2830&amp;"-"&amp;AA2830,Ref_Kontak!$A:$E,4,FALSE),Ref_Kontak!$H$2))</f>
        <v>628999007703</v>
      </c>
      <c r="AA2830" t="str">
        <f t="shared" si="440"/>
        <v/>
      </c>
      <c r="AB2830" t="str">
        <f t="shared" si="441"/>
        <v/>
      </c>
      <c r="AC2830" t="str">
        <f t="shared" si="442"/>
        <v>628999007703</v>
      </c>
      <c r="AD2830" t="str">
        <f t="shared" si="443"/>
        <v>Halo+,+Visual+AI+5S+mendeteksi+Violation%3A+METALDET1-LINE+13</v>
      </c>
      <c r="AE2830" t="str">
        <f t="shared" si="444"/>
        <v>https://web.whatsapp.com/send/?phone=628999007703&amp;text=Halo+,+Visual+AI+5S+mendeteksi+Violation%3A+METALDET1-LINE+13&amp;type=phone_number&amp;app_absent=0</v>
      </c>
      <c r="AF2830" t="b">
        <f>IF(ISNA(VLOOKUP(D2830&amp;"-"&amp;AB2830, Ref_Kontak!$A:$E, 4, FALSE)), FALSE, TRUE)</f>
        <v>0</v>
      </c>
      <c r="AG2830" t="str">
        <f>_xlfn.IFNA(VLOOKUP(Z2830,Ref_Kontak!H:H,1,FALSE),"FALSE")</f>
        <v>628999007703</v>
      </c>
      <c r="AH2830" t="str">
        <f t="shared" si="445"/>
        <v>METALDET1-LINE 13</v>
      </c>
      <c r="AI2830">
        <f>IF(I2830="violation",COUNTIF($AH$1:AH2830,AH2830),0)</f>
        <v>992</v>
      </c>
      <c r="AJ2830" t="str">
        <f t="shared" si="446"/>
        <v>violation-METALDET1</v>
      </c>
      <c r="AK2830">
        <f>IF(I2830="violation",COUNTIF($AJ$1:AJ2830,AJ2830),FALSE)</f>
        <v>2345</v>
      </c>
      <c r="AL2830">
        <f t="shared" si="447"/>
        <v>0</v>
      </c>
      <c r="AM2830">
        <f t="shared" si="448"/>
        <v>3</v>
      </c>
      <c r="AN2830" t="str">
        <f t="shared" si="449"/>
        <v>ALERT! 3 Violation founded @METALDET1</v>
      </c>
    </row>
    <row r="2831" spans="1:40">
      <c r="A2831" t="s">
        <v>120</v>
      </c>
      <c r="B2831" t="s">
        <v>121</v>
      </c>
      <c r="C2831" t="s">
        <v>1521</v>
      </c>
      <c r="D2831" t="s">
        <v>129</v>
      </c>
      <c r="E2831">
        <v>1</v>
      </c>
      <c r="G2831" t="s">
        <v>130</v>
      </c>
      <c r="I2831" t="s">
        <v>125</v>
      </c>
      <c r="Z2831" t="str">
        <f>IFERROR(MID(AA2831,FIND("-",H2831,1)+1,20),_xlfn.IFNA(VLOOKUP(F2831&amp;"-"&amp;AA2831,Ref_Kontak!$A:$E,4,FALSE),Ref_Kontak!$H$2))</f>
        <v>628999007703</v>
      </c>
      <c r="AA2831" t="str">
        <f t="shared" si="440"/>
        <v/>
      </c>
      <c r="AB2831" t="str">
        <f t="shared" si="441"/>
        <v/>
      </c>
      <c r="AC2831" t="str">
        <f t="shared" si="442"/>
        <v>628999007703</v>
      </c>
      <c r="AD2831" t="str">
        <f t="shared" si="443"/>
        <v>Halo+,+Visual+AI+5S+mendeteksi+Violation%3A+METALDET1-LINE+8</v>
      </c>
      <c r="AE2831" t="str">
        <f t="shared" si="444"/>
        <v>https://web.whatsapp.com/send/?phone=628999007703&amp;text=Halo+,+Visual+AI+5S+mendeteksi+Violation%3A+METALDET1-LINE+8&amp;type=phone_number&amp;app_absent=0</v>
      </c>
      <c r="AF2831" t="b">
        <f>IF(ISNA(VLOOKUP(D2831&amp;"-"&amp;AB2831, Ref_Kontak!$A:$E, 4, FALSE)), FALSE, TRUE)</f>
        <v>0</v>
      </c>
      <c r="AG2831" t="str">
        <f>_xlfn.IFNA(VLOOKUP(Z2831,Ref_Kontak!H:H,1,FALSE),"FALSE")</f>
        <v>628999007703</v>
      </c>
      <c r="AH2831" t="str">
        <f t="shared" si="445"/>
        <v>METALDET1-LINE 8</v>
      </c>
      <c r="AI2831">
        <f>IF(I2831="violation",COUNTIF($AH$1:AH2831,AH2831),0)</f>
        <v>1183</v>
      </c>
      <c r="AJ2831" t="str">
        <f t="shared" si="446"/>
        <v>violation-METALDET1</v>
      </c>
      <c r="AK2831">
        <f>IF(I2831="violation",COUNTIF($AJ$1:AJ2831,AJ2831),FALSE)</f>
        <v>2346</v>
      </c>
      <c r="AL2831">
        <f t="shared" si="447"/>
        <v>0</v>
      </c>
      <c r="AM2831">
        <f t="shared" si="448"/>
        <v>3</v>
      </c>
      <c r="AN2831" t="str">
        <f t="shared" si="449"/>
        <v>ALERT! 3 Violation founded @METALDET1</v>
      </c>
    </row>
    <row r="2832" spans="1:40">
      <c r="A2832" t="s">
        <v>120</v>
      </c>
      <c r="B2832" t="s">
        <v>121</v>
      </c>
      <c r="C2832" t="s">
        <v>1521</v>
      </c>
      <c r="D2832" t="s">
        <v>52</v>
      </c>
      <c r="E2832">
        <v>1</v>
      </c>
      <c r="G2832" t="s">
        <v>130</v>
      </c>
      <c r="I2832" t="s">
        <v>125</v>
      </c>
      <c r="Z2832" t="str">
        <f>IFERROR(MID(AA2832,FIND("-",H2832,1)+1,20),_xlfn.IFNA(VLOOKUP(F2832&amp;"-"&amp;AA2832,Ref_Kontak!$A:$E,4,FALSE),Ref_Kontak!$H$2))</f>
        <v>628999007703</v>
      </c>
      <c r="AA2832" t="str">
        <f t="shared" si="440"/>
        <v/>
      </c>
      <c r="AB2832" t="str">
        <f t="shared" si="441"/>
        <v/>
      </c>
      <c r="AC2832" t="str">
        <f t="shared" si="442"/>
        <v>628999007703</v>
      </c>
      <c r="AD2832" t="str">
        <f t="shared" si="443"/>
        <v>Halo+,+Visual+AI+5S+mendeteksi+Violation%3A+METALDET1-LINE+14</v>
      </c>
      <c r="AE2832" t="str">
        <f t="shared" si="444"/>
        <v>https://web.whatsapp.com/send/?phone=628999007703&amp;text=Halo+,+Visual+AI+5S+mendeteksi+Violation%3A+METALDET1-LINE+14&amp;type=phone_number&amp;app_absent=0</v>
      </c>
      <c r="AF2832" t="b">
        <f>IF(ISNA(VLOOKUP(D2832&amp;"-"&amp;AB2832, Ref_Kontak!$A:$E, 4, FALSE)), FALSE, TRUE)</f>
        <v>0</v>
      </c>
      <c r="AG2832" t="str">
        <f>_xlfn.IFNA(VLOOKUP(Z2832,Ref_Kontak!H:H,1,FALSE),"FALSE")</f>
        <v>628999007703</v>
      </c>
      <c r="AH2832" t="str">
        <f t="shared" si="445"/>
        <v>METALDET1-LINE 14</v>
      </c>
      <c r="AI2832">
        <f>IF(I2832="violation",COUNTIF($AH$1:AH2832,AH2832),0)</f>
        <v>173</v>
      </c>
      <c r="AJ2832" t="str">
        <f t="shared" si="446"/>
        <v>violation-METALDET1</v>
      </c>
      <c r="AK2832">
        <f>IF(I2832="violation",COUNTIF($AJ$1:AJ2832,AJ2832),FALSE)</f>
        <v>2347</v>
      </c>
      <c r="AL2832">
        <f t="shared" si="447"/>
        <v>0</v>
      </c>
      <c r="AM2832">
        <f t="shared" si="448"/>
        <v>3</v>
      </c>
      <c r="AN2832" t="str">
        <f t="shared" si="449"/>
        <v>ALERT! 3 Violation founded @METALDET1</v>
      </c>
    </row>
    <row r="2833" spans="1:40">
      <c r="A2833" t="s">
        <v>120</v>
      </c>
      <c r="B2833" t="s">
        <v>121</v>
      </c>
      <c r="C2833" t="s">
        <v>1521</v>
      </c>
      <c r="D2833" t="s">
        <v>589</v>
      </c>
      <c r="E2833">
        <v>1</v>
      </c>
      <c r="G2833" t="s">
        <v>130</v>
      </c>
      <c r="I2833" t="s">
        <v>125</v>
      </c>
      <c r="Z2833" t="str">
        <f>IFERROR(MID(AA2833,FIND("-",H2833,1)+1,20),_xlfn.IFNA(VLOOKUP(F2833&amp;"-"&amp;AA2833,Ref_Kontak!$A:$E,4,FALSE),Ref_Kontak!$H$2))</f>
        <v>628999007703</v>
      </c>
      <c r="AA2833" t="str">
        <f t="shared" si="440"/>
        <v/>
      </c>
      <c r="AB2833" t="str">
        <f t="shared" si="441"/>
        <v/>
      </c>
      <c r="AC2833" t="str">
        <f t="shared" si="442"/>
        <v>628999007703</v>
      </c>
      <c r="AD2833" t="str">
        <f t="shared" si="443"/>
        <v>Halo+,+Visual+AI+5S+mendeteksi+Violation%3A+METALDET1-LINE+13</v>
      </c>
      <c r="AE2833" t="str">
        <f t="shared" si="444"/>
        <v>https://web.whatsapp.com/send/?phone=628999007703&amp;text=Halo+,+Visual+AI+5S+mendeteksi+Violation%3A+METALDET1-LINE+13&amp;type=phone_number&amp;app_absent=0</v>
      </c>
      <c r="AF2833" t="b">
        <f>IF(ISNA(VLOOKUP(D2833&amp;"-"&amp;AB2833, Ref_Kontak!$A:$E, 4, FALSE)), FALSE, TRUE)</f>
        <v>0</v>
      </c>
      <c r="AG2833" t="str">
        <f>_xlfn.IFNA(VLOOKUP(Z2833,Ref_Kontak!H:H,1,FALSE),"FALSE")</f>
        <v>628999007703</v>
      </c>
      <c r="AH2833" t="str">
        <f t="shared" si="445"/>
        <v>METALDET1-LINE 13</v>
      </c>
      <c r="AI2833">
        <f>IF(I2833="violation",COUNTIF($AH$1:AH2833,AH2833),0)</f>
        <v>993</v>
      </c>
      <c r="AJ2833" t="str">
        <f t="shared" si="446"/>
        <v>violation-METALDET1</v>
      </c>
      <c r="AK2833">
        <f>IF(I2833="violation",COUNTIF($AJ$1:AJ2833,AJ2833),FALSE)</f>
        <v>2348</v>
      </c>
      <c r="AL2833">
        <f t="shared" si="447"/>
        <v>0</v>
      </c>
      <c r="AM2833">
        <f t="shared" si="448"/>
        <v>3</v>
      </c>
      <c r="AN2833" t="str">
        <f t="shared" si="449"/>
        <v>ALERT! 3 Violation founded @METALDET1</v>
      </c>
    </row>
    <row r="2834" spans="1:40">
      <c r="A2834" t="s">
        <v>120</v>
      </c>
      <c r="B2834" t="s">
        <v>121</v>
      </c>
      <c r="C2834" t="s">
        <v>1521</v>
      </c>
      <c r="D2834" t="s">
        <v>52</v>
      </c>
      <c r="E2834">
        <v>1</v>
      </c>
      <c r="G2834" t="s">
        <v>130</v>
      </c>
      <c r="I2834" t="s">
        <v>125</v>
      </c>
      <c r="Z2834" t="str">
        <f>IFERROR(MID(AA2834,FIND("-",H2834,1)+1,20),_xlfn.IFNA(VLOOKUP(F2834&amp;"-"&amp;AA2834,Ref_Kontak!$A:$E,4,FALSE),Ref_Kontak!$H$2))</f>
        <v>628999007703</v>
      </c>
      <c r="AA2834" t="str">
        <f t="shared" si="440"/>
        <v/>
      </c>
      <c r="AB2834" t="str">
        <f t="shared" si="441"/>
        <v/>
      </c>
      <c r="AC2834" t="str">
        <f t="shared" si="442"/>
        <v>628999007703</v>
      </c>
      <c r="AD2834" t="str">
        <f t="shared" si="443"/>
        <v>Halo+,+Visual+AI+5S+mendeteksi+Violation%3A+METALDET1-LINE+14</v>
      </c>
      <c r="AE2834" t="str">
        <f t="shared" si="444"/>
        <v>https://web.whatsapp.com/send/?phone=628999007703&amp;text=Halo+,+Visual+AI+5S+mendeteksi+Violation%3A+METALDET1-LINE+14&amp;type=phone_number&amp;app_absent=0</v>
      </c>
      <c r="AF2834" t="b">
        <f>IF(ISNA(VLOOKUP(D2834&amp;"-"&amp;AB2834, Ref_Kontak!$A:$E, 4, FALSE)), FALSE, TRUE)</f>
        <v>0</v>
      </c>
      <c r="AG2834" t="str">
        <f>_xlfn.IFNA(VLOOKUP(Z2834,Ref_Kontak!H:H,1,FALSE),"FALSE")</f>
        <v>628999007703</v>
      </c>
      <c r="AH2834" t="str">
        <f t="shared" si="445"/>
        <v>METALDET1-LINE 14</v>
      </c>
      <c r="AI2834">
        <f>IF(I2834="violation",COUNTIF($AH$1:AH2834,AH2834),0)</f>
        <v>174</v>
      </c>
      <c r="AJ2834" t="str">
        <f t="shared" si="446"/>
        <v>violation-METALDET1</v>
      </c>
      <c r="AK2834">
        <f>IF(I2834="violation",COUNTIF($AJ$1:AJ2834,AJ2834),FALSE)</f>
        <v>2349</v>
      </c>
      <c r="AL2834">
        <f t="shared" si="447"/>
        <v>0</v>
      </c>
      <c r="AM2834">
        <f t="shared" si="448"/>
        <v>3</v>
      </c>
      <c r="AN2834" t="str">
        <f t="shared" si="449"/>
        <v>ALERT! 3 Violation founded @METALDET1</v>
      </c>
    </row>
    <row r="2835" spans="1:40">
      <c r="A2835" t="s">
        <v>120</v>
      </c>
      <c r="B2835" t="s">
        <v>121</v>
      </c>
      <c r="C2835" t="s">
        <v>1522</v>
      </c>
      <c r="D2835" t="s">
        <v>129</v>
      </c>
      <c r="E2835">
        <v>1</v>
      </c>
      <c r="G2835" t="s">
        <v>130</v>
      </c>
      <c r="I2835" t="s">
        <v>125</v>
      </c>
      <c r="Z2835" t="str">
        <f>IFERROR(MID(AA2835,FIND("-",H2835,1)+1,20),_xlfn.IFNA(VLOOKUP(F2835&amp;"-"&amp;AA2835,Ref_Kontak!$A:$E,4,FALSE),Ref_Kontak!$H$2))</f>
        <v>628999007703</v>
      </c>
      <c r="AA2835" t="str">
        <f t="shared" si="440"/>
        <v/>
      </c>
      <c r="AB2835" t="str">
        <f t="shared" si="441"/>
        <v/>
      </c>
      <c r="AC2835" t="str">
        <f t="shared" si="442"/>
        <v>628999007703</v>
      </c>
      <c r="AD2835" t="str">
        <f t="shared" si="443"/>
        <v>Halo+,+Visual+AI+5S+mendeteksi+Violation%3A+METALDET1-LINE+8</v>
      </c>
      <c r="AE2835" t="str">
        <f t="shared" si="444"/>
        <v>https://web.whatsapp.com/send/?phone=628999007703&amp;text=Halo+,+Visual+AI+5S+mendeteksi+Violation%3A+METALDET1-LINE+8&amp;type=phone_number&amp;app_absent=0</v>
      </c>
      <c r="AF2835" t="b">
        <f>IF(ISNA(VLOOKUP(D2835&amp;"-"&amp;AB2835, Ref_Kontak!$A:$E, 4, FALSE)), FALSE, TRUE)</f>
        <v>0</v>
      </c>
      <c r="AG2835" t="str">
        <f>_xlfn.IFNA(VLOOKUP(Z2835,Ref_Kontak!H:H,1,FALSE),"FALSE")</f>
        <v>628999007703</v>
      </c>
      <c r="AH2835" t="str">
        <f t="shared" si="445"/>
        <v>METALDET1-LINE 8</v>
      </c>
      <c r="AI2835">
        <f>IF(I2835="violation",COUNTIF($AH$1:AH2835,AH2835),0)</f>
        <v>1184</v>
      </c>
      <c r="AJ2835" t="str">
        <f t="shared" si="446"/>
        <v>violation-METALDET1</v>
      </c>
      <c r="AK2835">
        <f>IF(I2835="violation",COUNTIF($AJ$1:AJ2835,AJ2835),FALSE)</f>
        <v>2350</v>
      </c>
      <c r="AL2835">
        <f t="shared" si="447"/>
        <v>0</v>
      </c>
      <c r="AM2835">
        <f t="shared" si="448"/>
        <v>3</v>
      </c>
      <c r="AN2835" t="str">
        <f t="shared" si="449"/>
        <v>ALERT! 3 Violation founded @METALDET1</v>
      </c>
    </row>
    <row r="2836" spans="1:40">
      <c r="A2836" t="s">
        <v>120</v>
      </c>
      <c r="B2836" t="s">
        <v>121</v>
      </c>
      <c r="C2836" t="s">
        <v>1522</v>
      </c>
      <c r="D2836" t="s">
        <v>589</v>
      </c>
      <c r="E2836">
        <v>1</v>
      </c>
      <c r="G2836" t="s">
        <v>130</v>
      </c>
      <c r="I2836" t="s">
        <v>125</v>
      </c>
      <c r="Z2836" t="str">
        <f>IFERROR(MID(AA2836,FIND("-",H2836,1)+1,20),_xlfn.IFNA(VLOOKUP(F2836&amp;"-"&amp;AA2836,Ref_Kontak!$A:$E,4,FALSE),Ref_Kontak!$H$2))</f>
        <v>628999007703</v>
      </c>
      <c r="AA2836" t="str">
        <f t="shared" si="440"/>
        <v/>
      </c>
      <c r="AB2836" t="str">
        <f t="shared" si="441"/>
        <v/>
      </c>
      <c r="AC2836" t="str">
        <f t="shared" si="442"/>
        <v>628999007703</v>
      </c>
      <c r="AD2836" t="str">
        <f t="shared" si="443"/>
        <v>Halo+,+Visual+AI+5S+mendeteksi+Violation%3A+METALDET1-LINE+13</v>
      </c>
      <c r="AE2836" t="str">
        <f t="shared" si="444"/>
        <v>https://web.whatsapp.com/send/?phone=628999007703&amp;text=Halo+,+Visual+AI+5S+mendeteksi+Violation%3A+METALDET1-LINE+13&amp;type=phone_number&amp;app_absent=0</v>
      </c>
      <c r="AF2836" t="b">
        <f>IF(ISNA(VLOOKUP(D2836&amp;"-"&amp;AB2836, Ref_Kontak!$A:$E, 4, FALSE)), FALSE, TRUE)</f>
        <v>0</v>
      </c>
      <c r="AG2836" t="str">
        <f>_xlfn.IFNA(VLOOKUP(Z2836,Ref_Kontak!H:H,1,FALSE),"FALSE")</f>
        <v>628999007703</v>
      </c>
      <c r="AH2836" t="str">
        <f t="shared" si="445"/>
        <v>METALDET1-LINE 13</v>
      </c>
      <c r="AI2836">
        <f>IF(I2836="violation",COUNTIF($AH$1:AH2836,AH2836),0)</f>
        <v>994</v>
      </c>
      <c r="AJ2836" t="str">
        <f t="shared" si="446"/>
        <v>violation-METALDET1</v>
      </c>
      <c r="AK2836">
        <f>IF(I2836="violation",COUNTIF($AJ$1:AJ2836,AJ2836),FALSE)</f>
        <v>2351</v>
      </c>
      <c r="AL2836">
        <f t="shared" si="447"/>
        <v>0</v>
      </c>
      <c r="AM2836">
        <f t="shared" si="448"/>
        <v>3</v>
      </c>
      <c r="AN2836" t="str">
        <f t="shared" si="449"/>
        <v>ALERT! 3 Violation founded @METALDET1</v>
      </c>
    </row>
    <row r="2837" spans="1:40">
      <c r="A2837" t="s">
        <v>120</v>
      </c>
      <c r="B2837" t="s">
        <v>121</v>
      </c>
      <c r="C2837" t="s">
        <v>1522</v>
      </c>
      <c r="D2837" t="s">
        <v>52</v>
      </c>
      <c r="E2837">
        <v>1</v>
      </c>
      <c r="G2837" t="s">
        <v>130</v>
      </c>
      <c r="I2837" t="s">
        <v>125</v>
      </c>
      <c r="Z2837" t="str">
        <f>IFERROR(MID(AA2837,FIND("-",H2837,1)+1,20),_xlfn.IFNA(VLOOKUP(F2837&amp;"-"&amp;AA2837,Ref_Kontak!$A:$E,4,FALSE),Ref_Kontak!$H$2))</f>
        <v>628999007703</v>
      </c>
      <c r="AA2837" t="str">
        <f t="shared" si="440"/>
        <v/>
      </c>
      <c r="AB2837" t="str">
        <f t="shared" si="441"/>
        <v/>
      </c>
      <c r="AC2837" t="str">
        <f t="shared" si="442"/>
        <v>628999007703</v>
      </c>
      <c r="AD2837" t="str">
        <f t="shared" si="443"/>
        <v>Halo+,+Visual+AI+5S+mendeteksi+Violation%3A+METALDET1-LINE+14</v>
      </c>
      <c r="AE2837" t="str">
        <f t="shared" si="444"/>
        <v>https://web.whatsapp.com/send/?phone=628999007703&amp;text=Halo+,+Visual+AI+5S+mendeteksi+Violation%3A+METALDET1-LINE+14&amp;type=phone_number&amp;app_absent=0</v>
      </c>
      <c r="AF2837" t="b">
        <f>IF(ISNA(VLOOKUP(D2837&amp;"-"&amp;AB2837, Ref_Kontak!$A:$E, 4, FALSE)), FALSE, TRUE)</f>
        <v>0</v>
      </c>
      <c r="AG2837" t="str">
        <f>_xlfn.IFNA(VLOOKUP(Z2837,Ref_Kontak!H:H,1,FALSE),"FALSE")</f>
        <v>628999007703</v>
      </c>
      <c r="AH2837" t="str">
        <f t="shared" si="445"/>
        <v>METALDET1-LINE 14</v>
      </c>
      <c r="AI2837">
        <f>IF(I2837="violation",COUNTIF($AH$1:AH2837,AH2837),0)</f>
        <v>175</v>
      </c>
      <c r="AJ2837" t="str">
        <f t="shared" si="446"/>
        <v>violation-METALDET1</v>
      </c>
      <c r="AK2837">
        <f>IF(I2837="violation",COUNTIF($AJ$1:AJ2837,AJ2837),FALSE)</f>
        <v>2352</v>
      </c>
      <c r="AL2837">
        <f t="shared" si="447"/>
        <v>0</v>
      </c>
      <c r="AM2837">
        <f t="shared" si="448"/>
        <v>3</v>
      </c>
      <c r="AN2837" t="str">
        <f t="shared" si="449"/>
        <v>ALERT! 3 Violation founded @METALDET1</v>
      </c>
    </row>
    <row r="2838" spans="1:40">
      <c r="A2838" t="s">
        <v>120</v>
      </c>
      <c r="B2838" t="s">
        <v>121</v>
      </c>
      <c r="C2838" t="s">
        <v>1523</v>
      </c>
      <c r="D2838" t="s">
        <v>129</v>
      </c>
      <c r="E2838">
        <v>1</v>
      </c>
      <c r="G2838" t="s">
        <v>130</v>
      </c>
      <c r="I2838" t="s">
        <v>125</v>
      </c>
      <c r="Z2838" t="str">
        <f>IFERROR(MID(AA2838,FIND("-",H2838,1)+1,20),_xlfn.IFNA(VLOOKUP(F2838&amp;"-"&amp;AA2838,Ref_Kontak!$A:$E,4,FALSE),Ref_Kontak!$H$2))</f>
        <v>628999007703</v>
      </c>
      <c r="AA2838" t="str">
        <f t="shared" si="440"/>
        <v/>
      </c>
      <c r="AB2838" t="str">
        <f t="shared" si="441"/>
        <v/>
      </c>
      <c r="AC2838" t="str">
        <f t="shared" si="442"/>
        <v>628999007703</v>
      </c>
      <c r="AD2838" t="str">
        <f t="shared" si="443"/>
        <v>Halo+,+Visual+AI+5S+mendeteksi+Violation%3A+METALDET1-LINE+8</v>
      </c>
      <c r="AE2838" t="str">
        <f t="shared" si="444"/>
        <v>https://web.whatsapp.com/send/?phone=628999007703&amp;text=Halo+,+Visual+AI+5S+mendeteksi+Violation%3A+METALDET1-LINE+8&amp;type=phone_number&amp;app_absent=0</v>
      </c>
      <c r="AF2838" t="b">
        <f>IF(ISNA(VLOOKUP(D2838&amp;"-"&amp;AB2838, Ref_Kontak!$A:$E, 4, FALSE)), FALSE, TRUE)</f>
        <v>0</v>
      </c>
      <c r="AG2838" t="str">
        <f>_xlfn.IFNA(VLOOKUP(Z2838,Ref_Kontak!H:H,1,FALSE),"FALSE")</f>
        <v>628999007703</v>
      </c>
      <c r="AH2838" t="str">
        <f t="shared" si="445"/>
        <v>METALDET1-LINE 8</v>
      </c>
      <c r="AI2838">
        <f>IF(I2838="violation",COUNTIF($AH$1:AH2838,AH2838),0)</f>
        <v>1185</v>
      </c>
      <c r="AJ2838" t="str">
        <f t="shared" si="446"/>
        <v>violation-METALDET1</v>
      </c>
      <c r="AK2838">
        <f>IF(I2838="violation",COUNTIF($AJ$1:AJ2838,AJ2838),FALSE)</f>
        <v>2353</v>
      </c>
      <c r="AL2838">
        <f t="shared" si="447"/>
        <v>0</v>
      </c>
      <c r="AM2838">
        <f t="shared" si="448"/>
        <v>3</v>
      </c>
      <c r="AN2838" t="str">
        <f t="shared" si="449"/>
        <v>ALERT! 3 Violation founded @METALDET1</v>
      </c>
    </row>
    <row r="2839" spans="1:40">
      <c r="A2839" t="s">
        <v>120</v>
      </c>
      <c r="B2839" t="s">
        <v>121</v>
      </c>
      <c r="C2839" t="s">
        <v>1524</v>
      </c>
      <c r="D2839" t="s">
        <v>589</v>
      </c>
      <c r="E2839">
        <v>1</v>
      </c>
      <c r="G2839" t="s">
        <v>130</v>
      </c>
      <c r="I2839" t="s">
        <v>125</v>
      </c>
      <c r="Z2839" t="str">
        <f>IFERROR(MID(AA2839,FIND("-",H2839,1)+1,20),_xlfn.IFNA(VLOOKUP(F2839&amp;"-"&amp;AA2839,Ref_Kontak!$A:$E,4,FALSE),Ref_Kontak!$H$2))</f>
        <v>628999007703</v>
      </c>
      <c r="AA2839" t="str">
        <f t="shared" si="440"/>
        <v/>
      </c>
      <c r="AB2839" t="str">
        <f t="shared" si="441"/>
        <v/>
      </c>
      <c r="AC2839" t="str">
        <f t="shared" si="442"/>
        <v>628999007703</v>
      </c>
      <c r="AD2839" t="str">
        <f t="shared" si="443"/>
        <v>Halo+,+Visual+AI+5S+mendeteksi+Violation%3A+METALDET1-LINE+13</v>
      </c>
      <c r="AE2839" t="str">
        <f t="shared" si="444"/>
        <v>https://web.whatsapp.com/send/?phone=628999007703&amp;text=Halo+,+Visual+AI+5S+mendeteksi+Violation%3A+METALDET1-LINE+13&amp;type=phone_number&amp;app_absent=0</v>
      </c>
      <c r="AF2839" t="b">
        <f>IF(ISNA(VLOOKUP(D2839&amp;"-"&amp;AB2839, Ref_Kontak!$A:$E, 4, FALSE)), FALSE, TRUE)</f>
        <v>0</v>
      </c>
      <c r="AG2839" t="str">
        <f>_xlfn.IFNA(VLOOKUP(Z2839,Ref_Kontak!H:H,1,FALSE),"FALSE")</f>
        <v>628999007703</v>
      </c>
      <c r="AH2839" t="str">
        <f t="shared" si="445"/>
        <v>METALDET1-LINE 13</v>
      </c>
      <c r="AI2839">
        <f>IF(I2839="violation",COUNTIF($AH$1:AH2839,AH2839),0)</f>
        <v>995</v>
      </c>
      <c r="AJ2839" t="str">
        <f t="shared" si="446"/>
        <v>violation-METALDET1</v>
      </c>
      <c r="AK2839">
        <f>IF(I2839="violation",COUNTIF($AJ$1:AJ2839,AJ2839),FALSE)</f>
        <v>2354</v>
      </c>
      <c r="AL2839">
        <f t="shared" si="447"/>
        <v>0</v>
      </c>
      <c r="AM2839">
        <f t="shared" si="448"/>
        <v>3</v>
      </c>
      <c r="AN2839" t="str">
        <f t="shared" si="449"/>
        <v>ALERT! 3 Violation founded @METALDET1</v>
      </c>
    </row>
    <row r="2840" spans="1:40">
      <c r="A2840" t="s">
        <v>120</v>
      </c>
      <c r="B2840" t="s">
        <v>121</v>
      </c>
      <c r="C2840" t="s">
        <v>1524</v>
      </c>
      <c r="D2840" t="s">
        <v>129</v>
      </c>
      <c r="E2840">
        <v>1</v>
      </c>
      <c r="G2840" t="s">
        <v>130</v>
      </c>
      <c r="I2840" t="s">
        <v>125</v>
      </c>
      <c r="Z2840" t="str">
        <f>IFERROR(MID(AA2840,FIND("-",H2840,1)+1,20),_xlfn.IFNA(VLOOKUP(F2840&amp;"-"&amp;AA2840,Ref_Kontak!$A:$E,4,FALSE),Ref_Kontak!$H$2))</f>
        <v>628999007703</v>
      </c>
      <c r="AA2840" t="str">
        <f t="shared" si="440"/>
        <v/>
      </c>
      <c r="AB2840" t="str">
        <f t="shared" si="441"/>
        <v/>
      </c>
      <c r="AC2840" t="str">
        <f t="shared" si="442"/>
        <v>628999007703</v>
      </c>
      <c r="AD2840" t="str">
        <f t="shared" si="443"/>
        <v>Halo+,+Visual+AI+5S+mendeteksi+Violation%3A+METALDET1-LINE+8</v>
      </c>
      <c r="AE2840" t="str">
        <f t="shared" si="444"/>
        <v>https://web.whatsapp.com/send/?phone=628999007703&amp;text=Halo+,+Visual+AI+5S+mendeteksi+Violation%3A+METALDET1-LINE+8&amp;type=phone_number&amp;app_absent=0</v>
      </c>
      <c r="AF2840" t="b">
        <f>IF(ISNA(VLOOKUP(D2840&amp;"-"&amp;AB2840, Ref_Kontak!$A:$E, 4, FALSE)), FALSE, TRUE)</f>
        <v>0</v>
      </c>
      <c r="AG2840" t="str">
        <f>_xlfn.IFNA(VLOOKUP(Z2840,Ref_Kontak!H:H,1,FALSE),"FALSE")</f>
        <v>628999007703</v>
      </c>
      <c r="AH2840" t="str">
        <f t="shared" si="445"/>
        <v>METALDET1-LINE 8</v>
      </c>
      <c r="AI2840">
        <f>IF(I2840="violation",COUNTIF($AH$1:AH2840,AH2840),0)</f>
        <v>1186</v>
      </c>
      <c r="AJ2840" t="str">
        <f t="shared" si="446"/>
        <v>violation-METALDET1</v>
      </c>
      <c r="AK2840">
        <f>IF(I2840="violation",COUNTIF($AJ$1:AJ2840,AJ2840),FALSE)</f>
        <v>2355</v>
      </c>
      <c r="AL2840">
        <f t="shared" si="447"/>
        <v>0</v>
      </c>
      <c r="AM2840">
        <f t="shared" si="448"/>
        <v>3</v>
      </c>
      <c r="AN2840" t="str">
        <f t="shared" si="449"/>
        <v>ALERT! 3 Violation founded @METALDET1</v>
      </c>
    </row>
    <row r="2841" spans="1:40">
      <c r="A2841" t="s">
        <v>120</v>
      </c>
      <c r="B2841" t="s">
        <v>121</v>
      </c>
      <c r="C2841" t="s">
        <v>1524</v>
      </c>
      <c r="D2841" t="s">
        <v>52</v>
      </c>
      <c r="E2841">
        <v>1</v>
      </c>
      <c r="G2841" t="s">
        <v>130</v>
      </c>
      <c r="I2841" t="s">
        <v>125</v>
      </c>
      <c r="Z2841" t="str">
        <f>IFERROR(MID(AA2841,FIND("-",H2841,1)+1,20),_xlfn.IFNA(VLOOKUP(F2841&amp;"-"&amp;AA2841,Ref_Kontak!$A:$E,4,FALSE),Ref_Kontak!$H$2))</f>
        <v>628999007703</v>
      </c>
      <c r="AA2841" t="str">
        <f t="shared" si="440"/>
        <v/>
      </c>
      <c r="AB2841" t="str">
        <f t="shared" si="441"/>
        <v/>
      </c>
      <c r="AC2841" t="str">
        <f t="shared" si="442"/>
        <v>628999007703</v>
      </c>
      <c r="AD2841" t="str">
        <f t="shared" si="443"/>
        <v>Halo+,+Visual+AI+5S+mendeteksi+Violation%3A+METALDET1-LINE+14</v>
      </c>
      <c r="AE2841" t="str">
        <f t="shared" si="444"/>
        <v>https://web.whatsapp.com/send/?phone=628999007703&amp;text=Halo+,+Visual+AI+5S+mendeteksi+Violation%3A+METALDET1-LINE+14&amp;type=phone_number&amp;app_absent=0</v>
      </c>
      <c r="AF2841" t="b">
        <f>IF(ISNA(VLOOKUP(D2841&amp;"-"&amp;AB2841, Ref_Kontak!$A:$E, 4, FALSE)), FALSE, TRUE)</f>
        <v>0</v>
      </c>
      <c r="AG2841" t="str">
        <f>_xlfn.IFNA(VLOOKUP(Z2841,Ref_Kontak!H:H,1,FALSE),"FALSE")</f>
        <v>628999007703</v>
      </c>
      <c r="AH2841" t="str">
        <f t="shared" si="445"/>
        <v>METALDET1-LINE 14</v>
      </c>
      <c r="AI2841">
        <f>IF(I2841="violation",COUNTIF($AH$1:AH2841,AH2841),0)</f>
        <v>176</v>
      </c>
      <c r="AJ2841" t="str">
        <f t="shared" si="446"/>
        <v>violation-METALDET1</v>
      </c>
      <c r="AK2841">
        <f>IF(I2841="violation",COUNTIF($AJ$1:AJ2841,AJ2841),FALSE)</f>
        <v>2356</v>
      </c>
      <c r="AL2841">
        <f t="shared" si="447"/>
        <v>0</v>
      </c>
      <c r="AM2841">
        <f t="shared" si="448"/>
        <v>3</v>
      </c>
      <c r="AN2841" t="str">
        <f t="shared" si="449"/>
        <v>ALERT! 3 Violation founded @METALDET1</v>
      </c>
    </row>
    <row r="2842" spans="1:40">
      <c r="A2842" t="s">
        <v>120</v>
      </c>
      <c r="B2842" t="s">
        <v>121</v>
      </c>
      <c r="C2842" t="s">
        <v>1524</v>
      </c>
      <c r="D2842" t="s">
        <v>589</v>
      </c>
      <c r="E2842">
        <v>1</v>
      </c>
      <c r="G2842" t="s">
        <v>130</v>
      </c>
      <c r="I2842" t="s">
        <v>125</v>
      </c>
      <c r="Z2842" t="str">
        <f>IFERROR(MID(AA2842,FIND("-",H2842,1)+1,20),_xlfn.IFNA(VLOOKUP(F2842&amp;"-"&amp;AA2842,Ref_Kontak!$A:$E,4,FALSE),Ref_Kontak!$H$2))</f>
        <v>628999007703</v>
      </c>
      <c r="AA2842" t="str">
        <f t="shared" si="440"/>
        <v/>
      </c>
      <c r="AB2842" t="str">
        <f t="shared" si="441"/>
        <v/>
      </c>
      <c r="AC2842" t="str">
        <f t="shared" si="442"/>
        <v>628999007703</v>
      </c>
      <c r="AD2842" t="str">
        <f t="shared" si="443"/>
        <v>Halo+,+Visual+AI+5S+mendeteksi+Violation%3A+METALDET1-LINE+13</v>
      </c>
      <c r="AE2842" t="str">
        <f t="shared" si="444"/>
        <v>https://web.whatsapp.com/send/?phone=628999007703&amp;text=Halo+,+Visual+AI+5S+mendeteksi+Violation%3A+METALDET1-LINE+13&amp;type=phone_number&amp;app_absent=0</v>
      </c>
      <c r="AF2842" t="b">
        <f>IF(ISNA(VLOOKUP(D2842&amp;"-"&amp;AB2842, Ref_Kontak!$A:$E, 4, FALSE)), FALSE, TRUE)</f>
        <v>0</v>
      </c>
      <c r="AG2842" t="str">
        <f>_xlfn.IFNA(VLOOKUP(Z2842,Ref_Kontak!H:H,1,FALSE),"FALSE")</f>
        <v>628999007703</v>
      </c>
      <c r="AH2842" t="str">
        <f t="shared" si="445"/>
        <v>METALDET1-LINE 13</v>
      </c>
      <c r="AI2842">
        <f>IF(I2842="violation",COUNTIF($AH$1:AH2842,AH2842),0)</f>
        <v>996</v>
      </c>
      <c r="AJ2842" t="str">
        <f t="shared" si="446"/>
        <v>violation-METALDET1</v>
      </c>
      <c r="AK2842">
        <f>IF(I2842="violation",COUNTIF($AJ$1:AJ2842,AJ2842),FALSE)</f>
        <v>2357</v>
      </c>
      <c r="AL2842">
        <f t="shared" si="447"/>
        <v>0</v>
      </c>
      <c r="AM2842">
        <f t="shared" si="448"/>
        <v>3</v>
      </c>
      <c r="AN2842" t="str">
        <f t="shared" si="449"/>
        <v>ALERT! 3 Violation founded @METALDET1</v>
      </c>
    </row>
    <row r="2843" spans="1:40">
      <c r="A2843" t="s">
        <v>120</v>
      </c>
      <c r="B2843" t="s">
        <v>121</v>
      </c>
      <c r="C2843" t="s">
        <v>1524</v>
      </c>
      <c r="D2843" t="s">
        <v>52</v>
      </c>
      <c r="E2843">
        <v>1</v>
      </c>
      <c r="G2843" t="s">
        <v>130</v>
      </c>
      <c r="I2843" t="s">
        <v>125</v>
      </c>
      <c r="Z2843" t="str">
        <f>IFERROR(MID(AA2843,FIND("-",H2843,1)+1,20),_xlfn.IFNA(VLOOKUP(F2843&amp;"-"&amp;AA2843,Ref_Kontak!$A:$E,4,FALSE),Ref_Kontak!$H$2))</f>
        <v>628999007703</v>
      </c>
      <c r="AA2843" t="str">
        <f t="shared" si="440"/>
        <v/>
      </c>
      <c r="AB2843" t="str">
        <f t="shared" si="441"/>
        <v/>
      </c>
      <c r="AC2843" t="str">
        <f t="shared" si="442"/>
        <v>628999007703</v>
      </c>
      <c r="AD2843" t="str">
        <f t="shared" si="443"/>
        <v>Halo+,+Visual+AI+5S+mendeteksi+Violation%3A+METALDET1-LINE+14</v>
      </c>
      <c r="AE2843" t="str">
        <f t="shared" si="444"/>
        <v>https://web.whatsapp.com/send/?phone=628999007703&amp;text=Halo+,+Visual+AI+5S+mendeteksi+Violation%3A+METALDET1-LINE+14&amp;type=phone_number&amp;app_absent=0</v>
      </c>
      <c r="AF2843" t="b">
        <f>IF(ISNA(VLOOKUP(D2843&amp;"-"&amp;AB2843, Ref_Kontak!$A:$E, 4, FALSE)), FALSE, TRUE)</f>
        <v>0</v>
      </c>
      <c r="AG2843" t="str">
        <f>_xlfn.IFNA(VLOOKUP(Z2843,Ref_Kontak!H:H,1,FALSE),"FALSE")</f>
        <v>628999007703</v>
      </c>
      <c r="AH2843" t="str">
        <f t="shared" si="445"/>
        <v>METALDET1-LINE 14</v>
      </c>
      <c r="AI2843">
        <f>IF(I2843="violation",COUNTIF($AH$1:AH2843,AH2843),0)</f>
        <v>177</v>
      </c>
      <c r="AJ2843" t="str">
        <f t="shared" si="446"/>
        <v>violation-METALDET1</v>
      </c>
      <c r="AK2843">
        <f>IF(I2843="violation",COUNTIF($AJ$1:AJ2843,AJ2843),FALSE)</f>
        <v>2358</v>
      </c>
      <c r="AL2843">
        <f t="shared" si="447"/>
        <v>0</v>
      </c>
      <c r="AM2843">
        <f t="shared" si="448"/>
        <v>3</v>
      </c>
      <c r="AN2843" t="str">
        <f t="shared" si="449"/>
        <v>ALERT! 3 Violation founded @METALDET1</v>
      </c>
    </row>
    <row r="2844" spans="1:40">
      <c r="A2844" t="s">
        <v>120</v>
      </c>
      <c r="B2844" t="s">
        <v>121</v>
      </c>
      <c r="C2844" t="s">
        <v>1525</v>
      </c>
      <c r="D2844" t="s">
        <v>129</v>
      </c>
      <c r="E2844">
        <v>1</v>
      </c>
      <c r="G2844" t="s">
        <v>130</v>
      </c>
      <c r="I2844" t="s">
        <v>125</v>
      </c>
      <c r="Z2844" t="str">
        <f>IFERROR(MID(AA2844,FIND("-",H2844,1)+1,20),_xlfn.IFNA(VLOOKUP(F2844&amp;"-"&amp;AA2844,Ref_Kontak!$A:$E,4,FALSE),Ref_Kontak!$H$2))</f>
        <v>628999007703</v>
      </c>
      <c r="AA2844" t="str">
        <f t="shared" si="440"/>
        <v/>
      </c>
      <c r="AB2844" t="str">
        <f t="shared" si="441"/>
        <v/>
      </c>
      <c r="AC2844" t="str">
        <f t="shared" si="442"/>
        <v>628999007703</v>
      </c>
      <c r="AD2844" t="str">
        <f t="shared" si="443"/>
        <v>Halo+,+Visual+AI+5S+mendeteksi+Violation%3A+METALDET1-LINE+8</v>
      </c>
      <c r="AE2844" t="str">
        <f t="shared" si="444"/>
        <v>https://web.whatsapp.com/send/?phone=628999007703&amp;text=Halo+,+Visual+AI+5S+mendeteksi+Violation%3A+METALDET1-LINE+8&amp;type=phone_number&amp;app_absent=0</v>
      </c>
      <c r="AF2844" t="b">
        <f>IF(ISNA(VLOOKUP(D2844&amp;"-"&amp;AB2844, Ref_Kontak!$A:$E, 4, FALSE)), FALSE, TRUE)</f>
        <v>0</v>
      </c>
      <c r="AG2844" t="str">
        <f>_xlfn.IFNA(VLOOKUP(Z2844,Ref_Kontak!H:H,1,FALSE),"FALSE")</f>
        <v>628999007703</v>
      </c>
      <c r="AH2844" t="str">
        <f t="shared" si="445"/>
        <v>METALDET1-LINE 8</v>
      </c>
      <c r="AI2844">
        <f>IF(I2844="violation",COUNTIF($AH$1:AH2844,AH2844),0)</f>
        <v>1187</v>
      </c>
      <c r="AJ2844" t="str">
        <f t="shared" si="446"/>
        <v>violation-METALDET1</v>
      </c>
      <c r="AK2844">
        <f>IF(I2844="violation",COUNTIF($AJ$1:AJ2844,AJ2844),FALSE)</f>
        <v>2359</v>
      </c>
      <c r="AL2844">
        <f t="shared" si="447"/>
        <v>0</v>
      </c>
      <c r="AM2844">
        <f t="shared" si="448"/>
        <v>3</v>
      </c>
      <c r="AN2844" t="str">
        <f t="shared" si="449"/>
        <v>ALERT! 3 Violation founded @METALDET1</v>
      </c>
    </row>
    <row r="2845" spans="1:40">
      <c r="A2845" t="s">
        <v>120</v>
      </c>
      <c r="B2845" t="s">
        <v>121</v>
      </c>
      <c r="C2845" t="s">
        <v>1526</v>
      </c>
      <c r="D2845" t="s">
        <v>589</v>
      </c>
      <c r="E2845">
        <v>1</v>
      </c>
      <c r="G2845" t="s">
        <v>130</v>
      </c>
      <c r="I2845" t="s">
        <v>125</v>
      </c>
      <c r="Z2845" t="str">
        <f>IFERROR(MID(AA2845,FIND("-",H2845,1)+1,20),_xlfn.IFNA(VLOOKUP(F2845&amp;"-"&amp;AA2845,Ref_Kontak!$A:$E,4,FALSE),Ref_Kontak!$H$2))</f>
        <v>628999007703</v>
      </c>
      <c r="AA2845" t="str">
        <f t="shared" si="440"/>
        <v/>
      </c>
      <c r="AB2845" t="str">
        <f t="shared" si="441"/>
        <v/>
      </c>
      <c r="AC2845" t="str">
        <f t="shared" si="442"/>
        <v>628999007703</v>
      </c>
      <c r="AD2845" t="str">
        <f t="shared" si="443"/>
        <v>Halo+,+Visual+AI+5S+mendeteksi+Violation%3A+METALDET1-LINE+13</v>
      </c>
      <c r="AE2845" t="str">
        <f t="shared" si="444"/>
        <v>https://web.whatsapp.com/send/?phone=628999007703&amp;text=Halo+,+Visual+AI+5S+mendeteksi+Violation%3A+METALDET1-LINE+13&amp;type=phone_number&amp;app_absent=0</v>
      </c>
      <c r="AF2845" t="b">
        <f>IF(ISNA(VLOOKUP(D2845&amp;"-"&amp;AB2845, Ref_Kontak!$A:$E, 4, FALSE)), FALSE, TRUE)</f>
        <v>0</v>
      </c>
      <c r="AG2845" t="str">
        <f>_xlfn.IFNA(VLOOKUP(Z2845,Ref_Kontak!H:H,1,FALSE),"FALSE")</f>
        <v>628999007703</v>
      </c>
      <c r="AH2845" t="str">
        <f t="shared" si="445"/>
        <v>METALDET1-LINE 13</v>
      </c>
      <c r="AI2845">
        <f>IF(I2845="violation",COUNTIF($AH$1:AH2845,AH2845),0)</f>
        <v>997</v>
      </c>
      <c r="AJ2845" t="str">
        <f t="shared" si="446"/>
        <v>violation-METALDET1</v>
      </c>
      <c r="AK2845">
        <f>IF(I2845="violation",COUNTIF($AJ$1:AJ2845,AJ2845),FALSE)</f>
        <v>2360</v>
      </c>
      <c r="AL2845">
        <f t="shared" si="447"/>
        <v>0</v>
      </c>
      <c r="AM2845">
        <f t="shared" si="448"/>
        <v>3</v>
      </c>
      <c r="AN2845" t="str">
        <f t="shared" si="449"/>
        <v>ALERT! 3 Violation founded @METALDET1</v>
      </c>
    </row>
    <row r="2846" spans="1:40">
      <c r="A2846" t="s">
        <v>120</v>
      </c>
      <c r="B2846" t="s">
        <v>121</v>
      </c>
      <c r="C2846" t="s">
        <v>1526</v>
      </c>
      <c r="D2846" t="s">
        <v>129</v>
      </c>
      <c r="E2846">
        <v>1</v>
      </c>
      <c r="G2846" t="s">
        <v>130</v>
      </c>
      <c r="I2846" t="s">
        <v>125</v>
      </c>
      <c r="Z2846" t="str">
        <f>IFERROR(MID(AA2846,FIND("-",H2846,1)+1,20),_xlfn.IFNA(VLOOKUP(F2846&amp;"-"&amp;AA2846,Ref_Kontak!$A:$E,4,FALSE),Ref_Kontak!$H$2))</f>
        <v>628999007703</v>
      </c>
      <c r="AA2846" t="str">
        <f t="shared" si="440"/>
        <v/>
      </c>
      <c r="AB2846" t="str">
        <f t="shared" si="441"/>
        <v/>
      </c>
      <c r="AC2846" t="str">
        <f t="shared" si="442"/>
        <v>628999007703</v>
      </c>
      <c r="AD2846" t="str">
        <f t="shared" si="443"/>
        <v>Halo+,+Visual+AI+5S+mendeteksi+Violation%3A+METALDET1-LINE+8</v>
      </c>
      <c r="AE2846" t="str">
        <f t="shared" si="444"/>
        <v>https://web.whatsapp.com/send/?phone=628999007703&amp;text=Halo+,+Visual+AI+5S+mendeteksi+Violation%3A+METALDET1-LINE+8&amp;type=phone_number&amp;app_absent=0</v>
      </c>
      <c r="AF2846" t="b">
        <f>IF(ISNA(VLOOKUP(D2846&amp;"-"&amp;AB2846, Ref_Kontak!$A:$E, 4, FALSE)), FALSE, TRUE)</f>
        <v>0</v>
      </c>
      <c r="AG2846" t="str">
        <f>_xlfn.IFNA(VLOOKUP(Z2846,Ref_Kontak!H:H,1,FALSE),"FALSE")</f>
        <v>628999007703</v>
      </c>
      <c r="AH2846" t="str">
        <f t="shared" si="445"/>
        <v>METALDET1-LINE 8</v>
      </c>
      <c r="AI2846">
        <f>IF(I2846="violation",COUNTIF($AH$1:AH2846,AH2846),0)</f>
        <v>1188</v>
      </c>
      <c r="AJ2846" t="str">
        <f t="shared" si="446"/>
        <v>violation-METALDET1</v>
      </c>
      <c r="AK2846">
        <f>IF(I2846="violation",COUNTIF($AJ$1:AJ2846,AJ2846),FALSE)</f>
        <v>2361</v>
      </c>
      <c r="AL2846">
        <f t="shared" si="447"/>
        <v>0</v>
      </c>
      <c r="AM2846">
        <f t="shared" si="448"/>
        <v>3</v>
      </c>
      <c r="AN2846" t="str">
        <f t="shared" si="449"/>
        <v>ALERT! 3 Violation founded @METALDET1</v>
      </c>
    </row>
    <row r="2847" spans="1:40">
      <c r="A2847" t="s">
        <v>120</v>
      </c>
      <c r="B2847" t="s">
        <v>121</v>
      </c>
      <c r="C2847" t="s">
        <v>1526</v>
      </c>
      <c r="D2847" t="s">
        <v>52</v>
      </c>
      <c r="E2847">
        <v>1</v>
      </c>
      <c r="G2847" t="s">
        <v>130</v>
      </c>
      <c r="I2847" t="s">
        <v>125</v>
      </c>
      <c r="Z2847" t="str">
        <f>IFERROR(MID(AA2847,FIND("-",H2847,1)+1,20),_xlfn.IFNA(VLOOKUP(F2847&amp;"-"&amp;AA2847,Ref_Kontak!$A:$E,4,FALSE),Ref_Kontak!$H$2))</f>
        <v>628999007703</v>
      </c>
      <c r="AA2847" t="str">
        <f t="shared" si="440"/>
        <v/>
      </c>
      <c r="AB2847" t="str">
        <f t="shared" si="441"/>
        <v/>
      </c>
      <c r="AC2847" t="str">
        <f t="shared" si="442"/>
        <v>628999007703</v>
      </c>
      <c r="AD2847" t="str">
        <f t="shared" si="443"/>
        <v>Halo+,+Visual+AI+5S+mendeteksi+Violation%3A+METALDET1-LINE+14</v>
      </c>
      <c r="AE2847" t="str">
        <f t="shared" si="444"/>
        <v>https://web.whatsapp.com/send/?phone=628999007703&amp;text=Halo+,+Visual+AI+5S+mendeteksi+Violation%3A+METALDET1-LINE+14&amp;type=phone_number&amp;app_absent=0</v>
      </c>
      <c r="AF2847" t="b">
        <f>IF(ISNA(VLOOKUP(D2847&amp;"-"&amp;AB2847, Ref_Kontak!$A:$E, 4, FALSE)), FALSE, TRUE)</f>
        <v>0</v>
      </c>
      <c r="AG2847" t="str">
        <f>_xlfn.IFNA(VLOOKUP(Z2847,Ref_Kontak!H:H,1,FALSE),"FALSE")</f>
        <v>628999007703</v>
      </c>
      <c r="AH2847" t="str">
        <f t="shared" si="445"/>
        <v>METALDET1-LINE 14</v>
      </c>
      <c r="AI2847">
        <f>IF(I2847="violation",COUNTIF($AH$1:AH2847,AH2847),0)</f>
        <v>178</v>
      </c>
      <c r="AJ2847" t="str">
        <f t="shared" si="446"/>
        <v>violation-METALDET1</v>
      </c>
      <c r="AK2847">
        <f>IF(I2847="violation",COUNTIF($AJ$1:AJ2847,AJ2847),FALSE)</f>
        <v>2362</v>
      </c>
      <c r="AL2847">
        <f t="shared" si="447"/>
        <v>0</v>
      </c>
      <c r="AM2847">
        <f t="shared" si="448"/>
        <v>3</v>
      </c>
      <c r="AN2847" t="str">
        <f t="shared" si="449"/>
        <v>ALERT! 3 Violation founded @METALDET1</v>
      </c>
    </row>
    <row r="2848" spans="1:40">
      <c r="A2848" t="s">
        <v>120</v>
      </c>
      <c r="B2848" t="s">
        <v>121</v>
      </c>
      <c r="C2848" t="s">
        <v>1526</v>
      </c>
      <c r="D2848" t="s">
        <v>589</v>
      </c>
      <c r="E2848">
        <v>1</v>
      </c>
      <c r="G2848" t="s">
        <v>130</v>
      </c>
      <c r="I2848" t="s">
        <v>125</v>
      </c>
      <c r="Z2848" t="str">
        <f>IFERROR(MID(AA2848,FIND("-",H2848,1)+1,20),_xlfn.IFNA(VLOOKUP(F2848&amp;"-"&amp;AA2848,Ref_Kontak!$A:$E,4,FALSE),Ref_Kontak!$H$2))</f>
        <v>628999007703</v>
      </c>
      <c r="AA2848" t="str">
        <f t="shared" si="440"/>
        <v/>
      </c>
      <c r="AB2848" t="str">
        <f t="shared" si="441"/>
        <v/>
      </c>
      <c r="AC2848" t="str">
        <f t="shared" si="442"/>
        <v>628999007703</v>
      </c>
      <c r="AD2848" t="str">
        <f t="shared" si="443"/>
        <v>Halo+,+Visual+AI+5S+mendeteksi+Violation%3A+METALDET1-LINE+13</v>
      </c>
      <c r="AE2848" t="str">
        <f t="shared" si="444"/>
        <v>https://web.whatsapp.com/send/?phone=628999007703&amp;text=Halo+,+Visual+AI+5S+mendeteksi+Violation%3A+METALDET1-LINE+13&amp;type=phone_number&amp;app_absent=0</v>
      </c>
      <c r="AF2848" t="b">
        <f>IF(ISNA(VLOOKUP(D2848&amp;"-"&amp;AB2848, Ref_Kontak!$A:$E, 4, FALSE)), FALSE, TRUE)</f>
        <v>0</v>
      </c>
      <c r="AG2848" t="str">
        <f>_xlfn.IFNA(VLOOKUP(Z2848,Ref_Kontak!H:H,1,FALSE),"FALSE")</f>
        <v>628999007703</v>
      </c>
      <c r="AH2848" t="str">
        <f t="shared" si="445"/>
        <v>METALDET1-LINE 13</v>
      </c>
      <c r="AI2848">
        <f>IF(I2848="violation",COUNTIF($AH$1:AH2848,AH2848),0)</f>
        <v>998</v>
      </c>
      <c r="AJ2848" t="str">
        <f t="shared" si="446"/>
        <v>violation-METALDET1</v>
      </c>
      <c r="AK2848">
        <f>IF(I2848="violation",COUNTIF($AJ$1:AJ2848,AJ2848),FALSE)</f>
        <v>2363</v>
      </c>
      <c r="AL2848">
        <f t="shared" si="447"/>
        <v>0</v>
      </c>
      <c r="AM2848">
        <f t="shared" si="448"/>
        <v>3</v>
      </c>
      <c r="AN2848" t="str">
        <f t="shared" si="449"/>
        <v>ALERT! 3 Violation founded @METALDET1</v>
      </c>
    </row>
    <row r="2849" spans="1:40">
      <c r="A2849" t="s">
        <v>120</v>
      </c>
      <c r="B2849" t="s">
        <v>121</v>
      </c>
      <c r="C2849" t="s">
        <v>1526</v>
      </c>
      <c r="D2849" t="s">
        <v>52</v>
      </c>
      <c r="E2849">
        <v>1</v>
      </c>
      <c r="G2849" t="s">
        <v>130</v>
      </c>
      <c r="I2849" t="s">
        <v>125</v>
      </c>
      <c r="Z2849" t="str">
        <f>IFERROR(MID(AA2849,FIND("-",H2849,1)+1,20),_xlfn.IFNA(VLOOKUP(F2849&amp;"-"&amp;AA2849,Ref_Kontak!$A:$E,4,FALSE),Ref_Kontak!$H$2))</f>
        <v>628999007703</v>
      </c>
      <c r="AA2849" t="str">
        <f t="shared" si="440"/>
        <v/>
      </c>
      <c r="AB2849" t="str">
        <f t="shared" si="441"/>
        <v/>
      </c>
      <c r="AC2849" t="str">
        <f t="shared" si="442"/>
        <v>628999007703</v>
      </c>
      <c r="AD2849" t="str">
        <f t="shared" si="443"/>
        <v>Halo+,+Visual+AI+5S+mendeteksi+Violation%3A+METALDET1-LINE+14</v>
      </c>
      <c r="AE2849" t="str">
        <f t="shared" si="444"/>
        <v>https://web.whatsapp.com/send/?phone=628999007703&amp;text=Halo+,+Visual+AI+5S+mendeteksi+Violation%3A+METALDET1-LINE+14&amp;type=phone_number&amp;app_absent=0</v>
      </c>
      <c r="AF2849" t="b">
        <f>IF(ISNA(VLOOKUP(D2849&amp;"-"&amp;AB2849, Ref_Kontak!$A:$E, 4, FALSE)), FALSE, TRUE)</f>
        <v>0</v>
      </c>
      <c r="AG2849" t="str">
        <f>_xlfn.IFNA(VLOOKUP(Z2849,Ref_Kontak!H:H,1,FALSE),"FALSE")</f>
        <v>628999007703</v>
      </c>
      <c r="AH2849" t="str">
        <f t="shared" si="445"/>
        <v>METALDET1-LINE 14</v>
      </c>
      <c r="AI2849">
        <f>IF(I2849="violation",COUNTIF($AH$1:AH2849,AH2849),0)</f>
        <v>179</v>
      </c>
      <c r="AJ2849" t="str">
        <f t="shared" si="446"/>
        <v>violation-METALDET1</v>
      </c>
      <c r="AK2849">
        <f>IF(I2849="violation",COUNTIF($AJ$1:AJ2849,AJ2849),FALSE)</f>
        <v>2364</v>
      </c>
      <c r="AL2849">
        <f t="shared" si="447"/>
        <v>0</v>
      </c>
      <c r="AM2849">
        <f t="shared" si="448"/>
        <v>3</v>
      </c>
      <c r="AN2849" t="str">
        <f t="shared" si="449"/>
        <v>ALERT! 3 Violation founded @METALDET1</v>
      </c>
    </row>
    <row r="2850" spans="1:40">
      <c r="A2850" t="s">
        <v>120</v>
      </c>
      <c r="B2850" t="s">
        <v>121</v>
      </c>
      <c r="C2850" t="s">
        <v>1527</v>
      </c>
      <c r="D2850" t="s">
        <v>129</v>
      </c>
      <c r="E2850">
        <v>1</v>
      </c>
      <c r="G2850" t="s">
        <v>130</v>
      </c>
      <c r="I2850" t="s">
        <v>125</v>
      </c>
      <c r="Z2850" t="str">
        <f>IFERROR(MID(AA2850,FIND("-",H2850,1)+1,20),_xlfn.IFNA(VLOOKUP(F2850&amp;"-"&amp;AA2850,Ref_Kontak!$A:$E,4,FALSE),Ref_Kontak!$H$2))</f>
        <v>628999007703</v>
      </c>
      <c r="AA2850" t="str">
        <f t="shared" si="440"/>
        <v/>
      </c>
      <c r="AB2850" t="str">
        <f t="shared" si="441"/>
        <v/>
      </c>
      <c r="AC2850" t="str">
        <f t="shared" si="442"/>
        <v>628999007703</v>
      </c>
      <c r="AD2850" t="str">
        <f t="shared" si="443"/>
        <v>Halo+,+Visual+AI+5S+mendeteksi+Violation%3A+METALDET1-LINE+8</v>
      </c>
      <c r="AE2850" t="str">
        <f t="shared" si="444"/>
        <v>https://web.whatsapp.com/send/?phone=628999007703&amp;text=Halo+,+Visual+AI+5S+mendeteksi+Violation%3A+METALDET1-LINE+8&amp;type=phone_number&amp;app_absent=0</v>
      </c>
      <c r="AF2850" t="b">
        <f>IF(ISNA(VLOOKUP(D2850&amp;"-"&amp;AB2850, Ref_Kontak!$A:$E, 4, FALSE)), FALSE, TRUE)</f>
        <v>0</v>
      </c>
      <c r="AG2850" t="str">
        <f>_xlfn.IFNA(VLOOKUP(Z2850,Ref_Kontak!H:H,1,FALSE),"FALSE")</f>
        <v>628999007703</v>
      </c>
      <c r="AH2850" t="str">
        <f t="shared" si="445"/>
        <v>METALDET1-LINE 8</v>
      </c>
      <c r="AI2850">
        <f>IF(I2850="violation",COUNTIF($AH$1:AH2850,AH2850),0)</f>
        <v>1189</v>
      </c>
      <c r="AJ2850" t="str">
        <f t="shared" si="446"/>
        <v>violation-METALDET1</v>
      </c>
      <c r="AK2850">
        <f>IF(I2850="violation",COUNTIF($AJ$1:AJ2850,AJ2850),FALSE)</f>
        <v>2365</v>
      </c>
      <c r="AL2850">
        <f t="shared" si="447"/>
        <v>0</v>
      </c>
      <c r="AM2850">
        <f t="shared" si="448"/>
        <v>3</v>
      </c>
      <c r="AN2850" t="str">
        <f t="shared" si="449"/>
        <v>ALERT! 3 Violation founded @METALDET1</v>
      </c>
    </row>
    <row r="2851" spans="1:40">
      <c r="A2851" t="s">
        <v>120</v>
      </c>
      <c r="B2851" t="s">
        <v>121</v>
      </c>
      <c r="C2851" t="s">
        <v>1527</v>
      </c>
      <c r="D2851" t="s">
        <v>589</v>
      </c>
      <c r="E2851">
        <v>1</v>
      </c>
      <c r="G2851" t="s">
        <v>130</v>
      </c>
      <c r="I2851" t="s">
        <v>125</v>
      </c>
      <c r="Z2851" t="str">
        <f>IFERROR(MID(AA2851,FIND("-",H2851,1)+1,20),_xlfn.IFNA(VLOOKUP(F2851&amp;"-"&amp;AA2851,Ref_Kontak!$A:$E,4,FALSE),Ref_Kontak!$H$2))</f>
        <v>628999007703</v>
      </c>
      <c r="AA2851" t="str">
        <f t="shared" si="440"/>
        <v/>
      </c>
      <c r="AB2851" t="str">
        <f t="shared" si="441"/>
        <v/>
      </c>
      <c r="AC2851" t="str">
        <f t="shared" si="442"/>
        <v>628999007703</v>
      </c>
      <c r="AD2851" t="str">
        <f t="shared" si="443"/>
        <v>Halo+,+Visual+AI+5S+mendeteksi+Violation%3A+METALDET1-LINE+13</v>
      </c>
      <c r="AE2851" t="str">
        <f t="shared" si="444"/>
        <v>https://web.whatsapp.com/send/?phone=628999007703&amp;text=Halo+,+Visual+AI+5S+mendeteksi+Violation%3A+METALDET1-LINE+13&amp;type=phone_number&amp;app_absent=0</v>
      </c>
      <c r="AF2851" t="b">
        <f>IF(ISNA(VLOOKUP(D2851&amp;"-"&amp;AB2851, Ref_Kontak!$A:$E, 4, FALSE)), FALSE, TRUE)</f>
        <v>0</v>
      </c>
      <c r="AG2851" t="str">
        <f>_xlfn.IFNA(VLOOKUP(Z2851,Ref_Kontak!H:H,1,FALSE),"FALSE")</f>
        <v>628999007703</v>
      </c>
      <c r="AH2851" t="str">
        <f t="shared" si="445"/>
        <v>METALDET1-LINE 13</v>
      </c>
      <c r="AI2851">
        <f>IF(I2851="violation",COUNTIF($AH$1:AH2851,AH2851),0)</f>
        <v>999</v>
      </c>
      <c r="AJ2851" t="str">
        <f t="shared" si="446"/>
        <v>violation-METALDET1</v>
      </c>
      <c r="AK2851">
        <f>IF(I2851="violation",COUNTIF($AJ$1:AJ2851,AJ2851),FALSE)</f>
        <v>2366</v>
      </c>
      <c r="AL2851">
        <f t="shared" si="447"/>
        <v>0</v>
      </c>
      <c r="AM2851">
        <f t="shared" si="448"/>
        <v>3</v>
      </c>
      <c r="AN2851" t="str">
        <f t="shared" si="449"/>
        <v>ALERT! 3 Violation founded @METALDET1</v>
      </c>
    </row>
    <row r="2852" spans="1:40">
      <c r="A2852" t="s">
        <v>120</v>
      </c>
      <c r="B2852" t="s">
        <v>121</v>
      </c>
      <c r="C2852" t="s">
        <v>1527</v>
      </c>
      <c r="D2852" t="s">
        <v>52</v>
      </c>
      <c r="E2852">
        <v>1</v>
      </c>
      <c r="G2852" t="s">
        <v>130</v>
      </c>
      <c r="I2852" t="s">
        <v>125</v>
      </c>
      <c r="Z2852" t="str">
        <f>IFERROR(MID(AA2852,FIND("-",H2852,1)+1,20),_xlfn.IFNA(VLOOKUP(F2852&amp;"-"&amp;AA2852,Ref_Kontak!$A:$E,4,FALSE),Ref_Kontak!$H$2))</f>
        <v>628999007703</v>
      </c>
      <c r="AA2852" t="str">
        <f t="shared" si="440"/>
        <v/>
      </c>
      <c r="AB2852" t="str">
        <f t="shared" si="441"/>
        <v/>
      </c>
      <c r="AC2852" t="str">
        <f t="shared" si="442"/>
        <v>628999007703</v>
      </c>
      <c r="AD2852" t="str">
        <f t="shared" si="443"/>
        <v>Halo+,+Visual+AI+5S+mendeteksi+Violation%3A+METALDET1-LINE+14</v>
      </c>
      <c r="AE2852" t="str">
        <f t="shared" si="444"/>
        <v>https://web.whatsapp.com/send/?phone=628999007703&amp;text=Halo+,+Visual+AI+5S+mendeteksi+Violation%3A+METALDET1-LINE+14&amp;type=phone_number&amp;app_absent=0</v>
      </c>
      <c r="AF2852" t="b">
        <f>IF(ISNA(VLOOKUP(D2852&amp;"-"&amp;AB2852, Ref_Kontak!$A:$E, 4, FALSE)), FALSE, TRUE)</f>
        <v>0</v>
      </c>
      <c r="AG2852" t="str">
        <f>_xlfn.IFNA(VLOOKUP(Z2852,Ref_Kontak!H:H,1,FALSE),"FALSE")</f>
        <v>628999007703</v>
      </c>
      <c r="AH2852" t="str">
        <f t="shared" si="445"/>
        <v>METALDET1-LINE 14</v>
      </c>
      <c r="AI2852">
        <f>IF(I2852="violation",COUNTIF($AH$1:AH2852,AH2852),0)</f>
        <v>180</v>
      </c>
      <c r="AJ2852" t="str">
        <f t="shared" si="446"/>
        <v>violation-METALDET1</v>
      </c>
      <c r="AK2852">
        <f>IF(I2852="violation",COUNTIF($AJ$1:AJ2852,AJ2852),FALSE)</f>
        <v>2367</v>
      </c>
      <c r="AL2852">
        <f t="shared" si="447"/>
        <v>0</v>
      </c>
      <c r="AM2852">
        <f t="shared" si="448"/>
        <v>3</v>
      </c>
      <c r="AN2852" t="str">
        <f t="shared" si="449"/>
        <v>ALERT! 3 Violation founded @METALDET1</v>
      </c>
    </row>
    <row r="2853" spans="1:40">
      <c r="A2853" t="s">
        <v>120</v>
      </c>
      <c r="B2853" t="s">
        <v>121</v>
      </c>
      <c r="C2853" t="s">
        <v>1528</v>
      </c>
      <c r="D2853" t="s">
        <v>129</v>
      </c>
      <c r="E2853">
        <v>1</v>
      </c>
      <c r="G2853" t="s">
        <v>130</v>
      </c>
      <c r="I2853" t="s">
        <v>125</v>
      </c>
      <c r="Z2853" t="str">
        <f>IFERROR(MID(AA2853,FIND("-",H2853,1)+1,20),_xlfn.IFNA(VLOOKUP(F2853&amp;"-"&amp;AA2853,Ref_Kontak!$A:$E,4,FALSE),Ref_Kontak!$H$2))</f>
        <v>628999007703</v>
      </c>
      <c r="AA2853" t="str">
        <f t="shared" si="440"/>
        <v/>
      </c>
      <c r="AB2853" t="str">
        <f t="shared" si="441"/>
        <v/>
      </c>
      <c r="AC2853" t="str">
        <f t="shared" si="442"/>
        <v>628999007703</v>
      </c>
      <c r="AD2853" t="str">
        <f t="shared" si="443"/>
        <v>Halo+,+Visual+AI+5S+mendeteksi+Violation%3A+METALDET1-LINE+8</v>
      </c>
      <c r="AE2853" t="str">
        <f t="shared" si="444"/>
        <v>https://web.whatsapp.com/send/?phone=628999007703&amp;text=Halo+,+Visual+AI+5S+mendeteksi+Violation%3A+METALDET1-LINE+8&amp;type=phone_number&amp;app_absent=0</v>
      </c>
      <c r="AF2853" t="b">
        <f>IF(ISNA(VLOOKUP(D2853&amp;"-"&amp;AB2853, Ref_Kontak!$A:$E, 4, FALSE)), FALSE, TRUE)</f>
        <v>0</v>
      </c>
      <c r="AG2853" t="str">
        <f>_xlfn.IFNA(VLOOKUP(Z2853,Ref_Kontak!H:H,1,FALSE),"FALSE")</f>
        <v>628999007703</v>
      </c>
      <c r="AH2853" t="str">
        <f t="shared" si="445"/>
        <v>METALDET1-LINE 8</v>
      </c>
      <c r="AI2853">
        <f>IF(I2853="violation",COUNTIF($AH$1:AH2853,AH2853),0)</f>
        <v>1190</v>
      </c>
      <c r="AJ2853" t="str">
        <f t="shared" si="446"/>
        <v>violation-METALDET1</v>
      </c>
      <c r="AK2853">
        <f>IF(I2853="violation",COUNTIF($AJ$1:AJ2853,AJ2853),FALSE)</f>
        <v>2368</v>
      </c>
      <c r="AL2853">
        <f t="shared" si="447"/>
        <v>0</v>
      </c>
      <c r="AM2853">
        <f t="shared" si="448"/>
        <v>3</v>
      </c>
      <c r="AN2853" t="str">
        <f t="shared" si="449"/>
        <v>ALERT! 3 Violation founded @METALDET1</v>
      </c>
    </row>
    <row r="2854" spans="1:40">
      <c r="A2854" t="s">
        <v>120</v>
      </c>
      <c r="B2854" t="s">
        <v>121</v>
      </c>
      <c r="C2854" t="s">
        <v>1529</v>
      </c>
      <c r="D2854" t="s">
        <v>589</v>
      </c>
      <c r="E2854">
        <v>1</v>
      </c>
      <c r="G2854" t="s">
        <v>130</v>
      </c>
      <c r="I2854" t="s">
        <v>125</v>
      </c>
      <c r="Z2854" t="str">
        <f>IFERROR(MID(AA2854,FIND("-",H2854,1)+1,20),_xlfn.IFNA(VLOOKUP(F2854&amp;"-"&amp;AA2854,Ref_Kontak!$A:$E,4,FALSE),Ref_Kontak!$H$2))</f>
        <v>628999007703</v>
      </c>
      <c r="AA2854" t="str">
        <f t="shared" si="440"/>
        <v/>
      </c>
      <c r="AB2854" t="str">
        <f t="shared" si="441"/>
        <v/>
      </c>
      <c r="AC2854" t="str">
        <f t="shared" si="442"/>
        <v>628999007703</v>
      </c>
      <c r="AD2854" t="str">
        <f t="shared" si="443"/>
        <v>Halo+,+Visual+AI+5S+mendeteksi+Violation%3A+METALDET1-LINE+13</v>
      </c>
      <c r="AE2854" t="str">
        <f t="shared" si="444"/>
        <v>https://web.whatsapp.com/send/?phone=628999007703&amp;text=Halo+,+Visual+AI+5S+mendeteksi+Violation%3A+METALDET1-LINE+13&amp;type=phone_number&amp;app_absent=0</v>
      </c>
      <c r="AF2854" t="b">
        <f>IF(ISNA(VLOOKUP(D2854&amp;"-"&amp;AB2854, Ref_Kontak!$A:$E, 4, FALSE)), FALSE, TRUE)</f>
        <v>0</v>
      </c>
      <c r="AG2854" t="str">
        <f>_xlfn.IFNA(VLOOKUP(Z2854,Ref_Kontak!H:H,1,FALSE),"FALSE")</f>
        <v>628999007703</v>
      </c>
      <c r="AH2854" t="str">
        <f t="shared" si="445"/>
        <v>METALDET1-LINE 13</v>
      </c>
      <c r="AI2854">
        <f>IF(I2854="violation",COUNTIF($AH$1:AH2854,AH2854),0)</f>
        <v>1000</v>
      </c>
      <c r="AJ2854" t="str">
        <f t="shared" si="446"/>
        <v>violation-METALDET1</v>
      </c>
      <c r="AK2854">
        <f>IF(I2854="violation",COUNTIF($AJ$1:AJ2854,AJ2854),FALSE)</f>
        <v>2369</v>
      </c>
      <c r="AL2854">
        <f t="shared" si="447"/>
        <v>0</v>
      </c>
      <c r="AM2854">
        <f t="shared" si="448"/>
        <v>3</v>
      </c>
      <c r="AN2854" t="str">
        <f t="shared" si="449"/>
        <v>ALERT! 3 Violation founded @METALDET1</v>
      </c>
    </row>
    <row r="2855" spans="1:40">
      <c r="A2855" t="s">
        <v>120</v>
      </c>
      <c r="B2855" t="s">
        <v>121</v>
      </c>
      <c r="C2855" t="s">
        <v>1529</v>
      </c>
      <c r="D2855" t="s">
        <v>129</v>
      </c>
      <c r="E2855">
        <v>1</v>
      </c>
      <c r="G2855" t="s">
        <v>130</v>
      </c>
      <c r="I2855" t="s">
        <v>125</v>
      </c>
      <c r="Z2855" t="str">
        <f>IFERROR(MID(AA2855,FIND("-",H2855,1)+1,20),_xlfn.IFNA(VLOOKUP(F2855&amp;"-"&amp;AA2855,Ref_Kontak!$A:$E,4,FALSE),Ref_Kontak!$H$2))</f>
        <v>628999007703</v>
      </c>
      <c r="AA2855" t="str">
        <f t="shared" si="440"/>
        <v/>
      </c>
      <c r="AB2855" t="str">
        <f t="shared" si="441"/>
        <v/>
      </c>
      <c r="AC2855" t="str">
        <f t="shared" si="442"/>
        <v>628999007703</v>
      </c>
      <c r="AD2855" t="str">
        <f t="shared" si="443"/>
        <v>Halo+,+Visual+AI+5S+mendeteksi+Violation%3A+METALDET1-LINE+8</v>
      </c>
      <c r="AE2855" t="str">
        <f t="shared" si="444"/>
        <v>https://web.whatsapp.com/send/?phone=628999007703&amp;text=Halo+,+Visual+AI+5S+mendeteksi+Violation%3A+METALDET1-LINE+8&amp;type=phone_number&amp;app_absent=0</v>
      </c>
      <c r="AF2855" t="b">
        <f>IF(ISNA(VLOOKUP(D2855&amp;"-"&amp;AB2855, Ref_Kontak!$A:$E, 4, FALSE)), FALSE, TRUE)</f>
        <v>0</v>
      </c>
      <c r="AG2855" t="str">
        <f>_xlfn.IFNA(VLOOKUP(Z2855,Ref_Kontak!H:H,1,FALSE),"FALSE")</f>
        <v>628999007703</v>
      </c>
      <c r="AH2855" t="str">
        <f t="shared" si="445"/>
        <v>METALDET1-LINE 8</v>
      </c>
      <c r="AI2855">
        <f>IF(I2855="violation",COUNTIF($AH$1:AH2855,AH2855),0)</f>
        <v>1191</v>
      </c>
      <c r="AJ2855" t="str">
        <f t="shared" si="446"/>
        <v>violation-METALDET1</v>
      </c>
      <c r="AK2855">
        <f>IF(I2855="violation",COUNTIF($AJ$1:AJ2855,AJ2855),FALSE)</f>
        <v>2370</v>
      </c>
      <c r="AL2855">
        <f t="shared" si="447"/>
        <v>0</v>
      </c>
      <c r="AM2855">
        <f t="shared" si="448"/>
        <v>3</v>
      </c>
      <c r="AN2855" t="str">
        <f t="shared" si="449"/>
        <v>ALERT! 3 Violation founded @METALDET1</v>
      </c>
    </row>
    <row r="2856" spans="1:40">
      <c r="A2856" t="s">
        <v>120</v>
      </c>
      <c r="B2856" t="s">
        <v>121</v>
      </c>
      <c r="C2856" t="s">
        <v>1529</v>
      </c>
      <c r="D2856" t="s">
        <v>52</v>
      </c>
      <c r="E2856">
        <v>1</v>
      </c>
      <c r="G2856" t="s">
        <v>130</v>
      </c>
      <c r="I2856" t="s">
        <v>125</v>
      </c>
      <c r="Z2856" t="str">
        <f>IFERROR(MID(AA2856,FIND("-",H2856,1)+1,20),_xlfn.IFNA(VLOOKUP(F2856&amp;"-"&amp;AA2856,Ref_Kontak!$A:$E,4,FALSE),Ref_Kontak!$H$2))</f>
        <v>628999007703</v>
      </c>
      <c r="AA2856" t="str">
        <f t="shared" si="440"/>
        <v/>
      </c>
      <c r="AB2856" t="str">
        <f t="shared" si="441"/>
        <v/>
      </c>
      <c r="AC2856" t="str">
        <f t="shared" si="442"/>
        <v>628999007703</v>
      </c>
      <c r="AD2856" t="str">
        <f t="shared" si="443"/>
        <v>Halo+,+Visual+AI+5S+mendeteksi+Violation%3A+METALDET1-LINE+14</v>
      </c>
      <c r="AE2856" t="str">
        <f t="shared" si="444"/>
        <v>https://web.whatsapp.com/send/?phone=628999007703&amp;text=Halo+,+Visual+AI+5S+mendeteksi+Violation%3A+METALDET1-LINE+14&amp;type=phone_number&amp;app_absent=0</v>
      </c>
      <c r="AF2856" t="b">
        <f>IF(ISNA(VLOOKUP(D2856&amp;"-"&amp;AB2856, Ref_Kontak!$A:$E, 4, FALSE)), FALSE, TRUE)</f>
        <v>0</v>
      </c>
      <c r="AG2856" t="str">
        <f>_xlfn.IFNA(VLOOKUP(Z2856,Ref_Kontak!H:H,1,FALSE),"FALSE")</f>
        <v>628999007703</v>
      </c>
      <c r="AH2856" t="str">
        <f t="shared" si="445"/>
        <v>METALDET1-LINE 14</v>
      </c>
      <c r="AI2856">
        <f>IF(I2856="violation",COUNTIF($AH$1:AH2856,AH2856),0)</f>
        <v>181</v>
      </c>
      <c r="AJ2856" t="str">
        <f t="shared" si="446"/>
        <v>violation-METALDET1</v>
      </c>
      <c r="AK2856">
        <f>IF(I2856="violation",COUNTIF($AJ$1:AJ2856,AJ2856),FALSE)</f>
        <v>2371</v>
      </c>
      <c r="AL2856">
        <f t="shared" si="447"/>
        <v>0</v>
      </c>
      <c r="AM2856">
        <f t="shared" si="448"/>
        <v>3</v>
      </c>
      <c r="AN2856" t="str">
        <f t="shared" si="449"/>
        <v>ALERT! 3 Violation founded @METALDET1</v>
      </c>
    </row>
    <row r="2857" spans="1:40">
      <c r="A2857" t="s">
        <v>120</v>
      </c>
      <c r="B2857" t="s">
        <v>121</v>
      </c>
      <c r="C2857" t="s">
        <v>1529</v>
      </c>
      <c r="D2857" t="s">
        <v>589</v>
      </c>
      <c r="E2857">
        <v>1</v>
      </c>
      <c r="G2857" t="s">
        <v>130</v>
      </c>
      <c r="I2857" t="s">
        <v>125</v>
      </c>
      <c r="Z2857" t="str">
        <f>IFERROR(MID(AA2857,FIND("-",H2857,1)+1,20),_xlfn.IFNA(VLOOKUP(F2857&amp;"-"&amp;AA2857,Ref_Kontak!$A:$E,4,FALSE),Ref_Kontak!$H$2))</f>
        <v>628999007703</v>
      </c>
      <c r="AA2857" t="str">
        <f t="shared" si="440"/>
        <v/>
      </c>
      <c r="AB2857" t="str">
        <f t="shared" si="441"/>
        <v/>
      </c>
      <c r="AC2857" t="str">
        <f t="shared" si="442"/>
        <v>628999007703</v>
      </c>
      <c r="AD2857" t="str">
        <f t="shared" si="443"/>
        <v>Halo+,+Visual+AI+5S+mendeteksi+Violation%3A+METALDET1-LINE+13</v>
      </c>
      <c r="AE2857" t="str">
        <f t="shared" si="444"/>
        <v>https://web.whatsapp.com/send/?phone=628999007703&amp;text=Halo+,+Visual+AI+5S+mendeteksi+Violation%3A+METALDET1-LINE+13&amp;type=phone_number&amp;app_absent=0</v>
      </c>
      <c r="AF2857" t="b">
        <f>IF(ISNA(VLOOKUP(D2857&amp;"-"&amp;AB2857, Ref_Kontak!$A:$E, 4, FALSE)), FALSE, TRUE)</f>
        <v>0</v>
      </c>
      <c r="AG2857" t="str">
        <f>_xlfn.IFNA(VLOOKUP(Z2857,Ref_Kontak!H:H,1,FALSE),"FALSE")</f>
        <v>628999007703</v>
      </c>
      <c r="AH2857" t="str">
        <f t="shared" si="445"/>
        <v>METALDET1-LINE 13</v>
      </c>
      <c r="AI2857">
        <f>IF(I2857="violation",COUNTIF($AH$1:AH2857,AH2857),0)</f>
        <v>1001</v>
      </c>
      <c r="AJ2857" t="str">
        <f t="shared" si="446"/>
        <v>violation-METALDET1</v>
      </c>
      <c r="AK2857">
        <f>IF(I2857="violation",COUNTIF($AJ$1:AJ2857,AJ2857),FALSE)</f>
        <v>2372</v>
      </c>
      <c r="AL2857">
        <f t="shared" si="447"/>
        <v>0</v>
      </c>
      <c r="AM2857">
        <f t="shared" si="448"/>
        <v>3</v>
      </c>
      <c r="AN2857" t="str">
        <f t="shared" si="449"/>
        <v>ALERT! 3 Violation founded @METALDET1</v>
      </c>
    </row>
    <row r="2858" spans="1:40">
      <c r="A2858" t="s">
        <v>120</v>
      </c>
      <c r="B2858" t="s">
        <v>121</v>
      </c>
      <c r="C2858" t="s">
        <v>1529</v>
      </c>
      <c r="D2858" t="s">
        <v>52</v>
      </c>
      <c r="E2858">
        <v>1</v>
      </c>
      <c r="G2858" t="s">
        <v>130</v>
      </c>
      <c r="I2858" t="s">
        <v>125</v>
      </c>
      <c r="Z2858" t="str">
        <f>IFERROR(MID(AA2858,FIND("-",H2858,1)+1,20),_xlfn.IFNA(VLOOKUP(F2858&amp;"-"&amp;AA2858,Ref_Kontak!$A:$E,4,FALSE),Ref_Kontak!$H$2))</f>
        <v>628999007703</v>
      </c>
      <c r="AA2858" t="str">
        <f t="shared" si="440"/>
        <v/>
      </c>
      <c r="AB2858" t="str">
        <f t="shared" si="441"/>
        <v/>
      </c>
      <c r="AC2858" t="str">
        <f t="shared" si="442"/>
        <v>628999007703</v>
      </c>
      <c r="AD2858" t="str">
        <f t="shared" si="443"/>
        <v>Halo+,+Visual+AI+5S+mendeteksi+Violation%3A+METALDET1-LINE+14</v>
      </c>
      <c r="AE2858" t="str">
        <f t="shared" si="444"/>
        <v>https://web.whatsapp.com/send/?phone=628999007703&amp;text=Halo+,+Visual+AI+5S+mendeteksi+Violation%3A+METALDET1-LINE+14&amp;type=phone_number&amp;app_absent=0</v>
      </c>
      <c r="AF2858" t="b">
        <f>IF(ISNA(VLOOKUP(D2858&amp;"-"&amp;AB2858, Ref_Kontak!$A:$E, 4, FALSE)), FALSE, TRUE)</f>
        <v>0</v>
      </c>
      <c r="AG2858" t="str">
        <f>_xlfn.IFNA(VLOOKUP(Z2858,Ref_Kontak!H:H,1,FALSE),"FALSE")</f>
        <v>628999007703</v>
      </c>
      <c r="AH2858" t="str">
        <f t="shared" si="445"/>
        <v>METALDET1-LINE 14</v>
      </c>
      <c r="AI2858">
        <f>IF(I2858="violation",COUNTIF($AH$1:AH2858,AH2858),0)</f>
        <v>182</v>
      </c>
      <c r="AJ2858" t="str">
        <f t="shared" si="446"/>
        <v>violation-METALDET1</v>
      </c>
      <c r="AK2858">
        <f>IF(I2858="violation",COUNTIF($AJ$1:AJ2858,AJ2858),FALSE)</f>
        <v>2373</v>
      </c>
      <c r="AL2858">
        <f t="shared" si="447"/>
        <v>0</v>
      </c>
      <c r="AM2858">
        <f t="shared" si="448"/>
        <v>3</v>
      </c>
      <c r="AN2858" t="str">
        <f t="shared" si="449"/>
        <v>ALERT! 3 Violation founded @METALDET1</v>
      </c>
    </row>
    <row r="2859" spans="1:40">
      <c r="A2859" t="s">
        <v>120</v>
      </c>
      <c r="B2859" t="s">
        <v>121</v>
      </c>
      <c r="C2859" t="s">
        <v>1530</v>
      </c>
      <c r="D2859" t="s">
        <v>129</v>
      </c>
      <c r="E2859">
        <v>1</v>
      </c>
      <c r="G2859" t="s">
        <v>130</v>
      </c>
      <c r="I2859" t="s">
        <v>125</v>
      </c>
      <c r="Z2859" t="str">
        <f>IFERROR(MID(AA2859,FIND("-",H2859,1)+1,20),_xlfn.IFNA(VLOOKUP(F2859&amp;"-"&amp;AA2859,Ref_Kontak!$A:$E,4,FALSE),Ref_Kontak!$H$2))</f>
        <v>628999007703</v>
      </c>
      <c r="AA2859" t="str">
        <f t="shared" si="440"/>
        <v/>
      </c>
      <c r="AB2859" t="str">
        <f t="shared" si="441"/>
        <v/>
      </c>
      <c r="AC2859" t="str">
        <f t="shared" si="442"/>
        <v>628999007703</v>
      </c>
      <c r="AD2859" t="str">
        <f t="shared" si="443"/>
        <v>Halo+,+Visual+AI+5S+mendeteksi+Violation%3A+METALDET1-LINE+8</v>
      </c>
      <c r="AE2859" t="str">
        <f t="shared" si="444"/>
        <v>https://web.whatsapp.com/send/?phone=628999007703&amp;text=Halo+,+Visual+AI+5S+mendeteksi+Violation%3A+METALDET1-LINE+8&amp;type=phone_number&amp;app_absent=0</v>
      </c>
      <c r="AF2859" t="b">
        <f>IF(ISNA(VLOOKUP(D2859&amp;"-"&amp;AB2859, Ref_Kontak!$A:$E, 4, FALSE)), FALSE, TRUE)</f>
        <v>0</v>
      </c>
      <c r="AG2859" t="str">
        <f>_xlfn.IFNA(VLOOKUP(Z2859,Ref_Kontak!H:H,1,FALSE),"FALSE")</f>
        <v>628999007703</v>
      </c>
      <c r="AH2859" t="str">
        <f t="shared" si="445"/>
        <v>METALDET1-LINE 8</v>
      </c>
      <c r="AI2859">
        <f>IF(I2859="violation",COUNTIF($AH$1:AH2859,AH2859),0)</f>
        <v>1192</v>
      </c>
      <c r="AJ2859" t="str">
        <f t="shared" si="446"/>
        <v>violation-METALDET1</v>
      </c>
      <c r="AK2859">
        <f>IF(I2859="violation",COUNTIF($AJ$1:AJ2859,AJ2859),FALSE)</f>
        <v>2374</v>
      </c>
      <c r="AL2859">
        <f t="shared" si="447"/>
        <v>0</v>
      </c>
      <c r="AM2859">
        <f t="shared" si="448"/>
        <v>3</v>
      </c>
      <c r="AN2859" t="str">
        <f t="shared" si="449"/>
        <v>ALERT! 3 Violation founded @METALDET1</v>
      </c>
    </row>
    <row r="2860" spans="1:40">
      <c r="A2860" t="s">
        <v>120</v>
      </c>
      <c r="B2860" t="s">
        <v>121</v>
      </c>
      <c r="C2860" t="s">
        <v>1531</v>
      </c>
      <c r="D2860" t="s">
        <v>589</v>
      </c>
      <c r="E2860">
        <v>1</v>
      </c>
      <c r="G2860" t="s">
        <v>130</v>
      </c>
      <c r="I2860" t="s">
        <v>125</v>
      </c>
      <c r="Z2860" t="str">
        <f>IFERROR(MID(AA2860,FIND("-",H2860,1)+1,20),_xlfn.IFNA(VLOOKUP(F2860&amp;"-"&amp;AA2860,Ref_Kontak!$A:$E,4,FALSE),Ref_Kontak!$H$2))</f>
        <v>628999007703</v>
      </c>
      <c r="AA2860" t="str">
        <f t="shared" si="440"/>
        <v/>
      </c>
      <c r="AB2860" t="str">
        <f t="shared" si="441"/>
        <v/>
      </c>
      <c r="AC2860" t="str">
        <f t="shared" si="442"/>
        <v>628999007703</v>
      </c>
      <c r="AD2860" t="str">
        <f t="shared" si="443"/>
        <v>Halo+,+Visual+AI+5S+mendeteksi+Violation%3A+METALDET1-LINE+13</v>
      </c>
      <c r="AE2860" t="str">
        <f t="shared" si="444"/>
        <v>https://web.whatsapp.com/send/?phone=628999007703&amp;text=Halo+,+Visual+AI+5S+mendeteksi+Violation%3A+METALDET1-LINE+13&amp;type=phone_number&amp;app_absent=0</v>
      </c>
      <c r="AF2860" t="b">
        <f>IF(ISNA(VLOOKUP(D2860&amp;"-"&amp;AB2860, Ref_Kontak!$A:$E, 4, FALSE)), FALSE, TRUE)</f>
        <v>0</v>
      </c>
      <c r="AG2860" t="str">
        <f>_xlfn.IFNA(VLOOKUP(Z2860,Ref_Kontak!H:H,1,FALSE),"FALSE")</f>
        <v>628999007703</v>
      </c>
      <c r="AH2860" t="str">
        <f t="shared" si="445"/>
        <v>METALDET1-LINE 13</v>
      </c>
      <c r="AI2860">
        <f>IF(I2860="violation",COUNTIF($AH$1:AH2860,AH2860),0)</f>
        <v>1002</v>
      </c>
      <c r="AJ2860" t="str">
        <f t="shared" si="446"/>
        <v>violation-METALDET1</v>
      </c>
      <c r="AK2860">
        <f>IF(I2860="violation",COUNTIF($AJ$1:AJ2860,AJ2860),FALSE)</f>
        <v>2375</v>
      </c>
      <c r="AL2860">
        <f t="shared" si="447"/>
        <v>0</v>
      </c>
      <c r="AM2860">
        <f t="shared" si="448"/>
        <v>3</v>
      </c>
      <c r="AN2860" t="str">
        <f t="shared" si="449"/>
        <v>ALERT! 3 Violation founded @METALDET1</v>
      </c>
    </row>
    <row r="2861" spans="1:40">
      <c r="A2861" t="s">
        <v>120</v>
      </c>
      <c r="B2861" t="s">
        <v>121</v>
      </c>
      <c r="C2861" t="s">
        <v>1531</v>
      </c>
      <c r="D2861" t="s">
        <v>129</v>
      </c>
      <c r="E2861">
        <v>1</v>
      </c>
      <c r="G2861" t="s">
        <v>130</v>
      </c>
      <c r="I2861" t="s">
        <v>125</v>
      </c>
      <c r="Z2861" t="str">
        <f>IFERROR(MID(AA2861,FIND("-",H2861,1)+1,20),_xlfn.IFNA(VLOOKUP(F2861&amp;"-"&amp;AA2861,Ref_Kontak!$A:$E,4,FALSE),Ref_Kontak!$H$2))</f>
        <v>628999007703</v>
      </c>
      <c r="AA2861" t="str">
        <f t="shared" si="440"/>
        <v/>
      </c>
      <c r="AB2861" t="str">
        <f t="shared" si="441"/>
        <v/>
      </c>
      <c r="AC2861" t="str">
        <f t="shared" si="442"/>
        <v>628999007703</v>
      </c>
      <c r="AD2861" t="str">
        <f t="shared" si="443"/>
        <v>Halo+,+Visual+AI+5S+mendeteksi+Violation%3A+METALDET1-LINE+8</v>
      </c>
      <c r="AE2861" t="str">
        <f t="shared" si="444"/>
        <v>https://web.whatsapp.com/send/?phone=628999007703&amp;text=Halo+,+Visual+AI+5S+mendeteksi+Violation%3A+METALDET1-LINE+8&amp;type=phone_number&amp;app_absent=0</v>
      </c>
      <c r="AF2861" t="b">
        <f>IF(ISNA(VLOOKUP(D2861&amp;"-"&amp;AB2861, Ref_Kontak!$A:$E, 4, FALSE)), FALSE, TRUE)</f>
        <v>0</v>
      </c>
      <c r="AG2861" t="str">
        <f>_xlfn.IFNA(VLOOKUP(Z2861,Ref_Kontak!H:H,1,FALSE),"FALSE")</f>
        <v>628999007703</v>
      </c>
      <c r="AH2861" t="str">
        <f t="shared" si="445"/>
        <v>METALDET1-LINE 8</v>
      </c>
      <c r="AI2861">
        <f>IF(I2861="violation",COUNTIF($AH$1:AH2861,AH2861),0)</f>
        <v>1193</v>
      </c>
      <c r="AJ2861" t="str">
        <f t="shared" si="446"/>
        <v>violation-METALDET1</v>
      </c>
      <c r="AK2861">
        <f>IF(I2861="violation",COUNTIF($AJ$1:AJ2861,AJ2861),FALSE)</f>
        <v>2376</v>
      </c>
      <c r="AL2861">
        <f t="shared" si="447"/>
        <v>0</v>
      </c>
      <c r="AM2861">
        <f t="shared" si="448"/>
        <v>3</v>
      </c>
      <c r="AN2861" t="str">
        <f t="shared" si="449"/>
        <v>ALERT! 3 Violation founded @METALDET1</v>
      </c>
    </row>
    <row r="2862" spans="1:40">
      <c r="A2862" t="s">
        <v>120</v>
      </c>
      <c r="B2862" t="s">
        <v>121</v>
      </c>
      <c r="C2862" t="s">
        <v>1531</v>
      </c>
      <c r="D2862" t="s">
        <v>52</v>
      </c>
      <c r="E2862">
        <v>1</v>
      </c>
      <c r="G2862" t="s">
        <v>130</v>
      </c>
      <c r="I2862" t="s">
        <v>125</v>
      </c>
      <c r="Z2862" t="str">
        <f>IFERROR(MID(AA2862,FIND("-",H2862,1)+1,20),_xlfn.IFNA(VLOOKUP(F2862&amp;"-"&amp;AA2862,Ref_Kontak!$A:$E,4,FALSE),Ref_Kontak!$H$2))</f>
        <v>628999007703</v>
      </c>
      <c r="AA2862" t="str">
        <f t="shared" si="440"/>
        <v/>
      </c>
      <c r="AB2862" t="str">
        <f t="shared" si="441"/>
        <v/>
      </c>
      <c r="AC2862" t="str">
        <f t="shared" si="442"/>
        <v>628999007703</v>
      </c>
      <c r="AD2862" t="str">
        <f t="shared" si="443"/>
        <v>Halo+,+Visual+AI+5S+mendeteksi+Violation%3A+METALDET1-LINE+14</v>
      </c>
      <c r="AE2862" t="str">
        <f t="shared" si="444"/>
        <v>https://web.whatsapp.com/send/?phone=628999007703&amp;text=Halo+,+Visual+AI+5S+mendeteksi+Violation%3A+METALDET1-LINE+14&amp;type=phone_number&amp;app_absent=0</v>
      </c>
      <c r="AF2862" t="b">
        <f>IF(ISNA(VLOOKUP(D2862&amp;"-"&amp;AB2862, Ref_Kontak!$A:$E, 4, FALSE)), FALSE, TRUE)</f>
        <v>0</v>
      </c>
      <c r="AG2862" t="str">
        <f>_xlfn.IFNA(VLOOKUP(Z2862,Ref_Kontak!H:H,1,FALSE),"FALSE")</f>
        <v>628999007703</v>
      </c>
      <c r="AH2862" t="str">
        <f t="shared" si="445"/>
        <v>METALDET1-LINE 14</v>
      </c>
      <c r="AI2862">
        <f>IF(I2862="violation",COUNTIF($AH$1:AH2862,AH2862),0)</f>
        <v>183</v>
      </c>
      <c r="AJ2862" t="str">
        <f t="shared" si="446"/>
        <v>violation-METALDET1</v>
      </c>
      <c r="AK2862">
        <f>IF(I2862="violation",COUNTIF($AJ$1:AJ2862,AJ2862),FALSE)</f>
        <v>2377</v>
      </c>
      <c r="AL2862">
        <f t="shared" si="447"/>
        <v>0</v>
      </c>
      <c r="AM2862">
        <f t="shared" si="448"/>
        <v>3</v>
      </c>
      <c r="AN2862" t="str">
        <f t="shared" si="449"/>
        <v>ALERT! 3 Violation founded @METALDET1</v>
      </c>
    </row>
    <row r="2863" spans="1:40">
      <c r="A2863" t="s">
        <v>120</v>
      </c>
      <c r="B2863" t="s">
        <v>121</v>
      </c>
      <c r="C2863" t="s">
        <v>1531</v>
      </c>
      <c r="D2863" t="s">
        <v>52</v>
      </c>
      <c r="E2863">
        <v>1</v>
      </c>
      <c r="G2863" t="s">
        <v>130</v>
      </c>
      <c r="I2863" t="s">
        <v>125</v>
      </c>
      <c r="Z2863" t="str">
        <f>IFERROR(MID(AA2863,FIND("-",H2863,1)+1,20),_xlfn.IFNA(VLOOKUP(F2863&amp;"-"&amp;AA2863,Ref_Kontak!$A:$E,4,FALSE),Ref_Kontak!$H$2))</f>
        <v>628999007703</v>
      </c>
      <c r="AA2863" t="str">
        <f t="shared" si="440"/>
        <v/>
      </c>
      <c r="AB2863" t="str">
        <f t="shared" si="441"/>
        <v/>
      </c>
      <c r="AC2863" t="str">
        <f t="shared" si="442"/>
        <v>628999007703</v>
      </c>
      <c r="AD2863" t="str">
        <f t="shared" si="443"/>
        <v>Halo+,+Visual+AI+5S+mendeteksi+Violation%3A+METALDET1-LINE+14</v>
      </c>
      <c r="AE2863" t="str">
        <f t="shared" si="444"/>
        <v>https://web.whatsapp.com/send/?phone=628999007703&amp;text=Halo+,+Visual+AI+5S+mendeteksi+Violation%3A+METALDET1-LINE+14&amp;type=phone_number&amp;app_absent=0</v>
      </c>
      <c r="AF2863" t="b">
        <f>IF(ISNA(VLOOKUP(D2863&amp;"-"&amp;AB2863, Ref_Kontak!$A:$E, 4, FALSE)), FALSE, TRUE)</f>
        <v>0</v>
      </c>
      <c r="AG2863" t="str">
        <f>_xlfn.IFNA(VLOOKUP(Z2863,Ref_Kontak!H:H,1,FALSE),"FALSE")</f>
        <v>628999007703</v>
      </c>
      <c r="AH2863" t="str">
        <f t="shared" si="445"/>
        <v>METALDET1-LINE 14</v>
      </c>
      <c r="AI2863">
        <f>IF(I2863="violation",COUNTIF($AH$1:AH2863,AH2863),0)</f>
        <v>184</v>
      </c>
      <c r="AJ2863" t="str">
        <f t="shared" si="446"/>
        <v>violation-METALDET1</v>
      </c>
      <c r="AK2863">
        <f>IF(I2863="violation",COUNTIF($AJ$1:AJ2863,AJ2863),FALSE)</f>
        <v>2378</v>
      </c>
      <c r="AL2863">
        <f t="shared" si="447"/>
        <v>0</v>
      </c>
      <c r="AM2863">
        <f t="shared" si="448"/>
        <v>3</v>
      </c>
      <c r="AN2863" t="str">
        <f t="shared" si="449"/>
        <v>ALERT! 3 Violation founded @METALDET1</v>
      </c>
    </row>
    <row r="2864" spans="1:40">
      <c r="A2864" t="s">
        <v>120</v>
      </c>
      <c r="B2864" t="s">
        <v>121</v>
      </c>
      <c r="C2864" t="s">
        <v>1532</v>
      </c>
      <c r="D2864" t="s">
        <v>129</v>
      </c>
      <c r="E2864">
        <v>1</v>
      </c>
      <c r="G2864" t="s">
        <v>130</v>
      </c>
      <c r="I2864" t="s">
        <v>125</v>
      </c>
      <c r="Z2864" t="str">
        <f>IFERROR(MID(AA2864,FIND("-",H2864,1)+1,20),_xlfn.IFNA(VLOOKUP(F2864&amp;"-"&amp;AA2864,Ref_Kontak!$A:$E,4,FALSE),Ref_Kontak!$H$2))</f>
        <v>628999007703</v>
      </c>
      <c r="AA2864" t="str">
        <f t="shared" si="440"/>
        <v/>
      </c>
      <c r="AB2864" t="str">
        <f t="shared" si="441"/>
        <v/>
      </c>
      <c r="AC2864" t="str">
        <f t="shared" si="442"/>
        <v>628999007703</v>
      </c>
      <c r="AD2864" t="str">
        <f t="shared" si="443"/>
        <v>Halo+,+Visual+AI+5S+mendeteksi+Violation%3A+METALDET1-LINE+8</v>
      </c>
      <c r="AE2864" t="str">
        <f t="shared" si="444"/>
        <v>https://web.whatsapp.com/send/?phone=628999007703&amp;text=Halo+,+Visual+AI+5S+mendeteksi+Violation%3A+METALDET1-LINE+8&amp;type=phone_number&amp;app_absent=0</v>
      </c>
      <c r="AF2864" t="b">
        <f>IF(ISNA(VLOOKUP(D2864&amp;"-"&amp;AB2864, Ref_Kontak!$A:$E, 4, FALSE)), FALSE, TRUE)</f>
        <v>0</v>
      </c>
      <c r="AG2864" t="str">
        <f>_xlfn.IFNA(VLOOKUP(Z2864,Ref_Kontak!H:H,1,FALSE),"FALSE")</f>
        <v>628999007703</v>
      </c>
      <c r="AH2864" t="str">
        <f t="shared" si="445"/>
        <v>METALDET1-LINE 8</v>
      </c>
      <c r="AI2864">
        <f>IF(I2864="violation",COUNTIF($AH$1:AH2864,AH2864),0)</f>
        <v>1194</v>
      </c>
      <c r="AJ2864" t="str">
        <f t="shared" si="446"/>
        <v>violation-METALDET1</v>
      </c>
      <c r="AK2864">
        <f>IF(I2864="violation",COUNTIF($AJ$1:AJ2864,AJ2864),FALSE)</f>
        <v>2379</v>
      </c>
      <c r="AL2864">
        <f t="shared" si="447"/>
        <v>0</v>
      </c>
      <c r="AM2864">
        <f t="shared" si="448"/>
        <v>3</v>
      </c>
      <c r="AN2864" t="str">
        <f t="shared" si="449"/>
        <v>ALERT! 3 Violation founded @METALDET1</v>
      </c>
    </row>
    <row r="2865" spans="1:40">
      <c r="A2865" t="s">
        <v>120</v>
      </c>
      <c r="B2865" t="s">
        <v>121</v>
      </c>
      <c r="C2865" t="s">
        <v>1532</v>
      </c>
      <c r="D2865" t="s">
        <v>589</v>
      </c>
      <c r="E2865">
        <v>1</v>
      </c>
      <c r="G2865" t="s">
        <v>130</v>
      </c>
      <c r="I2865" t="s">
        <v>125</v>
      </c>
      <c r="Z2865" t="str">
        <f>IFERROR(MID(AA2865,FIND("-",H2865,1)+1,20),_xlfn.IFNA(VLOOKUP(F2865&amp;"-"&amp;AA2865,Ref_Kontak!$A:$E,4,FALSE),Ref_Kontak!$H$2))</f>
        <v>628999007703</v>
      </c>
      <c r="AA2865" t="str">
        <f t="shared" si="440"/>
        <v/>
      </c>
      <c r="AB2865" t="str">
        <f t="shared" si="441"/>
        <v/>
      </c>
      <c r="AC2865" t="str">
        <f t="shared" si="442"/>
        <v>628999007703</v>
      </c>
      <c r="AD2865" t="str">
        <f t="shared" si="443"/>
        <v>Halo+,+Visual+AI+5S+mendeteksi+Violation%3A+METALDET1-LINE+13</v>
      </c>
      <c r="AE2865" t="str">
        <f t="shared" si="444"/>
        <v>https://web.whatsapp.com/send/?phone=628999007703&amp;text=Halo+,+Visual+AI+5S+mendeteksi+Violation%3A+METALDET1-LINE+13&amp;type=phone_number&amp;app_absent=0</v>
      </c>
      <c r="AF2865" t="b">
        <f>IF(ISNA(VLOOKUP(D2865&amp;"-"&amp;AB2865, Ref_Kontak!$A:$E, 4, FALSE)), FALSE, TRUE)</f>
        <v>0</v>
      </c>
      <c r="AG2865" t="str">
        <f>_xlfn.IFNA(VLOOKUP(Z2865,Ref_Kontak!H:H,1,FALSE),"FALSE")</f>
        <v>628999007703</v>
      </c>
      <c r="AH2865" t="str">
        <f t="shared" si="445"/>
        <v>METALDET1-LINE 13</v>
      </c>
      <c r="AI2865">
        <f>IF(I2865="violation",COUNTIF($AH$1:AH2865,AH2865),0)</f>
        <v>1003</v>
      </c>
      <c r="AJ2865" t="str">
        <f t="shared" si="446"/>
        <v>violation-METALDET1</v>
      </c>
      <c r="AK2865">
        <f>IF(I2865="violation",COUNTIF($AJ$1:AJ2865,AJ2865),FALSE)</f>
        <v>2380</v>
      </c>
      <c r="AL2865">
        <f t="shared" si="447"/>
        <v>0</v>
      </c>
      <c r="AM2865">
        <f t="shared" si="448"/>
        <v>3</v>
      </c>
      <c r="AN2865" t="str">
        <f t="shared" si="449"/>
        <v>ALERT! 3 Violation founded @METALDET1</v>
      </c>
    </row>
    <row r="2866" spans="1:40">
      <c r="A2866" t="s">
        <v>120</v>
      </c>
      <c r="B2866" t="s">
        <v>121</v>
      </c>
      <c r="C2866" t="s">
        <v>1532</v>
      </c>
      <c r="D2866" t="s">
        <v>52</v>
      </c>
      <c r="E2866">
        <v>1</v>
      </c>
      <c r="G2866" t="s">
        <v>130</v>
      </c>
      <c r="I2866" t="s">
        <v>125</v>
      </c>
      <c r="Z2866" t="str">
        <f>IFERROR(MID(AA2866,FIND("-",H2866,1)+1,20),_xlfn.IFNA(VLOOKUP(F2866&amp;"-"&amp;AA2866,Ref_Kontak!$A:$E,4,FALSE),Ref_Kontak!$H$2))</f>
        <v>628999007703</v>
      </c>
      <c r="AA2866" t="str">
        <f t="shared" si="440"/>
        <v/>
      </c>
      <c r="AB2866" t="str">
        <f t="shared" si="441"/>
        <v/>
      </c>
      <c r="AC2866" t="str">
        <f t="shared" si="442"/>
        <v>628999007703</v>
      </c>
      <c r="AD2866" t="str">
        <f t="shared" si="443"/>
        <v>Halo+,+Visual+AI+5S+mendeteksi+Violation%3A+METALDET1-LINE+14</v>
      </c>
      <c r="AE2866" t="str">
        <f t="shared" si="444"/>
        <v>https://web.whatsapp.com/send/?phone=628999007703&amp;text=Halo+,+Visual+AI+5S+mendeteksi+Violation%3A+METALDET1-LINE+14&amp;type=phone_number&amp;app_absent=0</v>
      </c>
      <c r="AF2866" t="b">
        <f>IF(ISNA(VLOOKUP(D2866&amp;"-"&amp;AB2866, Ref_Kontak!$A:$E, 4, FALSE)), FALSE, TRUE)</f>
        <v>0</v>
      </c>
      <c r="AG2866" t="str">
        <f>_xlfn.IFNA(VLOOKUP(Z2866,Ref_Kontak!H:H,1,FALSE),"FALSE")</f>
        <v>628999007703</v>
      </c>
      <c r="AH2866" t="str">
        <f t="shared" si="445"/>
        <v>METALDET1-LINE 14</v>
      </c>
      <c r="AI2866">
        <f>IF(I2866="violation",COUNTIF($AH$1:AH2866,AH2866),0)</f>
        <v>185</v>
      </c>
      <c r="AJ2866" t="str">
        <f t="shared" si="446"/>
        <v>violation-METALDET1</v>
      </c>
      <c r="AK2866">
        <f>IF(I2866="violation",COUNTIF($AJ$1:AJ2866,AJ2866),FALSE)</f>
        <v>2381</v>
      </c>
      <c r="AL2866">
        <f t="shared" si="447"/>
        <v>0</v>
      </c>
      <c r="AM2866">
        <f t="shared" si="448"/>
        <v>3</v>
      </c>
      <c r="AN2866" t="str">
        <f t="shared" si="449"/>
        <v>ALERT! 3 Violation founded @METALDET1</v>
      </c>
    </row>
    <row r="2867" spans="1:40">
      <c r="A2867" t="s">
        <v>120</v>
      </c>
      <c r="B2867" t="s">
        <v>121</v>
      </c>
      <c r="C2867" t="s">
        <v>1533</v>
      </c>
      <c r="D2867" t="s">
        <v>129</v>
      </c>
      <c r="E2867">
        <v>1</v>
      </c>
      <c r="G2867" t="s">
        <v>130</v>
      </c>
      <c r="I2867" t="s">
        <v>125</v>
      </c>
      <c r="Z2867" t="str">
        <f>IFERROR(MID(AA2867,FIND("-",H2867,1)+1,20),_xlfn.IFNA(VLOOKUP(F2867&amp;"-"&amp;AA2867,Ref_Kontak!$A:$E,4,FALSE),Ref_Kontak!$H$2))</f>
        <v>628999007703</v>
      </c>
      <c r="AA2867" t="str">
        <f t="shared" si="440"/>
        <v/>
      </c>
      <c r="AB2867" t="str">
        <f t="shared" si="441"/>
        <v/>
      </c>
      <c r="AC2867" t="str">
        <f t="shared" si="442"/>
        <v>628999007703</v>
      </c>
      <c r="AD2867" t="str">
        <f t="shared" si="443"/>
        <v>Halo+,+Visual+AI+5S+mendeteksi+Violation%3A+METALDET1-LINE+8</v>
      </c>
      <c r="AE2867" t="str">
        <f t="shared" si="444"/>
        <v>https://web.whatsapp.com/send/?phone=628999007703&amp;text=Halo+,+Visual+AI+5S+mendeteksi+Violation%3A+METALDET1-LINE+8&amp;type=phone_number&amp;app_absent=0</v>
      </c>
      <c r="AF2867" t="b">
        <f>IF(ISNA(VLOOKUP(D2867&amp;"-"&amp;AB2867, Ref_Kontak!$A:$E, 4, FALSE)), FALSE, TRUE)</f>
        <v>0</v>
      </c>
      <c r="AG2867" t="str">
        <f>_xlfn.IFNA(VLOOKUP(Z2867,Ref_Kontak!H:H,1,FALSE),"FALSE")</f>
        <v>628999007703</v>
      </c>
      <c r="AH2867" t="str">
        <f t="shared" si="445"/>
        <v>METALDET1-LINE 8</v>
      </c>
      <c r="AI2867">
        <f>IF(I2867="violation",COUNTIF($AH$1:AH2867,AH2867),0)</f>
        <v>1195</v>
      </c>
      <c r="AJ2867" t="str">
        <f t="shared" si="446"/>
        <v>violation-METALDET1</v>
      </c>
      <c r="AK2867">
        <f>IF(I2867="violation",COUNTIF($AJ$1:AJ2867,AJ2867),FALSE)</f>
        <v>2382</v>
      </c>
      <c r="AL2867">
        <f t="shared" si="447"/>
        <v>0</v>
      </c>
      <c r="AM2867">
        <f t="shared" si="448"/>
        <v>3</v>
      </c>
      <c r="AN2867" t="str">
        <f t="shared" si="449"/>
        <v>ALERT! 3 Violation founded @METALDET1</v>
      </c>
    </row>
    <row r="2868" spans="1:40">
      <c r="A2868" t="s">
        <v>120</v>
      </c>
      <c r="B2868" t="s">
        <v>121</v>
      </c>
      <c r="C2868" t="s">
        <v>1534</v>
      </c>
      <c r="D2868" t="s">
        <v>589</v>
      </c>
      <c r="E2868">
        <v>1</v>
      </c>
      <c r="G2868" t="s">
        <v>130</v>
      </c>
      <c r="I2868" t="s">
        <v>125</v>
      </c>
      <c r="Z2868" t="str">
        <f>IFERROR(MID(AA2868,FIND("-",H2868,1)+1,20),_xlfn.IFNA(VLOOKUP(F2868&amp;"-"&amp;AA2868,Ref_Kontak!$A:$E,4,FALSE),Ref_Kontak!$H$2))</f>
        <v>628999007703</v>
      </c>
      <c r="AA2868" t="str">
        <f t="shared" si="440"/>
        <v/>
      </c>
      <c r="AB2868" t="str">
        <f t="shared" si="441"/>
        <v/>
      </c>
      <c r="AC2868" t="str">
        <f t="shared" si="442"/>
        <v>628999007703</v>
      </c>
      <c r="AD2868" t="str">
        <f t="shared" si="443"/>
        <v>Halo+,+Visual+AI+5S+mendeteksi+Violation%3A+METALDET1-LINE+13</v>
      </c>
      <c r="AE2868" t="str">
        <f t="shared" si="444"/>
        <v>https://web.whatsapp.com/send/?phone=628999007703&amp;text=Halo+,+Visual+AI+5S+mendeteksi+Violation%3A+METALDET1-LINE+13&amp;type=phone_number&amp;app_absent=0</v>
      </c>
      <c r="AF2868" t="b">
        <f>IF(ISNA(VLOOKUP(D2868&amp;"-"&amp;AB2868, Ref_Kontak!$A:$E, 4, FALSE)), FALSE, TRUE)</f>
        <v>0</v>
      </c>
      <c r="AG2868" t="str">
        <f>_xlfn.IFNA(VLOOKUP(Z2868,Ref_Kontak!H:H,1,FALSE),"FALSE")</f>
        <v>628999007703</v>
      </c>
      <c r="AH2868" t="str">
        <f t="shared" si="445"/>
        <v>METALDET1-LINE 13</v>
      </c>
      <c r="AI2868">
        <f>IF(I2868="violation",COUNTIF($AH$1:AH2868,AH2868),0)</f>
        <v>1004</v>
      </c>
      <c r="AJ2868" t="str">
        <f t="shared" si="446"/>
        <v>violation-METALDET1</v>
      </c>
      <c r="AK2868">
        <f>IF(I2868="violation",COUNTIF($AJ$1:AJ2868,AJ2868),FALSE)</f>
        <v>2383</v>
      </c>
      <c r="AL2868">
        <f t="shared" si="447"/>
        <v>0</v>
      </c>
      <c r="AM2868">
        <f t="shared" si="448"/>
        <v>3</v>
      </c>
      <c r="AN2868" t="str">
        <f t="shared" si="449"/>
        <v>ALERT! 3 Violation founded @METALDET1</v>
      </c>
    </row>
    <row r="2869" spans="1:40">
      <c r="A2869" t="s">
        <v>120</v>
      </c>
      <c r="B2869" t="s">
        <v>121</v>
      </c>
      <c r="C2869" t="s">
        <v>1534</v>
      </c>
      <c r="D2869" t="s">
        <v>129</v>
      </c>
      <c r="E2869">
        <v>1</v>
      </c>
      <c r="G2869" t="s">
        <v>130</v>
      </c>
      <c r="I2869" t="s">
        <v>125</v>
      </c>
      <c r="Z2869" t="str">
        <f>IFERROR(MID(AA2869,FIND("-",H2869,1)+1,20),_xlfn.IFNA(VLOOKUP(F2869&amp;"-"&amp;AA2869,Ref_Kontak!$A:$E,4,FALSE),Ref_Kontak!$H$2))</f>
        <v>628999007703</v>
      </c>
      <c r="AA2869" t="str">
        <f t="shared" si="440"/>
        <v/>
      </c>
      <c r="AB2869" t="str">
        <f t="shared" si="441"/>
        <v/>
      </c>
      <c r="AC2869" t="str">
        <f t="shared" si="442"/>
        <v>628999007703</v>
      </c>
      <c r="AD2869" t="str">
        <f t="shared" si="443"/>
        <v>Halo+,+Visual+AI+5S+mendeteksi+Violation%3A+METALDET1-LINE+8</v>
      </c>
      <c r="AE2869" t="str">
        <f t="shared" si="444"/>
        <v>https://web.whatsapp.com/send/?phone=628999007703&amp;text=Halo+,+Visual+AI+5S+mendeteksi+Violation%3A+METALDET1-LINE+8&amp;type=phone_number&amp;app_absent=0</v>
      </c>
      <c r="AF2869" t="b">
        <f>IF(ISNA(VLOOKUP(D2869&amp;"-"&amp;AB2869, Ref_Kontak!$A:$E, 4, FALSE)), FALSE, TRUE)</f>
        <v>0</v>
      </c>
      <c r="AG2869" t="str">
        <f>_xlfn.IFNA(VLOOKUP(Z2869,Ref_Kontak!H:H,1,FALSE),"FALSE")</f>
        <v>628999007703</v>
      </c>
      <c r="AH2869" t="str">
        <f t="shared" si="445"/>
        <v>METALDET1-LINE 8</v>
      </c>
      <c r="AI2869">
        <f>IF(I2869="violation",COUNTIF($AH$1:AH2869,AH2869),0)</f>
        <v>1196</v>
      </c>
      <c r="AJ2869" t="str">
        <f t="shared" si="446"/>
        <v>violation-METALDET1</v>
      </c>
      <c r="AK2869">
        <f>IF(I2869="violation",COUNTIF($AJ$1:AJ2869,AJ2869),FALSE)</f>
        <v>2384</v>
      </c>
      <c r="AL2869">
        <f t="shared" si="447"/>
        <v>0</v>
      </c>
      <c r="AM2869">
        <f t="shared" si="448"/>
        <v>3</v>
      </c>
      <c r="AN2869" t="str">
        <f t="shared" si="449"/>
        <v>ALERT! 3 Violation founded @METALDET1</v>
      </c>
    </row>
    <row r="2870" spans="1:40">
      <c r="A2870" t="s">
        <v>120</v>
      </c>
      <c r="B2870" t="s">
        <v>121</v>
      </c>
      <c r="C2870" t="s">
        <v>1534</v>
      </c>
      <c r="D2870" t="s">
        <v>52</v>
      </c>
      <c r="E2870">
        <v>1</v>
      </c>
      <c r="G2870" t="s">
        <v>130</v>
      </c>
      <c r="I2870" t="s">
        <v>125</v>
      </c>
      <c r="Z2870" t="str">
        <f>IFERROR(MID(AA2870,FIND("-",H2870,1)+1,20),_xlfn.IFNA(VLOOKUP(F2870&amp;"-"&amp;AA2870,Ref_Kontak!$A:$E,4,FALSE),Ref_Kontak!$H$2))</f>
        <v>628999007703</v>
      </c>
      <c r="AA2870" t="str">
        <f t="shared" si="440"/>
        <v/>
      </c>
      <c r="AB2870" t="str">
        <f t="shared" si="441"/>
        <v/>
      </c>
      <c r="AC2870" t="str">
        <f t="shared" si="442"/>
        <v>628999007703</v>
      </c>
      <c r="AD2870" t="str">
        <f t="shared" si="443"/>
        <v>Halo+,+Visual+AI+5S+mendeteksi+Violation%3A+METALDET1-LINE+14</v>
      </c>
      <c r="AE2870" t="str">
        <f t="shared" si="444"/>
        <v>https://web.whatsapp.com/send/?phone=628999007703&amp;text=Halo+,+Visual+AI+5S+mendeteksi+Violation%3A+METALDET1-LINE+14&amp;type=phone_number&amp;app_absent=0</v>
      </c>
      <c r="AF2870" t="b">
        <f>IF(ISNA(VLOOKUP(D2870&amp;"-"&amp;AB2870, Ref_Kontak!$A:$E, 4, FALSE)), FALSE, TRUE)</f>
        <v>0</v>
      </c>
      <c r="AG2870" t="str">
        <f>_xlfn.IFNA(VLOOKUP(Z2870,Ref_Kontak!H:H,1,FALSE),"FALSE")</f>
        <v>628999007703</v>
      </c>
      <c r="AH2870" t="str">
        <f t="shared" si="445"/>
        <v>METALDET1-LINE 14</v>
      </c>
      <c r="AI2870">
        <f>IF(I2870="violation",COUNTIF($AH$1:AH2870,AH2870),0)</f>
        <v>186</v>
      </c>
      <c r="AJ2870" t="str">
        <f t="shared" si="446"/>
        <v>violation-METALDET1</v>
      </c>
      <c r="AK2870">
        <f>IF(I2870="violation",COUNTIF($AJ$1:AJ2870,AJ2870),FALSE)</f>
        <v>2385</v>
      </c>
      <c r="AL2870">
        <f t="shared" si="447"/>
        <v>0</v>
      </c>
      <c r="AM2870">
        <f t="shared" si="448"/>
        <v>3</v>
      </c>
      <c r="AN2870" t="str">
        <f t="shared" si="449"/>
        <v>ALERT! 3 Violation founded @METALDET1</v>
      </c>
    </row>
    <row r="2871" spans="1:40">
      <c r="A2871" t="s">
        <v>120</v>
      </c>
      <c r="B2871" t="s">
        <v>121</v>
      </c>
      <c r="C2871" t="s">
        <v>1534</v>
      </c>
      <c r="D2871" t="s">
        <v>589</v>
      </c>
      <c r="E2871">
        <v>1</v>
      </c>
      <c r="G2871" t="s">
        <v>130</v>
      </c>
      <c r="I2871" t="s">
        <v>125</v>
      </c>
      <c r="Z2871" t="str">
        <f>IFERROR(MID(AA2871,FIND("-",H2871,1)+1,20),_xlfn.IFNA(VLOOKUP(F2871&amp;"-"&amp;AA2871,Ref_Kontak!$A:$E,4,FALSE),Ref_Kontak!$H$2))</f>
        <v>628999007703</v>
      </c>
      <c r="AA2871" t="str">
        <f t="shared" si="440"/>
        <v/>
      </c>
      <c r="AB2871" t="str">
        <f t="shared" si="441"/>
        <v/>
      </c>
      <c r="AC2871" t="str">
        <f t="shared" si="442"/>
        <v>628999007703</v>
      </c>
      <c r="AD2871" t="str">
        <f t="shared" si="443"/>
        <v>Halo+,+Visual+AI+5S+mendeteksi+Violation%3A+METALDET1-LINE+13</v>
      </c>
      <c r="AE2871" t="str">
        <f t="shared" si="444"/>
        <v>https://web.whatsapp.com/send/?phone=628999007703&amp;text=Halo+,+Visual+AI+5S+mendeteksi+Violation%3A+METALDET1-LINE+13&amp;type=phone_number&amp;app_absent=0</v>
      </c>
      <c r="AF2871" t="b">
        <f>IF(ISNA(VLOOKUP(D2871&amp;"-"&amp;AB2871, Ref_Kontak!$A:$E, 4, FALSE)), FALSE, TRUE)</f>
        <v>0</v>
      </c>
      <c r="AG2871" t="str">
        <f>_xlfn.IFNA(VLOOKUP(Z2871,Ref_Kontak!H:H,1,FALSE),"FALSE")</f>
        <v>628999007703</v>
      </c>
      <c r="AH2871" t="str">
        <f t="shared" si="445"/>
        <v>METALDET1-LINE 13</v>
      </c>
      <c r="AI2871">
        <f>IF(I2871="violation",COUNTIF($AH$1:AH2871,AH2871),0)</f>
        <v>1005</v>
      </c>
      <c r="AJ2871" t="str">
        <f t="shared" si="446"/>
        <v>violation-METALDET1</v>
      </c>
      <c r="AK2871">
        <f>IF(I2871="violation",COUNTIF($AJ$1:AJ2871,AJ2871),FALSE)</f>
        <v>2386</v>
      </c>
      <c r="AL2871">
        <f t="shared" si="447"/>
        <v>0</v>
      </c>
      <c r="AM2871">
        <f t="shared" si="448"/>
        <v>3</v>
      </c>
      <c r="AN2871" t="str">
        <f t="shared" si="449"/>
        <v>ALERT! 3 Violation founded @METALDET1</v>
      </c>
    </row>
    <row r="2872" spans="1:40">
      <c r="A2872" t="s">
        <v>120</v>
      </c>
      <c r="B2872" t="s">
        <v>121</v>
      </c>
      <c r="C2872" t="s">
        <v>1534</v>
      </c>
      <c r="D2872" t="s">
        <v>52</v>
      </c>
      <c r="E2872">
        <v>1</v>
      </c>
      <c r="G2872" t="s">
        <v>130</v>
      </c>
      <c r="I2872" t="s">
        <v>125</v>
      </c>
      <c r="Z2872" t="str">
        <f>IFERROR(MID(AA2872,FIND("-",H2872,1)+1,20),_xlfn.IFNA(VLOOKUP(F2872&amp;"-"&amp;AA2872,Ref_Kontak!$A:$E,4,FALSE),Ref_Kontak!$H$2))</f>
        <v>628999007703</v>
      </c>
      <c r="AA2872" t="str">
        <f t="shared" si="440"/>
        <v/>
      </c>
      <c r="AB2872" t="str">
        <f t="shared" si="441"/>
        <v/>
      </c>
      <c r="AC2872" t="str">
        <f t="shared" si="442"/>
        <v>628999007703</v>
      </c>
      <c r="AD2872" t="str">
        <f t="shared" si="443"/>
        <v>Halo+,+Visual+AI+5S+mendeteksi+Violation%3A+METALDET1-LINE+14</v>
      </c>
      <c r="AE2872" t="str">
        <f t="shared" si="444"/>
        <v>https://web.whatsapp.com/send/?phone=628999007703&amp;text=Halo+,+Visual+AI+5S+mendeteksi+Violation%3A+METALDET1-LINE+14&amp;type=phone_number&amp;app_absent=0</v>
      </c>
      <c r="AF2872" t="b">
        <f>IF(ISNA(VLOOKUP(D2872&amp;"-"&amp;AB2872, Ref_Kontak!$A:$E, 4, FALSE)), FALSE, TRUE)</f>
        <v>0</v>
      </c>
      <c r="AG2872" t="str">
        <f>_xlfn.IFNA(VLOOKUP(Z2872,Ref_Kontak!H:H,1,FALSE),"FALSE")</f>
        <v>628999007703</v>
      </c>
      <c r="AH2872" t="str">
        <f t="shared" si="445"/>
        <v>METALDET1-LINE 14</v>
      </c>
      <c r="AI2872">
        <f>IF(I2872="violation",COUNTIF($AH$1:AH2872,AH2872),0)</f>
        <v>187</v>
      </c>
      <c r="AJ2872" t="str">
        <f t="shared" si="446"/>
        <v>violation-METALDET1</v>
      </c>
      <c r="AK2872">
        <f>IF(I2872="violation",COUNTIF($AJ$1:AJ2872,AJ2872),FALSE)</f>
        <v>2387</v>
      </c>
      <c r="AL2872">
        <f t="shared" si="447"/>
        <v>0</v>
      </c>
      <c r="AM2872">
        <f t="shared" si="448"/>
        <v>3</v>
      </c>
      <c r="AN2872" t="str">
        <f t="shared" si="449"/>
        <v>ALERT! 3 Violation founded @METALDET1</v>
      </c>
    </row>
    <row r="2873" spans="1:40">
      <c r="A2873" t="s">
        <v>120</v>
      </c>
      <c r="B2873" t="s">
        <v>121</v>
      </c>
      <c r="C2873" t="s">
        <v>1535</v>
      </c>
      <c r="D2873" t="s">
        <v>129</v>
      </c>
      <c r="E2873">
        <v>1</v>
      </c>
      <c r="G2873" t="s">
        <v>130</v>
      </c>
      <c r="I2873" t="s">
        <v>125</v>
      </c>
      <c r="Z2873" t="str">
        <f>IFERROR(MID(AA2873,FIND("-",H2873,1)+1,20),_xlfn.IFNA(VLOOKUP(F2873&amp;"-"&amp;AA2873,Ref_Kontak!$A:$E,4,FALSE),Ref_Kontak!$H$2))</f>
        <v>628999007703</v>
      </c>
      <c r="AA2873" t="str">
        <f t="shared" si="440"/>
        <v/>
      </c>
      <c r="AB2873" t="str">
        <f t="shared" si="441"/>
        <v/>
      </c>
      <c r="AC2873" t="str">
        <f t="shared" si="442"/>
        <v>628999007703</v>
      </c>
      <c r="AD2873" t="str">
        <f t="shared" si="443"/>
        <v>Halo+,+Visual+AI+5S+mendeteksi+Violation%3A+METALDET1-LINE+8</v>
      </c>
      <c r="AE2873" t="str">
        <f t="shared" si="444"/>
        <v>https://web.whatsapp.com/send/?phone=628999007703&amp;text=Halo+,+Visual+AI+5S+mendeteksi+Violation%3A+METALDET1-LINE+8&amp;type=phone_number&amp;app_absent=0</v>
      </c>
      <c r="AF2873" t="b">
        <f>IF(ISNA(VLOOKUP(D2873&amp;"-"&amp;AB2873, Ref_Kontak!$A:$E, 4, FALSE)), FALSE, TRUE)</f>
        <v>0</v>
      </c>
      <c r="AG2873" t="str">
        <f>_xlfn.IFNA(VLOOKUP(Z2873,Ref_Kontak!H:H,1,FALSE),"FALSE")</f>
        <v>628999007703</v>
      </c>
      <c r="AH2873" t="str">
        <f t="shared" si="445"/>
        <v>METALDET1-LINE 8</v>
      </c>
      <c r="AI2873">
        <f>IF(I2873="violation",COUNTIF($AH$1:AH2873,AH2873),0)</f>
        <v>1197</v>
      </c>
      <c r="AJ2873" t="str">
        <f t="shared" si="446"/>
        <v>violation-METALDET1</v>
      </c>
      <c r="AK2873">
        <f>IF(I2873="violation",COUNTIF($AJ$1:AJ2873,AJ2873),FALSE)</f>
        <v>2388</v>
      </c>
      <c r="AL2873">
        <f t="shared" si="447"/>
        <v>0</v>
      </c>
      <c r="AM2873">
        <f t="shared" si="448"/>
        <v>3</v>
      </c>
      <c r="AN2873" t="str">
        <f t="shared" si="449"/>
        <v>ALERT! 3 Violation founded @METALDET1</v>
      </c>
    </row>
    <row r="2874" spans="1:40">
      <c r="A2874" t="s">
        <v>120</v>
      </c>
      <c r="B2874" t="s">
        <v>121</v>
      </c>
      <c r="C2874" t="s">
        <v>1536</v>
      </c>
      <c r="D2874" t="s">
        <v>589</v>
      </c>
      <c r="E2874">
        <v>1</v>
      </c>
      <c r="G2874" t="s">
        <v>130</v>
      </c>
      <c r="I2874" t="s">
        <v>125</v>
      </c>
      <c r="Z2874" t="str">
        <f>IFERROR(MID(AA2874,FIND("-",H2874,1)+1,20),_xlfn.IFNA(VLOOKUP(F2874&amp;"-"&amp;AA2874,Ref_Kontak!$A:$E,4,FALSE),Ref_Kontak!$H$2))</f>
        <v>628999007703</v>
      </c>
      <c r="AA2874" t="str">
        <f t="shared" si="440"/>
        <v/>
      </c>
      <c r="AB2874" t="str">
        <f t="shared" si="441"/>
        <v/>
      </c>
      <c r="AC2874" t="str">
        <f t="shared" si="442"/>
        <v>628999007703</v>
      </c>
      <c r="AD2874" t="str">
        <f t="shared" si="443"/>
        <v>Halo+,+Visual+AI+5S+mendeteksi+Violation%3A+METALDET1-LINE+13</v>
      </c>
      <c r="AE2874" t="str">
        <f t="shared" si="444"/>
        <v>https://web.whatsapp.com/send/?phone=628999007703&amp;text=Halo+,+Visual+AI+5S+mendeteksi+Violation%3A+METALDET1-LINE+13&amp;type=phone_number&amp;app_absent=0</v>
      </c>
      <c r="AF2874" t="b">
        <f>IF(ISNA(VLOOKUP(D2874&amp;"-"&amp;AB2874, Ref_Kontak!$A:$E, 4, FALSE)), FALSE, TRUE)</f>
        <v>0</v>
      </c>
      <c r="AG2874" t="str">
        <f>_xlfn.IFNA(VLOOKUP(Z2874,Ref_Kontak!H:H,1,FALSE),"FALSE")</f>
        <v>628999007703</v>
      </c>
      <c r="AH2874" t="str">
        <f t="shared" si="445"/>
        <v>METALDET1-LINE 13</v>
      </c>
      <c r="AI2874">
        <f>IF(I2874="violation",COUNTIF($AH$1:AH2874,AH2874),0)</f>
        <v>1006</v>
      </c>
      <c r="AJ2874" t="str">
        <f t="shared" si="446"/>
        <v>violation-METALDET1</v>
      </c>
      <c r="AK2874">
        <f>IF(I2874="violation",COUNTIF($AJ$1:AJ2874,AJ2874),FALSE)</f>
        <v>2389</v>
      </c>
      <c r="AL2874">
        <f t="shared" si="447"/>
        <v>0</v>
      </c>
      <c r="AM2874">
        <f t="shared" si="448"/>
        <v>3</v>
      </c>
      <c r="AN2874" t="str">
        <f t="shared" si="449"/>
        <v>ALERT! 3 Violation founded @METALDET1</v>
      </c>
    </row>
    <row r="2875" spans="1:40">
      <c r="A2875" t="s">
        <v>120</v>
      </c>
      <c r="B2875" t="s">
        <v>121</v>
      </c>
      <c r="C2875" t="s">
        <v>1536</v>
      </c>
      <c r="D2875" t="s">
        <v>129</v>
      </c>
      <c r="E2875">
        <v>1</v>
      </c>
      <c r="G2875" t="s">
        <v>130</v>
      </c>
      <c r="I2875" t="s">
        <v>125</v>
      </c>
      <c r="Z2875" t="str">
        <f>IFERROR(MID(AA2875,FIND("-",H2875,1)+1,20),_xlfn.IFNA(VLOOKUP(F2875&amp;"-"&amp;AA2875,Ref_Kontak!$A:$E,4,FALSE),Ref_Kontak!$H$2))</f>
        <v>628999007703</v>
      </c>
      <c r="AA2875" t="str">
        <f t="shared" si="440"/>
        <v/>
      </c>
      <c r="AB2875" t="str">
        <f t="shared" si="441"/>
        <v/>
      </c>
      <c r="AC2875" t="str">
        <f t="shared" si="442"/>
        <v>628999007703</v>
      </c>
      <c r="AD2875" t="str">
        <f t="shared" si="443"/>
        <v>Halo+,+Visual+AI+5S+mendeteksi+Violation%3A+METALDET1-LINE+8</v>
      </c>
      <c r="AE2875" t="str">
        <f t="shared" si="444"/>
        <v>https://web.whatsapp.com/send/?phone=628999007703&amp;text=Halo+,+Visual+AI+5S+mendeteksi+Violation%3A+METALDET1-LINE+8&amp;type=phone_number&amp;app_absent=0</v>
      </c>
      <c r="AF2875" t="b">
        <f>IF(ISNA(VLOOKUP(D2875&amp;"-"&amp;AB2875, Ref_Kontak!$A:$E, 4, FALSE)), FALSE, TRUE)</f>
        <v>0</v>
      </c>
      <c r="AG2875" t="str">
        <f>_xlfn.IFNA(VLOOKUP(Z2875,Ref_Kontak!H:H,1,FALSE),"FALSE")</f>
        <v>628999007703</v>
      </c>
      <c r="AH2875" t="str">
        <f t="shared" si="445"/>
        <v>METALDET1-LINE 8</v>
      </c>
      <c r="AI2875">
        <f>IF(I2875="violation",COUNTIF($AH$1:AH2875,AH2875),0)</f>
        <v>1198</v>
      </c>
      <c r="AJ2875" t="str">
        <f t="shared" si="446"/>
        <v>violation-METALDET1</v>
      </c>
      <c r="AK2875">
        <f>IF(I2875="violation",COUNTIF($AJ$1:AJ2875,AJ2875),FALSE)</f>
        <v>2390</v>
      </c>
      <c r="AL2875">
        <f t="shared" si="447"/>
        <v>0</v>
      </c>
      <c r="AM2875">
        <f t="shared" si="448"/>
        <v>3</v>
      </c>
      <c r="AN2875" t="str">
        <f t="shared" si="449"/>
        <v>ALERT! 3 Violation founded @METALDET1</v>
      </c>
    </row>
    <row r="2876" spans="1:40">
      <c r="A2876" t="s">
        <v>120</v>
      </c>
      <c r="B2876" t="s">
        <v>121</v>
      </c>
      <c r="C2876" t="s">
        <v>1536</v>
      </c>
      <c r="D2876" t="s">
        <v>52</v>
      </c>
      <c r="E2876">
        <v>1</v>
      </c>
      <c r="G2876" t="s">
        <v>130</v>
      </c>
      <c r="I2876" t="s">
        <v>125</v>
      </c>
      <c r="Z2876" t="str">
        <f>IFERROR(MID(AA2876,FIND("-",H2876,1)+1,20),_xlfn.IFNA(VLOOKUP(F2876&amp;"-"&amp;AA2876,Ref_Kontak!$A:$E,4,FALSE),Ref_Kontak!$H$2))</f>
        <v>628999007703</v>
      </c>
      <c r="AA2876" t="str">
        <f t="shared" si="440"/>
        <v/>
      </c>
      <c r="AB2876" t="str">
        <f t="shared" si="441"/>
        <v/>
      </c>
      <c r="AC2876" t="str">
        <f t="shared" si="442"/>
        <v>628999007703</v>
      </c>
      <c r="AD2876" t="str">
        <f t="shared" si="443"/>
        <v>Halo+,+Visual+AI+5S+mendeteksi+Violation%3A+METALDET1-LINE+14</v>
      </c>
      <c r="AE2876" t="str">
        <f t="shared" si="444"/>
        <v>https://web.whatsapp.com/send/?phone=628999007703&amp;text=Halo+,+Visual+AI+5S+mendeteksi+Violation%3A+METALDET1-LINE+14&amp;type=phone_number&amp;app_absent=0</v>
      </c>
      <c r="AF2876" t="b">
        <f>IF(ISNA(VLOOKUP(D2876&amp;"-"&amp;AB2876, Ref_Kontak!$A:$E, 4, FALSE)), FALSE, TRUE)</f>
        <v>0</v>
      </c>
      <c r="AG2876" t="str">
        <f>_xlfn.IFNA(VLOOKUP(Z2876,Ref_Kontak!H:H,1,FALSE),"FALSE")</f>
        <v>628999007703</v>
      </c>
      <c r="AH2876" t="str">
        <f t="shared" si="445"/>
        <v>METALDET1-LINE 14</v>
      </c>
      <c r="AI2876">
        <f>IF(I2876="violation",COUNTIF($AH$1:AH2876,AH2876),0)</f>
        <v>188</v>
      </c>
      <c r="AJ2876" t="str">
        <f t="shared" si="446"/>
        <v>violation-METALDET1</v>
      </c>
      <c r="AK2876">
        <f>IF(I2876="violation",COUNTIF($AJ$1:AJ2876,AJ2876),FALSE)</f>
        <v>2391</v>
      </c>
      <c r="AL2876">
        <f t="shared" si="447"/>
        <v>0</v>
      </c>
      <c r="AM2876">
        <f t="shared" si="448"/>
        <v>3</v>
      </c>
      <c r="AN2876" t="str">
        <f t="shared" si="449"/>
        <v>ALERT! 3 Violation founded @METALDET1</v>
      </c>
    </row>
    <row r="2877" spans="1:40">
      <c r="A2877" t="s">
        <v>120</v>
      </c>
      <c r="B2877" t="s">
        <v>121</v>
      </c>
      <c r="C2877" t="s">
        <v>1536</v>
      </c>
      <c r="D2877" t="s">
        <v>52</v>
      </c>
      <c r="E2877">
        <v>1</v>
      </c>
      <c r="G2877" t="s">
        <v>130</v>
      </c>
      <c r="I2877" t="s">
        <v>125</v>
      </c>
      <c r="Z2877" t="str">
        <f>IFERROR(MID(AA2877,FIND("-",H2877,1)+1,20),_xlfn.IFNA(VLOOKUP(F2877&amp;"-"&amp;AA2877,Ref_Kontak!$A:$E,4,FALSE),Ref_Kontak!$H$2))</f>
        <v>628999007703</v>
      </c>
      <c r="AA2877" t="str">
        <f t="shared" si="440"/>
        <v/>
      </c>
      <c r="AB2877" t="str">
        <f t="shared" si="441"/>
        <v/>
      </c>
      <c r="AC2877" t="str">
        <f t="shared" si="442"/>
        <v>628999007703</v>
      </c>
      <c r="AD2877" t="str">
        <f t="shared" si="443"/>
        <v>Halo+,+Visual+AI+5S+mendeteksi+Violation%3A+METALDET1-LINE+14</v>
      </c>
      <c r="AE2877" t="str">
        <f t="shared" si="444"/>
        <v>https://web.whatsapp.com/send/?phone=628999007703&amp;text=Halo+,+Visual+AI+5S+mendeteksi+Violation%3A+METALDET1-LINE+14&amp;type=phone_number&amp;app_absent=0</v>
      </c>
      <c r="AF2877" t="b">
        <f>IF(ISNA(VLOOKUP(D2877&amp;"-"&amp;AB2877, Ref_Kontak!$A:$E, 4, FALSE)), FALSE, TRUE)</f>
        <v>0</v>
      </c>
      <c r="AG2877" t="str">
        <f>_xlfn.IFNA(VLOOKUP(Z2877,Ref_Kontak!H:H,1,FALSE),"FALSE")</f>
        <v>628999007703</v>
      </c>
      <c r="AH2877" t="str">
        <f t="shared" si="445"/>
        <v>METALDET1-LINE 14</v>
      </c>
      <c r="AI2877">
        <f>IF(I2877="violation",COUNTIF($AH$1:AH2877,AH2877),0)</f>
        <v>189</v>
      </c>
      <c r="AJ2877" t="str">
        <f t="shared" si="446"/>
        <v>violation-METALDET1</v>
      </c>
      <c r="AK2877">
        <f>IF(I2877="violation",COUNTIF($AJ$1:AJ2877,AJ2877),FALSE)</f>
        <v>2392</v>
      </c>
      <c r="AL2877">
        <f t="shared" si="447"/>
        <v>0</v>
      </c>
      <c r="AM2877">
        <f t="shared" si="448"/>
        <v>3</v>
      </c>
      <c r="AN2877" t="str">
        <f t="shared" si="449"/>
        <v>ALERT! 3 Violation founded @METALDET1</v>
      </c>
    </row>
    <row r="2878" spans="1:40">
      <c r="A2878" t="s">
        <v>120</v>
      </c>
      <c r="B2878" t="s">
        <v>121</v>
      </c>
      <c r="C2878" t="s">
        <v>1537</v>
      </c>
      <c r="D2878" t="s">
        <v>129</v>
      </c>
      <c r="E2878">
        <v>1</v>
      </c>
      <c r="G2878" t="s">
        <v>130</v>
      </c>
      <c r="I2878" t="s">
        <v>125</v>
      </c>
      <c r="Z2878" t="str">
        <f>IFERROR(MID(AA2878,FIND("-",H2878,1)+1,20),_xlfn.IFNA(VLOOKUP(F2878&amp;"-"&amp;AA2878,Ref_Kontak!$A:$E,4,FALSE),Ref_Kontak!$H$2))</f>
        <v>628999007703</v>
      </c>
      <c r="AA2878" t="str">
        <f t="shared" si="440"/>
        <v/>
      </c>
      <c r="AB2878" t="str">
        <f t="shared" si="441"/>
        <v/>
      </c>
      <c r="AC2878" t="str">
        <f t="shared" si="442"/>
        <v>628999007703</v>
      </c>
      <c r="AD2878" t="str">
        <f t="shared" si="443"/>
        <v>Halo+,+Visual+AI+5S+mendeteksi+Violation%3A+METALDET1-LINE+8</v>
      </c>
      <c r="AE2878" t="str">
        <f t="shared" si="444"/>
        <v>https://web.whatsapp.com/send/?phone=628999007703&amp;text=Halo+,+Visual+AI+5S+mendeteksi+Violation%3A+METALDET1-LINE+8&amp;type=phone_number&amp;app_absent=0</v>
      </c>
      <c r="AF2878" t="b">
        <f>IF(ISNA(VLOOKUP(D2878&amp;"-"&amp;AB2878, Ref_Kontak!$A:$E, 4, FALSE)), FALSE, TRUE)</f>
        <v>0</v>
      </c>
      <c r="AG2878" t="str">
        <f>_xlfn.IFNA(VLOOKUP(Z2878,Ref_Kontak!H:H,1,FALSE),"FALSE")</f>
        <v>628999007703</v>
      </c>
      <c r="AH2878" t="str">
        <f t="shared" si="445"/>
        <v>METALDET1-LINE 8</v>
      </c>
      <c r="AI2878">
        <f>IF(I2878="violation",COUNTIF($AH$1:AH2878,AH2878),0)</f>
        <v>1199</v>
      </c>
      <c r="AJ2878" t="str">
        <f t="shared" si="446"/>
        <v>violation-METALDET1</v>
      </c>
      <c r="AK2878">
        <f>IF(I2878="violation",COUNTIF($AJ$1:AJ2878,AJ2878),FALSE)</f>
        <v>2393</v>
      </c>
      <c r="AL2878">
        <f t="shared" si="447"/>
        <v>0</v>
      </c>
      <c r="AM2878">
        <f t="shared" si="448"/>
        <v>3</v>
      </c>
      <c r="AN2878" t="str">
        <f t="shared" si="449"/>
        <v>ALERT! 3 Violation founded @METALDET1</v>
      </c>
    </row>
    <row r="2879" spans="1:40">
      <c r="A2879" t="s">
        <v>120</v>
      </c>
      <c r="B2879" t="s">
        <v>121</v>
      </c>
      <c r="C2879" t="s">
        <v>1537</v>
      </c>
      <c r="D2879" t="s">
        <v>589</v>
      </c>
      <c r="E2879">
        <v>1</v>
      </c>
      <c r="G2879" t="s">
        <v>130</v>
      </c>
      <c r="I2879" t="s">
        <v>125</v>
      </c>
      <c r="Z2879" t="str">
        <f>IFERROR(MID(AA2879,FIND("-",H2879,1)+1,20),_xlfn.IFNA(VLOOKUP(F2879&amp;"-"&amp;AA2879,Ref_Kontak!$A:$E,4,FALSE),Ref_Kontak!$H$2))</f>
        <v>628999007703</v>
      </c>
      <c r="AA2879" t="str">
        <f t="shared" si="440"/>
        <v/>
      </c>
      <c r="AB2879" t="str">
        <f t="shared" si="441"/>
        <v/>
      </c>
      <c r="AC2879" t="str">
        <f t="shared" si="442"/>
        <v>628999007703</v>
      </c>
      <c r="AD2879" t="str">
        <f t="shared" si="443"/>
        <v>Halo+,+Visual+AI+5S+mendeteksi+Violation%3A+METALDET1-LINE+13</v>
      </c>
      <c r="AE2879" t="str">
        <f t="shared" si="444"/>
        <v>https://web.whatsapp.com/send/?phone=628999007703&amp;text=Halo+,+Visual+AI+5S+mendeteksi+Violation%3A+METALDET1-LINE+13&amp;type=phone_number&amp;app_absent=0</v>
      </c>
      <c r="AF2879" t="b">
        <f>IF(ISNA(VLOOKUP(D2879&amp;"-"&amp;AB2879, Ref_Kontak!$A:$E, 4, FALSE)), FALSE, TRUE)</f>
        <v>0</v>
      </c>
      <c r="AG2879" t="str">
        <f>_xlfn.IFNA(VLOOKUP(Z2879,Ref_Kontak!H:H,1,FALSE),"FALSE")</f>
        <v>628999007703</v>
      </c>
      <c r="AH2879" t="str">
        <f t="shared" si="445"/>
        <v>METALDET1-LINE 13</v>
      </c>
      <c r="AI2879">
        <f>IF(I2879="violation",COUNTIF($AH$1:AH2879,AH2879),0)</f>
        <v>1007</v>
      </c>
      <c r="AJ2879" t="str">
        <f t="shared" si="446"/>
        <v>violation-METALDET1</v>
      </c>
      <c r="AK2879">
        <f>IF(I2879="violation",COUNTIF($AJ$1:AJ2879,AJ2879),FALSE)</f>
        <v>2394</v>
      </c>
      <c r="AL2879">
        <f t="shared" si="447"/>
        <v>0</v>
      </c>
      <c r="AM2879">
        <f t="shared" si="448"/>
        <v>3</v>
      </c>
      <c r="AN2879" t="str">
        <f t="shared" si="449"/>
        <v>ALERT! 3 Violation founded @METALDET1</v>
      </c>
    </row>
    <row r="2880" spans="1:40">
      <c r="A2880" t="s">
        <v>120</v>
      </c>
      <c r="B2880" t="s">
        <v>121</v>
      </c>
      <c r="C2880" t="s">
        <v>1537</v>
      </c>
      <c r="D2880" t="s">
        <v>52</v>
      </c>
      <c r="E2880">
        <v>1</v>
      </c>
      <c r="G2880" t="s">
        <v>130</v>
      </c>
      <c r="I2880" t="s">
        <v>125</v>
      </c>
      <c r="Z2880" t="str">
        <f>IFERROR(MID(AA2880,FIND("-",H2880,1)+1,20),_xlfn.IFNA(VLOOKUP(F2880&amp;"-"&amp;AA2880,Ref_Kontak!$A:$E,4,FALSE),Ref_Kontak!$H$2))</f>
        <v>628999007703</v>
      </c>
      <c r="AA2880" t="str">
        <f t="shared" si="440"/>
        <v/>
      </c>
      <c r="AB2880" t="str">
        <f t="shared" si="441"/>
        <v/>
      </c>
      <c r="AC2880" t="str">
        <f t="shared" si="442"/>
        <v>628999007703</v>
      </c>
      <c r="AD2880" t="str">
        <f t="shared" si="443"/>
        <v>Halo+,+Visual+AI+5S+mendeteksi+Violation%3A+METALDET1-LINE+14</v>
      </c>
      <c r="AE2880" t="str">
        <f t="shared" si="444"/>
        <v>https://web.whatsapp.com/send/?phone=628999007703&amp;text=Halo+,+Visual+AI+5S+mendeteksi+Violation%3A+METALDET1-LINE+14&amp;type=phone_number&amp;app_absent=0</v>
      </c>
      <c r="AF2880" t="b">
        <f>IF(ISNA(VLOOKUP(D2880&amp;"-"&amp;AB2880, Ref_Kontak!$A:$E, 4, FALSE)), FALSE, TRUE)</f>
        <v>0</v>
      </c>
      <c r="AG2880" t="str">
        <f>_xlfn.IFNA(VLOOKUP(Z2880,Ref_Kontak!H:H,1,FALSE),"FALSE")</f>
        <v>628999007703</v>
      </c>
      <c r="AH2880" t="str">
        <f t="shared" si="445"/>
        <v>METALDET1-LINE 14</v>
      </c>
      <c r="AI2880">
        <f>IF(I2880="violation",COUNTIF($AH$1:AH2880,AH2880),0)</f>
        <v>190</v>
      </c>
      <c r="AJ2880" t="str">
        <f t="shared" si="446"/>
        <v>violation-METALDET1</v>
      </c>
      <c r="AK2880">
        <f>IF(I2880="violation",COUNTIF($AJ$1:AJ2880,AJ2880),FALSE)</f>
        <v>2395</v>
      </c>
      <c r="AL2880">
        <f t="shared" si="447"/>
        <v>0</v>
      </c>
      <c r="AM2880">
        <f t="shared" si="448"/>
        <v>3</v>
      </c>
      <c r="AN2880" t="str">
        <f t="shared" si="449"/>
        <v>ALERT! 3 Violation founded @METALDET1</v>
      </c>
    </row>
    <row r="2881" spans="1:40">
      <c r="A2881" t="s">
        <v>120</v>
      </c>
      <c r="B2881" t="s">
        <v>121</v>
      </c>
      <c r="C2881" t="s">
        <v>1538</v>
      </c>
      <c r="D2881" t="s">
        <v>129</v>
      </c>
      <c r="E2881">
        <v>1</v>
      </c>
      <c r="G2881" t="s">
        <v>130</v>
      </c>
      <c r="I2881" t="s">
        <v>125</v>
      </c>
      <c r="Z2881" t="str">
        <f>IFERROR(MID(AA2881,FIND("-",H2881,1)+1,20),_xlfn.IFNA(VLOOKUP(F2881&amp;"-"&amp;AA2881,Ref_Kontak!$A:$E,4,FALSE),Ref_Kontak!$H$2))</f>
        <v>628999007703</v>
      </c>
      <c r="AA2881" t="str">
        <f t="shared" si="440"/>
        <v/>
      </c>
      <c r="AB2881" t="str">
        <f t="shared" si="441"/>
        <v/>
      </c>
      <c r="AC2881" t="str">
        <f t="shared" si="442"/>
        <v>628999007703</v>
      </c>
      <c r="AD2881" t="str">
        <f t="shared" si="443"/>
        <v>Halo+,+Visual+AI+5S+mendeteksi+Violation%3A+METALDET1-LINE+8</v>
      </c>
      <c r="AE2881" t="str">
        <f t="shared" si="444"/>
        <v>https://web.whatsapp.com/send/?phone=628999007703&amp;text=Halo+,+Visual+AI+5S+mendeteksi+Violation%3A+METALDET1-LINE+8&amp;type=phone_number&amp;app_absent=0</v>
      </c>
      <c r="AF2881" t="b">
        <f>IF(ISNA(VLOOKUP(D2881&amp;"-"&amp;AB2881, Ref_Kontak!$A:$E, 4, FALSE)), FALSE, TRUE)</f>
        <v>0</v>
      </c>
      <c r="AG2881" t="str">
        <f>_xlfn.IFNA(VLOOKUP(Z2881,Ref_Kontak!H:H,1,FALSE),"FALSE")</f>
        <v>628999007703</v>
      </c>
      <c r="AH2881" t="str">
        <f t="shared" si="445"/>
        <v>METALDET1-LINE 8</v>
      </c>
      <c r="AI2881">
        <f>IF(I2881="violation",COUNTIF($AH$1:AH2881,AH2881),0)</f>
        <v>1200</v>
      </c>
      <c r="AJ2881" t="str">
        <f t="shared" si="446"/>
        <v>violation-METALDET1</v>
      </c>
      <c r="AK2881">
        <f>IF(I2881="violation",COUNTIF($AJ$1:AJ2881,AJ2881),FALSE)</f>
        <v>2396</v>
      </c>
      <c r="AL2881">
        <f t="shared" si="447"/>
        <v>0</v>
      </c>
      <c r="AM2881">
        <f t="shared" si="448"/>
        <v>3</v>
      </c>
      <c r="AN2881" t="str">
        <f t="shared" si="449"/>
        <v>ALERT! 3 Violation founded @METALDET1</v>
      </c>
    </row>
    <row r="2882" spans="1:40">
      <c r="A2882" t="s">
        <v>120</v>
      </c>
      <c r="B2882" t="s">
        <v>121</v>
      </c>
      <c r="C2882" t="s">
        <v>1539</v>
      </c>
      <c r="D2882" t="s">
        <v>589</v>
      </c>
      <c r="E2882">
        <v>1</v>
      </c>
      <c r="G2882" t="s">
        <v>130</v>
      </c>
      <c r="I2882" t="s">
        <v>125</v>
      </c>
      <c r="Z2882" t="str">
        <f>IFERROR(MID(AA2882,FIND("-",H2882,1)+1,20),_xlfn.IFNA(VLOOKUP(F2882&amp;"-"&amp;AA2882,Ref_Kontak!$A:$E,4,FALSE),Ref_Kontak!$H$2))</f>
        <v>628999007703</v>
      </c>
      <c r="AA2882" t="str">
        <f t="shared" ref="AA2882:AA2945" si="450">CLEAN(SUBSTITUTE(H2882," ",""))</f>
        <v/>
      </c>
      <c r="AB2882" t="str">
        <f t="shared" ref="AB2882:AB2945" si="451">IFERROR(LEFT(AA2882,FIND("-",H2882,1)-1),CLEAN(SUBSTITUTE(SUBSTITUTE(H2882," ",""),"-","")))</f>
        <v/>
      </c>
      <c r="AC2882" t="str">
        <f t="shared" ref="AC2882:AC2945" si="452">IF(LEFT(Z2882,1)="0","62"&amp; MID(Z2882,2,999),Z2882)</f>
        <v>628999007703</v>
      </c>
      <c r="AD2882" t="str">
        <f t="shared" ref="AD2882:AD2945" si="453">"Halo+"&amp;AB2882&amp;","&amp;"+Visual+AI+5S+mendeteksi+Violation%3A+"&amp;SUBSTITUTE(AH2882," ","+")</f>
        <v>Halo+,+Visual+AI+5S+mendeteksi+Violation%3A+METALDET1-LINE+13</v>
      </c>
      <c r="AE2882" t="str">
        <f t="shared" ref="AE2882:AE2945" si="454">"https://web.whatsapp.com/send/?phone="&amp;AC2882&amp;"&amp;text="&amp;AD2882&amp;"&amp;type=phone_number&amp;app_absent=0"</f>
        <v>https://web.whatsapp.com/send/?phone=628999007703&amp;text=Halo+,+Visual+AI+5S+mendeteksi+Violation%3A+METALDET1-LINE+13&amp;type=phone_number&amp;app_absent=0</v>
      </c>
      <c r="AF2882" t="b">
        <f>IF(ISNA(VLOOKUP(D2882&amp;"-"&amp;AB2882, Ref_Kontak!$A:$E, 4, FALSE)), FALSE, TRUE)</f>
        <v>0</v>
      </c>
      <c r="AG2882" t="str">
        <f>_xlfn.IFNA(VLOOKUP(Z2882,Ref_Kontak!H:H,1,FALSE),"FALSE")</f>
        <v>628999007703</v>
      </c>
      <c r="AH2882" t="str">
        <f t="shared" ref="AH2882:AH2945" si="455">G2882&amp;"-"&amp;D2882</f>
        <v>METALDET1-LINE 13</v>
      </c>
      <c r="AI2882">
        <f>IF(I2882="violation",COUNTIF($AH$1:AH2882,AH2882),0)</f>
        <v>1008</v>
      </c>
      <c r="AJ2882" t="str">
        <f t="shared" si="446"/>
        <v>violation-METALDET1</v>
      </c>
      <c r="AK2882">
        <f>IF(I2882="violation",COUNTIF($AJ$1:AJ2882,AJ2882),FALSE)</f>
        <v>2397</v>
      </c>
      <c r="AL2882">
        <f t="shared" si="447"/>
        <v>0</v>
      </c>
      <c r="AM2882">
        <f t="shared" si="448"/>
        <v>3</v>
      </c>
      <c r="AN2882" t="str">
        <f t="shared" si="449"/>
        <v>ALERT! 3 Violation founded @METALDET1</v>
      </c>
    </row>
    <row r="2883" spans="1:40">
      <c r="A2883" t="s">
        <v>120</v>
      </c>
      <c r="B2883" t="s">
        <v>121</v>
      </c>
      <c r="C2883" t="s">
        <v>1539</v>
      </c>
      <c r="D2883" t="s">
        <v>129</v>
      </c>
      <c r="E2883">
        <v>1</v>
      </c>
      <c r="G2883" t="s">
        <v>130</v>
      </c>
      <c r="I2883" t="s">
        <v>125</v>
      </c>
      <c r="Z2883" t="str">
        <f>IFERROR(MID(AA2883,FIND("-",H2883,1)+1,20),_xlfn.IFNA(VLOOKUP(F2883&amp;"-"&amp;AA2883,Ref_Kontak!$A:$E,4,FALSE),Ref_Kontak!$H$2))</f>
        <v>628999007703</v>
      </c>
      <c r="AA2883" t="str">
        <f t="shared" si="450"/>
        <v/>
      </c>
      <c r="AB2883" t="str">
        <f t="shared" si="451"/>
        <v/>
      </c>
      <c r="AC2883" t="str">
        <f t="shared" si="452"/>
        <v>628999007703</v>
      </c>
      <c r="AD2883" t="str">
        <f t="shared" si="453"/>
        <v>Halo+,+Visual+AI+5S+mendeteksi+Violation%3A+METALDET1-LINE+8</v>
      </c>
      <c r="AE2883" t="str">
        <f t="shared" si="454"/>
        <v>https://web.whatsapp.com/send/?phone=628999007703&amp;text=Halo+,+Visual+AI+5S+mendeteksi+Violation%3A+METALDET1-LINE+8&amp;type=phone_number&amp;app_absent=0</v>
      </c>
      <c r="AF2883" t="b">
        <f>IF(ISNA(VLOOKUP(D2883&amp;"-"&amp;AB2883, Ref_Kontak!$A:$E, 4, FALSE)), FALSE, TRUE)</f>
        <v>0</v>
      </c>
      <c r="AG2883" t="str">
        <f>_xlfn.IFNA(VLOOKUP(Z2883,Ref_Kontak!H:H,1,FALSE),"FALSE")</f>
        <v>628999007703</v>
      </c>
      <c r="AH2883" t="str">
        <f t="shared" si="455"/>
        <v>METALDET1-LINE 8</v>
      </c>
      <c r="AI2883">
        <f>IF(I2883="violation",COUNTIF($AH$1:AH2883,AH2883),0)</f>
        <v>1201</v>
      </c>
      <c r="AJ2883" t="str">
        <f t="shared" ref="AJ2883:AJ2946" si="456">I2883&amp;"-"&amp;G2883</f>
        <v>violation-METALDET1</v>
      </c>
      <c r="AK2883">
        <f>IF(I2883="violation",COUNTIF($AJ$1:AJ2883,AJ2883),FALSE)</f>
        <v>2398</v>
      </c>
      <c r="AL2883">
        <f t="shared" ref="AL2883:AL2946" si="457">IF(AI2883=1,1,0)</f>
        <v>0</v>
      </c>
      <c r="AM2883">
        <f t="shared" ref="AM2883:AM2946" si="458">SUMIF($AJ$2:$AJ$5516,AJ2883,$AL$2:$AL$5516)</f>
        <v>3</v>
      </c>
      <c r="AN2883" t="str">
        <f t="shared" ref="AN2883:AN2946" si="459">"ALERT! " &amp;AM2883&amp; " Violation founded @"&amp;G2883</f>
        <v>ALERT! 3 Violation founded @METALDET1</v>
      </c>
    </row>
    <row r="2884" spans="1:40">
      <c r="A2884" t="s">
        <v>120</v>
      </c>
      <c r="B2884" t="s">
        <v>121</v>
      </c>
      <c r="C2884" t="s">
        <v>1539</v>
      </c>
      <c r="D2884" t="s">
        <v>52</v>
      </c>
      <c r="E2884">
        <v>1</v>
      </c>
      <c r="G2884" t="s">
        <v>130</v>
      </c>
      <c r="I2884" t="s">
        <v>125</v>
      </c>
      <c r="Z2884" t="str">
        <f>IFERROR(MID(AA2884,FIND("-",H2884,1)+1,20),_xlfn.IFNA(VLOOKUP(F2884&amp;"-"&amp;AA2884,Ref_Kontak!$A:$E,4,FALSE),Ref_Kontak!$H$2))</f>
        <v>628999007703</v>
      </c>
      <c r="AA2884" t="str">
        <f t="shared" si="450"/>
        <v/>
      </c>
      <c r="AB2884" t="str">
        <f t="shared" si="451"/>
        <v/>
      </c>
      <c r="AC2884" t="str">
        <f t="shared" si="452"/>
        <v>628999007703</v>
      </c>
      <c r="AD2884" t="str">
        <f t="shared" si="453"/>
        <v>Halo+,+Visual+AI+5S+mendeteksi+Violation%3A+METALDET1-LINE+14</v>
      </c>
      <c r="AE2884" t="str">
        <f t="shared" si="454"/>
        <v>https://web.whatsapp.com/send/?phone=628999007703&amp;text=Halo+,+Visual+AI+5S+mendeteksi+Violation%3A+METALDET1-LINE+14&amp;type=phone_number&amp;app_absent=0</v>
      </c>
      <c r="AF2884" t="b">
        <f>IF(ISNA(VLOOKUP(D2884&amp;"-"&amp;AB2884, Ref_Kontak!$A:$E, 4, FALSE)), FALSE, TRUE)</f>
        <v>0</v>
      </c>
      <c r="AG2884" t="str">
        <f>_xlfn.IFNA(VLOOKUP(Z2884,Ref_Kontak!H:H,1,FALSE),"FALSE")</f>
        <v>628999007703</v>
      </c>
      <c r="AH2884" t="str">
        <f t="shared" si="455"/>
        <v>METALDET1-LINE 14</v>
      </c>
      <c r="AI2884">
        <f>IF(I2884="violation",COUNTIF($AH$1:AH2884,AH2884),0)</f>
        <v>191</v>
      </c>
      <c r="AJ2884" t="str">
        <f t="shared" si="456"/>
        <v>violation-METALDET1</v>
      </c>
      <c r="AK2884">
        <f>IF(I2884="violation",COUNTIF($AJ$1:AJ2884,AJ2884),FALSE)</f>
        <v>2399</v>
      </c>
      <c r="AL2884">
        <f t="shared" si="457"/>
        <v>0</v>
      </c>
      <c r="AM2884">
        <f t="shared" si="458"/>
        <v>3</v>
      </c>
      <c r="AN2884" t="str">
        <f t="shared" si="459"/>
        <v>ALERT! 3 Violation founded @METALDET1</v>
      </c>
    </row>
    <row r="2885" spans="1:40">
      <c r="A2885" t="s">
        <v>120</v>
      </c>
      <c r="B2885" t="s">
        <v>121</v>
      </c>
      <c r="C2885" t="s">
        <v>1539</v>
      </c>
      <c r="D2885" t="s">
        <v>589</v>
      </c>
      <c r="E2885">
        <v>1</v>
      </c>
      <c r="G2885" t="s">
        <v>130</v>
      </c>
      <c r="I2885" t="s">
        <v>125</v>
      </c>
      <c r="Z2885" t="str">
        <f>IFERROR(MID(AA2885,FIND("-",H2885,1)+1,20),_xlfn.IFNA(VLOOKUP(F2885&amp;"-"&amp;AA2885,Ref_Kontak!$A:$E,4,FALSE),Ref_Kontak!$H$2))</f>
        <v>628999007703</v>
      </c>
      <c r="AA2885" t="str">
        <f t="shared" si="450"/>
        <v/>
      </c>
      <c r="AB2885" t="str">
        <f t="shared" si="451"/>
        <v/>
      </c>
      <c r="AC2885" t="str">
        <f t="shared" si="452"/>
        <v>628999007703</v>
      </c>
      <c r="AD2885" t="str">
        <f t="shared" si="453"/>
        <v>Halo+,+Visual+AI+5S+mendeteksi+Violation%3A+METALDET1-LINE+13</v>
      </c>
      <c r="AE2885" t="str">
        <f t="shared" si="454"/>
        <v>https://web.whatsapp.com/send/?phone=628999007703&amp;text=Halo+,+Visual+AI+5S+mendeteksi+Violation%3A+METALDET1-LINE+13&amp;type=phone_number&amp;app_absent=0</v>
      </c>
      <c r="AF2885" t="b">
        <f>IF(ISNA(VLOOKUP(D2885&amp;"-"&amp;AB2885, Ref_Kontak!$A:$E, 4, FALSE)), FALSE, TRUE)</f>
        <v>0</v>
      </c>
      <c r="AG2885" t="str">
        <f>_xlfn.IFNA(VLOOKUP(Z2885,Ref_Kontak!H:H,1,FALSE),"FALSE")</f>
        <v>628999007703</v>
      </c>
      <c r="AH2885" t="str">
        <f t="shared" si="455"/>
        <v>METALDET1-LINE 13</v>
      </c>
      <c r="AI2885">
        <f>IF(I2885="violation",COUNTIF($AH$1:AH2885,AH2885),0)</f>
        <v>1009</v>
      </c>
      <c r="AJ2885" t="str">
        <f t="shared" si="456"/>
        <v>violation-METALDET1</v>
      </c>
      <c r="AK2885">
        <f>IF(I2885="violation",COUNTIF($AJ$1:AJ2885,AJ2885),FALSE)</f>
        <v>2400</v>
      </c>
      <c r="AL2885">
        <f t="shared" si="457"/>
        <v>0</v>
      </c>
      <c r="AM2885">
        <f t="shared" si="458"/>
        <v>3</v>
      </c>
      <c r="AN2885" t="str">
        <f t="shared" si="459"/>
        <v>ALERT! 3 Violation founded @METALDET1</v>
      </c>
    </row>
    <row r="2886" spans="1:40">
      <c r="A2886" t="s">
        <v>120</v>
      </c>
      <c r="B2886" t="s">
        <v>121</v>
      </c>
      <c r="C2886" t="s">
        <v>1539</v>
      </c>
      <c r="D2886" t="s">
        <v>52</v>
      </c>
      <c r="E2886">
        <v>1</v>
      </c>
      <c r="G2886" t="s">
        <v>130</v>
      </c>
      <c r="I2886" t="s">
        <v>125</v>
      </c>
      <c r="Z2886" t="str">
        <f>IFERROR(MID(AA2886,FIND("-",H2886,1)+1,20),_xlfn.IFNA(VLOOKUP(F2886&amp;"-"&amp;AA2886,Ref_Kontak!$A:$E,4,FALSE),Ref_Kontak!$H$2))</f>
        <v>628999007703</v>
      </c>
      <c r="AA2886" t="str">
        <f t="shared" si="450"/>
        <v/>
      </c>
      <c r="AB2886" t="str">
        <f t="shared" si="451"/>
        <v/>
      </c>
      <c r="AC2886" t="str">
        <f t="shared" si="452"/>
        <v>628999007703</v>
      </c>
      <c r="AD2886" t="str">
        <f t="shared" si="453"/>
        <v>Halo+,+Visual+AI+5S+mendeteksi+Violation%3A+METALDET1-LINE+14</v>
      </c>
      <c r="AE2886" t="str">
        <f t="shared" si="454"/>
        <v>https://web.whatsapp.com/send/?phone=628999007703&amp;text=Halo+,+Visual+AI+5S+mendeteksi+Violation%3A+METALDET1-LINE+14&amp;type=phone_number&amp;app_absent=0</v>
      </c>
      <c r="AF2886" t="b">
        <f>IF(ISNA(VLOOKUP(D2886&amp;"-"&amp;AB2886, Ref_Kontak!$A:$E, 4, FALSE)), FALSE, TRUE)</f>
        <v>0</v>
      </c>
      <c r="AG2886" t="str">
        <f>_xlfn.IFNA(VLOOKUP(Z2886,Ref_Kontak!H:H,1,FALSE),"FALSE")</f>
        <v>628999007703</v>
      </c>
      <c r="AH2886" t="str">
        <f t="shared" si="455"/>
        <v>METALDET1-LINE 14</v>
      </c>
      <c r="AI2886">
        <f>IF(I2886="violation",COUNTIF($AH$1:AH2886,AH2886),0)</f>
        <v>192</v>
      </c>
      <c r="AJ2886" t="str">
        <f t="shared" si="456"/>
        <v>violation-METALDET1</v>
      </c>
      <c r="AK2886">
        <f>IF(I2886="violation",COUNTIF($AJ$1:AJ2886,AJ2886),FALSE)</f>
        <v>2401</v>
      </c>
      <c r="AL2886">
        <f t="shared" si="457"/>
        <v>0</v>
      </c>
      <c r="AM2886">
        <f t="shared" si="458"/>
        <v>3</v>
      </c>
      <c r="AN2886" t="str">
        <f t="shared" si="459"/>
        <v>ALERT! 3 Violation founded @METALDET1</v>
      </c>
    </row>
    <row r="2887" spans="1:40">
      <c r="A2887" t="s">
        <v>120</v>
      </c>
      <c r="B2887" t="s">
        <v>121</v>
      </c>
      <c r="C2887" t="s">
        <v>1540</v>
      </c>
      <c r="D2887" t="s">
        <v>129</v>
      </c>
      <c r="E2887">
        <v>1</v>
      </c>
      <c r="G2887" t="s">
        <v>130</v>
      </c>
      <c r="I2887" t="s">
        <v>125</v>
      </c>
      <c r="Z2887" t="str">
        <f>IFERROR(MID(AA2887,FIND("-",H2887,1)+1,20),_xlfn.IFNA(VLOOKUP(F2887&amp;"-"&amp;AA2887,Ref_Kontak!$A:$E,4,FALSE),Ref_Kontak!$H$2))</f>
        <v>628999007703</v>
      </c>
      <c r="AA2887" t="str">
        <f t="shared" si="450"/>
        <v/>
      </c>
      <c r="AB2887" t="str">
        <f t="shared" si="451"/>
        <v/>
      </c>
      <c r="AC2887" t="str">
        <f t="shared" si="452"/>
        <v>628999007703</v>
      </c>
      <c r="AD2887" t="str">
        <f t="shared" si="453"/>
        <v>Halo+,+Visual+AI+5S+mendeteksi+Violation%3A+METALDET1-LINE+8</v>
      </c>
      <c r="AE2887" t="str">
        <f t="shared" si="454"/>
        <v>https://web.whatsapp.com/send/?phone=628999007703&amp;text=Halo+,+Visual+AI+5S+mendeteksi+Violation%3A+METALDET1-LINE+8&amp;type=phone_number&amp;app_absent=0</v>
      </c>
      <c r="AF2887" t="b">
        <f>IF(ISNA(VLOOKUP(D2887&amp;"-"&amp;AB2887, Ref_Kontak!$A:$E, 4, FALSE)), FALSE, TRUE)</f>
        <v>0</v>
      </c>
      <c r="AG2887" t="str">
        <f>_xlfn.IFNA(VLOOKUP(Z2887,Ref_Kontak!H:H,1,FALSE),"FALSE")</f>
        <v>628999007703</v>
      </c>
      <c r="AH2887" t="str">
        <f t="shared" si="455"/>
        <v>METALDET1-LINE 8</v>
      </c>
      <c r="AI2887">
        <f>IF(I2887="violation",COUNTIF($AH$1:AH2887,AH2887),0)</f>
        <v>1202</v>
      </c>
      <c r="AJ2887" t="str">
        <f t="shared" si="456"/>
        <v>violation-METALDET1</v>
      </c>
      <c r="AK2887">
        <f>IF(I2887="violation",COUNTIF($AJ$1:AJ2887,AJ2887),FALSE)</f>
        <v>2402</v>
      </c>
      <c r="AL2887">
        <f t="shared" si="457"/>
        <v>0</v>
      </c>
      <c r="AM2887">
        <f t="shared" si="458"/>
        <v>3</v>
      </c>
      <c r="AN2887" t="str">
        <f t="shared" si="459"/>
        <v>ALERT! 3 Violation founded @METALDET1</v>
      </c>
    </row>
    <row r="2888" spans="1:40">
      <c r="A2888" t="s">
        <v>120</v>
      </c>
      <c r="B2888" t="s">
        <v>121</v>
      </c>
      <c r="C2888" t="s">
        <v>1541</v>
      </c>
      <c r="D2888" t="s">
        <v>589</v>
      </c>
      <c r="E2888">
        <v>1</v>
      </c>
      <c r="G2888" t="s">
        <v>130</v>
      </c>
      <c r="I2888" t="s">
        <v>125</v>
      </c>
      <c r="Z2888" t="str">
        <f>IFERROR(MID(AA2888,FIND("-",H2888,1)+1,20),_xlfn.IFNA(VLOOKUP(F2888&amp;"-"&amp;AA2888,Ref_Kontak!$A:$E,4,FALSE),Ref_Kontak!$H$2))</f>
        <v>628999007703</v>
      </c>
      <c r="AA2888" t="str">
        <f t="shared" si="450"/>
        <v/>
      </c>
      <c r="AB2888" t="str">
        <f t="shared" si="451"/>
        <v/>
      </c>
      <c r="AC2888" t="str">
        <f t="shared" si="452"/>
        <v>628999007703</v>
      </c>
      <c r="AD2888" t="str">
        <f t="shared" si="453"/>
        <v>Halo+,+Visual+AI+5S+mendeteksi+Violation%3A+METALDET1-LINE+13</v>
      </c>
      <c r="AE2888" t="str">
        <f t="shared" si="454"/>
        <v>https://web.whatsapp.com/send/?phone=628999007703&amp;text=Halo+,+Visual+AI+5S+mendeteksi+Violation%3A+METALDET1-LINE+13&amp;type=phone_number&amp;app_absent=0</v>
      </c>
      <c r="AF2888" t="b">
        <f>IF(ISNA(VLOOKUP(D2888&amp;"-"&amp;AB2888, Ref_Kontak!$A:$E, 4, FALSE)), FALSE, TRUE)</f>
        <v>0</v>
      </c>
      <c r="AG2888" t="str">
        <f>_xlfn.IFNA(VLOOKUP(Z2888,Ref_Kontak!H:H,1,FALSE),"FALSE")</f>
        <v>628999007703</v>
      </c>
      <c r="AH2888" t="str">
        <f t="shared" si="455"/>
        <v>METALDET1-LINE 13</v>
      </c>
      <c r="AI2888">
        <f>IF(I2888="violation",COUNTIF($AH$1:AH2888,AH2888),0)</f>
        <v>1010</v>
      </c>
      <c r="AJ2888" t="str">
        <f t="shared" si="456"/>
        <v>violation-METALDET1</v>
      </c>
      <c r="AK2888">
        <f>IF(I2888="violation",COUNTIF($AJ$1:AJ2888,AJ2888),FALSE)</f>
        <v>2403</v>
      </c>
      <c r="AL2888">
        <f t="shared" si="457"/>
        <v>0</v>
      </c>
      <c r="AM2888">
        <f t="shared" si="458"/>
        <v>3</v>
      </c>
      <c r="AN2888" t="str">
        <f t="shared" si="459"/>
        <v>ALERT! 3 Violation founded @METALDET1</v>
      </c>
    </row>
    <row r="2889" spans="1:40">
      <c r="A2889" t="s">
        <v>120</v>
      </c>
      <c r="B2889" t="s">
        <v>121</v>
      </c>
      <c r="C2889" t="s">
        <v>1541</v>
      </c>
      <c r="D2889" t="s">
        <v>129</v>
      </c>
      <c r="E2889">
        <v>1</v>
      </c>
      <c r="G2889" t="s">
        <v>130</v>
      </c>
      <c r="I2889" t="s">
        <v>125</v>
      </c>
      <c r="Z2889" t="str">
        <f>IFERROR(MID(AA2889,FIND("-",H2889,1)+1,20),_xlfn.IFNA(VLOOKUP(F2889&amp;"-"&amp;AA2889,Ref_Kontak!$A:$E,4,FALSE),Ref_Kontak!$H$2))</f>
        <v>628999007703</v>
      </c>
      <c r="AA2889" t="str">
        <f t="shared" si="450"/>
        <v/>
      </c>
      <c r="AB2889" t="str">
        <f t="shared" si="451"/>
        <v/>
      </c>
      <c r="AC2889" t="str">
        <f t="shared" si="452"/>
        <v>628999007703</v>
      </c>
      <c r="AD2889" t="str">
        <f t="shared" si="453"/>
        <v>Halo+,+Visual+AI+5S+mendeteksi+Violation%3A+METALDET1-LINE+8</v>
      </c>
      <c r="AE2889" t="str">
        <f t="shared" si="454"/>
        <v>https://web.whatsapp.com/send/?phone=628999007703&amp;text=Halo+,+Visual+AI+5S+mendeteksi+Violation%3A+METALDET1-LINE+8&amp;type=phone_number&amp;app_absent=0</v>
      </c>
      <c r="AF2889" t="b">
        <f>IF(ISNA(VLOOKUP(D2889&amp;"-"&amp;AB2889, Ref_Kontak!$A:$E, 4, FALSE)), FALSE, TRUE)</f>
        <v>0</v>
      </c>
      <c r="AG2889" t="str">
        <f>_xlfn.IFNA(VLOOKUP(Z2889,Ref_Kontak!H:H,1,FALSE),"FALSE")</f>
        <v>628999007703</v>
      </c>
      <c r="AH2889" t="str">
        <f t="shared" si="455"/>
        <v>METALDET1-LINE 8</v>
      </c>
      <c r="AI2889">
        <f>IF(I2889="violation",COUNTIF($AH$1:AH2889,AH2889),0)</f>
        <v>1203</v>
      </c>
      <c r="AJ2889" t="str">
        <f t="shared" si="456"/>
        <v>violation-METALDET1</v>
      </c>
      <c r="AK2889">
        <f>IF(I2889="violation",COUNTIF($AJ$1:AJ2889,AJ2889),FALSE)</f>
        <v>2404</v>
      </c>
      <c r="AL2889">
        <f t="shared" si="457"/>
        <v>0</v>
      </c>
      <c r="AM2889">
        <f t="shared" si="458"/>
        <v>3</v>
      </c>
      <c r="AN2889" t="str">
        <f t="shared" si="459"/>
        <v>ALERT! 3 Violation founded @METALDET1</v>
      </c>
    </row>
    <row r="2890" spans="1:40">
      <c r="A2890" t="s">
        <v>120</v>
      </c>
      <c r="B2890" t="s">
        <v>121</v>
      </c>
      <c r="C2890" t="s">
        <v>1541</v>
      </c>
      <c r="D2890" t="s">
        <v>52</v>
      </c>
      <c r="E2890">
        <v>1</v>
      </c>
      <c r="G2890" t="s">
        <v>130</v>
      </c>
      <c r="I2890" t="s">
        <v>125</v>
      </c>
      <c r="Z2890" t="str">
        <f>IFERROR(MID(AA2890,FIND("-",H2890,1)+1,20),_xlfn.IFNA(VLOOKUP(F2890&amp;"-"&amp;AA2890,Ref_Kontak!$A:$E,4,FALSE),Ref_Kontak!$H$2))</f>
        <v>628999007703</v>
      </c>
      <c r="AA2890" t="str">
        <f t="shared" si="450"/>
        <v/>
      </c>
      <c r="AB2890" t="str">
        <f t="shared" si="451"/>
        <v/>
      </c>
      <c r="AC2890" t="str">
        <f t="shared" si="452"/>
        <v>628999007703</v>
      </c>
      <c r="AD2890" t="str">
        <f t="shared" si="453"/>
        <v>Halo+,+Visual+AI+5S+mendeteksi+Violation%3A+METALDET1-LINE+14</v>
      </c>
      <c r="AE2890" t="str">
        <f t="shared" si="454"/>
        <v>https://web.whatsapp.com/send/?phone=628999007703&amp;text=Halo+,+Visual+AI+5S+mendeteksi+Violation%3A+METALDET1-LINE+14&amp;type=phone_number&amp;app_absent=0</v>
      </c>
      <c r="AF2890" t="b">
        <f>IF(ISNA(VLOOKUP(D2890&amp;"-"&amp;AB2890, Ref_Kontak!$A:$E, 4, FALSE)), FALSE, TRUE)</f>
        <v>0</v>
      </c>
      <c r="AG2890" t="str">
        <f>_xlfn.IFNA(VLOOKUP(Z2890,Ref_Kontak!H:H,1,FALSE),"FALSE")</f>
        <v>628999007703</v>
      </c>
      <c r="AH2890" t="str">
        <f t="shared" si="455"/>
        <v>METALDET1-LINE 14</v>
      </c>
      <c r="AI2890">
        <f>IF(I2890="violation",COUNTIF($AH$1:AH2890,AH2890),0)</f>
        <v>193</v>
      </c>
      <c r="AJ2890" t="str">
        <f t="shared" si="456"/>
        <v>violation-METALDET1</v>
      </c>
      <c r="AK2890">
        <f>IF(I2890="violation",COUNTIF($AJ$1:AJ2890,AJ2890),FALSE)</f>
        <v>2405</v>
      </c>
      <c r="AL2890">
        <f t="shared" si="457"/>
        <v>0</v>
      </c>
      <c r="AM2890">
        <f t="shared" si="458"/>
        <v>3</v>
      </c>
      <c r="AN2890" t="str">
        <f t="shared" si="459"/>
        <v>ALERT! 3 Violation founded @METALDET1</v>
      </c>
    </row>
    <row r="2891" spans="1:40">
      <c r="A2891" t="s">
        <v>120</v>
      </c>
      <c r="B2891" t="s">
        <v>121</v>
      </c>
      <c r="C2891" t="s">
        <v>1541</v>
      </c>
      <c r="D2891" t="s">
        <v>589</v>
      </c>
      <c r="E2891">
        <v>1</v>
      </c>
      <c r="G2891" t="s">
        <v>130</v>
      </c>
      <c r="I2891" t="s">
        <v>125</v>
      </c>
      <c r="Z2891" t="str">
        <f>IFERROR(MID(AA2891,FIND("-",H2891,1)+1,20),_xlfn.IFNA(VLOOKUP(F2891&amp;"-"&amp;AA2891,Ref_Kontak!$A:$E,4,FALSE),Ref_Kontak!$H$2))</f>
        <v>628999007703</v>
      </c>
      <c r="AA2891" t="str">
        <f t="shared" si="450"/>
        <v/>
      </c>
      <c r="AB2891" t="str">
        <f t="shared" si="451"/>
        <v/>
      </c>
      <c r="AC2891" t="str">
        <f t="shared" si="452"/>
        <v>628999007703</v>
      </c>
      <c r="AD2891" t="str">
        <f t="shared" si="453"/>
        <v>Halo+,+Visual+AI+5S+mendeteksi+Violation%3A+METALDET1-LINE+13</v>
      </c>
      <c r="AE2891" t="str">
        <f t="shared" si="454"/>
        <v>https://web.whatsapp.com/send/?phone=628999007703&amp;text=Halo+,+Visual+AI+5S+mendeteksi+Violation%3A+METALDET1-LINE+13&amp;type=phone_number&amp;app_absent=0</v>
      </c>
      <c r="AF2891" t="b">
        <f>IF(ISNA(VLOOKUP(D2891&amp;"-"&amp;AB2891, Ref_Kontak!$A:$E, 4, FALSE)), FALSE, TRUE)</f>
        <v>0</v>
      </c>
      <c r="AG2891" t="str">
        <f>_xlfn.IFNA(VLOOKUP(Z2891,Ref_Kontak!H:H,1,FALSE),"FALSE")</f>
        <v>628999007703</v>
      </c>
      <c r="AH2891" t="str">
        <f t="shared" si="455"/>
        <v>METALDET1-LINE 13</v>
      </c>
      <c r="AI2891">
        <f>IF(I2891="violation",COUNTIF($AH$1:AH2891,AH2891),0)</f>
        <v>1011</v>
      </c>
      <c r="AJ2891" t="str">
        <f t="shared" si="456"/>
        <v>violation-METALDET1</v>
      </c>
      <c r="AK2891">
        <f>IF(I2891="violation",COUNTIF($AJ$1:AJ2891,AJ2891),FALSE)</f>
        <v>2406</v>
      </c>
      <c r="AL2891">
        <f t="shared" si="457"/>
        <v>0</v>
      </c>
      <c r="AM2891">
        <f t="shared" si="458"/>
        <v>3</v>
      </c>
      <c r="AN2891" t="str">
        <f t="shared" si="459"/>
        <v>ALERT! 3 Violation founded @METALDET1</v>
      </c>
    </row>
    <row r="2892" spans="1:40">
      <c r="A2892" t="s">
        <v>120</v>
      </c>
      <c r="B2892" t="s">
        <v>121</v>
      </c>
      <c r="C2892" t="s">
        <v>1541</v>
      </c>
      <c r="D2892" t="s">
        <v>52</v>
      </c>
      <c r="E2892">
        <v>1</v>
      </c>
      <c r="G2892" t="s">
        <v>130</v>
      </c>
      <c r="I2892" t="s">
        <v>125</v>
      </c>
      <c r="Z2892" t="str">
        <f>IFERROR(MID(AA2892,FIND("-",H2892,1)+1,20),_xlfn.IFNA(VLOOKUP(F2892&amp;"-"&amp;AA2892,Ref_Kontak!$A:$E,4,FALSE),Ref_Kontak!$H$2))</f>
        <v>628999007703</v>
      </c>
      <c r="AA2892" t="str">
        <f t="shared" si="450"/>
        <v/>
      </c>
      <c r="AB2892" t="str">
        <f t="shared" si="451"/>
        <v/>
      </c>
      <c r="AC2892" t="str">
        <f t="shared" si="452"/>
        <v>628999007703</v>
      </c>
      <c r="AD2892" t="str">
        <f t="shared" si="453"/>
        <v>Halo+,+Visual+AI+5S+mendeteksi+Violation%3A+METALDET1-LINE+14</v>
      </c>
      <c r="AE2892" t="str">
        <f t="shared" si="454"/>
        <v>https://web.whatsapp.com/send/?phone=628999007703&amp;text=Halo+,+Visual+AI+5S+mendeteksi+Violation%3A+METALDET1-LINE+14&amp;type=phone_number&amp;app_absent=0</v>
      </c>
      <c r="AF2892" t="b">
        <f>IF(ISNA(VLOOKUP(D2892&amp;"-"&amp;AB2892, Ref_Kontak!$A:$E, 4, FALSE)), FALSE, TRUE)</f>
        <v>0</v>
      </c>
      <c r="AG2892" t="str">
        <f>_xlfn.IFNA(VLOOKUP(Z2892,Ref_Kontak!H:H,1,FALSE),"FALSE")</f>
        <v>628999007703</v>
      </c>
      <c r="AH2892" t="str">
        <f t="shared" si="455"/>
        <v>METALDET1-LINE 14</v>
      </c>
      <c r="AI2892">
        <f>IF(I2892="violation",COUNTIF($AH$1:AH2892,AH2892),0)</f>
        <v>194</v>
      </c>
      <c r="AJ2892" t="str">
        <f t="shared" si="456"/>
        <v>violation-METALDET1</v>
      </c>
      <c r="AK2892">
        <f>IF(I2892="violation",COUNTIF($AJ$1:AJ2892,AJ2892),FALSE)</f>
        <v>2407</v>
      </c>
      <c r="AL2892">
        <f t="shared" si="457"/>
        <v>0</v>
      </c>
      <c r="AM2892">
        <f t="shared" si="458"/>
        <v>3</v>
      </c>
      <c r="AN2892" t="str">
        <f t="shared" si="459"/>
        <v>ALERT! 3 Violation founded @METALDET1</v>
      </c>
    </row>
    <row r="2893" spans="1:40">
      <c r="A2893" t="s">
        <v>120</v>
      </c>
      <c r="B2893" t="s">
        <v>121</v>
      </c>
      <c r="C2893" t="s">
        <v>1542</v>
      </c>
      <c r="D2893" t="s">
        <v>129</v>
      </c>
      <c r="E2893">
        <v>1</v>
      </c>
      <c r="G2893" t="s">
        <v>130</v>
      </c>
      <c r="I2893" t="s">
        <v>125</v>
      </c>
      <c r="Z2893" t="str">
        <f>IFERROR(MID(AA2893,FIND("-",H2893,1)+1,20),_xlfn.IFNA(VLOOKUP(F2893&amp;"-"&amp;AA2893,Ref_Kontak!$A:$E,4,FALSE),Ref_Kontak!$H$2))</f>
        <v>628999007703</v>
      </c>
      <c r="AA2893" t="str">
        <f t="shared" si="450"/>
        <v/>
      </c>
      <c r="AB2893" t="str">
        <f t="shared" si="451"/>
        <v/>
      </c>
      <c r="AC2893" t="str">
        <f t="shared" si="452"/>
        <v>628999007703</v>
      </c>
      <c r="AD2893" t="str">
        <f t="shared" si="453"/>
        <v>Halo+,+Visual+AI+5S+mendeteksi+Violation%3A+METALDET1-LINE+8</v>
      </c>
      <c r="AE2893" t="str">
        <f t="shared" si="454"/>
        <v>https://web.whatsapp.com/send/?phone=628999007703&amp;text=Halo+,+Visual+AI+5S+mendeteksi+Violation%3A+METALDET1-LINE+8&amp;type=phone_number&amp;app_absent=0</v>
      </c>
      <c r="AF2893" t="b">
        <f>IF(ISNA(VLOOKUP(D2893&amp;"-"&amp;AB2893, Ref_Kontak!$A:$E, 4, FALSE)), FALSE, TRUE)</f>
        <v>0</v>
      </c>
      <c r="AG2893" t="str">
        <f>_xlfn.IFNA(VLOOKUP(Z2893,Ref_Kontak!H:H,1,FALSE),"FALSE")</f>
        <v>628999007703</v>
      </c>
      <c r="AH2893" t="str">
        <f t="shared" si="455"/>
        <v>METALDET1-LINE 8</v>
      </c>
      <c r="AI2893">
        <f>IF(I2893="violation",COUNTIF($AH$1:AH2893,AH2893),0)</f>
        <v>1204</v>
      </c>
      <c r="AJ2893" t="str">
        <f t="shared" si="456"/>
        <v>violation-METALDET1</v>
      </c>
      <c r="AK2893">
        <f>IF(I2893="violation",COUNTIF($AJ$1:AJ2893,AJ2893),FALSE)</f>
        <v>2408</v>
      </c>
      <c r="AL2893">
        <f t="shared" si="457"/>
        <v>0</v>
      </c>
      <c r="AM2893">
        <f t="shared" si="458"/>
        <v>3</v>
      </c>
      <c r="AN2893" t="str">
        <f t="shared" si="459"/>
        <v>ALERT! 3 Violation founded @METALDET1</v>
      </c>
    </row>
    <row r="2894" spans="1:40">
      <c r="A2894" t="s">
        <v>120</v>
      </c>
      <c r="B2894" t="s">
        <v>121</v>
      </c>
      <c r="C2894" t="s">
        <v>1542</v>
      </c>
      <c r="D2894" t="s">
        <v>589</v>
      </c>
      <c r="E2894">
        <v>1</v>
      </c>
      <c r="G2894" t="s">
        <v>130</v>
      </c>
      <c r="I2894" t="s">
        <v>125</v>
      </c>
      <c r="Z2894" t="str">
        <f>IFERROR(MID(AA2894,FIND("-",H2894,1)+1,20),_xlfn.IFNA(VLOOKUP(F2894&amp;"-"&amp;AA2894,Ref_Kontak!$A:$E,4,FALSE),Ref_Kontak!$H$2))</f>
        <v>628999007703</v>
      </c>
      <c r="AA2894" t="str">
        <f t="shared" si="450"/>
        <v/>
      </c>
      <c r="AB2894" t="str">
        <f t="shared" si="451"/>
        <v/>
      </c>
      <c r="AC2894" t="str">
        <f t="shared" si="452"/>
        <v>628999007703</v>
      </c>
      <c r="AD2894" t="str">
        <f t="shared" si="453"/>
        <v>Halo+,+Visual+AI+5S+mendeteksi+Violation%3A+METALDET1-LINE+13</v>
      </c>
      <c r="AE2894" t="str">
        <f t="shared" si="454"/>
        <v>https://web.whatsapp.com/send/?phone=628999007703&amp;text=Halo+,+Visual+AI+5S+mendeteksi+Violation%3A+METALDET1-LINE+13&amp;type=phone_number&amp;app_absent=0</v>
      </c>
      <c r="AF2894" t="b">
        <f>IF(ISNA(VLOOKUP(D2894&amp;"-"&amp;AB2894, Ref_Kontak!$A:$E, 4, FALSE)), FALSE, TRUE)</f>
        <v>0</v>
      </c>
      <c r="AG2894" t="str">
        <f>_xlfn.IFNA(VLOOKUP(Z2894,Ref_Kontak!H:H,1,FALSE),"FALSE")</f>
        <v>628999007703</v>
      </c>
      <c r="AH2894" t="str">
        <f t="shared" si="455"/>
        <v>METALDET1-LINE 13</v>
      </c>
      <c r="AI2894">
        <f>IF(I2894="violation",COUNTIF($AH$1:AH2894,AH2894),0)</f>
        <v>1012</v>
      </c>
      <c r="AJ2894" t="str">
        <f t="shared" si="456"/>
        <v>violation-METALDET1</v>
      </c>
      <c r="AK2894">
        <f>IF(I2894="violation",COUNTIF($AJ$1:AJ2894,AJ2894),FALSE)</f>
        <v>2409</v>
      </c>
      <c r="AL2894">
        <f t="shared" si="457"/>
        <v>0</v>
      </c>
      <c r="AM2894">
        <f t="shared" si="458"/>
        <v>3</v>
      </c>
      <c r="AN2894" t="str">
        <f t="shared" si="459"/>
        <v>ALERT! 3 Violation founded @METALDET1</v>
      </c>
    </row>
    <row r="2895" spans="1:40">
      <c r="A2895" t="s">
        <v>120</v>
      </c>
      <c r="B2895" t="s">
        <v>121</v>
      </c>
      <c r="C2895" t="s">
        <v>1542</v>
      </c>
      <c r="D2895" t="s">
        <v>52</v>
      </c>
      <c r="E2895">
        <v>1</v>
      </c>
      <c r="G2895" t="s">
        <v>130</v>
      </c>
      <c r="I2895" t="s">
        <v>125</v>
      </c>
      <c r="Z2895" t="str">
        <f>IFERROR(MID(AA2895,FIND("-",H2895,1)+1,20),_xlfn.IFNA(VLOOKUP(F2895&amp;"-"&amp;AA2895,Ref_Kontak!$A:$E,4,FALSE),Ref_Kontak!$H$2))</f>
        <v>628999007703</v>
      </c>
      <c r="AA2895" t="str">
        <f t="shared" si="450"/>
        <v/>
      </c>
      <c r="AB2895" t="str">
        <f t="shared" si="451"/>
        <v/>
      </c>
      <c r="AC2895" t="str">
        <f t="shared" si="452"/>
        <v>628999007703</v>
      </c>
      <c r="AD2895" t="str">
        <f t="shared" si="453"/>
        <v>Halo+,+Visual+AI+5S+mendeteksi+Violation%3A+METALDET1-LINE+14</v>
      </c>
      <c r="AE2895" t="str">
        <f t="shared" si="454"/>
        <v>https://web.whatsapp.com/send/?phone=628999007703&amp;text=Halo+,+Visual+AI+5S+mendeteksi+Violation%3A+METALDET1-LINE+14&amp;type=phone_number&amp;app_absent=0</v>
      </c>
      <c r="AF2895" t="b">
        <f>IF(ISNA(VLOOKUP(D2895&amp;"-"&amp;AB2895, Ref_Kontak!$A:$E, 4, FALSE)), FALSE, TRUE)</f>
        <v>0</v>
      </c>
      <c r="AG2895" t="str">
        <f>_xlfn.IFNA(VLOOKUP(Z2895,Ref_Kontak!H:H,1,FALSE),"FALSE")</f>
        <v>628999007703</v>
      </c>
      <c r="AH2895" t="str">
        <f t="shared" si="455"/>
        <v>METALDET1-LINE 14</v>
      </c>
      <c r="AI2895">
        <f>IF(I2895="violation",COUNTIF($AH$1:AH2895,AH2895),0)</f>
        <v>195</v>
      </c>
      <c r="AJ2895" t="str">
        <f t="shared" si="456"/>
        <v>violation-METALDET1</v>
      </c>
      <c r="AK2895">
        <f>IF(I2895="violation",COUNTIF($AJ$1:AJ2895,AJ2895),FALSE)</f>
        <v>2410</v>
      </c>
      <c r="AL2895">
        <f t="shared" si="457"/>
        <v>0</v>
      </c>
      <c r="AM2895">
        <f t="shared" si="458"/>
        <v>3</v>
      </c>
      <c r="AN2895" t="str">
        <f t="shared" si="459"/>
        <v>ALERT! 3 Violation founded @METALDET1</v>
      </c>
    </row>
    <row r="2896" spans="1:40">
      <c r="A2896" t="s">
        <v>120</v>
      </c>
      <c r="B2896" t="s">
        <v>121</v>
      </c>
      <c r="C2896" t="s">
        <v>1543</v>
      </c>
      <c r="D2896" t="s">
        <v>129</v>
      </c>
      <c r="E2896">
        <v>1</v>
      </c>
      <c r="G2896" t="s">
        <v>130</v>
      </c>
      <c r="I2896" t="s">
        <v>125</v>
      </c>
      <c r="Z2896" t="str">
        <f>IFERROR(MID(AA2896,FIND("-",H2896,1)+1,20),_xlfn.IFNA(VLOOKUP(F2896&amp;"-"&amp;AA2896,Ref_Kontak!$A:$E,4,FALSE),Ref_Kontak!$H$2))</f>
        <v>628999007703</v>
      </c>
      <c r="AA2896" t="str">
        <f t="shared" si="450"/>
        <v/>
      </c>
      <c r="AB2896" t="str">
        <f t="shared" si="451"/>
        <v/>
      </c>
      <c r="AC2896" t="str">
        <f t="shared" si="452"/>
        <v>628999007703</v>
      </c>
      <c r="AD2896" t="str">
        <f t="shared" si="453"/>
        <v>Halo+,+Visual+AI+5S+mendeteksi+Violation%3A+METALDET1-LINE+8</v>
      </c>
      <c r="AE2896" t="str">
        <f t="shared" si="454"/>
        <v>https://web.whatsapp.com/send/?phone=628999007703&amp;text=Halo+,+Visual+AI+5S+mendeteksi+Violation%3A+METALDET1-LINE+8&amp;type=phone_number&amp;app_absent=0</v>
      </c>
      <c r="AF2896" t="b">
        <f>IF(ISNA(VLOOKUP(D2896&amp;"-"&amp;AB2896, Ref_Kontak!$A:$E, 4, FALSE)), FALSE, TRUE)</f>
        <v>0</v>
      </c>
      <c r="AG2896" t="str">
        <f>_xlfn.IFNA(VLOOKUP(Z2896,Ref_Kontak!H:H,1,FALSE),"FALSE")</f>
        <v>628999007703</v>
      </c>
      <c r="AH2896" t="str">
        <f t="shared" si="455"/>
        <v>METALDET1-LINE 8</v>
      </c>
      <c r="AI2896">
        <f>IF(I2896="violation",COUNTIF($AH$1:AH2896,AH2896),0)</f>
        <v>1205</v>
      </c>
      <c r="AJ2896" t="str">
        <f t="shared" si="456"/>
        <v>violation-METALDET1</v>
      </c>
      <c r="AK2896">
        <f>IF(I2896="violation",COUNTIF($AJ$1:AJ2896,AJ2896),FALSE)</f>
        <v>2411</v>
      </c>
      <c r="AL2896">
        <f t="shared" si="457"/>
        <v>0</v>
      </c>
      <c r="AM2896">
        <f t="shared" si="458"/>
        <v>3</v>
      </c>
      <c r="AN2896" t="str">
        <f t="shared" si="459"/>
        <v>ALERT! 3 Violation founded @METALDET1</v>
      </c>
    </row>
    <row r="2897" spans="1:40">
      <c r="A2897" t="s">
        <v>120</v>
      </c>
      <c r="B2897" t="s">
        <v>121</v>
      </c>
      <c r="C2897" t="s">
        <v>1544</v>
      </c>
      <c r="D2897" t="s">
        <v>589</v>
      </c>
      <c r="E2897">
        <v>1</v>
      </c>
      <c r="G2897" t="s">
        <v>130</v>
      </c>
      <c r="I2897" t="s">
        <v>125</v>
      </c>
      <c r="Z2897" t="str">
        <f>IFERROR(MID(AA2897,FIND("-",H2897,1)+1,20),_xlfn.IFNA(VLOOKUP(F2897&amp;"-"&amp;AA2897,Ref_Kontak!$A:$E,4,FALSE),Ref_Kontak!$H$2))</f>
        <v>628999007703</v>
      </c>
      <c r="AA2897" t="str">
        <f t="shared" si="450"/>
        <v/>
      </c>
      <c r="AB2897" t="str">
        <f t="shared" si="451"/>
        <v/>
      </c>
      <c r="AC2897" t="str">
        <f t="shared" si="452"/>
        <v>628999007703</v>
      </c>
      <c r="AD2897" t="str">
        <f t="shared" si="453"/>
        <v>Halo+,+Visual+AI+5S+mendeteksi+Violation%3A+METALDET1-LINE+13</v>
      </c>
      <c r="AE2897" t="str">
        <f t="shared" si="454"/>
        <v>https://web.whatsapp.com/send/?phone=628999007703&amp;text=Halo+,+Visual+AI+5S+mendeteksi+Violation%3A+METALDET1-LINE+13&amp;type=phone_number&amp;app_absent=0</v>
      </c>
      <c r="AF2897" t="b">
        <f>IF(ISNA(VLOOKUP(D2897&amp;"-"&amp;AB2897, Ref_Kontak!$A:$E, 4, FALSE)), FALSE, TRUE)</f>
        <v>0</v>
      </c>
      <c r="AG2897" t="str">
        <f>_xlfn.IFNA(VLOOKUP(Z2897,Ref_Kontak!H:H,1,FALSE),"FALSE")</f>
        <v>628999007703</v>
      </c>
      <c r="AH2897" t="str">
        <f t="shared" si="455"/>
        <v>METALDET1-LINE 13</v>
      </c>
      <c r="AI2897">
        <f>IF(I2897="violation",COUNTIF($AH$1:AH2897,AH2897),0)</f>
        <v>1013</v>
      </c>
      <c r="AJ2897" t="str">
        <f t="shared" si="456"/>
        <v>violation-METALDET1</v>
      </c>
      <c r="AK2897">
        <f>IF(I2897="violation",COUNTIF($AJ$1:AJ2897,AJ2897),FALSE)</f>
        <v>2412</v>
      </c>
      <c r="AL2897">
        <f t="shared" si="457"/>
        <v>0</v>
      </c>
      <c r="AM2897">
        <f t="shared" si="458"/>
        <v>3</v>
      </c>
      <c r="AN2897" t="str">
        <f t="shared" si="459"/>
        <v>ALERT! 3 Violation founded @METALDET1</v>
      </c>
    </row>
    <row r="2898" spans="1:40">
      <c r="A2898" t="s">
        <v>120</v>
      </c>
      <c r="B2898" t="s">
        <v>121</v>
      </c>
      <c r="C2898" t="s">
        <v>1544</v>
      </c>
      <c r="D2898" t="s">
        <v>129</v>
      </c>
      <c r="E2898">
        <v>1</v>
      </c>
      <c r="G2898" t="s">
        <v>130</v>
      </c>
      <c r="I2898" t="s">
        <v>125</v>
      </c>
      <c r="Z2898" t="str">
        <f>IFERROR(MID(AA2898,FIND("-",H2898,1)+1,20),_xlfn.IFNA(VLOOKUP(F2898&amp;"-"&amp;AA2898,Ref_Kontak!$A:$E,4,FALSE),Ref_Kontak!$H$2))</f>
        <v>628999007703</v>
      </c>
      <c r="AA2898" t="str">
        <f t="shared" si="450"/>
        <v/>
      </c>
      <c r="AB2898" t="str">
        <f t="shared" si="451"/>
        <v/>
      </c>
      <c r="AC2898" t="str">
        <f t="shared" si="452"/>
        <v>628999007703</v>
      </c>
      <c r="AD2898" t="str">
        <f t="shared" si="453"/>
        <v>Halo+,+Visual+AI+5S+mendeteksi+Violation%3A+METALDET1-LINE+8</v>
      </c>
      <c r="AE2898" t="str">
        <f t="shared" si="454"/>
        <v>https://web.whatsapp.com/send/?phone=628999007703&amp;text=Halo+,+Visual+AI+5S+mendeteksi+Violation%3A+METALDET1-LINE+8&amp;type=phone_number&amp;app_absent=0</v>
      </c>
      <c r="AF2898" t="b">
        <f>IF(ISNA(VLOOKUP(D2898&amp;"-"&amp;AB2898, Ref_Kontak!$A:$E, 4, FALSE)), FALSE, TRUE)</f>
        <v>0</v>
      </c>
      <c r="AG2898" t="str">
        <f>_xlfn.IFNA(VLOOKUP(Z2898,Ref_Kontak!H:H,1,FALSE),"FALSE")</f>
        <v>628999007703</v>
      </c>
      <c r="AH2898" t="str">
        <f t="shared" si="455"/>
        <v>METALDET1-LINE 8</v>
      </c>
      <c r="AI2898">
        <f>IF(I2898="violation",COUNTIF($AH$1:AH2898,AH2898),0)</f>
        <v>1206</v>
      </c>
      <c r="AJ2898" t="str">
        <f t="shared" si="456"/>
        <v>violation-METALDET1</v>
      </c>
      <c r="AK2898">
        <f>IF(I2898="violation",COUNTIF($AJ$1:AJ2898,AJ2898),FALSE)</f>
        <v>2413</v>
      </c>
      <c r="AL2898">
        <f t="shared" si="457"/>
        <v>0</v>
      </c>
      <c r="AM2898">
        <f t="shared" si="458"/>
        <v>3</v>
      </c>
      <c r="AN2898" t="str">
        <f t="shared" si="459"/>
        <v>ALERT! 3 Violation founded @METALDET1</v>
      </c>
    </row>
    <row r="2899" spans="1:40">
      <c r="A2899" t="s">
        <v>120</v>
      </c>
      <c r="B2899" t="s">
        <v>121</v>
      </c>
      <c r="C2899" t="s">
        <v>1544</v>
      </c>
      <c r="D2899" t="s">
        <v>52</v>
      </c>
      <c r="E2899">
        <v>1</v>
      </c>
      <c r="G2899" t="s">
        <v>130</v>
      </c>
      <c r="I2899" t="s">
        <v>125</v>
      </c>
      <c r="Z2899" t="str">
        <f>IFERROR(MID(AA2899,FIND("-",H2899,1)+1,20),_xlfn.IFNA(VLOOKUP(F2899&amp;"-"&amp;AA2899,Ref_Kontak!$A:$E,4,FALSE),Ref_Kontak!$H$2))</f>
        <v>628999007703</v>
      </c>
      <c r="AA2899" t="str">
        <f t="shared" si="450"/>
        <v/>
      </c>
      <c r="AB2899" t="str">
        <f t="shared" si="451"/>
        <v/>
      </c>
      <c r="AC2899" t="str">
        <f t="shared" si="452"/>
        <v>628999007703</v>
      </c>
      <c r="AD2899" t="str">
        <f t="shared" si="453"/>
        <v>Halo+,+Visual+AI+5S+mendeteksi+Violation%3A+METALDET1-LINE+14</v>
      </c>
      <c r="AE2899" t="str">
        <f t="shared" si="454"/>
        <v>https://web.whatsapp.com/send/?phone=628999007703&amp;text=Halo+,+Visual+AI+5S+mendeteksi+Violation%3A+METALDET1-LINE+14&amp;type=phone_number&amp;app_absent=0</v>
      </c>
      <c r="AF2899" t="b">
        <f>IF(ISNA(VLOOKUP(D2899&amp;"-"&amp;AB2899, Ref_Kontak!$A:$E, 4, FALSE)), FALSE, TRUE)</f>
        <v>0</v>
      </c>
      <c r="AG2899" t="str">
        <f>_xlfn.IFNA(VLOOKUP(Z2899,Ref_Kontak!H:H,1,FALSE),"FALSE")</f>
        <v>628999007703</v>
      </c>
      <c r="AH2899" t="str">
        <f t="shared" si="455"/>
        <v>METALDET1-LINE 14</v>
      </c>
      <c r="AI2899">
        <f>IF(I2899="violation",COUNTIF($AH$1:AH2899,AH2899),0)</f>
        <v>196</v>
      </c>
      <c r="AJ2899" t="str">
        <f t="shared" si="456"/>
        <v>violation-METALDET1</v>
      </c>
      <c r="AK2899">
        <f>IF(I2899="violation",COUNTIF($AJ$1:AJ2899,AJ2899),FALSE)</f>
        <v>2414</v>
      </c>
      <c r="AL2899">
        <f t="shared" si="457"/>
        <v>0</v>
      </c>
      <c r="AM2899">
        <f t="shared" si="458"/>
        <v>3</v>
      </c>
      <c r="AN2899" t="str">
        <f t="shared" si="459"/>
        <v>ALERT! 3 Violation founded @METALDET1</v>
      </c>
    </row>
    <row r="2900" spans="1:40">
      <c r="A2900" t="s">
        <v>120</v>
      </c>
      <c r="B2900" t="s">
        <v>121</v>
      </c>
      <c r="C2900" t="s">
        <v>1544</v>
      </c>
      <c r="D2900" t="s">
        <v>589</v>
      </c>
      <c r="E2900">
        <v>1</v>
      </c>
      <c r="G2900" t="s">
        <v>130</v>
      </c>
      <c r="I2900" t="s">
        <v>125</v>
      </c>
      <c r="Z2900" t="str">
        <f>IFERROR(MID(AA2900,FIND("-",H2900,1)+1,20),_xlfn.IFNA(VLOOKUP(F2900&amp;"-"&amp;AA2900,Ref_Kontak!$A:$E,4,FALSE),Ref_Kontak!$H$2))</f>
        <v>628999007703</v>
      </c>
      <c r="AA2900" t="str">
        <f t="shared" si="450"/>
        <v/>
      </c>
      <c r="AB2900" t="str">
        <f t="shared" si="451"/>
        <v/>
      </c>
      <c r="AC2900" t="str">
        <f t="shared" si="452"/>
        <v>628999007703</v>
      </c>
      <c r="AD2900" t="str">
        <f t="shared" si="453"/>
        <v>Halo+,+Visual+AI+5S+mendeteksi+Violation%3A+METALDET1-LINE+13</v>
      </c>
      <c r="AE2900" t="str">
        <f t="shared" si="454"/>
        <v>https://web.whatsapp.com/send/?phone=628999007703&amp;text=Halo+,+Visual+AI+5S+mendeteksi+Violation%3A+METALDET1-LINE+13&amp;type=phone_number&amp;app_absent=0</v>
      </c>
      <c r="AF2900" t="b">
        <f>IF(ISNA(VLOOKUP(D2900&amp;"-"&amp;AB2900, Ref_Kontak!$A:$E, 4, FALSE)), FALSE, TRUE)</f>
        <v>0</v>
      </c>
      <c r="AG2900" t="str">
        <f>_xlfn.IFNA(VLOOKUP(Z2900,Ref_Kontak!H:H,1,FALSE),"FALSE")</f>
        <v>628999007703</v>
      </c>
      <c r="AH2900" t="str">
        <f t="shared" si="455"/>
        <v>METALDET1-LINE 13</v>
      </c>
      <c r="AI2900">
        <f>IF(I2900="violation",COUNTIF($AH$1:AH2900,AH2900),0)</f>
        <v>1014</v>
      </c>
      <c r="AJ2900" t="str">
        <f t="shared" si="456"/>
        <v>violation-METALDET1</v>
      </c>
      <c r="AK2900">
        <f>IF(I2900="violation",COUNTIF($AJ$1:AJ2900,AJ2900),FALSE)</f>
        <v>2415</v>
      </c>
      <c r="AL2900">
        <f t="shared" si="457"/>
        <v>0</v>
      </c>
      <c r="AM2900">
        <f t="shared" si="458"/>
        <v>3</v>
      </c>
      <c r="AN2900" t="str">
        <f t="shared" si="459"/>
        <v>ALERT! 3 Violation founded @METALDET1</v>
      </c>
    </row>
    <row r="2901" spans="1:40">
      <c r="A2901" t="s">
        <v>120</v>
      </c>
      <c r="B2901" t="s">
        <v>121</v>
      </c>
      <c r="C2901" t="s">
        <v>1544</v>
      </c>
      <c r="D2901" t="s">
        <v>52</v>
      </c>
      <c r="E2901">
        <v>1</v>
      </c>
      <c r="G2901" t="s">
        <v>130</v>
      </c>
      <c r="I2901" t="s">
        <v>125</v>
      </c>
      <c r="Z2901" t="str">
        <f>IFERROR(MID(AA2901,FIND("-",H2901,1)+1,20),_xlfn.IFNA(VLOOKUP(F2901&amp;"-"&amp;AA2901,Ref_Kontak!$A:$E,4,FALSE),Ref_Kontak!$H$2))</f>
        <v>628999007703</v>
      </c>
      <c r="AA2901" t="str">
        <f t="shared" si="450"/>
        <v/>
      </c>
      <c r="AB2901" t="str">
        <f t="shared" si="451"/>
        <v/>
      </c>
      <c r="AC2901" t="str">
        <f t="shared" si="452"/>
        <v>628999007703</v>
      </c>
      <c r="AD2901" t="str">
        <f t="shared" si="453"/>
        <v>Halo+,+Visual+AI+5S+mendeteksi+Violation%3A+METALDET1-LINE+14</v>
      </c>
      <c r="AE2901" t="str">
        <f t="shared" si="454"/>
        <v>https://web.whatsapp.com/send/?phone=628999007703&amp;text=Halo+,+Visual+AI+5S+mendeteksi+Violation%3A+METALDET1-LINE+14&amp;type=phone_number&amp;app_absent=0</v>
      </c>
      <c r="AF2901" t="b">
        <f>IF(ISNA(VLOOKUP(D2901&amp;"-"&amp;AB2901, Ref_Kontak!$A:$E, 4, FALSE)), FALSE, TRUE)</f>
        <v>0</v>
      </c>
      <c r="AG2901" t="str">
        <f>_xlfn.IFNA(VLOOKUP(Z2901,Ref_Kontak!H:H,1,FALSE),"FALSE")</f>
        <v>628999007703</v>
      </c>
      <c r="AH2901" t="str">
        <f t="shared" si="455"/>
        <v>METALDET1-LINE 14</v>
      </c>
      <c r="AI2901">
        <f>IF(I2901="violation",COUNTIF($AH$1:AH2901,AH2901),0)</f>
        <v>197</v>
      </c>
      <c r="AJ2901" t="str">
        <f t="shared" si="456"/>
        <v>violation-METALDET1</v>
      </c>
      <c r="AK2901">
        <f>IF(I2901="violation",COUNTIF($AJ$1:AJ2901,AJ2901),FALSE)</f>
        <v>2416</v>
      </c>
      <c r="AL2901">
        <f t="shared" si="457"/>
        <v>0</v>
      </c>
      <c r="AM2901">
        <f t="shared" si="458"/>
        <v>3</v>
      </c>
      <c r="AN2901" t="str">
        <f t="shared" si="459"/>
        <v>ALERT! 3 Violation founded @METALDET1</v>
      </c>
    </row>
    <row r="2902" spans="1:40">
      <c r="A2902" t="s">
        <v>120</v>
      </c>
      <c r="B2902" t="s">
        <v>121</v>
      </c>
      <c r="C2902" t="s">
        <v>1545</v>
      </c>
      <c r="D2902" t="s">
        <v>129</v>
      </c>
      <c r="E2902">
        <v>1</v>
      </c>
      <c r="G2902" t="s">
        <v>130</v>
      </c>
      <c r="I2902" t="s">
        <v>125</v>
      </c>
      <c r="Z2902" t="str">
        <f>IFERROR(MID(AA2902,FIND("-",H2902,1)+1,20),_xlfn.IFNA(VLOOKUP(F2902&amp;"-"&amp;AA2902,Ref_Kontak!$A:$E,4,FALSE),Ref_Kontak!$H$2))</f>
        <v>628999007703</v>
      </c>
      <c r="AA2902" t="str">
        <f t="shared" si="450"/>
        <v/>
      </c>
      <c r="AB2902" t="str">
        <f t="shared" si="451"/>
        <v/>
      </c>
      <c r="AC2902" t="str">
        <f t="shared" si="452"/>
        <v>628999007703</v>
      </c>
      <c r="AD2902" t="str">
        <f t="shared" si="453"/>
        <v>Halo+,+Visual+AI+5S+mendeteksi+Violation%3A+METALDET1-LINE+8</v>
      </c>
      <c r="AE2902" t="str">
        <f t="shared" si="454"/>
        <v>https://web.whatsapp.com/send/?phone=628999007703&amp;text=Halo+,+Visual+AI+5S+mendeteksi+Violation%3A+METALDET1-LINE+8&amp;type=phone_number&amp;app_absent=0</v>
      </c>
      <c r="AF2902" t="b">
        <f>IF(ISNA(VLOOKUP(D2902&amp;"-"&amp;AB2902, Ref_Kontak!$A:$E, 4, FALSE)), FALSE, TRUE)</f>
        <v>0</v>
      </c>
      <c r="AG2902" t="str">
        <f>_xlfn.IFNA(VLOOKUP(Z2902,Ref_Kontak!H:H,1,FALSE),"FALSE")</f>
        <v>628999007703</v>
      </c>
      <c r="AH2902" t="str">
        <f t="shared" si="455"/>
        <v>METALDET1-LINE 8</v>
      </c>
      <c r="AI2902">
        <f>IF(I2902="violation",COUNTIF($AH$1:AH2902,AH2902),0)</f>
        <v>1207</v>
      </c>
      <c r="AJ2902" t="str">
        <f t="shared" si="456"/>
        <v>violation-METALDET1</v>
      </c>
      <c r="AK2902">
        <f>IF(I2902="violation",COUNTIF($AJ$1:AJ2902,AJ2902),FALSE)</f>
        <v>2417</v>
      </c>
      <c r="AL2902">
        <f t="shared" si="457"/>
        <v>0</v>
      </c>
      <c r="AM2902">
        <f t="shared" si="458"/>
        <v>3</v>
      </c>
      <c r="AN2902" t="str">
        <f t="shared" si="459"/>
        <v>ALERT! 3 Violation founded @METALDET1</v>
      </c>
    </row>
    <row r="2903" spans="1:40">
      <c r="A2903" t="s">
        <v>120</v>
      </c>
      <c r="B2903" t="s">
        <v>121</v>
      </c>
      <c r="C2903" t="s">
        <v>1546</v>
      </c>
      <c r="D2903" t="s">
        <v>589</v>
      </c>
      <c r="E2903">
        <v>1</v>
      </c>
      <c r="G2903" t="s">
        <v>130</v>
      </c>
      <c r="I2903" t="s">
        <v>125</v>
      </c>
      <c r="Z2903" t="str">
        <f>IFERROR(MID(AA2903,FIND("-",H2903,1)+1,20),_xlfn.IFNA(VLOOKUP(F2903&amp;"-"&amp;AA2903,Ref_Kontak!$A:$E,4,FALSE),Ref_Kontak!$H$2))</f>
        <v>628999007703</v>
      </c>
      <c r="AA2903" t="str">
        <f t="shared" si="450"/>
        <v/>
      </c>
      <c r="AB2903" t="str">
        <f t="shared" si="451"/>
        <v/>
      </c>
      <c r="AC2903" t="str">
        <f t="shared" si="452"/>
        <v>628999007703</v>
      </c>
      <c r="AD2903" t="str">
        <f t="shared" si="453"/>
        <v>Halo+,+Visual+AI+5S+mendeteksi+Violation%3A+METALDET1-LINE+13</v>
      </c>
      <c r="AE2903" t="str">
        <f t="shared" si="454"/>
        <v>https://web.whatsapp.com/send/?phone=628999007703&amp;text=Halo+,+Visual+AI+5S+mendeteksi+Violation%3A+METALDET1-LINE+13&amp;type=phone_number&amp;app_absent=0</v>
      </c>
      <c r="AF2903" t="b">
        <f>IF(ISNA(VLOOKUP(D2903&amp;"-"&amp;AB2903, Ref_Kontak!$A:$E, 4, FALSE)), FALSE, TRUE)</f>
        <v>0</v>
      </c>
      <c r="AG2903" t="str">
        <f>_xlfn.IFNA(VLOOKUP(Z2903,Ref_Kontak!H:H,1,FALSE),"FALSE")</f>
        <v>628999007703</v>
      </c>
      <c r="AH2903" t="str">
        <f t="shared" si="455"/>
        <v>METALDET1-LINE 13</v>
      </c>
      <c r="AI2903">
        <f>IF(I2903="violation",COUNTIF($AH$1:AH2903,AH2903),0)</f>
        <v>1015</v>
      </c>
      <c r="AJ2903" t="str">
        <f t="shared" si="456"/>
        <v>violation-METALDET1</v>
      </c>
      <c r="AK2903">
        <f>IF(I2903="violation",COUNTIF($AJ$1:AJ2903,AJ2903),FALSE)</f>
        <v>2418</v>
      </c>
      <c r="AL2903">
        <f t="shared" si="457"/>
        <v>0</v>
      </c>
      <c r="AM2903">
        <f t="shared" si="458"/>
        <v>3</v>
      </c>
      <c r="AN2903" t="str">
        <f t="shared" si="459"/>
        <v>ALERT! 3 Violation founded @METALDET1</v>
      </c>
    </row>
    <row r="2904" spans="1:40">
      <c r="A2904" t="s">
        <v>120</v>
      </c>
      <c r="B2904" t="s">
        <v>121</v>
      </c>
      <c r="C2904" t="s">
        <v>1546</v>
      </c>
      <c r="D2904" t="s">
        <v>129</v>
      </c>
      <c r="E2904">
        <v>1</v>
      </c>
      <c r="G2904" t="s">
        <v>130</v>
      </c>
      <c r="I2904" t="s">
        <v>125</v>
      </c>
      <c r="Z2904" t="str">
        <f>IFERROR(MID(AA2904,FIND("-",H2904,1)+1,20),_xlfn.IFNA(VLOOKUP(F2904&amp;"-"&amp;AA2904,Ref_Kontak!$A:$E,4,FALSE),Ref_Kontak!$H$2))</f>
        <v>628999007703</v>
      </c>
      <c r="AA2904" t="str">
        <f t="shared" si="450"/>
        <v/>
      </c>
      <c r="AB2904" t="str">
        <f t="shared" si="451"/>
        <v/>
      </c>
      <c r="AC2904" t="str">
        <f t="shared" si="452"/>
        <v>628999007703</v>
      </c>
      <c r="AD2904" t="str">
        <f t="shared" si="453"/>
        <v>Halo+,+Visual+AI+5S+mendeteksi+Violation%3A+METALDET1-LINE+8</v>
      </c>
      <c r="AE2904" t="str">
        <f t="shared" si="454"/>
        <v>https://web.whatsapp.com/send/?phone=628999007703&amp;text=Halo+,+Visual+AI+5S+mendeteksi+Violation%3A+METALDET1-LINE+8&amp;type=phone_number&amp;app_absent=0</v>
      </c>
      <c r="AF2904" t="b">
        <f>IF(ISNA(VLOOKUP(D2904&amp;"-"&amp;AB2904, Ref_Kontak!$A:$E, 4, FALSE)), FALSE, TRUE)</f>
        <v>0</v>
      </c>
      <c r="AG2904" t="str">
        <f>_xlfn.IFNA(VLOOKUP(Z2904,Ref_Kontak!H:H,1,FALSE),"FALSE")</f>
        <v>628999007703</v>
      </c>
      <c r="AH2904" t="str">
        <f t="shared" si="455"/>
        <v>METALDET1-LINE 8</v>
      </c>
      <c r="AI2904">
        <f>IF(I2904="violation",COUNTIF($AH$1:AH2904,AH2904),0)</f>
        <v>1208</v>
      </c>
      <c r="AJ2904" t="str">
        <f t="shared" si="456"/>
        <v>violation-METALDET1</v>
      </c>
      <c r="AK2904">
        <f>IF(I2904="violation",COUNTIF($AJ$1:AJ2904,AJ2904),FALSE)</f>
        <v>2419</v>
      </c>
      <c r="AL2904">
        <f t="shared" si="457"/>
        <v>0</v>
      </c>
      <c r="AM2904">
        <f t="shared" si="458"/>
        <v>3</v>
      </c>
      <c r="AN2904" t="str">
        <f t="shared" si="459"/>
        <v>ALERT! 3 Violation founded @METALDET1</v>
      </c>
    </row>
    <row r="2905" spans="1:40">
      <c r="A2905" t="s">
        <v>120</v>
      </c>
      <c r="B2905" t="s">
        <v>121</v>
      </c>
      <c r="C2905" t="s">
        <v>1546</v>
      </c>
      <c r="D2905" t="s">
        <v>52</v>
      </c>
      <c r="E2905">
        <v>1</v>
      </c>
      <c r="G2905" t="s">
        <v>130</v>
      </c>
      <c r="I2905" t="s">
        <v>125</v>
      </c>
      <c r="Z2905" t="str">
        <f>IFERROR(MID(AA2905,FIND("-",H2905,1)+1,20),_xlfn.IFNA(VLOOKUP(F2905&amp;"-"&amp;AA2905,Ref_Kontak!$A:$E,4,FALSE),Ref_Kontak!$H$2))</f>
        <v>628999007703</v>
      </c>
      <c r="AA2905" t="str">
        <f t="shared" si="450"/>
        <v/>
      </c>
      <c r="AB2905" t="str">
        <f t="shared" si="451"/>
        <v/>
      </c>
      <c r="AC2905" t="str">
        <f t="shared" si="452"/>
        <v>628999007703</v>
      </c>
      <c r="AD2905" t="str">
        <f t="shared" si="453"/>
        <v>Halo+,+Visual+AI+5S+mendeteksi+Violation%3A+METALDET1-LINE+14</v>
      </c>
      <c r="AE2905" t="str">
        <f t="shared" si="454"/>
        <v>https://web.whatsapp.com/send/?phone=628999007703&amp;text=Halo+,+Visual+AI+5S+mendeteksi+Violation%3A+METALDET1-LINE+14&amp;type=phone_number&amp;app_absent=0</v>
      </c>
      <c r="AF2905" t="b">
        <f>IF(ISNA(VLOOKUP(D2905&amp;"-"&amp;AB2905, Ref_Kontak!$A:$E, 4, FALSE)), FALSE, TRUE)</f>
        <v>0</v>
      </c>
      <c r="AG2905" t="str">
        <f>_xlfn.IFNA(VLOOKUP(Z2905,Ref_Kontak!H:H,1,FALSE),"FALSE")</f>
        <v>628999007703</v>
      </c>
      <c r="AH2905" t="str">
        <f t="shared" si="455"/>
        <v>METALDET1-LINE 14</v>
      </c>
      <c r="AI2905">
        <f>IF(I2905="violation",COUNTIF($AH$1:AH2905,AH2905),0)</f>
        <v>198</v>
      </c>
      <c r="AJ2905" t="str">
        <f t="shared" si="456"/>
        <v>violation-METALDET1</v>
      </c>
      <c r="AK2905">
        <f>IF(I2905="violation",COUNTIF($AJ$1:AJ2905,AJ2905),FALSE)</f>
        <v>2420</v>
      </c>
      <c r="AL2905">
        <f t="shared" si="457"/>
        <v>0</v>
      </c>
      <c r="AM2905">
        <f t="shared" si="458"/>
        <v>3</v>
      </c>
      <c r="AN2905" t="str">
        <f t="shared" si="459"/>
        <v>ALERT! 3 Violation founded @METALDET1</v>
      </c>
    </row>
    <row r="2906" spans="1:40">
      <c r="A2906" t="s">
        <v>120</v>
      </c>
      <c r="B2906" t="s">
        <v>121</v>
      </c>
      <c r="C2906" t="s">
        <v>1546</v>
      </c>
      <c r="D2906" t="s">
        <v>589</v>
      </c>
      <c r="E2906">
        <v>1</v>
      </c>
      <c r="G2906" t="s">
        <v>130</v>
      </c>
      <c r="I2906" t="s">
        <v>125</v>
      </c>
      <c r="Z2906" t="str">
        <f>IFERROR(MID(AA2906,FIND("-",H2906,1)+1,20),_xlfn.IFNA(VLOOKUP(F2906&amp;"-"&amp;AA2906,Ref_Kontak!$A:$E,4,FALSE),Ref_Kontak!$H$2))</f>
        <v>628999007703</v>
      </c>
      <c r="AA2906" t="str">
        <f t="shared" si="450"/>
        <v/>
      </c>
      <c r="AB2906" t="str">
        <f t="shared" si="451"/>
        <v/>
      </c>
      <c r="AC2906" t="str">
        <f t="shared" si="452"/>
        <v>628999007703</v>
      </c>
      <c r="AD2906" t="str">
        <f t="shared" si="453"/>
        <v>Halo+,+Visual+AI+5S+mendeteksi+Violation%3A+METALDET1-LINE+13</v>
      </c>
      <c r="AE2906" t="str">
        <f t="shared" si="454"/>
        <v>https://web.whatsapp.com/send/?phone=628999007703&amp;text=Halo+,+Visual+AI+5S+mendeteksi+Violation%3A+METALDET1-LINE+13&amp;type=phone_number&amp;app_absent=0</v>
      </c>
      <c r="AF2906" t="b">
        <f>IF(ISNA(VLOOKUP(D2906&amp;"-"&amp;AB2906, Ref_Kontak!$A:$E, 4, FALSE)), FALSE, TRUE)</f>
        <v>0</v>
      </c>
      <c r="AG2906" t="str">
        <f>_xlfn.IFNA(VLOOKUP(Z2906,Ref_Kontak!H:H,1,FALSE),"FALSE")</f>
        <v>628999007703</v>
      </c>
      <c r="AH2906" t="str">
        <f t="shared" si="455"/>
        <v>METALDET1-LINE 13</v>
      </c>
      <c r="AI2906">
        <f>IF(I2906="violation",COUNTIF($AH$1:AH2906,AH2906),0)</f>
        <v>1016</v>
      </c>
      <c r="AJ2906" t="str">
        <f t="shared" si="456"/>
        <v>violation-METALDET1</v>
      </c>
      <c r="AK2906">
        <f>IF(I2906="violation",COUNTIF($AJ$1:AJ2906,AJ2906),FALSE)</f>
        <v>2421</v>
      </c>
      <c r="AL2906">
        <f t="shared" si="457"/>
        <v>0</v>
      </c>
      <c r="AM2906">
        <f t="shared" si="458"/>
        <v>3</v>
      </c>
      <c r="AN2906" t="str">
        <f t="shared" si="459"/>
        <v>ALERT! 3 Violation founded @METALDET1</v>
      </c>
    </row>
    <row r="2907" spans="1:40">
      <c r="A2907" t="s">
        <v>120</v>
      </c>
      <c r="B2907" t="s">
        <v>121</v>
      </c>
      <c r="C2907" t="s">
        <v>1546</v>
      </c>
      <c r="D2907" t="s">
        <v>52</v>
      </c>
      <c r="E2907">
        <v>1</v>
      </c>
      <c r="G2907" t="s">
        <v>130</v>
      </c>
      <c r="I2907" t="s">
        <v>125</v>
      </c>
      <c r="Z2907" t="str">
        <f>IFERROR(MID(AA2907,FIND("-",H2907,1)+1,20),_xlfn.IFNA(VLOOKUP(F2907&amp;"-"&amp;AA2907,Ref_Kontak!$A:$E,4,FALSE),Ref_Kontak!$H$2))</f>
        <v>628999007703</v>
      </c>
      <c r="AA2907" t="str">
        <f t="shared" si="450"/>
        <v/>
      </c>
      <c r="AB2907" t="str">
        <f t="shared" si="451"/>
        <v/>
      </c>
      <c r="AC2907" t="str">
        <f t="shared" si="452"/>
        <v>628999007703</v>
      </c>
      <c r="AD2907" t="str">
        <f t="shared" si="453"/>
        <v>Halo+,+Visual+AI+5S+mendeteksi+Violation%3A+METALDET1-LINE+14</v>
      </c>
      <c r="AE2907" t="str">
        <f t="shared" si="454"/>
        <v>https://web.whatsapp.com/send/?phone=628999007703&amp;text=Halo+,+Visual+AI+5S+mendeteksi+Violation%3A+METALDET1-LINE+14&amp;type=phone_number&amp;app_absent=0</v>
      </c>
      <c r="AF2907" t="b">
        <f>IF(ISNA(VLOOKUP(D2907&amp;"-"&amp;AB2907, Ref_Kontak!$A:$E, 4, FALSE)), FALSE, TRUE)</f>
        <v>0</v>
      </c>
      <c r="AG2907" t="str">
        <f>_xlfn.IFNA(VLOOKUP(Z2907,Ref_Kontak!H:H,1,FALSE),"FALSE")</f>
        <v>628999007703</v>
      </c>
      <c r="AH2907" t="str">
        <f t="shared" si="455"/>
        <v>METALDET1-LINE 14</v>
      </c>
      <c r="AI2907">
        <f>IF(I2907="violation",COUNTIF($AH$1:AH2907,AH2907),0)</f>
        <v>199</v>
      </c>
      <c r="AJ2907" t="str">
        <f t="shared" si="456"/>
        <v>violation-METALDET1</v>
      </c>
      <c r="AK2907">
        <f>IF(I2907="violation",COUNTIF($AJ$1:AJ2907,AJ2907),FALSE)</f>
        <v>2422</v>
      </c>
      <c r="AL2907">
        <f t="shared" si="457"/>
        <v>0</v>
      </c>
      <c r="AM2907">
        <f t="shared" si="458"/>
        <v>3</v>
      </c>
      <c r="AN2907" t="str">
        <f t="shared" si="459"/>
        <v>ALERT! 3 Violation founded @METALDET1</v>
      </c>
    </row>
    <row r="2908" spans="1:40">
      <c r="A2908" t="s">
        <v>120</v>
      </c>
      <c r="B2908" t="s">
        <v>121</v>
      </c>
      <c r="C2908" t="s">
        <v>1547</v>
      </c>
      <c r="D2908" t="s">
        <v>129</v>
      </c>
      <c r="E2908">
        <v>1</v>
      </c>
      <c r="G2908" t="s">
        <v>130</v>
      </c>
      <c r="I2908" t="s">
        <v>125</v>
      </c>
      <c r="Z2908" t="str">
        <f>IFERROR(MID(AA2908,FIND("-",H2908,1)+1,20),_xlfn.IFNA(VLOOKUP(F2908&amp;"-"&amp;AA2908,Ref_Kontak!$A:$E,4,FALSE),Ref_Kontak!$H$2))</f>
        <v>628999007703</v>
      </c>
      <c r="AA2908" t="str">
        <f t="shared" si="450"/>
        <v/>
      </c>
      <c r="AB2908" t="str">
        <f t="shared" si="451"/>
        <v/>
      </c>
      <c r="AC2908" t="str">
        <f t="shared" si="452"/>
        <v>628999007703</v>
      </c>
      <c r="AD2908" t="str">
        <f t="shared" si="453"/>
        <v>Halo+,+Visual+AI+5S+mendeteksi+Violation%3A+METALDET1-LINE+8</v>
      </c>
      <c r="AE2908" t="str">
        <f t="shared" si="454"/>
        <v>https://web.whatsapp.com/send/?phone=628999007703&amp;text=Halo+,+Visual+AI+5S+mendeteksi+Violation%3A+METALDET1-LINE+8&amp;type=phone_number&amp;app_absent=0</v>
      </c>
      <c r="AF2908" t="b">
        <f>IF(ISNA(VLOOKUP(D2908&amp;"-"&amp;AB2908, Ref_Kontak!$A:$E, 4, FALSE)), FALSE, TRUE)</f>
        <v>0</v>
      </c>
      <c r="AG2908" t="str">
        <f>_xlfn.IFNA(VLOOKUP(Z2908,Ref_Kontak!H:H,1,FALSE),"FALSE")</f>
        <v>628999007703</v>
      </c>
      <c r="AH2908" t="str">
        <f t="shared" si="455"/>
        <v>METALDET1-LINE 8</v>
      </c>
      <c r="AI2908">
        <f>IF(I2908="violation",COUNTIF($AH$1:AH2908,AH2908),0)</f>
        <v>1209</v>
      </c>
      <c r="AJ2908" t="str">
        <f t="shared" si="456"/>
        <v>violation-METALDET1</v>
      </c>
      <c r="AK2908">
        <f>IF(I2908="violation",COUNTIF($AJ$1:AJ2908,AJ2908),FALSE)</f>
        <v>2423</v>
      </c>
      <c r="AL2908">
        <f t="shared" si="457"/>
        <v>0</v>
      </c>
      <c r="AM2908">
        <f t="shared" si="458"/>
        <v>3</v>
      </c>
      <c r="AN2908" t="str">
        <f t="shared" si="459"/>
        <v>ALERT! 3 Violation founded @METALDET1</v>
      </c>
    </row>
    <row r="2909" spans="1:40">
      <c r="A2909" t="s">
        <v>120</v>
      </c>
      <c r="B2909" t="s">
        <v>121</v>
      </c>
      <c r="C2909" t="s">
        <v>1547</v>
      </c>
      <c r="D2909" t="s">
        <v>589</v>
      </c>
      <c r="E2909">
        <v>1</v>
      </c>
      <c r="G2909" t="s">
        <v>130</v>
      </c>
      <c r="I2909" t="s">
        <v>125</v>
      </c>
      <c r="Z2909" t="str">
        <f>IFERROR(MID(AA2909,FIND("-",H2909,1)+1,20),_xlfn.IFNA(VLOOKUP(F2909&amp;"-"&amp;AA2909,Ref_Kontak!$A:$E,4,FALSE),Ref_Kontak!$H$2))</f>
        <v>628999007703</v>
      </c>
      <c r="AA2909" t="str">
        <f t="shared" si="450"/>
        <v/>
      </c>
      <c r="AB2909" t="str">
        <f t="shared" si="451"/>
        <v/>
      </c>
      <c r="AC2909" t="str">
        <f t="shared" si="452"/>
        <v>628999007703</v>
      </c>
      <c r="AD2909" t="str">
        <f t="shared" si="453"/>
        <v>Halo+,+Visual+AI+5S+mendeteksi+Violation%3A+METALDET1-LINE+13</v>
      </c>
      <c r="AE2909" t="str">
        <f t="shared" si="454"/>
        <v>https://web.whatsapp.com/send/?phone=628999007703&amp;text=Halo+,+Visual+AI+5S+mendeteksi+Violation%3A+METALDET1-LINE+13&amp;type=phone_number&amp;app_absent=0</v>
      </c>
      <c r="AF2909" t="b">
        <f>IF(ISNA(VLOOKUP(D2909&amp;"-"&amp;AB2909, Ref_Kontak!$A:$E, 4, FALSE)), FALSE, TRUE)</f>
        <v>0</v>
      </c>
      <c r="AG2909" t="str">
        <f>_xlfn.IFNA(VLOOKUP(Z2909,Ref_Kontak!H:H,1,FALSE),"FALSE")</f>
        <v>628999007703</v>
      </c>
      <c r="AH2909" t="str">
        <f t="shared" si="455"/>
        <v>METALDET1-LINE 13</v>
      </c>
      <c r="AI2909">
        <f>IF(I2909="violation",COUNTIF($AH$1:AH2909,AH2909),0)</f>
        <v>1017</v>
      </c>
      <c r="AJ2909" t="str">
        <f t="shared" si="456"/>
        <v>violation-METALDET1</v>
      </c>
      <c r="AK2909">
        <f>IF(I2909="violation",COUNTIF($AJ$1:AJ2909,AJ2909),FALSE)</f>
        <v>2424</v>
      </c>
      <c r="AL2909">
        <f t="shared" si="457"/>
        <v>0</v>
      </c>
      <c r="AM2909">
        <f t="shared" si="458"/>
        <v>3</v>
      </c>
      <c r="AN2909" t="str">
        <f t="shared" si="459"/>
        <v>ALERT! 3 Violation founded @METALDET1</v>
      </c>
    </row>
    <row r="2910" spans="1:40">
      <c r="A2910" t="s">
        <v>120</v>
      </c>
      <c r="B2910" t="s">
        <v>121</v>
      </c>
      <c r="C2910" t="s">
        <v>1547</v>
      </c>
      <c r="D2910" t="s">
        <v>52</v>
      </c>
      <c r="E2910">
        <v>1</v>
      </c>
      <c r="G2910" t="s">
        <v>130</v>
      </c>
      <c r="I2910" t="s">
        <v>125</v>
      </c>
      <c r="Z2910" t="str">
        <f>IFERROR(MID(AA2910,FIND("-",H2910,1)+1,20),_xlfn.IFNA(VLOOKUP(F2910&amp;"-"&amp;AA2910,Ref_Kontak!$A:$E,4,FALSE),Ref_Kontak!$H$2))</f>
        <v>628999007703</v>
      </c>
      <c r="AA2910" t="str">
        <f t="shared" si="450"/>
        <v/>
      </c>
      <c r="AB2910" t="str">
        <f t="shared" si="451"/>
        <v/>
      </c>
      <c r="AC2910" t="str">
        <f t="shared" si="452"/>
        <v>628999007703</v>
      </c>
      <c r="AD2910" t="str">
        <f t="shared" si="453"/>
        <v>Halo+,+Visual+AI+5S+mendeteksi+Violation%3A+METALDET1-LINE+14</v>
      </c>
      <c r="AE2910" t="str">
        <f t="shared" si="454"/>
        <v>https://web.whatsapp.com/send/?phone=628999007703&amp;text=Halo+,+Visual+AI+5S+mendeteksi+Violation%3A+METALDET1-LINE+14&amp;type=phone_number&amp;app_absent=0</v>
      </c>
      <c r="AF2910" t="b">
        <f>IF(ISNA(VLOOKUP(D2910&amp;"-"&amp;AB2910, Ref_Kontak!$A:$E, 4, FALSE)), FALSE, TRUE)</f>
        <v>0</v>
      </c>
      <c r="AG2910" t="str">
        <f>_xlfn.IFNA(VLOOKUP(Z2910,Ref_Kontak!H:H,1,FALSE),"FALSE")</f>
        <v>628999007703</v>
      </c>
      <c r="AH2910" t="str">
        <f t="shared" si="455"/>
        <v>METALDET1-LINE 14</v>
      </c>
      <c r="AI2910">
        <f>IF(I2910="violation",COUNTIF($AH$1:AH2910,AH2910),0)</f>
        <v>200</v>
      </c>
      <c r="AJ2910" t="str">
        <f t="shared" si="456"/>
        <v>violation-METALDET1</v>
      </c>
      <c r="AK2910">
        <f>IF(I2910="violation",COUNTIF($AJ$1:AJ2910,AJ2910),FALSE)</f>
        <v>2425</v>
      </c>
      <c r="AL2910">
        <f t="shared" si="457"/>
        <v>0</v>
      </c>
      <c r="AM2910">
        <f t="shared" si="458"/>
        <v>3</v>
      </c>
      <c r="AN2910" t="str">
        <f t="shared" si="459"/>
        <v>ALERT! 3 Violation founded @METALDET1</v>
      </c>
    </row>
    <row r="2911" spans="1:40">
      <c r="A2911" t="s">
        <v>120</v>
      </c>
      <c r="B2911" t="s">
        <v>121</v>
      </c>
      <c r="C2911" t="s">
        <v>1548</v>
      </c>
      <c r="D2911" t="s">
        <v>129</v>
      </c>
      <c r="E2911">
        <v>1</v>
      </c>
      <c r="G2911" t="s">
        <v>130</v>
      </c>
      <c r="I2911" t="s">
        <v>125</v>
      </c>
      <c r="Z2911" t="str">
        <f>IFERROR(MID(AA2911,FIND("-",H2911,1)+1,20),_xlfn.IFNA(VLOOKUP(F2911&amp;"-"&amp;AA2911,Ref_Kontak!$A:$E,4,FALSE),Ref_Kontak!$H$2))</f>
        <v>628999007703</v>
      </c>
      <c r="AA2911" t="str">
        <f t="shared" si="450"/>
        <v/>
      </c>
      <c r="AB2911" t="str">
        <f t="shared" si="451"/>
        <v/>
      </c>
      <c r="AC2911" t="str">
        <f t="shared" si="452"/>
        <v>628999007703</v>
      </c>
      <c r="AD2911" t="str">
        <f t="shared" si="453"/>
        <v>Halo+,+Visual+AI+5S+mendeteksi+Violation%3A+METALDET1-LINE+8</v>
      </c>
      <c r="AE2911" t="str">
        <f t="shared" si="454"/>
        <v>https://web.whatsapp.com/send/?phone=628999007703&amp;text=Halo+,+Visual+AI+5S+mendeteksi+Violation%3A+METALDET1-LINE+8&amp;type=phone_number&amp;app_absent=0</v>
      </c>
      <c r="AF2911" t="b">
        <f>IF(ISNA(VLOOKUP(D2911&amp;"-"&amp;AB2911, Ref_Kontak!$A:$E, 4, FALSE)), FALSE, TRUE)</f>
        <v>0</v>
      </c>
      <c r="AG2911" t="str">
        <f>_xlfn.IFNA(VLOOKUP(Z2911,Ref_Kontak!H:H,1,FALSE),"FALSE")</f>
        <v>628999007703</v>
      </c>
      <c r="AH2911" t="str">
        <f t="shared" si="455"/>
        <v>METALDET1-LINE 8</v>
      </c>
      <c r="AI2911">
        <f>IF(I2911="violation",COUNTIF($AH$1:AH2911,AH2911),0)</f>
        <v>1210</v>
      </c>
      <c r="AJ2911" t="str">
        <f t="shared" si="456"/>
        <v>violation-METALDET1</v>
      </c>
      <c r="AK2911">
        <f>IF(I2911="violation",COUNTIF($AJ$1:AJ2911,AJ2911),FALSE)</f>
        <v>2426</v>
      </c>
      <c r="AL2911">
        <f t="shared" si="457"/>
        <v>0</v>
      </c>
      <c r="AM2911">
        <f t="shared" si="458"/>
        <v>3</v>
      </c>
      <c r="AN2911" t="str">
        <f t="shared" si="459"/>
        <v>ALERT! 3 Violation founded @METALDET1</v>
      </c>
    </row>
    <row r="2912" spans="1:40">
      <c r="A2912" t="s">
        <v>120</v>
      </c>
      <c r="B2912" t="s">
        <v>121</v>
      </c>
      <c r="C2912" t="s">
        <v>1549</v>
      </c>
      <c r="D2912" t="s">
        <v>589</v>
      </c>
      <c r="E2912">
        <v>1</v>
      </c>
      <c r="G2912" t="s">
        <v>130</v>
      </c>
      <c r="I2912" t="s">
        <v>125</v>
      </c>
      <c r="Z2912" t="str">
        <f>IFERROR(MID(AA2912,FIND("-",H2912,1)+1,20),_xlfn.IFNA(VLOOKUP(F2912&amp;"-"&amp;AA2912,Ref_Kontak!$A:$E,4,FALSE),Ref_Kontak!$H$2))</f>
        <v>628999007703</v>
      </c>
      <c r="AA2912" t="str">
        <f t="shared" si="450"/>
        <v/>
      </c>
      <c r="AB2912" t="str">
        <f t="shared" si="451"/>
        <v/>
      </c>
      <c r="AC2912" t="str">
        <f t="shared" si="452"/>
        <v>628999007703</v>
      </c>
      <c r="AD2912" t="str">
        <f t="shared" si="453"/>
        <v>Halo+,+Visual+AI+5S+mendeteksi+Violation%3A+METALDET1-LINE+13</v>
      </c>
      <c r="AE2912" t="str">
        <f t="shared" si="454"/>
        <v>https://web.whatsapp.com/send/?phone=628999007703&amp;text=Halo+,+Visual+AI+5S+mendeteksi+Violation%3A+METALDET1-LINE+13&amp;type=phone_number&amp;app_absent=0</v>
      </c>
      <c r="AF2912" t="b">
        <f>IF(ISNA(VLOOKUP(D2912&amp;"-"&amp;AB2912, Ref_Kontak!$A:$E, 4, FALSE)), FALSE, TRUE)</f>
        <v>0</v>
      </c>
      <c r="AG2912" t="str">
        <f>_xlfn.IFNA(VLOOKUP(Z2912,Ref_Kontak!H:H,1,FALSE),"FALSE")</f>
        <v>628999007703</v>
      </c>
      <c r="AH2912" t="str">
        <f t="shared" si="455"/>
        <v>METALDET1-LINE 13</v>
      </c>
      <c r="AI2912">
        <f>IF(I2912="violation",COUNTIF($AH$1:AH2912,AH2912),0)</f>
        <v>1018</v>
      </c>
      <c r="AJ2912" t="str">
        <f t="shared" si="456"/>
        <v>violation-METALDET1</v>
      </c>
      <c r="AK2912">
        <f>IF(I2912="violation",COUNTIF($AJ$1:AJ2912,AJ2912),FALSE)</f>
        <v>2427</v>
      </c>
      <c r="AL2912">
        <f t="shared" si="457"/>
        <v>0</v>
      </c>
      <c r="AM2912">
        <f t="shared" si="458"/>
        <v>3</v>
      </c>
      <c r="AN2912" t="str">
        <f t="shared" si="459"/>
        <v>ALERT! 3 Violation founded @METALDET1</v>
      </c>
    </row>
    <row r="2913" spans="1:40">
      <c r="A2913" t="s">
        <v>120</v>
      </c>
      <c r="B2913" t="s">
        <v>121</v>
      </c>
      <c r="C2913" t="s">
        <v>1549</v>
      </c>
      <c r="D2913" t="s">
        <v>129</v>
      </c>
      <c r="E2913">
        <v>1</v>
      </c>
      <c r="G2913" t="s">
        <v>130</v>
      </c>
      <c r="I2913" t="s">
        <v>125</v>
      </c>
      <c r="Z2913" t="str">
        <f>IFERROR(MID(AA2913,FIND("-",H2913,1)+1,20),_xlfn.IFNA(VLOOKUP(F2913&amp;"-"&amp;AA2913,Ref_Kontak!$A:$E,4,FALSE),Ref_Kontak!$H$2))</f>
        <v>628999007703</v>
      </c>
      <c r="AA2913" t="str">
        <f t="shared" si="450"/>
        <v/>
      </c>
      <c r="AB2913" t="str">
        <f t="shared" si="451"/>
        <v/>
      </c>
      <c r="AC2913" t="str">
        <f t="shared" si="452"/>
        <v>628999007703</v>
      </c>
      <c r="AD2913" t="str">
        <f t="shared" si="453"/>
        <v>Halo+,+Visual+AI+5S+mendeteksi+Violation%3A+METALDET1-LINE+8</v>
      </c>
      <c r="AE2913" t="str">
        <f t="shared" si="454"/>
        <v>https://web.whatsapp.com/send/?phone=628999007703&amp;text=Halo+,+Visual+AI+5S+mendeteksi+Violation%3A+METALDET1-LINE+8&amp;type=phone_number&amp;app_absent=0</v>
      </c>
      <c r="AF2913" t="b">
        <f>IF(ISNA(VLOOKUP(D2913&amp;"-"&amp;AB2913, Ref_Kontak!$A:$E, 4, FALSE)), FALSE, TRUE)</f>
        <v>0</v>
      </c>
      <c r="AG2913" t="str">
        <f>_xlfn.IFNA(VLOOKUP(Z2913,Ref_Kontak!H:H,1,FALSE),"FALSE")</f>
        <v>628999007703</v>
      </c>
      <c r="AH2913" t="str">
        <f t="shared" si="455"/>
        <v>METALDET1-LINE 8</v>
      </c>
      <c r="AI2913">
        <f>IF(I2913="violation",COUNTIF($AH$1:AH2913,AH2913),0)</f>
        <v>1211</v>
      </c>
      <c r="AJ2913" t="str">
        <f t="shared" si="456"/>
        <v>violation-METALDET1</v>
      </c>
      <c r="AK2913">
        <f>IF(I2913="violation",COUNTIF($AJ$1:AJ2913,AJ2913),FALSE)</f>
        <v>2428</v>
      </c>
      <c r="AL2913">
        <f t="shared" si="457"/>
        <v>0</v>
      </c>
      <c r="AM2913">
        <f t="shared" si="458"/>
        <v>3</v>
      </c>
      <c r="AN2913" t="str">
        <f t="shared" si="459"/>
        <v>ALERT! 3 Violation founded @METALDET1</v>
      </c>
    </row>
    <row r="2914" spans="1:40">
      <c r="A2914" t="s">
        <v>120</v>
      </c>
      <c r="B2914" t="s">
        <v>121</v>
      </c>
      <c r="C2914" t="s">
        <v>1549</v>
      </c>
      <c r="D2914" t="s">
        <v>52</v>
      </c>
      <c r="E2914">
        <v>1</v>
      </c>
      <c r="G2914" t="s">
        <v>130</v>
      </c>
      <c r="I2914" t="s">
        <v>125</v>
      </c>
      <c r="Z2914" t="str">
        <f>IFERROR(MID(AA2914,FIND("-",H2914,1)+1,20),_xlfn.IFNA(VLOOKUP(F2914&amp;"-"&amp;AA2914,Ref_Kontak!$A:$E,4,FALSE),Ref_Kontak!$H$2))</f>
        <v>628999007703</v>
      </c>
      <c r="AA2914" t="str">
        <f t="shared" si="450"/>
        <v/>
      </c>
      <c r="AB2914" t="str">
        <f t="shared" si="451"/>
        <v/>
      </c>
      <c r="AC2914" t="str">
        <f t="shared" si="452"/>
        <v>628999007703</v>
      </c>
      <c r="AD2914" t="str">
        <f t="shared" si="453"/>
        <v>Halo+,+Visual+AI+5S+mendeteksi+Violation%3A+METALDET1-LINE+14</v>
      </c>
      <c r="AE2914" t="str">
        <f t="shared" si="454"/>
        <v>https://web.whatsapp.com/send/?phone=628999007703&amp;text=Halo+,+Visual+AI+5S+mendeteksi+Violation%3A+METALDET1-LINE+14&amp;type=phone_number&amp;app_absent=0</v>
      </c>
      <c r="AF2914" t="b">
        <f>IF(ISNA(VLOOKUP(D2914&amp;"-"&amp;AB2914, Ref_Kontak!$A:$E, 4, FALSE)), FALSE, TRUE)</f>
        <v>0</v>
      </c>
      <c r="AG2914" t="str">
        <f>_xlfn.IFNA(VLOOKUP(Z2914,Ref_Kontak!H:H,1,FALSE),"FALSE")</f>
        <v>628999007703</v>
      </c>
      <c r="AH2914" t="str">
        <f t="shared" si="455"/>
        <v>METALDET1-LINE 14</v>
      </c>
      <c r="AI2914">
        <f>IF(I2914="violation",COUNTIF($AH$1:AH2914,AH2914),0)</f>
        <v>201</v>
      </c>
      <c r="AJ2914" t="str">
        <f t="shared" si="456"/>
        <v>violation-METALDET1</v>
      </c>
      <c r="AK2914">
        <f>IF(I2914="violation",COUNTIF($AJ$1:AJ2914,AJ2914),FALSE)</f>
        <v>2429</v>
      </c>
      <c r="AL2914">
        <f t="shared" si="457"/>
        <v>0</v>
      </c>
      <c r="AM2914">
        <f t="shared" si="458"/>
        <v>3</v>
      </c>
      <c r="AN2914" t="str">
        <f t="shared" si="459"/>
        <v>ALERT! 3 Violation founded @METALDET1</v>
      </c>
    </row>
    <row r="2915" spans="1:40">
      <c r="A2915" t="s">
        <v>120</v>
      </c>
      <c r="B2915" t="s">
        <v>121</v>
      </c>
      <c r="C2915" t="s">
        <v>1549</v>
      </c>
      <c r="D2915" t="s">
        <v>589</v>
      </c>
      <c r="E2915">
        <v>1</v>
      </c>
      <c r="G2915" t="s">
        <v>130</v>
      </c>
      <c r="I2915" t="s">
        <v>125</v>
      </c>
      <c r="Z2915" t="str">
        <f>IFERROR(MID(AA2915,FIND("-",H2915,1)+1,20),_xlfn.IFNA(VLOOKUP(F2915&amp;"-"&amp;AA2915,Ref_Kontak!$A:$E,4,FALSE),Ref_Kontak!$H$2))</f>
        <v>628999007703</v>
      </c>
      <c r="AA2915" t="str">
        <f t="shared" si="450"/>
        <v/>
      </c>
      <c r="AB2915" t="str">
        <f t="shared" si="451"/>
        <v/>
      </c>
      <c r="AC2915" t="str">
        <f t="shared" si="452"/>
        <v>628999007703</v>
      </c>
      <c r="AD2915" t="str">
        <f t="shared" si="453"/>
        <v>Halo+,+Visual+AI+5S+mendeteksi+Violation%3A+METALDET1-LINE+13</v>
      </c>
      <c r="AE2915" t="str">
        <f t="shared" si="454"/>
        <v>https://web.whatsapp.com/send/?phone=628999007703&amp;text=Halo+,+Visual+AI+5S+mendeteksi+Violation%3A+METALDET1-LINE+13&amp;type=phone_number&amp;app_absent=0</v>
      </c>
      <c r="AF2915" t="b">
        <f>IF(ISNA(VLOOKUP(D2915&amp;"-"&amp;AB2915, Ref_Kontak!$A:$E, 4, FALSE)), FALSE, TRUE)</f>
        <v>0</v>
      </c>
      <c r="AG2915" t="str">
        <f>_xlfn.IFNA(VLOOKUP(Z2915,Ref_Kontak!H:H,1,FALSE),"FALSE")</f>
        <v>628999007703</v>
      </c>
      <c r="AH2915" t="str">
        <f t="shared" si="455"/>
        <v>METALDET1-LINE 13</v>
      </c>
      <c r="AI2915">
        <f>IF(I2915="violation",COUNTIF($AH$1:AH2915,AH2915),0)</f>
        <v>1019</v>
      </c>
      <c r="AJ2915" t="str">
        <f t="shared" si="456"/>
        <v>violation-METALDET1</v>
      </c>
      <c r="AK2915">
        <f>IF(I2915="violation",COUNTIF($AJ$1:AJ2915,AJ2915),FALSE)</f>
        <v>2430</v>
      </c>
      <c r="AL2915">
        <f t="shared" si="457"/>
        <v>0</v>
      </c>
      <c r="AM2915">
        <f t="shared" si="458"/>
        <v>3</v>
      </c>
      <c r="AN2915" t="str">
        <f t="shared" si="459"/>
        <v>ALERT! 3 Violation founded @METALDET1</v>
      </c>
    </row>
    <row r="2916" spans="1:40">
      <c r="A2916" t="s">
        <v>120</v>
      </c>
      <c r="B2916" t="s">
        <v>121</v>
      </c>
      <c r="C2916" t="s">
        <v>1549</v>
      </c>
      <c r="D2916" t="s">
        <v>52</v>
      </c>
      <c r="E2916">
        <v>1</v>
      </c>
      <c r="G2916" t="s">
        <v>130</v>
      </c>
      <c r="I2916" t="s">
        <v>125</v>
      </c>
      <c r="Z2916" t="str">
        <f>IFERROR(MID(AA2916,FIND("-",H2916,1)+1,20),_xlfn.IFNA(VLOOKUP(F2916&amp;"-"&amp;AA2916,Ref_Kontak!$A:$E,4,FALSE),Ref_Kontak!$H$2))</f>
        <v>628999007703</v>
      </c>
      <c r="AA2916" t="str">
        <f t="shared" si="450"/>
        <v/>
      </c>
      <c r="AB2916" t="str">
        <f t="shared" si="451"/>
        <v/>
      </c>
      <c r="AC2916" t="str">
        <f t="shared" si="452"/>
        <v>628999007703</v>
      </c>
      <c r="AD2916" t="str">
        <f t="shared" si="453"/>
        <v>Halo+,+Visual+AI+5S+mendeteksi+Violation%3A+METALDET1-LINE+14</v>
      </c>
      <c r="AE2916" t="str">
        <f t="shared" si="454"/>
        <v>https://web.whatsapp.com/send/?phone=628999007703&amp;text=Halo+,+Visual+AI+5S+mendeteksi+Violation%3A+METALDET1-LINE+14&amp;type=phone_number&amp;app_absent=0</v>
      </c>
      <c r="AF2916" t="b">
        <f>IF(ISNA(VLOOKUP(D2916&amp;"-"&amp;AB2916, Ref_Kontak!$A:$E, 4, FALSE)), FALSE, TRUE)</f>
        <v>0</v>
      </c>
      <c r="AG2916" t="str">
        <f>_xlfn.IFNA(VLOOKUP(Z2916,Ref_Kontak!H:H,1,FALSE),"FALSE")</f>
        <v>628999007703</v>
      </c>
      <c r="AH2916" t="str">
        <f t="shared" si="455"/>
        <v>METALDET1-LINE 14</v>
      </c>
      <c r="AI2916">
        <f>IF(I2916="violation",COUNTIF($AH$1:AH2916,AH2916),0)</f>
        <v>202</v>
      </c>
      <c r="AJ2916" t="str">
        <f t="shared" si="456"/>
        <v>violation-METALDET1</v>
      </c>
      <c r="AK2916">
        <f>IF(I2916="violation",COUNTIF($AJ$1:AJ2916,AJ2916),FALSE)</f>
        <v>2431</v>
      </c>
      <c r="AL2916">
        <f t="shared" si="457"/>
        <v>0</v>
      </c>
      <c r="AM2916">
        <f t="shared" si="458"/>
        <v>3</v>
      </c>
      <c r="AN2916" t="str">
        <f t="shared" si="459"/>
        <v>ALERT! 3 Violation founded @METALDET1</v>
      </c>
    </row>
    <row r="2917" spans="1:40">
      <c r="A2917" t="s">
        <v>120</v>
      </c>
      <c r="B2917" t="s">
        <v>121</v>
      </c>
      <c r="C2917" t="s">
        <v>1550</v>
      </c>
      <c r="D2917" t="s">
        <v>129</v>
      </c>
      <c r="E2917">
        <v>1</v>
      </c>
      <c r="G2917" t="s">
        <v>130</v>
      </c>
      <c r="I2917" t="s">
        <v>125</v>
      </c>
      <c r="Z2917" t="str">
        <f>IFERROR(MID(AA2917,FIND("-",H2917,1)+1,20),_xlfn.IFNA(VLOOKUP(F2917&amp;"-"&amp;AA2917,Ref_Kontak!$A:$E,4,FALSE),Ref_Kontak!$H$2))</f>
        <v>628999007703</v>
      </c>
      <c r="AA2917" t="str">
        <f t="shared" si="450"/>
        <v/>
      </c>
      <c r="AB2917" t="str">
        <f t="shared" si="451"/>
        <v/>
      </c>
      <c r="AC2917" t="str">
        <f t="shared" si="452"/>
        <v>628999007703</v>
      </c>
      <c r="AD2917" t="str">
        <f t="shared" si="453"/>
        <v>Halo+,+Visual+AI+5S+mendeteksi+Violation%3A+METALDET1-LINE+8</v>
      </c>
      <c r="AE2917" t="str">
        <f t="shared" si="454"/>
        <v>https://web.whatsapp.com/send/?phone=628999007703&amp;text=Halo+,+Visual+AI+5S+mendeteksi+Violation%3A+METALDET1-LINE+8&amp;type=phone_number&amp;app_absent=0</v>
      </c>
      <c r="AF2917" t="b">
        <f>IF(ISNA(VLOOKUP(D2917&amp;"-"&amp;AB2917, Ref_Kontak!$A:$E, 4, FALSE)), FALSE, TRUE)</f>
        <v>0</v>
      </c>
      <c r="AG2917" t="str">
        <f>_xlfn.IFNA(VLOOKUP(Z2917,Ref_Kontak!H:H,1,FALSE),"FALSE")</f>
        <v>628999007703</v>
      </c>
      <c r="AH2917" t="str">
        <f t="shared" si="455"/>
        <v>METALDET1-LINE 8</v>
      </c>
      <c r="AI2917">
        <f>IF(I2917="violation",COUNTIF($AH$1:AH2917,AH2917),0)</f>
        <v>1212</v>
      </c>
      <c r="AJ2917" t="str">
        <f t="shared" si="456"/>
        <v>violation-METALDET1</v>
      </c>
      <c r="AK2917">
        <f>IF(I2917="violation",COUNTIF($AJ$1:AJ2917,AJ2917),FALSE)</f>
        <v>2432</v>
      </c>
      <c r="AL2917">
        <f t="shared" si="457"/>
        <v>0</v>
      </c>
      <c r="AM2917">
        <f t="shared" si="458"/>
        <v>3</v>
      </c>
      <c r="AN2917" t="str">
        <f t="shared" si="459"/>
        <v>ALERT! 3 Violation founded @METALDET1</v>
      </c>
    </row>
    <row r="2918" spans="1:40">
      <c r="A2918" t="s">
        <v>120</v>
      </c>
      <c r="B2918" t="s">
        <v>121</v>
      </c>
      <c r="C2918" t="s">
        <v>1551</v>
      </c>
      <c r="D2918" t="s">
        <v>589</v>
      </c>
      <c r="E2918">
        <v>1</v>
      </c>
      <c r="G2918" t="s">
        <v>130</v>
      </c>
      <c r="I2918" t="s">
        <v>125</v>
      </c>
      <c r="Z2918" t="str">
        <f>IFERROR(MID(AA2918,FIND("-",H2918,1)+1,20),_xlfn.IFNA(VLOOKUP(F2918&amp;"-"&amp;AA2918,Ref_Kontak!$A:$E,4,FALSE),Ref_Kontak!$H$2))</f>
        <v>628999007703</v>
      </c>
      <c r="AA2918" t="str">
        <f t="shared" si="450"/>
        <v/>
      </c>
      <c r="AB2918" t="str">
        <f t="shared" si="451"/>
        <v/>
      </c>
      <c r="AC2918" t="str">
        <f t="shared" si="452"/>
        <v>628999007703</v>
      </c>
      <c r="AD2918" t="str">
        <f t="shared" si="453"/>
        <v>Halo+,+Visual+AI+5S+mendeteksi+Violation%3A+METALDET1-LINE+13</v>
      </c>
      <c r="AE2918" t="str">
        <f t="shared" si="454"/>
        <v>https://web.whatsapp.com/send/?phone=628999007703&amp;text=Halo+,+Visual+AI+5S+mendeteksi+Violation%3A+METALDET1-LINE+13&amp;type=phone_number&amp;app_absent=0</v>
      </c>
      <c r="AF2918" t="b">
        <f>IF(ISNA(VLOOKUP(D2918&amp;"-"&amp;AB2918, Ref_Kontak!$A:$E, 4, FALSE)), FALSE, TRUE)</f>
        <v>0</v>
      </c>
      <c r="AG2918" t="str">
        <f>_xlfn.IFNA(VLOOKUP(Z2918,Ref_Kontak!H:H,1,FALSE),"FALSE")</f>
        <v>628999007703</v>
      </c>
      <c r="AH2918" t="str">
        <f t="shared" si="455"/>
        <v>METALDET1-LINE 13</v>
      </c>
      <c r="AI2918">
        <f>IF(I2918="violation",COUNTIF($AH$1:AH2918,AH2918),0)</f>
        <v>1020</v>
      </c>
      <c r="AJ2918" t="str">
        <f t="shared" si="456"/>
        <v>violation-METALDET1</v>
      </c>
      <c r="AK2918">
        <f>IF(I2918="violation",COUNTIF($AJ$1:AJ2918,AJ2918),FALSE)</f>
        <v>2433</v>
      </c>
      <c r="AL2918">
        <f t="shared" si="457"/>
        <v>0</v>
      </c>
      <c r="AM2918">
        <f t="shared" si="458"/>
        <v>3</v>
      </c>
      <c r="AN2918" t="str">
        <f t="shared" si="459"/>
        <v>ALERT! 3 Violation founded @METALDET1</v>
      </c>
    </row>
    <row r="2919" spans="1:40">
      <c r="A2919" t="s">
        <v>120</v>
      </c>
      <c r="B2919" t="s">
        <v>121</v>
      </c>
      <c r="C2919" t="s">
        <v>1551</v>
      </c>
      <c r="D2919" t="s">
        <v>129</v>
      </c>
      <c r="E2919">
        <v>1</v>
      </c>
      <c r="G2919" t="s">
        <v>130</v>
      </c>
      <c r="I2919" t="s">
        <v>125</v>
      </c>
      <c r="Z2919" t="str">
        <f>IFERROR(MID(AA2919,FIND("-",H2919,1)+1,20),_xlfn.IFNA(VLOOKUP(F2919&amp;"-"&amp;AA2919,Ref_Kontak!$A:$E,4,FALSE),Ref_Kontak!$H$2))</f>
        <v>628999007703</v>
      </c>
      <c r="AA2919" t="str">
        <f t="shared" si="450"/>
        <v/>
      </c>
      <c r="AB2919" t="str">
        <f t="shared" si="451"/>
        <v/>
      </c>
      <c r="AC2919" t="str">
        <f t="shared" si="452"/>
        <v>628999007703</v>
      </c>
      <c r="AD2919" t="str">
        <f t="shared" si="453"/>
        <v>Halo+,+Visual+AI+5S+mendeteksi+Violation%3A+METALDET1-LINE+8</v>
      </c>
      <c r="AE2919" t="str">
        <f t="shared" si="454"/>
        <v>https://web.whatsapp.com/send/?phone=628999007703&amp;text=Halo+,+Visual+AI+5S+mendeteksi+Violation%3A+METALDET1-LINE+8&amp;type=phone_number&amp;app_absent=0</v>
      </c>
      <c r="AF2919" t="b">
        <f>IF(ISNA(VLOOKUP(D2919&amp;"-"&amp;AB2919, Ref_Kontak!$A:$E, 4, FALSE)), FALSE, TRUE)</f>
        <v>0</v>
      </c>
      <c r="AG2919" t="str">
        <f>_xlfn.IFNA(VLOOKUP(Z2919,Ref_Kontak!H:H,1,FALSE),"FALSE")</f>
        <v>628999007703</v>
      </c>
      <c r="AH2919" t="str">
        <f t="shared" si="455"/>
        <v>METALDET1-LINE 8</v>
      </c>
      <c r="AI2919">
        <f>IF(I2919="violation",COUNTIF($AH$1:AH2919,AH2919),0)</f>
        <v>1213</v>
      </c>
      <c r="AJ2919" t="str">
        <f t="shared" si="456"/>
        <v>violation-METALDET1</v>
      </c>
      <c r="AK2919">
        <f>IF(I2919="violation",COUNTIF($AJ$1:AJ2919,AJ2919),FALSE)</f>
        <v>2434</v>
      </c>
      <c r="AL2919">
        <f t="shared" si="457"/>
        <v>0</v>
      </c>
      <c r="AM2919">
        <f t="shared" si="458"/>
        <v>3</v>
      </c>
      <c r="AN2919" t="str">
        <f t="shared" si="459"/>
        <v>ALERT! 3 Violation founded @METALDET1</v>
      </c>
    </row>
    <row r="2920" spans="1:40">
      <c r="A2920" t="s">
        <v>120</v>
      </c>
      <c r="B2920" t="s">
        <v>121</v>
      </c>
      <c r="C2920" t="s">
        <v>1551</v>
      </c>
      <c r="D2920" t="s">
        <v>52</v>
      </c>
      <c r="E2920">
        <v>1</v>
      </c>
      <c r="G2920" t="s">
        <v>130</v>
      </c>
      <c r="I2920" t="s">
        <v>125</v>
      </c>
      <c r="Z2920" t="str">
        <f>IFERROR(MID(AA2920,FIND("-",H2920,1)+1,20),_xlfn.IFNA(VLOOKUP(F2920&amp;"-"&amp;AA2920,Ref_Kontak!$A:$E,4,FALSE),Ref_Kontak!$H$2))</f>
        <v>628999007703</v>
      </c>
      <c r="AA2920" t="str">
        <f t="shared" si="450"/>
        <v/>
      </c>
      <c r="AB2920" t="str">
        <f t="shared" si="451"/>
        <v/>
      </c>
      <c r="AC2920" t="str">
        <f t="shared" si="452"/>
        <v>628999007703</v>
      </c>
      <c r="AD2920" t="str">
        <f t="shared" si="453"/>
        <v>Halo+,+Visual+AI+5S+mendeteksi+Violation%3A+METALDET1-LINE+14</v>
      </c>
      <c r="AE2920" t="str">
        <f t="shared" si="454"/>
        <v>https://web.whatsapp.com/send/?phone=628999007703&amp;text=Halo+,+Visual+AI+5S+mendeteksi+Violation%3A+METALDET1-LINE+14&amp;type=phone_number&amp;app_absent=0</v>
      </c>
      <c r="AF2920" t="b">
        <f>IF(ISNA(VLOOKUP(D2920&amp;"-"&amp;AB2920, Ref_Kontak!$A:$E, 4, FALSE)), FALSE, TRUE)</f>
        <v>0</v>
      </c>
      <c r="AG2920" t="str">
        <f>_xlfn.IFNA(VLOOKUP(Z2920,Ref_Kontak!H:H,1,FALSE),"FALSE")</f>
        <v>628999007703</v>
      </c>
      <c r="AH2920" t="str">
        <f t="shared" si="455"/>
        <v>METALDET1-LINE 14</v>
      </c>
      <c r="AI2920">
        <f>IF(I2920="violation",COUNTIF($AH$1:AH2920,AH2920),0)</f>
        <v>203</v>
      </c>
      <c r="AJ2920" t="str">
        <f t="shared" si="456"/>
        <v>violation-METALDET1</v>
      </c>
      <c r="AK2920">
        <f>IF(I2920="violation",COUNTIF($AJ$1:AJ2920,AJ2920),FALSE)</f>
        <v>2435</v>
      </c>
      <c r="AL2920">
        <f t="shared" si="457"/>
        <v>0</v>
      </c>
      <c r="AM2920">
        <f t="shared" si="458"/>
        <v>3</v>
      </c>
      <c r="AN2920" t="str">
        <f t="shared" si="459"/>
        <v>ALERT! 3 Violation founded @METALDET1</v>
      </c>
    </row>
    <row r="2921" spans="1:40">
      <c r="A2921" t="s">
        <v>120</v>
      </c>
      <c r="B2921" t="s">
        <v>121</v>
      </c>
      <c r="C2921" t="s">
        <v>1551</v>
      </c>
      <c r="D2921" t="s">
        <v>589</v>
      </c>
      <c r="E2921">
        <v>1</v>
      </c>
      <c r="G2921" t="s">
        <v>130</v>
      </c>
      <c r="I2921" t="s">
        <v>125</v>
      </c>
      <c r="Z2921" t="str">
        <f>IFERROR(MID(AA2921,FIND("-",H2921,1)+1,20),_xlfn.IFNA(VLOOKUP(F2921&amp;"-"&amp;AA2921,Ref_Kontak!$A:$E,4,FALSE),Ref_Kontak!$H$2))</f>
        <v>628999007703</v>
      </c>
      <c r="AA2921" t="str">
        <f t="shared" si="450"/>
        <v/>
      </c>
      <c r="AB2921" t="str">
        <f t="shared" si="451"/>
        <v/>
      </c>
      <c r="AC2921" t="str">
        <f t="shared" si="452"/>
        <v>628999007703</v>
      </c>
      <c r="AD2921" t="str">
        <f t="shared" si="453"/>
        <v>Halo+,+Visual+AI+5S+mendeteksi+Violation%3A+METALDET1-LINE+13</v>
      </c>
      <c r="AE2921" t="str">
        <f t="shared" si="454"/>
        <v>https://web.whatsapp.com/send/?phone=628999007703&amp;text=Halo+,+Visual+AI+5S+mendeteksi+Violation%3A+METALDET1-LINE+13&amp;type=phone_number&amp;app_absent=0</v>
      </c>
      <c r="AF2921" t="b">
        <f>IF(ISNA(VLOOKUP(D2921&amp;"-"&amp;AB2921, Ref_Kontak!$A:$E, 4, FALSE)), FALSE, TRUE)</f>
        <v>0</v>
      </c>
      <c r="AG2921" t="str">
        <f>_xlfn.IFNA(VLOOKUP(Z2921,Ref_Kontak!H:H,1,FALSE),"FALSE")</f>
        <v>628999007703</v>
      </c>
      <c r="AH2921" t="str">
        <f t="shared" si="455"/>
        <v>METALDET1-LINE 13</v>
      </c>
      <c r="AI2921">
        <f>IF(I2921="violation",COUNTIF($AH$1:AH2921,AH2921),0)</f>
        <v>1021</v>
      </c>
      <c r="AJ2921" t="str">
        <f t="shared" si="456"/>
        <v>violation-METALDET1</v>
      </c>
      <c r="AK2921">
        <f>IF(I2921="violation",COUNTIF($AJ$1:AJ2921,AJ2921),FALSE)</f>
        <v>2436</v>
      </c>
      <c r="AL2921">
        <f t="shared" si="457"/>
        <v>0</v>
      </c>
      <c r="AM2921">
        <f t="shared" si="458"/>
        <v>3</v>
      </c>
      <c r="AN2921" t="str">
        <f t="shared" si="459"/>
        <v>ALERT! 3 Violation founded @METALDET1</v>
      </c>
    </row>
    <row r="2922" spans="1:40">
      <c r="A2922" t="s">
        <v>120</v>
      </c>
      <c r="B2922" t="s">
        <v>121</v>
      </c>
      <c r="C2922" t="s">
        <v>1551</v>
      </c>
      <c r="D2922" t="s">
        <v>52</v>
      </c>
      <c r="E2922">
        <v>1</v>
      </c>
      <c r="G2922" t="s">
        <v>130</v>
      </c>
      <c r="I2922" t="s">
        <v>125</v>
      </c>
      <c r="Z2922" t="str">
        <f>IFERROR(MID(AA2922,FIND("-",H2922,1)+1,20),_xlfn.IFNA(VLOOKUP(F2922&amp;"-"&amp;AA2922,Ref_Kontak!$A:$E,4,FALSE),Ref_Kontak!$H$2))</f>
        <v>628999007703</v>
      </c>
      <c r="AA2922" t="str">
        <f t="shared" si="450"/>
        <v/>
      </c>
      <c r="AB2922" t="str">
        <f t="shared" si="451"/>
        <v/>
      </c>
      <c r="AC2922" t="str">
        <f t="shared" si="452"/>
        <v>628999007703</v>
      </c>
      <c r="AD2922" t="str">
        <f t="shared" si="453"/>
        <v>Halo+,+Visual+AI+5S+mendeteksi+Violation%3A+METALDET1-LINE+14</v>
      </c>
      <c r="AE2922" t="str">
        <f t="shared" si="454"/>
        <v>https://web.whatsapp.com/send/?phone=628999007703&amp;text=Halo+,+Visual+AI+5S+mendeteksi+Violation%3A+METALDET1-LINE+14&amp;type=phone_number&amp;app_absent=0</v>
      </c>
      <c r="AF2922" t="b">
        <f>IF(ISNA(VLOOKUP(D2922&amp;"-"&amp;AB2922, Ref_Kontak!$A:$E, 4, FALSE)), FALSE, TRUE)</f>
        <v>0</v>
      </c>
      <c r="AG2922" t="str">
        <f>_xlfn.IFNA(VLOOKUP(Z2922,Ref_Kontak!H:H,1,FALSE),"FALSE")</f>
        <v>628999007703</v>
      </c>
      <c r="AH2922" t="str">
        <f t="shared" si="455"/>
        <v>METALDET1-LINE 14</v>
      </c>
      <c r="AI2922">
        <f>IF(I2922="violation",COUNTIF($AH$1:AH2922,AH2922),0)</f>
        <v>204</v>
      </c>
      <c r="AJ2922" t="str">
        <f t="shared" si="456"/>
        <v>violation-METALDET1</v>
      </c>
      <c r="AK2922">
        <f>IF(I2922="violation",COUNTIF($AJ$1:AJ2922,AJ2922),FALSE)</f>
        <v>2437</v>
      </c>
      <c r="AL2922">
        <f t="shared" si="457"/>
        <v>0</v>
      </c>
      <c r="AM2922">
        <f t="shared" si="458"/>
        <v>3</v>
      </c>
      <c r="AN2922" t="str">
        <f t="shared" si="459"/>
        <v>ALERT! 3 Violation founded @METALDET1</v>
      </c>
    </row>
    <row r="2923" spans="1:40">
      <c r="A2923" t="s">
        <v>120</v>
      </c>
      <c r="B2923" t="s">
        <v>121</v>
      </c>
      <c r="C2923" t="s">
        <v>1552</v>
      </c>
      <c r="D2923" t="s">
        <v>129</v>
      </c>
      <c r="E2923">
        <v>1</v>
      </c>
      <c r="G2923" t="s">
        <v>130</v>
      </c>
      <c r="I2923" t="s">
        <v>125</v>
      </c>
      <c r="Z2923" t="str">
        <f>IFERROR(MID(AA2923,FIND("-",H2923,1)+1,20),_xlfn.IFNA(VLOOKUP(F2923&amp;"-"&amp;AA2923,Ref_Kontak!$A:$E,4,FALSE),Ref_Kontak!$H$2))</f>
        <v>628999007703</v>
      </c>
      <c r="AA2923" t="str">
        <f t="shared" si="450"/>
        <v/>
      </c>
      <c r="AB2923" t="str">
        <f t="shared" si="451"/>
        <v/>
      </c>
      <c r="AC2923" t="str">
        <f t="shared" si="452"/>
        <v>628999007703</v>
      </c>
      <c r="AD2923" t="str">
        <f t="shared" si="453"/>
        <v>Halo+,+Visual+AI+5S+mendeteksi+Violation%3A+METALDET1-LINE+8</v>
      </c>
      <c r="AE2923" t="str">
        <f t="shared" si="454"/>
        <v>https://web.whatsapp.com/send/?phone=628999007703&amp;text=Halo+,+Visual+AI+5S+mendeteksi+Violation%3A+METALDET1-LINE+8&amp;type=phone_number&amp;app_absent=0</v>
      </c>
      <c r="AF2923" t="b">
        <f>IF(ISNA(VLOOKUP(D2923&amp;"-"&amp;AB2923, Ref_Kontak!$A:$E, 4, FALSE)), FALSE, TRUE)</f>
        <v>0</v>
      </c>
      <c r="AG2923" t="str">
        <f>_xlfn.IFNA(VLOOKUP(Z2923,Ref_Kontak!H:H,1,FALSE),"FALSE")</f>
        <v>628999007703</v>
      </c>
      <c r="AH2923" t="str">
        <f t="shared" si="455"/>
        <v>METALDET1-LINE 8</v>
      </c>
      <c r="AI2923">
        <f>IF(I2923="violation",COUNTIF($AH$1:AH2923,AH2923),0)</f>
        <v>1214</v>
      </c>
      <c r="AJ2923" t="str">
        <f t="shared" si="456"/>
        <v>violation-METALDET1</v>
      </c>
      <c r="AK2923">
        <f>IF(I2923="violation",COUNTIF($AJ$1:AJ2923,AJ2923),FALSE)</f>
        <v>2438</v>
      </c>
      <c r="AL2923">
        <f t="shared" si="457"/>
        <v>0</v>
      </c>
      <c r="AM2923">
        <f t="shared" si="458"/>
        <v>3</v>
      </c>
      <c r="AN2923" t="str">
        <f t="shared" si="459"/>
        <v>ALERT! 3 Violation founded @METALDET1</v>
      </c>
    </row>
    <row r="2924" spans="1:40">
      <c r="A2924" t="s">
        <v>120</v>
      </c>
      <c r="B2924" t="s">
        <v>121</v>
      </c>
      <c r="C2924" t="s">
        <v>1552</v>
      </c>
      <c r="D2924" t="s">
        <v>589</v>
      </c>
      <c r="E2924">
        <v>1</v>
      </c>
      <c r="G2924" t="s">
        <v>130</v>
      </c>
      <c r="I2924" t="s">
        <v>125</v>
      </c>
      <c r="Z2924" t="str">
        <f>IFERROR(MID(AA2924,FIND("-",H2924,1)+1,20),_xlfn.IFNA(VLOOKUP(F2924&amp;"-"&amp;AA2924,Ref_Kontak!$A:$E,4,FALSE),Ref_Kontak!$H$2))</f>
        <v>628999007703</v>
      </c>
      <c r="AA2924" t="str">
        <f t="shared" si="450"/>
        <v/>
      </c>
      <c r="AB2924" t="str">
        <f t="shared" si="451"/>
        <v/>
      </c>
      <c r="AC2924" t="str">
        <f t="shared" si="452"/>
        <v>628999007703</v>
      </c>
      <c r="AD2924" t="str">
        <f t="shared" si="453"/>
        <v>Halo+,+Visual+AI+5S+mendeteksi+Violation%3A+METALDET1-LINE+13</v>
      </c>
      <c r="AE2924" t="str">
        <f t="shared" si="454"/>
        <v>https://web.whatsapp.com/send/?phone=628999007703&amp;text=Halo+,+Visual+AI+5S+mendeteksi+Violation%3A+METALDET1-LINE+13&amp;type=phone_number&amp;app_absent=0</v>
      </c>
      <c r="AF2924" t="b">
        <f>IF(ISNA(VLOOKUP(D2924&amp;"-"&amp;AB2924, Ref_Kontak!$A:$E, 4, FALSE)), FALSE, TRUE)</f>
        <v>0</v>
      </c>
      <c r="AG2924" t="str">
        <f>_xlfn.IFNA(VLOOKUP(Z2924,Ref_Kontak!H:H,1,FALSE),"FALSE")</f>
        <v>628999007703</v>
      </c>
      <c r="AH2924" t="str">
        <f t="shared" si="455"/>
        <v>METALDET1-LINE 13</v>
      </c>
      <c r="AI2924">
        <f>IF(I2924="violation",COUNTIF($AH$1:AH2924,AH2924),0)</f>
        <v>1022</v>
      </c>
      <c r="AJ2924" t="str">
        <f t="shared" si="456"/>
        <v>violation-METALDET1</v>
      </c>
      <c r="AK2924">
        <f>IF(I2924="violation",COUNTIF($AJ$1:AJ2924,AJ2924),FALSE)</f>
        <v>2439</v>
      </c>
      <c r="AL2924">
        <f t="shared" si="457"/>
        <v>0</v>
      </c>
      <c r="AM2924">
        <f t="shared" si="458"/>
        <v>3</v>
      </c>
      <c r="AN2924" t="str">
        <f t="shared" si="459"/>
        <v>ALERT! 3 Violation founded @METALDET1</v>
      </c>
    </row>
    <row r="2925" spans="1:40">
      <c r="A2925" t="s">
        <v>120</v>
      </c>
      <c r="B2925" t="s">
        <v>121</v>
      </c>
      <c r="C2925" t="s">
        <v>1552</v>
      </c>
      <c r="D2925" t="s">
        <v>52</v>
      </c>
      <c r="E2925">
        <v>1</v>
      </c>
      <c r="G2925" t="s">
        <v>130</v>
      </c>
      <c r="I2925" t="s">
        <v>125</v>
      </c>
      <c r="Z2925" t="str">
        <f>IFERROR(MID(AA2925,FIND("-",H2925,1)+1,20),_xlfn.IFNA(VLOOKUP(F2925&amp;"-"&amp;AA2925,Ref_Kontak!$A:$E,4,FALSE),Ref_Kontak!$H$2))</f>
        <v>628999007703</v>
      </c>
      <c r="AA2925" t="str">
        <f t="shared" si="450"/>
        <v/>
      </c>
      <c r="AB2925" t="str">
        <f t="shared" si="451"/>
        <v/>
      </c>
      <c r="AC2925" t="str">
        <f t="shared" si="452"/>
        <v>628999007703</v>
      </c>
      <c r="AD2925" t="str">
        <f t="shared" si="453"/>
        <v>Halo+,+Visual+AI+5S+mendeteksi+Violation%3A+METALDET1-LINE+14</v>
      </c>
      <c r="AE2925" t="str">
        <f t="shared" si="454"/>
        <v>https://web.whatsapp.com/send/?phone=628999007703&amp;text=Halo+,+Visual+AI+5S+mendeteksi+Violation%3A+METALDET1-LINE+14&amp;type=phone_number&amp;app_absent=0</v>
      </c>
      <c r="AF2925" t="b">
        <f>IF(ISNA(VLOOKUP(D2925&amp;"-"&amp;AB2925, Ref_Kontak!$A:$E, 4, FALSE)), FALSE, TRUE)</f>
        <v>0</v>
      </c>
      <c r="AG2925" t="str">
        <f>_xlfn.IFNA(VLOOKUP(Z2925,Ref_Kontak!H:H,1,FALSE),"FALSE")</f>
        <v>628999007703</v>
      </c>
      <c r="AH2925" t="str">
        <f t="shared" si="455"/>
        <v>METALDET1-LINE 14</v>
      </c>
      <c r="AI2925">
        <f>IF(I2925="violation",COUNTIF($AH$1:AH2925,AH2925),0)</f>
        <v>205</v>
      </c>
      <c r="AJ2925" t="str">
        <f t="shared" si="456"/>
        <v>violation-METALDET1</v>
      </c>
      <c r="AK2925">
        <f>IF(I2925="violation",COUNTIF($AJ$1:AJ2925,AJ2925),FALSE)</f>
        <v>2440</v>
      </c>
      <c r="AL2925">
        <f t="shared" si="457"/>
        <v>0</v>
      </c>
      <c r="AM2925">
        <f t="shared" si="458"/>
        <v>3</v>
      </c>
      <c r="AN2925" t="str">
        <f t="shared" si="459"/>
        <v>ALERT! 3 Violation founded @METALDET1</v>
      </c>
    </row>
    <row r="2926" spans="1:40">
      <c r="A2926" t="s">
        <v>120</v>
      </c>
      <c r="B2926" t="s">
        <v>121</v>
      </c>
      <c r="C2926" t="s">
        <v>1553</v>
      </c>
      <c r="D2926" t="s">
        <v>129</v>
      </c>
      <c r="E2926">
        <v>1</v>
      </c>
      <c r="G2926" t="s">
        <v>130</v>
      </c>
      <c r="I2926" t="s">
        <v>125</v>
      </c>
      <c r="Z2926" t="str">
        <f>IFERROR(MID(AA2926,FIND("-",H2926,1)+1,20),_xlfn.IFNA(VLOOKUP(F2926&amp;"-"&amp;AA2926,Ref_Kontak!$A:$E,4,FALSE),Ref_Kontak!$H$2))</f>
        <v>628999007703</v>
      </c>
      <c r="AA2926" t="str">
        <f t="shared" si="450"/>
        <v/>
      </c>
      <c r="AB2926" t="str">
        <f t="shared" si="451"/>
        <v/>
      </c>
      <c r="AC2926" t="str">
        <f t="shared" si="452"/>
        <v>628999007703</v>
      </c>
      <c r="AD2926" t="str">
        <f t="shared" si="453"/>
        <v>Halo+,+Visual+AI+5S+mendeteksi+Violation%3A+METALDET1-LINE+8</v>
      </c>
      <c r="AE2926" t="str">
        <f t="shared" si="454"/>
        <v>https://web.whatsapp.com/send/?phone=628999007703&amp;text=Halo+,+Visual+AI+5S+mendeteksi+Violation%3A+METALDET1-LINE+8&amp;type=phone_number&amp;app_absent=0</v>
      </c>
      <c r="AF2926" t="b">
        <f>IF(ISNA(VLOOKUP(D2926&amp;"-"&amp;AB2926, Ref_Kontak!$A:$E, 4, FALSE)), FALSE, TRUE)</f>
        <v>0</v>
      </c>
      <c r="AG2926" t="str">
        <f>_xlfn.IFNA(VLOOKUP(Z2926,Ref_Kontak!H:H,1,FALSE),"FALSE")</f>
        <v>628999007703</v>
      </c>
      <c r="AH2926" t="str">
        <f t="shared" si="455"/>
        <v>METALDET1-LINE 8</v>
      </c>
      <c r="AI2926">
        <f>IF(I2926="violation",COUNTIF($AH$1:AH2926,AH2926),0)</f>
        <v>1215</v>
      </c>
      <c r="AJ2926" t="str">
        <f t="shared" si="456"/>
        <v>violation-METALDET1</v>
      </c>
      <c r="AK2926">
        <f>IF(I2926="violation",COUNTIF($AJ$1:AJ2926,AJ2926),FALSE)</f>
        <v>2441</v>
      </c>
      <c r="AL2926">
        <f t="shared" si="457"/>
        <v>0</v>
      </c>
      <c r="AM2926">
        <f t="shared" si="458"/>
        <v>3</v>
      </c>
      <c r="AN2926" t="str">
        <f t="shared" si="459"/>
        <v>ALERT! 3 Violation founded @METALDET1</v>
      </c>
    </row>
    <row r="2927" spans="1:40">
      <c r="A2927" t="s">
        <v>120</v>
      </c>
      <c r="B2927" t="s">
        <v>121</v>
      </c>
      <c r="C2927" t="s">
        <v>1553</v>
      </c>
      <c r="D2927" t="s">
        <v>589</v>
      </c>
      <c r="E2927">
        <v>1</v>
      </c>
      <c r="G2927" t="s">
        <v>130</v>
      </c>
      <c r="I2927" t="s">
        <v>125</v>
      </c>
      <c r="Z2927" t="str">
        <f>IFERROR(MID(AA2927,FIND("-",H2927,1)+1,20),_xlfn.IFNA(VLOOKUP(F2927&amp;"-"&amp;AA2927,Ref_Kontak!$A:$E,4,FALSE),Ref_Kontak!$H$2))</f>
        <v>628999007703</v>
      </c>
      <c r="AA2927" t="str">
        <f t="shared" si="450"/>
        <v/>
      </c>
      <c r="AB2927" t="str">
        <f t="shared" si="451"/>
        <v/>
      </c>
      <c r="AC2927" t="str">
        <f t="shared" si="452"/>
        <v>628999007703</v>
      </c>
      <c r="AD2927" t="str">
        <f t="shared" si="453"/>
        <v>Halo+,+Visual+AI+5S+mendeteksi+Violation%3A+METALDET1-LINE+13</v>
      </c>
      <c r="AE2927" t="str">
        <f t="shared" si="454"/>
        <v>https://web.whatsapp.com/send/?phone=628999007703&amp;text=Halo+,+Visual+AI+5S+mendeteksi+Violation%3A+METALDET1-LINE+13&amp;type=phone_number&amp;app_absent=0</v>
      </c>
      <c r="AF2927" t="b">
        <f>IF(ISNA(VLOOKUP(D2927&amp;"-"&amp;AB2927, Ref_Kontak!$A:$E, 4, FALSE)), FALSE, TRUE)</f>
        <v>0</v>
      </c>
      <c r="AG2927" t="str">
        <f>_xlfn.IFNA(VLOOKUP(Z2927,Ref_Kontak!H:H,1,FALSE),"FALSE")</f>
        <v>628999007703</v>
      </c>
      <c r="AH2927" t="str">
        <f t="shared" si="455"/>
        <v>METALDET1-LINE 13</v>
      </c>
      <c r="AI2927">
        <f>IF(I2927="violation",COUNTIF($AH$1:AH2927,AH2927),0)</f>
        <v>1023</v>
      </c>
      <c r="AJ2927" t="str">
        <f t="shared" si="456"/>
        <v>violation-METALDET1</v>
      </c>
      <c r="AK2927">
        <f>IF(I2927="violation",COUNTIF($AJ$1:AJ2927,AJ2927),FALSE)</f>
        <v>2442</v>
      </c>
      <c r="AL2927">
        <f t="shared" si="457"/>
        <v>0</v>
      </c>
      <c r="AM2927">
        <f t="shared" si="458"/>
        <v>3</v>
      </c>
      <c r="AN2927" t="str">
        <f t="shared" si="459"/>
        <v>ALERT! 3 Violation founded @METALDET1</v>
      </c>
    </row>
    <row r="2928" spans="1:40">
      <c r="A2928" t="s">
        <v>120</v>
      </c>
      <c r="B2928" t="s">
        <v>121</v>
      </c>
      <c r="C2928" t="s">
        <v>1553</v>
      </c>
      <c r="D2928" t="s">
        <v>52</v>
      </c>
      <c r="E2928">
        <v>1</v>
      </c>
      <c r="G2928" t="s">
        <v>130</v>
      </c>
      <c r="I2928" t="s">
        <v>125</v>
      </c>
      <c r="Z2928" t="str">
        <f>IFERROR(MID(AA2928,FIND("-",H2928,1)+1,20),_xlfn.IFNA(VLOOKUP(F2928&amp;"-"&amp;AA2928,Ref_Kontak!$A:$E,4,FALSE),Ref_Kontak!$H$2))</f>
        <v>628999007703</v>
      </c>
      <c r="AA2928" t="str">
        <f t="shared" si="450"/>
        <v/>
      </c>
      <c r="AB2928" t="str">
        <f t="shared" si="451"/>
        <v/>
      </c>
      <c r="AC2928" t="str">
        <f t="shared" si="452"/>
        <v>628999007703</v>
      </c>
      <c r="AD2928" t="str">
        <f t="shared" si="453"/>
        <v>Halo+,+Visual+AI+5S+mendeteksi+Violation%3A+METALDET1-LINE+14</v>
      </c>
      <c r="AE2928" t="str">
        <f t="shared" si="454"/>
        <v>https://web.whatsapp.com/send/?phone=628999007703&amp;text=Halo+,+Visual+AI+5S+mendeteksi+Violation%3A+METALDET1-LINE+14&amp;type=phone_number&amp;app_absent=0</v>
      </c>
      <c r="AF2928" t="b">
        <f>IF(ISNA(VLOOKUP(D2928&amp;"-"&amp;AB2928, Ref_Kontak!$A:$E, 4, FALSE)), FALSE, TRUE)</f>
        <v>0</v>
      </c>
      <c r="AG2928" t="str">
        <f>_xlfn.IFNA(VLOOKUP(Z2928,Ref_Kontak!H:H,1,FALSE),"FALSE")</f>
        <v>628999007703</v>
      </c>
      <c r="AH2928" t="str">
        <f t="shared" si="455"/>
        <v>METALDET1-LINE 14</v>
      </c>
      <c r="AI2928">
        <f>IF(I2928="violation",COUNTIF($AH$1:AH2928,AH2928),0)</f>
        <v>206</v>
      </c>
      <c r="AJ2928" t="str">
        <f t="shared" si="456"/>
        <v>violation-METALDET1</v>
      </c>
      <c r="AK2928">
        <f>IF(I2928="violation",COUNTIF($AJ$1:AJ2928,AJ2928),FALSE)</f>
        <v>2443</v>
      </c>
      <c r="AL2928">
        <f t="shared" si="457"/>
        <v>0</v>
      </c>
      <c r="AM2928">
        <f t="shared" si="458"/>
        <v>3</v>
      </c>
      <c r="AN2928" t="str">
        <f t="shared" si="459"/>
        <v>ALERT! 3 Violation founded @METALDET1</v>
      </c>
    </row>
    <row r="2929" spans="1:40">
      <c r="A2929" t="s">
        <v>120</v>
      </c>
      <c r="B2929" t="s">
        <v>121</v>
      </c>
      <c r="C2929" t="s">
        <v>1554</v>
      </c>
      <c r="D2929" t="s">
        <v>129</v>
      </c>
      <c r="E2929">
        <v>1</v>
      </c>
      <c r="G2929" t="s">
        <v>130</v>
      </c>
      <c r="I2929" t="s">
        <v>125</v>
      </c>
      <c r="Z2929" t="str">
        <f>IFERROR(MID(AA2929,FIND("-",H2929,1)+1,20),_xlfn.IFNA(VLOOKUP(F2929&amp;"-"&amp;AA2929,Ref_Kontak!$A:$E,4,FALSE),Ref_Kontak!$H$2))</f>
        <v>628999007703</v>
      </c>
      <c r="AA2929" t="str">
        <f t="shared" si="450"/>
        <v/>
      </c>
      <c r="AB2929" t="str">
        <f t="shared" si="451"/>
        <v/>
      </c>
      <c r="AC2929" t="str">
        <f t="shared" si="452"/>
        <v>628999007703</v>
      </c>
      <c r="AD2929" t="str">
        <f t="shared" si="453"/>
        <v>Halo+,+Visual+AI+5S+mendeteksi+Violation%3A+METALDET1-LINE+8</v>
      </c>
      <c r="AE2929" t="str">
        <f t="shared" si="454"/>
        <v>https://web.whatsapp.com/send/?phone=628999007703&amp;text=Halo+,+Visual+AI+5S+mendeteksi+Violation%3A+METALDET1-LINE+8&amp;type=phone_number&amp;app_absent=0</v>
      </c>
      <c r="AF2929" t="b">
        <f>IF(ISNA(VLOOKUP(D2929&amp;"-"&amp;AB2929, Ref_Kontak!$A:$E, 4, FALSE)), FALSE, TRUE)</f>
        <v>0</v>
      </c>
      <c r="AG2929" t="str">
        <f>_xlfn.IFNA(VLOOKUP(Z2929,Ref_Kontak!H:H,1,FALSE),"FALSE")</f>
        <v>628999007703</v>
      </c>
      <c r="AH2929" t="str">
        <f t="shared" si="455"/>
        <v>METALDET1-LINE 8</v>
      </c>
      <c r="AI2929">
        <f>IF(I2929="violation",COUNTIF($AH$1:AH2929,AH2929),0)</f>
        <v>1216</v>
      </c>
      <c r="AJ2929" t="str">
        <f t="shared" si="456"/>
        <v>violation-METALDET1</v>
      </c>
      <c r="AK2929">
        <f>IF(I2929="violation",COUNTIF($AJ$1:AJ2929,AJ2929),FALSE)</f>
        <v>2444</v>
      </c>
      <c r="AL2929">
        <f t="shared" si="457"/>
        <v>0</v>
      </c>
      <c r="AM2929">
        <f t="shared" si="458"/>
        <v>3</v>
      </c>
      <c r="AN2929" t="str">
        <f t="shared" si="459"/>
        <v>ALERT! 3 Violation founded @METALDET1</v>
      </c>
    </row>
    <row r="2930" spans="1:40">
      <c r="A2930" t="s">
        <v>120</v>
      </c>
      <c r="B2930" t="s">
        <v>121</v>
      </c>
      <c r="C2930" t="s">
        <v>1554</v>
      </c>
      <c r="D2930" t="s">
        <v>589</v>
      </c>
      <c r="E2930">
        <v>1</v>
      </c>
      <c r="G2930" t="s">
        <v>130</v>
      </c>
      <c r="I2930" t="s">
        <v>125</v>
      </c>
      <c r="Z2930" t="str">
        <f>IFERROR(MID(AA2930,FIND("-",H2930,1)+1,20),_xlfn.IFNA(VLOOKUP(F2930&amp;"-"&amp;AA2930,Ref_Kontak!$A:$E,4,FALSE),Ref_Kontak!$H$2))</f>
        <v>628999007703</v>
      </c>
      <c r="AA2930" t="str">
        <f t="shared" si="450"/>
        <v/>
      </c>
      <c r="AB2930" t="str">
        <f t="shared" si="451"/>
        <v/>
      </c>
      <c r="AC2930" t="str">
        <f t="shared" si="452"/>
        <v>628999007703</v>
      </c>
      <c r="AD2930" t="str">
        <f t="shared" si="453"/>
        <v>Halo+,+Visual+AI+5S+mendeteksi+Violation%3A+METALDET1-LINE+13</v>
      </c>
      <c r="AE2930" t="str">
        <f t="shared" si="454"/>
        <v>https://web.whatsapp.com/send/?phone=628999007703&amp;text=Halo+,+Visual+AI+5S+mendeteksi+Violation%3A+METALDET1-LINE+13&amp;type=phone_number&amp;app_absent=0</v>
      </c>
      <c r="AF2930" t="b">
        <f>IF(ISNA(VLOOKUP(D2930&amp;"-"&amp;AB2930, Ref_Kontak!$A:$E, 4, FALSE)), FALSE, TRUE)</f>
        <v>0</v>
      </c>
      <c r="AG2930" t="str">
        <f>_xlfn.IFNA(VLOOKUP(Z2930,Ref_Kontak!H:H,1,FALSE),"FALSE")</f>
        <v>628999007703</v>
      </c>
      <c r="AH2930" t="str">
        <f t="shared" si="455"/>
        <v>METALDET1-LINE 13</v>
      </c>
      <c r="AI2930">
        <f>IF(I2930="violation",COUNTIF($AH$1:AH2930,AH2930),0)</f>
        <v>1024</v>
      </c>
      <c r="AJ2930" t="str">
        <f t="shared" si="456"/>
        <v>violation-METALDET1</v>
      </c>
      <c r="AK2930">
        <f>IF(I2930="violation",COUNTIF($AJ$1:AJ2930,AJ2930),FALSE)</f>
        <v>2445</v>
      </c>
      <c r="AL2930">
        <f t="shared" si="457"/>
        <v>0</v>
      </c>
      <c r="AM2930">
        <f t="shared" si="458"/>
        <v>3</v>
      </c>
      <c r="AN2930" t="str">
        <f t="shared" si="459"/>
        <v>ALERT! 3 Violation founded @METALDET1</v>
      </c>
    </row>
    <row r="2931" spans="1:40">
      <c r="A2931" t="s">
        <v>120</v>
      </c>
      <c r="B2931" t="s">
        <v>121</v>
      </c>
      <c r="C2931" t="s">
        <v>1554</v>
      </c>
      <c r="D2931" t="s">
        <v>52</v>
      </c>
      <c r="E2931">
        <v>1</v>
      </c>
      <c r="G2931" t="s">
        <v>130</v>
      </c>
      <c r="I2931" t="s">
        <v>125</v>
      </c>
      <c r="Z2931" t="str">
        <f>IFERROR(MID(AA2931,FIND("-",H2931,1)+1,20),_xlfn.IFNA(VLOOKUP(F2931&amp;"-"&amp;AA2931,Ref_Kontak!$A:$E,4,FALSE),Ref_Kontak!$H$2))</f>
        <v>628999007703</v>
      </c>
      <c r="AA2931" t="str">
        <f t="shared" si="450"/>
        <v/>
      </c>
      <c r="AB2931" t="str">
        <f t="shared" si="451"/>
        <v/>
      </c>
      <c r="AC2931" t="str">
        <f t="shared" si="452"/>
        <v>628999007703</v>
      </c>
      <c r="AD2931" t="str">
        <f t="shared" si="453"/>
        <v>Halo+,+Visual+AI+5S+mendeteksi+Violation%3A+METALDET1-LINE+14</v>
      </c>
      <c r="AE2931" t="str">
        <f t="shared" si="454"/>
        <v>https://web.whatsapp.com/send/?phone=628999007703&amp;text=Halo+,+Visual+AI+5S+mendeteksi+Violation%3A+METALDET1-LINE+14&amp;type=phone_number&amp;app_absent=0</v>
      </c>
      <c r="AF2931" t="b">
        <f>IF(ISNA(VLOOKUP(D2931&amp;"-"&amp;AB2931, Ref_Kontak!$A:$E, 4, FALSE)), FALSE, TRUE)</f>
        <v>0</v>
      </c>
      <c r="AG2931" t="str">
        <f>_xlfn.IFNA(VLOOKUP(Z2931,Ref_Kontak!H:H,1,FALSE),"FALSE")</f>
        <v>628999007703</v>
      </c>
      <c r="AH2931" t="str">
        <f t="shared" si="455"/>
        <v>METALDET1-LINE 14</v>
      </c>
      <c r="AI2931">
        <f>IF(I2931="violation",COUNTIF($AH$1:AH2931,AH2931),0)</f>
        <v>207</v>
      </c>
      <c r="AJ2931" t="str">
        <f t="shared" si="456"/>
        <v>violation-METALDET1</v>
      </c>
      <c r="AK2931">
        <f>IF(I2931="violation",COUNTIF($AJ$1:AJ2931,AJ2931),FALSE)</f>
        <v>2446</v>
      </c>
      <c r="AL2931">
        <f t="shared" si="457"/>
        <v>0</v>
      </c>
      <c r="AM2931">
        <f t="shared" si="458"/>
        <v>3</v>
      </c>
      <c r="AN2931" t="str">
        <f t="shared" si="459"/>
        <v>ALERT! 3 Violation founded @METALDET1</v>
      </c>
    </row>
    <row r="2932" spans="1:40">
      <c r="A2932" t="s">
        <v>120</v>
      </c>
      <c r="B2932" t="s">
        <v>121</v>
      </c>
      <c r="C2932" t="s">
        <v>1555</v>
      </c>
      <c r="D2932" t="s">
        <v>129</v>
      </c>
      <c r="E2932">
        <v>1</v>
      </c>
      <c r="G2932" t="s">
        <v>130</v>
      </c>
      <c r="I2932" t="s">
        <v>125</v>
      </c>
      <c r="Z2932" t="str">
        <f>IFERROR(MID(AA2932,FIND("-",H2932,1)+1,20),_xlfn.IFNA(VLOOKUP(F2932&amp;"-"&amp;AA2932,Ref_Kontak!$A:$E,4,FALSE),Ref_Kontak!$H$2))</f>
        <v>628999007703</v>
      </c>
      <c r="AA2932" t="str">
        <f t="shared" si="450"/>
        <v/>
      </c>
      <c r="AB2932" t="str">
        <f t="shared" si="451"/>
        <v/>
      </c>
      <c r="AC2932" t="str">
        <f t="shared" si="452"/>
        <v>628999007703</v>
      </c>
      <c r="AD2932" t="str">
        <f t="shared" si="453"/>
        <v>Halo+,+Visual+AI+5S+mendeteksi+Violation%3A+METALDET1-LINE+8</v>
      </c>
      <c r="AE2932" t="str">
        <f t="shared" si="454"/>
        <v>https://web.whatsapp.com/send/?phone=628999007703&amp;text=Halo+,+Visual+AI+5S+mendeteksi+Violation%3A+METALDET1-LINE+8&amp;type=phone_number&amp;app_absent=0</v>
      </c>
      <c r="AF2932" t="b">
        <f>IF(ISNA(VLOOKUP(D2932&amp;"-"&amp;AB2932, Ref_Kontak!$A:$E, 4, FALSE)), FALSE, TRUE)</f>
        <v>0</v>
      </c>
      <c r="AG2932" t="str">
        <f>_xlfn.IFNA(VLOOKUP(Z2932,Ref_Kontak!H:H,1,FALSE),"FALSE")</f>
        <v>628999007703</v>
      </c>
      <c r="AH2932" t="str">
        <f t="shared" si="455"/>
        <v>METALDET1-LINE 8</v>
      </c>
      <c r="AI2932">
        <f>IF(I2932="violation",COUNTIF($AH$1:AH2932,AH2932),0)</f>
        <v>1217</v>
      </c>
      <c r="AJ2932" t="str">
        <f t="shared" si="456"/>
        <v>violation-METALDET1</v>
      </c>
      <c r="AK2932">
        <f>IF(I2932="violation",COUNTIF($AJ$1:AJ2932,AJ2932),FALSE)</f>
        <v>2447</v>
      </c>
      <c r="AL2932">
        <f t="shared" si="457"/>
        <v>0</v>
      </c>
      <c r="AM2932">
        <f t="shared" si="458"/>
        <v>3</v>
      </c>
      <c r="AN2932" t="str">
        <f t="shared" si="459"/>
        <v>ALERT! 3 Violation founded @METALDET1</v>
      </c>
    </row>
    <row r="2933" spans="1:40">
      <c r="A2933" t="s">
        <v>120</v>
      </c>
      <c r="B2933" t="s">
        <v>121</v>
      </c>
      <c r="C2933" t="s">
        <v>1556</v>
      </c>
      <c r="D2933" t="s">
        <v>589</v>
      </c>
      <c r="E2933">
        <v>1</v>
      </c>
      <c r="G2933" t="s">
        <v>130</v>
      </c>
      <c r="I2933" t="s">
        <v>125</v>
      </c>
      <c r="Z2933" t="str">
        <f>IFERROR(MID(AA2933,FIND("-",H2933,1)+1,20),_xlfn.IFNA(VLOOKUP(F2933&amp;"-"&amp;AA2933,Ref_Kontak!$A:$E,4,FALSE),Ref_Kontak!$H$2))</f>
        <v>628999007703</v>
      </c>
      <c r="AA2933" t="str">
        <f t="shared" si="450"/>
        <v/>
      </c>
      <c r="AB2933" t="str">
        <f t="shared" si="451"/>
        <v/>
      </c>
      <c r="AC2933" t="str">
        <f t="shared" si="452"/>
        <v>628999007703</v>
      </c>
      <c r="AD2933" t="str">
        <f t="shared" si="453"/>
        <v>Halo+,+Visual+AI+5S+mendeteksi+Violation%3A+METALDET1-LINE+13</v>
      </c>
      <c r="AE2933" t="str">
        <f t="shared" si="454"/>
        <v>https://web.whatsapp.com/send/?phone=628999007703&amp;text=Halo+,+Visual+AI+5S+mendeteksi+Violation%3A+METALDET1-LINE+13&amp;type=phone_number&amp;app_absent=0</v>
      </c>
      <c r="AF2933" t="b">
        <f>IF(ISNA(VLOOKUP(D2933&amp;"-"&amp;AB2933, Ref_Kontak!$A:$E, 4, FALSE)), FALSE, TRUE)</f>
        <v>0</v>
      </c>
      <c r="AG2933" t="str">
        <f>_xlfn.IFNA(VLOOKUP(Z2933,Ref_Kontak!H:H,1,FALSE),"FALSE")</f>
        <v>628999007703</v>
      </c>
      <c r="AH2933" t="str">
        <f t="shared" si="455"/>
        <v>METALDET1-LINE 13</v>
      </c>
      <c r="AI2933">
        <f>IF(I2933="violation",COUNTIF($AH$1:AH2933,AH2933),0)</f>
        <v>1025</v>
      </c>
      <c r="AJ2933" t="str">
        <f t="shared" si="456"/>
        <v>violation-METALDET1</v>
      </c>
      <c r="AK2933">
        <f>IF(I2933="violation",COUNTIF($AJ$1:AJ2933,AJ2933),FALSE)</f>
        <v>2448</v>
      </c>
      <c r="AL2933">
        <f t="shared" si="457"/>
        <v>0</v>
      </c>
      <c r="AM2933">
        <f t="shared" si="458"/>
        <v>3</v>
      </c>
      <c r="AN2933" t="str">
        <f t="shared" si="459"/>
        <v>ALERT! 3 Violation founded @METALDET1</v>
      </c>
    </row>
    <row r="2934" spans="1:40">
      <c r="A2934" t="s">
        <v>120</v>
      </c>
      <c r="B2934" t="s">
        <v>121</v>
      </c>
      <c r="C2934" t="s">
        <v>1556</v>
      </c>
      <c r="D2934" t="s">
        <v>129</v>
      </c>
      <c r="E2934">
        <v>1</v>
      </c>
      <c r="G2934" t="s">
        <v>130</v>
      </c>
      <c r="I2934" t="s">
        <v>125</v>
      </c>
      <c r="Z2934" t="str">
        <f>IFERROR(MID(AA2934,FIND("-",H2934,1)+1,20),_xlfn.IFNA(VLOOKUP(F2934&amp;"-"&amp;AA2934,Ref_Kontak!$A:$E,4,FALSE),Ref_Kontak!$H$2))</f>
        <v>628999007703</v>
      </c>
      <c r="AA2934" t="str">
        <f t="shared" si="450"/>
        <v/>
      </c>
      <c r="AB2934" t="str">
        <f t="shared" si="451"/>
        <v/>
      </c>
      <c r="AC2934" t="str">
        <f t="shared" si="452"/>
        <v>628999007703</v>
      </c>
      <c r="AD2934" t="str">
        <f t="shared" si="453"/>
        <v>Halo+,+Visual+AI+5S+mendeteksi+Violation%3A+METALDET1-LINE+8</v>
      </c>
      <c r="AE2934" t="str">
        <f t="shared" si="454"/>
        <v>https://web.whatsapp.com/send/?phone=628999007703&amp;text=Halo+,+Visual+AI+5S+mendeteksi+Violation%3A+METALDET1-LINE+8&amp;type=phone_number&amp;app_absent=0</v>
      </c>
      <c r="AF2934" t="b">
        <f>IF(ISNA(VLOOKUP(D2934&amp;"-"&amp;AB2934, Ref_Kontak!$A:$E, 4, FALSE)), FALSE, TRUE)</f>
        <v>0</v>
      </c>
      <c r="AG2934" t="str">
        <f>_xlfn.IFNA(VLOOKUP(Z2934,Ref_Kontak!H:H,1,FALSE),"FALSE")</f>
        <v>628999007703</v>
      </c>
      <c r="AH2934" t="str">
        <f t="shared" si="455"/>
        <v>METALDET1-LINE 8</v>
      </c>
      <c r="AI2934">
        <f>IF(I2934="violation",COUNTIF($AH$1:AH2934,AH2934),0)</f>
        <v>1218</v>
      </c>
      <c r="AJ2934" t="str">
        <f t="shared" si="456"/>
        <v>violation-METALDET1</v>
      </c>
      <c r="AK2934">
        <f>IF(I2934="violation",COUNTIF($AJ$1:AJ2934,AJ2934),FALSE)</f>
        <v>2449</v>
      </c>
      <c r="AL2934">
        <f t="shared" si="457"/>
        <v>0</v>
      </c>
      <c r="AM2934">
        <f t="shared" si="458"/>
        <v>3</v>
      </c>
      <c r="AN2934" t="str">
        <f t="shared" si="459"/>
        <v>ALERT! 3 Violation founded @METALDET1</v>
      </c>
    </row>
    <row r="2935" spans="1:40">
      <c r="A2935" t="s">
        <v>120</v>
      </c>
      <c r="B2935" t="s">
        <v>121</v>
      </c>
      <c r="C2935" t="s">
        <v>1556</v>
      </c>
      <c r="D2935" t="s">
        <v>52</v>
      </c>
      <c r="E2935">
        <v>1</v>
      </c>
      <c r="G2935" t="s">
        <v>130</v>
      </c>
      <c r="I2935" t="s">
        <v>125</v>
      </c>
      <c r="Z2935" t="str">
        <f>IFERROR(MID(AA2935,FIND("-",H2935,1)+1,20),_xlfn.IFNA(VLOOKUP(F2935&amp;"-"&amp;AA2935,Ref_Kontak!$A:$E,4,FALSE),Ref_Kontak!$H$2))</f>
        <v>628999007703</v>
      </c>
      <c r="AA2935" t="str">
        <f t="shared" si="450"/>
        <v/>
      </c>
      <c r="AB2935" t="str">
        <f t="shared" si="451"/>
        <v/>
      </c>
      <c r="AC2935" t="str">
        <f t="shared" si="452"/>
        <v>628999007703</v>
      </c>
      <c r="AD2935" t="str">
        <f t="shared" si="453"/>
        <v>Halo+,+Visual+AI+5S+mendeteksi+Violation%3A+METALDET1-LINE+14</v>
      </c>
      <c r="AE2935" t="str">
        <f t="shared" si="454"/>
        <v>https://web.whatsapp.com/send/?phone=628999007703&amp;text=Halo+,+Visual+AI+5S+mendeteksi+Violation%3A+METALDET1-LINE+14&amp;type=phone_number&amp;app_absent=0</v>
      </c>
      <c r="AF2935" t="b">
        <f>IF(ISNA(VLOOKUP(D2935&amp;"-"&amp;AB2935, Ref_Kontak!$A:$E, 4, FALSE)), FALSE, TRUE)</f>
        <v>0</v>
      </c>
      <c r="AG2935" t="str">
        <f>_xlfn.IFNA(VLOOKUP(Z2935,Ref_Kontak!H:H,1,FALSE),"FALSE")</f>
        <v>628999007703</v>
      </c>
      <c r="AH2935" t="str">
        <f t="shared" si="455"/>
        <v>METALDET1-LINE 14</v>
      </c>
      <c r="AI2935">
        <f>IF(I2935="violation",COUNTIF($AH$1:AH2935,AH2935),0)</f>
        <v>208</v>
      </c>
      <c r="AJ2935" t="str">
        <f t="shared" si="456"/>
        <v>violation-METALDET1</v>
      </c>
      <c r="AK2935">
        <f>IF(I2935="violation",COUNTIF($AJ$1:AJ2935,AJ2935),FALSE)</f>
        <v>2450</v>
      </c>
      <c r="AL2935">
        <f t="shared" si="457"/>
        <v>0</v>
      </c>
      <c r="AM2935">
        <f t="shared" si="458"/>
        <v>3</v>
      </c>
      <c r="AN2935" t="str">
        <f t="shared" si="459"/>
        <v>ALERT! 3 Violation founded @METALDET1</v>
      </c>
    </row>
    <row r="2936" spans="1:40">
      <c r="A2936" t="s">
        <v>120</v>
      </c>
      <c r="B2936" t="s">
        <v>121</v>
      </c>
      <c r="C2936" t="s">
        <v>1556</v>
      </c>
      <c r="D2936" t="s">
        <v>589</v>
      </c>
      <c r="E2936">
        <v>1</v>
      </c>
      <c r="G2936" t="s">
        <v>130</v>
      </c>
      <c r="I2936" t="s">
        <v>125</v>
      </c>
      <c r="Z2936" t="str">
        <f>IFERROR(MID(AA2936,FIND("-",H2936,1)+1,20),_xlfn.IFNA(VLOOKUP(F2936&amp;"-"&amp;AA2936,Ref_Kontak!$A:$E,4,FALSE),Ref_Kontak!$H$2))</f>
        <v>628999007703</v>
      </c>
      <c r="AA2936" t="str">
        <f t="shared" si="450"/>
        <v/>
      </c>
      <c r="AB2936" t="str">
        <f t="shared" si="451"/>
        <v/>
      </c>
      <c r="AC2936" t="str">
        <f t="shared" si="452"/>
        <v>628999007703</v>
      </c>
      <c r="AD2936" t="str">
        <f t="shared" si="453"/>
        <v>Halo+,+Visual+AI+5S+mendeteksi+Violation%3A+METALDET1-LINE+13</v>
      </c>
      <c r="AE2936" t="str">
        <f t="shared" si="454"/>
        <v>https://web.whatsapp.com/send/?phone=628999007703&amp;text=Halo+,+Visual+AI+5S+mendeteksi+Violation%3A+METALDET1-LINE+13&amp;type=phone_number&amp;app_absent=0</v>
      </c>
      <c r="AF2936" t="b">
        <f>IF(ISNA(VLOOKUP(D2936&amp;"-"&amp;AB2936, Ref_Kontak!$A:$E, 4, FALSE)), FALSE, TRUE)</f>
        <v>0</v>
      </c>
      <c r="AG2936" t="str">
        <f>_xlfn.IFNA(VLOOKUP(Z2936,Ref_Kontak!H:H,1,FALSE),"FALSE")</f>
        <v>628999007703</v>
      </c>
      <c r="AH2936" t="str">
        <f t="shared" si="455"/>
        <v>METALDET1-LINE 13</v>
      </c>
      <c r="AI2936">
        <f>IF(I2936="violation",COUNTIF($AH$1:AH2936,AH2936),0)</f>
        <v>1026</v>
      </c>
      <c r="AJ2936" t="str">
        <f t="shared" si="456"/>
        <v>violation-METALDET1</v>
      </c>
      <c r="AK2936">
        <f>IF(I2936="violation",COUNTIF($AJ$1:AJ2936,AJ2936),FALSE)</f>
        <v>2451</v>
      </c>
      <c r="AL2936">
        <f t="shared" si="457"/>
        <v>0</v>
      </c>
      <c r="AM2936">
        <f t="shared" si="458"/>
        <v>3</v>
      </c>
      <c r="AN2936" t="str">
        <f t="shared" si="459"/>
        <v>ALERT! 3 Violation founded @METALDET1</v>
      </c>
    </row>
    <row r="2937" spans="1:40">
      <c r="A2937" t="s">
        <v>120</v>
      </c>
      <c r="B2937" t="s">
        <v>121</v>
      </c>
      <c r="C2937" t="s">
        <v>1556</v>
      </c>
      <c r="D2937" t="s">
        <v>52</v>
      </c>
      <c r="E2937">
        <v>1</v>
      </c>
      <c r="G2937" t="s">
        <v>130</v>
      </c>
      <c r="I2937" t="s">
        <v>125</v>
      </c>
      <c r="Z2937" t="str">
        <f>IFERROR(MID(AA2937,FIND("-",H2937,1)+1,20),_xlfn.IFNA(VLOOKUP(F2937&amp;"-"&amp;AA2937,Ref_Kontak!$A:$E,4,FALSE),Ref_Kontak!$H$2))</f>
        <v>628999007703</v>
      </c>
      <c r="AA2937" t="str">
        <f t="shared" si="450"/>
        <v/>
      </c>
      <c r="AB2937" t="str">
        <f t="shared" si="451"/>
        <v/>
      </c>
      <c r="AC2937" t="str">
        <f t="shared" si="452"/>
        <v>628999007703</v>
      </c>
      <c r="AD2937" t="str">
        <f t="shared" si="453"/>
        <v>Halo+,+Visual+AI+5S+mendeteksi+Violation%3A+METALDET1-LINE+14</v>
      </c>
      <c r="AE2937" t="str">
        <f t="shared" si="454"/>
        <v>https://web.whatsapp.com/send/?phone=628999007703&amp;text=Halo+,+Visual+AI+5S+mendeteksi+Violation%3A+METALDET1-LINE+14&amp;type=phone_number&amp;app_absent=0</v>
      </c>
      <c r="AF2937" t="b">
        <f>IF(ISNA(VLOOKUP(D2937&amp;"-"&amp;AB2937, Ref_Kontak!$A:$E, 4, FALSE)), FALSE, TRUE)</f>
        <v>0</v>
      </c>
      <c r="AG2937" t="str">
        <f>_xlfn.IFNA(VLOOKUP(Z2937,Ref_Kontak!H:H,1,FALSE),"FALSE")</f>
        <v>628999007703</v>
      </c>
      <c r="AH2937" t="str">
        <f t="shared" si="455"/>
        <v>METALDET1-LINE 14</v>
      </c>
      <c r="AI2937">
        <f>IF(I2937="violation",COUNTIF($AH$1:AH2937,AH2937),0)</f>
        <v>209</v>
      </c>
      <c r="AJ2937" t="str">
        <f t="shared" si="456"/>
        <v>violation-METALDET1</v>
      </c>
      <c r="AK2937">
        <f>IF(I2937="violation",COUNTIF($AJ$1:AJ2937,AJ2937),FALSE)</f>
        <v>2452</v>
      </c>
      <c r="AL2937">
        <f t="shared" si="457"/>
        <v>0</v>
      </c>
      <c r="AM2937">
        <f t="shared" si="458"/>
        <v>3</v>
      </c>
      <c r="AN2937" t="str">
        <f t="shared" si="459"/>
        <v>ALERT! 3 Violation founded @METALDET1</v>
      </c>
    </row>
    <row r="2938" spans="1:40">
      <c r="A2938" t="s">
        <v>120</v>
      </c>
      <c r="B2938" t="s">
        <v>121</v>
      </c>
      <c r="C2938" t="s">
        <v>1557</v>
      </c>
      <c r="D2938" t="s">
        <v>129</v>
      </c>
      <c r="E2938">
        <v>1</v>
      </c>
      <c r="G2938" t="s">
        <v>130</v>
      </c>
      <c r="I2938" t="s">
        <v>125</v>
      </c>
      <c r="Z2938" t="str">
        <f>IFERROR(MID(AA2938,FIND("-",H2938,1)+1,20),_xlfn.IFNA(VLOOKUP(F2938&amp;"-"&amp;AA2938,Ref_Kontak!$A:$E,4,FALSE),Ref_Kontak!$H$2))</f>
        <v>628999007703</v>
      </c>
      <c r="AA2938" t="str">
        <f t="shared" si="450"/>
        <v/>
      </c>
      <c r="AB2938" t="str">
        <f t="shared" si="451"/>
        <v/>
      </c>
      <c r="AC2938" t="str">
        <f t="shared" si="452"/>
        <v>628999007703</v>
      </c>
      <c r="AD2938" t="str">
        <f t="shared" si="453"/>
        <v>Halo+,+Visual+AI+5S+mendeteksi+Violation%3A+METALDET1-LINE+8</v>
      </c>
      <c r="AE2938" t="str">
        <f t="shared" si="454"/>
        <v>https://web.whatsapp.com/send/?phone=628999007703&amp;text=Halo+,+Visual+AI+5S+mendeteksi+Violation%3A+METALDET1-LINE+8&amp;type=phone_number&amp;app_absent=0</v>
      </c>
      <c r="AF2938" t="b">
        <f>IF(ISNA(VLOOKUP(D2938&amp;"-"&amp;AB2938, Ref_Kontak!$A:$E, 4, FALSE)), FALSE, TRUE)</f>
        <v>0</v>
      </c>
      <c r="AG2938" t="str">
        <f>_xlfn.IFNA(VLOOKUP(Z2938,Ref_Kontak!H:H,1,FALSE),"FALSE")</f>
        <v>628999007703</v>
      </c>
      <c r="AH2938" t="str">
        <f t="shared" si="455"/>
        <v>METALDET1-LINE 8</v>
      </c>
      <c r="AI2938">
        <f>IF(I2938="violation",COUNTIF($AH$1:AH2938,AH2938),0)</f>
        <v>1219</v>
      </c>
      <c r="AJ2938" t="str">
        <f t="shared" si="456"/>
        <v>violation-METALDET1</v>
      </c>
      <c r="AK2938">
        <f>IF(I2938="violation",COUNTIF($AJ$1:AJ2938,AJ2938),FALSE)</f>
        <v>2453</v>
      </c>
      <c r="AL2938">
        <f t="shared" si="457"/>
        <v>0</v>
      </c>
      <c r="AM2938">
        <f t="shared" si="458"/>
        <v>3</v>
      </c>
      <c r="AN2938" t="str">
        <f t="shared" si="459"/>
        <v>ALERT! 3 Violation founded @METALDET1</v>
      </c>
    </row>
    <row r="2939" spans="1:40">
      <c r="A2939" t="s">
        <v>120</v>
      </c>
      <c r="B2939" t="s">
        <v>121</v>
      </c>
      <c r="C2939" t="s">
        <v>1557</v>
      </c>
      <c r="D2939" t="s">
        <v>589</v>
      </c>
      <c r="E2939">
        <v>1</v>
      </c>
      <c r="G2939" t="s">
        <v>130</v>
      </c>
      <c r="I2939" t="s">
        <v>125</v>
      </c>
      <c r="Z2939" t="str">
        <f>IFERROR(MID(AA2939,FIND("-",H2939,1)+1,20),_xlfn.IFNA(VLOOKUP(F2939&amp;"-"&amp;AA2939,Ref_Kontak!$A:$E,4,FALSE),Ref_Kontak!$H$2))</f>
        <v>628999007703</v>
      </c>
      <c r="AA2939" t="str">
        <f t="shared" si="450"/>
        <v/>
      </c>
      <c r="AB2939" t="str">
        <f t="shared" si="451"/>
        <v/>
      </c>
      <c r="AC2939" t="str">
        <f t="shared" si="452"/>
        <v>628999007703</v>
      </c>
      <c r="AD2939" t="str">
        <f t="shared" si="453"/>
        <v>Halo+,+Visual+AI+5S+mendeteksi+Violation%3A+METALDET1-LINE+13</v>
      </c>
      <c r="AE2939" t="str">
        <f t="shared" si="454"/>
        <v>https://web.whatsapp.com/send/?phone=628999007703&amp;text=Halo+,+Visual+AI+5S+mendeteksi+Violation%3A+METALDET1-LINE+13&amp;type=phone_number&amp;app_absent=0</v>
      </c>
      <c r="AF2939" t="b">
        <f>IF(ISNA(VLOOKUP(D2939&amp;"-"&amp;AB2939, Ref_Kontak!$A:$E, 4, FALSE)), FALSE, TRUE)</f>
        <v>0</v>
      </c>
      <c r="AG2939" t="str">
        <f>_xlfn.IFNA(VLOOKUP(Z2939,Ref_Kontak!H:H,1,FALSE),"FALSE")</f>
        <v>628999007703</v>
      </c>
      <c r="AH2939" t="str">
        <f t="shared" si="455"/>
        <v>METALDET1-LINE 13</v>
      </c>
      <c r="AI2939">
        <f>IF(I2939="violation",COUNTIF($AH$1:AH2939,AH2939),0)</f>
        <v>1027</v>
      </c>
      <c r="AJ2939" t="str">
        <f t="shared" si="456"/>
        <v>violation-METALDET1</v>
      </c>
      <c r="AK2939">
        <f>IF(I2939="violation",COUNTIF($AJ$1:AJ2939,AJ2939),FALSE)</f>
        <v>2454</v>
      </c>
      <c r="AL2939">
        <f t="shared" si="457"/>
        <v>0</v>
      </c>
      <c r="AM2939">
        <f t="shared" si="458"/>
        <v>3</v>
      </c>
      <c r="AN2939" t="str">
        <f t="shared" si="459"/>
        <v>ALERT! 3 Violation founded @METALDET1</v>
      </c>
    </row>
    <row r="2940" spans="1:40">
      <c r="A2940" t="s">
        <v>120</v>
      </c>
      <c r="B2940" t="s">
        <v>121</v>
      </c>
      <c r="C2940" t="s">
        <v>1557</v>
      </c>
      <c r="D2940" t="s">
        <v>52</v>
      </c>
      <c r="E2940">
        <v>1</v>
      </c>
      <c r="G2940" t="s">
        <v>130</v>
      </c>
      <c r="I2940" t="s">
        <v>125</v>
      </c>
      <c r="Z2940" t="str">
        <f>IFERROR(MID(AA2940,FIND("-",H2940,1)+1,20),_xlfn.IFNA(VLOOKUP(F2940&amp;"-"&amp;AA2940,Ref_Kontak!$A:$E,4,FALSE),Ref_Kontak!$H$2))</f>
        <v>628999007703</v>
      </c>
      <c r="AA2940" t="str">
        <f t="shared" si="450"/>
        <v/>
      </c>
      <c r="AB2940" t="str">
        <f t="shared" si="451"/>
        <v/>
      </c>
      <c r="AC2940" t="str">
        <f t="shared" si="452"/>
        <v>628999007703</v>
      </c>
      <c r="AD2940" t="str">
        <f t="shared" si="453"/>
        <v>Halo+,+Visual+AI+5S+mendeteksi+Violation%3A+METALDET1-LINE+14</v>
      </c>
      <c r="AE2940" t="str">
        <f t="shared" si="454"/>
        <v>https://web.whatsapp.com/send/?phone=628999007703&amp;text=Halo+,+Visual+AI+5S+mendeteksi+Violation%3A+METALDET1-LINE+14&amp;type=phone_number&amp;app_absent=0</v>
      </c>
      <c r="AF2940" t="b">
        <f>IF(ISNA(VLOOKUP(D2940&amp;"-"&amp;AB2940, Ref_Kontak!$A:$E, 4, FALSE)), FALSE, TRUE)</f>
        <v>0</v>
      </c>
      <c r="AG2940" t="str">
        <f>_xlfn.IFNA(VLOOKUP(Z2940,Ref_Kontak!H:H,1,FALSE),"FALSE")</f>
        <v>628999007703</v>
      </c>
      <c r="AH2940" t="str">
        <f t="shared" si="455"/>
        <v>METALDET1-LINE 14</v>
      </c>
      <c r="AI2940">
        <f>IF(I2940="violation",COUNTIF($AH$1:AH2940,AH2940),0)</f>
        <v>210</v>
      </c>
      <c r="AJ2940" t="str">
        <f t="shared" si="456"/>
        <v>violation-METALDET1</v>
      </c>
      <c r="AK2940">
        <f>IF(I2940="violation",COUNTIF($AJ$1:AJ2940,AJ2940),FALSE)</f>
        <v>2455</v>
      </c>
      <c r="AL2940">
        <f t="shared" si="457"/>
        <v>0</v>
      </c>
      <c r="AM2940">
        <f t="shared" si="458"/>
        <v>3</v>
      </c>
      <c r="AN2940" t="str">
        <f t="shared" si="459"/>
        <v>ALERT! 3 Violation founded @METALDET1</v>
      </c>
    </row>
    <row r="2941" spans="1:40">
      <c r="A2941" t="s">
        <v>120</v>
      </c>
      <c r="B2941" t="s">
        <v>121</v>
      </c>
      <c r="C2941" t="s">
        <v>1558</v>
      </c>
      <c r="D2941" t="s">
        <v>129</v>
      </c>
      <c r="E2941">
        <v>1</v>
      </c>
      <c r="G2941" t="s">
        <v>130</v>
      </c>
      <c r="I2941" t="s">
        <v>125</v>
      </c>
      <c r="Z2941" t="str">
        <f>IFERROR(MID(AA2941,FIND("-",H2941,1)+1,20),_xlfn.IFNA(VLOOKUP(F2941&amp;"-"&amp;AA2941,Ref_Kontak!$A:$E,4,FALSE),Ref_Kontak!$H$2))</f>
        <v>628999007703</v>
      </c>
      <c r="AA2941" t="str">
        <f t="shared" si="450"/>
        <v/>
      </c>
      <c r="AB2941" t="str">
        <f t="shared" si="451"/>
        <v/>
      </c>
      <c r="AC2941" t="str">
        <f t="shared" si="452"/>
        <v>628999007703</v>
      </c>
      <c r="AD2941" t="str">
        <f t="shared" si="453"/>
        <v>Halo+,+Visual+AI+5S+mendeteksi+Violation%3A+METALDET1-LINE+8</v>
      </c>
      <c r="AE2941" t="str">
        <f t="shared" si="454"/>
        <v>https://web.whatsapp.com/send/?phone=628999007703&amp;text=Halo+,+Visual+AI+5S+mendeteksi+Violation%3A+METALDET1-LINE+8&amp;type=phone_number&amp;app_absent=0</v>
      </c>
      <c r="AF2941" t="b">
        <f>IF(ISNA(VLOOKUP(D2941&amp;"-"&amp;AB2941, Ref_Kontak!$A:$E, 4, FALSE)), FALSE, TRUE)</f>
        <v>0</v>
      </c>
      <c r="AG2941" t="str">
        <f>_xlfn.IFNA(VLOOKUP(Z2941,Ref_Kontak!H:H,1,FALSE),"FALSE")</f>
        <v>628999007703</v>
      </c>
      <c r="AH2941" t="str">
        <f t="shared" si="455"/>
        <v>METALDET1-LINE 8</v>
      </c>
      <c r="AI2941">
        <f>IF(I2941="violation",COUNTIF($AH$1:AH2941,AH2941),0)</f>
        <v>1220</v>
      </c>
      <c r="AJ2941" t="str">
        <f t="shared" si="456"/>
        <v>violation-METALDET1</v>
      </c>
      <c r="AK2941">
        <f>IF(I2941="violation",COUNTIF($AJ$1:AJ2941,AJ2941),FALSE)</f>
        <v>2456</v>
      </c>
      <c r="AL2941">
        <f t="shared" si="457"/>
        <v>0</v>
      </c>
      <c r="AM2941">
        <f t="shared" si="458"/>
        <v>3</v>
      </c>
      <c r="AN2941" t="str">
        <f t="shared" si="459"/>
        <v>ALERT! 3 Violation founded @METALDET1</v>
      </c>
    </row>
    <row r="2942" spans="1:40">
      <c r="A2942" t="s">
        <v>120</v>
      </c>
      <c r="B2942" t="s">
        <v>121</v>
      </c>
      <c r="C2942" t="s">
        <v>1559</v>
      </c>
      <c r="D2942" t="s">
        <v>589</v>
      </c>
      <c r="E2942">
        <v>1</v>
      </c>
      <c r="G2942" t="s">
        <v>130</v>
      </c>
      <c r="I2942" t="s">
        <v>125</v>
      </c>
      <c r="Z2942" t="str">
        <f>IFERROR(MID(AA2942,FIND("-",H2942,1)+1,20),_xlfn.IFNA(VLOOKUP(F2942&amp;"-"&amp;AA2942,Ref_Kontak!$A:$E,4,FALSE),Ref_Kontak!$H$2))</f>
        <v>628999007703</v>
      </c>
      <c r="AA2942" t="str">
        <f t="shared" si="450"/>
        <v/>
      </c>
      <c r="AB2942" t="str">
        <f t="shared" si="451"/>
        <v/>
      </c>
      <c r="AC2942" t="str">
        <f t="shared" si="452"/>
        <v>628999007703</v>
      </c>
      <c r="AD2942" t="str">
        <f t="shared" si="453"/>
        <v>Halo+,+Visual+AI+5S+mendeteksi+Violation%3A+METALDET1-LINE+13</v>
      </c>
      <c r="AE2942" t="str">
        <f t="shared" si="454"/>
        <v>https://web.whatsapp.com/send/?phone=628999007703&amp;text=Halo+,+Visual+AI+5S+mendeteksi+Violation%3A+METALDET1-LINE+13&amp;type=phone_number&amp;app_absent=0</v>
      </c>
      <c r="AF2942" t="b">
        <f>IF(ISNA(VLOOKUP(D2942&amp;"-"&amp;AB2942, Ref_Kontak!$A:$E, 4, FALSE)), FALSE, TRUE)</f>
        <v>0</v>
      </c>
      <c r="AG2942" t="str">
        <f>_xlfn.IFNA(VLOOKUP(Z2942,Ref_Kontak!H:H,1,FALSE),"FALSE")</f>
        <v>628999007703</v>
      </c>
      <c r="AH2942" t="str">
        <f t="shared" si="455"/>
        <v>METALDET1-LINE 13</v>
      </c>
      <c r="AI2942">
        <f>IF(I2942="violation",COUNTIF($AH$1:AH2942,AH2942),0)</f>
        <v>1028</v>
      </c>
      <c r="AJ2942" t="str">
        <f t="shared" si="456"/>
        <v>violation-METALDET1</v>
      </c>
      <c r="AK2942">
        <f>IF(I2942="violation",COUNTIF($AJ$1:AJ2942,AJ2942),FALSE)</f>
        <v>2457</v>
      </c>
      <c r="AL2942">
        <f t="shared" si="457"/>
        <v>0</v>
      </c>
      <c r="AM2942">
        <f t="shared" si="458"/>
        <v>3</v>
      </c>
      <c r="AN2942" t="str">
        <f t="shared" si="459"/>
        <v>ALERT! 3 Violation founded @METALDET1</v>
      </c>
    </row>
    <row r="2943" spans="1:40">
      <c r="A2943" t="s">
        <v>120</v>
      </c>
      <c r="B2943" t="s">
        <v>121</v>
      </c>
      <c r="C2943" t="s">
        <v>1559</v>
      </c>
      <c r="D2943" t="s">
        <v>129</v>
      </c>
      <c r="E2943">
        <v>1</v>
      </c>
      <c r="G2943" t="s">
        <v>130</v>
      </c>
      <c r="I2943" t="s">
        <v>125</v>
      </c>
      <c r="Z2943" t="str">
        <f>IFERROR(MID(AA2943,FIND("-",H2943,1)+1,20),_xlfn.IFNA(VLOOKUP(F2943&amp;"-"&amp;AA2943,Ref_Kontak!$A:$E,4,FALSE),Ref_Kontak!$H$2))</f>
        <v>628999007703</v>
      </c>
      <c r="AA2943" t="str">
        <f t="shared" si="450"/>
        <v/>
      </c>
      <c r="AB2943" t="str">
        <f t="shared" si="451"/>
        <v/>
      </c>
      <c r="AC2943" t="str">
        <f t="shared" si="452"/>
        <v>628999007703</v>
      </c>
      <c r="AD2943" t="str">
        <f t="shared" si="453"/>
        <v>Halo+,+Visual+AI+5S+mendeteksi+Violation%3A+METALDET1-LINE+8</v>
      </c>
      <c r="AE2943" t="str">
        <f t="shared" si="454"/>
        <v>https://web.whatsapp.com/send/?phone=628999007703&amp;text=Halo+,+Visual+AI+5S+mendeteksi+Violation%3A+METALDET1-LINE+8&amp;type=phone_number&amp;app_absent=0</v>
      </c>
      <c r="AF2943" t="b">
        <f>IF(ISNA(VLOOKUP(D2943&amp;"-"&amp;AB2943, Ref_Kontak!$A:$E, 4, FALSE)), FALSE, TRUE)</f>
        <v>0</v>
      </c>
      <c r="AG2943" t="str">
        <f>_xlfn.IFNA(VLOOKUP(Z2943,Ref_Kontak!H:H,1,FALSE),"FALSE")</f>
        <v>628999007703</v>
      </c>
      <c r="AH2943" t="str">
        <f t="shared" si="455"/>
        <v>METALDET1-LINE 8</v>
      </c>
      <c r="AI2943">
        <f>IF(I2943="violation",COUNTIF($AH$1:AH2943,AH2943),0)</f>
        <v>1221</v>
      </c>
      <c r="AJ2943" t="str">
        <f t="shared" si="456"/>
        <v>violation-METALDET1</v>
      </c>
      <c r="AK2943">
        <f>IF(I2943="violation",COUNTIF($AJ$1:AJ2943,AJ2943),FALSE)</f>
        <v>2458</v>
      </c>
      <c r="AL2943">
        <f t="shared" si="457"/>
        <v>0</v>
      </c>
      <c r="AM2943">
        <f t="shared" si="458"/>
        <v>3</v>
      </c>
      <c r="AN2943" t="str">
        <f t="shared" si="459"/>
        <v>ALERT! 3 Violation founded @METALDET1</v>
      </c>
    </row>
    <row r="2944" spans="1:40">
      <c r="A2944" t="s">
        <v>120</v>
      </c>
      <c r="B2944" t="s">
        <v>121</v>
      </c>
      <c r="C2944" t="s">
        <v>1559</v>
      </c>
      <c r="D2944" t="s">
        <v>52</v>
      </c>
      <c r="E2944">
        <v>1</v>
      </c>
      <c r="G2944" t="s">
        <v>130</v>
      </c>
      <c r="I2944" t="s">
        <v>125</v>
      </c>
      <c r="Z2944" t="str">
        <f>IFERROR(MID(AA2944,FIND("-",H2944,1)+1,20),_xlfn.IFNA(VLOOKUP(F2944&amp;"-"&amp;AA2944,Ref_Kontak!$A:$E,4,FALSE),Ref_Kontak!$H$2))</f>
        <v>628999007703</v>
      </c>
      <c r="AA2944" t="str">
        <f t="shared" si="450"/>
        <v/>
      </c>
      <c r="AB2944" t="str">
        <f t="shared" si="451"/>
        <v/>
      </c>
      <c r="AC2944" t="str">
        <f t="shared" si="452"/>
        <v>628999007703</v>
      </c>
      <c r="AD2944" t="str">
        <f t="shared" si="453"/>
        <v>Halo+,+Visual+AI+5S+mendeteksi+Violation%3A+METALDET1-LINE+14</v>
      </c>
      <c r="AE2944" t="str">
        <f t="shared" si="454"/>
        <v>https://web.whatsapp.com/send/?phone=628999007703&amp;text=Halo+,+Visual+AI+5S+mendeteksi+Violation%3A+METALDET1-LINE+14&amp;type=phone_number&amp;app_absent=0</v>
      </c>
      <c r="AF2944" t="b">
        <f>IF(ISNA(VLOOKUP(D2944&amp;"-"&amp;AB2944, Ref_Kontak!$A:$E, 4, FALSE)), FALSE, TRUE)</f>
        <v>0</v>
      </c>
      <c r="AG2944" t="str">
        <f>_xlfn.IFNA(VLOOKUP(Z2944,Ref_Kontak!H:H,1,FALSE),"FALSE")</f>
        <v>628999007703</v>
      </c>
      <c r="AH2944" t="str">
        <f t="shared" si="455"/>
        <v>METALDET1-LINE 14</v>
      </c>
      <c r="AI2944">
        <f>IF(I2944="violation",COUNTIF($AH$1:AH2944,AH2944),0)</f>
        <v>211</v>
      </c>
      <c r="AJ2944" t="str">
        <f t="shared" si="456"/>
        <v>violation-METALDET1</v>
      </c>
      <c r="AK2944">
        <f>IF(I2944="violation",COUNTIF($AJ$1:AJ2944,AJ2944),FALSE)</f>
        <v>2459</v>
      </c>
      <c r="AL2944">
        <f t="shared" si="457"/>
        <v>0</v>
      </c>
      <c r="AM2944">
        <f t="shared" si="458"/>
        <v>3</v>
      </c>
      <c r="AN2944" t="str">
        <f t="shared" si="459"/>
        <v>ALERT! 3 Violation founded @METALDET1</v>
      </c>
    </row>
    <row r="2945" spans="1:40">
      <c r="A2945" t="s">
        <v>120</v>
      </c>
      <c r="B2945" t="s">
        <v>121</v>
      </c>
      <c r="C2945" t="s">
        <v>1559</v>
      </c>
      <c r="D2945" t="s">
        <v>589</v>
      </c>
      <c r="E2945">
        <v>1</v>
      </c>
      <c r="G2945" t="s">
        <v>130</v>
      </c>
      <c r="I2945" t="s">
        <v>125</v>
      </c>
      <c r="Z2945" t="str">
        <f>IFERROR(MID(AA2945,FIND("-",H2945,1)+1,20),_xlfn.IFNA(VLOOKUP(F2945&amp;"-"&amp;AA2945,Ref_Kontak!$A:$E,4,FALSE),Ref_Kontak!$H$2))</f>
        <v>628999007703</v>
      </c>
      <c r="AA2945" t="str">
        <f t="shared" si="450"/>
        <v/>
      </c>
      <c r="AB2945" t="str">
        <f t="shared" si="451"/>
        <v/>
      </c>
      <c r="AC2945" t="str">
        <f t="shared" si="452"/>
        <v>628999007703</v>
      </c>
      <c r="AD2945" t="str">
        <f t="shared" si="453"/>
        <v>Halo+,+Visual+AI+5S+mendeteksi+Violation%3A+METALDET1-LINE+13</v>
      </c>
      <c r="AE2945" t="str">
        <f t="shared" si="454"/>
        <v>https://web.whatsapp.com/send/?phone=628999007703&amp;text=Halo+,+Visual+AI+5S+mendeteksi+Violation%3A+METALDET1-LINE+13&amp;type=phone_number&amp;app_absent=0</v>
      </c>
      <c r="AF2945" t="b">
        <f>IF(ISNA(VLOOKUP(D2945&amp;"-"&amp;AB2945, Ref_Kontak!$A:$E, 4, FALSE)), FALSE, TRUE)</f>
        <v>0</v>
      </c>
      <c r="AG2945" t="str">
        <f>_xlfn.IFNA(VLOOKUP(Z2945,Ref_Kontak!H:H,1,FALSE),"FALSE")</f>
        <v>628999007703</v>
      </c>
      <c r="AH2945" t="str">
        <f t="shared" si="455"/>
        <v>METALDET1-LINE 13</v>
      </c>
      <c r="AI2945">
        <f>IF(I2945="violation",COUNTIF($AH$1:AH2945,AH2945),0)</f>
        <v>1029</v>
      </c>
      <c r="AJ2945" t="str">
        <f t="shared" si="456"/>
        <v>violation-METALDET1</v>
      </c>
      <c r="AK2945">
        <f>IF(I2945="violation",COUNTIF($AJ$1:AJ2945,AJ2945),FALSE)</f>
        <v>2460</v>
      </c>
      <c r="AL2945">
        <f t="shared" si="457"/>
        <v>0</v>
      </c>
      <c r="AM2945">
        <f t="shared" si="458"/>
        <v>3</v>
      </c>
      <c r="AN2945" t="str">
        <f t="shared" si="459"/>
        <v>ALERT! 3 Violation founded @METALDET1</v>
      </c>
    </row>
    <row r="2946" spans="1:40">
      <c r="A2946" t="s">
        <v>120</v>
      </c>
      <c r="B2946" t="s">
        <v>121</v>
      </c>
      <c r="C2946" t="s">
        <v>1559</v>
      </c>
      <c r="D2946" t="s">
        <v>52</v>
      </c>
      <c r="E2946">
        <v>1</v>
      </c>
      <c r="G2946" t="s">
        <v>130</v>
      </c>
      <c r="I2946" t="s">
        <v>125</v>
      </c>
      <c r="Z2946" t="str">
        <f>IFERROR(MID(AA2946,FIND("-",H2946,1)+1,20),_xlfn.IFNA(VLOOKUP(F2946&amp;"-"&amp;AA2946,Ref_Kontak!$A:$E,4,FALSE),Ref_Kontak!$H$2))</f>
        <v>628999007703</v>
      </c>
      <c r="AA2946" t="str">
        <f t="shared" ref="AA2946:AA3009" si="460">CLEAN(SUBSTITUTE(H2946," ",""))</f>
        <v/>
      </c>
      <c r="AB2946" t="str">
        <f t="shared" ref="AB2946:AB3009" si="461">IFERROR(LEFT(AA2946,FIND("-",H2946,1)-1),CLEAN(SUBSTITUTE(SUBSTITUTE(H2946," ",""),"-","")))</f>
        <v/>
      </c>
      <c r="AC2946" t="str">
        <f t="shared" ref="AC2946:AC3009" si="462">IF(LEFT(Z2946,1)="0","62"&amp; MID(Z2946,2,999),Z2946)</f>
        <v>628999007703</v>
      </c>
      <c r="AD2946" t="str">
        <f t="shared" ref="AD2946:AD3009" si="463">"Halo+"&amp;AB2946&amp;","&amp;"+Visual+AI+5S+mendeteksi+Violation%3A+"&amp;SUBSTITUTE(AH2946," ","+")</f>
        <v>Halo+,+Visual+AI+5S+mendeteksi+Violation%3A+METALDET1-LINE+14</v>
      </c>
      <c r="AE2946" t="str">
        <f t="shared" ref="AE2946:AE3009" si="464">"https://web.whatsapp.com/send/?phone="&amp;AC2946&amp;"&amp;text="&amp;AD2946&amp;"&amp;type=phone_number&amp;app_absent=0"</f>
        <v>https://web.whatsapp.com/send/?phone=628999007703&amp;text=Halo+,+Visual+AI+5S+mendeteksi+Violation%3A+METALDET1-LINE+14&amp;type=phone_number&amp;app_absent=0</v>
      </c>
      <c r="AF2946" t="b">
        <f>IF(ISNA(VLOOKUP(D2946&amp;"-"&amp;AB2946, Ref_Kontak!$A:$E, 4, FALSE)), FALSE, TRUE)</f>
        <v>0</v>
      </c>
      <c r="AG2946" t="str">
        <f>_xlfn.IFNA(VLOOKUP(Z2946,Ref_Kontak!H:H,1,FALSE),"FALSE")</f>
        <v>628999007703</v>
      </c>
      <c r="AH2946" t="str">
        <f t="shared" ref="AH2946:AH3009" si="465">G2946&amp;"-"&amp;D2946</f>
        <v>METALDET1-LINE 14</v>
      </c>
      <c r="AI2946">
        <f>IF(I2946="violation",COUNTIF($AH$1:AH2946,AH2946),0)</f>
        <v>212</v>
      </c>
      <c r="AJ2946" t="str">
        <f t="shared" si="456"/>
        <v>violation-METALDET1</v>
      </c>
      <c r="AK2946">
        <f>IF(I2946="violation",COUNTIF($AJ$1:AJ2946,AJ2946),FALSE)</f>
        <v>2461</v>
      </c>
      <c r="AL2946">
        <f t="shared" si="457"/>
        <v>0</v>
      </c>
      <c r="AM2946">
        <f t="shared" si="458"/>
        <v>3</v>
      </c>
      <c r="AN2946" t="str">
        <f t="shared" si="459"/>
        <v>ALERT! 3 Violation founded @METALDET1</v>
      </c>
    </row>
    <row r="2947" spans="1:40">
      <c r="A2947" t="s">
        <v>120</v>
      </c>
      <c r="B2947" t="s">
        <v>121</v>
      </c>
      <c r="C2947" t="s">
        <v>1560</v>
      </c>
      <c r="D2947" t="s">
        <v>129</v>
      </c>
      <c r="E2947">
        <v>1</v>
      </c>
      <c r="G2947" t="s">
        <v>130</v>
      </c>
      <c r="I2947" t="s">
        <v>125</v>
      </c>
      <c r="Z2947" t="str">
        <f>IFERROR(MID(AA2947,FIND("-",H2947,1)+1,20),_xlfn.IFNA(VLOOKUP(F2947&amp;"-"&amp;AA2947,Ref_Kontak!$A:$E,4,FALSE),Ref_Kontak!$H$2))</f>
        <v>628999007703</v>
      </c>
      <c r="AA2947" t="str">
        <f t="shared" si="460"/>
        <v/>
      </c>
      <c r="AB2947" t="str">
        <f t="shared" si="461"/>
        <v/>
      </c>
      <c r="AC2947" t="str">
        <f t="shared" si="462"/>
        <v>628999007703</v>
      </c>
      <c r="AD2947" t="str">
        <f t="shared" si="463"/>
        <v>Halo+,+Visual+AI+5S+mendeteksi+Violation%3A+METALDET1-LINE+8</v>
      </c>
      <c r="AE2947" t="str">
        <f t="shared" si="464"/>
        <v>https://web.whatsapp.com/send/?phone=628999007703&amp;text=Halo+,+Visual+AI+5S+mendeteksi+Violation%3A+METALDET1-LINE+8&amp;type=phone_number&amp;app_absent=0</v>
      </c>
      <c r="AF2947" t="b">
        <f>IF(ISNA(VLOOKUP(D2947&amp;"-"&amp;AB2947, Ref_Kontak!$A:$E, 4, FALSE)), FALSE, TRUE)</f>
        <v>0</v>
      </c>
      <c r="AG2947" t="str">
        <f>_xlfn.IFNA(VLOOKUP(Z2947,Ref_Kontak!H:H,1,FALSE),"FALSE")</f>
        <v>628999007703</v>
      </c>
      <c r="AH2947" t="str">
        <f t="shared" si="465"/>
        <v>METALDET1-LINE 8</v>
      </c>
      <c r="AI2947">
        <f>IF(I2947="violation",COUNTIF($AH$1:AH2947,AH2947),0)</f>
        <v>1222</v>
      </c>
      <c r="AJ2947" t="str">
        <f t="shared" ref="AJ2947:AJ3010" si="466">I2947&amp;"-"&amp;G2947</f>
        <v>violation-METALDET1</v>
      </c>
      <c r="AK2947">
        <f>IF(I2947="violation",COUNTIF($AJ$1:AJ2947,AJ2947),FALSE)</f>
        <v>2462</v>
      </c>
      <c r="AL2947">
        <f t="shared" ref="AL2947:AL3010" si="467">IF(AI2947=1,1,0)</f>
        <v>0</v>
      </c>
      <c r="AM2947">
        <f t="shared" ref="AM2947:AM3010" si="468">SUMIF($AJ$2:$AJ$5516,AJ2947,$AL$2:$AL$5516)</f>
        <v>3</v>
      </c>
      <c r="AN2947" t="str">
        <f t="shared" ref="AN2947:AN3010" si="469">"ALERT! " &amp;AM2947&amp; " Violation founded @"&amp;G2947</f>
        <v>ALERT! 3 Violation founded @METALDET1</v>
      </c>
    </row>
    <row r="2948" spans="1:40">
      <c r="A2948" t="s">
        <v>120</v>
      </c>
      <c r="B2948" t="s">
        <v>121</v>
      </c>
      <c r="C2948" t="s">
        <v>1561</v>
      </c>
      <c r="D2948" t="s">
        <v>589</v>
      </c>
      <c r="E2948">
        <v>1</v>
      </c>
      <c r="G2948" t="s">
        <v>130</v>
      </c>
      <c r="I2948" t="s">
        <v>125</v>
      </c>
      <c r="Z2948" t="str">
        <f>IFERROR(MID(AA2948,FIND("-",H2948,1)+1,20),_xlfn.IFNA(VLOOKUP(F2948&amp;"-"&amp;AA2948,Ref_Kontak!$A:$E,4,FALSE),Ref_Kontak!$H$2))</f>
        <v>628999007703</v>
      </c>
      <c r="AA2948" t="str">
        <f t="shared" si="460"/>
        <v/>
      </c>
      <c r="AB2948" t="str">
        <f t="shared" si="461"/>
        <v/>
      </c>
      <c r="AC2948" t="str">
        <f t="shared" si="462"/>
        <v>628999007703</v>
      </c>
      <c r="AD2948" t="str">
        <f t="shared" si="463"/>
        <v>Halo+,+Visual+AI+5S+mendeteksi+Violation%3A+METALDET1-LINE+13</v>
      </c>
      <c r="AE2948" t="str">
        <f t="shared" si="464"/>
        <v>https://web.whatsapp.com/send/?phone=628999007703&amp;text=Halo+,+Visual+AI+5S+mendeteksi+Violation%3A+METALDET1-LINE+13&amp;type=phone_number&amp;app_absent=0</v>
      </c>
      <c r="AF2948" t="b">
        <f>IF(ISNA(VLOOKUP(D2948&amp;"-"&amp;AB2948, Ref_Kontak!$A:$E, 4, FALSE)), FALSE, TRUE)</f>
        <v>0</v>
      </c>
      <c r="AG2948" t="str">
        <f>_xlfn.IFNA(VLOOKUP(Z2948,Ref_Kontak!H:H,1,FALSE),"FALSE")</f>
        <v>628999007703</v>
      </c>
      <c r="AH2948" t="str">
        <f t="shared" si="465"/>
        <v>METALDET1-LINE 13</v>
      </c>
      <c r="AI2948">
        <f>IF(I2948="violation",COUNTIF($AH$1:AH2948,AH2948),0)</f>
        <v>1030</v>
      </c>
      <c r="AJ2948" t="str">
        <f t="shared" si="466"/>
        <v>violation-METALDET1</v>
      </c>
      <c r="AK2948">
        <f>IF(I2948="violation",COUNTIF($AJ$1:AJ2948,AJ2948),FALSE)</f>
        <v>2463</v>
      </c>
      <c r="AL2948">
        <f t="shared" si="467"/>
        <v>0</v>
      </c>
      <c r="AM2948">
        <f t="shared" si="468"/>
        <v>3</v>
      </c>
      <c r="AN2948" t="str">
        <f t="shared" si="469"/>
        <v>ALERT! 3 Violation founded @METALDET1</v>
      </c>
    </row>
    <row r="2949" spans="1:40">
      <c r="A2949" t="s">
        <v>120</v>
      </c>
      <c r="B2949" t="s">
        <v>121</v>
      </c>
      <c r="C2949" t="s">
        <v>1561</v>
      </c>
      <c r="D2949" t="s">
        <v>129</v>
      </c>
      <c r="E2949">
        <v>1</v>
      </c>
      <c r="G2949" t="s">
        <v>130</v>
      </c>
      <c r="I2949" t="s">
        <v>125</v>
      </c>
      <c r="Z2949" t="str">
        <f>IFERROR(MID(AA2949,FIND("-",H2949,1)+1,20),_xlfn.IFNA(VLOOKUP(F2949&amp;"-"&amp;AA2949,Ref_Kontak!$A:$E,4,FALSE),Ref_Kontak!$H$2))</f>
        <v>628999007703</v>
      </c>
      <c r="AA2949" t="str">
        <f t="shared" si="460"/>
        <v/>
      </c>
      <c r="AB2949" t="str">
        <f t="shared" si="461"/>
        <v/>
      </c>
      <c r="AC2949" t="str">
        <f t="shared" si="462"/>
        <v>628999007703</v>
      </c>
      <c r="AD2949" t="str">
        <f t="shared" si="463"/>
        <v>Halo+,+Visual+AI+5S+mendeteksi+Violation%3A+METALDET1-LINE+8</v>
      </c>
      <c r="AE2949" t="str">
        <f t="shared" si="464"/>
        <v>https://web.whatsapp.com/send/?phone=628999007703&amp;text=Halo+,+Visual+AI+5S+mendeteksi+Violation%3A+METALDET1-LINE+8&amp;type=phone_number&amp;app_absent=0</v>
      </c>
      <c r="AF2949" t="b">
        <f>IF(ISNA(VLOOKUP(D2949&amp;"-"&amp;AB2949, Ref_Kontak!$A:$E, 4, FALSE)), FALSE, TRUE)</f>
        <v>0</v>
      </c>
      <c r="AG2949" t="str">
        <f>_xlfn.IFNA(VLOOKUP(Z2949,Ref_Kontak!H:H,1,FALSE),"FALSE")</f>
        <v>628999007703</v>
      </c>
      <c r="AH2949" t="str">
        <f t="shared" si="465"/>
        <v>METALDET1-LINE 8</v>
      </c>
      <c r="AI2949">
        <f>IF(I2949="violation",COUNTIF($AH$1:AH2949,AH2949),0)</f>
        <v>1223</v>
      </c>
      <c r="AJ2949" t="str">
        <f t="shared" si="466"/>
        <v>violation-METALDET1</v>
      </c>
      <c r="AK2949">
        <f>IF(I2949="violation",COUNTIF($AJ$1:AJ2949,AJ2949),FALSE)</f>
        <v>2464</v>
      </c>
      <c r="AL2949">
        <f t="shared" si="467"/>
        <v>0</v>
      </c>
      <c r="AM2949">
        <f t="shared" si="468"/>
        <v>3</v>
      </c>
      <c r="AN2949" t="str">
        <f t="shared" si="469"/>
        <v>ALERT! 3 Violation founded @METALDET1</v>
      </c>
    </row>
    <row r="2950" spans="1:40">
      <c r="A2950" t="s">
        <v>120</v>
      </c>
      <c r="B2950" t="s">
        <v>121</v>
      </c>
      <c r="C2950" t="s">
        <v>1561</v>
      </c>
      <c r="D2950" t="s">
        <v>52</v>
      </c>
      <c r="E2950">
        <v>1</v>
      </c>
      <c r="G2950" t="s">
        <v>130</v>
      </c>
      <c r="I2950" t="s">
        <v>125</v>
      </c>
      <c r="Z2950" t="str">
        <f>IFERROR(MID(AA2950,FIND("-",H2950,1)+1,20),_xlfn.IFNA(VLOOKUP(F2950&amp;"-"&amp;AA2950,Ref_Kontak!$A:$E,4,FALSE),Ref_Kontak!$H$2))</f>
        <v>628999007703</v>
      </c>
      <c r="AA2950" t="str">
        <f t="shared" si="460"/>
        <v/>
      </c>
      <c r="AB2950" t="str">
        <f t="shared" si="461"/>
        <v/>
      </c>
      <c r="AC2950" t="str">
        <f t="shared" si="462"/>
        <v>628999007703</v>
      </c>
      <c r="AD2950" t="str">
        <f t="shared" si="463"/>
        <v>Halo+,+Visual+AI+5S+mendeteksi+Violation%3A+METALDET1-LINE+14</v>
      </c>
      <c r="AE2950" t="str">
        <f t="shared" si="464"/>
        <v>https://web.whatsapp.com/send/?phone=628999007703&amp;text=Halo+,+Visual+AI+5S+mendeteksi+Violation%3A+METALDET1-LINE+14&amp;type=phone_number&amp;app_absent=0</v>
      </c>
      <c r="AF2950" t="b">
        <f>IF(ISNA(VLOOKUP(D2950&amp;"-"&amp;AB2950, Ref_Kontak!$A:$E, 4, FALSE)), FALSE, TRUE)</f>
        <v>0</v>
      </c>
      <c r="AG2950" t="str">
        <f>_xlfn.IFNA(VLOOKUP(Z2950,Ref_Kontak!H:H,1,FALSE),"FALSE")</f>
        <v>628999007703</v>
      </c>
      <c r="AH2950" t="str">
        <f t="shared" si="465"/>
        <v>METALDET1-LINE 14</v>
      </c>
      <c r="AI2950">
        <f>IF(I2950="violation",COUNTIF($AH$1:AH2950,AH2950),0)</f>
        <v>213</v>
      </c>
      <c r="AJ2950" t="str">
        <f t="shared" si="466"/>
        <v>violation-METALDET1</v>
      </c>
      <c r="AK2950">
        <f>IF(I2950="violation",COUNTIF($AJ$1:AJ2950,AJ2950),FALSE)</f>
        <v>2465</v>
      </c>
      <c r="AL2950">
        <f t="shared" si="467"/>
        <v>0</v>
      </c>
      <c r="AM2950">
        <f t="shared" si="468"/>
        <v>3</v>
      </c>
      <c r="AN2950" t="str">
        <f t="shared" si="469"/>
        <v>ALERT! 3 Violation founded @METALDET1</v>
      </c>
    </row>
    <row r="2951" spans="1:40">
      <c r="A2951" t="s">
        <v>120</v>
      </c>
      <c r="B2951" t="s">
        <v>121</v>
      </c>
      <c r="C2951" t="s">
        <v>1561</v>
      </c>
      <c r="D2951" t="s">
        <v>589</v>
      </c>
      <c r="E2951">
        <v>1</v>
      </c>
      <c r="G2951" t="s">
        <v>130</v>
      </c>
      <c r="I2951" t="s">
        <v>125</v>
      </c>
      <c r="Z2951" t="str">
        <f>IFERROR(MID(AA2951,FIND("-",H2951,1)+1,20),_xlfn.IFNA(VLOOKUP(F2951&amp;"-"&amp;AA2951,Ref_Kontak!$A:$E,4,FALSE),Ref_Kontak!$H$2))</f>
        <v>628999007703</v>
      </c>
      <c r="AA2951" t="str">
        <f t="shared" si="460"/>
        <v/>
      </c>
      <c r="AB2951" t="str">
        <f t="shared" si="461"/>
        <v/>
      </c>
      <c r="AC2951" t="str">
        <f t="shared" si="462"/>
        <v>628999007703</v>
      </c>
      <c r="AD2951" t="str">
        <f t="shared" si="463"/>
        <v>Halo+,+Visual+AI+5S+mendeteksi+Violation%3A+METALDET1-LINE+13</v>
      </c>
      <c r="AE2951" t="str">
        <f t="shared" si="464"/>
        <v>https://web.whatsapp.com/send/?phone=628999007703&amp;text=Halo+,+Visual+AI+5S+mendeteksi+Violation%3A+METALDET1-LINE+13&amp;type=phone_number&amp;app_absent=0</v>
      </c>
      <c r="AF2951" t="b">
        <f>IF(ISNA(VLOOKUP(D2951&amp;"-"&amp;AB2951, Ref_Kontak!$A:$E, 4, FALSE)), FALSE, TRUE)</f>
        <v>0</v>
      </c>
      <c r="AG2951" t="str">
        <f>_xlfn.IFNA(VLOOKUP(Z2951,Ref_Kontak!H:H,1,FALSE),"FALSE")</f>
        <v>628999007703</v>
      </c>
      <c r="AH2951" t="str">
        <f t="shared" si="465"/>
        <v>METALDET1-LINE 13</v>
      </c>
      <c r="AI2951">
        <f>IF(I2951="violation",COUNTIF($AH$1:AH2951,AH2951),0)</f>
        <v>1031</v>
      </c>
      <c r="AJ2951" t="str">
        <f t="shared" si="466"/>
        <v>violation-METALDET1</v>
      </c>
      <c r="AK2951">
        <f>IF(I2951="violation",COUNTIF($AJ$1:AJ2951,AJ2951),FALSE)</f>
        <v>2466</v>
      </c>
      <c r="AL2951">
        <f t="shared" si="467"/>
        <v>0</v>
      </c>
      <c r="AM2951">
        <f t="shared" si="468"/>
        <v>3</v>
      </c>
      <c r="AN2951" t="str">
        <f t="shared" si="469"/>
        <v>ALERT! 3 Violation founded @METALDET1</v>
      </c>
    </row>
    <row r="2952" spans="1:40">
      <c r="A2952" t="s">
        <v>120</v>
      </c>
      <c r="B2952" t="s">
        <v>121</v>
      </c>
      <c r="C2952" t="s">
        <v>1561</v>
      </c>
      <c r="D2952" t="s">
        <v>52</v>
      </c>
      <c r="E2952">
        <v>1</v>
      </c>
      <c r="G2952" t="s">
        <v>130</v>
      </c>
      <c r="I2952" t="s">
        <v>125</v>
      </c>
      <c r="Z2952" t="str">
        <f>IFERROR(MID(AA2952,FIND("-",H2952,1)+1,20),_xlfn.IFNA(VLOOKUP(F2952&amp;"-"&amp;AA2952,Ref_Kontak!$A:$E,4,FALSE),Ref_Kontak!$H$2))</f>
        <v>628999007703</v>
      </c>
      <c r="AA2952" t="str">
        <f t="shared" si="460"/>
        <v/>
      </c>
      <c r="AB2952" t="str">
        <f t="shared" si="461"/>
        <v/>
      </c>
      <c r="AC2952" t="str">
        <f t="shared" si="462"/>
        <v>628999007703</v>
      </c>
      <c r="AD2952" t="str">
        <f t="shared" si="463"/>
        <v>Halo+,+Visual+AI+5S+mendeteksi+Violation%3A+METALDET1-LINE+14</v>
      </c>
      <c r="AE2952" t="str">
        <f t="shared" si="464"/>
        <v>https://web.whatsapp.com/send/?phone=628999007703&amp;text=Halo+,+Visual+AI+5S+mendeteksi+Violation%3A+METALDET1-LINE+14&amp;type=phone_number&amp;app_absent=0</v>
      </c>
      <c r="AF2952" t="b">
        <f>IF(ISNA(VLOOKUP(D2952&amp;"-"&amp;AB2952, Ref_Kontak!$A:$E, 4, FALSE)), FALSE, TRUE)</f>
        <v>0</v>
      </c>
      <c r="AG2952" t="str">
        <f>_xlfn.IFNA(VLOOKUP(Z2952,Ref_Kontak!H:H,1,FALSE),"FALSE")</f>
        <v>628999007703</v>
      </c>
      <c r="AH2952" t="str">
        <f t="shared" si="465"/>
        <v>METALDET1-LINE 14</v>
      </c>
      <c r="AI2952">
        <f>IF(I2952="violation",COUNTIF($AH$1:AH2952,AH2952),0)</f>
        <v>214</v>
      </c>
      <c r="AJ2952" t="str">
        <f t="shared" si="466"/>
        <v>violation-METALDET1</v>
      </c>
      <c r="AK2952">
        <f>IF(I2952="violation",COUNTIF($AJ$1:AJ2952,AJ2952),FALSE)</f>
        <v>2467</v>
      </c>
      <c r="AL2952">
        <f t="shared" si="467"/>
        <v>0</v>
      </c>
      <c r="AM2952">
        <f t="shared" si="468"/>
        <v>3</v>
      </c>
      <c r="AN2952" t="str">
        <f t="shared" si="469"/>
        <v>ALERT! 3 Violation founded @METALDET1</v>
      </c>
    </row>
    <row r="2953" spans="1:40">
      <c r="A2953" t="s">
        <v>120</v>
      </c>
      <c r="B2953" t="s">
        <v>121</v>
      </c>
      <c r="C2953" t="s">
        <v>1562</v>
      </c>
      <c r="D2953" t="s">
        <v>129</v>
      </c>
      <c r="E2953">
        <v>1</v>
      </c>
      <c r="G2953" t="s">
        <v>130</v>
      </c>
      <c r="I2953" t="s">
        <v>125</v>
      </c>
      <c r="Z2953" t="str">
        <f>IFERROR(MID(AA2953,FIND("-",H2953,1)+1,20),_xlfn.IFNA(VLOOKUP(F2953&amp;"-"&amp;AA2953,Ref_Kontak!$A:$E,4,FALSE),Ref_Kontak!$H$2))</f>
        <v>628999007703</v>
      </c>
      <c r="AA2953" t="str">
        <f t="shared" si="460"/>
        <v/>
      </c>
      <c r="AB2953" t="str">
        <f t="shared" si="461"/>
        <v/>
      </c>
      <c r="AC2953" t="str">
        <f t="shared" si="462"/>
        <v>628999007703</v>
      </c>
      <c r="AD2953" t="str">
        <f t="shared" si="463"/>
        <v>Halo+,+Visual+AI+5S+mendeteksi+Violation%3A+METALDET1-LINE+8</v>
      </c>
      <c r="AE2953" t="str">
        <f t="shared" si="464"/>
        <v>https://web.whatsapp.com/send/?phone=628999007703&amp;text=Halo+,+Visual+AI+5S+mendeteksi+Violation%3A+METALDET1-LINE+8&amp;type=phone_number&amp;app_absent=0</v>
      </c>
      <c r="AF2953" t="b">
        <f>IF(ISNA(VLOOKUP(D2953&amp;"-"&amp;AB2953, Ref_Kontak!$A:$E, 4, FALSE)), FALSE, TRUE)</f>
        <v>0</v>
      </c>
      <c r="AG2953" t="str">
        <f>_xlfn.IFNA(VLOOKUP(Z2953,Ref_Kontak!H:H,1,FALSE),"FALSE")</f>
        <v>628999007703</v>
      </c>
      <c r="AH2953" t="str">
        <f t="shared" si="465"/>
        <v>METALDET1-LINE 8</v>
      </c>
      <c r="AI2953">
        <f>IF(I2953="violation",COUNTIF($AH$1:AH2953,AH2953),0)</f>
        <v>1224</v>
      </c>
      <c r="AJ2953" t="str">
        <f t="shared" si="466"/>
        <v>violation-METALDET1</v>
      </c>
      <c r="AK2953">
        <f>IF(I2953="violation",COUNTIF($AJ$1:AJ2953,AJ2953),FALSE)</f>
        <v>2468</v>
      </c>
      <c r="AL2953">
        <f t="shared" si="467"/>
        <v>0</v>
      </c>
      <c r="AM2953">
        <f t="shared" si="468"/>
        <v>3</v>
      </c>
      <c r="AN2953" t="str">
        <f t="shared" si="469"/>
        <v>ALERT! 3 Violation founded @METALDET1</v>
      </c>
    </row>
    <row r="2954" spans="1:40">
      <c r="A2954" t="s">
        <v>120</v>
      </c>
      <c r="B2954" t="s">
        <v>121</v>
      </c>
      <c r="C2954" t="s">
        <v>1562</v>
      </c>
      <c r="D2954" t="s">
        <v>589</v>
      </c>
      <c r="E2954">
        <v>1</v>
      </c>
      <c r="G2954" t="s">
        <v>130</v>
      </c>
      <c r="I2954" t="s">
        <v>125</v>
      </c>
      <c r="Z2954" t="str">
        <f>IFERROR(MID(AA2954,FIND("-",H2954,1)+1,20),_xlfn.IFNA(VLOOKUP(F2954&amp;"-"&amp;AA2954,Ref_Kontak!$A:$E,4,FALSE),Ref_Kontak!$H$2))</f>
        <v>628999007703</v>
      </c>
      <c r="AA2954" t="str">
        <f t="shared" si="460"/>
        <v/>
      </c>
      <c r="AB2954" t="str">
        <f t="shared" si="461"/>
        <v/>
      </c>
      <c r="AC2954" t="str">
        <f t="shared" si="462"/>
        <v>628999007703</v>
      </c>
      <c r="AD2954" t="str">
        <f t="shared" si="463"/>
        <v>Halo+,+Visual+AI+5S+mendeteksi+Violation%3A+METALDET1-LINE+13</v>
      </c>
      <c r="AE2954" t="str">
        <f t="shared" si="464"/>
        <v>https://web.whatsapp.com/send/?phone=628999007703&amp;text=Halo+,+Visual+AI+5S+mendeteksi+Violation%3A+METALDET1-LINE+13&amp;type=phone_number&amp;app_absent=0</v>
      </c>
      <c r="AF2954" t="b">
        <f>IF(ISNA(VLOOKUP(D2954&amp;"-"&amp;AB2954, Ref_Kontak!$A:$E, 4, FALSE)), FALSE, TRUE)</f>
        <v>0</v>
      </c>
      <c r="AG2954" t="str">
        <f>_xlfn.IFNA(VLOOKUP(Z2954,Ref_Kontak!H:H,1,FALSE),"FALSE")</f>
        <v>628999007703</v>
      </c>
      <c r="AH2954" t="str">
        <f t="shared" si="465"/>
        <v>METALDET1-LINE 13</v>
      </c>
      <c r="AI2954">
        <f>IF(I2954="violation",COUNTIF($AH$1:AH2954,AH2954),0)</f>
        <v>1032</v>
      </c>
      <c r="AJ2954" t="str">
        <f t="shared" si="466"/>
        <v>violation-METALDET1</v>
      </c>
      <c r="AK2954">
        <f>IF(I2954="violation",COUNTIF($AJ$1:AJ2954,AJ2954),FALSE)</f>
        <v>2469</v>
      </c>
      <c r="AL2954">
        <f t="shared" si="467"/>
        <v>0</v>
      </c>
      <c r="AM2954">
        <f t="shared" si="468"/>
        <v>3</v>
      </c>
      <c r="AN2954" t="str">
        <f t="shared" si="469"/>
        <v>ALERT! 3 Violation founded @METALDET1</v>
      </c>
    </row>
    <row r="2955" spans="1:40">
      <c r="A2955" t="s">
        <v>120</v>
      </c>
      <c r="B2955" t="s">
        <v>121</v>
      </c>
      <c r="C2955" t="s">
        <v>1562</v>
      </c>
      <c r="D2955" t="s">
        <v>52</v>
      </c>
      <c r="E2955">
        <v>1</v>
      </c>
      <c r="G2955" t="s">
        <v>130</v>
      </c>
      <c r="I2955" t="s">
        <v>125</v>
      </c>
      <c r="Z2955" t="str">
        <f>IFERROR(MID(AA2955,FIND("-",H2955,1)+1,20),_xlfn.IFNA(VLOOKUP(F2955&amp;"-"&amp;AA2955,Ref_Kontak!$A:$E,4,FALSE),Ref_Kontak!$H$2))</f>
        <v>628999007703</v>
      </c>
      <c r="AA2955" t="str">
        <f t="shared" si="460"/>
        <v/>
      </c>
      <c r="AB2955" t="str">
        <f t="shared" si="461"/>
        <v/>
      </c>
      <c r="AC2955" t="str">
        <f t="shared" si="462"/>
        <v>628999007703</v>
      </c>
      <c r="AD2955" t="str">
        <f t="shared" si="463"/>
        <v>Halo+,+Visual+AI+5S+mendeteksi+Violation%3A+METALDET1-LINE+14</v>
      </c>
      <c r="AE2955" t="str">
        <f t="shared" si="464"/>
        <v>https://web.whatsapp.com/send/?phone=628999007703&amp;text=Halo+,+Visual+AI+5S+mendeteksi+Violation%3A+METALDET1-LINE+14&amp;type=phone_number&amp;app_absent=0</v>
      </c>
      <c r="AF2955" t="b">
        <f>IF(ISNA(VLOOKUP(D2955&amp;"-"&amp;AB2955, Ref_Kontak!$A:$E, 4, FALSE)), FALSE, TRUE)</f>
        <v>0</v>
      </c>
      <c r="AG2955" t="str">
        <f>_xlfn.IFNA(VLOOKUP(Z2955,Ref_Kontak!H:H,1,FALSE),"FALSE")</f>
        <v>628999007703</v>
      </c>
      <c r="AH2955" t="str">
        <f t="shared" si="465"/>
        <v>METALDET1-LINE 14</v>
      </c>
      <c r="AI2955">
        <f>IF(I2955="violation",COUNTIF($AH$1:AH2955,AH2955),0)</f>
        <v>215</v>
      </c>
      <c r="AJ2955" t="str">
        <f t="shared" si="466"/>
        <v>violation-METALDET1</v>
      </c>
      <c r="AK2955">
        <f>IF(I2955="violation",COUNTIF($AJ$1:AJ2955,AJ2955),FALSE)</f>
        <v>2470</v>
      </c>
      <c r="AL2955">
        <f t="shared" si="467"/>
        <v>0</v>
      </c>
      <c r="AM2955">
        <f t="shared" si="468"/>
        <v>3</v>
      </c>
      <c r="AN2955" t="str">
        <f t="shared" si="469"/>
        <v>ALERT! 3 Violation founded @METALDET1</v>
      </c>
    </row>
    <row r="2956" spans="1:40">
      <c r="A2956" t="s">
        <v>120</v>
      </c>
      <c r="B2956" t="s">
        <v>121</v>
      </c>
      <c r="C2956" t="s">
        <v>1563</v>
      </c>
      <c r="D2956" t="s">
        <v>129</v>
      </c>
      <c r="E2956">
        <v>1</v>
      </c>
      <c r="G2956" t="s">
        <v>130</v>
      </c>
      <c r="I2956" t="s">
        <v>125</v>
      </c>
      <c r="Z2956" t="str">
        <f>IFERROR(MID(AA2956,FIND("-",H2956,1)+1,20),_xlfn.IFNA(VLOOKUP(F2956&amp;"-"&amp;AA2956,Ref_Kontak!$A:$E,4,FALSE),Ref_Kontak!$H$2))</f>
        <v>628999007703</v>
      </c>
      <c r="AA2956" t="str">
        <f t="shared" si="460"/>
        <v/>
      </c>
      <c r="AB2956" t="str">
        <f t="shared" si="461"/>
        <v/>
      </c>
      <c r="AC2956" t="str">
        <f t="shared" si="462"/>
        <v>628999007703</v>
      </c>
      <c r="AD2956" t="str">
        <f t="shared" si="463"/>
        <v>Halo+,+Visual+AI+5S+mendeteksi+Violation%3A+METALDET1-LINE+8</v>
      </c>
      <c r="AE2956" t="str">
        <f t="shared" si="464"/>
        <v>https://web.whatsapp.com/send/?phone=628999007703&amp;text=Halo+,+Visual+AI+5S+mendeteksi+Violation%3A+METALDET1-LINE+8&amp;type=phone_number&amp;app_absent=0</v>
      </c>
      <c r="AF2956" t="b">
        <f>IF(ISNA(VLOOKUP(D2956&amp;"-"&amp;AB2956, Ref_Kontak!$A:$E, 4, FALSE)), FALSE, TRUE)</f>
        <v>0</v>
      </c>
      <c r="AG2956" t="str">
        <f>_xlfn.IFNA(VLOOKUP(Z2956,Ref_Kontak!H:H,1,FALSE),"FALSE")</f>
        <v>628999007703</v>
      </c>
      <c r="AH2956" t="str">
        <f t="shared" si="465"/>
        <v>METALDET1-LINE 8</v>
      </c>
      <c r="AI2956">
        <f>IF(I2956="violation",COUNTIF($AH$1:AH2956,AH2956),0)</f>
        <v>1225</v>
      </c>
      <c r="AJ2956" t="str">
        <f t="shared" si="466"/>
        <v>violation-METALDET1</v>
      </c>
      <c r="AK2956">
        <f>IF(I2956="violation",COUNTIF($AJ$1:AJ2956,AJ2956),FALSE)</f>
        <v>2471</v>
      </c>
      <c r="AL2956">
        <f t="shared" si="467"/>
        <v>0</v>
      </c>
      <c r="AM2956">
        <f t="shared" si="468"/>
        <v>3</v>
      </c>
      <c r="AN2956" t="str">
        <f t="shared" si="469"/>
        <v>ALERT! 3 Violation founded @METALDET1</v>
      </c>
    </row>
    <row r="2957" spans="1:40">
      <c r="A2957" t="s">
        <v>120</v>
      </c>
      <c r="B2957" t="s">
        <v>121</v>
      </c>
      <c r="C2957" t="s">
        <v>1564</v>
      </c>
      <c r="D2957" t="s">
        <v>589</v>
      </c>
      <c r="E2957">
        <v>1</v>
      </c>
      <c r="G2957" t="s">
        <v>130</v>
      </c>
      <c r="I2957" t="s">
        <v>125</v>
      </c>
      <c r="Z2957" t="str">
        <f>IFERROR(MID(AA2957,FIND("-",H2957,1)+1,20),_xlfn.IFNA(VLOOKUP(F2957&amp;"-"&amp;AA2957,Ref_Kontak!$A:$E,4,FALSE),Ref_Kontak!$H$2))</f>
        <v>628999007703</v>
      </c>
      <c r="AA2957" t="str">
        <f t="shared" si="460"/>
        <v/>
      </c>
      <c r="AB2957" t="str">
        <f t="shared" si="461"/>
        <v/>
      </c>
      <c r="AC2957" t="str">
        <f t="shared" si="462"/>
        <v>628999007703</v>
      </c>
      <c r="AD2957" t="str">
        <f t="shared" si="463"/>
        <v>Halo+,+Visual+AI+5S+mendeteksi+Violation%3A+METALDET1-LINE+13</v>
      </c>
      <c r="AE2957" t="str">
        <f t="shared" si="464"/>
        <v>https://web.whatsapp.com/send/?phone=628999007703&amp;text=Halo+,+Visual+AI+5S+mendeteksi+Violation%3A+METALDET1-LINE+13&amp;type=phone_number&amp;app_absent=0</v>
      </c>
      <c r="AF2957" t="b">
        <f>IF(ISNA(VLOOKUP(D2957&amp;"-"&amp;AB2957, Ref_Kontak!$A:$E, 4, FALSE)), FALSE, TRUE)</f>
        <v>0</v>
      </c>
      <c r="AG2957" t="str">
        <f>_xlfn.IFNA(VLOOKUP(Z2957,Ref_Kontak!H:H,1,FALSE),"FALSE")</f>
        <v>628999007703</v>
      </c>
      <c r="AH2957" t="str">
        <f t="shared" si="465"/>
        <v>METALDET1-LINE 13</v>
      </c>
      <c r="AI2957">
        <f>IF(I2957="violation",COUNTIF($AH$1:AH2957,AH2957),0)</f>
        <v>1033</v>
      </c>
      <c r="AJ2957" t="str">
        <f t="shared" si="466"/>
        <v>violation-METALDET1</v>
      </c>
      <c r="AK2957">
        <f>IF(I2957="violation",COUNTIF($AJ$1:AJ2957,AJ2957),FALSE)</f>
        <v>2472</v>
      </c>
      <c r="AL2957">
        <f t="shared" si="467"/>
        <v>0</v>
      </c>
      <c r="AM2957">
        <f t="shared" si="468"/>
        <v>3</v>
      </c>
      <c r="AN2957" t="str">
        <f t="shared" si="469"/>
        <v>ALERT! 3 Violation founded @METALDET1</v>
      </c>
    </row>
    <row r="2958" spans="1:40">
      <c r="A2958" t="s">
        <v>120</v>
      </c>
      <c r="B2958" t="s">
        <v>121</v>
      </c>
      <c r="C2958" t="s">
        <v>1564</v>
      </c>
      <c r="D2958" t="s">
        <v>129</v>
      </c>
      <c r="E2958">
        <v>1</v>
      </c>
      <c r="G2958" t="s">
        <v>130</v>
      </c>
      <c r="I2958" t="s">
        <v>125</v>
      </c>
      <c r="Z2958" t="str">
        <f>IFERROR(MID(AA2958,FIND("-",H2958,1)+1,20),_xlfn.IFNA(VLOOKUP(F2958&amp;"-"&amp;AA2958,Ref_Kontak!$A:$E,4,FALSE),Ref_Kontak!$H$2))</f>
        <v>628999007703</v>
      </c>
      <c r="AA2958" t="str">
        <f t="shared" si="460"/>
        <v/>
      </c>
      <c r="AB2958" t="str">
        <f t="shared" si="461"/>
        <v/>
      </c>
      <c r="AC2958" t="str">
        <f t="shared" si="462"/>
        <v>628999007703</v>
      </c>
      <c r="AD2958" t="str">
        <f t="shared" si="463"/>
        <v>Halo+,+Visual+AI+5S+mendeteksi+Violation%3A+METALDET1-LINE+8</v>
      </c>
      <c r="AE2958" t="str">
        <f t="shared" si="464"/>
        <v>https://web.whatsapp.com/send/?phone=628999007703&amp;text=Halo+,+Visual+AI+5S+mendeteksi+Violation%3A+METALDET1-LINE+8&amp;type=phone_number&amp;app_absent=0</v>
      </c>
      <c r="AF2958" t="b">
        <f>IF(ISNA(VLOOKUP(D2958&amp;"-"&amp;AB2958, Ref_Kontak!$A:$E, 4, FALSE)), FALSE, TRUE)</f>
        <v>0</v>
      </c>
      <c r="AG2958" t="str">
        <f>_xlfn.IFNA(VLOOKUP(Z2958,Ref_Kontak!H:H,1,FALSE),"FALSE")</f>
        <v>628999007703</v>
      </c>
      <c r="AH2958" t="str">
        <f t="shared" si="465"/>
        <v>METALDET1-LINE 8</v>
      </c>
      <c r="AI2958">
        <f>IF(I2958="violation",COUNTIF($AH$1:AH2958,AH2958),0)</f>
        <v>1226</v>
      </c>
      <c r="AJ2958" t="str">
        <f t="shared" si="466"/>
        <v>violation-METALDET1</v>
      </c>
      <c r="AK2958">
        <f>IF(I2958="violation",COUNTIF($AJ$1:AJ2958,AJ2958),FALSE)</f>
        <v>2473</v>
      </c>
      <c r="AL2958">
        <f t="shared" si="467"/>
        <v>0</v>
      </c>
      <c r="AM2958">
        <f t="shared" si="468"/>
        <v>3</v>
      </c>
      <c r="AN2958" t="str">
        <f t="shared" si="469"/>
        <v>ALERT! 3 Violation founded @METALDET1</v>
      </c>
    </row>
    <row r="2959" spans="1:40">
      <c r="A2959" t="s">
        <v>120</v>
      </c>
      <c r="B2959" t="s">
        <v>121</v>
      </c>
      <c r="C2959" t="s">
        <v>1564</v>
      </c>
      <c r="D2959" t="s">
        <v>52</v>
      </c>
      <c r="E2959">
        <v>1</v>
      </c>
      <c r="G2959" t="s">
        <v>130</v>
      </c>
      <c r="I2959" t="s">
        <v>125</v>
      </c>
      <c r="Z2959" t="str">
        <f>IFERROR(MID(AA2959,FIND("-",H2959,1)+1,20),_xlfn.IFNA(VLOOKUP(F2959&amp;"-"&amp;AA2959,Ref_Kontak!$A:$E,4,FALSE),Ref_Kontak!$H$2))</f>
        <v>628999007703</v>
      </c>
      <c r="AA2959" t="str">
        <f t="shared" si="460"/>
        <v/>
      </c>
      <c r="AB2959" t="str">
        <f t="shared" si="461"/>
        <v/>
      </c>
      <c r="AC2959" t="str">
        <f t="shared" si="462"/>
        <v>628999007703</v>
      </c>
      <c r="AD2959" t="str">
        <f t="shared" si="463"/>
        <v>Halo+,+Visual+AI+5S+mendeteksi+Violation%3A+METALDET1-LINE+14</v>
      </c>
      <c r="AE2959" t="str">
        <f t="shared" si="464"/>
        <v>https://web.whatsapp.com/send/?phone=628999007703&amp;text=Halo+,+Visual+AI+5S+mendeteksi+Violation%3A+METALDET1-LINE+14&amp;type=phone_number&amp;app_absent=0</v>
      </c>
      <c r="AF2959" t="b">
        <f>IF(ISNA(VLOOKUP(D2959&amp;"-"&amp;AB2959, Ref_Kontak!$A:$E, 4, FALSE)), FALSE, TRUE)</f>
        <v>0</v>
      </c>
      <c r="AG2959" t="str">
        <f>_xlfn.IFNA(VLOOKUP(Z2959,Ref_Kontak!H:H,1,FALSE),"FALSE")</f>
        <v>628999007703</v>
      </c>
      <c r="AH2959" t="str">
        <f t="shared" si="465"/>
        <v>METALDET1-LINE 14</v>
      </c>
      <c r="AI2959">
        <f>IF(I2959="violation",COUNTIF($AH$1:AH2959,AH2959),0)</f>
        <v>216</v>
      </c>
      <c r="AJ2959" t="str">
        <f t="shared" si="466"/>
        <v>violation-METALDET1</v>
      </c>
      <c r="AK2959">
        <f>IF(I2959="violation",COUNTIF($AJ$1:AJ2959,AJ2959),FALSE)</f>
        <v>2474</v>
      </c>
      <c r="AL2959">
        <f t="shared" si="467"/>
        <v>0</v>
      </c>
      <c r="AM2959">
        <f t="shared" si="468"/>
        <v>3</v>
      </c>
      <c r="AN2959" t="str">
        <f t="shared" si="469"/>
        <v>ALERT! 3 Violation founded @METALDET1</v>
      </c>
    </row>
    <row r="2960" spans="1:40">
      <c r="A2960" t="s">
        <v>120</v>
      </c>
      <c r="B2960" t="s">
        <v>121</v>
      </c>
      <c r="C2960" t="s">
        <v>1564</v>
      </c>
      <c r="D2960" t="s">
        <v>589</v>
      </c>
      <c r="E2960">
        <v>1</v>
      </c>
      <c r="G2960" t="s">
        <v>130</v>
      </c>
      <c r="I2960" t="s">
        <v>125</v>
      </c>
      <c r="Z2960" t="str">
        <f>IFERROR(MID(AA2960,FIND("-",H2960,1)+1,20),_xlfn.IFNA(VLOOKUP(F2960&amp;"-"&amp;AA2960,Ref_Kontak!$A:$E,4,FALSE),Ref_Kontak!$H$2))</f>
        <v>628999007703</v>
      </c>
      <c r="AA2960" t="str">
        <f t="shared" si="460"/>
        <v/>
      </c>
      <c r="AB2960" t="str">
        <f t="shared" si="461"/>
        <v/>
      </c>
      <c r="AC2960" t="str">
        <f t="shared" si="462"/>
        <v>628999007703</v>
      </c>
      <c r="AD2960" t="str">
        <f t="shared" si="463"/>
        <v>Halo+,+Visual+AI+5S+mendeteksi+Violation%3A+METALDET1-LINE+13</v>
      </c>
      <c r="AE2960" t="str">
        <f t="shared" si="464"/>
        <v>https://web.whatsapp.com/send/?phone=628999007703&amp;text=Halo+,+Visual+AI+5S+mendeteksi+Violation%3A+METALDET1-LINE+13&amp;type=phone_number&amp;app_absent=0</v>
      </c>
      <c r="AF2960" t="b">
        <f>IF(ISNA(VLOOKUP(D2960&amp;"-"&amp;AB2960, Ref_Kontak!$A:$E, 4, FALSE)), FALSE, TRUE)</f>
        <v>0</v>
      </c>
      <c r="AG2960" t="str">
        <f>_xlfn.IFNA(VLOOKUP(Z2960,Ref_Kontak!H:H,1,FALSE),"FALSE")</f>
        <v>628999007703</v>
      </c>
      <c r="AH2960" t="str">
        <f t="shared" si="465"/>
        <v>METALDET1-LINE 13</v>
      </c>
      <c r="AI2960">
        <f>IF(I2960="violation",COUNTIF($AH$1:AH2960,AH2960),0)</f>
        <v>1034</v>
      </c>
      <c r="AJ2960" t="str">
        <f t="shared" si="466"/>
        <v>violation-METALDET1</v>
      </c>
      <c r="AK2960">
        <f>IF(I2960="violation",COUNTIF($AJ$1:AJ2960,AJ2960),FALSE)</f>
        <v>2475</v>
      </c>
      <c r="AL2960">
        <f t="shared" si="467"/>
        <v>0</v>
      </c>
      <c r="AM2960">
        <f t="shared" si="468"/>
        <v>3</v>
      </c>
      <c r="AN2960" t="str">
        <f t="shared" si="469"/>
        <v>ALERT! 3 Violation founded @METALDET1</v>
      </c>
    </row>
    <row r="2961" spans="1:40">
      <c r="A2961" t="s">
        <v>120</v>
      </c>
      <c r="B2961" t="s">
        <v>121</v>
      </c>
      <c r="C2961" t="s">
        <v>1564</v>
      </c>
      <c r="D2961" t="s">
        <v>52</v>
      </c>
      <c r="E2961">
        <v>1</v>
      </c>
      <c r="G2961" t="s">
        <v>130</v>
      </c>
      <c r="I2961" t="s">
        <v>125</v>
      </c>
      <c r="Z2961" t="str">
        <f>IFERROR(MID(AA2961,FIND("-",H2961,1)+1,20),_xlfn.IFNA(VLOOKUP(F2961&amp;"-"&amp;AA2961,Ref_Kontak!$A:$E,4,FALSE),Ref_Kontak!$H$2))</f>
        <v>628999007703</v>
      </c>
      <c r="AA2961" t="str">
        <f t="shared" si="460"/>
        <v/>
      </c>
      <c r="AB2961" t="str">
        <f t="shared" si="461"/>
        <v/>
      </c>
      <c r="AC2961" t="str">
        <f t="shared" si="462"/>
        <v>628999007703</v>
      </c>
      <c r="AD2961" t="str">
        <f t="shared" si="463"/>
        <v>Halo+,+Visual+AI+5S+mendeteksi+Violation%3A+METALDET1-LINE+14</v>
      </c>
      <c r="AE2961" t="str">
        <f t="shared" si="464"/>
        <v>https://web.whatsapp.com/send/?phone=628999007703&amp;text=Halo+,+Visual+AI+5S+mendeteksi+Violation%3A+METALDET1-LINE+14&amp;type=phone_number&amp;app_absent=0</v>
      </c>
      <c r="AF2961" t="b">
        <f>IF(ISNA(VLOOKUP(D2961&amp;"-"&amp;AB2961, Ref_Kontak!$A:$E, 4, FALSE)), FALSE, TRUE)</f>
        <v>0</v>
      </c>
      <c r="AG2961" t="str">
        <f>_xlfn.IFNA(VLOOKUP(Z2961,Ref_Kontak!H:H,1,FALSE),"FALSE")</f>
        <v>628999007703</v>
      </c>
      <c r="AH2961" t="str">
        <f t="shared" si="465"/>
        <v>METALDET1-LINE 14</v>
      </c>
      <c r="AI2961">
        <f>IF(I2961="violation",COUNTIF($AH$1:AH2961,AH2961),0)</f>
        <v>217</v>
      </c>
      <c r="AJ2961" t="str">
        <f t="shared" si="466"/>
        <v>violation-METALDET1</v>
      </c>
      <c r="AK2961">
        <f>IF(I2961="violation",COUNTIF($AJ$1:AJ2961,AJ2961),FALSE)</f>
        <v>2476</v>
      </c>
      <c r="AL2961">
        <f t="shared" si="467"/>
        <v>0</v>
      </c>
      <c r="AM2961">
        <f t="shared" si="468"/>
        <v>3</v>
      </c>
      <c r="AN2961" t="str">
        <f t="shared" si="469"/>
        <v>ALERT! 3 Violation founded @METALDET1</v>
      </c>
    </row>
    <row r="2962" spans="1:40">
      <c r="A2962" t="s">
        <v>120</v>
      </c>
      <c r="B2962" t="s">
        <v>121</v>
      </c>
      <c r="C2962" t="s">
        <v>1565</v>
      </c>
      <c r="D2962" t="s">
        <v>129</v>
      </c>
      <c r="E2962">
        <v>1</v>
      </c>
      <c r="G2962" t="s">
        <v>130</v>
      </c>
      <c r="I2962" t="s">
        <v>125</v>
      </c>
      <c r="Z2962" t="str">
        <f>IFERROR(MID(AA2962,FIND("-",H2962,1)+1,20),_xlfn.IFNA(VLOOKUP(F2962&amp;"-"&amp;AA2962,Ref_Kontak!$A:$E,4,FALSE),Ref_Kontak!$H$2))</f>
        <v>628999007703</v>
      </c>
      <c r="AA2962" t="str">
        <f t="shared" si="460"/>
        <v/>
      </c>
      <c r="AB2962" t="str">
        <f t="shared" si="461"/>
        <v/>
      </c>
      <c r="AC2962" t="str">
        <f t="shared" si="462"/>
        <v>628999007703</v>
      </c>
      <c r="AD2962" t="str">
        <f t="shared" si="463"/>
        <v>Halo+,+Visual+AI+5S+mendeteksi+Violation%3A+METALDET1-LINE+8</v>
      </c>
      <c r="AE2962" t="str">
        <f t="shared" si="464"/>
        <v>https://web.whatsapp.com/send/?phone=628999007703&amp;text=Halo+,+Visual+AI+5S+mendeteksi+Violation%3A+METALDET1-LINE+8&amp;type=phone_number&amp;app_absent=0</v>
      </c>
      <c r="AF2962" t="b">
        <f>IF(ISNA(VLOOKUP(D2962&amp;"-"&amp;AB2962, Ref_Kontak!$A:$E, 4, FALSE)), FALSE, TRUE)</f>
        <v>0</v>
      </c>
      <c r="AG2962" t="str">
        <f>_xlfn.IFNA(VLOOKUP(Z2962,Ref_Kontak!H:H,1,FALSE),"FALSE")</f>
        <v>628999007703</v>
      </c>
      <c r="AH2962" t="str">
        <f t="shared" si="465"/>
        <v>METALDET1-LINE 8</v>
      </c>
      <c r="AI2962">
        <f>IF(I2962="violation",COUNTIF($AH$1:AH2962,AH2962),0)</f>
        <v>1227</v>
      </c>
      <c r="AJ2962" t="str">
        <f t="shared" si="466"/>
        <v>violation-METALDET1</v>
      </c>
      <c r="AK2962">
        <f>IF(I2962="violation",COUNTIF($AJ$1:AJ2962,AJ2962),FALSE)</f>
        <v>2477</v>
      </c>
      <c r="AL2962">
        <f t="shared" si="467"/>
        <v>0</v>
      </c>
      <c r="AM2962">
        <f t="shared" si="468"/>
        <v>3</v>
      </c>
      <c r="AN2962" t="str">
        <f t="shared" si="469"/>
        <v>ALERT! 3 Violation founded @METALDET1</v>
      </c>
    </row>
    <row r="2963" spans="1:40">
      <c r="A2963" t="s">
        <v>120</v>
      </c>
      <c r="B2963" t="s">
        <v>121</v>
      </c>
      <c r="C2963" t="s">
        <v>1566</v>
      </c>
      <c r="D2963" t="s">
        <v>589</v>
      </c>
      <c r="E2963">
        <v>1</v>
      </c>
      <c r="G2963" t="s">
        <v>130</v>
      </c>
      <c r="I2963" t="s">
        <v>125</v>
      </c>
      <c r="Z2963" t="str">
        <f>IFERROR(MID(AA2963,FIND("-",H2963,1)+1,20),_xlfn.IFNA(VLOOKUP(F2963&amp;"-"&amp;AA2963,Ref_Kontak!$A:$E,4,FALSE),Ref_Kontak!$H$2))</f>
        <v>628999007703</v>
      </c>
      <c r="AA2963" t="str">
        <f t="shared" si="460"/>
        <v/>
      </c>
      <c r="AB2963" t="str">
        <f t="shared" si="461"/>
        <v/>
      </c>
      <c r="AC2963" t="str">
        <f t="shared" si="462"/>
        <v>628999007703</v>
      </c>
      <c r="AD2963" t="str">
        <f t="shared" si="463"/>
        <v>Halo+,+Visual+AI+5S+mendeteksi+Violation%3A+METALDET1-LINE+13</v>
      </c>
      <c r="AE2963" t="str">
        <f t="shared" si="464"/>
        <v>https://web.whatsapp.com/send/?phone=628999007703&amp;text=Halo+,+Visual+AI+5S+mendeteksi+Violation%3A+METALDET1-LINE+13&amp;type=phone_number&amp;app_absent=0</v>
      </c>
      <c r="AF2963" t="b">
        <f>IF(ISNA(VLOOKUP(D2963&amp;"-"&amp;AB2963, Ref_Kontak!$A:$E, 4, FALSE)), FALSE, TRUE)</f>
        <v>0</v>
      </c>
      <c r="AG2963" t="str">
        <f>_xlfn.IFNA(VLOOKUP(Z2963,Ref_Kontak!H:H,1,FALSE),"FALSE")</f>
        <v>628999007703</v>
      </c>
      <c r="AH2963" t="str">
        <f t="shared" si="465"/>
        <v>METALDET1-LINE 13</v>
      </c>
      <c r="AI2963">
        <f>IF(I2963="violation",COUNTIF($AH$1:AH2963,AH2963),0)</f>
        <v>1035</v>
      </c>
      <c r="AJ2963" t="str">
        <f t="shared" si="466"/>
        <v>violation-METALDET1</v>
      </c>
      <c r="AK2963">
        <f>IF(I2963="violation",COUNTIF($AJ$1:AJ2963,AJ2963),FALSE)</f>
        <v>2478</v>
      </c>
      <c r="AL2963">
        <f t="shared" si="467"/>
        <v>0</v>
      </c>
      <c r="AM2963">
        <f t="shared" si="468"/>
        <v>3</v>
      </c>
      <c r="AN2963" t="str">
        <f t="shared" si="469"/>
        <v>ALERT! 3 Violation founded @METALDET1</v>
      </c>
    </row>
    <row r="2964" spans="1:40">
      <c r="A2964" t="s">
        <v>120</v>
      </c>
      <c r="B2964" t="s">
        <v>121</v>
      </c>
      <c r="C2964" t="s">
        <v>1566</v>
      </c>
      <c r="D2964" t="s">
        <v>129</v>
      </c>
      <c r="E2964">
        <v>1</v>
      </c>
      <c r="G2964" t="s">
        <v>130</v>
      </c>
      <c r="I2964" t="s">
        <v>125</v>
      </c>
      <c r="Z2964" t="str">
        <f>IFERROR(MID(AA2964,FIND("-",H2964,1)+1,20),_xlfn.IFNA(VLOOKUP(F2964&amp;"-"&amp;AA2964,Ref_Kontak!$A:$E,4,FALSE),Ref_Kontak!$H$2))</f>
        <v>628999007703</v>
      </c>
      <c r="AA2964" t="str">
        <f t="shared" si="460"/>
        <v/>
      </c>
      <c r="AB2964" t="str">
        <f t="shared" si="461"/>
        <v/>
      </c>
      <c r="AC2964" t="str">
        <f t="shared" si="462"/>
        <v>628999007703</v>
      </c>
      <c r="AD2964" t="str">
        <f t="shared" si="463"/>
        <v>Halo+,+Visual+AI+5S+mendeteksi+Violation%3A+METALDET1-LINE+8</v>
      </c>
      <c r="AE2964" t="str">
        <f t="shared" si="464"/>
        <v>https://web.whatsapp.com/send/?phone=628999007703&amp;text=Halo+,+Visual+AI+5S+mendeteksi+Violation%3A+METALDET1-LINE+8&amp;type=phone_number&amp;app_absent=0</v>
      </c>
      <c r="AF2964" t="b">
        <f>IF(ISNA(VLOOKUP(D2964&amp;"-"&amp;AB2964, Ref_Kontak!$A:$E, 4, FALSE)), FALSE, TRUE)</f>
        <v>0</v>
      </c>
      <c r="AG2964" t="str">
        <f>_xlfn.IFNA(VLOOKUP(Z2964,Ref_Kontak!H:H,1,FALSE),"FALSE")</f>
        <v>628999007703</v>
      </c>
      <c r="AH2964" t="str">
        <f t="shared" si="465"/>
        <v>METALDET1-LINE 8</v>
      </c>
      <c r="AI2964">
        <f>IF(I2964="violation",COUNTIF($AH$1:AH2964,AH2964),0)</f>
        <v>1228</v>
      </c>
      <c r="AJ2964" t="str">
        <f t="shared" si="466"/>
        <v>violation-METALDET1</v>
      </c>
      <c r="AK2964">
        <f>IF(I2964="violation",COUNTIF($AJ$1:AJ2964,AJ2964),FALSE)</f>
        <v>2479</v>
      </c>
      <c r="AL2964">
        <f t="shared" si="467"/>
        <v>0</v>
      </c>
      <c r="AM2964">
        <f t="shared" si="468"/>
        <v>3</v>
      </c>
      <c r="AN2964" t="str">
        <f t="shared" si="469"/>
        <v>ALERT! 3 Violation founded @METALDET1</v>
      </c>
    </row>
    <row r="2965" spans="1:40">
      <c r="A2965" t="s">
        <v>120</v>
      </c>
      <c r="B2965" t="s">
        <v>121</v>
      </c>
      <c r="C2965" t="s">
        <v>1566</v>
      </c>
      <c r="D2965" t="s">
        <v>52</v>
      </c>
      <c r="E2965">
        <v>1</v>
      </c>
      <c r="G2965" t="s">
        <v>130</v>
      </c>
      <c r="I2965" t="s">
        <v>125</v>
      </c>
      <c r="Z2965" t="str">
        <f>IFERROR(MID(AA2965,FIND("-",H2965,1)+1,20),_xlfn.IFNA(VLOOKUP(F2965&amp;"-"&amp;AA2965,Ref_Kontak!$A:$E,4,FALSE),Ref_Kontak!$H$2))</f>
        <v>628999007703</v>
      </c>
      <c r="AA2965" t="str">
        <f t="shared" si="460"/>
        <v/>
      </c>
      <c r="AB2965" t="str">
        <f t="shared" si="461"/>
        <v/>
      </c>
      <c r="AC2965" t="str">
        <f t="shared" si="462"/>
        <v>628999007703</v>
      </c>
      <c r="AD2965" t="str">
        <f t="shared" si="463"/>
        <v>Halo+,+Visual+AI+5S+mendeteksi+Violation%3A+METALDET1-LINE+14</v>
      </c>
      <c r="AE2965" t="str">
        <f t="shared" si="464"/>
        <v>https://web.whatsapp.com/send/?phone=628999007703&amp;text=Halo+,+Visual+AI+5S+mendeteksi+Violation%3A+METALDET1-LINE+14&amp;type=phone_number&amp;app_absent=0</v>
      </c>
      <c r="AF2965" t="b">
        <f>IF(ISNA(VLOOKUP(D2965&amp;"-"&amp;AB2965, Ref_Kontak!$A:$E, 4, FALSE)), FALSE, TRUE)</f>
        <v>0</v>
      </c>
      <c r="AG2965" t="str">
        <f>_xlfn.IFNA(VLOOKUP(Z2965,Ref_Kontak!H:H,1,FALSE),"FALSE")</f>
        <v>628999007703</v>
      </c>
      <c r="AH2965" t="str">
        <f t="shared" si="465"/>
        <v>METALDET1-LINE 14</v>
      </c>
      <c r="AI2965">
        <f>IF(I2965="violation",COUNTIF($AH$1:AH2965,AH2965),0)</f>
        <v>218</v>
      </c>
      <c r="AJ2965" t="str">
        <f t="shared" si="466"/>
        <v>violation-METALDET1</v>
      </c>
      <c r="AK2965">
        <f>IF(I2965="violation",COUNTIF($AJ$1:AJ2965,AJ2965),FALSE)</f>
        <v>2480</v>
      </c>
      <c r="AL2965">
        <f t="shared" si="467"/>
        <v>0</v>
      </c>
      <c r="AM2965">
        <f t="shared" si="468"/>
        <v>3</v>
      </c>
      <c r="AN2965" t="str">
        <f t="shared" si="469"/>
        <v>ALERT! 3 Violation founded @METALDET1</v>
      </c>
    </row>
    <row r="2966" spans="1:40">
      <c r="A2966" t="s">
        <v>120</v>
      </c>
      <c r="B2966" t="s">
        <v>121</v>
      </c>
      <c r="C2966" t="s">
        <v>1566</v>
      </c>
      <c r="D2966" t="s">
        <v>52</v>
      </c>
      <c r="E2966">
        <v>1</v>
      </c>
      <c r="G2966" t="s">
        <v>130</v>
      </c>
      <c r="I2966" t="s">
        <v>125</v>
      </c>
      <c r="Z2966" t="str">
        <f>IFERROR(MID(AA2966,FIND("-",H2966,1)+1,20),_xlfn.IFNA(VLOOKUP(F2966&amp;"-"&amp;AA2966,Ref_Kontak!$A:$E,4,FALSE),Ref_Kontak!$H$2))</f>
        <v>628999007703</v>
      </c>
      <c r="AA2966" t="str">
        <f t="shared" si="460"/>
        <v/>
      </c>
      <c r="AB2966" t="str">
        <f t="shared" si="461"/>
        <v/>
      </c>
      <c r="AC2966" t="str">
        <f t="shared" si="462"/>
        <v>628999007703</v>
      </c>
      <c r="AD2966" t="str">
        <f t="shared" si="463"/>
        <v>Halo+,+Visual+AI+5S+mendeteksi+Violation%3A+METALDET1-LINE+14</v>
      </c>
      <c r="AE2966" t="str">
        <f t="shared" si="464"/>
        <v>https://web.whatsapp.com/send/?phone=628999007703&amp;text=Halo+,+Visual+AI+5S+mendeteksi+Violation%3A+METALDET1-LINE+14&amp;type=phone_number&amp;app_absent=0</v>
      </c>
      <c r="AF2966" t="b">
        <f>IF(ISNA(VLOOKUP(D2966&amp;"-"&amp;AB2966, Ref_Kontak!$A:$E, 4, FALSE)), FALSE, TRUE)</f>
        <v>0</v>
      </c>
      <c r="AG2966" t="str">
        <f>_xlfn.IFNA(VLOOKUP(Z2966,Ref_Kontak!H:H,1,FALSE),"FALSE")</f>
        <v>628999007703</v>
      </c>
      <c r="AH2966" t="str">
        <f t="shared" si="465"/>
        <v>METALDET1-LINE 14</v>
      </c>
      <c r="AI2966">
        <f>IF(I2966="violation",COUNTIF($AH$1:AH2966,AH2966),0)</f>
        <v>219</v>
      </c>
      <c r="AJ2966" t="str">
        <f t="shared" si="466"/>
        <v>violation-METALDET1</v>
      </c>
      <c r="AK2966">
        <f>IF(I2966="violation",COUNTIF($AJ$1:AJ2966,AJ2966),FALSE)</f>
        <v>2481</v>
      </c>
      <c r="AL2966">
        <f t="shared" si="467"/>
        <v>0</v>
      </c>
      <c r="AM2966">
        <f t="shared" si="468"/>
        <v>3</v>
      </c>
      <c r="AN2966" t="str">
        <f t="shared" si="469"/>
        <v>ALERT! 3 Violation founded @METALDET1</v>
      </c>
    </row>
    <row r="2967" spans="1:40">
      <c r="A2967" t="s">
        <v>120</v>
      </c>
      <c r="B2967" t="s">
        <v>121</v>
      </c>
      <c r="C2967" t="s">
        <v>1567</v>
      </c>
      <c r="D2967" t="s">
        <v>129</v>
      </c>
      <c r="E2967">
        <v>1</v>
      </c>
      <c r="G2967" t="s">
        <v>130</v>
      </c>
      <c r="I2967" t="s">
        <v>125</v>
      </c>
      <c r="Z2967" t="str">
        <f>IFERROR(MID(AA2967,FIND("-",H2967,1)+1,20),_xlfn.IFNA(VLOOKUP(F2967&amp;"-"&amp;AA2967,Ref_Kontak!$A:$E,4,FALSE),Ref_Kontak!$H$2))</f>
        <v>628999007703</v>
      </c>
      <c r="AA2967" t="str">
        <f t="shared" si="460"/>
        <v/>
      </c>
      <c r="AB2967" t="str">
        <f t="shared" si="461"/>
        <v/>
      </c>
      <c r="AC2967" t="str">
        <f t="shared" si="462"/>
        <v>628999007703</v>
      </c>
      <c r="AD2967" t="str">
        <f t="shared" si="463"/>
        <v>Halo+,+Visual+AI+5S+mendeteksi+Violation%3A+METALDET1-LINE+8</v>
      </c>
      <c r="AE2967" t="str">
        <f t="shared" si="464"/>
        <v>https://web.whatsapp.com/send/?phone=628999007703&amp;text=Halo+,+Visual+AI+5S+mendeteksi+Violation%3A+METALDET1-LINE+8&amp;type=phone_number&amp;app_absent=0</v>
      </c>
      <c r="AF2967" t="b">
        <f>IF(ISNA(VLOOKUP(D2967&amp;"-"&amp;AB2967, Ref_Kontak!$A:$E, 4, FALSE)), FALSE, TRUE)</f>
        <v>0</v>
      </c>
      <c r="AG2967" t="str">
        <f>_xlfn.IFNA(VLOOKUP(Z2967,Ref_Kontak!H:H,1,FALSE),"FALSE")</f>
        <v>628999007703</v>
      </c>
      <c r="AH2967" t="str">
        <f t="shared" si="465"/>
        <v>METALDET1-LINE 8</v>
      </c>
      <c r="AI2967">
        <f>IF(I2967="violation",COUNTIF($AH$1:AH2967,AH2967),0)</f>
        <v>1229</v>
      </c>
      <c r="AJ2967" t="str">
        <f t="shared" si="466"/>
        <v>violation-METALDET1</v>
      </c>
      <c r="AK2967">
        <f>IF(I2967="violation",COUNTIF($AJ$1:AJ2967,AJ2967),FALSE)</f>
        <v>2482</v>
      </c>
      <c r="AL2967">
        <f t="shared" si="467"/>
        <v>0</v>
      </c>
      <c r="AM2967">
        <f t="shared" si="468"/>
        <v>3</v>
      </c>
      <c r="AN2967" t="str">
        <f t="shared" si="469"/>
        <v>ALERT! 3 Violation founded @METALDET1</v>
      </c>
    </row>
    <row r="2968" spans="1:40">
      <c r="A2968" t="s">
        <v>120</v>
      </c>
      <c r="B2968" t="s">
        <v>121</v>
      </c>
      <c r="C2968" t="s">
        <v>1567</v>
      </c>
      <c r="D2968" t="s">
        <v>589</v>
      </c>
      <c r="E2968">
        <v>1</v>
      </c>
      <c r="G2968" t="s">
        <v>130</v>
      </c>
      <c r="I2968" t="s">
        <v>125</v>
      </c>
      <c r="Z2968" t="str">
        <f>IFERROR(MID(AA2968,FIND("-",H2968,1)+1,20),_xlfn.IFNA(VLOOKUP(F2968&amp;"-"&amp;AA2968,Ref_Kontak!$A:$E,4,FALSE),Ref_Kontak!$H$2))</f>
        <v>628999007703</v>
      </c>
      <c r="AA2968" t="str">
        <f t="shared" si="460"/>
        <v/>
      </c>
      <c r="AB2968" t="str">
        <f t="shared" si="461"/>
        <v/>
      </c>
      <c r="AC2968" t="str">
        <f t="shared" si="462"/>
        <v>628999007703</v>
      </c>
      <c r="AD2968" t="str">
        <f t="shared" si="463"/>
        <v>Halo+,+Visual+AI+5S+mendeteksi+Violation%3A+METALDET1-LINE+13</v>
      </c>
      <c r="AE2968" t="str">
        <f t="shared" si="464"/>
        <v>https://web.whatsapp.com/send/?phone=628999007703&amp;text=Halo+,+Visual+AI+5S+mendeteksi+Violation%3A+METALDET1-LINE+13&amp;type=phone_number&amp;app_absent=0</v>
      </c>
      <c r="AF2968" t="b">
        <f>IF(ISNA(VLOOKUP(D2968&amp;"-"&amp;AB2968, Ref_Kontak!$A:$E, 4, FALSE)), FALSE, TRUE)</f>
        <v>0</v>
      </c>
      <c r="AG2968" t="str">
        <f>_xlfn.IFNA(VLOOKUP(Z2968,Ref_Kontak!H:H,1,FALSE),"FALSE")</f>
        <v>628999007703</v>
      </c>
      <c r="AH2968" t="str">
        <f t="shared" si="465"/>
        <v>METALDET1-LINE 13</v>
      </c>
      <c r="AI2968">
        <f>IF(I2968="violation",COUNTIF($AH$1:AH2968,AH2968),0)</f>
        <v>1036</v>
      </c>
      <c r="AJ2968" t="str">
        <f t="shared" si="466"/>
        <v>violation-METALDET1</v>
      </c>
      <c r="AK2968">
        <f>IF(I2968="violation",COUNTIF($AJ$1:AJ2968,AJ2968),FALSE)</f>
        <v>2483</v>
      </c>
      <c r="AL2968">
        <f t="shared" si="467"/>
        <v>0</v>
      </c>
      <c r="AM2968">
        <f t="shared" si="468"/>
        <v>3</v>
      </c>
      <c r="AN2968" t="str">
        <f t="shared" si="469"/>
        <v>ALERT! 3 Violation founded @METALDET1</v>
      </c>
    </row>
    <row r="2969" spans="1:40">
      <c r="A2969" t="s">
        <v>120</v>
      </c>
      <c r="B2969" t="s">
        <v>121</v>
      </c>
      <c r="C2969" t="s">
        <v>1567</v>
      </c>
      <c r="D2969" t="s">
        <v>52</v>
      </c>
      <c r="E2969">
        <v>1</v>
      </c>
      <c r="G2969" t="s">
        <v>130</v>
      </c>
      <c r="I2969" t="s">
        <v>125</v>
      </c>
      <c r="Z2969" t="str">
        <f>IFERROR(MID(AA2969,FIND("-",H2969,1)+1,20),_xlfn.IFNA(VLOOKUP(F2969&amp;"-"&amp;AA2969,Ref_Kontak!$A:$E,4,FALSE),Ref_Kontak!$H$2))</f>
        <v>628999007703</v>
      </c>
      <c r="AA2969" t="str">
        <f t="shared" si="460"/>
        <v/>
      </c>
      <c r="AB2969" t="str">
        <f t="shared" si="461"/>
        <v/>
      </c>
      <c r="AC2969" t="str">
        <f t="shared" si="462"/>
        <v>628999007703</v>
      </c>
      <c r="AD2969" t="str">
        <f t="shared" si="463"/>
        <v>Halo+,+Visual+AI+5S+mendeteksi+Violation%3A+METALDET1-LINE+14</v>
      </c>
      <c r="AE2969" t="str">
        <f t="shared" si="464"/>
        <v>https://web.whatsapp.com/send/?phone=628999007703&amp;text=Halo+,+Visual+AI+5S+mendeteksi+Violation%3A+METALDET1-LINE+14&amp;type=phone_number&amp;app_absent=0</v>
      </c>
      <c r="AF2969" t="b">
        <f>IF(ISNA(VLOOKUP(D2969&amp;"-"&amp;AB2969, Ref_Kontak!$A:$E, 4, FALSE)), FALSE, TRUE)</f>
        <v>0</v>
      </c>
      <c r="AG2969" t="str">
        <f>_xlfn.IFNA(VLOOKUP(Z2969,Ref_Kontak!H:H,1,FALSE),"FALSE")</f>
        <v>628999007703</v>
      </c>
      <c r="AH2969" t="str">
        <f t="shared" si="465"/>
        <v>METALDET1-LINE 14</v>
      </c>
      <c r="AI2969">
        <f>IF(I2969="violation",COUNTIF($AH$1:AH2969,AH2969),0)</f>
        <v>220</v>
      </c>
      <c r="AJ2969" t="str">
        <f t="shared" si="466"/>
        <v>violation-METALDET1</v>
      </c>
      <c r="AK2969">
        <f>IF(I2969="violation",COUNTIF($AJ$1:AJ2969,AJ2969),FALSE)</f>
        <v>2484</v>
      </c>
      <c r="AL2969">
        <f t="shared" si="467"/>
        <v>0</v>
      </c>
      <c r="AM2969">
        <f t="shared" si="468"/>
        <v>3</v>
      </c>
      <c r="AN2969" t="str">
        <f t="shared" si="469"/>
        <v>ALERT! 3 Violation founded @METALDET1</v>
      </c>
    </row>
    <row r="2970" spans="1:40">
      <c r="A2970" t="s">
        <v>120</v>
      </c>
      <c r="B2970" t="s">
        <v>121</v>
      </c>
      <c r="C2970" t="s">
        <v>1568</v>
      </c>
      <c r="D2970" t="s">
        <v>129</v>
      </c>
      <c r="E2970">
        <v>1</v>
      </c>
      <c r="G2970" t="s">
        <v>130</v>
      </c>
      <c r="I2970" t="s">
        <v>125</v>
      </c>
      <c r="Z2970" t="str">
        <f>IFERROR(MID(AA2970,FIND("-",H2970,1)+1,20),_xlfn.IFNA(VLOOKUP(F2970&amp;"-"&amp;AA2970,Ref_Kontak!$A:$E,4,FALSE),Ref_Kontak!$H$2))</f>
        <v>628999007703</v>
      </c>
      <c r="AA2970" t="str">
        <f t="shared" si="460"/>
        <v/>
      </c>
      <c r="AB2970" t="str">
        <f t="shared" si="461"/>
        <v/>
      </c>
      <c r="AC2970" t="str">
        <f t="shared" si="462"/>
        <v>628999007703</v>
      </c>
      <c r="AD2970" t="str">
        <f t="shared" si="463"/>
        <v>Halo+,+Visual+AI+5S+mendeteksi+Violation%3A+METALDET1-LINE+8</v>
      </c>
      <c r="AE2970" t="str">
        <f t="shared" si="464"/>
        <v>https://web.whatsapp.com/send/?phone=628999007703&amp;text=Halo+,+Visual+AI+5S+mendeteksi+Violation%3A+METALDET1-LINE+8&amp;type=phone_number&amp;app_absent=0</v>
      </c>
      <c r="AF2970" t="b">
        <f>IF(ISNA(VLOOKUP(D2970&amp;"-"&amp;AB2970, Ref_Kontak!$A:$E, 4, FALSE)), FALSE, TRUE)</f>
        <v>0</v>
      </c>
      <c r="AG2970" t="str">
        <f>_xlfn.IFNA(VLOOKUP(Z2970,Ref_Kontak!H:H,1,FALSE),"FALSE")</f>
        <v>628999007703</v>
      </c>
      <c r="AH2970" t="str">
        <f t="shared" si="465"/>
        <v>METALDET1-LINE 8</v>
      </c>
      <c r="AI2970">
        <f>IF(I2970="violation",COUNTIF($AH$1:AH2970,AH2970),0)</f>
        <v>1230</v>
      </c>
      <c r="AJ2970" t="str">
        <f t="shared" si="466"/>
        <v>violation-METALDET1</v>
      </c>
      <c r="AK2970">
        <f>IF(I2970="violation",COUNTIF($AJ$1:AJ2970,AJ2970),FALSE)</f>
        <v>2485</v>
      </c>
      <c r="AL2970">
        <f t="shared" si="467"/>
        <v>0</v>
      </c>
      <c r="AM2970">
        <f t="shared" si="468"/>
        <v>3</v>
      </c>
      <c r="AN2970" t="str">
        <f t="shared" si="469"/>
        <v>ALERT! 3 Violation founded @METALDET1</v>
      </c>
    </row>
    <row r="2971" spans="1:40">
      <c r="A2971" t="s">
        <v>120</v>
      </c>
      <c r="B2971" t="s">
        <v>121</v>
      </c>
      <c r="C2971" t="s">
        <v>1569</v>
      </c>
      <c r="D2971" t="s">
        <v>589</v>
      </c>
      <c r="E2971">
        <v>1</v>
      </c>
      <c r="G2971" t="s">
        <v>130</v>
      </c>
      <c r="I2971" t="s">
        <v>125</v>
      </c>
      <c r="Z2971" t="str">
        <f>IFERROR(MID(AA2971,FIND("-",H2971,1)+1,20),_xlfn.IFNA(VLOOKUP(F2971&amp;"-"&amp;AA2971,Ref_Kontak!$A:$E,4,FALSE),Ref_Kontak!$H$2))</f>
        <v>628999007703</v>
      </c>
      <c r="AA2971" t="str">
        <f t="shared" si="460"/>
        <v/>
      </c>
      <c r="AB2971" t="str">
        <f t="shared" si="461"/>
        <v/>
      </c>
      <c r="AC2971" t="str">
        <f t="shared" si="462"/>
        <v>628999007703</v>
      </c>
      <c r="AD2971" t="str">
        <f t="shared" si="463"/>
        <v>Halo+,+Visual+AI+5S+mendeteksi+Violation%3A+METALDET1-LINE+13</v>
      </c>
      <c r="AE2971" t="str">
        <f t="shared" si="464"/>
        <v>https://web.whatsapp.com/send/?phone=628999007703&amp;text=Halo+,+Visual+AI+5S+mendeteksi+Violation%3A+METALDET1-LINE+13&amp;type=phone_number&amp;app_absent=0</v>
      </c>
      <c r="AF2971" t="b">
        <f>IF(ISNA(VLOOKUP(D2971&amp;"-"&amp;AB2971, Ref_Kontak!$A:$E, 4, FALSE)), FALSE, TRUE)</f>
        <v>0</v>
      </c>
      <c r="AG2971" t="str">
        <f>_xlfn.IFNA(VLOOKUP(Z2971,Ref_Kontak!H:H,1,FALSE),"FALSE")</f>
        <v>628999007703</v>
      </c>
      <c r="AH2971" t="str">
        <f t="shared" si="465"/>
        <v>METALDET1-LINE 13</v>
      </c>
      <c r="AI2971">
        <f>IF(I2971="violation",COUNTIF($AH$1:AH2971,AH2971),0)</f>
        <v>1037</v>
      </c>
      <c r="AJ2971" t="str">
        <f t="shared" si="466"/>
        <v>violation-METALDET1</v>
      </c>
      <c r="AK2971">
        <f>IF(I2971="violation",COUNTIF($AJ$1:AJ2971,AJ2971),FALSE)</f>
        <v>2486</v>
      </c>
      <c r="AL2971">
        <f t="shared" si="467"/>
        <v>0</v>
      </c>
      <c r="AM2971">
        <f t="shared" si="468"/>
        <v>3</v>
      </c>
      <c r="AN2971" t="str">
        <f t="shared" si="469"/>
        <v>ALERT! 3 Violation founded @METALDET1</v>
      </c>
    </row>
    <row r="2972" spans="1:40">
      <c r="A2972" t="s">
        <v>120</v>
      </c>
      <c r="B2972" t="s">
        <v>121</v>
      </c>
      <c r="C2972" t="s">
        <v>1569</v>
      </c>
      <c r="D2972" t="s">
        <v>129</v>
      </c>
      <c r="E2972">
        <v>1</v>
      </c>
      <c r="G2972" t="s">
        <v>130</v>
      </c>
      <c r="I2972" t="s">
        <v>125</v>
      </c>
      <c r="Z2972" t="str">
        <f>IFERROR(MID(AA2972,FIND("-",H2972,1)+1,20),_xlfn.IFNA(VLOOKUP(F2972&amp;"-"&amp;AA2972,Ref_Kontak!$A:$E,4,FALSE),Ref_Kontak!$H$2))</f>
        <v>628999007703</v>
      </c>
      <c r="AA2972" t="str">
        <f t="shared" si="460"/>
        <v/>
      </c>
      <c r="AB2972" t="str">
        <f t="shared" si="461"/>
        <v/>
      </c>
      <c r="AC2972" t="str">
        <f t="shared" si="462"/>
        <v>628999007703</v>
      </c>
      <c r="AD2972" t="str">
        <f t="shared" si="463"/>
        <v>Halo+,+Visual+AI+5S+mendeteksi+Violation%3A+METALDET1-LINE+8</v>
      </c>
      <c r="AE2972" t="str">
        <f t="shared" si="464"/>
        <v>https://web.whatsapp.com/send/?phone=628999007703&amp;text=Halo+,+Visual+AI+5S+mendeteksi+Violation%3A+METALDET1-LINE+8&amp;type=phone_number&amp;app_absent=0</v>
      </c>
      <c r="AF2972" t="b">
        <f>IF(ISNA(VLOOKUP(D2972&amp;"-"&amp;AB2972, Ref_Kontak!$A:$E, 4, FALSE)), FALSE, TRUE)</f>
        <v>0</v>
      </c>
      <c r="AG2972" t="str">
        <f>_xlfn.IFNA(VLOOKUP(Z2972,Ref_Kontak!H:H,1,FALSE),"FALSE")</f>
        <v>628999007703</v>
      </c>
      <c r="AH2972" t="str">
        <f t="shared" si="465"/>
        <v>METALDET1-LINE 8</v>
      </c>
      <c r="AI2972">
        <f>IF(I2972="violation",COUNTIF($AH$1:AH2972,AH2972),0)</f>
        <v>1231</v>
      </c>
      <c r="AJ2972" t="str">
        <f t="shared" si="466"/>
        <v>violation-METALDET1</v>
      </c>
      <c r="AK2972">
        <f>IF(I2972="violation",COUNTIF($AJ$1:AJ2972,AJ2972),FALSE)</f>
        <v>2487</v>
      </c>
      <c r="AL2972">
        <f t="shared" si="467"/>
        <v>0</v>
      </c>
      <c r="AM2972">
        <f t="shared" si="468"/>
        <v>3</v>
      </c>
      <c r="AN2972" t="str">
        <f t="shared" si="469"/>
        <v>ALERT! 3 Violation founded @METALDET1</v>
      </c>
    </row>
    <row r="2973" spans="1:40">
      <c r="A2973" t="s">
        <v>120</v>
      </c>
      <c r="B2973" t="s">
        <v>121</v>
      </c>
      <c r="C2973" t="s">
        <v>1569</v>
      </c>
      <c r="D2973" t="s">
        <v>52</v>
      </c>
      <c r="E2973">
        <v>1</v>
      </c>
      <c r="G2973" t="s">
        <v>130</v>
      </c>
      <c r="I2973" t="s">
        <v>125</v>
      </c>
      <c r="Z2973" t="str">
        <f>IFERROR(MID(AA2973,FIND("-",H2973,1)+1,20),_xlfn.IFNA(VLOOKUP(F2973&amp;"-"&amp;AA2973,Ref_Kontak!$A:$E,4,FALSE),Ref_Kontak!$H$2))</f>
        <v>628999007703</v>
      </c>
      <c r="AA2973" t="str">
        <f t="shared" si="460"/>
        <v/>
      </c>
      <c r="AB2973" t="str">
        <f t="shared" si="461"/>
        <v/>
      </c>
      <c r="AC2973" t="str">
        <f t="shared" si="462"/>
        <v>628999007703</v>
      </c>
      <c r="AD2973" t="str">
        <f t="shared" si="463"/>
        <v>Halo+,+Visual+AI+5S+mendeteksi+Violation%3A+METALDET1-LINE+14</v>
      </c>
      <c r="AE2973" t="str">
        <f t="shared" si="464"/>
        <v>https://web.whatsapp.com/send/?phone=628999007703&amp;text=Halo+,+Visual+AI+5S+mendeteksi+Violation%3A+METALDET1-LINE+14&amp;type=phone_number&amp;app_absent=0</v>
      </c>
      <c r="AF2973" t="b">
        <f>IF(ISNA(VLOOKUP(D2973&amp;"-"&amp;AB2973, Ref_Kontak!$A:$E, 4, FALSE)), FALSE, TRUE)</f>
        <v>0</v>
      </c>
      <c r="AG2973" t="str">
        <f>_xlfn.IFNA(VLOOKUP(Z2973,Ref_Kontak!H:H,1,FALSE),"FALSE")</f>
        <v>628999007703</v>
      </c>
      <c r="AH2973" t="str">
        <f t="shared" si="465"/>
        <v>METALDET1-LINE 14</v>
      </c>
      <c r="AI2973">
        <f>IF(I2973="violation",COUNTIF($AH$1:AH2973,AH2973),0)</f>
        <v>221</v>
      </c>
      <c r="AJ2973" t="str">
        <f t="shared" si="466"/>
        <v>violation-METALDET1</v>
      </c>
      <c r="AK2973">
        <f>IF(I2973="violation",COUNTIF($AJ$1:AJ2973,AJ2973),FALSE)</f>
        <v>2488</v>
      </c>
      <c r="AL2973">
        <f t="shared" si="467"/>
        <v>0</v>
      </c>
      <c r="AM2973">
        <f t="shared" si="468"/>
        <v>3</v>
      </c>
      <c r="AN2973" t="str">
        <f t="shared" si="469"/>
        <v>ALERT! 3 Violation founded @METALDET1</v>
      </c>
    </row>
    <row r="2974" spans="1:40">
      <c r="A2974" t="s">
        <v>120</v>
      </c>
      <c r="B2974" t="s">
        <v>121</v>
      </c>
      <c r="C2974" t="s">
        <v>1569</v>
      </c>
      <c r="D2974" t="s">
        <v>589</v>
      </c>
      <c r="E2974">
        <v>1</v>
      </c>
      <c r="G2974" t="s">
        <v>130</v>
      </c>
      <c r="I2974" t="s">
        <v>125</v>
      </c>
      <c r="Z2974" t="str">
        <f>IFERROR(MID(AA2974,FIND("-",H2974,1)+1,20),_xlfn.IFNA(VLOOKUP(F2974&amp;"-"&amp;AA2974,Ref_Kontak!$A:$E,4,FALSE),Ref_Kontak!$H$2))</f>
        <v>628999007703</v>
      </c>
      <c r="AA2974" t="str">
        <f t="shared" si="460"/>
        <v/>
      </c>
      <c r="AB2974" t="str">
        <f t="shared" si="461"/>
        <v/>
      </c>
      <c r="AC2974" t="str">
        <f t="shared" si="462"/>
        <v>628999007703</v>
      </c>
      <c r="AD2974" t="str">
        <f t="shared" si="463"/>
        <v>Halo+,+Visual+AI+5S+mendeteksi+Violation%3A+METALDET1-LINE+13</v>
      </c>
      <c r="AE2974" t="str">
        <f t="shared" si="464"/>
        <v>https://web.whatsapp.com/send/?phone=628999007703&amp;text=Halo+,+Visual+AI+5S+mendeteksi+Violation%3A+METALDET1-LINE+13&amp;type=phone_number&amp;app_absent=0</v>
      </c>
      <c r="AF2974" t="b">
        <f>IF(ISNA(VLOOKUP(D2974&amp;"-"&amp;AB2974, Ref_Kontak!$A:$E, 4, FALSE)), FALSE, TRUE)</f>
        <v>0</v>
      </c>
      <c r="AG2974" t="str">
        <f>_xlfn.IFNA(VLOOKUP(Z2974,Ref_Kontak!H:H,1,FALSE),"FALSE")</f>
        <v>628999007703</v>
      </c>
      <c r="AH2974" t="str">
        <f t="shared" si="465"/>
        <v>METALDET1-LINE 13</v>
      </c>
      <c r="AI2974">
        <f>IF(I2974="violation",COUNTIF($AH$1:AH2974,AH2974),0)</f>
        <v>1038</v>
      </c>
      <c r="AJ2974" t="str">
        <f t="shared" si="466"/>
        <v>violation-METALDET1</v>
      </c>
      <c r="AK2974">
        <f>IF(I2974="violation",COUNTIF($AJ$1:AJ2974,AJ2974),FALSE)</f>
        <v>2489</v>
      </c>
      <c r="AL2974">
        <f t="shared" si="467"/>
        <v>0</v>
      </c>
      <c r="AM2974">
        <f t="shared" si="468"/>
        <v>3</v>
      </c>
      <c r="AN2974" t="str">
        <f t="shared" si="469"/>
        <v>ALERT! 3 Violation founded @METALDET1</v>
      </c>
    </row>
    <row r="2975" spans="1:40">
      <c r="A2975" t="s">
        <v>120</v>
      </c>
      <c r="B2975" t="s">
        <v>121</v>
      </c>
      <c r="C2975" t="s">
        <v>1569</v>
      </c>
      <c r="D2975" t="s">
        <v>52</v>
      </c>
      <c r="E2975">
        <v>1</v>
      </c>
      <c r="G2975" t="s">
        <v>130</v>
      </c>
      <c r="I2975" t="s">
        <v>125</v>
      </c>
      <c r="Z2975" t="str">
        <f>IFERROR(MID(AA2975,FIND("-",H2975,1)+1,20),_xlfn.IFNA(VLOOKUP(F2975&amp;"-"&amp;AA2975,Ref_Kontak!$A:$E,4,FALSE),Ref_Kontak!$H$2))</f>
        <v>628999007703</v>
      </c>
      <c r="AA2975" t="str">
        <f t="shared" si="460"/>
        <v/>
      </c>
      <c r="AB2975" t="str">
        <f t="shared" si="461"/>
        <v/>
      </c>
      <c r="AC2975" t="str">
        <f t="shared" si="462"/>
        <v>628999007703</v>
      </c>
      <c r="AD2975" t="str">
        <f t="shared" si="463"/>
        <v>Halo+,+Visual+AI+5S+mendeteksi+Violation%3A+METALDET1-LINE+14</v>
      </c>
      <c r="AE2975" t="str">
        <f t="shared" si="464"/>
        <v>https://web.whatsapp.com/send/?phone=628999007703&amp;text=Halo+,+Visual+AI+5S+mendeteksi+Violation%3A+METALDET1-LINE+14&amp;type=phone_number&amp;app_absent=0</v>
      </c>
      <c r="AF2975" t="b">
        <f>IF(ISNA(VLOOKUP(D2975&amp;"-"&amp;AB2975, Ref_Kontak!$A:$E, 4, FALSE)), FALSE, TRUE)</f>
        <v>0</v>
      </c>
      <c r="AG2975" t="str">
        <f>_xlfn.IFNA(VLOOKUP(Z2975,Ref_Kontak!H:H,1,FALSE),"FALSE")</f>
        <v>628999007703</v>
      </c>
      <c r="AH2975" t="str">
        <f t="shared" si="465"/>
        <v>METALDET1-LINE 14</v>
      </c>
      <c r="AI2975">
        <f>IF(I2975="violation",COUNTIF($AH$1:AH2975,AH2975),0)</f>
        <v>222</v>
      </c>
      <c r="AJ2975" t="str">
        <f t="shared" si="466"/>
        <v>violation-METALDET1</v>
      </c>
      <c r="AK2975">
        <f>IF(I2975="violation",COUNTIF($AJ$1:AJ2975,AJ2975),FALSE)</f>
        <v>2490</v>
      </c>
      <c r="AL2975">
        <f t="shared" si="467"/>
        <v>0</v>
      </c>
      <c r="AM2975">
        <f t="shared" si="468"/>
        <v>3</v>
      </c>
      <c r="AN2975" t="str">
        <f t="shared" si="469"/>
        <v>ALERT! 3 Violation founded @METALDET1</v>
      </c>
    </row>
    <row r="2976" spans="1:40">
      <c r="A2976" t="s">
        <v>120</v>
      </c>
      <c r="B2976" t="s">
        <v>121</v>
      </c>
      <c r="C2976" t="s">
        <v>1570</v>
      </c>
      <c r="D2976" t="s">
        <v>129</v>
      </c>
      <c r="E2976">
        <v>1</v>
      </c>
      <c r="G2976" t="s">
        <v>130</v>
      </c>
      <c r="I2976" t="s">
        <v>125</v>
      </c>
      <c r="Z2976" t="str">
        <f>IFERROR(MID(AA2976,FIND("-",H2976,1)+1,20),_xlfn.IFNA(VLOOKUP(F2976&amp;"-"&amp;AA2976,Ref_Kontak!$A:$E,4,FALSE),Ref_Kontak!$H$2))</f>
        <v>628999007703</v>
      </c>
      <c r="AA2976" t="str">
        <f t="shared" si="460"/>
        <v/>
      </c>
      <c r="AB2976" t="str">
        <f t="shared" si="461"/>
        <v/>
      </c>
      <c r="AC2976" t="str">
        <f t="shared" si="462"/>
        <v>628999007703</v>
      </c>
      <c r="AD2976" t="str">
        <f t="shared" si="463"/>
        <v>Halo+,+Visual+AI+5S+mendeteksi+Violation%3A+METALDET1-LINE+8</v>
      </c>
      <c r="AE2976" t="str">
        <f t="shared" si="464"/>
        <v>https://web.whatsapp.com/send/?phone=628999007703&amp;text=Halo+,+Visual+AI+5S+mendeteksi+Violation%3A+METALDET1-LINE+8&amp;type=phone_number&amp;app_absent=0</v>
      </c>
      <c r="AF2976" t="b">
        <f>IF(ISNA(VLOOKUP(D2976&amp;"-"&amp;AB2976, Ref_Kontak!$A:$E, 4, FALSE)), FALSE, TRUE)</f>
        <v>0</v>
      </c>
      <c r="AG2976" t="str">
        <f>_xlfn.IFNA(VLOOKUP(Z2976,Ref_Kontak!H:H,1,FALSE),"FALSE")</f>
        <v>628999007703</v>
      </c>
      <c r="AH2976" t="str">
        <f t="shared" si="465"/>
        <v>METALDET1-LINE 8</v>
      </c>
      <c r="AI2976">
        <f>IF(I2976="violation",COUNTIF($AH$1:AH2976,AH2976),0)</f>
        <v>1232</v>
      </c>
      <c r="AJ2976" t="str">
        <f t="shared" si="466"/>
        <v>violation-METALDET1</v>
      </c>
      <c r="AK2976">
        <f>IF(I2976="violation",COUNTIF($AJ$1:AJ2976,AJ2976),FALSE)</f>
        <v>2491</v>
      </c>
      <c r="AL2976">
        <f t="shared" si="467"/>
        <v>0</v>
      </c>
      <c r="AM2976">
        <f t="shared" si="468"/>
        <v>3</v>
      </c>
      <c r="AN2976" t="str">
        <f t="shared" si="469"/>
        <v>ALERT! 3 Violation founded @METALDET1</v>
      </c>
    </row>
    <row r="2977" spans="1:40">
      <c r="A2977" t="s">
        <v>120</v>
      </c>
      <c r="B2977" t="s">
        <v>121</v>
      </c>
      <c r="C2977" t="s">
        <v>1571</v>
      </c>
      <c r="D2977" t="s">
        <v>589</v>
      </c>
      <c r="E2977">
        <v>1</v>
      </c>
      <c r="G2977" t="s">
        <v>130</v>
      </c>
      <c r="I2977" t="s">
        <v>125</v>
      </c>
      <c r="Z2977" t="str">
        <f>IFERROR(MID(AA2977,FIND("-",H2977,1)+1,20),_xlfn.IFNA(VLOOKUP(F2977&amp;"-"&amp;AA2977,Ref_Kontak!$A:$E,4,FALSE),Ref_Kontak!$H$2))</f>
        <v>628999007703</v>
      </c>
      <c r="AA2977" t="str">
        <f t="shared" si="460"/>
        <v/>
      </c>
      <c r="AB2977" t="str">
        <f t="shared" si="461"/>
        <v/>
      </c>
      <c r="AC2977" t="str">
        <f t="shared" si="462"/>
        <v>628999007703</v>
      </c>
      <c r="AD2977" t="str">
        <f t="shared" si="463"/>
        <v>Halo+,+Visual+AI+5S+mendeteksi+Violation%3A+METALDET1-LINE+13</v>
      </c>
      <c r="AE2977" t="str">
        <f t="shared" si="464"/>
        <v>https://web.whatsapp.com/send/?phone=628999007703&amp;text=Halo+,+Visual+AI+5S+mendeteksi+Violation%3A+METALDET1-LINE+13&amp;type=phone_number&amp;app_absent=0</v>
      </c>
      <c r="AF2977" t="b">
        <f>IF(ISNA(VLOOKUP(D2977&amp;"-"&amp;AB2977, Ref_Kontak!$A:$E, 4, FALSE)), FALSE, TRUE)</f>
        <v>0</v>
      </c>
      <c r="AG2977" t="str">
        <f>_xlfn.IFNA(VLOOKUP(Z2977,Ref_Kontak!H:H,1,FALSE),"FALSE")</f>
        <v>628999007703</v>
      </c>
      <c r="AH2977" t="str">
        <f t="shared" si="465"/>
        <v>METALDET1-LINE 13</v>
      </c>
      <c r="AI2977">
        <f>IF(I2977="violation",COUNTIF($AH$1:AH2977,AH2977),0)</f>
        <v>1039</v>
      </c>
      <c r="AJ2977" t="str">
        <f t="shared" si="466"/>
        <v>violation-METALDET1</v>
      </c>
      <c r="AK2977">
        <f>IF(I2977="violation",COUNTIF($AJ$1:AJ2977,AJ2977),FALSE)</f>
        <v>2492</v>
      </c>
      <c r="AL2977">
        <f t="shared" si="467"/>
        <v>0</v>
      </c>
      <c r="AM2977">
        <f t="shared" si="468"/>
        <v>3</v>
      </c>
      <c r="AN2977" t="str">
        <f t="shared" si="469"/>
        <v>ALERT! 3 Violation founded @METALDET1</v>
      </c>
    </row>
    <row r="2978" spans="1:40">
      <c r="A2978" t="s">
        <v>120</v>
      </c>
      <c r="B2978" t="s">
        <v>121</v>
      </c>
      <c r="C2978" t="s">
        <v>1571</v>
      </c>
      <c r="D2978" t="s">
        <v>129</v>
      </c>
      <c r="E2978">
        <v>1</v>
      </c>
      <c r="G2978" t="s">
        <v>130</v>
      </c>
      <c r="I2978" t="s">
        <v>125</v>
      </c>
      <c r="Z2978" t="str">
        <f>IFERROR(MID(AA2978,FIND("-",H2978,1)+1,20),_xlfn.IFNA(VLOOKUP(F2978&amp;"-"&amp;AA2978,Ref_Kontak!$A:$E,4,FALSE),Ref_Kontak!$H$2))</f>
        <v>628999007703</v>
      </c>
      <c r="AA2978" t="str">
        <f t="shared" si="460"/>
        <v/>
      </c>
      <c r="AB2978" t="str">
        <f t="shared" si="461"/>
        <v/>
      </c>
      <c r="AC2978" t="str">
        <f t="shared" si="462"/>
        <v>628999007703</v>
      </c>
      <c r="AD2978" t="str">
        <f t="shared" si="463"/>
        <v>Halo+,+Visual+AI+5S+mendeteksi+Violation%3A+METALDET1-LINE+8</v>
      </c>
      <c r="AE2978" t="str">
        <f t="shared" si="464"/>
        <v>https://web.whatsapp.com/send/?phone=628999007703&amp;text=Halo+,+Visual+AI+5S+mendeteksi+Violation%3A+METALDET1-LINE+8&amp;type=phone_number&amp;app_absent=0</v>
      </c>
      <c r="AF2978" t="b">
        <f>IF(ISNA(VLOOKUP(D2978&amp;"-"&amp;AB2978, Ref_Kontak!$A:$E, 4, FALSE)), FALSE, TRUE)</f>
        <v>0</v>
      </c>
      <c r="AG2978" t="str">
        <f>_xlfn.IFNA(VLOOKUP(Z2978,Ref_Kontak!H:H,1,FALSE),"FALSE")</f>
        <v>628999007703</v>
      </c>
      <c r="AH2978" t="str">
        <f t="shared" si="465"/>
        <v>METALDET1-LINE 8</v>
      </c>
      <c r="AI2978">
        <f>IF(I2978="violation",COUNTIF($AH$1:AH2978,AH2978),0)</f>
        <v>1233</v>
      </c>
      <c r="AJ2978" t="str">
        <f t="shared" si="466"/>
        <v>violation-METALDET1</v>
      </c>
      <c r="AK2978">
        <f>IF(I2978="violation",COUNTIF($AJ$1:AJ2978,AJ2978),FALSE)</f>
        <v>2493</v>
      </c>
      <c r="AL2978">
        <f t="shared" si="467"/>
        <v>0</v>
      </c>
      <c r="AM2978">
        <f t="shared" si="468"/>
        <v>3</v>
      </c>
      <c r="AN2978" t="str">
        <f t="shared" si="469"/>
        <v>ALERT! 3 Violation founded @METALDET1</v>
      </c>
    </row>
    <row r="2979" spans="1:40">
      <c r="A2979" t="s">
        <v>120</v>
      </c>
      <c r="B2979" t="s">
        <v>121</v>
      </c>
      <c r="C2979" t="s">
        <v>1571</v>
      </c>
      <c r="D2979" t="s">
        <v>52</v>
      </c>
      <c r="E2979">
        <v>1</v>
      </c>
      <c r="G2979" t="s">
        <v>130</v>
      </c>
      <c r="I2979" t="s">
        <v>125</v>
      </c>
      <c r="Z2979" t="str">
        <f>IFERROR(MID(AA2979,FIND("-",H2979,1)+1,20),_xlfn.IFNA(VLOOKUP(F2979&amp;"-"&amp;AA2979,Ref_Kontak!$A:$E,4,FALSE),Ref_Kontak!$H$2))</f>
        <v>628999007703</v>
      </c>
      <c r="AA2979" t="str">
        <f t="shared" si="460"/>
        <v/>
      </c>
      <c r="AB2979" t="str">
        <f t="shared" si="461"/>
        <v/>
      </c>
      <c r="AC2979" t="str">
        <f t="shared" si="462"/>
        <v>628999007703</v>
      </c>
      <c r="AD2979" t="str">
        <f t="shared" si="463"/>
        <v>Halo+,+Visual+AI+5S+mendeteksi+Violation%3A+METALDET1-LINE+14</v>
      </c>
      <c r="AE2979" t="str">
        <f t="shared" si="464"/>
        <v>https://web.whatsapp.com/send/?phone=628999007703&amp;text=Halo+,+Visual+AI+5S+mendeteksi+Violation%3A+METALDET1-LINE+14&amp;type=phone_number&amp;app_absent=0</v>
      </c>
      <c r="AF2979" t="b">
        <f>IF(ISNA(VLOOKUP(D2979&amp;"-"&amp;AB2979, Ref_Kontak!$A:$E, 4, FALSE)), FALSE, TRUE)</f>
        <v>0</v>
      </c>
      <c r="AG2979" t="str">
        <f>_xlfn.IFNA(VLOOKUP(Z2979,Ref_Kontak!H:H,1,FALSE),"FALSE")</f>
        <v>628999007703</v>
      </c>
      <c r="AH2979" t="str">
        <f t="shared" si="465"/>
        <v>METALDET1-LINE 14</v>
      </c>
      <c r="AI2979">
        <f>IF(I2979="violation",COUNTIF($AH$1:AH2979,AH2979),0)</f>
        <v>223</v>
      </c>
      <c r="AJ2979" t="str">
        <f t="shared" si="466"/>
        <v>violation-METALDET1</v>
      </c>
      <c r="AK2979">
        <f>IF(I2979="violation",COUNTIF($AJ$1:AJ2979,AJ2979),FALSE)</f>
        <v>2494</v>
      </c>
      <c r="AL2979">
        <f t="shared" si="467"/>
        <v>0</v>
      </c>
      <c r="AM2979">
        <f t="shared" si="468"/>
        <v>3</v>
      </c>
      <c r="AN2979" t="str">
        <f t="shared" si="469"/>
        <v>ALERT! 3 Violation founded @METALDET1</v>
      </c>
    </row>
    <row r="2980" spans="1:40">
      <c r="A2980" t="s">
        <v>120</v>
      </c>
      <c r="B2980" t="s">
        <v>121</v>
      </c>
      <c r="C2980" t="s">
        <v>1571</v>
      </c>
      <c r="D2980" t="s">
        <v>589</v>
      </c>
      <c r="E2980">
        <v>1</v>
      </c>
      <c r="G2980" t="s">
        <v>130</v>
      </c>
      <c r="I2980" t="s">
        <v>125</v>
      </c>
      <c r="Z2980" t="str">
        <f>IFERROR(MID(AA2980,FIND("-",H2980,1)+1,20),_xlfn.IFNA(VLOOKUP(F2980&amp;"-"&amp;AA2980,Ref_Kontak!$A:$E,4,FALSE),Ref_Kontak!$H$2))</f>
        <v>628999007703</v>
      </c>
      <c r="AA2980" t="str">
        <f t="shared" si="460"/>
        <v/>
      </c>
      <c r="AB2980" t="str">
        <f t="shared" si="461"/>
        <v/>
      </c>
      <c r="AC2980" t="str">
        <f t="shared" si="462"/>
        <v>628999007703</v>
      </c>
      <c r="AD2980" t="str">
        <f t="shared" si="463"/>
        <v>Halo+,+Visual+AI+5S+mendeteksi+Violation%3A+METALDET1-LINE+13</v>
      </c>
      <c r="AE2980" t="str">
        <f t="shared" si="464"/>
        <v>https://web.whatsapp.com/send/?phone=628999007703&amp;text=Halo+,+Visual+AI+5S+mendeteksi+Violation%3A+METALDET1-LINE+13&amp;type=phone_number&amp;app_absent=0</v>
      </c>
      <c r="AF2980" t="b">
        <f>IF(ISNA(VLOOKUP(D2980&amp;"-"&amp;AB2980, Ref_Kontak!$A:$E, 4, FALSE)), FALSE, TRUE)</f>
        <v>0</v>
      </c>
      <c r="AG2980" t="str">
        <f>_xlfn.IFNA(VLOOKUP(Z2980,Ref_Kontak!H:H,1,FALSE),"FALSE")</f>
        <v>628999007703</v>
      </c>
      <c r="AH2980" t="str">
        <f t="shared" si="465"/>
        <v>METALDET1-LINE 13</v>
      </c>
      <c r="AI2980">
        <f>IF(I2980="violation",COUNTIF($AH$1:AH2980,AH2980),0)</f>
        <v>1040</v>
      </c>
      <c r="AJ2980" t="str">
        <f t="shared" si="466"/>
        <v>violation-METALDET1</v>
      </c>
      <c r="AK2980">
        <f>IF(I2980="violation",COUNTIF($AJ$1:AJ2980,AJ2980),FALSE)</f>
        <v>2495</v>
      </c>
      <c r="AL2980">
        <f t="shared" si="467"/>
        <v>0</v>
      </c>
      <c r="AM2980">
        <f t="shared" si="468"/>
        <v>3</v>
      </c>
      <c r="AN2980" t="str">
        <f t="shared" si="469"/>
        <v>ALERT! 3 Violation founded @METALDET1</v>
      </c>
    </row>
    <row r="2981" spans="1:40">
      <c r="A2981" t="s">
        <v>120</v>
      </c>
      <c r="B2981" t="s">
        <v>121</v>
      </c>
      <c r="C2981" t="s">
        <v>1571</v>
      </c>
      <c r="D2981" t="s">
        <v>52</v>
      </c>
      <c r="E2981">
        <v>1</v>
      </c>
      <c r="G2981" t="s">
        <v>130</v>
      </c>
      <c r="I2981" t="s">
        <v>125</v>
      </c>
      <c r="Z2981" t="str">
        <f>IFERROR(MID(AA2981,FIND("-",H2981,1)+1,20),_xlfn.IFNA(VLOOKUP(F2981&amp;"-"&amp;AA2981,Ref_Kontak!$A:$E,4,FALSE),Ref_Kontak!$H$2))</f>
        <v>628999007703</v>
      </c>
      <c r="AA2981" t="str">
        <f t="shared" si="460"/>
        <v/>
      </c>
      <c r="AB2981" t="str">
        <f t="shared" si="461"/>
        <v/>
      </c>
      <c r="AC2981" t="str">
        <f t="shared" si="462"/>
        <v>628999007703</v>
      </c>
      <c r="AD2981" t="str">
        <f t="shared" si="463"/>
        <v>Halo+,+Visual+AI+5S+mendeteksi+Violation%3A+METALDET1-LINE+14</v>
      </c>
      <c r="AE2981" t="str">
        <f t="shared" si="464"/>
        <v>https://web.whatsapp.com/send/?phone=628999007703&amp;text=Halo+,+Visual+AI+5S+mendeteksi+Violation%3A+METALDET1-LINE+14&amp;type=phone_number&amp;app_absent=0</v>
      </c>
      <c r="AF2981" t="b">
        <f>IF(ISNA(VLOOKUP(D2981&amp;"-"&amp;AB2981, Ref_Kontak!$A:$E, 4, FALSE)), FALSE, TRUE)</f>
        <v>0</v>
      </c>
      <c r="AG2981" t="str">
        <f>_xlfn.IFNA(VLOOKUP(Z2981,Ref_Kontak!H:H,1,FALSE),"FALSE")</f>
        <v>628999007703</v>
      </c>
      <c r="AH2981" t="str">
        <f t="shared" si="465"/>
        <v>METALDET1-LINE 14</v>
      </c>
      <c r="AI2981">
        <f>IF(I2981="violation",COUNTIF($AH$1:AH2981,AH2981),0)</f>
        <v>224</v>
      </c>
      <c r="AJ2981" t="str">
        <f t="shared" si="466"/>
        <v>violation-METALDET1</v>
      </c>
      <c r="AK2981">
        <f>IF(I2981="violation",COUNTIF($AJ$1:AJ2981,AJ2981),FALSE)</f>
        <v>2496</v>
      </c>
      <c r="AL2981">
        <f t="shared" si="467"/>
        <v>0</v>
      </c>
      <c r="AM2981">
        <f t="shared" si="468"/>
        <v>3</v>
      </c>
      <c r="AN2981" t="str">
        <f t="shared" si="469"/>
        <v>ALERT! 3 Violation founded @METALDET1</v>
      </c>
    </row>
    <row r="2982" spans="1:40">
      <c r="A2982" t="s">
        <v>120</v>
      </c>
      <c r="B2982" t="s">
        <v>121</v>
      </c>
      <c r="C2982" t="s">
        <v>1572</v>
      </c>
      <c r="D2982" t="s">
        <v>129</v>
      </c>
      <c r="E2982">
        <v>1</v>
      </c>
      <c r="G2982" t="s">
        <v>130</v>
      </c>
      <c r="I2982" t="s">
        <v>125</v>
      </c>
      <c r="Z2982" t="str">
        <f>IFERROR(MID(AA2982,FIND("-",H2982,1)+1,20),_xlfn.IFNA(VLOOKUP(F2982&amp;"-"&amp;AA2982,Ref_Kontak!$A:$E,4,FALSE),Ref_Kontak!$H$2))</f>
        <v>628999007703</v>
      </c>
      <c r="AA2982" t="str">
        <f t="shared" si="460"/>
        <v/>
      </c>
      <c r="AB2982" t="str">
        <f t="shared" si="461"/>
        <v/>
      </c>
      <c r="AC2982" t="str">
        <f t="shared" si="462"/>
        <v>628999007703</v>
      </c>
      <c r="AD2982" t="str">
        <f t="shared" si="463"/>
        <v>Halo+,+Visual+AI+5S+mendeteksi+Violation%3A+METALDET1-LINE+8</v>
      </c>
      <c r="AE2982" t="str">
        <f t="shared" si="464"/>
        <v>https://web.whatsapp.com/send/?phone=628999007703&amp;text=Halo+,+Visual+AI+5S+mendeteksi+Violation%3A+METALDET1-LINE+8&amp;type=phone_number&amp;app_absent=0</v>
      </c>
      <c r="AF2982" t="b">
        <f>IF(ISNA(VLOOKUP(D2982&amp;"-"&amp;AB2982, Ref_Kontak!$A:$E, 4, FALSE)), FALSE, TRUE)</f>
        <v>0</v>
      </c>
      <c r="AG2982" t="str">
        <f>_xlfn.IFNA(VLOOKUP(Z2982,Ref_Kontak!H:H,1,FALSE),"FALSE")</f>
        <v>628999007703</v>
      </c>
      <c r="AH2982" t="str">
        <f t="shared" si="465"/>
        <v>METALDET1-LINE 8</v>
      </c>
      <c r="AI2982">
        <f>IF(I2982="violation",COUNTIF($AH$1:AH2982,AH2982),0)</f>
        <v>1234</v>
      </c>
      <c r="AJ2982" t="str">
        <f t="shared" si="466"/>
        <v>violation-METALDET1</v>
      </c>
      <c r="AK2982">
        <f>IF(I2982="violation",COUNTIF($AJ$1:AJ2982,AJ2982),FALSE)</f>
        <v>2497</v>
      </c>
      <c r="AL2982">
        <f t="shared" si="467"/>
        <v>0</v>
      </c>
      <c r="AM2982">
        <f t="shared" si="468"/>
        <v>3</v>
      </c>
      <c r="AN2982" t="str">
        <f t="shared" si="469"/>
        <v>ALERT! 3 Violation founded @METALDET1</v>
      </c>
    </row>
    <row r="2983" spans="1:40">
      <c r="A2983" t="s">
        <v>120</v>
      </c>
      <c r="B2983" t="s">
        <v>121</v>
      </c>
      <c r="C2983" t="s">
        <v>1572</v>
      </c>
      <c r="D2983" t="s">
        <v>589</v>
      </c>
      <c r="E2983">
        <v>1</v>
      </c>
      <c r="G2983" t="s">
        <v>130</v>
      </c>
      <c r="I2983" t="s">
        <v>125</v>
      </c>
      <c r="Z2983" t="str">
        <f>IFERROR(MID(AA2983,FIND("-",H2983,1)+1,20),_xlfn.IFNA(VLOOKUP(F2983&amp;"-"&amp;AA2983,Ref_Kontak!$A:$E,4,FALSE),Ref_Kontak!$H$2))</f>
        <v>628999007703</v>
      </c>
      <c r="AA2983" t="str">
        <f t="shared" si="460"/>
        <v/>
      </c>
      <c r="AB2983" t="str">
        <f t="shared" si="461"/>
        <v/>
      </c>
      <c r="AC2983" t="str">
        <f t="shared" si="462"/>
        <v>628999007703</v>
      </c>
      <c r="AD2983" t="str">
        <f t="shared" si="463"/>
        <v>Halo+,+Visual+AI+5S+mendeteksi+Violation%3A+METALDET1-LINE+13</v>
      </c>
      <c r="AE2983" t="str">
        <f t="shared" si="464"/>
        <v>https://web.whatsapp.com/send/?phone=628999007703&amp;text=Halo+,+Visual+AI+5S+mendeteksi+Violation%3A+METALDET1-LINE+13&amp;type=phone_number&amp;app_absent=0</v>
      </c>
      <c r="AF2983" t="b">
        <f>IF(ISNA(VLOOKUP(D2983&amp;"-"&amp;AB2983, Ref_Kontak!$A:$E, 4, FALSE)), FALSE, TRUE)</f>
        <v>0</v>
      </c>
      <c r="AG2983" t="str">
        <f>_xlfn.IFNA(VLOOKUP(Z2983,Ref_Kontak!H:H,1,FALSE),"FALSE")</f>
        <v>628999007703</v>
      </c>
      <c r="AH2983" t="str">
        <f t="shared" si="465"/>
        <v>METALDET1-LINE 13</v>
      </c>
      <c r="AI2983">
        <f>IF(I2983="violation",COUNTIF($AH$1:AH2983,AH2983),0)</f>
        <v>1041</v>
      </c>
      <c r="AJ2983" t="str">
        <f t="shared" si="466"/>
        <v>violation-METALDET1</v>
      </c>
      <c r="AK2983">
        <f>IF(I2983="violation",COUNTIF($AJ$1:AJ2983,AJ2983),FALSE)</f>
        <v>2498</v>
      </c>
      <c r="AL2983">
        <f t="shared" si="467"/>
        <v>0</v>
      </c>
      <c r="AM2983">
        <f t="shared" si="468"/>
        <v>3</v>
      </c>
      <c r="AN2983" t="str">
        <f t="shared" si="469"/>
        <v>ALERT! 3 Violation founded @METALDET1</v>
      </c>
    </row>
    <row r="2984" spans="1:40">
      <c r="A2984" t="s">
        <v>120</v>
      </c>
      <c r="B2984" t="s">
        <v>121</v>
      </c>
      <c r="C2984" t="s">
        <v>1572</v>
      </c>
      <c r="D2984" t="s">
        <v>52</v>
      </c>
      <c r="E2984">
        <v>1</v>
      </c>
      <c r="G2984" t="s">
        <v>130</v>
      </c>
      <c r="I2984" t="s">
        <v>125</v>
      </c>
      <c r="Z2984" t="str">
        <f>IFERROR(MID(AA2984,FIND("-",H2984,1)+1,20),_xlfn.IFNA(VLOOKUP(F2984&amp;"-"&amp;AA2984,Ref_Kontak!$A:$E,4,FALSE),Ref_Kontak!$H$2))</f>
        <v>628999007703</v>
      </c>
      <c r="AA2984" t="str">
        <f t="shared" si="460"/>
        <v/>
      </c>
      <c r="AB2984" t="str">
        <f t="shared" si="461"/>
        <v/>
      </c>
      <c r="AC2984" t="str">
        <f t="shared" si="462"/>
        <v>628999007703</v>
      </c>
      <c r="AD2984" t="str">
        <f t="shared" si="463"/>
        <v>Halo+,+Visual+AI+5S+mendeteksi+Violation%3A+METALDET1-LINE+14</v>
      </c>
      <c r="AE2984" t="str">
        <f t="shared" si="464"/>
        <v>https://web.whatsapp.com/send/?phone=628999007703&amp;text=Halo+,+Visual+AI+5S+mendeteksi+Violation%3A+METALDET1-LINE+14&amp;type=phone_number&amp;app_absent=0</v>
      </c>
      <c r="AF2984" t="b">
        <f>IF(ISNA(VLOOKUP(D2984&amp;"-"&amp;AB2984, Ref_Kontak!$A:$E, 4, FALSE)), FALSE, TRUE)</f>
        <v>0</v>
      </c>
      <c r="AG2984" t="str">
        <f>_xlfn.IFNA(VLOOKUP(Z2984,Ref_Kontak!H:H,1,FALSE),"FALSE")</f>
        <v>628999007703</v>
      </c>
      <c r="AH2984" t="str">
        <f t="shared" si="465"/>
        <v>METALDET1-LINE 14</v>
      </c>
      <c r="AI2984">
        <f>IF(I2984="violation",COUNTIF($AH$1:AH2984,AH2984),0)</f>
        <v>225</v>
      </c>
      <c r="AJ2984" t="str">
        <f t="shared" si="466"/>
        <v>violation-METALDET1</v>
      </c>
      <c r="AK2984">
        <f>IF(I2984="violation",COUNTIF($AJ$1:AJ2984,AJ2984),FALSE)</f>
        <v>2499</v>
      </c>
      <c r="AL2984">
        <f t="shared" si="467"/>
        <v>0</v>
      </c>
      <c r="AM2984">
        <f t="shared" si="468"/>
        <v>3</v>
      </c>
      <c r="AN2984" t="str">
        <f t="shared" si="469"/>
        <v>ALERT! 3 Violation founded @METALDET1</v>
      </c>
    </row>
    <row r="2985" spans="1:40">
      <c r="A2985" t="s">
        <v>120</v>
      </c>
      <c r="B2985" t="s">
        <v>121</v>
      </c>
      <c r="C2985" t="s">
        <v>1573</v>
      </c>
      <c r="D2985" t="s">
        <v>129</v>
      </c>
      <c r="E2985">
        <v>1</v>
      </c>
      <c r="G2985" t="s">
        <v>130</v>
      </c>
      <c r="I2985" t="s">
        <v>125</v>
      </c>
      <c r="Z2985" t="str">
        <f>IFERROR(MID(AA2985,FIND("-",H2985,1)+1,20),_xlfn.IFNA(VLOOKUP(F2985&amp;"-"&amp;AA2985,Ref_Kontak!$A:$E,4,FALSE),Ref_Kontak!$H$2))</f>
        <v>628999007703</v>
      </c>
      <c r="AA2985" t="str">
        <f t="shared" si="460"/>
        <v/>
      </c>
      <c r="AB2985" t="str">
        <f t="shared" si="461"/>
        <v/>
      </c>
      <c r="AC2985" t="str">
        <f t="shared" si="462"/>
        <v>628999007703</v>
      </c>
      <c r="AD2985" t="str">
        <f t="shared" si="463"/>
        <v>Halo+,+Visual+AI+5S+mendeteksi+Violation%3A+METALDET1-LINE+8</v>
      </c>
      <c r="AE2985" t="str">
        <f t="shared" si="464"/>
        <v>https://web.whatsapp.com/send/?phone=628999007703&amp;text=Halo+,+Visual+AI+5S+mendeteksi+Violation%3A+METALDET1-LINE+8&amp;type=phone_number&amp;app_absent=0</v>
      </c>
      <c r="AF2985" t="b">
        <f>IF(ISNA(VLOOKUP(D2985&amp;"-"&amp;AB2985, Ref_Kontak!$A:$E, 4, FALSE)), FALSE, TRUE)</f>
        <v>0</v>
      </c>
      <c r="AG2985" t="str">
        <f>_xlfn.IFNA(VLOOKUP(Z2985,Ref_Kontak!H:H,1,FALSE),"FALSE")</f>
        <v>628999007703</v>
      </c>
      <c r="AH2985" t="str">
        <f t="shared" si="465"/>
        <v>METALDET1-LINE 8</v>
      </c>
      <c r="AI2985">
        <f>IF(I2985="violation",COUNTIF($AH$1:AH2985,AH2985),0)</f>
        <v>1235</v>
      </c>
      <c r="AJ2985" t="str">
        <f t="shared" si="466"/>
        <v>violation-METALDET1</v>
      </c>
      <c r="AK2985">
        <f>IF(I2985="violation",COUNTIF($AJ$1:AJ2985,AJ2985),FALSE)</f>
        <v>2500</v>
      </c>
      <c r="AL2985">
        <f t="shared" si="467"/>
        <v>0</v>
      </c>
      <c r="AM2985">
        <f t="shared" si="468"/>
        <v>3</v>
      </c>
      <c r="AN2985" t="str">
        <f t="shared" si="469"/>
        <v>ALERT! 3 Violation founded @METALDET1</v>
      </c>
    </row>
    <row r="2986" spans="1:40">
      <c r="A2986" t="s">
        <v>120</v>
      </c>
      <c r="B2986" t="s">
        <v>121</v>
      </c>
      <c r="C2986" t="s">
        <v>1574</v>
      </c>
      <c r="D2986" t="s">
        <v>589</v>
      </c>
      <c r="E2986">
        <v>1</v>
      </c>
      <c r="G2986" t="s">
        <v>130</v>
      </c>
      <c r="I2986" t="s">
        <v>125</v>
      </c>
      <c r="Z2986" t="str">
        <f>IFERROR(MID(AA2986,FIND("-",H2986,1)+1,20),_xlfn.IFNA(VLOOKUP(F2986&amp;"-"&amp;AA2986,Ref_Kontak!$A:$E,4,FALSE),Ref_Kontak!$H$2))</f>
        <v>628999007703</v>
      </c>
      <c r="AA2986" t="str">
        <f t="shared" si="460"/>
        <v/>
      </c>
      <c r="AB2986" t="str">
        <f t="shared" si="461"/>
        <v/>
      </c>
      <c r="AC2986" t="str">
        <f t="shared" si="462"/>
        <v>628999007703</v>
      </c>
      <c r="AD2986" t="str">
        <f t="shared" si="463"/>
        <v>Halo+,+Visual+AI+5S+mendeteksi+Violation%3A+METALDET1-LINE+13</v>
      </c>
      <c r="AE2986" t="str">
        <f t="shared" si="464"/>
        <v>https://web.whatsapp.com/send/?phone=628999007703&amp;text=Halo+,+Visual+AI+5S+mendeteksi+Violation%3A+METALDET1-LINE+13&amp;type=phone_number&amp;app_absent=0</v>
      </c>
      <c r="AF2986" t="b">
        <f>IF(ISNA(VLOOKUP(D2986&amp;"-"&amp;AB2986, Ref_Kontak!$A:$E, 4, FALSE)), FALSE, TRUE)</f>
        <v>0</v>
      </c>
      <c r="AG2986" t="str">
        <f>_xlfn.IFNA(VLOOKUP(Z2986,Ref_Kontak!H:H,1,FALSE),"FALSE")</f>
        <v>628999007703</v>
      </c>
      <c r="AH2986" t="str">
        <f t="shared" si="465"/>
        <v>METALDET1-LINE 13</v>
      </c>
      <c r="AI2986">
        <f>IF(I2986="violation",COUNTIF($AH$1:AH2986,AH2986),0)</f>
        <v>1042</v>
      </c>
      <c r="AJ2986" t="str">
        <f t="shared" si="466"/>
        <v>violation-METALDET1</v>
      </c>
      <c r="AK2986">
        <f>IF(I2986="violation",COUNTIF($AJ$1:AJ2986,AJ2986),FALSE)</f>
        <v>2501</v>
      </c>
      <c r="AL2986">
        <f t="shared" si="467"/>
        <v>0</v>
      </c>
      <c r="AM2986">
        <f t="shared" si="468"/>
        <v>3</v>
      </c>
      <c r="AN2986" t="str">
        <f t="shared" si="469"/>
        <v>ALERT! 3 Violation founded @METALDET1</v>
      </c>
    </row>
    <row r="2987" spans="1:40">
      <c r="A2987" t="s">
        <v>120</v>
      </c>
      <c r="B2987" t="s">
        <v>121</v>
      </c>
      <c r="C2987" t="s">
        <v>1574</v>
      </c>
      <c r="D2987" t="s">
        <v>129</v>
      </c>
      <c r="E2987">
        <v>1</v>
      </c>
      <c r="G2987" t="s">
        <v>130</v>
      </c>
      <c r="I2987" t="s">
        <v>125</v>
      </c>
      <c r="Z2987" t="str">
        <f>IFERROR(MID(AA2987,FIND("-",H2987,1)+1,20),_xlfn.IFNA(VLOOKUP(F2987&amp;"-"&amp;AA2987,Ref_Kontak!$A:$E,4,FALSE),Ref_Kontak!$H$2))</f>
        <v>628999007703</v>
      </c>
      <c r="AA2987" t="str">
        <f t="shared" si="460"/>
        <v/>
      </c>
      <c r="AB2987" t="str">
        <f t="shared" si="461"/>
        <v/>
      </c>
      <c r="AC2987" t="str">
        <f t="shared" si="462"/>
        <v>628999007703</v>
      </c>
      <c r="AD2987" t="str">
        <f t="shared" si="463"/>
        <v>Halo+,+Visual+AI+5S+mendeteksi+Violation%3A+METALDET1-LINE+8</v>
      </c>
      <c r="AE2987" t="str">
        <f t="shared" si="464"/>
        <v>https://web.whatsapp.com/send/?phone=628999007703&amp;text=Halo+,+Visual+AI+5S+mendeteksi+Violation%3A+METALDET1-LINE+8&amp;type=phone_number&amp;app_absent=0</v>
      </c>
      <c r="AF2987" t="b">
        <f>IF(ISNA(VLOOKUP(D2987&amp;"-"&amp;AB2987, Ref_Kontak!$A:$E, 4, FALSE)), FALSE, TRUE)</f>
        <v>0</v>
      </c>
      <c r="AG2987" t="str">
        <f>_xlfn.IFNA(VLOOKUP(Z2987,Ref_Kontak!H:H,1,FALSE),"FALSE")</f>
        <v>628999007703</v>
      </c>
      <c r="AH2987" t="str">
        <f t="shared" si="465"/>
        <v>METALDET1-LINE 8</v>
      </c>
      <c r="AI2987">
        <f>IF(I2987="violation",COUNTIF($AH$1:AH2987,AH2987),0)</f>
        <v>1236</v>
      </c>
      <c r="AJ2987" t="str">
        <f t="shared" si="466"/>
        <v>violation-METALDET1</v>
      </c>
      <c r="AK2987">
        <f>IF(I2987="violation",COUNTIF($AJ$1:AJ2987,AJ2987),FALSE)</f>
        <v>2502</v>
      </c>
      <c r="AL2987">
        <f t="shared" si="467"/>
        <v>0</v>
      </c>
      <c r="AM2987">
        <f t="shared" si="468"/>
        <v>3</v>
      </c>
      <c r="AN2987" t="str">
        <f t="shared" si="469"/>
        <v>ALERT! 3 Violation founded @METALDET1</v>
      </c>
    </row>
    <row r="2988" spans="1:40">
      <c r="A2988" t="s">
        <v>120</v>
      </c>
      <c r="B2988" t="s">
        <v>121</v>
      </c>
      <c r="C2988" t="s">
        <v>1574</v>
      </c>
      <c r="D2988" t="s">
        <v>52</v>
      </c>
      <c r="E2988">
        <v>1</v>
      </c>
      <c r="G2988" t="s">
        <v>130</v>
      </c>
      <c r="I2988" t="s">
        <v>125</v>
      </c>
      <c r="Z2988" t="str">
        <f>IFERROR(MID(AA2988,FIND("-",H2988,1)+1,20),_xlfn.IFNA(VLOOKUP(F2988&amp;"-"&amp;AA2988,Ref_Kontak!$A:$E,4,FALSE),Ref_Kontak!$H$2))</f>
        <v>628999007703</v>
      </c>
      <c r="AA2988" t="str">
        <f t="shared" si="460"/>
        <v/>
      </c>
      <c r="AB2988" t="str">
        <f t="shared" si="461"/>
        <v/>
      </c>
      <c r="AC2988" t="str">
        <f t="shared" si="462"/>
        <v>628999007703</v>
      </c>
      <c r="AD2988" t="str">
        <f t="shared" si="463"/>
        <v>Halo+,+Visual+AI+5S+mendeteksi+Violation%3A+METALDET1-LINE+14</v>
      </c>
      <c r="AE2988" t="str">
        <f t="shared" si="464"/>
        <v>https://web.whatsapp.com/send/?phone=628999007703&amp;text=Halo+,+Visual+AI+5S+mendeteksi+Violation%3A+METALDET1-LINE+14&amp;type=phone_number&amp;app_absent=0</v>
      </c>
      <c r="AF2988" t="b">
        <f>IF(ISNA(VLOOKUP(D2988&amp;"-"&amp;AB2988, Ref_Kontak!$A:$E, 4, FALSE)), FALSE, TRUE)</f>
        <v>0</v>
      </c>
      <c r="AG2988" t="str">
        <f>_xlfn.IFNA(VLOOKUP(Z2988,Ref_Kontak!H:H,1,FALSE),"FALSE")</f>
        <v>628999007703</v>
      </c>
      <c r="AH2988" t="str">
        <f t="shared" si="465"/>
        <v>METALDET1-LINE 14</v>
      </c>
      <c r="AI2988">
        <f>IF(I2988="violation",COUNTIF($AH$1:AH2988,AH2988),0)</f>
        <v>226</v>
      </c>
      <c r="AJ2988" t="str">
        <f t="shared" si="466"/>
        <v>violation-METALDET1</v>
      </c>
      <c r="AK2988">
        <f>IF(I2988="violation",COUNTIF($AJ$1:AJ2988,AJ2988),FALSE)</f>
        <v>2503</v>
      </c>
      <c r="AL2988">
        <f t="shared" si="467"/>
        <v>0</v>
      </c>
      <c r="AM2988">
        <f t="shared" si="468"/>
        <v>3</v>
      </c>
      <c r="AN2988" t="str">
        <f t="shared" si="469"/>
        <v>ALERT! 3 Violation founded @METALDET1</v>
      </c>
    </row>
    <row r="2989" spans="1:40">
      <c r="A2989" t="s">
        <v>120</v>
      </c>
      <c r="B2989" t="s">
        <v>121</v>
      </c>
      <c r="C2989" t="s">
        <v>1574</v>
      </c>
      <c r="D2989" t="s">
        <v>589</v>
      </c>
      <c r="E2989">
        <v>1</v>
      </c>
      <c r="G2989" t="s">
        <v>130</v>
      </c>
      <c r="I2989" t="s">
        <v>125</v>
      </c>
      <c r="Z2989" t="str">
        <f>IFERROR(MID(AA2989,FIND("-",H2989,1)+1,20),_xlfn.IFNA(VLOOKUP(F2989&amp;"-"&amp;AA2989,Ref_Kontak!$A:$E,4,FALSE),Ref_Kontak!$H$2))</f>
        <v>628999007703</v>
      </c>
      <c r="AA2989" t="str">
        <f t="shared" si="460"/>
        <v/>
      </c>
      <c r="AB2989" t="str">
        <f t="shared" si="461"/>
        <v/>
      </c>
      <c r="AC2989" t="str">
        <f t="shared" si="462"/>
        <v>628999007703</v>
      </c>
      <c r="AD2989" t="str">
        <f t="shared" si="463"/>
        <v>Halo+,+Visual+AI+5S+mendeteksi+Violation%3A+METALDET1-LINE+13</v>
      </c>
      <c r="AE2989" t="str">
        <f t="shared" si="464"/>
        <v>https://web.whatsapp.com/send/?phone=628999007703&amp;text=Halo+,+Visual+AI+5S+mendeteksi+Violation%3A+METALDET1-LINE+13&amp;type=phone_number&amp;app_absent=0</v>
      </c>
      <c r="AF2989" t="b">
        <f>IF(ISNA(VLOOKUP(D2989&amp;"-"&amp;AB2989, Ref_Kontak!$A:$E, 4, FALSE)), FALSE, TRUE)</f>
        <v>0</v>
      </c>
      <c r="AG2989" t="str">
        <f>_xlfn.IFNA(VLOOKUP(Z2989,Ref_Kontak!H:H,1,FALSE),"FALSE")</f>
        <v>628999007703</v>
      </c>
      <c r="AH2989" t="str">
        <f t="shared" si="465"/>
        <v>METALDET1-LINE 13</v>
      </c>
      <c r="AI2989">
        <f>IF(I2989="violation",COUNTIF($AH$1:AH2989,AH2989),0)</f>
        <v>1043</v>
      </c>
      <c r="AJ2989" t="str">
        <f t="shared" si="466"/>
        <v>violation-METALDET1</v>
      </c>
      <c r="AK2989">
        <f>IF(I2989="violation",COUNTIF($AJ$1:AJ2989,AJ2989),FALSE)</f>
        <v>2504</v>
      </c>
      <c r="AL2989">
        <f t="shared" si="467"/>
        <v>0</v>
      </c>
      <c r="AM2989">
        <f t="shared" si="468"/>
        <v>3</v>
      </c>
      <c r="AN2989" t="str">
        <f t="shared" si="469"/>
        <v>ALERT! 3 Violation founded @METALDET1</v>
      </c>
    </row>
    <row r="2990" spans="1:40">
      <c r="A2990" t="s">
        <v>120</v>
      </c>
      <c r="B2990" t="s">
        <v>121</v>
      </c>
      <c r="C2990" t="s">
        <v>1574</v>
      </c>
      <c r="D2990" t="s">
        <v>52</v>
      </c>
      <c r="E2990">
        <v>1</v>
      </c>
      <c r="G2990" t="s">
        <v>130</v>
      </c>
      <c r="I2990" t="s">
        <v>125</v>
      </c>
      <c r="Z2990" t="str">
        <f>IFERROR(MID(AA2990,FIND("-",H2990,1)+1,20),_xlfn.IFNA(VLOOKUP(F2990&amp;"-"&amp;AA2990,Ref_Kontak!$A:$E,4,FALSE),Ref_Kontak!$H$2))</f>
        <v>628999007703</v>
      </c>
      <c r="AA2990" t="str">
        <f t="shared" si="460"/>
        <v/>
      </c>
      <c r="AB2990" t="str">
        <f t="shared" si="461"/>
        <v/>
      </c>
      <c r="AC2990" t="str">
        <f t="shared" si="462"/>
        <v>628999007703</v>
      </c>
      <c r="AD2990" t="str">
        <f t="shared" si="463"/>
        <v>Halo+,+Visual+AI+5S+mendeteksi+Violation%3A+METALDET1-LINE+14</v>
      </c>
      <c r="AE2990" t="str">
        <f t="shared" si="464"/>
        <v>https://web.whatsapp.com/send/?phone=628999007703&amp;text=Halo+,+Visual+AI+5S+mendeteksi+Violation%3A+METALDET1-LINE+14&amp;type=phone_number&amp;app_absent=0</v>
      </c>
      <c r="AF2990" t="b">
        <f>IF(ISNA(VLOOKUP(D2990&amp;"-"&amp;AB2990, Ref_Kontak!$A:$E, 4, FALSE)), FALSE, TRUE)</f>
        <v>0</v>
      </c>
      <c r="AG2990" t="str">
        <f>_xlfn.IFNA(VLOOKUP(Z2990,Ref_Kontak!H:H,1,FALSE),"FALSE")</f>
        <v>628999007703</v>
      </c>
      <c r="AH2990" t="str">
        <f t="shared" si="465"/>
        <v>METALDET1-LINE 14</v>
      </c>
      <c r="AI2990">
        <f>IF(I2990="violation",COUNTIF($AH$1:AH2990,AH2990),0)</f>
        <v>227</v>
      </c>
      <c r="AJ2990" t="str">
        <f t="shared" si="466"/>
        <v>violation-METALDET1</v>
      </c>
      <c r="AK2990">
        <f>IF(I2990="violation",COUNTIF($AJ$1:AJ2990,AJ2990),FALSE)</f>
        <v>2505</v>
      </c>
      <c r="AL2990">
        <f t="shared" si="467"/>
        <v>0</v>
      </c>
      <c r="AM2990">
        <f t="shared" si="468"/>
        <v>3</v>
      </c>
      <c r="AN2990" t="str">
        <f t="shared" si="469"/>
        <v>ALERT! 3 Violation founded @METALDET1</v>
      </c>
    </row>
    <row r="2991" spans="1:40">
      <c r="A2991" t="s">
        <v>120</v>
      </c>
      <c r="B2991" t="s">
        <v>121</v>
      </c>
      <c r="C2991" t="s">
        <v>1575</v>
      </c>
      <c r="D2991" t="s">
        <v>129</v>
      </c>
      <c r="E2991">
        <v>1</v>
      </c>
      <c r="G2991" t="s">
        <v>130</v>
      </c>
      <c r="I2991" t="s">
        <v>125</v>
      </c>
      <c r="Z2991" t="str">
        <f>IFERROR(MID(AA2991,FIND("-",H2991,1)+1,20),_xlfn.IFNA(VLOOKUP(F2991&amp;"-"&amp;AA2991,Ref_Kontak!$A:$E,4,FALSE),Ref_Kontak!$H$2))</f>
        <v>628999007703</v>
      </c>
      <c r="AA2991" t="str">
        <f t="shared" si="460"/>
        <v/>
      </c>
      <c r="AB2991" t="str">
        <f t="shared" si="461"/>
        <v/>
      </c>
      <c r="AC2991" t="str">
        <f t="shared" si="462"/>
        <v>628999007703</v>
      </c>
      <c r="AD2991" t="str">
        <f t="shared" si="463"/>
        <v>Halo+,+Visual+AI+5S+mendeteksi+Violation%3A+METALDET1-LINE+8</v>
      </c>
      <c r="AE2991" t="str">
        <f t="shared" si="464"/>
        <v>https://web.whatsapp.com/send/?phone=628999007703&amp;text=Halo+,+Visual+AI+5S+mendeteksi+Violation%3A+METALDET1-LINE+8&amp;type=phone_number&amp;app_absent=0</v>
      </c>
      <c r="AF2991" t="b">
        <f>IF(ISNA(VLOOKUP(D2991&amp;"-"&amp;AB2991, Ref_Kontak!$A:$E, 4, FALSE)), FALSE, TRUE)</f>
        <v>0</v>
      </c>
      <c r="AG2991" t="str">
        <f>_xlfn.IFNA(VLOOKUP(Z2991,Ref_Kontak!H:H,1,FALSE),"FALSE")</f>
        <v>628999007703</v>
      </c>
      <c r="AH2991" t="str">
        <f t="shared" si="465"/>
        <v>METALDET1-LINE 8</v>
      </c>
      <c r="AI2991">
        <f>IF(I2991="violation",COUNTIF($AH$1:AH2991,AH2991),0)</f>
        <v>1237</v>
      </c>
      <c r="AJ2991" t="str">
        <f t="shared" si="466"/>
        <v>violation-METALDET1</v>
      </c>
      <c r="AK2991">
        <f>IF(I2991="violation",COUNTIF($AJ$1:AJ2991,AJ2991),FALSE)</f>
        <v>2506</v>
      </c>
      <c r="AL2991">
        <f t="shared" si="467"/>
        <v>0</v>
      </c>
      <c r="AM2991">
        <f t="shared" si="468"/>
        <v>3</v>
      </c>
      <c r="AN2991" t="str">
        <f t="shared" si="469"/>
        <v>ALERT! 3 Violation founded @METALDET1</v>
      </c>
    </row>
    <row r="2992" spans="1:40">
      <c r="A2992" t="s">
        <v>120</v>
      </c>
      <c r="B2992" t="s">
        <v>121</v>
      </c>
      <c r="C2992" t="s">
        <v>1576</v>
      </c>
      <c r="D2992" t="s">
        <v>589</v>
      </c>
      <c r="E2992">
        <v>1</v>
      </c>
      <c r="G2992" t="s">
        <v>130</v>
      </c>
      <c r="I2992" t="s">
        <v>125</v>
      </c>
      <c r="Z2992" t="str">
        <f>IFERROR(MID(AA2992,FIND("-",H2992,1)+1,20),_xlfn.IFNA(VLOOKUP(F2992&amp;"-"&amp;AA2992,Ref_Kontak!$A:$E,4,FALSE),Ref_Kontak!$H$2))</f>
        <v>628999007703</v>
      </c>
      <c r="AA2992" t="str">
        <f t="shared" si="460"/>
        <v/>
      </c>
      <c r="AB2992" t="str">
        <f t="shared" si="461"/>
        <v/>
      </c>
      <c r="AC2992" t="str">
        <f t="shared" si="462"/>
        <v>628999007703</v>
      </c>
      <c r="AD2992" t="str">
        <f t="shared" si="463"/>
        <v>Halo+,+Visual+AI+5S+mendeteksi+Violation%3A+METALDET1-LINE+13</v>
      </c>
      <c r="AE2992" t="str">
        <f t="shared" si="464"/>
        <v>https://web.whatsapp.com/send/?phone=628999007703&amp;text=Halo+,+Visual+AI+5S+mendeteksi+Violation%3A+METALDET1-LINE+13&amp;type=phone_number&amp;app_absent=0</v>
      </c>
      <c r="AF2992" t="b">
        <f>IF(ISNA(VLOOKUP(D2992&amp;"-"&amp;AB2992, Ref_Kontak!$A:$E, 4, FALSE)), FALSE, TRUE)</f>
        <v>0</v>
      </c>
      <c r="AG2992" t="str">
        <f>_xlfn.IFNA(VLOOKUP(Z2992,Ref_Kontak!H:H,1,FALSE),"FALSE")</f>
        <v>628999007703</v>
      </c>
      <c r="AH2992" t="str">
        <f t="shared" si="465"/>
        <v>METALDET1-LINE 13</v>
      </c>
      <c r="AI2992">
        <f>IF(I2992="violation",COUNTIF($AH$1:AH2992,AH2992),0)</f>
        <v>1044</v>
      </c>
      <c r="AJ2992" t="str">
        <f t="shared" si="466"/>
        <v>violation-METALDET1</v>
      </c>
      <c r="AK2992">
        <f>IF(I2992="violation",COUNTIF($AJ$1:AJ2992,AJ2992),FALSE)</f>
        <v>2507</v>
      </c>
      <c r="AL2992">
        <f t="shared" si="467"/>
        <v>0</v>
      </c>
      <c r="AM2992">
        <f t="shared" si="468"/>
        <v>3</v>
      </c>
      <c r="AN2992" t="str">
        <f t="shared" si="469"/>
        <v>ALERT! 3 Violation founded @METALDET1</v>
      </c>
    </row>
    <row r="2993" spans="1:40">
      <c r="A2993" t="s">
        <v>120</v>
      </c>
      <c r="B2993" t="s">
        <v>121</v>
      </c>
      <c r="C2993" t="s">
        <v>1576</v>
      </c>
      <c r="D2993" t="s">
        <v>129</v>
      </c>
      <c r="E2993">
        <v>1</v>
      </c>
      <c r="G2993" t="s">
        <v>130</v>
      </c>
      <c r="I2993" t="s">
        <v>125</v>
      </c>
      <c r="Z2993" t="str">
        <f>IFERROR(MID(AA2993,FIND("-",H2993,1)+1,20),_xlfn.IFNA(VLOOKUP(F2993&amp;"-"&amp;AA2993,Ref_Kontak!$A:$E,4,FALSE),Ref_Kontak!$H$2))</f>
        <v>628999007703</v>
      </c>
      <c r="AA2993" t="str">
        <f t="shared" si="460"/>
        <v/>
      </c>
      <c r="AB2993" t="str">
        <f t="shared" si="461"/>
        <v/>
      </c>
      <c r="AC2993" t="str">
        <f t="shared" si="462"/>
        <v>628999007703</v>
      </c>
      <c r="AD2993" t="str">
        <f t="shared" si="463"/>
        <v>Halo+,+Visual+AI+5S+mendeteksi+Violation%3A+METALDET1-LINE+8</v>
      </c>
      <c r="AE2993" t="str">
        <f t="shared" si="464"/>
        <v>https://web.whatsapp.com/send/?phone=628999007703&amp;text=Halo+,+Visual+AI+5S+mendeteksi+Violation%3A+METALDET1-LINE+8&amp;type=phone_number&amp;app_absent=0</v>
      </c>
      <c r="AF2993" t="b">
        <f>IF(ISNA(VLOOKUP(D2993&amp;"-"&amp;AB2993, Ref_Kontak!$A:$E, 4, FALSE)), FALSE, TRUE)</f>
        <v>0</v>
      </c>
      <c r="AG2993" t="str">
        <f>_xlfn.IFNA(VLOOKUP(Z2993,Ref_Kontak!H:H,1,FALSE),"FALSE")</f>
        <v>628999007703</v>
      </c>
      <c r="AH2993" t="str">
        <f t="shared" si="465"/>
        <v>METALDET1-LINE 8</v>
      </c>
      <c r="AI2993">
        <f>IF(I2993="violation",COUNTIF($AH$1:AH2993,AH2993),0)</f>
        <v>1238</v>
      </c>
      <c r="AJ2993" t="str">
        <f t="shared" si="466"/>
        <v>violation-METALDET1</v>
      </c>
      <c r="AK2993">
        <f>IF(I2993="violation",COUNTIF($AJ$1:AJ2993,AJ2993),FALSE)</f>
        <v>2508</v>
      </c>
      <c r="AL2993">
        <f t="shared" si="467"/>
        <v>0</v>
      </c>
      <c r="AM2993">
        <f t="shared" si="468"/>
        <v>3</v>
      </c>
      <c r="AN2993" t="str">
        <f t="shared" si="469"/>
        <v>ALERT! 3 Violation founded @METALDET1</v>
      </c>
    </row>
    <row r="2994" spans="1:40">
      <c r="A2994" t="s">
        <v>120</v>
      </c>
      <c r="B2994" t="s">
        <v>121</v>
      </c>
      <c r="C2994" t="s">
        <v>1576</v>
      </c>
      <c r="D2994" t="s">
        <v>52</v>
      </c>
      <c r="E2994">
        <v>1</v>
      </c>
      <c r="G2994" t="s">
        <v>130</v>
      </c>
      <c r="I2994" t="s">
        <v>125</v>
      </c>
      <c r="Z2994" t="str">
        <f>IFERROR(MID(AA2994,FIND("-",H2994,1)+1,20),_xlfn.IFNA(VLOOKUP(F2994&amp;"-"&amp;AA2994,Ref_Kontak!$A:$E,4,FALSE),Ref_Kontak!$H$2))</f>
        <v>628999007703</v>
      </c>
      <c r="AA2994" t="str">
        <f t="shared" si="460"/>
        <v/>
      </c>
      <c r="AB2994" t="str">
        <f t="shared" si="461"/>
        <v/>
      </c>
      <c r="AC2994" t="str">
        <f t="shared" si="462"/>
        <v>628999007703</v>
      </c>
      <c r="AD2994" t="str">
        <f t="shared" si="463"/>
        <v>Halo+,+Visual+AI+5S+mendeteksi+Violation%3A+METALDET1-LINE+14</v>
      </c>
      <c r="AE2994" t="str">
        <f t="shared" si="464"/>
        <v>https://web.whatsapp.com/send/?phone=628999007703&amp;text=Halo+,+Visual+AI+5S+mendeteksi+Violation%3A+METALDET1-LINE+14&amp;type=phone_number&amp;app_absent=0</v>
      </c>
      <c r="AF2994" t="b">
        <f>IF(ISNA(VLOOKUP(D2994&amp;"-"&amp;AB2994, Ref_Kontak!$A:$E, 4, FALSE)), FALSE, TRUE)</f>
        <v>0</v>
      </c>
      <c r="AG2994" t="str">
        <f>_xlfn.IFNA(VLOOKUP(Z2994,Ref_Kontak!H:H,1,FALSE),"FALSE")</f>
        <v>628999007703</v>
      </c>
      <c r="AH2994" t="str">
        <f t="shared" si="465"/>
        <v>METALDET1-LINE 14</v>
      </c>
      <c r="AI2994">
        <f>IF(I2994="violation",COUNTIF($AH$1:AH2994,AH2994),0)</f>
        <v>228</v>
      </c>
      <c r="AJ2994" t="str">
        <f t="shared" si="466"/>
        <v>violation-METALDET1</v>
      </c>
      <c r="AK2994">
        <f>IF(I2994="violation",COUNTIF($AJ$1:AJ2994,AJ2994),FALSE)</f>
        <v>2509</v>
      </c>
      <c r="AL2994">
        <f t="shared" si="467"/>
        <v>0</v>
      </c>
      <c r="AM2994">
        <f t="shared" si="468"/>
        <v>3</v>
      </c>
      <c r="AN2994" t="str">
        <f t="shared" si="469"/>
        <v>ALERT! 3 Violation founded @METALDET1</v>
      </c>
    </row>
    <row r="2995" spans="1:40">
      <c r="A2995" t="s">
        <v>120</v>
      </c>
      <c r="B2995" t="s">
        <v>121</v>
      </c>
      <c r="C2995" t="s">
        <v>1576</v>
      </c>
      <c r="D2995" t="s">
        <v>589</v>
      </c>
      <c r="E2995">
        <v>1</v>
      </c>
      <c r="G2995" t="s">
        <v>130</v>
      </c>
      <c r="I2995" t="s">
        <v>125</v>
      </c>
      <c r="Z2995" t="str">
        <f>IFERROR(MID(AA2995,FIND("-",H2995,1)+1,20),_xlfn.IFNA(VLOOKUP(F2995&amp;"-"&amp;AA2995,Ref_Kontak!$A:$E,4,FALSE),Ref_Kontak!$H$2))</f>
        <v>628999007703</v>
      </c>
      <c r="AA2995" t="str">
        <f t="shared" si="460"/>
        <v/>
      </c>
      <c r="AB2995" t="str">
        <f t="shared" si="461"/>
        <v/>
      </c>
      <c r="AC2995" t="str">
        <f t="shared" si="462"/>
        <v>628999007703</v>
      </c>
      <c r="AD2995" t="str">
        <f t="shared" si="463"/>
        <v>Halo+,+Visual+AI+5S+mendeteksi+Violation%3A+METALDET1-LINE+13</v>
      </c>
      <c r="AE2995" t="str">
        <f t="shared" si="464"/>
        <v>https://web.whatsapp.com/send/?phone=628999007703&amp;text=Halo+,+Visual+AI+5S+mendeteksi+Violation%3A+METALDET1-LINE+13&amp;type=phone_number&amp;app_absent=0</v>
      </c>
      <c r="AF2995" t="b">
        <f>IF(ISNA(VLOOKUP(D2995&amp;"-"&amp;AB2995, Ref_Kontak!$A:$E, 4, FALSE)), FALSE, TRUE)</f>
        <v>0</v>
      </c>
      <c r="AG2995" t="str">
        <f>_xlfn.IFNA(VLOOKUP(Z2995,Ref_Kontak!H:H,1,FALSE),"FALSE")</f>
        <v>628999007703</v>
      </c>
      <c r="AH2995" t="str">
        <f t="shared" si="465"/>
        <v>METALDET1-LINE 13</v>
      </c>
      <c r="AI2995">
        <f>IF(I2995="violation",COUNTIF($AH$1:AH2995,AH2995),0)</f>
        <v>1045</v>
      </c>
      <c r="AJ2995" t="str">
        <f t="shared" si="466"/>
        <v>violation-METALDET1</v>
      </c>
      <c r="AK2995">
        <f>IF(I2995="violation",COUNTIF($AJ$1:AJ2995,AJ2995),FALSE)</f>
        <v>2510</v>
      </c>
      <c r="AL2995">
        <f t="shared" si="467"/>
        <v>0</v>
      </c>
      <c r="AM2995">
        <f t="shared" si="468"/>
        <v>3</v>
      </c>
      <c r="AN2995" t="str">
        <f t="shared" si="469"/>
        <v>ALERT! 3 Violation founded @METALDET1</v>
      </c>
    </row>
    <row r="2996" spans="1:40">
      <c r="A2996" t="s">
        <v>120</v>
      </c>
      <c r="B2996" t="s">
        <v>121</v>
      </c>
      <c r="C2996" t="s">
        <v>1576</v>
      </c>
      <c r="D2996" t="s">
        <v>52</v>
      </c>
      <c r="E2996">
        <v>1</v>
      </c>
      <c r="G2996" t="s">
        <v>130</v>
      </c>
      <c r="I2996" t="s">
        <v>125</v>
      </c>
      <c r="Z2996" t="str">
        <f>IFERROR(MID(AA2996,FIND("-",H2996,1)+1,20),_xlfn.IFNA(VLOOKUP(F2996&amp;"-"&amp;AA2996,Ref_Kontak!$A:$E,4,FALSE),Ref_Kontak!$H$2))</f>
        <v>628999007703</v>
      </c>
      <c r="AA2996" t="str">
        <f t="shared" si="460"/>
        <v/>
      </c>
      <c r="AB2996" t="str">
        <f t="shared" si="461"/>
        <v/>
      </c>
      <c r="AC2996" t="str">
        <f t="shared" si="462"/>
        <v>628999007703</v>
      </c>
      <c r="AD2996" t="str">
        <f t="shared" si="463"/>
        <v>Halo+,+Visual+AI+5S+mendeteksi+Violation%3A+METALDET1-LINE+14</v>
      </c>
      <c r="AE2996" t="str">
        <f t="shared" si="464"/>
        <v>https://web.whatsapp.com/send/?phone=628999007703&amp;text=Halo+,+Visual+AI+5S+mendeteksi+Violation%3A+METALDET1-LINE+14&amp;type=phone_number&amp;app_absent=0</v>
      </c>
      <c r="AF2996" t="b">
        <f>IF(ISNA(VLOOKUP(D2996&amp;"-"&amp;AB2996, Ref_Kontak!$A:$E, 4, FALSE)), FALSE, TRUE)</f>
        <v>0</v>
      </c>
      <c r="AG2996" t="str">
        <f>_xlfn.IFNA(VLOOKUP(Z2996,Ref_Kontak!H:H,1,FALSE),"FALSE")</f>
        <v>628999007703</v>
      </c>
      <c r="AH2996" t="str">
        <f t="shared" si="465"/>
        <v>METALDET1-LINE 14</v>
      </c>
      <c r="AI2996">
        <f>IF(I2996="violation",COUNTIF($AH$1:AH2996,AH2996),0)</f>
        <v>229</v>
      </c>
      <c r="AJ2996" t="str">
        <f t="shared" si="466"/>
        <v>violation-METALDET1</v>
      </c>
      <c r="AK2996">
        <f>IF(I2996="violation",COUNTIF($AJ$1:AJ2996,AJ2996),FALSE)</f>
        <v>2511</v>
      </c>
      <c r="AL2996">
        <f t="shared" si="467"/>
        <v>0</v>
      </c>
      <c r="AM2996">
        <f t="shared" si="468"/>
        <v>3</v>
      </c>
      <c r="AN2996" t="str">
        <f t="shared" si="469"/>
        <v>ALERT! 3 Violation founded @METALDET1</v>
      </c>
    </row>
    <row r="2997" spans="1:40">
      <c r="A2997" t="s">
        <v>120</v>
      </c>
      <c r="B2997" t="s">
        <v>121</v>
      </c>
      <c r="C2997" t="s">
        <v>1577</v>
      </c>
      <c r="D2997" t="s">
        <v>129</v>
      </c>
      <c r="E2997">
        <v>1</v>
      </c>
      <c r="G2997" t="s">
        <v>130</v>
      </c>
      <c r="I2997" t="s">
        <v>125</v>
      </c>
      <c r="Z2997" t="str">
        <f>IFERROR(MID(AA2997,FIND("-",H2997,1)+1,20),_xlfn.IFNA(VLOOKUP(F2997&amp;"-"&amp;AA2997,Ref_Kontak!$A:$E,4,FALSE),Ref_Kontak!$H$2))</f>
        <v>628999007703</v>
      </c>
      <c r="AA2997" t="str">
        <f t="shared" si="460"/>
        <v/>
      </c>
      <c r="AB2997" t="str">
        <f t="shared" si="461"/>
        <v/>
      </c>
      <c r="AC2997" t="str">
        <f t="shared" si="462"/>
        <v>628999007703</v>
      </c>
      <c r="AD2997" t="str">
        <f t="shared" si="463"/>
        <v>Halo+,+Visual+AI+5S+mendeteksi+Violation%3A+METALDET1-LINE+8</v>
      </c>
      <c r="AE2997" t="str">
        <f t="shared" si="464"/>
        <v>https://web.whatsapp.com/send/?phone=628999007703&amp;text=Halo+,+Visual+AI+5S+mendeteksi+Violation%3A+METALDET1-LINE+8&amp;type=phone_number&amp;app_absent=0</v>
      </c>
      <c r="AF2997" t="b">
        <f>IF(ISNA(VLOOKUP(D2997&amp;"-"&amp;AB2997, Ref_Kontak!$A:$E, 4, FALSE)), FALSE, TRUE)</f>
        <v>0</v>
      </c>
      <c r="AG2997" t="str">
        <f>_xlfn.IFNA(VLOOKUP(Z2997,Ref_Kontak!H:H,1,FALSE),"FALSE")</f>
        <v>628999007703</v>
      </c>
      <c r="AH2997" t="str">
        <f t="shared" si="465"/>
        <v>METALDET1-LINE 8</v>
      </c>
      <c r="AI2997">
        <f>IF(I2997="violation",COUNTIF($AH$1:AH2997,AH2997),0)</f>
        <v>1239</v>
      </c>
      <c r="AJ2997" t="str">
        <f t="shared" si="466"/>
        <v>violation-METALDET1</v>
      </c>
      <c r="AK2997">
        <f>IF(I2997="violation",COUNTIF($AJ$1:AJ2997,AJ2997),FALSE)</f>
        <v>2512</v>
      </c>
      <c r="AL2997">
        <f t="shared" si="467"/>
        <v>0</v>
      </c>
      <c r="AM2997">
        <f t="shared" si="468"/>
        <v>3</v>
      </c>
      <c r="AN2997" t="str">
        <f t="shared" si="469"/>
        <v>ALERT! 3 Violation founded @METALDET1</v>
      </c>
    </row>
    <row r="2998" spans="1:40">
      <c r="A2998" t="s">
        <v>120</v>
      </c>
      <c r="B2998" t="s">
        <v>121</v>
      </c>
      <c r="C2998" t="s">
        <v>1577</v>
      </c>
      <c r="D2998" t="s">
        <v>589</v>
      </c>
      <c r="E2998">
        <v>1</v>
      </c>
      <c r="G2998" t="s">
        <v>130</v>
      </c>
      <c r="I2998" t="s">
        <v>125</v>
      </c>
      <c r="Z2998" t="str">
        <f>IFERROR(MID(AA2998,FIND("-",H2998,1)+1,20),_xlfn.IFNA(VLOOKUP(F2998&amp;"-"&amp;AA2998,Ref_Kontak!$A:$E,4,FALSE),Ref_Kontak!$H$2))</f>
        <v>628999007703</v>
      </c>
      <c r="AA2998" t="str">
        <f t="shared" si="460"/>
        <v/>
      </c>
      <c r="AB2998" t="str">
        <f t="shared" si="461"/>
        <v/>
      </c>
      <c r="AC2998" t="str">
        <f t="shared" si="462"/>
        <v>628999007703</v>
      </c>
      <c r="AD2998" t="str">
        <f t="shared" si="463"/>
        <v>Halo+,+Visual+AI+5S+mendeteksi+Violation%3A+METALDET1-LINE+13</v>
      </c>
      <c r="AE2998" t="str">
        <f t="shared" si="464"/>
        <v>https://web.whatsapp.com/send/?phone=628999007703&amp;text=Halo+,+Visual+AI+5S+mendeteksi+Violation%3A+METALDET1-LINE+13&amp;type=phone_number&amp;app_absent=0</v>
      </c>
      <c r="AF2998" t="b">
        <f>IF(ISNA(VLOOKUP(D2998&amp;"-"&amp;AB2998, Ref_Kontak!$A:$E, 4, FALSE)), FALSE, TRUE)</f>
        <v>0</v>
      </c>
      <c r="AG2998" t="str">
        <f>_xlfn.IFNA(VLOOKUP(Z2998,Ref_Kontak!H:H,1,FALSE),"FALSE")</f>
        <v>628999007703</v>
      </c>
      <c r="AH2998" t="str">
        <f t="shared" si="465"/>
        <v>METALDET1-LINE 13</v>
      </c>
      <c r="AI2998">
        <f>IF(I2998="violation",COUNTIF($AH$1:AH2998,AH2998),0)</f>
        <v>1046</v>
      </c>
      <c r="AJ2998" t="str">
        <f t="shared" si="466"/>
        <v>violation-METALDET1</v>
      </c>
      <c r="AK2998">
        <f>IF(I2998="violation",COUNTIF($AJ$1:AJ2998,AJ2998),FALSE)</f>
        <v>2513</v>
      </c>
      <c r="AL2998">
        <f t="shared" si="467"/>
        <v>0</v>
      </c>
      <c r="AM2998">
        <f t="shared" si="468"/>
        <v>3</v>
      </c>
      <c r="AN2998" t="str">
        <f t="shared" si="469"/>
        <v>ALERT! 3 Violation founded @METALDET1</v>
      </c>
    </row>
    <row r="2999" spans="1:40">
      <c r="A2999" t="s">
        <v>120</v>
      </c>
      <c r="B2999" t="s">
        <v>121</v>
      </c>
      <c r="C2999" t="s">
        <v>1577</v>
      </c>
      <c r="D2999" t="s">
        <v>52</v>
      </c>
      <c r="E2999">
        <v>1</v>
      </c>
      <c r="G2999" t="s">
        <v>130</v>
      </c>
      <c r="I2999" t="s">
        <v>125</v>
      </c>
      <c r="Z2999" t="str">
        <f>IFERROR(MID(AA2999,FIND("-",H2999,1)+1,20),_xlfn.IFNA(VLOOKUP(F2999&amp;"-"&amp;AA2999,Ref_Kontak!$A:$E,4,FALSE),Ref_Kontak!$H$2))</f>
        <v>628999007703</v>
      </c>
      <c r="AA2999" t="str">
        <f t="shared" si="460"/>
        <v/>
      </c>
      <c r="AB2999" t="str">
        <f t="shared" si="461"/>
        <v/>
      </c>
      <c r="AC2999" t="str">
        <f t="shared" si="462"/>
        <v>628999007703</v>
      </c>
      <c r="AD2999" t="str">
        <f t="shared" si="463"/>
        <v>Halo+,+Visual+AI+5S+mendeteksi+Violation%3A+METALDET1-LINE+14</v>
      </c>
      <c r="AE2999" t="str">
        <f t="shared" si="464"/>
        <v>https://web.whatsapp.com/send/?phone=628999007703&amp;text=Halo+,+Visual+AI+5S+mendeteksi+Violation%3A+METALDET1-LINE+14&amp;type=phone_number&amp;app_absent=0</v>
      </c>
      <c r="AF2999" t="b">
        <f>IF(ISNA(VLOOKUP(D2999&amp;"-"&amp;AB2999, Ref_Kontak!$A:$E, 4, FALSE)), FALSE, TRUE)</f>
        <v>0</v>
      </c>
      <c r="AG2999" t="str">
        <f>_xlfn.IFNA(VLOOKUP(Z2999,Ref_Kontak!H:H,1,FALSE),"FALSE")</f>
        <v>628999007703</v>
      </c>
      <c r="AH2999" t="str">
        <f t="shared" si="465"/>
        <v>METALDET1-LINE 14</v>
      </c>
      <c r="AI2999">
        <f>IF(I2999="violation",COUNTIF($AH$1:AH2999,AH2999),0)</f>
        <v>230</v>
      </c>
      <c r="AJ2999" t="str">
        <f t="shared" si="466"/>
        <v>violation-METALDET1</v>
      </c>
      <c r="AK2999">
        <f>IF(I2999="violation",COUNTIF($AJ$1:AJ2999,AJ2999),FALSE)</f>
        <v>2514</v>
      </c>
      <c r="AL2999">
        <f t="shared" si="467"/>
        <v>0</v>
      </c>
      <c r="AM2999">
        <f t="shared" si="468"/>
        <v>3</v>
      </c>
      <c r="AN2999" t="str">
        <f t="shared" si="469"/>
        <v>ALERT! 3 Violation founded @METALDET1</v>
      </c>
    </row>
    <row r="3000" spans="1:40">
      <c r="A3000" t="s">
        <v>120</v>
      </c>
      <c r="B3000" t="s">
        <v>121</v>
      </c>
      <c r="C3000" t="s">
        <v>1578</v>
      </c>
      <c r="D3000" t="s">
        <v>129</v>
      </c>
      <c r="E3000">
        <v>1</v>
      </c>
      <c r="G3000" t="s">
        <v>130</v>
      </c>
      <c r="I3000" t="s">
        <v>125</v>
      </c>
      <c r="Z3000" t="str">
        <f>IFERROR(MID(AA3000,FIND("-",H3000,1)+1,20),_xlfn.IFNA(VLOOKUP(F3000&amp;"-"&amp;AA3000,Ref_Kontak!$A:$E,4,FALSE),Ref_Kontak!$H$2))</f>
        <v>628999007703</v>
      </c>
      <c r="AA3000" t="str">
        <f t="shared" si="460"/>
        <v/>
      </c>
      <c r="AB3000" t="str">
        <f t="shared" si="461"/>
        <v/>
      </c>
      <c r="AC3000" t="str">
        <f t="shared" si="462"/>
        <v>628999007703</v>
      </c>
      <c r="AD3000" t="str">
        <f t="shared" si="463"/>
        <v>Halo+,+Visual+AI+5S+mendeteksi+Violation%3A+METALDET1-LINE+8</v>
      </c>
      <c r="AE3000" t="str">
        <f t="shared" si="464"/>
        <v>https://web.whatsapp.com/send/?phone=628999007703&amp;text=Halo+,+Visual+AI+5S+mendeteksi+Violation%3A+METALDET1-LINE+8&amp;type=phone_number&amp;app_absent=0</v>
      </c>
      <c r="AF3000" t="b">
        <f>IF(ISNA(VLOOKUP(D3000&amp;"-"&amp;AB3000, Ref_Kontak!$A:$E, 4, FALSE)), FALSE, TRUE)</f>
        <v>0</v>
      </c>
      <c r="AG3000" t="str">
        <f>_xlfn.IFNA(VLOOKUP(Z3000,Ref_Kontak!H:H,1,FALSE),"FALSE")</f>
        <v>628999007703</v>
      </c>
      <c r="AH3000" t="str">
        <f t="shared" si="465"/>
        <v>METALDET1-LINE 8</v>
      </c>
      <c r="AI3000">
        <f>IF(I3000="violation",COUNTIF($AH$1:AH3000,AH3000),0)</f>
        <v>1240</v>
      </c>
      <c r="AJ3000" t="str">
        <f t="shared" si="466"/>
        <v>violation-METALDET1</v>
      </c>
      <c r="AK3000">
        <f>IF(I3000="violation",COUNTIF($AJ$1:AJ3000,AJ3000),FALSE)</f>
        <v>2515</v>
      </c>
      <c r="AL3000">
        <f t="shared" si="467"/>
        <v>0</v>
      </c>
      <c r="AM3000">
        <f t="shared" si="468"/>
        <v>3</v>
      </c>
      <c r="AN3000" t="str">
        <f t="shared" si="469"/>
        <v>ALERT! 3 Violation founded @METALDET1</v>
      </c>
    </row>
    <row r="3001" spans="1:40">
      <c r="A3001" t="s">
        <v>120</v>
      </c>
      <c r="B3001" t="s">
        <v>121</v>
      </c>
      <c r="C3001" t="s">
        <v>1579</v>
      </c>
      <c r="D3001" t="s">
        <v>589</v>
      </c>
      <c r="E3001">
        <v>1</v>
      </c>
      <c r="G3001" t="s">
        <v>130</v>
      </c>
      <c r="I3001" t="s">
        <v>125</v>
      </c>
      <c r="Z3001" t="str">
        <f>IFERROR(MID(AA3001,FIND("-",H3001,1)+1,20),_xlfn.IFNA(VLOOKUP(F3001&amp;"-"&amp;AA3001,Ref_Kontak!$A:$E,4,FALSE),Ref_Kontak!$H$2))</f>
        <v>628999007703</v>
      </c>
      <c r="AA3001" t="str">
        <f t="shared" si="460"/>
        <v/>
      </c>
      <c r="AB3001" t="str">
        <f t="shared" si="461"/>
        <v/>
      </c>
      <c r="AC3001" t="str">
        <f t="shared" si="462"/>
        <v>628999007703</v>
      </c>
      <c r="AD3001" t="str">
        <f t="shared" si="463"/>
        <v>Halo+,+Visual+AI+5S+mendeteksi+Violation%3A+METALDET1-LINE+13</v>
      </c>
      <c r="AE3001" t="str">
        <f t="shared" si="464"/>
        <v>https://web.whatsapp.com/send/?phone=628999007703&amp;text=Halo+,+Visual+AI+5S+mendeteksi+Violation%3A+METALDET1-LINE+13&amp;type=phone_number&amp;app_absent=0</v>
      </c>
      <c r="AF3001" t="b">
        <f>IF(ISNA(VLOOKUP(D3001&amp;"-"&amp;AB3001, Ref_Kontak!$A:$E, 4, FALSE)), FALSE, TRUE)</f>
        <v>0</v>
      </c>
      <c r="AG3001" t="str">
        <f>_xlfn.IFNA(VLOOKUP(Z3001,Ref_Kontak!H:H,1,FALSE),"FALSE")</f>
        <v>628999007703</v>
      </c>
      <c r="AH3001" t="str">
        <f t="shared" si="465"/>
        <v>METALDET1-LINE 13</v>
      </c>
      <c r="AI3001">
        <f>IF(I3001="violation",COUNTIF($AH$1:AH3001,AH3001),0)</f>
        <v>1047</v>
      </c>
      <c r="AJ3001" t="str">
        <f t="shared" si="466"/>
        <v>violation-METALDET1</v>
      </c>
      <c r="AK3001">
        <f>IF(I3001="violation",COUNTIF($AJ$1:AJ3001,AJ3001),FALSE)</f>
        <v>2516</v>
      </c>
      <c r="AL3001">
        <f t="shared" si="467"/>
        <v>0</v>
      </c>
      <c r="AM3001">
        <f t="shared" si="468"/>
        <v>3</v>
      </c>
      <c r="AN3001" t="str">
        <f t="shared" si="469"/>
        <v>ALERT! 3 Violation founded @METALDET1</v>
      </c>
    </row>
    <row r="3002" spans="1:40">
      <c r="A3002" t="s">
        <v>120</v>
      </c>
      <c r="B3002" t="s">
        <v>121</v>
      </c>
      <c r="C3002" t="s">
        <v>1579</v>
      </c>
      <c r="D3002" t="s">
        <v>129</v>
      </c>
      <c r="E3002">
        <v>1</v>
      </c>
      <c r="G3002" t="s">
        <v>130</v>
      </c>
      <c r="I3002" t="s">
        <v>125</v>
      </c>
      <c r="Z3002" t="str">
        <f>IFERROR(MID(AA3002,FIND("-",H3002,1)+1,20),_xlfn.IFNA(VLOOKUP(F3002&amp;"-"&amp;AA3002,Ref_Kontak!$A:$E,4,FALSE),Ref_Kontak!$H$2))</f>
        <v>628999007703</v>
      </c>
      <c r="AA3002" t="str">
        <f t="shared" si="460"/>
        <v/>
      </c>
      <c r="AB3002" t="str">
        <f t="shared" si="461"/>
        <v/>
      </c>
      <c r="AC3002" t="str">
        <f t="shared" si="462"/>
        <v>628999007703</v>
      </c>
      <c r="AD3002" t="str">
        <f t="shared" si="463"/>
        <v>Halo+,+Visual+AI+5S+mendeteksi+Violation%3A+METALDET1-LINE+8</v>
      </c>
      <c r="AE3002" t="str">
        <f t="shared" si="464"/>
        <v>https://web.whatsapp.com/send/?phone=628999007703&amp;text=Halo+,+Visual+AI+5S+mendeteksi+Violation%3A+METALDET1-LINE+8&amp;type=phone_number&amp;app_absent=0</v>
      </c>
      <c r="AF3002" t="b">
        <f>IF(ISNA(VLOOKUP(D3002&amp;"-"&amp;AB3002, Ref_Kontak!$A:$E, 4, FALSE)), FALSE, TRUE)</f>
        <v>0</v>
      </c>
      <c r="AG3002" t="str">
        <f>_xlfn.IFNA(VLOOKUP(Z3002,Ref_Kontak!H:H,1,FALSE),"FALSE")</f>
        <v>628999007703</v>
      </c>
      <c r="AH3002" t="str">
        <f t="shared" si="465"/>
        <v>METALDET1-LINE 8</v>
      </c>
      <c r="AI3002">
        <f>IF(I3002="violation",COUNTIF($AH$1:AH3002,AH3002),0)</f>
        <v>1241</v>
      </c>
      <c r="AJ3002" t="str">
        <f t="shared" si="466"/>
        <v>violation-METALDET1</v>
      </c>
      <c r="AK3002">
        <f>IF(I3002="violation",COUNTIF($AJ$1:AJ3002,AJ3002),FALSE)</f>
        <v>2517</v>
      </c>
      <c r="AL3002">
        <f t="shared" si="467"/>
        <v>0</v>
      </c>
      <c r="AM3002">
        <f t="shared" si="468"/>
        <v>3</v>
      </c>
      <c r="AN3002" t="str">
        <f t="shared" si="469"/>
        <v>ALERT! 3 Violation founded @METALDET1</v>
      </c>
    </row>
    <row r="3003" spans="1:40">
      <c r="A3003" t="s">
        <v>120</v>
      </c>
      <c r="B3003" t="s">
        <v>121</v>
      </c>
      <c r="C3003" t="s">
        <v>1579</v>
      </c>
      <c r="D3003" t="s">
        <v>52</v>
      </c>
      <c r="E3003">
        <v>1</v>
      </c>
      <c r="G3003" t="s">
        <v>130</v>
      </c>
      <c r="I3003" t="s">
        <v>125</v>
      </c>
      <c r="Z3003" t="str">
        <f>IFERROR(MID(AA3003,FIND("-",H3003,1)+1,20),_xlfn.IFNA(VLOOKUP(F3003&amp;"-"&amp;AA3003,Ref_Kontak!$A:$E,4,FALSE),Ref_Kontak!$H$2))</f>
        <v>628999007703</v>
      </c>
      <c r="AA3003" t="str">
        <f t="shared" si="460"/>
        <v/>
      </c>
      <c r="AB3003" t="str">
        <f t="shared" si="461"/>
        <v/>
      </c>
      <c r="AC3003" t="str">
        <f t="shared" si="462"/>
        <v>628999007703</v>
      </c>
      <c r="AD3003" t="str">
        <f t="shared" si="463"/>
        <v>Halo+,+Visual+AI+5S+mendeteksi+Violation%3A+METALDET1-LINE+14</v>
      </c>
      <c r="AE3003" t="str">
        <f t="shared" si="464"/>
        <v>https://web.whatsapp.com/send/?phone=628999007703&amp;text=Halo+,+Visual+AI+5S+mendeteksi+Violation%3A+METALDET1-LINE+14&amp;type=phone_number&amp;app_absent=0</v>
      </c>
      <c r="AF3003" t="b">
        <f>IF(ISNA(VLOOKUP(D3003&amp;"-"&amp;AB3003, Ref_Kontak!$A:$E, 4, FALSE)), FALSE, TRUE)</f>
        <v>0</v>
      </c>
      <c r="AG3003" t="str">
        <f>_xlfn.IFNA(VLOOKUP(Z3003,Ref_Kontak!H:H,1,FALSE),"FALSE")</f>
        <v>628999007703</v>
      </c>
      <c r="AH3003" t="str">
        <f t="shared" si="465"/>
        <v>METALDET1-LINE 14</v>
      </c>
      <c r="AI3003">
        <f>IF(I3003="violation",COUNTIF($AH$1:AH3003,AH3003),0)</f>
        <v>231</v>
      </c>
      <c r="AJ3003" t="str">
        <f t="shared" si="466"/>
        <v>violation-METALDET1</v>
      </c>
      <c r="AK3003">
        <f>IF(I3003="violation",COUNTIF($AJ$1:AJ3003,AJ3003),FALSE)</f>
        <v>2518</v>
      </c>
      <c r="AL3003">
        <f t="shared" si="467"/>
        <v>0</v>
      </c>
      <c r="AM3003">
        <f t="shared" si="468"/>
        <v>3</v>
      </c>
      <c r="AN3003" t="str">
        <f t="shared" si="469"/>
        <v>ALERT! 3 Violation founded @METALDET1</v>
      </c>
    </row>
    <row r="3004" spans="1:40">
      <c r="A3004" t="s">
        <v>120</v>
      </c>
      <c r="B3004" t="s">
        <v>121</v>
      </c>
      <c r="C3004" t="s">
        <v>1579</v>
      </c>
      <c r="D3004" t="s">
        <v>589</v>
      </c>
      <c r="E3004">
        <v>1</v>
      </c>
      <c r="G3004" t="s">
        <v>130</v>
      </c>
      <c r="I3004" t="s">
        <v>125</v>
      </c>
      <c r="Z3004" t="str">
        <f>IFERROR(MID(AA3004,FIND("-",H3004,1)+1,20),_xlfn.IFNA(VLOOKUP(F3004&amp;"-"&amp;AA3004,Ref_Kontak!$A:$E,4,FALSE),Ref_Kontak!$H$2))</f>
        <v>628999007703</v>
      </c>
      <c r="AA3004" t="str">
        <f t="shared" si="460"/>
        <v/>
      </c>
      <c r="AB3004" t="str">
        <f t="shared" si="461"/>
        <v/>
      </c>
      <c r="AC3004" t="str">
        <f t="shared" si="462"/>
        <v>628999007703</v>
      </c>
      <c r="AD3004" t="str">
        <f t="shared" si="463"/>
        <v>Halo+,+Visual+AI+5S+mendeteksi+Violation%3A+METALDET1-LINE+13</v>
      </c>
      <c r="AE3004" t="str">
        <f t="shared" si="464"/>
        <v>https://web.whatsapp.com/send/?phone=628999007703&amp;text=Halo+,+Visual+AI+5S+mendeteksi+Violation%3A+METALDET1-LINE+13&amp;type=phone_number&amp;app_absent=0</v>
      </c>
      <c r="AF3004" t="b">
        <f>IF(ISNA(VLOOKUP(D3004&amp;"-"&amp;AB3004, Ref_Kontak!$A:$E, 4, FALSE)), FALSE, TRUE)</f>
        <v>0</v>
      </c>
      <c r="AG3004" t="str">
        <f>_xlfn.IFNA(VLOOKUP(Z3004,Ref_Kontak!H:H,1,FALSE),"FALSE")</f>
        <v>628999007703</v>
      </c>
      <c r="AH3004" t="str">
        <f t="shared" si="465"/>
        <v>METALDET1-LINE 13</v>
      </c>
      <c r="AI3004">
        <f>IF(I3004="violation",COUNTIF($AH$1:AH3004,AH3004),0)</f>
        <v>1048</v>
      </c>
      <c r="AJ3004" t="str">
        <f t="shared" si="466"/>
        <v>violation-METALDET1</v>
      </c>
      <c r="AK3004">
        <f>IF(I3004="violation",COUNTIF($AJ$1:AJ3004,AJ3004),FALSE)</f>
        <v>2519</v>
      </c>
      <c r="AL3004">
        <f t="shared" si="467"/>
        <v>0</v>
      </c>
      <c r="AM3004">
        <f t="shared" si="468"/>
        <v>3</v>
      </c>
      <c r="AN3004" t="str">
        <f t="shared" si="469"/>
        <v>ALERT! 3 Violation founded @METALDET1</v>
      </c>
    </row>
    <row r="3005" spans="1:40">
      <c r="A3005" t="s">
        <v>120</v>
      </c>
      <c r="B3005" t="s">
        <v>121</v>
      </c>
      <c r="C3005" t="s">
        <v>1579</v>
      </c>
      <c r="D3005" t="s">
        <v>52</v>
      </c>
      <c r="E3005">
        <v>1</v>
      </c>
      <c r="G3005" t="s">
        <v>130</v>
      </c>
      <c r="I3005" t="s">
        <v>125</v>
      </c>
      <c r="Z3005" t="str">
        <f>IFERROR(MID(AA3005,FIND("-",H3005,1)+1,20),_xlfn.IFNA(VLOOKUP(F3005&amp;"-"&amp;AA3005,Ref_Kontak!$A:$E,4,FALSE),Ref_Kontak!$H$2))</f>
        <v>628999007703</v>
      </c>
      <c r="AA3005" t="str">
        <f t="shared" si="460"/>
        <v/>
      </c>
      <c r="AB3005" t="str">
        <f t="shared" si="461"/>
        <v/>
      </c>
      <c r="AC3005" t="str">
        <f t="shared" si="462"/>
        <v>628999007703</v>
      </c>
      <c r="AD3005" t="str">
        <f t="shared" si="463"/>
        <v>Halo+,+Visual+AI+5S+mendeteksi+Violation%3A+METALDET1-LINE+14</v>
      </c>
      <c r="AE3005" t="str">
        <f t="shared" si="464"/>
        <v>https://web.whatsapp.com/send/?phone=628999007703&amp;text=Halo+,+Visual+AI+5S+mendeteksi+Violation%3A+METALDET1-LINE+14&amp;type=phone_number&amp;app_absent=0</v>
      </c>
      <c r="AF3005" t="b">
        <f>IF(ISNA(VLOOKUP(D3005&amp;"-"&amp;AB3005, Ref_Kontak!$A:$E, 4, FALSE)), FALSE, TRUE)</f>
        <v>0</v>
      </c>
      <c r="AG3005" t="str">
        <f>_xlfn.IFNA(VLOOKUP(Z3005,Ref_Kontak!H:H,1,FALSE),"FALSE")</f>
        <v>628999007703</v>
      </c>
      <c r="AH3005" t="str">
        <f t="shared" si="465"/>
        <v>METALDET1-LINE 14</v>
      </c>
      <c r="AI3005">
        <f>IF(I3005="violation",COUNTIF($AH$1:AH3005,AH3005),0)</f>
        <v>232</v>
      </c>
      <c r="AJ3005" t="str">
        <f t="shared" si="466"/>
        <v>violation-METALDET1</v>
      </c>
      <c r="AK3005">
        <f>IF(I3005="violation",COUNTIF($AJ$1:AJ3005,AJ3005),FALSE)</f>
        <v>2520</v>
      </c>
      <c r="AL3005">
        <f t="shared" si="467"/>
        <v>0</v>
      </c>
      <c r="AM3005">
        <f t="shared" si="468"/>
        <v>3</v>
      </c>
      <c r="AN3005" t="str">
        <f t="shared" si="469"/>
        <v>ALERT! 3 Violation founded @METALDET1</v>
      </c>
    </row>
    <row r="3006" spans="1:40">
      <c r="A3006" t="s">
        <v>120</v>
      </c>
      <c r="B3006" t="s">
        <v>121</v>
      </c>
      <c r="C3006" t="s">
        <v>1580</v>
      </c>
      <c r="D3006" t="s">
        <v>129</v>
      </c>
      <c r="E3006">
        <v>1</v>
      </c>
      <c r="G3006" t="s">
        <v>130</v>
      </c>
      <c r="I3006" t="s">
        <v>125</v>
      </c>
      <c r="Z3006" t="str">
        <f>IFERROR(MID(AA3006,FIND("-",H3006,1)+1,20),_xlfn.IFNA(VLOOKUP(F3006&amp;"-"&amp;AA3006,Ref_Kontak!$A:$E,4,FALSE),Ref_Kontak!$H$2))</f>
        <v>628999007703</v>
      </c>
      <c r="AA3006" t="str">
        <f t="shared" si="460"/>
        <v/>
      </c>
      <c r="AB3006" t="str">
        <f t="shared" si="461"/>
        <v/>
      </c>
      <c r="AC3006" t="str">
        <f t="shared" si="462"/>
        <v>628999007703</v>
      </c>
      <c r="AD3006" t="str">
        <f t="shared" si="463"/>
        <v>Halo+,+Visual+AI+5S+mendeteksi+Violation%3A+METALDET1-LINE+8</v>
      </c>
      <c r="AE3006" t="str">
        <f t="shared" si="464"/>
        <v>https://web.whatsapp.com/send/?phone=628999007703&amp;text=Halo+,+Visual+AI+5S+mendeteksi+Violation%3A+METALDET1-LINE+8&amp;type=phone_number&amp;app_absent=0</v>
      </c>
      <c r="AF3006" t="b">
        <f>IF(ISNA(VLOOKUP(D3006&amp;"-"&amp;AB3006, Ref_Kontak!$A:$E, 4, FALSE)), FALSE, TRUE)</f>
        <v>0</v>
      </c>
      <c r="AG3006" t="str">
        <f>_xlfn.IFNA(VLOOKUP(Z3006,Ref_Kontak!H:H,1,FALSE),"FALSE")</f>
        <v>628999007703</v>
      </c>
      <c r="AH3006" t="str">
        <f t="shared" si="465"/>
        <v>METALDET1-LINE 8</v>
      </c>
      <c r="AI3006">
        <f>IF(I3006="violation",COUNTIF($AH$1:AH3006,AH3006),0)</f>
        <v>1242</v>
      </c>
      <c r="AJ3006" t="str">
        <f t="shared" si="466"/>
        <v>violation-METALDET1</v>
      </c>
      <c r="AK3006">
        <f>IF(I3006="violation",COUNTIF($AJ$1:AJ3006,AJ3006),FALSE)</f>
        <v>2521</v>
      </c>
      <c r="AL3006">
        <f t="shared" si="467"/>
        <v>0</v>
      </c>
      <c r="AM3006">
        <f t="shared" si="468"/>
        <v>3</v>
      </c>
      <c r="AN3006" t="str">
        <f t="shared" si="469"/>
        <v>ALERT! 3 Violation founded @METALDET1</v>
      </c>
    </row>
    <row r="3007" spans="1:40">
      <c r="A3007" t="s">
        <v>120</v>
      </c>
      <c r="B3007" t="s">
        <v>121</v>
      </c>
      <c r="C3007" t="s">
        <v>1581</v>
      </c>
      <c r="D3007" t="s">
        <v>589</v>
      </c>
      <c r="E3007">
        <v>1</v>
      </c>
      <c r="G3007" t="s">
        <v>130</v>
      </c>
      <c r="I3007" t="s">
        <v>125</v>
      </c>
      <c r="Z3007" t="str">
        <f>IFERROR(MID(AA3007,FIND("-",H3007,1)+1,20),_xlfn.IFNA(VLOOKUP(F3007&amp;"-"&amp;AA3007,Ref_Kontak!$A:$E,4,FALSE),Ref_Kontak!$H$2))</f>
        <v>628999007703</v>
      </c>
      <c r="AA3007" t="str">
        <f t="shared" si="460"/>
        <v/>
      </c>
      <c r="AB3007" t="str">
        <f t="shared" si="461"/>
        <v/>
      </c>
      <c r="AC3007" t="str">
        <f t="shared" si="462"/>
        <v>628999007703</v>
      </c>
      <c r="AD3007" t="str">
        <f t="shared" si="463"/>
        <v>Halo+,+Visual+AI+5S+mendeteksi+Violation%3A+METALDET1-LINE+13</v>
      </c>
      <c r="AE3007" t="str">
        <f t="shared" si="464"/>
        <v>https://web.whatsapp.com/send/?phone=628999007703&amp;text=Halo+,+Visual+AI+5S+mendeteksi+Violation%3A+METALDET1-LINE+13&amp;type=phone_number&amp;app_absent=0</v>
      </c>
      <c r="AF3007" t="b">
        <f>IF(ISNA(VLOOKUP(D3007&amp;"-"&amp;AB3007, Ref_Kontak!$A:$E, 4, FALSE)), FALSE, TRUE)</f>
        <v>0</v>
      </c>
      <c r="AG3007" t="str">
        <f>_xlfn.IFNA(VLOOKUP(Z3007,Ref_Kontak!H:H,1,FALSE),"FALSE")</f>
        <v>628999007703</v>
      </c>
      <c r="AH3007" t="str">
        <f t="shared" si="465"/>
        <v>METALDET1-LINE 13</v>
      </c>
      <c r="AI3007">
        <f>IF(I3007="violation",COUNTIF($AH$1:AH3007,AH3007),0)</f>
        <v>1049</v>
      </c>
      <c r="AJ3007" t="str">
        <f t="shared" si="466"/>
        <v>violation-METALDET1</v>
      </c>
      <c r="AK3007">
        <f>IF(I3007="violation",COUNTIF($AJ$1:AJ3007,AJ3007),FALSE)</f>
        <v>2522</v>
      </c>
      <c r="AL3007">
        <f t="shared" si="467"/>
        <v>0</v>
      </c>
      <c r="AM3007">
        <f t="shared" si="468"/>
        <v>3</v>
      </c>
      <c r="AN3007" t="str">
        <f t="shared" si="469"/>
        <v>ALERT! 3 Violation founded @METALDET1</v>
      </c>
    </row>
    <row r="3008" spans="1:40">
      <c r="A3008" t="s">
        <v>120</v>
      </c>
      <c r="B3008" t="s">
        <v>121</v>
      </c>
      <c r="C3008" t="s">
        <v>1581</v>
      </c>
      <c r="D3008" t="s">
        <v>129</v>
      </c>
      <c r="E3008">
        <v>1</v>
      </c>
      <c r="G3008" t="s">
        <v>130</v>
      </c>
      <c r="I3008" t="s">
        <v>125</v>
      </c>
      <c r="Z3008" t="str">
        <f>IFERROR(MID(AA3008,FIND("-",H3008,1)+1,20),_xlfn.IFNA(VLOOKUP(F3008&amp;"-"&amp;AA3008,Ref_Kontak!$A:$E,4,FALSE),Ref_Kontak!$H$2))</f>
        <v>628999007703</v>
      </c>
      <c r="AA3008" t="str">
        <f t="shared" si="460"/>
        <v/>
      </c>
      <c r="AB3008" t="str">
        <f t="shared" si="461"/>
        <v/>
      </c>
      <c r="AC3008" t="str">
        <f t="shared" si="462"/>
        <v>628999007703</v>
      </c>
      <c r="AD3008" t="str">
        <f t="shared" si="463"/>
        <v>Halo+,+Visual+AI+5S+mendeteksi+Violation%3A+METALDET1-LINE+8</v>
      </c>
      <c r="AE3008" t="str">
        <f t="shared" si="464"/>
        <v>https://web.whatsapp.com/send/?phone=628999007703&amp;text=Halo+,+Visual+AI+5S+mendeteksi+Violation%3A+METALDET1-LINE+8&amp;type=phone_number&amp;app_absent=0</v>
      </c>
      <c r="AF3008" t="b">
        <f>IF(ISNA(VLOOKUP(D3008&amp;"-"&amp;AB3008, Ref_Kontak!$A:$E, 4, FALSE)), FALSE, TRUE)</f>
        <v>0</v>
      </c>
      <c r="AG3008" t="str">
        <f>_xlfn.IFNA(VLOOKUP(Z3008,Ref_Kontak!H:H,1,FALSE),"FALSE")</f>
        <v>628999007703</v>
      </c>
      <c r="AH3008" t="str">
        <f t="shared" si="465"/>
        <v>METALDET1-LINE 8</v>
      </c>
      <c r="AI3008">
        <f>IF(I3008="violation",COUNTIF($AH$1:AH3008,AH3008),0)</f>
        <v>1243</v>
      </c>
      <c r="AJ3008" t="str">
        <f t="shared" si="466"/>
        <v>violation-METALDET1</v>
      </c>
      <c r="AK3008">
        <f>IF(I3008="violation",COUNTIF($AJ$1:AJ3008,AJ3008),FALSE)</f>
        <v>2523</v>
      </c>
      <c r="AL3008">
        <f t="shared" si="467"/>
        <v>0</v>
      </c>
      <c r="AM3008">
        <f t="shared" si="468"/>
        <v>3</v>
      </c>
      <c r="AN3008" t="str">
        <f t="shared" si="469"/>
        <v>ALERT! 3 Violation founded @METALDET1</v>
      </c>
    </row>
    <row r="3009" spans="1:40">
      <c r="A3009" t="s">
        <v>120</v>
      </c>
      <c r="B3009" t="s">
        <v>121</v>
      </c>
      <c r="C3009" t="s">
        <v>1581</v>
      </c>
      <c r="D3009" t="s">
        <v>52</v>
      </c>
      <c r="E3009">
        <v>1</v>
      </c>
      <c r="G3009" t="s">
        <v>130</v>
      </c>
      <c r="I3009" t="s">
        <v>125</v>
      </c>
      <c r="Z3009" t="str">
        <f>IFERROR(MID(AA3009,FIND("-",H3009,1)+1,20),_xlfn.IFNA(VLOOKUP(F3009&amp;"-"&amp;AA3009,Ref_Kontak!$A:$E,4,FALSE),Ref_Kontak!$H$2))</f>
        <v>628999007703</v>
      </c>
      <c r="AA3009" t="str">
        <f t="shared" si="460"/>
        <v/>
      </c>
      <c r="AB3009" t="str">
        <f t="shared" si="461"/>
        <v/>
      </c>
      <c r="AC3009" t="str">
        <f t="shared" si="462"/>
        <v>628999007703</v>
      </c>
      <c r="AD3009" t="str">
        <f t="shared" si="463"/>
        <v>Halo+,+Visual+AI+5S+mendeteksi+Violation%3A+METALDET1-LINE+14</v>
      </c>
      <c r="AE3009" t="str">
        <f t="shared" si="464"/>
        <v>https://web.whatsapp.com/send/?phone=628999007703&amp;text=Halo+,+Visual+AI+5S+mendeteksi+Violation%3A+METALDET1-LINE+14&amp;type=phone_number&amp;app_absent=0</v>
      </c>
      <c r="AF3009" t="b">
        <f>IF(ISNA(VLOOKUP(D3009&amp;"-"&amp;AB3009, Ref_Kontak!$A:$E, 4, FALSE)), FALSE, TRUE)</f>
        <v>0</v>
      </c>
      <c r="AG3009" t="str">
        <f>_xlfn.IFNA(VLOOKUP(Z3009,Ref_Kontak!H:H,1,FALSE),"FALSE")</f>
        <v>628999007703</v>
      </c>
      <c r="AH3009" t="str">
        <f t="shared" si="465"/>
        <v>METALDET1-LINE 14</v>
      </c>
      <c r="AI3009">
        <f>IF(I3009="violation",COUNTIF($AH$1:AH3009,AH3009),0)</f>
        <v>233</v>
      </c>
      <c r="AJ3009" t="str">
        <f t="shared" si="466"/>
        <v>violation-METALDET1</v>
      </c>
      <c r="AK3009">
        <f>IF(I3009="violation",COUNTIF($AJ$1:AJ3009,AJ3009),FALSE)</f>
        <v>2524</v>
      </c>
      <c r="AL3009">
        <f t="shared" si="467"/>
        <v>0</v>
      </c>
      <c r="AM3009">
        <f t="shared" si="468"/>
        <v>3</v>
      </c>
      <c r="AN3009" t="str">
        <f t="shared" si="469"/>
        <v>ALERT! 3 Violation founded @METALDET1</v>
      </c>
    </row>
    <row r="3010" spans="1:40">
      <c r="A3010" t="s">
        <v>120</v>
      </c>
      <c r="B3010" t="s">
        <v>121</v>
      </c>
      <c r="C3010" t="s">
        <v>1581</v>
      </c>
      <c r="D3010" t="s">
        <v>52</v>
      </c>
      <c r="E3010">
        <v>1</v>
      </c>
      <c r="G3010" t="s">
        <v>130</v>
      </c>
      <c r="I3010" t="s">
        <v>125</v>
      </c>
      <c r="Z3010" t="str">
        <f>IFERROR(MID(AA3010,FIND("-",H3010,1)+1,20),_xlfn.IFNA(VLOOKUP(F3010&amp;"-"&amp;AA3010,Ref_Kontak!$A:$E,4,FALSE),Ref_Kontak!$H$2))</f>
        <v>628999007703</v>
      </c>
      <c r="AA3010" t="str">
        <f t="shared" ref="AA3010:AA3073" si="470">CLEAN(SUBSTITUTE(H3010," ",""))</f>
        <v/>
      </c>
      <c r="AB3010" t="str">
        <f t="shared" ref="AB3010:AB3073" si="471">IFERROR(LEFT(AA3010,FIND("-",H3010,1)-1),CLEAN(SUBSTITUTE(SUBSTITUTE(H3010," ",""),"-","")))</f>
        <v/>
      </c>
      <c r="AC3010" t="str">
        <f t="shared" ref="AC3010:AC3073" si="472">IF(LEFT(Z3010,1)="0","62"&amp; MID(Z3010,2,999),Z3010)</f>
        <v>628999007703</v>
      </c>
      <c r="AD3010" t="str">
        <f t="shared" ref="AD3010:AD3073" si="473">"Halo+"&amp;AB3010&amp;","&amp;"+Visual+AI+5S+mendeteksi+Violation%3A+"&amp;SUBSTITUTE(AH3010," ","+")</f>
        <v>Halo+,+Visual+AI+5S+mendeteksi+Violation%3A+METALDET1-LINE+14</v>
      </c>
      <c r="AE3010" t="str">
        <f t="shared" ref="AE3010:AE3073" si="474">"https://web.whatsapp.com/send/?phone="&amp;AC3010&amp;"&amp;text="&amp;AD3010&amp;"&amp;type=phone_number&amp;app_absent=0"</f>
        <v>https://web.whatsapp.com/send/?phone=628999007703&amp;text=Halo+,+Visual+AI+5S+mendeteksi+Violation%3A+METALDET1-LINE+14&amp;type=phone_number&amp;app_absent=0</v>
      </c>
      <c r="AF3010" t="b">
        <f>IF(ISNA(VLOOKUP(D3010&amp;"-"&amp;AB3010, Ref_Kontak!$A:$E, 4, FALSE)), FALSE, TRUE)</f>
        <v>0</v>
      </c>
      <c r="AG3010" t="str">
        <f>_xlfn.IFNA(VLOOKUP(Z3010,Ref_Kontak!H:H,1,FALSE),"FALSE")</f>
        <v>628999007703</v>
      </c>
      <c r="AH3010" t="str">
        <f t="shared" ref="AH3010:AH3073" si="475">G3010&amp;"-"&amp;D3010</f>
        <v>METALDET1-LINE 14</v>
      </c>
      <c r="AI3010">
        <f>IF(I3010="violation",COUNTIF($AH$1:AH3010,AH3010),0)</f>
        <v>234</v>
      </c>
      <c r="AJ3010" t="str">
        <f t="shared" si="466"/>
        <v>violation-METALDET1</v>
      </c>
      <c r="AK3010">
        <f>IF(I3010="violation",COUNTIF($AJ$1:AJ3010,AJ3010),FALSE)</f>
        <v>2525</v>
      </c>
      <c r="AL3010">
        <f t="shared" si="467"/>
        <v>0</v>
      </c>
      <c r="AM3010">
        <f t="shared" si="468"/>
        <v>3</v>
      </c>
      <c r="AN3010" t="str">
        <f t="shared" si="469"/>
        <v>ALERT! 3 Violation founded @METALDET1</v>
      </c>
    </row>
    <row r="3011" spans="1:40">
      <c r="A3011" t="s">
        <v>120</v>
      </c>
      <c r="B3011" t="s">
        <v>121</v>
      </c>
      <c r="C3011" t="s">
        <v>1582</v>
      </c>
      <c r="D3011" t="s">
        <v>129</v>
      </c>
      <c r="E3011">
        <v>1</v>
      </c>
      <c r="G3011" t="s">
        <v>130</v>
      </c>
      <c r="I3011" t="s">
        <v>125</v>
      </c>
      <c r="Z3011" t="str">
        <f>IFERROR(MID(AA3011,FIND("-",H3011,1)+1,20),_xlfn.IFNA(VLOOKUP(F3011&amp;"-"&amp;AA3011,Ref_Kontak!$A:$E,4,FALSE),Ref_Kontak!$H$2))</f>
        <v>628999007703</v>
      </c>
      <c r="AA3011" t="str">
        <f t="shared" si="470"/>
        <v/>
      </c>
      <c r="AB3011" t="str">
        <f t="shared" si="471"/>
        <v/>
      </c>
      <c r="AC3011" t="str">
        <f t="shared" si="472"/>
        <v>628999007703</v>
      </c>
      <c r="AD3011" t="str">
        <f t="shared" si="473"/>
        <v>Halo+,+Visual+AI+5S+mendeteksi+Violation%3A+METALDET1-LINE+8</v>
      </c>
      <c r="AE3011" t="str">
        <f t="shared" si="474"/>
        <v>https://web.whatsapp.com/send/?phone=628999007703&amp;text=Halo+,+Visual+AI+5S+mendeteksi+Violation%3A+METALDET1-LINE+8&amp;type=phone_number&amp;app_absent=0</v>
      </c>
      <c r="AF3011" t="b">
        <f>IF(ISNA(VLOOKUP(D3011&amp;"-"&amp;AB3011, Ref_Kontak!$A:$E, 4, FALSE)), FALSE, TRUE)</f>
        <v>0</v>
      </c>
      <c r="AG3011" t="str">
        <f>_xlfn.IFNA(VLOOKUP(Z3011,Ref_Kontak!H:H,1,FALSE),"FALSE")</f>
        <v>628999007703</v>
      </c>
      <c r="AH3011" t="str">
        <f t="shared" si="475"/>
        <v>METALDET1-LINE 8</v>
      </c>
      <c r="AI3011">
        <f>IF(I3011="violation",COUNTIF($AH$1:AH3011,AH3011),0)</f>
        <v>1244</v>
      </c>
      <c r="AJ3011" t="str">
        <f t="shared" ref="AJ3011:AJ3074" si="476">I3011&amp;"-"&amp;G3011</f>
        <v>violation-METALDET1</v>
      </c>
      <c r="AK3011">
        <f>IF(I3011="violation",COUNTIF($AJ$1:AJ3011,AJ3011),FALSE)</f>
        <v>2526</v>
      </c>
      <c r="AL3011">
        <f t="shared" ref="AL3011:AL3074" si="477">IF(AI3011=1,1,0)</f>
        <v>0</v>
      </c>
      <c r="AM3011">
        <f t="shared" ref="AM3011:AM3074" si="478">SUMIF($AJ$2:$AJ$5516,AJ3011,$AL$2:$AL$5516)</f>
        <v>3</v>
      </c>
      <c r="AN3011" t="str">
        <f t="shared" ref="AN3011:AN3074" si="479">"ALERT! " &amp;AM3011&amp; " Violation founded @"&amp;G3011</f>
        <v>ALERT! 3 Violation founded @METALDET1</v>
      </c>
    </row>
    <row r="3012" spans="1:40">
      <c r="A3012" t="s">
        <v>120</v>
      </c>
      <c r="B3012" t="s">
        <v>121</v>
      </c>
      <c r="C3012" t="s">
        <v>1582</v>
      </c>
      <c r="D3012" t="s">
        <v>589</v>
      </c>
      <c r="E3012">
        <v>1</v>
      </c>
      <c r="G3012" t="s">
        <v>130</v>
      </c>
      <c r="I3012" t="s">
        <v>125</v>
      </c>
      <c r="Z3012" t="str">
        <f>IFERROR(MID(AA3012,FIND("-",H3012,1)+1,20),_xlfn.IFNA(VLOOKUP(F3012&amp;"-"&amp;AA3012,Ref_Kontak!$A:$E,4,FALSE),Ref_Kontak!$H$2))</f>
        <v>628999007703</v>
      </c>
      <c r="AA3012" t="str">
        <f t="shared" si="470"/>
        <v/>
      </c>
      <c r="AB3012" t="str">
        <f t="shared" si="471"/>
        <v/>
      </c>
      <c r="AC3012" t="str">
        <f t="shared" si="472"/>
        <v>628999007703</v>
      </c>
      <c r="AD3012" t="str">
        <f t="shared" si="473"/>
        <v>Halo+,+Visual+AI+5S+mendeteksi+Violation%3A+METALDET1-LINE+13</v>
      </c>
      <c r="AE3012" t="str">
        <f t="shared" si="474"/>
        <v>https://web.whatsapp.com/send/?phone=628999007703&amp;text=Halo+,+Visual+AI+5S+mendeteksi+Violation%3A+METALDET1-LINE+13&amp;type=phone_number&amp;app_absent=0</v>
      </c>
      <c r="AF3012" t="b">
        <f>IF(ISNA(VLOOKUP(D3012&amp;"-"&amp;AB3012, Ref_Kontak!$A:$E, 4, FALSE)), FALSE, TRUE)</f>
        <v>0</v>
      </c>
      <c r="AG3012" t="str">
        <f>_xlfn.IFNA(VLOOKUP(Z3012,Ref_Kontak!H:H,1,FALSE),"FALSE")</f>
        <v>628999007703</v>
      </c>
      <c r="AH3012" t="str">
        <f t="shared" si="475"/>
        <v>METALDET1-LINE 13</v>
      </c>
      <c r="AI3012">
        <f>IF(I3012="violation",COUNTIF($AH$1:AH3012,AH3012),0)</f>
        <v>1050</v>
      </c>
      <c r="AJ3012" t="str">
        <f t="shared" si="476"/>
        <v>violation-METALDET1</v>
      </c>
      <c r="AK3012">
        <f>IF(I3012="violation",COUNTIF($AJ$1:AJ3012,AJ3012),FALSE)</f>
        <v>2527</v>
      </c>
      <c r="AL3012">
        <f t="shared" si="477"/>
        <v>0</v>
      </c>
      <c r="AM3012">
        <f t="shared" si="478"/>
        <v>3</v>
      </c>
      <c r="AN3012" t="str">
        <f t="shared" si="479"/>
        <v>ALERT! 3 Violation founded @METALDET1</v>
      </c>
    </row>
    <row r="3013" spans="1:40">
      <c r="A3013" t="s">
        <v>120</v>
      </c>
      <c r="B3013" t="s">
        <v>121</v>
      </c>
      <c r="C3013" t="s">
        <v>1582</v>
      </c>
      <c r="D3013" t="s">
        <v>52</v>
      </c>
      <c r="E3013">
        <v>1</v>
      </c>
      <c r="G3013" t="s">
        <v>130</v>
      </c>
      <c r="I3013" t="s">
        <v>125</v>
      </c>
      <c r="Z3013" t="str">
        <f>IFERROR(MID(AA3013,FIND("-",H3013,1)+1,20),_xlfn.IFNA(VLOOKUP(F3013&amp;"-"&amp;AA3013,Ref_Kontak!$A:$E,4,FALSE),Ref_Kontak!$H$2))</f>
        <v>628999007703</v>
      </c>
      <c r="AA3013" t="str">
        <f t="shared" si="470"/>
        <v/>
      </c>
      <c r="AB3013" t="str">
        <f t="shared" si="471"/>
        <v/>
      </c>
      <c r="AC3013" t="str">
        <f t="shared" si="472"/>
        <v>628999007703</v>
      </c>
      <c r="AD3013" t="str">
        <f t="shared" si="473"/>
        <v>Halo+,+Visual+AI+5S+mendeteksi+Violation%3A+METALDET1-LINE+14</v>
      </c>
      <c r="AE3013" t="str">
        <f t="shared" si="474"/>
        <v>https://web.whatsapp.com/send/?phone=628999007703&amp;text=Halo+,+Visual+AI+5S+mendeteksi+Violation%3A+METALDET1-LINE+14&amp;type=phone_number&amp;app_absent=0</v>
      </c>
      <c r="AF3013" t="b">
        <f>IF(ISNA(VLOOKUP(D3013&amp;"-"&amp;AB3013, Ref_Kontak!$A:$E, 4, FALSE)), FALSE, TRUE)</f>
        <v>0</v>
      </c>
      <c r="AG3013" t="str">
        <f>_xlfn.IFNA(VLOOKUP(Z3013,Ref_Kontak!H:H,1,FALSE),"FALSE")</f>
        <v>628999007703</v>
      </c>
      <c r="AH3013" t="str">
        <f t="shared" si="475"/>
        <v>METALDET1-LINE 14</v>
      </c>
      <c r="AI3013">
        <f>IF(I3013="violation",COUNTIF($AH$1:AH3013,AH3013),0)</f>
        <v>235</v>
      </c>
      <c r="AJ3013" t="str">
        <f t="shared" si="476"/>
        <v>violation-METALDET1</v>
      </c>
      <c r="AK3013">
        <f>IF(I3013="violation",COUNTIF($AJ$1:AJ3013,AJ3013),FALSE)</f>
        <v>2528</v>
      </c>
      <c r="AL3013">
        <f t="shared" si="477"/>
        <v>0</v>
      </c>
      <c r="AM3013">
        <f t="shared" si="478"/>
        <v>3</v>
      </c>
      <c r="AN3013" t="str">
        <f t="shared" si="479"/>
        <v>ALERT! 3 Violation founded @METALDET1</v>
      </c>
    </row>
    <row r="3014" spans="1:40">
      <c r="A3014" t="s">
        <v>120</v>
      </c>
      <c r="B3014" t="s">
        <v>121</v>
      </c>
      <c r="C3014" t="s">
        <v>1583</v>
      </c>
      <c r="D3014" t="s">
        <v>129</v>
      </c>
      <c r="E3014">
        <v>1</v>
      </c>
      <c r="G3014" t="s">
        <v>130</v>
      </c>
      <c r="I3014" t="s">
        <v>125</v>
      </c>
      <c r="Z3014" t="str">
        <f>IFERROR(MID(AA3014,FIND("-",H3014,1)+1,20),_xlfn.IFNA(VLOOKUP(F3014&amp;"-"&amp;AA3014,Ref_Kontak!$A:$E,4,FALSE),Ref_Kontak!$H$2))</f>
        <v>628999007703</v>
      </c>
      <c r="AA3014" t="str">
        <f t="shared" si="470"/>
        <v/>
      </c>
      <c r="AB3014" t="str">
        <f t="shared" si="471"/>
        <v/>
      </c>
      <c r="AC3014" t="str">
        <f t="shared" si="472"/>
        <v>628999007703</v>
      </c>
      <c r="AD3014" t="str">
        <f t="shared" si="473"/>
        <v>Halo+,+Visual+AI+5S+mendeteksi+Violation%3A+METALDET1-LINE+8</v>
      </c>
      <c r="AE3014" t="str">
        <f t="shared" si="474"/>
        <v>https://web.whatsapp.com/send/?phone=628999007703&amp;text=Halo+,+Visual+AI+5S+mendeteksi+Violation%3A+METALDET1-LINE+8&amp;type=phone_number&amp;app_absent=0</v>
      </c>
      <c r="AF3014" t="b">
        <f>IF(ISNA(VLOOKUP(D3014&amp;"-"&amp;AB3014, Ref_Kontak!$A:$E, 4, FALSE)), FALSE, TRUE)</f>
        <v>0</v>
      </c>
      <c r="AG3014" t="str">
        <f>_xlfn.IFNA(VLOOKUP(Z3014,Ref_Kontak!H:H,1,FALSE),"FALSE")</f>
        <v>628999007703</v>
      </c>
      <c r="AH3014" t="str">
        <f t="shared" si="475"/>
        <v>METALDET1-LINE 8</v>
      </c>
      <c r="AI3014">
        <f>IF(I3014="violation",COUNTIF($AH$1:AH3014,AH3014),0)</f>
        <v>1245</v>
      </c>
      <c r="AJ3014" t="str">
        <f t="shared" si="476"/>
        <v>violation-METALDET1</v>
      </c>
      <c r="AK3014">
        <f>IF(I3014="violation",COUNTIF($AJ$1:AJ3014,AJ3014),FALSE)</f>
        <v>2529</v>
      </c>
      <c r="AL3014">
        <f t="shared" si="477"/>
        <v>0</v>
      </c>
      <c r="AM3014">
        <f t="shared" si="478"/>
        <v>3</v>
      </c>
      <c r="AN3014" t="str">
        <f t="shared" si="479"/>
        <v>ALERT! 3 Violation founded @METALDET1</v>
      </c>
    </row>
    <row r="3015" spans="1:40">
      <c r="A3015" t="s">
        <v>120</v>
      </c>
      <c r="B3015" t="s">
        <v>121</v>
      </c>
      <c r="C3015" t="s">
        <v>1584</v>
      </c>
      <c r="D3015" t="s">
        <v>589</v>
      </c>
      <c r="E3015">
        <v>1</v>
      </c>
      <c r="G3015" t="s">
        <v>130</v>
      </c>
      <c r="I3015" t="s">
        <v>125</v>
      </c>
      <c r="Z3015" t="str">
        <f>IFERROR(MID(AA3015,FIND("-",H3015,1)+1,20),_xlfn.IFNA(VLOOKUP(F3015&amp;"-"&amp;AA3015,Ref_Kontak!$A:$E,4,FALSE),Ref_Kontak!$H$2))</f>
        <v>628999007703</v>
      </c>
      <c r="AA3015" t="str">
        <f t="shared" si="470"/>
        <v/>
      </c>
      <c r="AB3015" t="str">
        <f t="shared" si="471"/>
        <v/>
      </c>
      <c r="AC3015" t="str">
        <f t="shared" si="472"/>
        <v>628999007703</v>
      </c>
      <c r="AD3015" t="str">
        <f t="shared" si="473"/>
        <v>Halo+,+Visual+AI+5S+mendeteksi+Violation%3A+METALDET1-LINE+13</v>
      </c>
      <c r="AE3015" t="str">
        <f t="shared" si="474"/>
        <v>https://web.whatsapp.com/send/?phone=628999007703&amp;text=Halo+,+Visual+AI+5S+mendeteksi+Violation%3A+METALDET1-LINE+13&amp;type=phone_number&amp;app_absent=0</v>
      </c>
      <c r="AF3015" t="b">
        <f>IF(ISNA(VLOOKUP(D3015&amp;"-"&amp;AB3015, Ref_Kontak!$A:$E, 4, FALSE)), FALSE, TRUE)</f>
        <v>0</v>
      </c>
      <c r="AG3015" t="str">
        <f>_xlfn.IFNA(VLOOKUP(Z3015,Ref_Kontak!H:H,1,FALSE),"FALSE")</f>
        <v>628999007703</v>
      </c>
      <c r="AH3015" t="str">
        <f t="shared" si="475"/>
        <v>METALDET1-LINE 13</v>
      </c>
      <c r="AI3015">
        <f>IF(I3015="violation",COUNTIF($AH$1:AH3015,AH3015),0)</f>
        <v>1051</v>
      </c>
      <c r="AJ3015" t="str">
        <f t="shared" si="476"/>
        <v>violation-METALDET1</v>
      </c>
      <c r="AK3015">
        <f>IF(I3015="violation",COUNTIF($AJ$1:AJ3015,AJ3015),FALSE)</f>
        <v>2530</v>
      </c>
      <c r="AL3015">
        <f t="shared" si="477"/>
        <v>0</v>
      </c>
      <c r="AM3015">
        <f t="shared" si="478"/>
        <v>3</v>
      </c>
      <c r="AN3015" t="str">
        <f t="shared" si="479"/>
        <v>ALERT! 3 Violation founded @METALDET1</v>
      </c>
    </row>
    <row r="3016" spans="1:40">
      <c r="A3016" t="s">
        <v>120</v>
      </c>
      <c r="B3016" t="s">
        <v>121</v>
      </c>
      <c r="C3016" t="s">
        <v>1584</v>
      </c>
      <c r="D3016" t="s">
        <v>129</v>
      </c>
      <c r="E3016">
        <v>1</v>
      </c>
      <c r="G3016" t="s">
        <v>130</v>
      </c>
      <c r="I3016" t="s">
        <v>125</v>
      </c>
      <c r="Z3016" t="str">
        <f>IFERROR(MID(AA3016,FIND("-",H3016,1)+1,20),_xlfn.IFNA(VLOOKUP(F3016&amp;"-"&amp;AA3016,Ref_Kontak!$A:$E,4,FALSE),Ref_Kontak!$H$2))</f>
        <v>628999007703</v>
      </c>
      <c r="AA3016" t="str">
        <f t="shared" si="470"/>
        <v/>
      </c>
      <c r="AB3016" t="str">
        <f t="shared" si="471"/>
        <v/>
      </c>
      <c r="AC3016" t="str">
        <f t="shared" si="472"/>
        <v>628999007703</v>
      </c>
      <c r="AD3016" t="str">
        <f t="shared" si="473"/>
        <v>Halo+,+Visual+AI+5S+mendeteksi+Violation%3A+METALDET1-LINE+8</v>
      </c>
      <c r="AE3016" t="str">
        <f t="shared" si="474"/>
        <v>https://web.whatsapp.com/send/?phone=628999007703&amp;text=Halo+,+Visual+AI+5S+mendeteksi+Violation%3A+METALDET1-LINE+8&amp;type=phone_number&amp;app_absent=0</v>
      </c>
      <c r="AF3016" t="b">
        <f>IF(ISNA(VLOOKUP(D3016&amp;"-"&amp;AB3016, Ref_Kontak!$A:$E, 4, FALSE)), FALSE, TRUE)</f>
        <v>0</v>
      </c>
      <c r="AG3016" t="str">
        <f>_xlfn.IFNA(VLOOKUP(Z3016,Ref_Kontak!H:H,1,FALSE),"FALSE")</f>
        <v>628999007703</v>
      </c>
      <c r="AH3016" t="str">
        <f t="shared" si="475"/>
        <v>METALDET1-LINE 8</v>
      </c>
      <c r="AI3016">
        <f>IF(I3016="violation",COUNTIF($AH$1:AH3016,AH3016),0)</f>
        <v>1246</v>
      </c>
      <c r="AJ3016" t="str">
        <f t="shared" si="476"/>
        <v>violation-METALDET1</v>
      </c>
      <c r="AK3016">
        <f>IF(I3016="violation",COUNTIF($AJ$1:AJ3016,AJ3016),FALSE)</f>
        <v>2531</v>
      </c>
      <c r="AL3016">
        <f t="shared" si="477"/>
        <v>0</v>
      </c>
      <c r="AM3016">
        <f t="shared" si="478"/>
        <v>3</v>
      </c>
      <c r="AN3016" t="str">
        <f t="shared" si="479"/>
        <v>ALERT! 3 Violation founded @METALDET1</v>
      </c>
    </row>
    <row r="3017" spans="1:40">
      <c r="A3017" t="s">
        <v>120</v>
      </c>
      <c r="B3017" t="s">
        <v>121</v>
      </c>
      <c r="C3017" t="s">
        <v>1584</v>
      </c>
      <c r="D3017" t="s">
        <v>52</v>
      </c>
      <c r="E3017">
        <v>1</v>
      </c>
      <c r="G3017" t="s">
        <v>130</v>
      </c>
      <c r="I3017" t="s">
        <v>125</v>
      </c>
      <c r="Z3017" t="str">
        <f>IFERROR(MID(AA3017,FIND("-",H3017,1)+1,20),_xlfn.IFNA(VLOOKUP(F3017&amp;"-"&amp;AA3017,Ref_Kontak!$A:$E,4,FALSE),Ref_Kontak!$H$2))</f>
        <v>628999007703</v>
      </c>
      <c r="AA3017" t="str">
        <f t="shared" si="470"/>
        <v/>
      </c>
      <c r="AB3017" t="str">
        <f t="shared" si="471"/>
        <v/>
      </c>
      <c r="AC3017" t="str">
        <f t="shared" si="472"/>
        <v>628999007703</v>
      </c>
      <c r="AD3017" t="str">
        <f t="shared" si="473"/>
        <v>Halo+,+Visual+AI+5S+mendeteksi+Violation%3A+METALDET1-LINE+14</v>
      </c>
      <c r="AE3017" t="str">
        <f t="shared" si="474"/>
        <v>https://web.whatsapp.com/send/?phone=628999007703&amp;text=Halo+,+Visual+AI+5S+mendeteksi+Violation%3A+METALDET1-LINE+14&amp;type=phone_number&amp;app_absent=0</v>
      </c>
      <c r="AF3017" t="b">
        <f>IF(ISNA(VLOOKUP(D3017&amp;"-"&amp;AB3017, Ref_Kontak!$A:$E, 4, FALSE)), FALSE, TRUE)</f>
        <v>0</v>
      </c>
      <c r="AG3017" t="str">
        <f>_xlfn.IFNA(VLOOKUP(Z3017,Ref_Kontak!H:H,1,FALSE),"FALSE")</f>
        <v>628999007703</v>
      </c>
      <c r="AH3017" t="str">
        <f t="shared" si="475"/>
        <v>METALDET1-LINE 14</v>
      </c>
      <c r="AI3017">
        <f>IF(I3017="violation",COUNTIF($AH$1:AH3017,AH3017),0)</f>
        <v>236</v>
      </c>
      <c r="AJ3017" t="str">
        <f t="shared" si="476"/>
        <v>violation-METALDET1</v>
      </c>
      <c r="AK3017">
        <f>IF(I3017="violation",COUNTIF($AJ$1:AJ3017,AJ3017),FALSE)</f>
        <v>2532</v>
      </c>
      <c r="AL3017">
        <f t="shared" si="477"/>
        <v>0</v>
      </c>
      <c r="AM3017">
        <f t="shared" si="478"/>
        <v>3</v>
      </c>
      <c r="AN3017" t="str">
        <f t="shared" si="479"/>
        <v>ALERT! 3 Violation founded @METALDET1</v>
      </c>
    </row>
    <row r="3018" spans="1:40">
      <c r="A3018" t="s">
        <v>120</v>
      </c>
      <c r="B3018" t="s">
        <v>121</v>
      </c>
      <c r="C3018" t="s">
        <v>1584</v>
      </c>
      <c r="D3018" t="s">
        <v>589</v>
      </c>
      <c r="E3018">
        <v>1</v>
      </c>
      <c r="G3018" t="s">
        <v>130</v>
      </c>
      <c r="I3018" t="s">
        <v>125</v>
      </c>
      <c r="Z3018" t="str">
        <f>IFERROR(MID(AA3018,FIND("-",H3018,1)+1,20),_xlfn.IFNA(VLOOKUP(F3018&amp;"-"&amp;AA3018,Ref_Kontak!$A:$E,4,FALSE),Ref_Kontak!$H$2))</f>
        <v>628999007703</v>
      </c>
      <c r="AA3018" t="str">
        <f t="shared" si="470"/>
        <v/>
      </c>
      <c r="AB3018" t="str">
        <f t="shared" si="471"/>
        <v/>
      </c>
      <c r="AC3018" t="str">
        <f t="shared" si="472"/>
        <v>628999007703</v>
      </c>
      <c r="AD3018" t="str">
        <f t="shared" si="473"/>
        <v>Halo+,+Visual+AI+5S+mendeteksi+Violation%3A+METALDET1-LINE+13</v>
      </c>
      <c r="AE3018" t="str">
        <f t="shared" si="474"/>
        <v>https://web.whatsapp.com/send/?phone=628999007703&amp;text=Halo+,+Visual+AI+5S+mendeteksi+Violation%3A+METALDET1-LINE+13&amp;type=phone_number&amp;app_absent=0</v>
      </c>
      <c r="AF3018" t="b">
        <f>IF(ISNA(VLOOKUP(D3018&amp;"-"&amp;AB3018, Ref_Kontak!$A:$E, 4, FALSE)), FALSE, TRUE)</f>
        <v>0</v>
      </c>
      <c r="AG3018" t="str">
        <f>_xlfn.IFNA(VLOOKUP(Z3018,Ref_Kontak!H:H,1,FALSE),"FALSE")</f>
        <v>628999007703</v>
      </c>
      <c r="AH3018" t="str">
        <f t="shared" si="475"/>
        <v>METALDET1-LINE 13</v>
      </c>
      <c r="AI3018">
        <f>IF(I3018="violation",COUNTIF($AH$1:AH3018,AH3018),0)</f>
        <v>1052</v>
      </c>
      <c r="AJ3018" t="str">
        <f t="shared" si="476"/>
        <v>violation-METALDET1</v>
      </c>
      <c r="AK3018">
        <f>IF(I3018="violation",COUNTIF($AJ$1:AJ3018,AJ3018),FALSE)</f>
        <v>2533</v>
      </c>
      <c r="AL3018">
        <f t="shared" si="477"/>
        <v>0</v>
      </c>
      <c r="AM3018">
        <f t="shared" si="478"/>
        <v>3</v>
      </c>
      <c r="AN3018" t="str">
        <f t="shared" si="479"/>
        <v>ALERT! 3 Violation founded @METALDET1</v>
      </c>
    </row>
    <row r="3019" spans="1:40">
      <c r="A3019" t="s">
        <v>120</v>
      </c>
      <c r="B3019" t="s">
        <v>121</v>
      </c>
      <c r="C3019" t="s">
        <v>1584</v>
      </c>
      <c r="D3019" t="s">
        <v>52</v>
      </c>
      <c r="E3019">
        <v>1</v>
      </c>
      <c r="G3019" t="s">
        <v>130</v>
      </c>
      <c r="I3019" t="s">
        <v>125</v>
      </c>
      <c r="Z3019" t="str">
        <f>IFERROR(MID(AA3019,FIND("-",H3019,1)+1,20),_xlfn.IFNA(VLOOKUP(F3019&amp;"-"&amp;AA3019,Ref_Kontak!$A:$E,4,FALSE),Ref_Kontak!$H$2))</f>
        <v>628999007703</v>
      </c>
      <c r="AA3019" t="str">
        <f t="shared" si="470"/>
        <v/>
      </c>
      <c r="AB3019" t="str">
        <f t="shared" si="471"/>
        <v/>
      </c>
      <c r="AC3019" t="str">
        <f t="shared" si="472"/>
        <v>628999007703</v>
      </c>
      <c r="AD3019" t="str">
        <f t="shared" si="473"/>
        <v>Halo+,+Visual+AI+5S+mendeteksi+Violation%3A+METALDET1-LINE+14</v>
      </c>
      <c r="AE3019" t="str">
        <f t="shared" si="474"/>
        <v>https://web.whatsapp.com/send/?phone=628999007703&amp;text=Halo+,+Visual+AI+5S+mendeteksi+Violation%3A+METALDET1-LINE+14&amp;type=phone_number&amp;app_absent=0</v>
      </c>
      <c r="AF3019" t="b">
        <f>IF(ISNA(VLOOKUP(D3019&amp;"-"&amp;AB3019, Ref_Kontak!$A:$E, 4, FALSE)), FALSE, TRUE)</f>
        <v>0</v>
      </c>
      <c r="AG3019" t="str">
        <f>_xlfn.IFNA(VLOOKUP(Z3019,Ref_Kontak!H:H,1,FALSE),"FALSE")</f>
        <v>628999007703</v>
      </c>
      <c r="AH3019" t="str">
        <f t="shared" si="475"/>
        <v>METALDET1-LINE 14</v>
      </c>
      <c r="AI3019">
        <f>IF(I3019="violation",COUNTIF($AH$1:AH3019,AH3019),0)</f>
        <v>237</v>
      </c>
      <c r="AJ3019" t="str">
        <f t="shared" si="476"/>
        <v>violation-METALDET1</v>
      </c>
      <c r="AK3019">
        <f>IF(I3019="violation",COUNTIF($AJ$1:AJ3019,AJ3019),FALSE)</f>
        <v>2534</v>
      </c>
      <c r="AL3019">
        <f t="shared" si="477"/>
        <v>0</v>
      </c>
      <c r="AM3019">
        <f t="shared" si="478"/>
        <v>3</v>
      </c>
      <c r="AN3019" t="str">
        <f t="shared" si="479"/>
        <v>ALERT! 3 Violation founded @METALDET1</v>
      </c>
    </row>
    <row r="3020" spans="1:40">
      <c r="A3020" t="s">
        <v>120</v>
      </c>
      <c r="B3020" t="s">
        <v>121</v>
      </c>
      <c r="C3020" t="s">
        <v>1585</v>
      </c>
      <c r="D3020" t="s">
        <v>129</v>
      </c>
      <c r="E3020">
        <v>1</v>
      </c>
      <c r="G3020" t="s">
        <v>130</v>
      </c>
      <c r="I3020" t="s">
        <v>125</v>
      </c>
      <c r="Z3020" t="str">
        <f>IFERROR(MID(AA3020,FIND("-",H3020,1)+1,20),_xlfn.IFNA(VLOOKUP(F3020&amp;"-"&amp;AA3020,Ref_Kontak!$A:$E,4,FALSE),Ref_Kontak!$H$2))</f>
        <v>628999007703</v>
      </c>
      <c r="AA3020" t="str">
        <f t="shared" si="470"/>
        <v/>
      </c>
      <c r="AB3020" t="str">
        <f t="shared" si="471"/>
        <v/>
      </c>
      <c r="AC3020" t="str">
        <f t="shared" si="472"/>
        <v>628999007703</v>
      </c>
      <c r="AD3020" t="str">
        <f t="shared" si="473"/>
        <v>Halo+,+Visual+AI+5S+mendeteksi+Violation%3A+METALDET1-LINE+8</v>
      </c>
      <c r="AE3020" t="str">
        <f t="shared" si="474"/>
        <v>https://web.whatsapp.com/send/?phone=628999007703&amp;text=Halo+,+Visual+AI+5S+mendeteksi+Violation%3A+METALDET1-LINE+8&amp;type=phone_number&amp;app_absent=0</v>
      </c>
      <c r="AF3020" t="b">
        <f>IF(ISNA(VLOOKUP(D3020&amp;"-"&amp;AB3020, Ref_Kontak!$A:$E, 4, FALSE)), FALSE, TRUE)</f>
        <v>0</v>
      </c>
      <c r="AG3020" t="str">
        <f>_xlfn.IFNA(VLOOKUP(Z3020,Ref_Kontak!H:H,1,FALSE),"FALSE")</f>
        <v>628999007703</v>
      </c>
      <c r="AH3020" t="str">
        <f t="shared" si="475"/>
        <v>METALDET1-LINE 8</v>
      </c>
      <c r="AI3020">
        <f>IF(I3020="violation",COUNTIF($AH$1:AH3020,AH3020),0)</f>
        <v>1247</v>
      </c>
      <c r="AJ3020" t="str">
        <f t="shared" si="476"/>
        <v>violation-METALDET1</v>
      </c>
      <c r="AK3020">
        <f>IF(I3020="violation",COUNTIF($AJ$1:AJ3020,AJ3020),FALSE)</f>
        <v>2535</v>
      </c>
      <c r="AL3020">
        <f t="shared" si="477"/>
        <v>0</v>
      </c>
      <c r="AM3020">
        <f t="shared" si="478"/>
        <v>3</v>
      </c>
      <c r="AN3020" t="str">
        <f t="shared" si="479"/>
        <v>ALERT! 3 Violation founded @METALDET1</v>
      </c>
    </row>
    <row r="3021" spans="1:40">
      <c r="A3021" t="s">
        <v>120</v>
      </c>
      <c r="B3021" t="s">
        <v>121</v>
      </c>
      <c r="C3021" t="s">
        <v>1586</v>
      </c>
      <c r="D3021" t="s">
        <v>589</v>
      </c>
      <c r="E3021">
        <v>1</v>
      </c>
      <c r="G3021" t="s">
        <v>130</v>
      </c>
      <c r="I3021" t="s">
        <v>125</v>
      </c>
      <c r="Z3021" t="str">
        <f>IFERROR(MID(AA3021,FIND("-",H3021,1)+1,20),_xlfn.IFNA(VLOOKUP(F3021&amp;"-"&amp;AA3021,Ref_Kontak!$A:$E,4,FALSE),Ref_Kontak!$H$2))</f>
        <v>628999007703</v>
      </c>
      <c r="AA3021" t="str">
        <f t="shared" si="470"/>
        <v/>
      </c>
      <c r="AB3021" t="str">
        <f t="shared" si="471"/>
        <v/>
      </c>
      <c r="AC3021" t="str">
        <f t="shared" si="472"/>
        <v>628999007703</v>
      </c>
      <c r="AD3021" t="str">
        <f t="shared" si="473"/>
        <v>Halo+,+Visual+AI+5S+mendeteksi+Violation%3A+METALDET1-LINE+13</v>
      </c>
      <c r="AE3021" t="str">
        <f t="shared" si="474"/>
        <v>https://web.whatsapp.com/send/?phone=628999007703&amp;text=Halo+,+Visual+AI+5S+mendeteksi+Violation%3A+METALDET1-LINE+13&amp;type=phone_number&amp;app_absent=0</v>
      </c>
      <c r="AF3021" t="b">
        <f>IF(ISNA(VLOOKUP(D3021&amp;"-"&amp;AB3021, Ref_Kontak!$A:$E, 4, FALSE)), FALSE, TRUE)</f>
        <v>0</v>
      </c>
      <c r="AG3021" t="str">
        <f>_xlfn.IFNA(VLOOKUP(Z3021,Ref_Kontak!H:H,1,FALSE),"FALSE")</f>
        <v>628999007703</v>
      </c>
      <c r="AH3021" t="str">
        <f t="shared" si="475"/>
        <v>METALDET1-LINE 13</v>
      </c>
      <c r="AI3021">
        <f>IF(I3021="violation",COUNTIF($AH$1:AH3021,AH3021),0)</f>
        <v>1053</v>
      </c>
      <c r="AJ3021" t="str">
        <f t="shared" si="476"/>
        <v>violation-METALDET1</v>
      </c>
      <c r="AK3021">
        <f>IF(I3021="violation",COUNTIF($AJ$1:AJ3021,AJ3021),FALSE)</f>
        <v>2536</v>
      </c>
      <c r="AL3021">
        <f t="shared" si="477"/>
        <v>0</v>
      </c>
      <c r="AM3021">
        <f t="shared" si="478"/>
        <v>3</v>
      </c>
      <c r="AN3021" t="str">
        <f t="shared" si="479"/>
        <v>ALERT! 3 Violation founded @METALDET1</v>
      </c>
    </row>
    <row r="3022" spans="1:40">
      <c r="A3022" t="s">
        <v>120</v>
      </c>
      <c r="B3022" t="s">
        <v>121</v>
      </c>
      <c r="C3022" t="s">
        <v>1586</v>
      </c>
      <c r="D3022" t="s">
        <v>129</v>
      </c>
      <c r="E3022">
        <v>1</v>
      </c>
      <c r="G3022" t="s">
        <v>130</v>
      </c>
      <c r="I3022" t="s">
        <v>125</v>
      </c>
      <c r="Z3022" t="str">
        <f>IFERROR(MID(AA3022,FIND("-",H3022,1)+1,20),_xlfn.IFNA(VLOOKUP(F3022&amp;"-"&amp;AA3022,Ref_Kontak!$A:$E,4,FALSE),Ref_Kontak!$H$2))</f>
        <v>628999007703</v>
      </c>
      <c r="AA3022" t="str">
        <f t="shared" si="470"/>
        <v/>
      </c>
      <c r="AB3022" t="str">
        <f t="shared" si="471"/>
        <v/>
      </c>
      <c r="AC3022" t="str">
        <f t="shared" si="472"/>
        <v>628999007703</v>
      </c>
      <c r="AD3022" t="str">
        <f t="shared" si="473"/>
        <v>Halo+,+Visual+AI+5S+mendeteksi+Violation%3A+METALDET1-LINE+8</v>
      </c>
      <c r="AE3022" t="str">
        <f t="shared" si="474"/>
        <v>https://web.whatsapp.com/send/?phone=628999007703&amp;text=Halo+,+Visual+AI+5S+mendeteksi+Violation%3A+METALDET1-LINE+8&amp;type=phone_number&amp;app_absent=0</v>
      </c>
      <c r="AF3022" t="b">
        <f>IF(ISNA(VLOOKUP(D3022&amp;"-"&amp;AB3022, Ref_Kontak!$A:$E, 4, FALSE)), FALSE, TRUE)</f>
        <v>0</v>
      </c>
      <c r="AG3022" t="str">
        <f>_xlfn.IFNA(VLOOKUP(Z3022,Ref_Kontak!H:H,1,FALSE),"FALSE")</f>
        <v>628999007703</v>
      </c>
      <c r="AH3022" t="str">
        <f t="shared" si="475"/>
        <v>METALDET1-LINE 8</v>
      </c>
      <c r="AI3022">
        <f>IF(I3022="violation",COUNTIF($AH$1:AH3022,AH3022),0)</f>
        <v>1248</v>
      </c>
      <c r="AJ3022" t="str">
        <f t="shared" si="476"/>
        <v>violation-METALDET1</v>
      </c>
      <c r="AK3022">
        <f>IF(I3022="violation",COUNTIF($AJ$1:AJ3022,AJ3022),FALSE)</f>
        <v>2537</v>
      </c>
      <c r="AL3022">
        <f t="shared" si="477"/>
        <v>0</v>
      </c>
      <c r="AM3022">
        <f t="shared" si="478"/>
        <v>3</v>
      </c>
      <c r="AN3022" t="str">
        <f t="shared" si="479"/>
        <v>ALERT! 3 Violation founded @METALDET1</v>
      </c>
    </row>
    <row r="3023" spans="1:40">
      <c r="A3023" t="s">
        <v>120</v>
      </c>
      <c r="B3023" t="s">
        <v>121</v>
      </c>
      <c r="C3023" t="s">
        <v>1586</v>
      </c>
      <c r="D3023" t="s">
        <v>52</v>
      </c>
      <c r="E3023">
        <v>1</v>
      </c>
      <c r="G3023" t="s">
        <v>130</v>
      </c>
      <c r="I3023" t="s">
        <v>125</v>
      </c>
      <c r="Z3023" t="str">
        <f>IFERROR(MID(AA3023,FIND("-",H3023,1)+1,20),_xlfn.IFNA(VLOOKUP(F3023&amp;"-"&amp;AA3023,Ref_Kontak!$A:$E,4,FALSE),Ref_Kontak!$H$2))</f>
        <v>628999007703</v>
      </c>
      <c r="AA3023" t="str">
        <f t="shared" si="470"/>
        <v/>
      </c>
      <c r="AB3023" t="str">
        <f t="shared" si="471"/>
        <v/>
      </c>
      <c r="AC3023" t="str">
        <f t="shared" si="472"/>
        <v>628999007703</v>
      </c>
      <c r="AD3023" t="str">
        <f t="shared" si="473"/>
        <v>Halo+,+Visual+AI+5S+mendeteksi+Violation%3A+METALDET1-LINE+14</v>
      </c>
      <c r="AE3023" t="str">
        <f t="shared" si="474"/>
        <v>https://web.whatsapp.com/send/?phone=628999007703&amp;text=Halo+,+Visual+AI+5S+mendeteksi+Violation%3A+METALDET1-LINE+14&amp;type=phone_number&amp;app_absent=0</v>
      </c>
      <c r="AF3023" t="b">
        <f>IF(ISNA(VLOOKUP(D3023&amp;"-"&amp;AB3023, Ref_Kontak!$A:$E, 4, FALSE)), FALSE, TRUE)</f>
        <v>0</v>
      </c>
      <c r="AG3023" t="str">
        <f>_xlfn.IFNA(VLOOKUP(Z3023,Ref_Kontak!H:H,1,FALSE),"FALSE")</f>
        <v>628999007703</v>
      </c>
      <c r="AH3023" t="str">
        <f t="shared" si="475"/>
        <v>METALDET1-LINE 14</v>
      </c>
      <c r="AI3023">
        <f>IF(I3023="violation",COUNTIF($AH$1:AH3023,AH3023),0)</f>
        <v>238</v>
      </c>
      <c r="AJ3023" t="str">
        <f t="shared" si="476"/>
        <v>violation-METALDET1</v>
      </c>
      <c r="AK3023">
        <f>IF(I3023="violation",COUNTIF($AJ$1:AJ3023,AJ3023),FALSE)</f>
        <v>2538</v>
      </c>
      <c r="AL3023">
        <f t="shared" si="477"/>
        <v>0</v>
      </c>
      <c r="AM3023">
        <f t="shared" si="478"/>
        <v>3</v>
      </c>
      <c r="AN3023" t="str">
        <f t="shared" si="479"/>
        <v>ALERT! 3 Violation founded @METALDET1</v>
      </c>
    </row>
    <row r="3024" spans="1:40">
      <c r="A3024" t="s">
        <v>120</v>
      </c>
      <c r="B3024" t="s">
        <v>121</v>
      </c>
      <c r="C3024" t="s">
        <v>1586</v>
      </c>
      <c r="D3024" t="s">
        <v>52</v>
      </c>
      <c r="E3024">
        <v>1</v>
      </c>
      <c r="G3024" t="s">
        <v>130</v>
      </c>
      <c r="I3024" t="s">
        <v>125</v>
      </c>
      <c r="Z3024" t="str">
        <f>IFERROR(MID(AA3024,FIND("-",H3024,1)+1,20),_xlfn.IFNA(VLOOKUP(F3024&amp;"-"&amp;AA3024,Ref_Kontak!$A:$E,4,FALSE),Ref_Kontak!$H$2))</f>
        <v>628999007703</v>
      </c>
      <c r="AA3024" t="str">
        <f t="shared" si="470"/>
        <v/>
      </c>
      <c r="AB3024" t="str">
        <f t="shared" si="471"/>
        <v/>
      </c>
      <c r="AC3024" t="str">
        <f t="shared" si="472"/>
        <v>628999007703</v>
      </c>
      <c r="AD3024" t="str">
        <f t="shared" si="473"/>
        <v>Halo+,+Visual+AI+5S+mendeteksi+Violation%3A+METALDET1-LINE+14</v>
      </c>
      <c r="AE3024" t="str">
        <f t="shared" si="474"/>
        <v>https://web.whatsapp.com/send/?phone=628999007703&amp;text=Halo+,+Visual+AI+5S+mendeteksi+Violation%3A+METALDET1-LINE+14&amp;type=phone_number&amp;app_absent=0</v>
      </c>
      <c r="AF3024" t="b">
        <f>IF(ISNA(VLOOKUP(D3024&amp;"-"&amp;AB3024, Ref_Kontak!$A:$E, 4, FALSE)), FALSE, TRUE)</f>
        <v>0</v>
      </c>
      <c r="AG3024" t="str">
        <f>_xlfn.IFNA(VLOOKUP(Z3024,Ref_Kontak!H:H,1,FALSE),"FALSE")</f>
        <v>628999007703</v>
      </c>
      <c r="AH3024" t="str">
        <f t="shared" si="475"/>
        <v>METALDET1-LINE 14</v>
      </c>
      <c r="AI3024">
        <f>IF(I3024="violation",COUNTIF($AH$1:AH3024,AH3024),0)</f>
        <v>239</v>
      </c>
      <c r="AJ3024" t="str">
        <f t="shared" si="476"/>
        <v>violation-METALDET1</v>
      </c>
      <c r="AK3024">
        <f>IF(I3024="violation",COUNTIF($AJ$1:AJ3024,AJ3024),FALSE)</f>
        <v>2539</v>
      </c>
      <c r="AL3024">
        <f t="shared" si="477"/>
        <v>0</v>
      </c>
      <c r="AM3024">
        <f t="shared" si="478"/>
        <v>3</v>
      </c>
      <c r="AN3024" t="str">
        <f t="shared" si="479"/>
        <v>ALERT! 3 Violation founded @METALDET1</v>
      </c>
    </row>
    <row r="3025" spans="1:40">
      <c r="A3025" t="s">
        <v>120</v>
      </c>
      <c r="B3025" t="s">
        <v>121</v>
      </c>
      <c r="C3025" t="s">
        <v>1587</v>
      </c>
      <c r="D3025" t="s">
        <v>129</v>
      </c>
      <c r="E3025">
        <v>1</v>
      </c>
      <c r="G3025" t="s">
        <v>130</v>
      </c>
      <c r="I3025" t="s">
        <v>125</v>
      </c>
      <c r="Z3025" t="str">
        <f>IFERROR(MID(AA3025,FIND("-",H3025,1)+1,20),_xlfn.IFNA(VLOOKUP(F3025&amp;"-"&amp;AA3025,Ref_Kontak!$A:$E,4,FALSE),Ref_Kontak!$H$2))</f>
        <v>628999007703</v>
      </c>
      <c r="AA3025" t="str">
        <f t="shared" si="470"/>
        <v/>
      </c>
      <c r="AB3025" t="str">
        <f t="shared" si="471"/>
        <v/>
      </c>
      <c r="AC3025" t="str">
        <f t="shared" si="472"/>
        <v>628999007703</v>
      </c>
      <c r="AD3025" t="str">
        <f t="shared" si="473"/>
        <v>Halo+,+Visual+AI+5S+mendeteksi+Violation%3A+METALDET1-LINE+8</v>
      </c>
      <c r="AE3025" t="str">
        <f t="shared" si="474"/>
        <v>https://web.whatsapp.com/send/?phone=628999007703&amp;text=Halo+,+Visual+AI+5S+mendeteksi+Violation%3A+METALDET1-LINE+8&amp;type=phone_number&amp;app_absent=0</v>
      </c>
      <c r="AF3025" t="b">
        <f>IF(ISNA(VLOOKUP(D3025&amp;"-"&amp;AB3025, Ref_Kontak!$A:$E, 4, FALSE)), FALSE, TRUE)</f>
        <v>0</v>
      </c>
      <c r="AG3025" t="str">
        <f>_xlfn.IFNA(VLOOKUP(Z3025,Ref_Kontak!H:H,1,FALSE),"FALSE")</f>
        <v>628999007703</v>
      </c>
      <c r="AH3025" t="str">
        <f t="shared" si="475"/>
        <v>METALDET1-LINE 8</v>
      </c>
      <c r="AI3025">
        <f>IF(I3025="violation",COUNTIF($AH$1:AH3025,AH3025),0)</f>
        <v>1249</v>
      </c>
      <c r="AJ3025" t="str">
        <f t="shared" si="476"/>
        <v>violation-METALDET1</v>
      </c>
      <c r="AK3025">
        <f>IF(I3025="violation",COUNTIF($AJ$1:AJ3025,AJ3025),FALSE)</f>
        <v>2540</v>
      </c>
      <c r="AL3025">
        <f t="shared" si="477"/>
        <v>0</v>
      </c>
      <c r="AM3025">
        <f t="shared" si="478"/>
        <v>3</v>
      </c>
      <c r="AN3025" t="str">
        <f t="shared" si="479"/>
        <v>ALERT! 3 Violation founded @METALDET1</v>
      </c>
    </row>
    <row r="3026" spans="1:40">
      <c r="A3026" t="s">
        <v>120</v>
      </c>
      <c r="B3026" t="s">
        <v>121</v>
      </c>
      <c r="C3026" t="s">
        <v>1587</v>
      </c>
      <c r="D3026" t="s">
        <v>589</v>
      </c>
      <c r="E3026">
        <v>1</v>
      </c>
      <c r="G3026" t="s">
        <v>130</v>
      </c>
      <c r="I3026" t="s">
        <v>125</v>
      </c>
      <c r="Z3026" t="str">
        <f>IFERROR(MID(AA3026,FIND("-",H3026,1)+1,20),_xlfn.IFNA(VLOOKUP(F3026&amp;"-"&amp;AA3026,Ref_Kontak!$A:$E,4,FALSE),Ref_Kontak!$H$2))</f>
        <v>628999007703</v>
      </c>
      <c r="AA3026" t="str">
        <f t="shared" si="470"/>
        <v/>
      </c>
      <c r="AB3026" t="str">
        <f t="shared" si="471"/>
        <v/>
      </c>
      <c r="AC3026" t="str">
        <f t="shared" si="472"/>
        <v>628999007703</v>
      </c>
      <c r="AD3026" t="str">
        <f t="shared" si="473"/>
        <v>Halo+,+Visual+AI+5S+mendeteksi+Violation%3A+METALDET1-LINE+13</v>
      </c>
      <c r="AE3026" t="str">
        <f t="shared" si="474"/>
        <v>https://web.whatsapp.com/send/?phone=628999007703&amp;text=Halo+,+Visual+AI+5S+mendeteksi+Violation%3A+METALDET1-LINE+13&amp;type=phone_number&amp;app_absent=0</v>
      </c>
      <c r="AF3026" t="b">
        <f>IF(ISNA(VLOOKUP(D3026&amp;"-"&amp;AB3026, Ref_Kontak!$A:$E, 4, FALSE)), FALSE, TRUE)</f>
        <v>0</v>
      </c>
      <c r="AG3026" t="str">
        <f>_xlfn.IFNA(VLOOKUP(Z3026,Ref_Kontak!H:H,1,FALSE),"FALSE")</f>
        <v>628999007703</v>
      </c>
      <c r="AH3026" t="str">
        <f t="shared" si="475"/>
        <v>METALDET1-LINE 13</v>
      </c>
      <c r="AI3026">
        <f>IF(I3026="violation",COUNTIF($AH$1:AH3026,AH3026),0)</f>
        <v>1054</v>
      </c>
      <c r="AJ3026" t="str">
        <f t="shared" si="476"/>
        <v>violation-METALDET1</v>
      </c>
      <c r="AK3026">
        <f>IF(I3026="violation",COUNTIF($AJ$1:AJ3026,AJ3026),FALSE)</f>
        <v>2541</v>
      </c>
      <c r="AL3026">
        <f t="shared" si="477"/>
        <v>0</v>
      </c>
      <c r="AM3026">
        <f t="shared" si="478"/>
        <v>3</v>
      </c>
      <c r="AN3026" t="str">
        <f t="shared" si="479"/>
        <v>ALERT! 3 Violation founded @METALDET1</v>
      </c>
    </row>
    <row r="3027" spans="1:40">
      <c r="A3027" t="s">
        <v>120</v>
      </c>
      <c r="B3027" t="s">
        <v>121</v>
      </c>
      <c r="C3027" t="s">
        <v>1587</v>
      </c>
      <c r="D3027" t="s">
        <v>52</v>
      </c>
      <c r="E3027">
        <v>1</v>
      </c>
      <c r="G3027" t="s">
        <v>130</v>
      </c>
      <c r="I3027" t="s">
        <v>125</v>
      </c>
      <c r="Z3027" t="str">
        <f>IFERROR(MID(AA3027,FIND("-",H3027,1)+1,20),_xlfn.IFNA(VLOOKUP(F3027&amp;"-"&amp;AA3027,Ref_Kontak!$A:$E,4,FALSE),Ref_Kontak!$H$2))</f>
        <v>628999007703</v>
      </c>
      <c r="AA3027" t="str">
        <f t="shared" si="470"/>
        <v/>
      </c>
      <c r="AB3027" t="str">
        <f t="shared" si="471"/>
        <v/>
      </c>
      <c r="AC3027" t="str">
        <f t="shared" si="472"/>
        <v>628999007703</v>
      </c>
      <c r="AD3027" t="str">
        <f t="shared" si="473"/>
        <v>Halo+,+Visual+AI+5S+mendeteksi+Violation%3A+METALDET1-LINE+14</v>
      </c>
      <c r="AE3027" t="str">
        <f t="shared" si="474"/>
        <v>https://web.whatsapp.com/send/?phone=628999007703&amp;text=Halo+,+Visual+AI+5S+mendeteksi+Violation%3A+METALDET1-LINE+14&amp;type=phone_number&amp;app_absent=0</v>
      </c>
      <c r="AF3027" t="b">
        <f>IF(ISNA(VLOOKUP(D3027&amp;"-"&amp;AB3027, Ref_Kontak!$A:$E, 4, FALSE)), FALSE, TRUE)</f>
        <v>0</v>
      </c>
      <c r="AG3027" t="str">
        <f>_xlfn.IFNA(VLOOKUP(Z3027,Ref_Kontak!H:H,1,FALSE),"FALSE")</f>
        <v>628999007703</v>
      </c>
      <c r="AH3027" t="str">
        <f t="shared" si="475"/>
        <v>METALDET1-LINE 14</v>
      </c>
      <c r="AI3027">
        <f>IF(I3027="violation",COUNTIF($AH$1:AH3027,AH3027),0)</f>
        <v>240</v>
      </c>
      <c r="AJ3027" t="str">
        <f t="shared" si="476"/>
        <v>violation-METALDET1</v>
      </c>
      <c r="AK3027">
        <f>IF(I3027="violation",COUNTIF($AJ$1:AJ3027,AJ3027),FALSE)</f>
        <v>2542</v>
      </c>
      <c r="AL3027">
        <f t="shared" si="477"/>
        <v>0</v>
      </c>
      <c r="AM3027">
        <f t="shared" si="478"/>
        <v>3</v>
      </c>
      <c r="AN3027" t="str">
        <f t="shared" si="479"/>
        <v>ALERT! 3 Violation founded @METALDET1</v>
      </c>
    </row>
    <row r="3028" spans="1:40">
      <c r="A3028" t="s">
        <v>120</v>
      </c>
      <c r="B3028" t="s">
        <v>121</v>
      </c>
      <c r="C3028" t="s">
        <v>1588</v>
      </c>
      <c r="D3028" t="s">
        <v>129</v>
      </c>
      <c r="E3028">
        <v>1</v>
      </c>
      <c r="G3028" t="s">
        <v>130</v>
      </c>
      <c r="I3028" t="s">
        <v>125</v>
      </c>
      <c r="Z3028" t="str">
        <f>IFERROR(MID(AA3028,FIND("-",H3028,1)+1,20),_xlfn.IFNA(VLOOKUP(F3028&amp;"-"&amp;AA3028,Ref_Kontak!$A:$E,4,FALSE),Ref_Kontak!$H$2))</f>
        <v>628999007703</v>
      </c>
      <c r="AA3028" t="str">
        <f t="shared" si="470"/>
        <v/>
      </c>
      <c r="AB3028" t="str">
        <f t="shared" si="471"/>
        <v/>
      </c>
      <c r="AC3028" t="str">
        <f t="shared" si="472"/>
        <v>628999007703</v>
      </c>
      <c r="AD3028" t="str">
        <f t="shared" si="473"/>
        <v>Halo+,+Visual+AI+5S+mendeteksi+Violation%3A+METALDET1-LINE+8</v>
      </c>
      <c r="AE3028" t="str">
        <f t="shared" si="474"/>
        <v>https://web.whatsapp.com/send/?phone=628999007703&amp;text=Halo+,+Visual+AI+5S+mendeteksi+Violation%3A+METALDET1-LINE+8&amp;type=phone_number&amp;app_absent=0</v>
      </c>
      <c r="AF3028" t="b">
        <f>IF(ISNA(VLOOKUP(D3028&amp;"-"&amp;AB3028, Ref_Kontak!$A:$E, 4, FALSE)), FALSE, TRUE)</f>
        <v>0</v>
      </c>
      <c r="AG3028" t="str">
        <f>_xlfn.IFNA(VLOOKUP(Z3028,Ref_Kontak!H:H,1,FALSE),"FALSE")</f>
        <v>628999007703</v>
      </c>
      <c r="AH3028" t="str">
        <f t="shared" si="475"/>
        <v>METALDET1-LINE 8</v>
      </c>
      <c r="AI3028">
        <f>IF(I3028="violation",COUNTIF($AH$1:AH3028,AH3028),0)</f>
        <v>1250</v>
      </c>
      <c r="AJ3028" t="str">
        <f t="shared" si="476"/>
        <v>violation-METALDET1</v>
      </c>
      <c r="AK3028">
        <f>IF(I3028="violation",COUNTIF($AJ$1:AJ3028,AJ3028),FALSE)</f>
        <v>2543</v>
      </c>
      <c r="AL3028">
        <f t="shared" si="477"/>
        <v>0</v>
      </c>
      <c r="AM3028">
        <f t="shared" si="478"/>
        <v>3</v>
      </c>
      <c r="AN3028" t="str">
        <f t="shared" si="479"/>
        <v>ALERT! 3 Violation founded @METALDET1</v>
      </c>
    </row>
    <row r="3029" spans="1:40">
      <c r="A3029" t="s">
        <v>120</v>
      </c>
      <c r="B3029" t="s">
        <v>121</v>
      </c>
      <c r="C3029" t="s">
        <v>1589</v>
      </c>
      <c r="D3029" t="s">
        <v>589</v>
      </c>
      <c r="E3029">
        <v>1</v>
      </c>
      <c r="G3029" t="s">
        <v>130</v>
      </c>
      <c r="I3029" t="s">
        <v>125</v>
      </c>
      <c r="Z3029" t="str">
        <f>IFERROR(MID(AA3029,FIND("-",H3029,1)+1,20),_xlfn.IFNA(VLOOKUP(F3029&amp;"-"&amp;AA3029,Ref_Kontak!$A:$E,4,FALSE),Ref_Kontak!$H$2))</f>
        <v>628999007703</v>
      </c>
      <c r="AA3029" t="str">
        <f t="shared" si="470"/>
        <v/>
      </c>
      <c r="AB3029" t="str">
        <f t="shared" si="471"/>
        <v/>
      </c>
      <c r="AC3029" t="str">
        <f t="shared" si="472"/>
        <v>628999007703</v>
      </c>
      <c r="AD3029" t="str">
        <f t="shared" si="473"/>
        <v>Halo+,+Visual+AI+5S+mendeteksi+Violation%3A+METALDET1-LINE+13</v>
      </c>
      <c r="AE3029" t="str">
        <f t="shared" si="474"/>
        <v>https://web.whatsapp.com/send/?phone=628999007703&amp;text=Halo+,+Visual+AI+5S+mendeteksi+Violation%3A+METALDET1-LINE+13&amp;type=phone_number&amp;app_absent=0</v>
      </c>
      <c r="AF3029" t="b">
        <f>IF(ISNA(VLOOKUP(D3029&amp;"-"&amp;AB3029, Ref_Kontak!$A:$E, 4, FALSE)), FALSE, TRUE)</f>
        <v>0</v>
      </c>
      <c r="AG3029" t="str">
        <f>_xlfn.IFNA(VLOOKUP(Z3029,Ref_Kontak!H:H,1,FALSE),"FALSE")</f>
        <v>628999007703</v>
      </c>
      <c r="AH3029" t="str">
        <f t="shared" si="475"/>
        <v>METALDET1-LINE 13</v>
      </c>
      <c r="AI3029">
        <f>IF(I3029="violation",COUNTIF($AH$1:AH3029,AH3029),0)</f>
        <v>1055</v>
      </c>
      <c r="AJ3029" t="str">
        <f t="shared" si="476"/>
        <v>violation-METALDET1</v>
      </c>
      <c r="AK3029">
        <f>IF(I3029="violation",COUNTIF($AJ$1:AJ3029,AJ3029),FALSE)</f>
        <v>2544</v>
      </c>
      <c r="AL3029">
        <f t="shared" si="477"/>
        <v>0</v>
      </c>
      <c r="AM3029">
        <f t="shared" si="478"/>
        <v>3</v>
      </c>
      <c r="AN3029" t="str">
        <f t="shared" si="479"/>
        <v>ALERT! 3 Violation founded @METALDET1</v>
      </c>
    </row>
    <row r="3030" spans="1:40">
      <c r="A3030" t="s">
        <v>120</v>
      </c>
      <c r="B3030" t="s">
        <v>121</v>
      </c>
      <c r="C3030" t="s">
        <v>1589</v>
      </c>
      <c r="D3030" t="s">
        <v>129</v>
      </c>
      <c r="E3030">
        <v>1</v>
      </c>
      <c r="G3030" t="s">
        <v>130</v>
      </c>
      <c r="I3030" t="s">
        <v>125</v>
      </c>
      <c r="Z3030" t="str">
        <f>IFERROR(MID(AA3030,FIND("-",H3030,1)+1,20),_xlfn.IFNA(VLOOKUP(F3030&amp;"-"&amp;AA3030,Ref_Kontak!$A:$E,4,FALSE),Ref_Kontak!$H$2))</f>
        <v>628999007703</v>
      </c>
      <c r="AA3030" t="str">
        <f t="shared" si="470"/>
        <v/>
      </c>
      <c r="AB3030" t="str">
        <f t="shared" si="471"/>
        <v/>
      </c>
      <c r="AC3030" t="str">
        <f t="shared" si="472"/>
        <v>628999007703</v>
      </c>
      <c r="AD3030" t="str">
        <f t="shared" si="473"/>
        <v>Halo+,+Visual+AI+5S+mendeteksi+Violation%3A+METALDET1-LINE+8</v>
      </c>
      <c r="AE3030" t="str">
        <f t="shared" si="474"/>
        <v>https://web.whatsapp.com/send/?phone=628999007703&amp;text=Halo+,+Visual+AI+5S+mendeteksi+Violation%3A+METALDET1-LINE+8&amp;type=phone_number&amp;app_absent=0</v>
      </c>
      <c r="AF3030" t="b">
        <f>IF(ISNA(VLOOKUP(D3030&amp;"-"&amp;AB3030, Ref_Kontak!$A:$E, 4, FALSE)), FALSE, TRUE)</f>
        <v>0</v>
      </c>
      <c r="AG3030" t="str">
        <f>_xlfn.IFNA(VLOOKUP(Z3030,Ref_Kontak!H:H,1,FALSE),"FALSE")</f>
        <v>628999007703</v>
      </c>
      <c r="AH3030" t="str">
        <f t="shared" si="475"/>
        <v>METALDET1-LINE 8</v>
      </c>
      <c r="AI3030">
        <f>IF(I3030="violation",COUNTIF($AH$1:AH3030,AH3030),0)</f>
        <v>1251</v>
      </c>
      <c r="AJ3030" t="str">
        <f t="shared" si="476"/>
        <v>violation-METALDET1</v>
      </c>
      <c r="AK3030">
        <f>IF(I3030="violation",COUNTIF($AJ$1:AJ3030,AJ3030),FALSE)</f>
        <v>2545</v>
      </c>
      <c r="AL3030">
        <f t="shared" si="477"/>
        <v>0</v>
      </c>
      <c r="AM3030">
        <f t="shared" si="478"/>
        <v>3</v>
      </c>
      <c r="AN3030" t="str">
        <f t="shared" si="479"/>
        <v>ALERT! 3 Violation founded @METALDET1</v>
      </c>
    </row>
    <row r="3031" spans="1:40">
      <c r="A3031" t="s">
        <v>120</v>
      </c>
      <c r="B3031" t="s">
        <v>121</v>
      </c>
      <c r="C3031" t="s">
        <v>1589</v>
      </c>
      <c r="D3031" t="s">
        <v>52</v>
      </c>
      <c r="E3031">
        <v>1</v>
      </c>
      <c r="G3031" t="s">
        <v>130</v>
      </c>
      <c r="I3031" t="s">
        <v>125</v>
      </c>
      <c r="Z3031" t="str">
        <f>IFERROR(MID(AA3031,FIND("-",H3031,1)+1,20),_xlfn.IFNA(VLOOKUP(F3031&amp;"-"&amp;AA3031,Ref_Kontak!$A:$E,4,FALSE),Ref_Kontak!$H$2))</f>
        <v>628999007703</v>
      </c>
      <c r="AA3031" t="str">
        <f t="shared" si="470"/>
        <v/>
      </c>
      <c r="AB3031" t="str">
        <f t="shared" si="471"/>
        <v/>
      </c>
      <c r="AC3031" t="str">
        <f t="shared" si="472"/>
        <v>628999007703</v>
      </c>
      <c r="AD3031" t="str">
        <f t="shared" si="473"/>
        <v>Halo+,+Visual+AI+5S+mendeteksi+Violation%3A+METALDET1-LINE+14</v>
      </c>
      <c r="AE3031" t="str">
        <f t="shared" si="474"/>
        <v>https://web.whatsapp.com/send/?phone=628999007703&amp;text=Halo+,+Visual+AI+5S+mendeteksi+Violation%3A+METALDET1-LINE+14&amp;type=phone_number&amp;app_absent=0</v>
      </c>
      <c r="AF3031" t="b">
        <f>IF(ISNA(VLOOKUP(D3031&amp;"-"&amp;AB3031, Ref_Kontak!$A:$E, 4, FALSE)), FALSE, TRUE)</f>
        <v>0</v>
      </c>
      <c r="AG3031" t="str">
        <f>_xlfn.IFNA(VLOOKUP(Z3031,Ref_Kontak!H:H,1,FALSE),"FALSE")</f>
        <v>628999007703</v>
      </c>
      <c r="AH3031" t="str">
        <f t="shared" si="475"/>
        <v>METALDET1-LINE 14</v>
      </c>
      <c r="AI3031">
        <f>IF(I3031="violation",COUNTIF($AH$1:AH3031,AH3031),0)</f>
        <v>241</v>
      </c>
      <c r="AJ3031" t="str">
        <f t="shared" si="476"/>
        <v>violation-METALDET1</v>
      </c>
      <c r="AK3031">
        <f>IF(I3031="violation",COUNTIF($AJ$1:AJ3031,AJ3031),FALSE)</f>
        <v>2546</v>
      </c>
      <c r="AL3031">
        <f t="shared" si="477"/>
        <v>0</v>
      </c>
      <c r="AM3031">
        <f t="shared" si="478"/>
        <v>3</v>
      </c>
      <c r="AN3031" t="str">
        <f t="shared" si="479"/>
        <v>ALERT! 3 Violation founded @METALDET1</v>
      </c>
    </row>
    <row r="3032" spans="1:40">
      <c r="A3032" t="s">
        <v>120</v>
      </c>
      <c r="B3032" t="s">
        <v>121</v>
      </c>
      <c r="C3032" t="s">
        <v>1589</v>
      </c>
      <c r="D3032" t="s">
        <v>589</v>
      </c>
      <c r="E3032">
        <v>1</v>
      </c>
      <c r="G3032" t="s">
        <v>130</v>
      </c>
      <c r="I3032" t="s">
        <v>125</v>
      </c>
      <c r="Z3032" t="str">
        <f>IFERROR(MID(AA3032,FIND("-",H3032,1)+1,20),_xlfn.IFNA(VLOOKUP(F3032&amp;"-"&amp;AA3032,Ref_Kontak!$A:$E,4,FALSE),Ref_Kontak!$H$2))</f>
        <v>628999007703</v>
      </c>
      <c r="AA3032" t="str">
        <f t="shared" si="470"/>
        <v/>
      </c>
      <c r="AB3032" t="str">
        <f t="shared" si="471"/>
        <v/>
      </c>
      <c r="AC3032" t="str">
        <f t="shared" si="472"/>
        <v>628999007703</v>
      </c>
      <c r="AD3032" t="str">
        <f t="shared" si="473"/>
        <v>Halo+,+Visual+AI+5S+mendeteksi+Violation%3A+METALDET1-LINE+13</v>
      </c>
      <c r="AE3032" t="str">
        <f t="shared" si="474"/>
        <v>https://web.whatsapp.com/send/?phone=628999007703&amp;text=Halo+,+Visual+AI+5S+mendeteksi+Violation%3A+METALDET1-LINE+13&amp;type=phone_number&amp;app_absent=0</v>
      </c>
      <c r="AF3032" t="b">
        <f>IF(ISNA(VLOOKUP(D3032&amp;"-"&amp;AB3032, Ref_Kontak!$A:$E, 4, FALSE)), FALSE, TRUE)</f>
        <v>0</v>
      </c>
      <c r="AG3032" t="str">
        <f>_xlfn.IFNA(VLOOKUP(Z3032,Ref_Kontak!H:H,1,FALSE),"FALSE")</f>
        <v>628999007703</v>
      </c>
      <c r="AH3032" t="str">
        <f t="shared" si="475"/>
        <v>METALDET1-LINE 13</v>
      </c>
      <c r="AI3032">
        <f>IF(I3032="violation",COUNTIF($AH$1:AH3032,AH3032),0)</f>
        <v>1056</v>
      </c>
      <c r="AJ3032" t="str">
        <f t="shared" si="476"/>
        <v>violation-METALDET1</v>
      </c>
      <c r="AK3032">
        <f>IF(I3032="violation",COUNTIF($AJ$1:AJ3032,AJ3032),FALSE)</f>
        <v>2547</v>
      </c>
      <c r="AL3032">
        <f t="shared" si="477"/>
        <v>0</v>
      </c>
      <c r="AM3032">
        <f t="shared" si="478"/>
        <v>3</v>
      </c>
      <c r="AN3032" t="str">
        <f t="shared" si="479"/>
        <v>ALERT! 3 Violation founded @METALDET1</v>
      </c>
    </row>
    <row r="3033" spans="1:40">
      <c r="A3033" t="s">
        <v>120</v>
      </c>
      <c r="B3033" t="s">
        <v>121</v>
      </c>
      <c r="C3033" t="s">
        <v>1589</v>
      </c>
      <c r="D3033" t="s">
        <v>52</v>
      </c>
      <c r="E3033">
        <v>1</v>
      </c>
      <c r="G3033" t="s">
        <v>130</v>
      </c>
      <c r="I3033" t="s">
        <v>125</v>
      </c>
      <c r="Z3033" t="str">
        <f>IFERROR(MID(AA3033,FIND("-",H3033,1)+1,20),_xlfn.IFNA(VLOOKUP(F3033&amp;"-"&amp;AA3033,Ref_Kontak!$A:$E,4,FALSE),Ref_Kontak!$H$2))</f>
        <v>628999007703</v>
      </c>
      <c r="AA3033" t="str">
        <f t="shared" si="470"/>
        <v/>
      </c>
      <c r="AB3033" t="str">
        <f t="shared" si="471"/>
        <v/>
      </c>
      <c r="AC3033" t="str">
        <f t="shared" si="472"/>
        <v>628999007703</v>
      </c>
      <c r="AD3033" t="str">
        <f t="shared" si="473"/>
        <v>Halo+,+Visual+AI+5S+mendeteksi+Violation%3A+METALDET1-LINE+14</v>
      </c>
      <c r="AE3033" t="str">
        <f t="shared" si="474"/>
        <v>https://web.whatsapp.com/send/?phone=628999007703&amp;text=Halo+,+Visual+AI+5S+mendeteksi+Violation%3A+METALDET1-LINE+14&amp;type=phone_number&amp;app_absent=0</v>
      </c>
      <c r="AF3033" t="b">
        <f>IF(ISNA(VLOOKUP(D3033&amp;"-"&amp;AB3033, Ref_Kontak!$A:$E, 4, FALSE)), FALSE, TRUE)</f>
        <v>0</v>
      </c>
      <c r="AG3033" t="str">
        <f>_xlfn.IFNA(VLOOKUP(Z3033,Ref_Kontak!H:H,1,FALSE),"FALSE")</f>
        <v>628999007703</v>
      </c>
      <c r="AH3033" t="str">
        <f t="shared" si="475"/>
        <v>METALDET1-LINE 14</v>
      </c>
      <c r="AI3033">
        <f>IF(I3033="violation",COUNTIF($AH$1:AH3033,AH3033),0)</f>
        <v>242</v>
      </c>
      <c r="AJ3033" t="str">
        <f t="shared" si="476"/>
        <v>violation-METALDET1</v>
      </c>
      <c r="AK3033">
        <f>IF(I3033="violation",COUNTIF($AJ$1:AJ3033,AJ3033),FALSE)</f>
        <v>2548</v>
      </c>
      <c r="AL3033">
        <f t="shared" si="477"/>
        <v>0</v>
      </c>
      <c r="AM3033">
        <f t="shared" si="478"/>
        <v>3</v>
      </c>
      <c r="AN3033" t="str">
        <f t="shared" si="479"/>
        <v>ALERT! 3 Violation founded @METALDET1</v>
      </c>
    </row>
    <row r="3034" spans="1:40">
      <c r="A3034" t="s">
        <v>120</v>
      </c>
      <c r="B3034" t="s">
        <v>121</v>
      </c>
      <c r="C3034" t="s">
        <v>1590</v>
      </c>
      <c r="D3034" t="s">
        <v>129</v>
      </c>
      <c r="E3034">
        <v>1</v>
      </c>
      <c r="G3034" t="s">
        <v>130</v>
      </c>
      <c r="I3034" t="s">
        <v>125</v>
      </c>
      <c r="Z3034" t="str">
        <f>IFERROR(MID(AA3034,FIND("-",H3034,1)+1,20),_xlfn.IFNA(VLOOKUP(F3034&amp;"-"&amp;AA3034,Ref_Kontak!$A:$E,4,FALSE),Ref_Kontak!$H$2))</f>
        <v>628999007703</v>
      </c>
      <c r="AA3034" t="str">
        <f t="shared" si="470"/>
        <v/>
      </c>
      <c r="AB3034" t="str">
        <f t="shared" si="471"/>
        <v/>
      </c>
      <c r="AC3034" t="str">
        <f t="shared" si="472"/>
        <v>628999007703</v>
      </c>
      <c r="AD3034" t="str">
        <f t="shared" si="473"/>
        <v>Halo+,+Visual+AI+5S+mendeteksi+Violation%3A+METALDET1-LINE+8</v>
      </c>
      <c r="AE3034" t="str">
        <f t="shared" si="474"/>
        <v>https://web.whatsapp.com/send/?phone=628999007703&amp;text=Halo+,+Visual+AI+5S+mendeteksi+Violation%3A+METALDET1-LINE+8&amp;type=phone_number&amp;app_absent=0</v>
      </c>
      <c r="AF3034" t="b">
        <f>IF(ISNA(VLOOKUP(D3034&amp;"-"&amp;AB3034, Ref_Kontak!$A:$E, 4, FALSE)), FALSE, TRUE)</f>
        <v>0</v>
      </c>
      <c r="AG3034" t="str">
        <f>_xlfn.IFNA(VLOOKUP(Z3034,Ref_Kontak!H:H,1,FALSE),"FALSE")</f>
        <v>628999007703</v>
      </c>
      <c r="AH3034" t="str">
        <f t="shared" si="475"/>
        <v>METALDET1-LINE 8</v>
      </c>
      <c r="AI3034">
        <f>IF(I3034="violation",COUNTIF($AH$1:AH3034,AH3034),0)</f>
        <v>1252</v>
      </c>
      <c r="AJ3034" t="str">
        <f t="shared" si="476"/>
        <v>violation-METALDET1</v>
      </c>
      <c r="AK3034">
        <f>IF(I3034="violation",COUNTIF($AJ$1:AJ3034,AJ3034),FALSE)</f>
        <v>2549</v>
      </c>
      <c r="AL3034">
        <f t="shared" si="477"/>
        <v>0</v>
      </c>
      <c r="AM3034">
        <f t="shared" si="478"/>
        <v>3</v>
      </c>
      <c r="AN3034" t="str">
        <f t="shared" si="479"/>
        <v>ALERT! 3 Violation founded @METALDET1</v>
      </c>
    </row>
    <row r="3035" spans="1:40">
      <c r="A3035" t="s">
        <v>120</v>
      </c>
      <c r="B3035" t="s">
        <v>121</v>
      </c>
      <c r="C3035" t="s">
        <v>1591</v>
      </c>
      <c r="D3035" t="s">
        <v>589</v>
      </c>
      <c r="E3035">
        <v>1</v>
      </c>
      <c r="G3035" t="s">
        <v>130</v>
      </c>
      <c r="I3035" t="s">
        <v>125</v>
      </c>
      <c r="Z3035" t="str">
        <f>IFERROR(MID(AA3035,FIND("-",H3035,1)+1,20),_xlfn.IFNA(VLOOKUP(F3035&amp;"-"&amp;AA3035,Ref_Kontak!$A:$E,4,FALSE),Ref_Kontak!$H$2))</f>
        <v>628999007703</v>
      </c>
      <c r="AA3035" t="str">
        <f t="shared" si="470"/>
        <v/>
      </c>
      <c r="AB3035" t="str">
        <f t="shared" si="471"/>
        <v/>
      </c>
      <c r="AC3035" t="str">
        <f t="shared" si="472"/>
        <v>628999007703</v>
      </c>
      <c r="AD3035" t="str">
        <f t="shared" si="473"/>
        <v>Halo+,+Visual+AI+5S+mendeteksi+Violation%3A+METALDET1-LINE+13</v>
      </c>
      <c r="AE3035" t="str">
        <f t="shared" si="474"/>
        <v>https://web.whatsapp.com/send/?phone=628999007703&amp;text=Halo+,+Visual+AI+5S+mendeteksi+Violation%3A+METALDET1-LINE+13&amp;type=phone_number&amp;app_absent=0</v>
      </c>
      <c r="AF3035" t="b">
        <f>IF(ISNA(VLOOKUP(D3035&amp;"-"&amp;AB3035, Ref_Kontak!$A:$E, 4, FALSE)), FALSE, TRUE)</f>
        <v>0</v>
      </c>
      <c r="AG3035" t="str">
        <f>_xlfn.IFNA(VLOOKUP(Z3035,Ref_Kontak!H:H,1,FALSE),"FALSE")</f>
        <v>628999007703</v>
      </c>
      <c r="AH3035" t="str">
        <f t="shared" si="475"/>
        <v>METALDET1-LINE 13</v>
      </c>
      <c r="AI3035">
        <f>IF(I3035="violation",COUNTIF($AH$1:AH3035,AH3035),0)</f>
        <v>1057</v>
      </c>
      <c r="AJ3035" t="str">
        <f t="shared" si="476"/>
        <v>violation-METALDET1</v>
      </c>
      <c r="AK3035">
        <f>IF(I3035="violation",COUNTIF($AJ$1:AJ3035,AJ3035),FALSE)</f>
        <v>2550</v>
      </c>
      <c r="AL3035">
        <f t="shared" si="477"/>
        <v>0</v>
      </c>
      <c r="AM3035">
        <f t="shared" si="478"/>
        <v>3</v>
      </c>
      <c r="AN3035" t="str">
        <f t="shared" si="479"/>
        <v>ALERT! 3 Violation founded @METALDET1</v>
      </c>
    </row>
    <row r="3036" spans="1:40">
      <c r="A3036" t="s">
        <v>120</v>
      </c>
      <c r="B3036" t="s">
        <v>121</v>
      </c>
      <c r="C3036" t="s">
        <v>1591</v>
      </c>
      <c r="D3036" t="s">
        <v>129</v>
      </c>
      <c r="E3036">
        <v>1</v>
      </c>
      <c r="G3036" t="s">
        <v>130</v>
      </c>
      <c r="I3036" t="s">
        <v>125</v>
      </c>
      <c r="Z3036" t="str">
        <f>IFERROR(MID(AA3036,FIND("-",H3036,1)+1,20),_xlfn.IFNA(VLOOKUP(F3036&amp;"-"&amp;AA3036,Ref_Kontak!$A:$E,4,FALSE),Ref_Kontak!$H$2))</f>
        <v>628999007703</v>
      </c>
      <c r="AA3036" t="str">
        <f t="shared" si="470"/>
        <v/>
      </c>
      <c r="AB3036" t="str">
        <f t="shared" si="471"/>
        <v/>
      </c>
      <c r="AC3036" t="str">
        <f t="shared" si="472"/>
        <v>628999007703</v>
      </c>
      <c r="AD3036" t="str">
        <f t="shared" si="473"/>
        <v>Halo+,+Visual+AI+5S+mendeteksi+Violation%3A+METALDET1-LINE+8</v>
      </c>
      <c r="AE3036" t="str">
        <f t="shared" si="474"/>
        <v>https://web.whatsapp.com/send/?phone=628999007703&amp;text=Halo+,+Visual+AI+5S+mendeteksi+Violation%3A+METALDET1-LINE+8&amp;type=phone_number&amp;app_absent=0</v>
      </c>
      <c r="AF3036" t="b">
        <f>IF(ISNA(VLOOKUP(D3036&amp;"-"&amp;AB3036, Ref_Kontak!$A:$E, 4, FALSE)), FALSE, TRUE)</f>
        <v>0</v>
      </c>
      <c r="AG3036" t="str">
        <f>_xlfn.IFNA(VLOOKUP(Z3036,Ref_Kontak!H:H,1,FALSE),"FALSE")</f>
        <v>628999007703</v>
      </c>
      <c r="AH3036" t="str">
        <f t="shared" si="475"/>
        <v>METALDET1-LINE 8</v>
      </c>
      <c r="AI3036">
        <f>IF(I3036="violation",COUNTIF($AH$1:AH3036,AH3036),0)</f>
        <v>1253</v>
      </c>
      <c r="AJ3036" t="str">
        <f t="shared" si="476"/>
        <v>violation-METALDET1</v>
      </c>
      <c r="AK3036">
        <f>IF(I3036="violation",COUNTIF($AJ$1:AJ3036,AJ3036),FALSE)</f>
        <v>2551</v>
      </c>
      <c r="AL3036">
        <f t="shared" si="477"/>
        <v>0</v>
      </c>
      <c r="AM3036">
        <f t="shared" si="478"/>
        <v>3</v>
      </c>
      <c r="AN3036" t="str">
        <f t="shared" si="479"/>
        <v>ALERT! 3 Violation founded @METALDET1</v>
      </c>
    </row>
    <row r="3037" spans="1:40">
      <c r="A3037" t="s">
        <v>120</v>
      </c>
      <c r="B3037" t="s">
        <v>121</v>
      </c>
      <c r="C3037" t="s">
        <v>1591</v>
      </c>
      <c r="D3037" t="s">
        <v>52</v>
      </c>
      <c r="E3037">
        <v>1</v>
      </c>
      <c r="G3037" t="s">
        <v>130</v>
      </c>
      <c r="I3037" t="s">
        <v>125</v>
      </c>
      <c r="Z3037" t="str">
        <f>IFERROR(MID(AA3037,FIND("-",H3037,1)+1,20),_xlfn.IFNA(VLOOKUP(F3037&amp;"-"&amp;AA3037,Ref_Kontak!$A:$E,4,FALSE),Ref_Kontak!$H$2))</f>
        <v>628999007703</v>
      </c>
      <c r="AA3037" t="str">
        <f t="shared" si="470"/>
        <v/>
      </c>
      <c r="AB3037" t="str">
        <f t="shared" si="471"/>
        <v/>
      </c>
      <c r="AC3037" t="str">
        <f t="shared" si="472"/>
        <v>628999007703</v>
      </c>
      <c r="AD3037" t="str">
        <f t="shared" si="473"/>
        <v>Halo+,+Visual+AI+5S+mendeteksi+Violation%3A+METALDET1-LINE+14</v>
      </c>
      <c r="AE3037" t="str">
        <f t="shared" si="474"/>
        <v>https://web.whatsapp.com/send/?phone=628999007703&amp;text=Halo+,+Visual+AI+5S+mendeteksi+Violation%3A+METALDET1-LINE+14&amp;type=phone_number&amp;app_absent=0</v>
      </c>
      <c r="AF3037" t="b">
        <f>IF(ISNA(VLOOKUP(D3037&amp;"-"&amp;AB3037, Ref_Kontak!$A:$E, 4, FALSE)), FALSE, TRUE)</f>
        <v>0</v>
      </c>
      <c r="AG3037" t="str">
        <f>_xlfn.IFNA(VLOOKUP(Z3037,Ref_Kontak!H:H,1,FALSE),"FALSE")</f>
        <v>628999007703</v>
      </c>
      <c r="AH3037" t="str">
        <f t="shared" si="475"/>
        <v>METALDET1-LINE 14</v>
      </c>
      <c r="AI3037">
        <f>IF(I3037="violation",COUNTIF($AH$1:AH3037,AH3037),0)</f>
        <v>243</v>
      </c>
      <c r="AJ3037" t="str">
        <f t="shared" si="476"/>
        <v>violation-METALDET1</v>
      </c>
      <c r="AK3037">
        <f>IF(I3037="violation",COUNTIF($AJ$1:AJ3037,AJ3037),FALSE)</f>
        <v>2552</v>
      </c>
      <c r="AL3037">
        <f t="shared" si="477"/>
        <v>0</v>
      </c>
      <c r="AM3037">
        <f t="shared" si="478"/>
        <v>3</v>
      </c>
      <c r="AN3037" t="str">
        <f t="shared" si="479"/>
        <v>ALERT! 3 Violation founded @METALDET1</v>
      </c>
    </row>
    <row r="3038" spans="1:40">
      <c r="A3038" t="s">
        <v>120</v>
      </c>
      <c r="B3038" t="s">
        <v>121</v>
      </c>
      <c r="C3038" t="s">
        <v>1591</v>
      </c>
      <c r="D3038" t="s">
        <v>52</v>
      </c>
      <c r="E3038">
        <v>1</v>
      </c>
      <c r="G3038" t="s">
        <v>130</v>
      </c>
      <c r="I3038" t="s">
        <v>125</v>
      </c>
      <c r="Z3038" t="str">
        <f>IFERROR(MID(AA3038,FIND("-",H3038,1)+1,20),_xlfn.IFNA(VLOOKUP(F3038&amp;"-"&amp;AA3038,Ref_Kontak!$A:$E,4,FALSE),Ref_Kontak!$H$2))</f>
        <v>628999007703</v>
      </c>
      <c r="AA3038" t="str">
        <f t="shared" si="470"/>
        <v/>
      </c>
      <c r="AB3038" t="str">
        <f t="shared" si="471"/>
        <v/>
      </c>
      <c r="AC3038" t="str">
        <f t="shared" si="472"/>
        <v>628999007703</v>
      </c>
      <c r="AD3038" t="str">
        <f t="shared" si="473"/>
        <v>Halo+,+Visual+AI+5S+mendeteksi+Violation%3A+METALDET1-LINE+14</v>
      </c>
      <c r="AE3038" t="str">
        <f t="shared" si="474"/>
        <v>https://web.whatsapp.com/send/?phone=628999007703&amp;text=Halo+,+Visual+AI+5S+mendeteksi+Violation%3A+METALDET1-LINE+14&amp;type=phone_number&amp;app_absent=0</v>
      </c>
      <c r="AF3038" t="b">
        <f>IF(ISNA(VLOOKUP(D3038&amp;"-"&amp;AB3038, Ref_Kontak!$A:$E, 4, FALSE)), FALSE, TRUE)</f>
        <v>0</v>
      </c>
      <c r="AG3038" t="str">
        <f>_xlfn.IFNA(VLOOKUP(Z3038,Ref_Kontak!H:H,1,FALSE),"FALSE")</f>
        <v>628999007703</v>
      </c>
      <c r="AH3038" t="str">
        <f t="shared" si="475"/>
        <v>METALDET1-LINE 14</v>
      </c>
      <c r="AI3038">
        <f>IF(I3038="violation",COUNTIF($AH$1:AH3038,AH3038),0)</f>
        <v>244</v>
      </c>
      <c r="AJ3038" t="str">
        <f t="shared" si="476"/>
        <v>violation-METALDET1</v>
      </c>
      <c r="AK3038">
        <f>IF(I3038="violation",COUNTIF($AJ$1:AJ3038,AJ3038),FALSE)</f>
        <v>2553</v>
      </c>
      <c r="AL3038">
        <f t="shared" si="477"/>
        <v>0</v>
      </c>
      <c r="AM3038">
        <f t="shared" si="478"/>
        <v>3</v>
      </c>
      <c r="AN3038" t="str">
        <f t="shared" si="479"/>
        <v>ALERT! 3 Violation founded @METALDET1</v>
      </c>
    </row>
    <row r="3039" spans="1:40">
      <c r="A3039" t="s">
        <v>120</v>
      </c>
      <c r="B3039" t="s">
        <v>121</v>
      </c>
      <c r="C3039" t="s">
        <v>1592</v>
      </c>
      <c r="D3039" t="s">
        <v>129</v>
      </c>
      <c r="E3039">
        <v>1</v>
      </c>
      <c r="G3039" t="s">
        <v>130</v>
      </c>
      <c r="I3039" t="s">
        <v>125</v>
      </c>
      <c r="Z3039" t="str">
        <f>IFERROR(MID(AA3039,FIND("-",H3039,1)+1,20),_xlfn.IFNA(VLOOKUP(F3039&amp;"-"&amp;AA3039,Ref_Kontak!$A:$E,4,FALSE),Ref_Kontak!$H$2))</f>
        <v>628999007703</v>
      </c>
      <c r="AA3039" t="str">
        <f t="shared" si="470"/>
        <v/>
      </c>
      <c r="AB3039" t="str">
        <f t="shared" si="471"/>
        <v/>
      </c>
      <c r="AC3039" t="str">
        <f t="shared" si="472"/>
        <v>628999007703</v>
      </c>
      <c r="AD3039" t="str">
        <f t="shared" si="473"/>
        <v>Halo+,+Visual+AI+5S+mendeteksi+Violation%3A+METALDET1-LINE+8</v>
      </c>
      <c r="AE3039" t="str">
        <f t="shared" si="474"/>
        <v>https://web.whatsapp.com/send/?phone=628999007703&amp;text=Halo+,+Visual+AI+5S+mendeteksi+Violation%3A+METALDET1-LINE+8&amp;type=phone_number&amp;app_absent=0</v>
      </c>
      <c r="AF3039" t="b">
        <f>IF(ISNA(VLOOKUP(D3039&amp;"-"&amp;AB3039, Ref_Kontak!$A:$E, 4, FALSE)), FALSE, TRUE)</f>
        <v>0</v>
      </c>
      <c r="AG3039" t="str">
        <f>_xlfn.IFNA(VLOOKUP(Z3039,Ref_Kontak!H:H,1,FALSE),"FALSE")</f>
        <v>628999007703</v>
      </c>
      <c r="AH3039" t="str">
        <f t="shared" si="475"/>
        <v>METALDET1-LINE 8</v>
      </c>
      <c r="AI3039">
        <f>IF(I3039="violation",COUNTIF($AH$1:AH3039,AH3039),0)</f>
        <v>1254</v>
      </c>
      <c r="AJ3039" t="str">
        <f t="shared" si="476"/>
        <v>violation-METALDET1</v>
      </c>
      <c r="AK3039">
        <f>IF(I3039="violation",COUNTIF($AJ$1:AJ3039,AJ3039),FALSE)</f>
        <v>2554</v>
      </c>
      <c r="AL3039">
        <f t="shared" si="477"/>
        <v>0</v>
      </c>
      <c r="AM3039">
        <f t="shared" si="478"/>
        <v>3</v>
      </c>
      <c r="AN3039" t="str">
        <f t="shared" si="479"/>
        <v>ALERT! 3 Violation founded @METALDET1</v>
      </c>
    </row>
    <row r="3040" spans="1:40">
      <c r="A3040" t="s">
        <v>120</v>
      </c>
      <c r="B3040" t="s">
        <v>121</v>
      </c>
      <c r="C3040" t="s">
        <v>1592</v>
      </c>
      <c r="D3040" t="s">
        <v>589</v>
      </c>
      <c r="E3040">
        <v>1</v>
      </c>
      <c r="G3040" t="s">
        <v>130</v>
      </c>
      <c r="I3040" t="s">
        <v>125</v>
      </c>
      <c r="Z3040" t="str">
        <f>IFERROR(MID(AA3040,FIND("-",H3040,1)+1,20),_xlfn.IFNA(VLOOKUP(F3040&amp;"-"&amp;AA3040,Ref_Kontak!$A:$E,4,FALSE),Ref_Kontak!$H$2))</f>
        <v>628999007703</v>
      </c>
      <c r="AA3040" t="str">
        <f t="shared" si="470"/>
        <v/>
      </c>
      <c r="AB3040" t="str">
        <f t="shared" si="471"/>
        <v/>
      </c>
      <c r="AC3040" t="str">
        <f t="shared" si="472"/>
        <v>628999007703</v>
      </c>
      <c r="AD3040" t="str">
        <f t="shared" si="473"/>
        <v>Halo+,+Visual+AI+5S+mendeteksi+Violation%3A+METALDET1-LINE+13</v>
      </c>
      <c r="AE3040" t="str">
        <f t="shared" si="474"/>
        <v>https://web.whatsapp.com/send/?phone=628999007703&amp;text=Halo+,+Visual+AI+5S+mendeteksi+Violation%3A+METALDET1-LINE+13&amp;type=phone_number&amp;app_absent=0</v>
      </c>
      <c r="AF3040" t="b">
        <f>IF(ISNA(VLOOKUP(D3040&amp;"-"&amp;AB3040, Ref_Kontak!$A:$E, 4, FALSE)), FALSE, TRUE)</f>
        <v>0</v>
      </c>
      <c r="AG3040" t="str">
        <f>_xlfn.IFNA(VLOOKUP(Z3040,Ref_Kontak!H:H,1,FALSE),"FALSE")</f>
        <v>628999007703</v>
      </c>
      <c r="AH3040" t="str">
        <f t="shared" si="475"/>
        <v>METALDET1-LINE 13</v>
      </c>
      <c r="AI3040">
        <f>IF(I3040="violation",COUNTIF($AH$1:AH3040,AH3040),0)</f>
        <v>1058</v>
      </c>
      <c r="AJ3040" t="str">
        <f t="shared" si="476"/>
        <v>violation-METALDET1</v>
      </c>
      <c r="AK3040">
        <f>IF(I3040="violation",COUNTIF($AJ$1:AJ3040,AJ3040),FALSE)</f>
        <v>2555</v>
      </c>
      <c r="AL3040">
        <f t="shared" si="477"/>
        <v>0</v>
      </c>
      <c r="AM3040">
        <f t="shared" si="478"/>
        <v>3</v>
      </c>
      <c r="AN3040" t="str">
        <f t="shared" si="479"/>
        <v>ALERT! 3 Violation founded @METALDET1</v>
      </c>
    </row>
    <row r="3041" spans="1:40">
      <c r="A3041" t="s">
        <v>120</v>
      </c>
      <c r="B3041" t="s">
        <v>121</v>
      </c>
      <c r="C3041" t="s">
        <v>1592</v>
      </c>
      <c r="D3041" t="s">
        <v>52</v>
      </c>
      <c r="E3041">
        <v>1</v>
      </c>
      <c r="G3041" t="s">
        <v>130</v>
      </c>
      <c r="I3041" t="s">
        <v>125</v>
      </c>
      <c r="Z3041" t="str">
        <f>IFERROR(MID(AA3041,FIND("-",H3041,1)+1,20),_xlfn.IFNA(VLOOKUP(F3041&amp;"-"&amp;AA3041,Ref_Kontak!$A:$E,4,FALSE),Ref_Kontak!$H$2))</f>
        <v>628999007703</v>
      </c>
      <c r="AA3041" t="str">
        <f t="shared" si="470"/>
        <v/>
      </c>
      <c r="AB3041" t="str">
        <f t="shared" si="471"/>
        <v/>
      </c>
      <c r="AC3041" t="str">
        <f t="shared" si="472"/>
        <v>628999007703</v>
      </c>
      <c r="AD3041" t="str">
        <f t="shared" si="473"/>
        <v>Halo+,+Visual+AI+5S+mendeteksi+Violation%3A+METALDET1-LINE+14</v>
      </c>
      <c r="AE3041" t="str">
        <f t="shared" si="474"/>
        <v>https://web.whatsapp.com/send/?phone=628999007703&amp;text=Halo+,+Visual+AI+5S+mendeteksi+Violation%3A+METALDET1-LINE+14&amp;type=phone_number&amp;app_absent=0</v>
      </c>
      <c r="AF3041" t="b">
        <f>IF(ISNA(VLOOKUP(D3041&amp;"-"&amp;AB3041, Ref_Kontak!$A:$E, 4, FALSE)), FALSE, TRUE)</f>
        <v>0</v>
      </c>
      <c r="AG3041" t="str">
        <f>_xlfn.IFNA(VLOOKUP(Z3041,Ref_Kontak!H:H,1,FALSE),"FALSE")</f>
        <v>628999007703</v>
      </c>
      <c r="AH3041" t="str">
        <f t="shared" si="475"/>
        <v>METALDET1-LINE 14</v>
      </c>
      <c r="AI3041">
        <f>IF(I3041="violation",COUNTIF($AH$1:AH3041,AH3041),0)</f>
        <v>245</v>
      </c>
      <c r="AJ3041" t="str">
        <f t="shared" si="476"/>
        <v>violation-METALDET1</v>
      </c>
      <c r="AK3041">
        <f>IF(I3041="violation",COUNTIF($AJ$1:AJ3041,AJ3041),FALSE)</f>
        <v>2556</v>
      </c>
      <c r="AL3041">
        <f t="shared" si="477"/>
        <v>0</v>
      </c>
      <c r="AM3041">
        <f t="shared" si="478"/>
        <v>3</v>
      </c>
      <c r="AN3041" t="str">
        <f t="shared" si="479"/>
        <v>ALERT! 3 Violation founded @METALDET1</v>
      </c>
    </row>
    <row r="3042" spans="1:40">
      <c r="A3042" t="s">
        <v>120</v>
      </c>
      <c r="B3042" t="s">
        <v>121</v>
      </c>
      <c r="C3042" t="s">
        <v>1593</v>
      </c>
      <c r="D3042" t="s">
        <v>129</v>
      </c>
      <c r="E3042">
        <v>1</v>
      </c>
      <c r="G3042" t="s">
        <v>130</v>
      </c>
      <c r="I3042" t="s">
        <v>125</v>
      </c>
      <c r="Z3042" t="str">
        <f>IFERROR(MID(AA3042,FIND("-",H3042,1)+1,20),_xlfn.IFNA(VLOOKUP(F3042&amp;"-"&amp;AA3042,Ref_Kontak!$A:$E,4,FALSE),Ref_Kontak!$H$2))</f>
        <v>628999007703</v>
      </c>
      <c r="AA3042" t="str">
        <f t="shared" si="470"/>
        <v/>
      </c>
      <c r="AB3042" t="str">
        <f t="shared" si="471"/>
        <v/>
      </c>
      <c r="AC3042" t="str">
        <f t="shared" si="472"/>
        <v>628999007703</v>
      </c>
      <c r="AD3042" t="str">
        <f t="shared" si="473"/>
        <v>Halo+,+Visual+AI+5S+mendeteksi+Violation%3A+METALDET1-LINE+8</v>
      </c>
      <c r="AE3042" t="str">
        <f t="shared" si="474"/>
        <v>https://web.whatsapp.com/send/?phone=628999007703&amp;text=Halo+,+Visual+AI+5S+mendeteksi+Violation%3A+METALDET1-LINE+8&amp;type=phone_number&amp;app_absent=0</v>
      </c>
      <c r="AF3042" t="b">
        <f>IF(ISNA(VLOOKUP(D3042&amp;"-"&amp;AB3042, Ref_Kontak!$A:$E, 4, FALSE)), FALSE, TRUE)</f>
        <v>0</v>
      </c>
      <c r="AG3042" t="str">
        <f>_xlfn.IFNA(VLOOKUP(Z3042,Ref_Kontak!H:H,1,FALSE),"FALSE")</f>
        <v>628999007703</v>
      </c>
      <c r="AH3042" t="str">
        <f t="shared" si="475"/>
        <v>METALDET1-LINE 8</v>
      </c>
      <c r="AI3042">
        <f>IF(I3042="violation",COUNTIF($AH$1:AH3042,AH3042),0)</f>
        <v>1255</v>
      </c>
      <c r="AJ3042" t="str">
        <f t="shared" si="476"/>
        <v>violation-METALDET1</v>
      </c>
      <c r="AK3042">
        <f>IF(I3042="violation",COUNTIF($AJ$1:AJ3042,AJ3042),FALSE)</f>
        <v>2557</v>
      </c>
      <c r="AL3042">
        <f t="shared" si="477"/>
        <v>0</v>
      </c>
      <c r="AM3042">
        <f t="shared" si="478"/>
        <v>3</v>
      </c>
      <c r="AN3042" t="str">
        <f t="shared" si="479"/>
        <v>ALERT! 3 Violation founded @METALDET1</v>
      </c>
    </row>
    <row r="3043" spans="1:40">
      <c r="A3043" t="s">
        <v>120</v>
      </c>
      <c r="B3043" t="s">
        <v>121</v>
      </c>
      <c r="C3043" t="s">
        <v>1594</v>
      </c>
      <c r="D3043" t="s">
        <v>589</v>
      </c>
      <c r="E3043">
        <v>1</v>
      </c>
      <c r="G3043" t="s">
        <v>130</v>
      </c>
      <c r="I3043" t="s">
        <v>125</v>
      </c>
      <c r="Z3043" t="str">
        <f>IFERROR(MID(AA3043,FIND("-",H3043,1)+1,20),_xlfn.IFNA(VLOOKUP(F3043&amp;"-"&amp;AA3043,Ref_Kontak!$A:$E,4,FALSE),Ref_Kontak!$H$2))</f>
        <v>628999007703</v>
      </c>
      <c r="AA3043" t="str">
        <f t="shared" si="470"/>
        <v/>
      </c>
      <c r="AB3043" t="str">
        <f t="shared" si="471"/>
        <v/>
      </c>
      <c r="AC3043" t="str">
        <f t="shared" si="472"/>
        <v>628999007703</v>
      </c>
      <c r="AD3043" t="str">
        <f t="shared" si="473"/>
        <v>Halo+,+Visual+AI+5S+mendeteksi+Violation%3A+METALDET1-LINE+13</v>
      </c>
      <c r="AE3043" t="str">
        <f t="shared" si="474"/>
        <v>https://web.whatsapp.com/send/?phone=628999007703&amp;text=Halo+,+Visual+AI+5S+mendeteksi+Violation%3A+METALDET1-LINE+13&amp;type=phone_number&amp;app_absent=0</v>
      </c>
      <c r="AF3043" t="b">
        <f>IF(ISNA(VLOOKUP(D3043&amp;"-"&amp;AB3043, Ref_Kontak!$A:$E, 4, FALSE)), FALSE, TRUE)</f>
        <v>0</v>
      </c>
      <c r="AG3043" t="str">
        <f>_xlfn.IFNA(VLOOKUP(Z3043,Ref_Kontak!H:H,1,FALSE),"FALSE")</f>
        <v>628999007703</v>
      </c>
      <c r="AH3043" t="str">
        <f t="shared" si="475"/>
        <v>METALDET1-LINE 13</v>
      </c>
      <c r="AI3043">
        <f>IF(I3043="violation",COUNTIF($AH$1:AH3043,AH3043),0)</f>
        <v>1059</v>
      </c>
      <c r="AJ3043" t="str">
        <f t="shared" si="476"/>
        <v>violation-METALDET1</v>
      </c>
      <c r="AK3043">
        <f>IF(I3043="violation",COUNTIF($AJ$1:AJ3043,AJ3043),FALSE)</f>
        <v>2558</v>
      </c>
      <c r="AL3043">
        <f t="shared" si="477"/>
        <v>0</v>
      </c>
      <c r="AM3043">
        <f t="shared" si="478"/>
        <v>3</v>
      </c>
      <c r="AN3043" t="str">
        <f t="shared" si="479"/>
        <v>ALERT! 3 Violation founded @METALDET1</v>
      </c>
    </row>
    <row r="3044" spans="1:40">
      <c r="A3044" t="s">
        <v>120</v>
      </c>
      <c r="B3044" t="s">
        <v>121</v>
      </c>
      <c r="C3044" t="s">
        <v>1594</v>
      </c>
      <c r="D3044" t="s">
        <v>129</v>
      </c>
      <c r="E3044">
        <v>1</v>
      </c>
      <c r="G3044" t="s">
        <v>130</v>
      </c>
      <c r="I3044" t="s">
        <v>125</v>
      </c>
      <c r="Z3044" t="str">
        <f>IFERROR(MID(AA3044,FIND("-",H3044,1)+1,20),_xlfn.IFNA(VLOOKUP(F3044&amp;"-"&amp;AA3044,Ref_Kontak!$A:$E,4,FALSE),Ref_Kontak!$H$2))</f>
        <v>628999007703</v>
      </c>
      <c r="AA3044" t="str">
        <f t="shared" si="470"/>
        <v/>
      </c>
      <c r="AB3044" t="str">
        <f t="shared" si="471"/>
        <v/>
      </c>
      <c r="AC3044" t="str">
        <f t="shared" si="472"/>
        <v>628999007703</v>
      </c>
      <c r="AD3044" t="str">
        <f t="shared" si="473"/>
        <v>Halo+,+Visual+AI+5S+mendeteksi+Violation%3A+METALDET1-LINE+8</v>
      </c>
      <c r="AE3044" t="str">
        <f t="shared" si="474"/>
        <v>https://web.whatsapp.com/send/?phone=628999007703&amp;text=Halo+,+Visual+AI+5S+mendeteksi+Violation%3A+METALDET1-LINE+8&amp;type=phone_number&amp;app_absent=0</v>
      </c>
      <c r="AF3044" t="b">
        <f>IF(ISNA(VLOOKUP(D3044&amp;"-"&amp;AB3044, Ref_Kontak!$A:$E, 4, FALSE)), FALSE, TRUE)</f>
        <v>0</v>
      </c>
      <c r="AG3044" t="str">
        <f>_xlfn.IFNA(VLOOKUP(Z3044,Ref_Kontak!H:H,1,FALSE),"FALSE")</f>
        <v>628999007703</v>
      </c>
      <c r="AH3044" t="str">
        <f t="shared" si="475"/>
        <v>METALDET1-LINE 8</v>
      </c>
      <c r="AI3044">
        <f>IF(I3044="violation",COUNTIF($AH$1:AH3044,AH3044),0)</f>
        <v>1256</v>
      </c>
      <c r="AJ3044" t="str">
        <f t="shared" si="476"/>
        <v>violation-METALDET1</v>
      </c>
      <c r="AK3044">
        <f>IF(I3044="violation",COUNTIF($AJ$1:AJ3044,AJ3044),FALSE)</f>
        <v>2559</v>
      </c>
      <c r="AL3044">
        <f t="shared" si="477"/>
        <v>0</v>
      </c>
      <c r="AM3044">
        <f t="shared" si="478"/>
        <v>3</v>
      </c>
      <c r="AN3044" t="str">
        <f t="shared" si="479"/>
        <v>ALERT! 3 Violation founded @METALDET1</v>
      </c>
    </row>
    <row r="3045" spans="1:40">
      <c r="A3045" t="s">
        <v>120</v>
      </c>
      <c r="B3045" t="s">
        <v>121</v>
      </c>
      <c r="C3045" t="s">
        <v>1594</v>
      </c>
      <c r="D3045" t="s">
        <v>52</v>
      </c>
      <c r="E3045">
        <v>1</v>
      </c>
      <c r="G3045" t="s">
        <v>130</v>
      </c>
      <c r="I3045" t="s">
        <v>125</v>
      </c>
      <c r="Z3045" t="str">
        <f>IFERROR(MID(AA3045,FIND("-",H3045,1)+1,20),_xlfn.IFNA(VLOOKUP(F3045&amp;"-"&amp;AA3045,Ref_Kontak!$A:$E,4,FALSE),Ref_Kontak!$H$2))</f>
        <v>628999007703</v>
      </c>
      <c r="AA3045" t="str">
        <f t="shared" si="470"/>
        <v/>
      </c>
      <c r="AB3045" t="str">
        <f t="shared" si="471"/>
        <v/>
      </c>
      <c r="AC3045" t="str">
        <f t="shared" si="472"/>
        <v>628999007703</v>
      </c>
      <c r="AD3045" t="str">
        <f t="shared" si="473"/>
        <v>Halo+,+Visual+AI+5S+mendeteksi+Violation%3A+METALDET1-LINE+14</v>
      </c>
      <c r="AE3045" t="str">
        <f t="shared" si="474"/>
        <v>https://web.whatsapp.com/send/?phone=628999007703&amp;text=Halo+,+Visual+AI+5S+mendeteksi+Violation%3A+METALDET1-LINE+14&amp;type=phone_number&amp;app_absent=0</v>
      </c>
      <c r="AF3045" t="b">
        <f>IF(ISNA(VLOOKUP(D3045&amp;"-"&amp;AB3045, Ref_Kontak!$A:$E, 4, FALSE)), FALSE, TRUE)</f>
        <v>0</v>
      </c>
      <c r="AG3045" t="str">
        <f>_xlfn.IFNA(VLOOKUP(Z3045,Ref_Kontak!H:H,1,FALSE),"FALSE")</f>
        <v>628999007703</v>
      </c>
      <c r="AH3045" t="str">
        <f t="shared" si="475"/>
        <v>METALDET1-LINE 14</v>
      </c>
      <c r="AI3045">
        <f>IF(I3045="violation",COUNTIF($AH$1:AH3045,AH3045),0)</f>
        <v>246</v>
      </c>
      <c r="AJ3045" t="str">
        <f t="shared" si="476"/>
        <v>violation-METALDET1</v>
      </c>
      <c r="AK3045">
        <f>IF(I3045="violation",COUNTIF($AJ$1:AJ3045,AJ3045),FALSE)</f>
        <v>2560</v>
      </c>
      <c r="AL3045">
        <f t="shared" si="477"/>
        <v>0</v>
      </c>
      <c r="AM3045">
        <f t="shared" si="478"/>
        <v>3</v>
      </c>
      <c r="AN3045" t="str">
        <f t="shared" si="479"/>
        <v>ALERT! 3 Violation founded @METALDET1</v>
      </c>
    </row>
    <row r="3046" spans="1:40">
      <c r="A3046" t="s">
        <v>120</v>
      </c>
      <c r="B3046" t="s">
        <v>121</v>
      </c>
      <c r="C3046" t="s">
        <v>1594</v>
      </c>
      <c r="D3046" t="s">
        <v>589</v>
      </c>
      <c r="E3046">
        <v>1</v>
      </c>
      <c r="G3046" t="s">
        <v>130</v>
      </c>
      <c r="I3046" t="s">
        <v>125</v>
      </c>
      <c r="Z3046" t="str">
        <f>IFERROR(MID(AA3046,FIND("-",H3046,1)+1,20),_xlfn.IFNA(VLOOKUP(F3046&amp;"-"&amp;AA3046,Ref_Kontak!$A:$E,4,FALSE),Ref_Kontak!$H$2))</f>
        <v>628999007703</v>
      </c>
      <c r="AA3046" t="str">
        <f t="shared" si="470"/>
        <v/>
      </c>
      <c r="AB3046" t="str">
        <f t="shared" si="471"/>
        <v/>
      </c>
      <c r="AC3046" t="str">
        <f t="shared" si="472"/>
        <v>628999007703</v>
      </c>
      <c r="AD3046" t="str">
        <f t="shared" si="473"/>
        <v>Halo+,+Visual+AI+5S+mendeteksi+Violation%3A+METALDET1-LINE+13</v>
      </c>
      <c r="AE3046" t="str">
        <f t="shared" si="474"/>
        <v>https://web.whatsapp.com/send/?phone=628999007703&amp;text=Halo+,+Visual+AI+5S+mendeteksi+Violation%3A+METALDET1-LINE+13&amp;type=phone_number&amp;app_absent=0</v>
      </c>
      <c r="AF3046" t="b">
        <f>IF(ISNA(VLOOKUP(D3046&amp;"-"&amp;AB3046, Ref_Kontak!$A:$E, 4, FALSE)), FALSE, TRUE)</f>
        <v>0</v>
      </c>
      <c r="AG3046" t="str">
        <f>_xlfn.IFNA(VLOOKUP(Z3046,Ref_Kontak!H:H,1,FALSE),"FALSE")</f>
        <v>628999007703</v>
      </c>
      <c r="AH3046" t="str">
        <f t="shared" si="475"/>
        <v>METALDET1-LINE 13</v>
      </c>
      <c r="AI3046">
        <f>IF(I3046="violation",COUNTIF($AH$1:AH3046,AH3046),0)</f>
        <v>1060</v>
      </c>
      <c r="AJ3046" t="str">
        <f t="shared" si="476"/>
        <v>violation-METALDET1</v>
      </c>
      <c r="AK3046">
        <f>IF(I3046="violation",COUNTIF($AJ$1:AJ3046,AJ3046),FALSE)</f>
        <v>2561</v>
      </c>
      <c r="AL3046">
        <f t="shared" si="477"/>
        <v>0</v>
      </c>
      <c r="AM3046">
        <f t="shared" si="478"/>
        <v>3</v>
      </c>
      <c r="AN3046" t="str">
        <f t="shared" si="479"/>
        <v>ALERT! 3 Violation founded @METALDET1</v>
      </c>
    </row>
    <row r="3047" spans="1:40">
      <c r="A3047" t="s">
        <v>120</v>
      </c>
      <c r="B3047" t="s">
        <v>121</v>
      </c>
      <c r="C3047" t="s">
        <v>1594</v>
      </c>
      <c r="D3047" t="s">
        <v>52</v>
      </c>
      <c r="E3047">
        <v>1</v>
      </c>
      <c r="G3047" t="s">
        <v>130</v>
      </c>
      <c r="I3047" t="s">
        <v>125</v>
      </c>
      <c r="Z3047" t="str">
        <f>IFERROR(MID(AA3047,FIND("-",H3047,1)+1,20),_xlfn.IFNA(VLOOKUP(F3047&amp;"-"&amp;AA3047,Ref_Kontak!$A:$E,4,FALSE),Ref_Kontak!$H$2))</f>
        <v>628999007703</v>
      </c>
      <c r="AA3047" t="str">
        <f t="shared" si="470"/>
        <v/>
      </c>
      <c r="AB3047" t="str">
        <f t="shared" si="471"/>
        <v/>
      </c>
      <c r="AC3047" t="str">
        <f t="shared" si="472"/>
        <v>628999007703</v>
      </c>
      <c r="AD3047" t="str">
        <f t="shared" si="473"/>
        <v>Halo+,+Visual+AI+5S+mendeteksi+Violation%3A+METALDET1-LINE+14</v>
      </c>
      <c r="AE3047" t="str">
        <f t="shared" si="474"/>
        <v>https://web.whatsapp.com/send/?phone=628999007703&amp;text=Halo+,+Visual+AI+5S+mendeteksi+Violation%3A+METALDET1-LINE+14&amp;type=phone_number&amp;app_absent=0</v>
      </c>
      <c r="AF3047" t="b">
        <f>IF(ISNA(VLOOKUP(D3047&amp;"-"&amp;AB3047, Ref_Kontak!$A:$E, 4, FALSE)), FALSE, TRUE)</f>
        <v>0</v>
      </c>
      <c r="AG3047" t="str">
        <f>_xlfn.IFNA(VLOOKUP(Z3047,Ref_Kontak!H:H,1,FALSE),"FALSE")</f>
        <v>628999007703</v>
      </c>
      <c r="AH3047" t="str">
        <f t="shared" si="475"/>
        <v>METALDET1-LINE 14</v>
      </c>
      <c r="AI3047">
        <f>IF(I3047="violation",COUNTIF($AH$1:AH3047,AH3047),0)</f>
        <v>247</v>
      </c>
      <c r="AJ3047" t="str">
        <f t="shared" si="476"/>
        <v>violation-METALDET1</v>
      </c>
      <c r="AK3047">
        <f>IF(I3047="violation",COUNTIF($AJ$1:AJ3047,AJ3047),FALSE)</f>
        <v>2562</v>
      </c>
      <c r="AL3047">
        <f t="shared" si="477"/>
        <v>0</v>
      </c>
      <c r="AM3047">
        <f t="shared" si="478"/>
        <v>3</v>
      </c>
      <c r="AN3047" t="str">
        <f t="shared" si="479"/>
        <v>ALERT! 3 Violation founded @METALDET1</v>
      </c>
    </row>
    <row r="3048" spans="1:40">
      <c r="A3048" t="s">
        <v>120</v>
      </c>
      <c r="B3048" t="s">
        <v>121</v>
      </c>
      <c r="C3048" t="s">
        <v>1595</v>
      </c>
      <c r="D3048" t="s">
        <v>129</v>
      </c>
      <c r="E3048">
        <v>1</v>
      </c>
      <c r="G3048" t="s">
        <v>130</v>
      </c>
      <c r="I3048" t="s">
        <v>125</v>
      </c>
      <c r="Z3048" t="str">
        <f>IFERROR(MID(AA3048,FIND("-",H3048,1)+1,20),_xlfn.IFNA(VLOOKUP(F3048&amp;"-"&amp;AA3048,Ref_Kontak!$A:$E,4,FALSE),Ref_Kontak!$H$2))</f>
        <v>628999007703</v>
      </c>
      <c r="AA3048" t="str">
        <f t="shared" si="470"/>
        <v/>
      </c>
      <c r="AB3048" t="str">
        <f t="shared" si="471"/>
        <v/>
      </c>
      <c r="AC3048" t="str">
        <f t="shared" si="472"/>
        <v>628999007703</v>
      </c>
      <c r="AD3048" t="str">
        <f t="shared" si="473"/>
        <v>Halo+,+Visual+AI+5S+mendeteksi+Violation%3A+METALDET1-LINE+8</v>
      </c>
      <c r="AE3048" t="str">
        <f t="shared" si="474"/>
        <v>https://web.whatsapp.com/send/?phone=628999007703&amp;text=Halo+,+Visual+AI+5S+mendeteksi+Violation%3A+METALDET1-LINE+8&amp;type=phone_number&amp;app_absent=0</v>
      </c>
      <c r="AF3048" t="b">
        <f>IF(ISNA(VLOOKUP(D3048&amp;"-"&amp;AB3048, Ref_Kontak!$A:$E, 4, FALSE)), FALSE, TRUE)</f>
        <v>0</v>
      </c>
      <c r="AG3048" t="str">
        <f>_xlfn.IFNA(VLOOKUP(Z3048,Ref_Kontak!H:H,1,FALSE),"FALSE")</f>
        <v>628999007703</v>
      </c>
      <c r="AH3048" t="str">
        <f t="shared" si="475"/>
        <v>METALDET1-LINE 8</v>
      </c>
      <c r="AI3048">
        <f>IF(I3048="violation",COUNTIF($AH$1:AH3048,AH3048),0)</f>
        <v>1257</v>
      </c>
      <c r="AJ3048" t="str">
        <f t="shared" si="476"/>
        <v>violation-METALDET1</v>
      </c>
      <c r="AK3048">
        <f>IF(I3048="violation",COUNTIF($AJ$1:AJ3048,AJ3048),FALSE)</f>
        <v>2563</v>
      </c>
      <c r="AL3048">
        <f t="shared" si="477"/>
        <v>0</v>
      </c>
      <c r="AM3048">
        <f t="shared" si="478"/>
        <v>3</v>
      </c>
      <c r="AN3048" t="str">
        <f t="shared" si="479"/>
        <v>ALERT! 3 Violation founded @METALDET1</v>
      </c>
    </row>
    <row r="3049" spans="1:40">
      <c r="A3049" t="s">
        <v>120</v>
      </c>
      <c r="B3049" t="s">
        <v>121</v>
      </c>
      <c r="C3049" t="s">
        <v>1596</v>
      </c>
      <c r="D3049" t="s">
        <v>589</v>
      </c>
      <c r="E3049">
        <v>1</v>
      </c>
      <c r="G3049" t="s">
        <v>130</v>
      </c>
      <c r="I3049" t="s">
        <v>125</v>
      </c>
      <c r="Z3049" t="str">
        <f>IFERROR(MID(AA3049,FIND("-",H3049,1)+1,20),_xlfn.IFNA(VLOOKUP(F3049&amp;"-"&amp;AA3049,Ref_Kontak!$A:$E,4,FALSE),Ref_Kontak!$H$2))</f>
        <v>628999007703</v>
      </c>
      <c r="AA3049" t="str">
        <f t="shared" si="470"/>
        <v/>
      </c>
      <c r="AB3049" t="str">
        <f t="shared" si="471"/>
        <v/>
      </c>
      <c r="AC3049" t="str">
        <f t="shared" si="472"/>
        <v>628999007703</v>
      </c>
      <c r="AD3049" t="str">
        <f t="shared" si="473"/>
        <v>Halo+,+Visual+AI+5S+mendeteksi+Violation%3A+METALDET1-LINE+13</v>
      </c>
      <c r="AE3049" t="str">
        <f t="shared" si="474"/>
        <v>https://web.whatsapp.com/send/?phone=628999007703&amp;text=Halo+,+Visual+AI+5S+mendeteksi+Violation%3A+METALDET1-LINE+13&amp;type=phone_number&amp;app_absent=0</v>
      </c>
      <c r="AF3049" t="b">
        <f>IF(ISNA(VLOOKUP(D3049&amp;"-"&amp;AB3049, Ref_Kontak!$A:$E, 4, FALSE)), FALSE, TRUE)</f>
        <v>0</v>
      </c>
      <c r="AG3049" t="str">
        <f>_xlfn.IFNA(VLOOKUP(Z3049,Ref_Kontak!H:H,1,FALSE),"FALSE")</f>
        <v>628999007703</v>
      </c>
      <c r="AH3049" t="str">
        <f t="shared" si="475"/>
        <v>METALDET1-LINE 13</v>
      </c>
      <c r="AI3049">
        <f>IF(I3049="violation",COUNTIF($AH$1:AH3049,AH3049),0)</f>
        <v>1061</v>
      </c>
      <c r="AJ3049" t="str">
        <f t="shared" si="476"/>
        <v>violation-METALDET1</v>
      </c>
      <c r="AK3049">
        <f>IF(I3049="violation",COUNTIF($AJ$1:AJ3049,AJ3049),FALSE)</f>
        <v>2564</v>
      </c>
      <c r="AL3049">
        <f t="shared" si="477"/>
        <v>0</v>
      </c>
      <c r="AM3049">
        <f t="shared" si="478"/>
        <v>3</v>
      </c>
      <c r="AN3049" t="str">
        <f t="shared" si="479"/>
        <v>ALERT! 3 Violation founded @METALDET1</v>
      </c>
    </row>
    <row r="3050" spans="1:40">
      <c r="A3050" t="s">
        <v>120</v>
      </c>
      <c r="B3050" t="s">
        <v>121</v>
      </c>
      <c r="C3050" t="s">
        <v>1596</v>
      </c>
      <c r="D3050" t="s">
        <v>129</v>
      </c>
      <c r="E3050">
        <v>1</v>
      </c>
      <c r="G3050" t="s">
        <v>130</v>
      </c>
      <c r="I3050" t="s">
        <v>125</v>
      </c>
      <c r="Z3050" t="str">
        <f>IFERROR(MID(AA3050,FIND("-",H3050,1)+1,20),_xlfn.IFNA(VLOOKUP(F3050&amp;"-"&amp;AA3050,Ref_Kontak!$A:$E,4,FALSE),Ref_Kontak!$H$2))</f>
        <v>628999007703</v>
      </c>
      <c r="AA3050" t="str">
        <f t="shared" si="470"/>
        <v/>
      </c>
      <c r="AB3050" t="str">
        <f t="shared" si="471"/>
        <v/>
      </c>
      <c r="AC3050" t="str">
        <f t="shared" si="472"/>
        <v>628999007703</v>
      </c>
      <c r="AD3050" t="str">
        <f t="shared" si="473"/>
        <v>Halo+,+Visual+AI+5S+mendeteksi+Violation%3A+METALDET1-LINE+8</v>
      </c>
      <c r="AE3050" t="str">
        <f t="shared" si="474"/>
        <v>https://web.whatsapp.com/send/?phone=628999007703&amp;text=Halo+,+Visual+AI+5S+mendeteksi+Violation%3A+METALDET1-LINE+8&amp;type=phone_number&amp;app_absent=0</v>
      </c>
      <c r="AF3050" t="b">
        <f>IF(ISNA(VLOOKUP(D3050&amp;"-"&amp;AB3050, Ref_Kontak!$A:$E, 4, FALSE)), FALSE, TRUE)</f>
        <v>0</v>
      </c>
      <c r="AG3050" t="str">
        <f>_xlfn.IFNA(VLOOKUP(Z3050,Ref_Kontak!H:H,1,FALSE),"FALSE")</f>
        <v>628999007703</v>
      </c>
      <c r="AH3050" t="str">
        <f t="shared" si="475"/>
        <v>METALDET1-LINE 8</v>
      </c>
      <c r="AI3050">
        <f>IF(I3050="violation",COUNTIF($AH$1:AH3050,AH3050),0)</f>
        <v>1258</v>
      </c>
      <c r="AJ3050" t="str">
        <f t="shared" si="476"/>
        <v>violation-METALDET1</v>
      </c>
      <c r="AK3050">
        <f>IF(I3050="violation",COUNTIF($AJ$1:AJ3050,AJ3050),FALSE)</f>
        <v>2565</v>
      </c>
      <c r="AL3050">
        <f t="shared" si="477"/>
        <v>0</v>
      </c>
      <c r="AM3050">
        <f t="shared" si="478"/>
        <v>3</v>
      </c>
      <c r="AN3050" t="str">
        <f t="shared" si="479"/>
        <v>ALERT! 3 Violation founded @METALDET1</v>
      </c>
    </row>
    <row r="3051" spans="1:40">
      <c r="A3051" t="s">
        <v>120</v>
      </c>
      <c r="B3051" t="s">
        <v>121</v>
      </c>
      <c r="C3051" t="s">
        <v>1596</v>
      </c>
      <c r="D3051" t="s">
        <v>52</v>
      </c>
      <c r="E3051">
        <v>1</v>
      </c>
      <c r="G3051" t="s">
        <v>130</v>
      </c>
      <c r="I3051" t="s">
        <v>125</v>
      </c>
      <c r="Z3051" t="str">
        <f>IFERROR(MID(AA3051,FIND("-",H3051,1)+1,20),_xlfn.IFNA(VLOOKUP(F3051&amp;"-"&amp;AA3051,Ref_Kontak!$A:$E,4,FALSE),Ref_Kontak!$H$2))</f>
        <v>628999007703</v>
      </c>
      <c r="AA3051" t="str">
        <f t="shared" si="470"/>
        <v/>
      </c>
      <c r="AB3051" t="str">
        <f t="shared" si="471"/>
        <v/>
      </c>
      <c r="AC3051" t="str">
        <f t="shared" si="472"/>
        <v>628999007703</v>
      </c>
      <c r="AD3051" t="str">
        <f t="shared" si="473"/>
        <v>Halo+,+Visual+AI+5S+mendeteksi+Violation%3A+METALDET1-LINE+14</v>
      </c>
      <c r="AE3051" t="str">
        <f t="shared" si="474"/>
        <v>https://web.whatsapp.com/send/?phone=628999007703&amp;text=Halo+,+Visual+AI+5S+mendeteksi+Violation%3A+METALDET1-LINE+14&amp;type=phone_number&amp;app_absent=0</v>
      </c>
      <c r="AF3051" t="b">
        <f>IF(ISNA(VLOOKUP(D3051&amp;"-"&amp;AB3051, Ref_Kontak!$A:$E, 4, FALSE)), FALSE, TRUE)</f>
        <v>0</v>
      </c>
      <c r="AG3051" t="str">
        <f>_xlfn.IFNA(VLOOKUP(Z3051,Ref_Kontak!H:H,1,FALSE),"FALSE")</f>
        <v>628999007703</v>
      </c>
      <c r="AH3051" t="str">
        <f t="shared" si="475"/>
        <v>METALDET1-LINE 14</v>
      </c>
      <c r="AI3051">
        <f>IF(I3051="violation",COUNTIF($AH$1:AH3051,AH3051),0)</f>
        <v>248</v>
      </c>
      <c r="AJ3051" t="str">
        <f t="shared" si="476"/>
        <v>violation-METALDET1</v>
      </c>
      <c r="AK3051">
        <f>IF(I3051="violation",COUNTIF($AJ$1:AJ3051,AJ3051),FALSE)</f>
        <v>2566</v>
      </c>
      <c r="AL3051">
        <f t="shared" si="477"/>
        <v>0</v>
      </c>
      <c r="AM3051">
        <f t="shared" si="478"/>
        <v>3</v>
      </c>
      <c r="AN3051" t="str">
        <f t="shared" si="479"/>
        <v>ALERT! 3 Violation founded @METALDET1</v>
      </c>
    </row>
    <row r="3052" spans="1:40">
      <c r="A3052" t="s">
        <v>120</v>
      </c>
      <c r="B3052" t="s">
        <v>121</v>
      </c>
      <c r="C3052" t="s">
        <v>1596</v>
      </c>
      <c r="D3052" t="s">
        <v>589</v>
      </c>
      <c r="E3052">
        <v>1</v>
      </c>
      <c r="G3052" t="s">
        <v>130</v>
      </c>
      <c r="I3052" t="s">
        <v>125</v>
      </c>
      <c r="Z3052" t="str">
        <f>IFERROR(MID(AA3052,FIND("-",H3052,1)+1,20),_xlfn.IFNA(VLOOKUP(F3052&amp;"-"&amp;AA3052,Ref_Kontak!$A:$E,4,FALSE),Ref_Kontak!$H$2))</f>
        <v>628999007703</v>
      </c>
      <c r="AA3052" t="str">
        <f t="shared" si="470"/>
        <v/>
      </c>
      <c r="AB3052" t="str">
        <f t="shared" si="471"/>
        <v/>
      </c>
      <c r="AC3052" t="str">
        <f t="shared" si="472"/>
        <v>628999007703</v>
      </c>
      <c r="AD3052" t="str">
        <f t="shared" si="473"/>
        <v>Halo+,+Visual+AI+5S+mendeteksi+Violation%3A+METALDET1-LINE+13</v>
      </c>
      <c r="AE3052" t="str">
        <f t="shared" si="474"/>
        <v>https://web.whatsapp.com/send/?phone=628999007703&amp;text=Halo+,+Visual+AI+5S+mendeteksi+Violation%3A+METALDET1-LINE+13&amp;type=phone_number&amp;app_absent=0</v>
      </c>
      <c r="AF3052" t="b">
        <f>IF(ISNA(VLOOKUP(D3052&amp;"-"&amp;AB3052, Ref_Kontak!$A:$E, 4, FALSE)), FALSE, TRUE)</f>
        <v>0</v>
      </c>
      <c r="AG3052" t="str">
        <f>_xlfn.IFNA(VLOOKUP(Z3052,Ref_Kontak!H:H,1,FALSE),"FALSE")</f>
        <v>628999007703</v>
      </c>
      <c r="AH3052" t="str">
        <f t="shared" si="475"/>
        <v>METALDET1-LINE 13</v>
      </c>
      <c r="AI3052">
        <f>IF(I3052="violation",COUNTIF($AH$1:AH3052,AH3052),0)</f>
        <v>1062</v>
      </c>
      <c r="AJ3052" t="str">
        <f t="shared" si="476"/>
        <v>violation-METALDET1</v>
      </c>
      <c r="AK3052">
        <f>IF(I3052="violation",COUNTIF($AJ$1:AJ3052,AJ3052),FALSE)</f>
        <v>2567</v>
      </c>
      <c r="AL3052">
        <f t="shared" si="477"/>
        <v>0</v>
      </c>
      <c r="AM3052">
        <f t="shared" si="478"/>
        <v>3</v>
      </c>
      <c r="AN3052" t="str">
        <f t="shared" si="479"/>
        <v>ALERT! 3 Violation founded @METALDET1</v>
      </c>
    </row>
    <row r="3053" spans="1:40">
      <c r="A3053" t="s">
        <v>120</v>
      </c>
      <c r="B3053" t="s">
        <v>121</v>
      </c>
      <c r="C3053" t="s">
        <v>1596</v>
      </c>
      <c r="D3053" t="s">
        <v>52</v>
      </c>
      <c r="E3053">
        <v>1</v>
      </c>
      <c r="G3053" t="s">
        <v>130</v>
      </c>
      <c r="I3053" t="s">
        <v>125</v>
      </c>
      <c r="Z3053" t="str">
        <f>IFERROR(MID(AA3053,FIND("-",H3053,1)+1,20),_xlfn.IFNA(VLOOKUP(F3053&amp;"-"&amp;AA3053,Ref_Kontak!$A:$E,4,FALSE),Ref_Kontak!$H$2))</f>
        <v>628999007703</v>
      </c>
      <c r="AA3053" t="str">
        <f t="shared" si="470"/>
        <v/>
      </c>
      <c r="AB3053" t="str">
        <f t="shared" si="471"/>
        <v/>
      </c>
      <c r="AC3053" t="str">
        <f t="shared" si="472"/>
        <v>628999007703</v>
      </c>
      <c r="AD3053" t="str">
        <f t="shared" si="473"/>
        <v>Halo+,+Visual+AI+5S+mendeteksi+Violation%3A+METALDET1-LINE+14</v>
      </c>
      <c r="AE3053" t="str">
        <f t="shared" si="474"/>
        <v>https://web.whatsapp.com/send/?phone=628999007703&amp;text=Halo+,+Visual+AI+5S+mendeteksi+Violation%3A+METALDET1-LINE+14&amp;type=phone_number&amp;app_absent=0</v>
      </c>
      <c r="AF3053" t="b">
        <f>IF(ISNA(VLOOKUP(D3053&amp;"-"&amp;AB3053, Ref_Kontak!$A:$E, 4, FALSE)), FALSE, TRUE)</f>
        <v>0</v>
      </c>
      <c r="AG3053" t="str">
        <f>_xlfn.IFNA(VLOOKUP(Z3053,Ref_Kontak!H:H,1,FALSE),"FALSE")</f>
        <v>628999007703</v>
      </c>
      <c r="AH3053" t="str">
        <f t="shared" si="475"/>
        <v>METALDET1-LINE 14</v>
      </c>
      <c r="AI3053">
        <f>IF(I3053="violation",COUNTIF($AH$1:AH3053,AH3053),0)</f>
        <v>249</v>
      </c>
      <c r="AJ3053" t="str">
        <f t="shared" si="476"/>
        <v>violation-METALDET1</v>
      </c>
      <c r="AK3053">
        <f>IF(I3053="violation",COUNTIF($AJ$1:AJ3053,AJ3053),FALSE)</f>
        <v>2568</v>
      </c>
      <c r="AL3053">
        <f t="shared" si="477"/>
        <v>0</v>
      </c>
      <c r="AM3053">
        <f t="shared" si="478"/>
        <v>3</v>
      </c>
      <c r="AN3053" t="str">
        <f t="shared" si="479"/>
        <v>ALERT! 3 Violation founded @METALDET1</v>
      </c>
    </row>
    <row r="3054" spans="1:40">
      <c r="A3054" t="s">
        <v>120</v>
      </c>
      <c r="B3054" t="s">
        <v>121</v>
      </c>
      <c r="C3054" t="s">
        <v>1597</v>
      </c>
      <c r="D3054" t="s">
        <v>129</v>
      </c>
      <c r="E3054">
        <v>1</v>
      </c>
      <c r="G3054" t="s">
        <v>130</v>
      </c>
      <c r="I3054" t="s">
        <v>125</v>
      </c>
      <c r="Z3054" t="str">
        <f>IFERROR(MID(AA3054,FIND("-",H3054,1)+1,20),_xlfn.IFNA(VLOOKUP(F3054&amp;"-"&amp;AA3054,Ref_Kontak!$A:$E,4,FALSE),Ref_Kontak!$H$2))</f>
        <v>628999007703</v>
      </c>
      <c r="AA3054" t="str">
        <f t="shared" si="470"/>
        <v/>
      </c>
      <c r="AB3054" t="str">
        <f t="shared" si="471"/>
        <v/>
      </c>
      <c r="AC3054" t="str">
        <f t="shared" si="472"/>
        <v>628999007703</v>
      </c>
      <c r="AD3054" t="str">
        <f t="shared" si="473"/>
        <v>Halo+,+Visual+AI+5S+mendeteksi+Violation%3A+METALDET1-LINE+8</v>
      </c>
      <c r="AE3054" t="str">
        <f t="shared" si="474"/>
        <v>https://web.whatsapp.com/send/?phone=628999007703&amp;text=Halo+,+Visual+AI+5S+mendeteksi+Violation%3A+METALDET1-LINE+8&amp;type=phone_number&amp;app_absent=0</v>
      </c>
      <c r="AF3054" t="b">
        <f>IF(ISNA(VLOOKUP(D3054&amp;"-"&amp;AB3054, Ref_Kontak!$A:$E, 4, FALSE)), FALSE, TRUE)</f>
        <v>0</v>
      </c>
      <c r="AG3054" t="str">
        <f>_xlfn.IFNA(VLOOKUP(Z3054,Ref_Kontak!H:H,1,FALSE),"FALSE")</f>
        <v>628999007703</v>
      </c>
      <c r="AH3054" t="str">
        <f t="shared" si="475"/>
        <v>METALDET1-LINE 8</v>
      </c>
      <c r="AI3054">
        <f>IF(I3054="violation",COUNTIF($AH$1:AH3054,AH3054),0)</f>
        <v>1259</v>
      </c>
      <c r="AJ3054" t="str">
        <f t="shared" si="476"/>
        <v>violation-METALDET1</v>
      </c>
      <c r="AK3054">
        <f>IF(I3054="violation",COUNTIF($AJ$1:AJ3054,AJ3054),FALSE)</f>
        <v>2569</v>
      </c>
      <c r="AL3054">
        <f t="shared" si="477"/>
        <v>0</v>
      </c>
      <c r="AM3054">
        <f t="shared" si="478"/>
        <v>3</v>
      </c>
      <c r="AN3054" t="str">
        <f t="shared" si="479"/>
        <v>ALERT! 3 Violation founded @METALDET1</v>
      </c>
    </row>
    <row r="3055" spans="1:40">
      <c r="A3055" t="s">
        <v>120</v>
      </c>
      <c r="B3055" t="s">
        <v>121</v>
      </c>
      <c r="C3055" t="s">
        <v>1597</v>
      </c>
      <c r="D3055" t="s">
        <v>589</v>
      </c>
      <c r="E3055">
        <v>1</v>
      </c>
      <c r="G3055" t="s">
        <v>130</v>
      </c>
      <c r="I3055" t="s">
        <v>125</v>
      </c>
      <c r="Z3055" t="str">
        <f>IFERROR(MID(AA3055,FIND("-",H3055,1)+1,20),_xlfn.IFNA(VLOOKUP(F3055&amp;"-"&amp;AA3055,Ref_Kontak!$A:$E,4,FALSE),Ref_Kontak!$H$2))</f>
        <v>628999007703</v>
      </c>
      <c r="AA3055" t="str">
        <f t="shared" si="470"/>
        <v/>
      </c>
      <c r="AB3055" t="str">
        <f t="shared" si="471"/>
        <v/>
      </c>
      <c r="AC3055" t="str">
        <f t="shared" si="472"/>
        <v>628999007703</v>
      </c>
      <c r="AD3055" t="str">
        <f t="shared" si="473"/>
        <v>Halo+,+Visual+AI+5S+mendeteksi+Violation%3A+METALDET1-LINE+13</v>
      </c>
      <c r="AE3055" t="str">
        <f t="shared" si="474"/>
        <v>https://web.whatsapp.com/send/?phone=628999007703&amp;text=Halo+,+Visual+AI+5S+mendeteksi+Violation%3A+METALDET1-LINE+13&amp;type=phone_number&amp;app_absent=0</v>
      </c>
      <c r="AF3055" t="b">
        <f>IF(ISNA(VLOOKUP(D3055&amp;"-"&amp;AB3055, Ref_Kontak!$A:$E, 4, FALSE)), FALSE, TRUE)</f>
        <v>0</v>
      </c>
      <c r="AG3055" t="str">
        <f>_xlfn.IFNA(VLOOKUP(Z3055,Ref_Kontak!H:H,1,FALSE),"FALSE")</f>
        <v>628999007703</v>
      </c>
      <c r="AH3055" t="str">
        <f t="shared" si="475"/>
        <v>METALDET1-LINE 13</v>
      </c>
      <c r="AI3055">
        <f>IF(I3055="violation",COUNTIF($AH$1:AH3055,AH3055),0)</f>
        <v>1063</v>
      </c>
      <c r="AJ3055" t="str">
        <f t="shared" si="476"/>
        <v>violation-METALDET1</v>
      </c>
      <c r="AK3055">
        <f>IF(I3055="violation",COUNTIF($AJ$1:AJ3055,AJ3055),FALSE)</f>
        <v>2570</v>
      </c>
      <c r="AL3055">
        <f t="shared" si="477"/>
        <v>0</v>
      </c>
      <c r="AM3055">
        <f t="shared" si="478"/>
        <v>3</v>
      </c>
      <c r="AN3055" t="str">
        <f t="shared" si="479"/>
        <v>ALERT! 3 Violation founded @METALDET1</v>
      </c>
    </row>
    <row r="3056" spans="1:40">
      <c r="A3056" t="s">
        <v>120</v>
      </c>
      <c r="B3056" t="s">
        <v>121</v>
      </c>
      <c r="C3056" t="s">
        <v>1597</v>
      </c>
      <c r="D3056" t="s">
        <v>52</v>
      </c>
      <c r="E3056">
        <v>1</v>
      </c>
      <c r="G3056" t="s">
        <v>130</v>
      </c>
      <c r="I3056" t="s">
        <v>125</v>
      </c>
      <c r="Z3056" t="str">
        <f>IFERROR(MID(AA3056,FIND("-",H3056,1)+1,20),_xlfn.IFNA(VLOOKUP(F3056&amp;"-"&amp;AA3056,Ref_Kontak!$A:$E,4,FALSE),Ref_Kontak!$H$2))</f>
        <v>628999007703</v>
      </c>
      <c r="AA3056" t="str">
        <f t="shared" si="470"/>
        <v/>
      </c>
      <c r="AB3056" t="str">
        <f t="shared" si="471"/>
        <v/>
      </c>
      <c r="AC3056" t="str">
        <f t="shared" si="472"/>
        <v>628999007703</v>
      </c>
      <c r="AD3056" t="str">
        <f t="shared" si="473"/>
        <v>Halo+,+Visual+AI+5S+mendeteksi+Violation%3A+METALDET1-LINE+14</v>
      </c>
      <c r="AE3056" t="str">
        <f t="shared" si="474"/>
        <v>https://web.whatsapp.com/send/?phone=628999007703&amp;text=Halo+,+Visual+AI+5S+mendeteksi+Violation%3A+METALDET1-LINE+14&amp;type=phone_number&amp;app_absent=0</v>
      </c>
      <c r="AF3056" t="b">
        <f>IF(ISNA(VLOOKUP(D3056&amp;"-"&amp;AB3056, Ref_Kontak!$A:$E, 4, FALSE)), FALSE, TRUE)</f>
        <v>0</v>
      </c>
      <c r="AG3056" t="str">
        <f>_xlfn.IFNA(VLOOKUP(Z3056,Ref_Kontak!H:H,1,FALSE),"FALSE")</f>
        <v>628999007703</v>
      </c>
      <c r="AH3056" t="str">
        <f t="shared" si="475"/>
        <v>METALDET1-LINE 14</v>
      </c>
      <c r="AI3056">
        <f>IF(I3056="violation",COUNTIF($AH$1:AH3056,AH3056),0)</f>
        <v>250</v>
      </c>
      <c r="AJ3056" t="str">
        <f t="shared" si="476"/>
        <v>violation-METALDET1</v>
      </c>
      <c r="AK3056">
        <f>IF(I3056="violation",COUNTIF($AJ$1:AJ3056,AJ3056),FALSE)</f>
        <v>2571</v>
      </c>
      <c r="AL3056">
        <f t="shared" si="477"/>
        <v>0</v>
      </c>
      <c r="AM3056">
        <f t="shared" si="478"/>
        <v>3</v>
      </c>
      <c r="AN3056" t="str">
        <f t="shared" si="479"/>
        <v>ALERT! 3 Violation founded @METALDET1</v>
      </c>
    </row>
    <row r="3057" spans="1:40">
      <c r="A3057" t="s">
        <v>120</v>
      </c>
      <c r="B3057" t="s">
        <v>121</v>
      </c>
      <c r="C3057" t="s">
        <v>1598</v>
      </c>
      <c r="D3057" t="s">
        <v>129</v>
      </c>
      <c r="E3057">
        <v>1</v>
      </c>
      <c r="G3057" t="s">
        <v>130</v>
      </c>
      <c r="I3057" t="s">
        <v>125</v>
      </c>
      <c r="Z3057" t="str">
        <f>IFERROR(MID(AA3057,FIND("-",H3057,1)+1,20),_xlfn.IFNA(VLOOKUP(F3057&amp;"-"&amp;AA3057,Ref_Kontak!$A:$E,4,FALSE),Ref_Kontak!$H$2))</f>
        <v>628999007703</v>
      </c>
      <c r="AA3057" t="str">
        <f t="shared" si="470"/>
        <v/>
      </c>
      <c r="AB3057" t="str">
        <f t="shared" si="471"/>
        <v/>
      </c>
      <c r="AC3057" t="str">
        <f t="shared" si="472"/>
        <v>628999007703</v>
      </c>
      <c r="AD3057" t="str">
        <f t="shared" si="473"/>
        <v>Halo+,+Visual+AI+5S+mendeteksi+Violation%3A+METALDET1-LINE+8</v>
      </c>
      <c r="AE3057" t="str">
        <f t="shared" si="474"/>
        <v>https://web.whatsapp.com/send/?phone=628999007703&amp;text=Halo+,+Visual+AI+5S+mendeteksi+Violation%3A+METALDET1-LINE+8&amp;type=phone_number&amp;app_absent=0</v>
      </c>
      <c r="AF3057" t="b">
        <f>IF(ISNA(VLOOKUP(D3057&amp;"-"&amp;AB3057, Ref_Kontak!$A:$E, 4, FALSE)), FALSE, TRUE)</f>
        <v>0</v>
      </c>
      <c r="AG3057" t="str">
        <f>_xlfn.IFNA(VLOOKUP(Z3057,Ref_Kontak!H:H,1,FALSE),"FALSE")</f>
        <v>628999007703</v>
      </c>
      <c r="AH3057" t="str">
        <f t="shared" si="475"/>
        <v>METALDET1-LINE 8</v>
      </c>
      <c r="AI3057">
        <f>IF(I3057="violation",COUNTIF($AH$1:AH3057,AH3057),0)</f>
        <v>1260</v>
      </c>
      <c r="AJ3057" t="str">
        <f t="shared" si="476"/>
        <v>violation-METALDET1</v>
      </c>
      <c r="AK3057">
        <f>IF(I3057="violation",COUNTIF($AJ$1:AJ3057,AJ3057),FALSE)</f>
        <v>2572</v>
      </c>
      <c r="AL3057">
        <f t="shared" si="477"/>
        <v>0</v>
      </c>
      <c r="AM3057">
        <f t="shared" si="478"/>
        <v>3</v>
      </c>
      <c r="AN3057" t="str">
        <f t="shared" si="479"/>
        <v>ALERT! 3 Violation founded @METALDET1</v>
      </c>
    </row>
    <row r="3058" spans="1:40">
      <c r="A3058" t="s">
        <v>120</v>
      </c>
      <c r="B3058" t="s">
        <v>121</v>
      </c>
      <c r="C3058" t="s">
        <v>1599</v>
      </c>
      <c r="D3058" t="s">
        <v>589</v>
      </c>
      <c r="E3058">
        <v>1</v>
      </c>
      <c r="G3058" t="s">
        <v>130</v>
      </c>
      <c r="I3058" t="s">
        <v>125</v>
      </c>
      <c r="Z3058" t="str">
        <f>IFERROR(MID(AA3058,FIND("-",H3058,1)+1,20),_xlfn.IFNA(VLOOKUP(F3058&amp;"-"&amp;AA3058,Ref_Kontak!$A:$E,4,FALSE),Ref_Kontak!$H$2))</f>
        <v>628999007703</v>
      </c>
      <c r="AA3058" t="str">
        <f t="shared" si="470"/>
        <v/>
      </c>
      <c r="AB3058" t="str">
        <f t="shared" si="471"/>
        <v/>
      </c>
      <c r="AC3058" t="str">
        <f t="shared" si="472"/>
        <v>628999007703</v>
      </c>
      <c r="AD3058" t="str">
        <f t="shared" si="473"/>
        <v>Halo+,+Visual+AI+5S+mendeteksi+Violation%3A+METALDET1-LINE+13</v>
      </c>
      <c r="AE3058" t="str">
        <f t="shared" si="474"/>
        <v>https://web.whatsapp.com/send/?phone=628999007703&amp;text=Halo+,+Visual+AI+5S+mendeteksi+Violation%3A+METALDET1-LINE+13&amp;type=phone_number&amp;app_absent=0</v>
      </c>
      <c r="AF3058" t="b">
        <f>IF(ISNA(VLOOKUP(D3058&amp;"-"&amp;AB3058, Ref_Kontak!$A:$E, 4, FALSE)), FALSE, TRUE)</f>
        <v>0</v>
      </c>
      <c r="AG3058" t="str">
        <f>_xlfn.IFNA(VLOOKUP(Z3058,Ref_Kontak!H:H,1,FALSE),"FALSE")</f>
        <v>628999007703</v>
      </c>
      <c r="AH3058" t="str">
        <f t="shared" si="475"/>
        <v>METALDET1-LINE 13</v>
      </c>
      <c r="AI3058">
        <f>IF(I3058="violation",COUNTIF($AH$1:AH3058,AH3058),0)</f>
        <v>1064</v>
      </c>
      <c r="AJ3058" t="str">
        <f t="shared" si="476"/>
        <v>violation-METALDET1</v>
      </c>
      <c r="AK3058">
        <f>IF(I3058="violation",COUNTIF($AJ$1:AJ3058,AJ3058),FALSE)</f>
        <v>2573</v>
      </c>
      <c r="AL3058">
        <f t="shared" si="477"/>
        <v>0</v>
      </c>
      <c r="AM3058">
        <f t="shared" si="478"/>
        <v>3</v>
      </c>
      <c r="AN3058" t="str">
        <f t="shared" si="479"/>
        <v>ALERT! 3 Violation founded @METALDET1</v>
      </c>
    </row>
    <row r="3059" spans="1:40">
      <c r="A3059" t="s">
        <v>120</v>
      </c>
      <c r="B3059" t="s">
        <v>121</v>
      </c>
      <c r="C3059" t="s">
        <v>1599</v>
      </c>
      <c r="D3059" t="s">
        <v>129</v>
      </c>
      <c r="E3059">
        <v>1</v>
      </c>
      <c r="G3059" t="s">
        <v>130</v>
      </c>
      <c r="I3059" t="s">
        <v>125</v>
      </c>
      <c r="Z3059" t="str">
        <f>IFERROR(MID(AA3059,FIND("-",H3059,1)+1,20),_xlfn.IFNA(VLOOKUP(F3059&amp;"-"&amp;AA3059,Ref_Kontak!$A:$E,4,FALSE),Ref_Kontak!$H$2))</f>
        <v>628999007703</v>
      </c>
      <c r="AA3059" t="str">
        <f t="shared" si="470"/>
        <v/>
      </c>
      <c r="AB3059" t="str">
        <f t="shared" si="471"/>
        <v/>
      </c>
      <c r="AC3059" t="str">
        <f t="shared" si="472"/>
        <v>628999007703</v>
      </c>
      <c r="AD3059" t="str">
        <f t="shared" si="473"/>
        <v>Halo+,+Visual+AI+5S+mendeteksi+Violation%3A+METALDET1-LINE+8</v>
      </c>
      <c r="AE3059" t="str">
        <f t="shared" si="474"/>
        <v>https://web.whatsapp.com/send/?phone=628999007703&amp;text=Halo+,+Visual+AI+5S+mendeteksi+Violation%3A+METALDET1-LINE+8&amp;type=phone_number&amp;app_absent=0</v>
      </c>
      <c r="AF3059" t="b">
        <f>IF(ISNA(VLOOKUP(D3059&amp;"-"&amp;AB3059, Ref_Kontak!$A:$E, 4, FALSE)), FALSE, TRUE)</f>
        <v>0</v>
      </c>
      <c r="AG3059" t="str">
        <f>_xlfn.IFNA(VLOOKUP(Z3059,Ref_Kontak!H:H,1,FALSE),"FALSE")</f>
        <v>628999007703</v>
      </c>
      <c r="AH3059" t="str">
        <f t="shared" si="475"/>
        <v>METALDET1-LINE 8</v>
      </c>
      <c r="AI3059">
        <f>IF(I3059="violation",COUNTIF($AH$1:AH3059,AH3059),0)</f>
        <v>1261</v>
      </c>
      <c r="AJ3059" t="str">
        <f t="shared" si="476"/>
        <v>violation-METALDET1</v>
      </c>
      <c r="AK3059">
        <f>IF(I3059="violation",COUNTIF($AJ$1:AJ3059,AJ3059),FALSE)</f>
        <v>2574</v>
      </c>
      <c r="AL3059">
        <f t="shared" si="477"/>
        <v>0</v>
      </c>
      <c r="AM3059">
        <f t="shared" si="478"/>
        <v>3</v>
      </c>
      <c r="AN3059" t="str">
        <f t="shared" si="479"/>
        <v>ALERT! 3 Violation founded @METALDET1</v>
      </c>
    </row>
    <row r="3060" spans="1:40">
      <c r="A3060" t="s">
        <v>120</v>
      </c>
      <c r="B3060" t="s">
        <v>121</v>
      </c>
      <c r="C3060" t="s">
        <v>1599</v>
      </c>
      <c r="D3060" t="s">
        <v>52</v>
      </c>
      <c r="E3060">
        <v>1</v>
      </c>
      <c r="G3060" t="s">
        <v>130</v>
      </c>
      <c r="I3060" t="s">
        <v>125</v>
      </c>
      <c r="Z3060" t="str">
        <f>IFERROR(MID(AA3060,FIND("-",H3060,1)+1,20),_xlfn.IFNA(VLOOKUP(F3060&amp;"-"&amp;AA3060,Ref_Kontak!$A:$E,4,FALSE),Ref_Kontak!$H$2))</f>
        <v>628999007703</v>
      </c>
      <c r="AA3060" t="str">
        <f t="shared" si="470"/>
        <v/>
      </c>
      <c r="AB3060" t="str">
        <f t="shared" si="471"/>
        <v/>
      </c>
      <c r="AC3060" t="str">
        <f t="shared" si="472"/>
        <v>628999007703</v>
      </c>
      <c r="AD3060" t="str">
        <f t="shared" si="473"/>
        <v>Halo+,+Visual+AI+5S+mendeteksi+Violation%3A+METALDET1-LINE+14</v>
      </c>
      <c r="AE3060" t="str">
        <f t="shared" si="474"/>
        <v>https://web.whatsapp.com/send/?phone=628999007703&amp;text=Halo+,+Visual+AI+5S+mendeteksi+Violation%3A+METALDET1-LINE+14&amp;type=phone_number&amp;app_absent=0</v>
      </c>
      <c r="AF3060" t="b">
        <f>IF(ISNA(VLOOKUP(D3060&amp;"-"&amp;AB3060, Ref_Kontak!$A:$E, 4, FALSE)), FALSE, TRUE)</f>
        <v>0</v>
      </c>
      <c r="AG3060" t="str">
        <f>_xlfn.IFNA(VLOOKUP(Z3060,Ref_Kontak!H:H,1,FALSE),"FALSE")</f>
        <v>628999007703</v>
      </c>
      <c r="AH3060" t="str">
        <f t="shared" si="475"/>
        <v>METALDET1-LINE 14</v>
      </c>
      <c r="AI3060">
        <f>IF(I3060="violation",COUNTIF($AH$1:AH3060,AH3060),0)</f>
        <v>251</v>
      </c>
      <c r="AJ3060" t="str">
        <f t="shared" si="476"/>
        <v>violation-METALDET1</v>
      </c>
      <c r="AK3060">
        <f>IF(I3060="violation",COUNTIF($AJ$1:AJ3060,AJ3060),FALSE)</f>
        <v>2575</v>
      </c>
      <c r="AL3060">
        <f t="shared" si="477"/>
        <v>0</v>
      </c>
      <c r="AM3060">
        <f t="shared" si="478"/>
        <v>3</v>
      </c>
      <c r="AN3060" t="str">
        <f t="shared" si="479"/>
        <v>ALERT! 3 Violation founded @METALDET1</v>
      </c>
    </row>
    <row r="3061" spans="1:40">
      <c r="A3061" t="s">
        <v>120</v>
      </c>
      <c r="B3061" t="s">
        <v>121</v>
      </c>
      <c r="C3061" t="s">
        <v>1599</v>
      </c>
      <c r="D3061" t="s">
        <v>589</v>
      </c>
      <c r="E3061">
        <v>1</v>
      </c>
      <c r="G3061" t="s">
        <v>130</v>
      </c>
      <c r="I3061" t="s">
        <v>125</v>
      </c>
      <c r="Z3061" t="str">
        <f>IFERROR(MID(AA3061,FIND("-",H3061,1)+1,20),_xlfn.IFNA(VLOOKUP(F3061&amp;"-"&amp;AA3061,Ref_Kontak!$A:$E,4,FALSE),Ref_Kontak!$H$2))</f>
        <v>628999007703</v>
      </c>
      <c r="AA3061" t="str">
        <f t="shared" si="470"/>
        <v/>
      </c>
      <c r="AB3061" t="str">
        <f t="shared" si="471"/>
        <v/>
      </c>
      <c r="AC3061" t="str">
        <f t="shared" si="472"/>
        <v>628999007703</v>
      </c>
      <c r="AD3061" t="str">
        <f t="shared" si="473"/>
        <v>Halo+,+Visual+AI+5S+mendeteksi+Violation%3A+METALDET1-LINE+13</v>
      </c>
      <c r="AE3061" t="str">
        <f t="shared" si="474"/>
        <v>https://web.whatsapp.com/send/?phone=628999007703&amp;text=Halo+,+Visual+AI+5S+mendeteksi+Violation%3A+METALDET1-LINE+13&amp;type=phone_number&amp;app_absent=0</v>
      </c>
      <c r="AF3061" t="b">
        <f>IF(ISNA(VLOOKUP(D3061&amp;"-"&amp;AB3061, Ref_Kontak!$A:$E, 4, FALSE)), FALSE, TRUE)</f>
        <v>0</v>
      </c>
      <c r="AG3061" t="str">
        <f>_xlfn.IFNA(VLOOKUP(Z3061,Ref_Kontak!H:H,1,FALSE),"FALSE")</f>
        <v>628999007703</v>
      </c>
      <c r="AH3061" t="str">
        <f t="shared" si="475"/>
        <v>METALDET1-LINE 13</v>
      </c>
      <c r="AI3061">
        <f>IF(I3061="violation",COUNTIF($AH$1:AH3061,AH3061),0)</f>
        <v>1065</v>
      </c>
      <c r="AJ3061" t="str">
        <f t="shared" si="476"/>
        <v>violation-METALDET1</v>
      </c>
      <c r="AK3061">
        <f>IF(I3061="violation",COUNTIF($AJ$1:AJ3061,AJ3061),FALSE)</f>
        <v>2576</v>
      </c>
      <c r="AL3061">
        <f t="shared" si="477"/>
        <v>0</v>
      </c>
      <c r="AM3061">
        <f t="shared" si="478"/>
        <v>3</v>
      </c>
      <c r="AN3061" t="str">
        <f t="shared" si="479"/>
        <v>ALERT! 3 Violation founded @METALDET1</v>
      </c>
    </row>
    <row r="3062" spans="1:40">
      <c r="A3062" t="s">
        <v>120</v>
      </c>
      <c r="B3062" t="s">
        <v>121</v>
      </c>
      <c r="C3062" t="s">
        <v>1599</v>
      </c>
      <c r="D3062" t="s">
        <v>52</v>
      </c>
      <c r="E3062">
        <v>1</v>
      </c>
      <c r="G3062" t="s">
        <v>130</v>
      </c>
      <c r="I3062" t="s">
        <v>125</v>
      </c>
      <c r="Z3062" t="str">
        <f>IFERROR(MID(AA3062,FIND("-",H3062,1)+1,20),_xlfn.IFNA(VLOOKUP(F3062&amp;"-"&amp;AA3062,Ref_Kontak!$A:$E,4,FALSE),Ref_Kontak!$H$2))</f>
        <v>628999007703</v>
      </c>
      <c r="AA3062" t="str">
        <f t="shared" si="470"/>
        <v/>
      </c>
      <c r="AB3062" t="str">
        <f t="shared" si="471"/>
        <v/>
      </c>
      <c r="AC3062" t="str">
        <f t="shared" si="472"/>
        <v>628999007703</v>
      </c>
      <c r="AD3062" t="str">
        <f t="shared" si="473"/>
        <v>Halo+,+Visual+AI+5S+mendeteksi+Violation%3A+METALDET1-LINE+14</v>
      </c>
      <c r="AE3062" t="str">
        <f t="shared" si="474"/>
        <v>https://web.whatsapp.com/send/?phone=628999007703&amp;text=Halo+,+Visual+AI+5S+mendeteksi+Violation%3A+METALDET1-LINE+14&amp;type=phone_number&amp;app_absent=0</v>
      </c>
      <c r="AF3062" t="b">
        <f>IF(ISNA(VLOOKUP(D3062&amp;"-"&amp;AB3062, Ref_Kontak!$A:$E, 4, FALSE)), FALSE, TRUE)</f>
        <v>0</v>
      </c>
      <c r="AG3062" t="str">
        <f>_xlfn.IFNA(VLOOKUP(Z3062,Ref_Kontak!H:H,1,FALSE),"FALSE")</f>
        <v>628999007703</v>
      </c>
      <c r="AH3062" t="str">
        <f t="shared" si="475"/>
        <v>METALDET1-LINE 14</v>
      </c>
      <c r="AI3062">
        <f>IF(I3062="violation",COUNTIF($AH$1:AH3062,AH3062),0)</f>
        <v>252</v>
      </c>
      <c r="AJ3062" t="str">
        <f t="shared" si="476"/>
        <v>violation-METALDET1</v>
      </c>
      <c r="AK3062">
        <f>IF(I3062="violation",COUNTIF($AJ$1:AJ3062,AJ3062),FALSE)</f>
        <v>2577</v>
      </c>
      <c r="AL3062">
        <f t="shared" si="477"/>
        <v>0</v>
      </c>
      <c r="AM3062">
        <f t="shared" si="478"/>
        <v>3</v>
      </c>
      <c r="AN3062" t="str">
        <f t="shared" si="479"/>
        <v>ALERT! 3 Violation founded @METALDET1</v>
      </c>
    </row>
    <row r="3063" spans="1:40">
      <c r="A3063" t="s">
        <v>120</v>
      </c>
      <c r="B3063" t="s">
        <v>121</v>
      </c>
      <c r="C3063" t="s">
        <v>1600</v>
      </c>
      <c r="D3063" t="s">
        <v>129</v>
      </c>
      <c r="E3063">
        <v>1</v>
      </c>
      <c r="G3063" t="s">
        <v>130</v>
      </c>
      <c r="I3063" t="s">
        <v>125</v>
      </c>
      <c r="Z3063" t="str">
        <f>IFERROR(MID(AA3063,FIND("-",H3063,1)+1,20),_xlfn.IFNA(VLOOKUP(F3063&amp;"-"&amp;AA3063,Ref_Kontak!$A:$E,4,FALSE),Ref_Kontak!$H$2))</f>
        <v>628999007703</v>
      </c>
      <c r="AA3063" t="str">
        <f t="shared" si="470"/>
        <v/>
      </c>
      <c r="AB3063" t="str">
        <f t="shared" si="471"/>
        <v/>
      </c>
      <c r="AC3063" t="str">
        <f t="shared" si="472"/>
        <v>628999007703</v>
      </c>
      <c r="AD3063" t="str">
        <f t="shared" si="473"/>
        <v>Halo+,+Visual+AI+5S+mendeteksi+Violation%3A+METALDET1-LINE+8</v>
      </c>
      <c r="AE3063" t="str">
        <f t="shared" si="474"/>
        <v>https://web.whatsapp.com/send/?phone=628999007703&amp;text=Halo+,+Visual+AI+5S+mendeteksi+Violation%3A+METALDET1-LINE+8&amp;type=phone_number&amp;app_absent=0</v>
      </c>
      <c r="AF3063" t="b">
        <f>IF(ISNA(VLOOKUP(D3063&amp;"-"&amp;AB3063, Ref_Kontak!$A:$E, 4, FALSE)), FALSE, TRUE)</f>
        <v>0</v>
      </c>
      <c r="AG3063" t="str">
        <f>_xlfn.IFNA(VLOOKUP(Z3063,Ref_Kontak!H:H,1,FALSE),"FALSE")</f>
        <v>628999007703</v>
      </c>
      <c r="AH3063" t="str">
        <f t="shared" si="475"/>
        <v>METALDET1-LINE 8</v>
      </c>
      <c r="AI3063">
        <f>IF(I3063="violation",COUNTIF($AH$1:AH3063,AH3063),0)</f>
        <v>1262</v>
      </c>
      <c r="AJ3063" t="str">
        <f t="shared" si="476"/>
        <v>violation-METALDET1</v>
      </c>
      <c r="AK3063">
        <f>IF(I3063="violation",COUNTIF($AJ$1:AJ3063,AJ3063),FALSE)</f>
        <v>2578</v>
      </c>
      <c r="AL3063">
        <f t="shared" si="477"/>
        <v>0</v>
      </c>
      <c r="AM3063">
        <f t="shared" si="478"/>
        <v>3</v>
      </c>
      <c r="AN3063" t="str">
        <f t="shared" si="479"/>
        <v>ALERT! 3 Violation founded @METALDET1</v>
      </c>
    </row>
    <row r="3064" spans="1:40">
      <c r="A3064" t="s">
        <v>120</v>
      </c>
      <c r="B3064" t="s">
        <v>121</v>
      </c>
      <c r="C3064" t="s">
        <v>1601</v>
      </c>
      <c r="D3064" t="s">
        <v>589</v>
      </c>
      <c r="E3064">
        <v>1</v>
      </c>
      <c r="G3064" t="s">
        <v>130</v>
      </c>
      <c r="I3064" t="s">
        <v>125</v>
      </c>
      <c r="Z3064" t="str">
        <f>IFERROR(MID(AA3064,FIND("-",H3064,1)+1,20),_xlfn.IFNA(VLOOKUP(F3064&amp;"-"&amp;AA3064,Ref_Kontak!$A:$E,4,FALSE),Ref_Kontak!$H$2))</f>
        <v>628999007703</v>
      </c>
      <c r="AA3064" t="str">
        <f t="shared" si="470"/>
        <v/>
      </c>
      <c r="AB3064" t="str">
        <f t="shared" si="471"/>
        <v/>
      </c>
      <c r="AC3064" t="str">
        <f t="shared" si="472"/>
        <v>628999007703</v>
      </c>
      <c r="AD3064" t="str">
        <f t="shared" si="473"/>
        <v>Halo+,+Visual+AI+5S+mendeteksi+Violation%3A+METALDET1-LINE+13</v>
      </c>
      <c r="AE3064" t="str">
        <f t="shared" si="474"/>
        <v>https://web.whatsapp.com/send/?phone=628999007703&amp;text=Halo+,+Visual+AI+5S+mendeteksi+Violation%3A+METALDET1-LINE+13&amp;type=phone_number&amp;app_absent=0</v>
      </c>
      <c r="AF3064" t="b">
        <f>IF(ISNA(VLOOKUP(D3064&amp;"-"&amp;AB3064, Ref_Kontak!$A:$E, 4, FALSE)), FALSE, TRUE)</f>
        <v>0</v>
      </c>
      <c r="AG3064" t="str">
        <f>_xlfn.IFNA(VLOOKUP(Z3064,Ref_Kontak!H:H,1,FALSE),"FALSE")</f>
        <v>628999007703</v>
      </c>
      <c r="AH3064" t="str">
        <f t="shared" si="475"/>
        <v>METALDET1-LINE 13</v>
      </c>
      <c r="AI3064">
        <f>IF(I3064="violation",COUNTIF($AH$1:AH3064,AH3064),0)</f>
        <v>1066</v>
      </c>
      <c r="AJ3064" t="str">
        <f t="shared" si="476"/>
        <v>violation-METALDET1</v>
      </c>
      <c r="AK3064">
        <f>IF(I3064="violation",COUNTIF($AJ$1:AJ3064,AJ3064),FALSE)</f>
        <v>2579</v>
      </c>
      <c r="AL3064">
        <f t="shared" si="477"/>
        <v>0</v>
      </c>
      <c r="AM3064">
        <f t="shared" si="478"/>
        <v>3</v>
      </c>
      <c r="AN3064" t="str">
        <f t="shared" si="479"/>
        <v>ALERT! 3 Violation founded @METALDET1</v>
      </c>
    </row>
    <row r="3065" spans="1:40">
      <c r="A3065" t="s">
        <v>120</v>
      </c>
      <c r="B3065" t="s">
        <v>121</v>
      </c>
      <c r="C3065" t="s">
        <v>1601</v>
      </c>
      <c r="D3065" t="s">
        <v>129</v>
      </c>
      <c r="E3065">
        <v>1</v>
      </c>
      <c r="G3065" t="s">
        <v>130</v>
      </c>
      <c r="I3065" t="s">
        <v>125</v>
      </c>
      <c r="Z3065" t="str">
        <f>IFERROR(MID(AA3065,FIND("-",H3065,1)+1,20),_xlfn.IFNA(VLOOKUP(F3065&amp;"-"&amp;AA3065,Ref_Kontak!$A:$E,4,FALSE),Ref_Kontak!$H$2))</f>
        <v>628999007703</v>
      </c>
      <c r="AA3065" t="str">
        <f t="shared" si="470"/>
        <v/>
      </c>
      <c r="AB3065" t="str">
        <f t="shared" si="471"/>
        <v/>
      </c>
      <c r="AC3065" t="str">
        <f t="shared" si="472"/>
        <v>628999007703</v>
      </c>
      <c r="AD3065" t="str">
        <f t="shared" si="473"/>
        <v>Halo+,+Visual+AI+5S+mendeteksi+Violation%3A+METALDET1-LINE+8</v>
      </c>
      <c r="AE3065" t="str">
        <f t="shared" si="474"/>
        <v>https://web.whatsapp.com/send/?phone=628999007703&amp;text=Halo+,+Visual+AI+5S+mendeteksi+Violation%3A+METALDET1-LINE+8&amp;type=phone_number&amp;app_absent=0</v>
      </c>
      <c r="AF3065" t="b">
        <f>IF(ISNA(VLOOKUP(D3065&amp;"-"&amp;AB3065, Ref_Kontak!$A:$E, 4, FALSE)), FALSE, TRUE)</f>
        <v>0</v>
      </c>
      <c r="AG3065" t="str">
        <f>_xlfn.IFNA(VLOOKUP(Z3065,Ref_Kontak!H:H,1,FALSE),"FALSE")</f>
        <v>628999007703</v>
      </c>
      <c r="AH3065" t="str">
        <f t="shared" si="475"/>
        <v>METALDET1-LINE 8</v>
      </c>
      <c r="AI3065">
        <f>IF(I3065="violation",COUNTIF($AH$1:AH3065,AH3065),0)</f>
        <v>1263</v>
      </c>
      <c r="AJ3065" t="str">
        <f t="shared" si="476"/>
        <v>violation-METALDET1</v>
      </c>
      <c r="AK3065">
        <f>IF(I3065="violation",COUNTIF($AJ$1:AJ3065,AJ3065),FALSE)</f>
        <v>2580</v>
      </c>
      <c r="AL3065">
        <f t="shared" si="477"/>
        <v>0</v>
      </c>
      <c r="AM3065">
        <f t="shared" si="478"/>
        <v>3</v>
      </c>
      <c r="AN3065" t="str">
        <f t="shared" si="479"/>
        <v>ALERT! 3 Violation founded @METALDET1</v>
      </c>
    </row>
    <row r="3066" spans="1:40">
      <c r="A3066" t="s">
        <v>120</v>
      </c>
      <c r="B3066" t="s">
        <v>121</v>
      </c>
      <c r="C3066" t="s">
        <v>1601</v>
      </c>
      <c r="D3066" t="s">
        <v>52</v>
      </c>
      <c r="E3066">
        <v>1</v>
      </c>
      <c r="G3066" t="s">
        <v>130</v>
      </c>
      <c r="I3066" t="s">
        <v>125</v>
      </c>
      <c r="Z3066" t="str">
        <f>IFERROR(MID(AA3066,FIND("-",H3066,1)+1,20),_xlfn.IFNA(VLOOKUP(F3066&amp;"-"&amp;AA3066,Ref_Kontak!$A:$E,4,FALSE),Ref_Kontak!$H$2))</f>
        <v>628999007703</v>
      </c>
      <c r="AA3066" t="str">
        <f t="shared" si="470"/>
        <v/>
      </c>
      <c r="AB3066" t="str">
        <f t="shared" si="471"/>
        <v/>
      </c>
      <c r="AC3066" t="str">
        <f t="shared" si="472"/>
        <v>628999007703</v>
      </c>
      <c r="AD3066" t="str">
        <f t="shared" si="473"/>
        <v>Halo+,+Visual+AI+5S+mendeteksi+Violation%3A+METALDET1-LINE+14</v>
      </c>
      <c r="AE3066" t="str">
        <f t="shared" si="474"/>
        <v>https://web.whatsapp.com/send/?phone=628999007703&amp;text=Halo+,+Visual+AI+5S+mendeteksi+Violation%3A+METALDET1-LINE+14&amp;type=phone_number&amp;app_absent=0</v>
      </c>
      <c r="AF3066" t="b">
        <f>IF(ISNA(VLOOKUP(D3066&amp;"-"&amp;AB3066, Ref_Kontak!$A:$E, 4, FALSE)), FALSE, TRUE)</f>
        <v>0</v>
      </c>
      <c r="AG3066" t="str">
        <f>_xlfn.IFNA(VLOOKUP(Z3066,Ref_Kontak!H:H,1,FALSE),"FALSE")</f>
        <v>628999007703</v>
      </c>
      <c r="AH3066" t="str">
        <f t="shared" si="475"/>
        <v>METALDET1-LINE 14</v>
      </c>
      <c r="AI3066">
        <f>IF(I3066="violation",COUNTIF($AH$1:AH3066,AH3066),0)</f>
        <v>253</v>
      </c>
      <c r="AJ3066" t="str">
        <f t="shared" si="476"/>
        <v>violation-METALDET1</v>
      </c>
      <c r="AK3066">
        <f>IF(I3066="violation",COUNTIF($AJ$1:AJ3066,AJ3066),FALSE)</f>
        <v>2581</v>
      </c>
      <c r="AL3066">
        <f t="shared" si="477"/>
        <v>0</v>
      </c>
      <c r="AM3066">
        <f t="shared" si="478"/>
        <v>3</v>
      </c>
      <c r="AN3066" t="str">
        <f t="shared" si="479"/>
        <v>ALERT! 3 Violation founded @METALDET1</v>
      </c>
    </row>
    <row r="3067" spans="1:40">
      <c r="A3067" t="s">
        <v>120</v>
      </c>
      <c r="B3067" t="s">
        <v>121</v>
      </c>
      <c r="C3067" t="s">
        <v>1601</v>
      </c>
      <c r="D3067" t="s">
        <v>589</v>
      </c>
      <c r="E3067">
        <v>1</v>
      </c>
      <c r="G3067" t="s">
        <v>130</v>
      </c>
      <c r="I3067" t="s">
        <v>125</v>
      </c>
      <c r="Z3067" t="str">
        <f>IFERROR(MID(AA3067,FIND("-",H3067,1)+1,20),_xlfn.IFNA(VLOOKUP(F3067&amp;"-"&amp;AA3067,Ref_Kontak!$A:$E,4,FALSE),Ref_Kontak!$H$2))</f>
        <v>628999007703</v>
      </c>
      <c r="AA3067" t="str">
        <f t="shared" si="470"/>
        <v/>
      </c>
      <c r="AB3067" t="str">
        <f t="shared" si="471"/>
        <v/>
      </c>
      <c r="AC3067" t="str">
        <f t="shared" si="472"/>
        <v>628999007703</v>
      </c>
      <c r="AD3067" t="str">
        <f t="shared" si="473"/>
        <v>Halo+,+Visual+AI+5S+mendeteksi+Violation%3A+METALDET1-LINE+13</v>
      </c>
      <c r="AE3067" t="str">
        <f t="shared" si="474"/>
        <v>https://web.whatsapp.com/send/?phone=628999007703&amp;text=Halo+,+Visual+AI+5S+mendeteksi+Violation%3A+METALDET1-LINE+13&amp;type=phone_number&amp;app_absent=0</v>
      </c>
      <c r="AF3067" t="b">
        <f>IF(ISNA(VLOOKUP(D3067&amp;"-"&amp;AB3067, Ref_Kontak!$A:$E, 4, FALSE)), FALSE, TRUE)</f>
        <v>0</v>
      </c>
      <c r="AG3067" t="str">
        <f>_xlfn.IFNA(VLOOKUP(Z3067,Ref_Kontak!H:H,1,FALSE),"FALSE")</f>
        <v>628999007703</v>
      </c>
      <c r="AH3067" t="str">
        <f t="shared" si="475"/>
        <v>METALDET1-LINE 13</v>
      </c>
      <c r="AI3067">
        <f>IF(I3067="violation",COUNTIF($AH$1:AH3067,AH3067),0)</f>
        <v>1067</v>
      </c>
      <c r="AJ3067" t="str">
        <f t="shared" si="476"/>
        <v>violation-METALDET1</v>
      </c>
      <c r="AK3067">
        <f>IF(I3067="violation",COUNTIF($AJ$1:AJ3067,AJ3067),FALSE)</f>
        <v>2582</v>
      </c>
      <c r="AL3067">
        <f t="shared" si="477"/>
        <v>0</v>
      </c>
      <c r="AM3067">
        <f t="shared" si="478"/>
        <v>3</v>
      </c>
      <c r="AN3067" t="str">
        <f t="shared" si="479"/>
        <v>ALERT! 3 Violation founded @METALDET1</v>
      </c>
    </row>
    <row r="3068" spans="1:40">
      <c r="A3068" t="s">
        <v>120</v>
      </c>
      <c r="B3068" t="s">
        <v>121</v>
      </c>
      <c r="C3068" t="s">
        <v>1601</v>
      </c>
      <c r="D3068" t="s">
        <v>52</v>
      </c>
      <c r="E3068">
        <v>1</v>
      </c>
      <c r="G3068" t="s">
        <v>130</v>
      </c>
      <c r="I3068" t="s">
        <v>125</v>
      </c>
      <c r="Z3068" t="str">
        <f>IFERROR(MID(AA3068,FIND("-",H3068,1)+1,20),_xlfn.IFNA(VLOOKUP(F3068&amp;"-"&amp;AA3068,Ref_Kontak!$A:$E,4,FALSE),Ref_Kontak!$H$2))</f>
        <v>628999007703</v>
      </c>
      <c r="AA3068" t="str">
        <f t="shared" si="470"/>
        <v/>
      </c>
      <c r="AB3068" t="str">
        <f t="shared" si="471"/>
        <v/>
      </c>
      <c r="AC3068" t="str">
        <f t="shared" si="472"/>
        <v>628999007703</v>
      </c>
      <c r="AD3068" t="str">
        <f t="shared" si="473"/>
        <v>Halo+,+Visual+AI+5S+mendeteksi+Violation%3A+METALDET1-LINE+14</v>
      </c>
      <c r="AE3068" t="str">
        <f t="shared" si="474"/>
        <v>https://web.whatsapp.com/send/?phone=628999007703&amp;text=Halo+,+Visual+AI+5S+mendeteksi+Violation%3A+METALDET1-LINE+14&amp;type=phone_number&amp;app_absent=0</v>
      </c>
      <c r="AF3068" t="b">
        <f>IF(ISNA(VLOOKUP(D3068&amp;"-"&amp;AB3068, Ref_Kontak!$A:$E, 4, FALSE)), FALSE, TRUE)</f>
        <v>0</v>
      </c>
      <c r="AG3068" t="str">
        <f>_xlfn.IFNA(VLOOKUP(Z3068,Ref_Kontak!H:H,1,FALSE),"FALSE")</f>
        <v>628999007703</v>
      </c>
      <c r="AH3068" t="str">
        <f t="shared" si="475"/>
        <v>METALDET1-LINE 14</v>
      </c>
      <c r="AI3068">
        <f>IF(I3068="violation",COUNTIF($AH$1:AH3068,AH3068),0)</f>
        <v>254</v>
      </c>
      <c r="AJ3068" t="str">
        <f t="shared" si="476"/>
        <v>violation-METALDET1</v>
      </c>
      <c r="AK3068">
        <f>IF(I3068="violation",COUNTIF($AJ$1:AJ3068,AJ3068),FALSE)</f>
        <v>2583</v>
      </c>
      <c r="AL3068">
        <f t="shared" si="477"/>
        <v>0</v>
      </c>
      <c r="AM3068">
        <f t="shared" si="478"/>
        <v>3</v>
      </c>
      <c r="AN3068" t="str">
        <f t="shared" si="479"/>
        <v>ALERT! 3 Violation founded @METALDET1</v>
      </c>
    </row>
    <row r="3069" spans="1:40">
      <c r="A3069" t="s">
        <v>120</v>
      </c>
      <c r="B3069" t="s">
        <v>121</v>
      </c>
      <c r="C3069" t="s">
        <v>1602</v>
      </c>
      <c r="D3069" t="s">
        <v>129</v>
      </c>
      <c r="E3069">
        <v>1</v>
      </c>
      <c r="G3069" t="s">
        <v>130</v>
      </c>
      <c r="I3069" t="s">
        <v>125</v>
      </c>
      <c r="Z3069" t="str">
        <f>IFERROR(MID(AA3069,FIND("-",H3069,1)+1,20),_xlfn.IFNA(VLOOKUP(F3069&amp;"-"&amp;AA3069,Ref_Kontak!$A:$E,4,FALSE),Ref_Kontak!$H$2))</f>
        <v>628999007703</v>
      </c>
      <c r="AA3069" t="str">
        <f t="shared" si="470"/>
        <v/>
      </c>
      <c r="AB3069" t="str">
        <f t="shared" si="471"/>
        <v/>
      </c>
      <c r="AC3069" t="str">
        <f t="shared" si="472"/>
        <v>628999007703</v>
      </c>
      <c r="AD3069" t="str">
        <f t="shared" si="473"/>
        <v>Halo+,+Visual+AI+5S+mendeteksi+Violation%3A+METALDET1-LINE+8</v>
      </c>
      <c r="AE3069" t="str">
        <f t="shared" si="474"/>
        <v>https://web.whatsapp.com/send/?phone=628999007703&amp;text=Halo+,+Visual+AI+5S+mendeteksi+Violation%3A+METALDET1-LINE+8&amp;type=phone_number&amp;app_absent=0</v>
      </c>
      <c r="AF3069" t="b">
        <f>IF(ISNA(VLOOKUP(D3069&amp;"-"&amp;AB3069, Ref_Kontak!$A:$E, 4, FALSE)), FALSE, TRUE)</f>
        <v>0</v>
      </c>
      <c r="AG3069" t="str">
        <f>_xlfn.IFNA(VLOOKUP(Z3069,Ref_Kontak!H:H,1,FALSE),"FALSE")</f>
        <v>628999007703</v>
      </c>
      <c r="AH3069" t="str">
        <f t="shared" si="475"/>
        <v>METALDET1-LINE 8</v>
      </c>
      <c r="AI3069">
        <f>IF(I3069="violation",COUNTIF($AH$1:AH3069,AH3069),0)</f>
        <v>1264</v>
      </c>
      <c r="AJ3069" t="str">
        <f t="shared" si="476"/>
        <v>violation-METALDET1</v>
      </c>
      <c r="AK3069">
        <f>IF(I3069="violation",COUNTIF($AJ$1:AJ3069,AJ3069),FALSE)</f>
        <v>2584</v>
      </c>
      <c r="AL3069">
        <f t="shared" si="477"/>
        <v>0</v>
      </c>
      <c r="AM3069">
        <f t="shared" si="478"/>
        <v>3</v>
      </c>
      <c r="AN3069" t="str">
        <f t="shared" si="479"/>
        <v>ALERT! 3 Violation founded @METALDET1</v>
      </c>
    </row>
    <row r="3070" spans="1:40">
      <c r="A3070" t="s">
        <v>120</v>
      </c>
      <c r="B3070" t="s">
        <v>121</v>
      </c>
      <c r="C3070" t="s">
        <v>1602</v>
      </c>
      <c r="D3070" t="s">
        <v>589</v>
      </c>
      <c r="E3070">
        <v>1</v>
      </c>
      <c r="G3070" t="s">
        <v>130</v>
      </c>
      <c r="I3070" t="s">
        <v>125</v>
      </c>
      <c r="Z3070" t="str">
        <f>IFERROR(MID(AA3070,FIND("-",H3070,1)+1,20),_xlfn.IFNA(VLOOKUP(F3070&amp;"-"&amp;AA3070,Ref_Kontak!$A:$E,4,FALSE),Ref_Kontak!$H$2))</f>
        <v>628999007703</v>
      </c>
      <c r="AA3070" t="str">
        <f t="shared" si="470"/>
        <v/>
      </c>
      <c r="AB3070" t="str">
        <f t="shared" si="471"/>
        <v/>
      </c>
      <c r="AC3070" t="str">
        <f t="shared" si="472"/>
        <v>628999007703</v>
      </c>
      <c r="AD3070" t="str">
        <f t="shared" si="473"/>
        <v>Halo+,+Visual+AI+5S+mendeteksi+Violation%3A+METALDET1-LINE+13</v>
      </c>
      <c r="AE3070" t="str">
        <f t="shared" si="474"/>
        <v>https://web.whatsapp.com/send/?phone=628999007703&amp;text=Halo+,+Visual+AI+5S+mendeteksi+Violation%3A+METALDET1-LINE+13&amp;type=phone_number&amp;app_absent=0</v>
      </c>
      <c r="AF3070" t="b">
        <f>IF(ISNA(VLOOKUP(D3070&amp;"-"&amp;AB3070, Ref_Kontak!$A:$E, 4, FALSE)), FALSE, TRUE)</f>
        <v>0</v>
      </c>
      <c r="AG3070" t="str">
        <f>_xlfn.IFNA(VLOOKUP(Z3070,Ref_Kontak!H:H,1,FALSE),"FALSE")</f>
        <v>628999007703</v>
      </c>
      <c r="AH3070" t="str">
        <f t="shared" si="475"/>
        <v>METALDET1-LINE 13</v>
      </c>
      <c r="AI3070">
        <f>IF(I3070="violation",COUNTIF($AH$1:AH3070,AH3070),0)</f>
        <v>1068</v>
      </c>
      <c r="AJ3070" t="str">
        <f t="shared" si="476"/>
        <v>violation-METALDET1</v>
      </c>
      <c r="AK3070">
        <f>IF(I3070="violation",COUNTIF($AJ$1:AJ3070,AJ3070),FALSE)</f>
        <v>2585</v>
      </c>
      <c r="AL3070">
        <f t="shared" si="477"/>
        <v>0</v>
      </c>
      <c r="AM3070">
        <f t="shared" si="478"/>
        <v>3</v>
      </c>
      <c r="AN3070" t="str">
        <f t="shared" si="479"/>
        <v>ALERT! 3 Violation founded @METALDET1</v>
      </c>
    </row>
    <row r="3071" spans="1:40">
      <c r="A3071" t="s">
        <v>120</v>
      </c>
      <c r="B3071" t="s">
        <v>121</v>
      </c>
      <c r="C3071" t="s">
        <v>1602</v>
      </c>
      <c r="D3071" t="s">
        <v>52</v>
      </c>
      <c r="E3071">
        <v>1</v>
      </c>
      <c r="G3071" t="s">
        <v>130</v>
      </c>
      <c r="I3071" t="s">
        <v>125</v>
      </c>
      <c r="Z3071" t="str">
        <f>IFERROR(MID(AA3071,FIND("-",H3071,1)+1,20),_xlfn.IFNA(VLOOKUP(F3071&amp;"-"&amp;AA3071,Ref_Kontak!$A:$E,4,FALSE),Ref_Kontak!$H$2))</f>
        <v>628999007703</v>
      </c>
      <c r="AA3071" t="str">
        <f t="shared" si="470"/>
        <v/>
      </c>
      <c r="AB3071" t="str">
        <f t="shared" si="471"/>
        <v/>
      </c>
      <c r="AC3071" t="str">
        <f t="shared" si="472"/>
        <v>628999007703</v>
      </c>
      <c r="AD3071" t="str">
        <f t="shared" si="473"/>
        <v>Halo+,+Visual+AI+5S+mendeteksi+Violation%3A+METALDET1-LINE+14</v>
      </c>
      <c r="AE3071" t="str">
        <f t="shared" si="474"/>
        <v>https://web.whatsapp.com/send/?phone=628999007703&amp;text=Halo+,+Visual+AI+5S+mendeteksi+Violation%3A+METALDET1-LINE+14&amp;type=phone_number&amp;app_absent=0</v>
      </c>
      <c r="AF3071" t="b">
        <f>IF(ISNA(VLOOKUP(D3071&amp;"-"&amp;AB3071, Ref_Kontak!$A:$E, 4, FALSE)), FALSE, TRUE)</f>
        <v>0</v>
      </c>
      <c r="AG3071" t="str">
        <f>_xlfn.IFNA(VLOOKUP(Z3071,Ref_Kontak!H:H,1,FALSE),"FALSE")</f>
        <v>628999007703</v>
      </c>
      <c r="AH3071" t="str">
        <f t="shared" si="475"/>
        <v>METALDET1-LINE 14</v>
      </c>
      <c r="AI3071">
        <f>IF(I3071="violation",COUNTIF($AH$1:AH3071,AH3071),0)</f>
        <v>255</v>
      </c>
      <c r="AJ3071" t="str">
        <f t="shared" si="476"/>
        <v>violation-METALDET1</v>
      </c>
      <c r="AK3071">
        <f>IF(I3071="violation",COUNTIF($AJ$1:AJ3071,AJ3071),FALSE)</f>
        <v>2586</v>
      </c>
      <c r="AL3071">
        <f t="shared" si="477"/>
        <v>0</v>
      </c>
      <c r="AM3071">
        <f t="shared" si="478"/>
        <v>3</v>
      </c>
      <c r="AN3071" t="str">
        <f t="shared" si="479"/>
        <v>ALERT! 3 Violation founded @METALDET1</v>
      </c>
    </row>
    <row r="3072" spans="1:40">
      <c r="A3072" t="s">
        <v>120</v>
      </c>
      <c r="B3072" t="s">
        <v>121</v>
      </c>
      <c r="C3072" t="s">
        <v>1603</v>
      </c>
      <c r="D3072" t="s">
        <v>129</v>
      </c>
      <c r="E3072">
        <v>1</v>
      </c>
      <c r="G3072" t="s">
        <v>130</v>
      </c>
      <c r="I3072" t="s">
        <v>125</v>
      </c>
      <c r="Z3072" t="str">
        <f>IFERROR(MID(AA3072,FIND("-",H3072,1)+1,20),_xlfn.IFNA(VLOOKUP(F3072&amp;"-"&amp;AA3072,Ref_Kontak!$A:$E,4,FALSE),Ref_Kontak!$H$2))</f>
        <v>628999007703</v>
      </c>
      <c r="AA3072" t="str">
        <f t="shared" si="470"/>
        <v/>
      </c>
      <c r="AB3072" t="str">
        <f t="shared" si="471"/>
        <v/>
      </c>
      <c r="AC3072" t="str">
        <f t="shared" si="472"/>
        <v>628999007703</v>
      </c>
      <c r="AD3072" t="str">
        <f t="shared" si="473"/>
        <v>Halo+,+Visual+AI+5S+mendeteksi+Violation%3A+METALDET1-LINE+8</v>
      </c>
      <c r="AE3072" t="str">
        <f t="shared" si="474"/>
        <v>https://web.whatsapp.com/send/?phone=628999007703&amp;text=Halo+,+Visual+AI+5S+mendeteksi+Violation%3A+METALDET1-LINE+8&amp;type=phone_number&amp;app_absent=0</v>
      </c>
      <c r="AF3072" t="b">
        <f>IF(ISNA(VLOOKUP(D3072&amp;"-"&amp;AB3072, Ref_Kontak!$A:$E, 4, FALSE)), FALSE, TRUE)</f>
        <v>0</v>
      </c>
      <c r="AG3072" t="str">
        <f>_xlfn.IFNA(VLOOKUP(Z3072,Ref_Kontak!H:H,1,FALSE),"FALSE")</f>
        <v>628999007703</v>
      </c>
      <c r="AH3072" t="str">
        <f t="shared" si="475"/>
        <v>METALDET1-LINE 8</v>
      </c>
      <c r="AI3072">
        <f>IF(I3072="violation",COUNTIF($AH$1:AH3072,AH3072),0)</f>
        <v>1265</v>
      </c>
      <c r="AJ3072" t="str">
        <f t="shared" si="476"/>
        <v>violation-METALDET1</v>
      </c>
      <c r="AK3072">
        <f>IF(I3072="violation",COUNTIF($AJ$1:AJ3072,AJ3072),FALSE)</f>
        <v>2587</v>
      </c>
      <c r="AL3072">
        <f t="shared" si="477"/>
        <v>0</v>
      </c>
      <c r="AM3072">
        <f t="shared" si="478"/>
        <v>3</v>
      </c>
      <c r="AN3072" t="str">
        <f t="shared" si="479"/>
        <v>ALERT! 3 Violation founded @METALDET1</v>
      </c>
    </row>
    <row r="3073" spans="1:40">
      <c r="A3073" t="s">
        <v>120</v>
      </c>
      <c r="B3073" t="s">
        <v>121</v>
      </c>
      <c r="C3073" t="s">
        <v>1604</v>
      </c>
      <c r="D3073" t="s">
        <v>589</v>
      </c>
      <c r="E3073">
        <v>1</v>
      </c>
      <c r="G3073" t="s">
        <v>130</v>
      </c>
      <c r="I3073" t="s">
        <v>125</v>
      </c>
      <c r="Z3073" t="str">
        <f>IFERROR(MID(AA3073,FIND("-",H3073,1)+1,20),_xlfn.IFNA(VLOOKUP(F3073&amp;"-"&amp;AA3073,Ref_Kontak!$A:$E,4,FALSE),Ref_Kontak!$H$2))</f>
        <v>628999007703</v>
      </c>
      <c r="AA3073" t="str">
        <f t="shared" si="470"/>
        <v/>
      </c>
      <c r="AB3073" t="str">
        <f t="shared" si="471"/>
        <v/>
      </c>
      <c r="AC3073" t="str">
        <f t="shared" si="472"/>
        <v>628999007703</v>
      </c>
      <c r="AD3073" t="str">
        <f t="shared" si="473"/>
        <v>Halo+,+Visual+AI+5S+mendeteksi+Violation%3A+METALDET1-LINE+13</v>
      </c>
      <c r="AE3073" t="str">
        <f t="shared" si="474"/>
        <v>https://web.whatsapp.com/send/?phone=628999007703&amp;text=Halo+,+Visual+AI+5S+mendeteksi+Violation%3A+METALDET1-LINE+13&amp;type=phone_number&amp;app_absent=0</v>
      </c>
      <c r="AF3073" t="b">
        <f>IF(ISNA(VLOOKUP(D3073&amp;"-"&amp;AB3073, Ref_Kontak!$A:$E, 4, FALSE)), FALSE, TRUE)</f>
        <v>0</v>
      </c>
      <c r="AG3073" t="str">
        <f>_xlfn.IFNA(VLOOKUP(Z3073,Ref_Kontak!H:H,1,FALSE),"FALSE")</f>
        <v>628999007703</v>
      </c>
      <c r="AH3073" t="str">
        <f t="shared" si="475"/>
        <v>METALDET1-LINE 13</v>
      </c>
      <c r="AI3073">
        <f>IF(I3073="violation",COUNTIF($AH$1:AH3073,AH3073),0)</f>
        <v>1069</v>
      </c>
      <c r="AJ3073" t="str">
        <f t="shared" si="476"/>
        <v>violation-METALDET1</v>
      </c>
      <c r="AK3073">
        <f>IF(I3073="violation",COUNTIF($AJ$1:AJ3073,AJ3073),FALSE)</f>
        <v>2588</v>
      </c>
      <c r="AL3073">
        <f t="shared" si="477"/>
        <v>0</v>
      </c>
      <c r="AM3073">
        <f t="shared" si="478"/>
        <v>3</v>
      </c>
      <c r="AN3073" t="str">
        <f t="shared" si="479"/>
        <v>ALERT! 3 Violation founded @METALDET1</v>
      </c>
    </row>
    <row r="3074" spans="1:40">
      <c r="A3074" t="s">
        <v>120</v>
      </c>
      <c r="B3074" t="s">
        <v>121</v>
      </c>
      <c r="C3074" t="s">
        <v>1604</v>
      </c>
      <c r="D3074" t="s">
        <v>129</v>
      </c>
      <c r="E3074">
        <v>1</v>
      </c>
      <c r="G3074" t="s">
        <v>130</v>
      </c>
      <c r="I3074" t="s">
        <v>125</v>
      </c>
      <c r="Z3074" t="str">
        <f>IFERROR(MID(AA3074,FIND("-",H3074,1)+1,20),_xlfn.IFNA(VLOOKUP(F3074&amp;"-"&amp;AA3074,Ref_Kontak!$A:$E,4,FALSE),Ref_Kontak!$H$2))</f>
        <v>628999007703</v>
      </c>
      <c r="AA3074" t="str">
        <f t="shared" ref="AA3074:AA3137" si="480">CLEAN(SUBSTITUTE(H3074," ",""))</f>
        <v/>
      </c>
      <c r="AB3074" t="str">
        <f t="shared" ref="AB3074:AB3137" si="481">IFERROR(LEFT(AA3074,FIND("-",H3074,1)-1),CLEAN(SUBSTITUTE(SUBSTITUTE(H3074," ",""),"-","")))</f>
        <v/>
      </c>
      <c r="AC3074" t="str">
        <f t="shared" ref="AC3074:AC3137" si="482">IF(LEFT(Z3074,1)="0","62"&amp; MID(Z3074,2,999),Z3074)</f>
        <v>628999007703</v>
      </c>
      <c r="AD3074" t="str">
        <f t="shared" ref="AD3074:AD3137" si="483">"Halo+"&amp;AB3074&amp;","&amp;"+Visual+AI+5S+mendeteksi+Violation%3A+"&amp;SUBSTITUTE(AH3074," ","+")</f>
        <v>Halo+,+Visual+AI+5S+mendeteksi+Violation%3A+METALDET1-LINE+8</v>
      </c>
      <c r="AE3074" t="str">
        <f t="shared" ref="AE3074:AE3137" si="484">"https://web.whatsapp.com/send/?phone="&amp;AC3074&amp;"&amp;text="&amp;AD3074&amp;"&amp;type=phone_number&amp;app_absent=0"</f>
        <v>https://web.whatsapp.com/send/?phone=628999007703&amp;text=Halo+,+Visual+AI+5S+mendeteksi+Violation%3A+METALDET1-LINE+8&amp;type=phone_number&amp;app_absent=0</v>
      </c>
      <c r="AF3074" t="b">
        <f>IF(ISNA(VLOOKUP(D3074&amp;"-"&amp;AB3074, Ref_Kontak!$A:$E, 4, FALSE)), FALSE, TRUE)</f>
        <v>0</v>
      </c>
      <c r="AG3074" t="str">
        <f>_xlfn.IFNA(VLOOKUP(Z3074,Ref_Kontak!H:H,1,FALSE),"FALSE")</f>
        <v>628999007703</v>
      </c>
      <c r="AH3074" t="str">
        <f t="shared" ref="AH3074:AH3137" si="485">G3074&amp;"-"&amp;D3074</f>
        <v>METALDET1-LINE 8</v>
      </c>
      <c r="AI3074">
        <f>IF(I3074="violation",COUNTIF($AH$1:AH3074,AH3074),0)</f>
        <v>1266</v>
      </c>
      <c r="AJ3074" t="str">
        <f t="shared" si="476"/>
        <v>violation-METALDET1</v>
      </c>
      <c r="AK3074">
        <f>IF(I3074="violation",COUNTIF($AJ$1:AJ3074,AJ3074),FALSE)</f>
        <v>2589</v>
      </c>
      <c r="AL3074">
        <f t="shared" si="477"/>
        <v>0</v>
      </c>
      <c r="AM3074">
        <f t="shared" si="478"/>
        <v>3</v>
      </c>
      <c r="AN3074" t="str">
        <f t="shared" si="479"/>
        <v>ALERT! 3 Violation founded @METALDET1</v>
      </c>
    </row>
    <row r="3075" spans="1:40">
      <c r="A3075" t="s">
        <v>120</v>
      </c>
      <c r="B3075" t="s">
        <v>121</v>
      </c>
      <c r="C3075" t="s">
        <v>1604</v>
      </c>
      <c r="D3075" t="s">
        <v>52</v>
      </c>
      <c r="E3075">
        <v>1</v>
      </c>
      <c r="G3075" t="s">
        <v>130</v>
      </c>
      <c r="I3075" t="s">
        <v>125</v>
      </c>
      <c r="Z3075" t="str">
        <f>IFERROR(MID(AA3075,FIND("-",H3075,1)+1,20),_xlfn.IFNA(VLOOKUP(F3075&amp;"-"&amp;AA3075,Ref_Kontak!$A:$E,4,FALSE),Ref_Kontak!$H$2))</f>
        <v>628999007703</v>
      </c>
      <c r="AA3075" t="str">
        <f t="shared" si="480"/>
        <v/>
      </c>
      <c r="AB3075" t="str">
        <f t="shared" si="481"/>
        <v/>
      </c>
      <c r="AC3075" t="str">
        <f t="shared" si="482"/>
        <v>628999007703</v>
      </c>
      <c r="AD3075" t="str">
        <f t="shared" si="483"/>
        <v>Halo+,+Visual+AI+5S+mendeteksi+Violation%3A+METALDET1-LINE+14</v>
      </c>
      <c r="AE3075" t="str">
        <f t="shared" si="484"/>
        <v>https://web.whatsapp.com/send/?phone=628999007703&amp;text=Halo+,+Visual+AI+5S+mendeteksi+Violation%3A+METALDET1-LINE+14&amp;type=phone_number&amp;app_absent=0</v>
      </c>
      <c r="AF3075" t="b">
        <f>IF(ISNA(VLOOKUP(D3075&amp;"-"&amp;AB3075, Ref_Kontak!$A:$E, 4, FALSE)), FALSE, TRUE)</f>
        <v>0</v>
      </c>
      <c r="AG3075" t="str">
        <f>_xlfn.IFNA(VLOOKUP(Z3075,Ref_Kontak!H:H,1,FALSE),"FALSE")</f>
        <v>628999007703</v>
      </c>
      <c r="AH3075" t="str">
        <f t="shared" si="485"/>
        <v>METALDET1-LINE 14</v>
      </c>
      <c r="AI3075">
        <f>IF(I3075="violation",COUNTIF($AH$1:AH3075,AH3075),0)</f>
        <v>256</v>
      </c>
      <c r="AJ3075" t="str">
        <f t="shared" ref="AJ3075:AJ3138" si="486">I3075&amp;"-"&amp;G3075</f>
        <v>violation-METALDET1</v>
      </c>
      <c r="AK3075">
        <f>IF(I3075="violation",COUNTIF($AJ$1:AJ3075,AJ3075),FALSE)</f>
        <v>2590</v>
      </c>
      <c r="AL3075">
        <f t="shared" ref="AL3075:AL3138" si="487">IF(AI3075=1,1,0)</f>
        <v>0</v>
      </c>
      <c r="AM3075">
        <f t="shared" ref="AM3075:AM3138" si="488">SUMIF($AJ$2:$AJ$5516,AJ3075,$AL$2:$AL$5516)</f>
        <v>3</v>
      </c>
      <c r="AN3075" t="str">
        <f t="shared" ref="AN3075:AN3138" si="489">"ALERT! " &amp;AM3075&amp; " Violation founded @"&amp;G3075</f>
        <v>ALERT! 3 Violation founded @METALDET1</v>
      </c>
    </row>
    <row r="3076" spans="1:40">
      <c r="A3076" t="s">
        <v>120</v>
      </c>
      <c r="B3076" t="s">
        <v>121</v>
      </c>
      <c r="C3076" t="s">
        <v>1604</v>
      </c>
      <c r="D3076" t="s">
        <v>589</v>
      </c>
      <c r="E3076">
        <v>1</v>
      </c>
      <c r="G3076" t="s">
        <v>130</v>
      </c>
      <c r="I3076" t="s">
        <v>125</v>
      </c>
      <c r="Z3076" t="str">
        <f>IFERROR(MID(AA3076,FIND("-",H3076,1)+1,20),_xlfn.IFNA(VLOOKUP(F3076&amp;"-"&amp;AA3076,Ref_Kontak!$A:$E,4,FALSE),Ref_Kontak!$H$2))</f>
        <v>628999007703</v>
      </c>
      <c r="AA3076" t="str">
        <f t="shared" si="480"/>
        <v/>
      </c>
      <c r="AB3076" t="str">
        <f t="shared" si="481"/>
        <v/>
      </c>
      <c r="AC3076" t="str">
        <f t="shared" si="482"/>
        <v>628999007703</v>
      </c>
      <c r="AD3076" t="str">
        <f t="shared" si="483"/>
        <v>Halo+,+Visual+AI+5S+mendeteksi+Violation%3A+METALDET1-LINE+13</v>
      </c>
      <c r="AE3076" t="str">
        <f t="shared" si="484"/>
        <v>https://web.whatsapp.com/send/?phone=628999007703&amp;text=Halo+,+Visual+AI+5S+mendeteksi+Violation%3A+METALDET1-LINE+13&amp;type=phone_number&amp;app_absent=0</v>
      </c>
      <c r="AF3076" t="b">
        <f>IF(ISNA(VLOOKUP(D3076&amp;"-"&amp;AB3076, Ref_Kontak!$A:$E, 4, FALSE)), FALSE, TRUE)</f>
        <v>0</v>
      </c>
      <c r="AG3076" t="str">
        <f>_xlfn.IFNA(VLOOKUP(Z3076,Ref_Kontak!H:H,1,FALSE),"FALSE")</f>
        <v>628999007703</v>
      </c>
      <c r="AH3076" t="str">
        <f t="shared" si="485"/>
        <v>METALDET1-LINE 13</v>
      </c>
      <c r="AI3076">
        <f>IF(I3076="violation",COUNTIF($AH$1:AH3076,AH3076),0)</f>
        <v>1070</v>
      </c>
      <c r="AJ3076" t="str">
        <f t="shared" si="486"/>
        <v>violation-METALDET1</v>
      </c>
      <c r="AK3076">
        <f>IF(I3076="violation",COUNTIF($AJ$1:AJ3076,AJ3076),FALSE)</f>
        <v>2591</v>
      </c>
      <c r="AL3076">
        <f t="shared" si="487"/>
        <v>0</v>
      </c>
      <c r="AM3076">
        <f t="shared" si="488"/>
        <v>3</v>
      </c>
      <c r="AN3076" t="str">
        <f t="shared" si="489"/>
        <v>ALERT! 3 Violation founded @METALDET1</v>
      </c>
    </row>
    <row r="3077" spans="1:40">
      <c r="A3077" t="s">
        <v>120</v>
      </c>
      <c r="B3077" t="s">
        <v>121</v>
      </c>
      <c r="C3077" t="s">
        <v>1604</v>
      </c>
      <c r="D3077" t="s">
        <v>52</v>
      </c>
      <c r="E3077">
        <v>1</v>
      </c>
      <c r="G3077" t="s">
        <v>130</v>
      </c>
      <c r="I3077" t="s">
        <v>125</v>
      </c>
      <c r="Z3077" t="str">
        <f>IFERROR(MID(AA3077,FIND("-",H3077,1)+1,20),_xlfn.IFNA(VLOOKUP(F3077&amp;"-"&amp;AA3077,Ref_Kontak!$A:$E,4,FALSE),Ref_Kontak!$H$2))</f>
        <v>628999007703</v>
      </c>
      <c r="AA3077" t="str">
        <f t="shared" si="480"/>
        <v/>
      </c>
      <c r="AB3077" t="str">
        <f t="shared" si="481"/>
        <v/>
      </c>
      <c r="AC3077" t="str">
        <f t="shared" si="482"/>
        <v>628999007703</v>
      </c>
      <c r="AD3077" t="str">
        <f t="shared" si="483"/>
        <v>Halo+,+Visual+AI+5S+mendeteksi+Violation%3A+METALDET1-LINE+14</v>
      </c>
      <c r="AE3077" t="str">
        <f t="shared" si="484"/>
        <v>https://web.whatsapp.com/send/?phone=628999007703&amp;text=Halo+,+Visual+AI+5S+mendeteksi+Violation%3A+METALDET1-LINE+14&amp;type=phone_number&amp;app_absent=0</v>
      </c>
      <c r="AF3077" t="b">
        <f>IF(ISNA(VLOOKUP(D3077&amp;"-"&amp;AB3077, Ref_Kontak!$A:$E, 4, FALSE)), FALSE, TRUE)</f>
        <v>0</v>
      </c>
      <c r="AG3077" t="str">
        <f>_xlfn.IFNA(VLOOKUP(Z3077,Ref_Kontak!H:H,1,FALSE),"FALSE")</f>
        <v>628999007703</v>
      </c>
      <c r="AH3077" t="str">
        <f t="shared" si="485"/>
        <v>METALDET1-LINE 14</v>
      </c>
      <c r="AI3077">
        <f>IF(I3077="violation",COUNTIF($AH$1:AH3077,AH3077),0)</f>
        <v>257</v>
      </c>
      <c r="AJ3077" t="str">
        <f t="shared" si="486"/>
        <v>violation-METALDET1</v>
      </c>
      <c r="AK3077">
        <f>IF(I3077="violation",COUNTIF($AJ$1:AJ3077,AJ3077),FALSE)</f>
        <v>2592</v>
      </c>
      <c r="AL3077">
        <f t="shared" si="487"/>
        <v>0</v>
      </c>
      <c r="AM3077">
        <f t="shared" si="488"/>
        <v>3</v>
      </c>
      <c r="AN3077" t="str">
        <f t="shared" si="489"/>
        <v>ALERT! 3 Violation founded @METALDET1</v>
      </c>
    </row>
    <row r="3078" spans="1:40">
      <c r="A3078" t="s">
        <v>120</v>
      </c>
      <c r="B3078" t="s">
        <v>121</v>
      </c>
      <c r="C3078" t="s">
        <v>1605</v>
      </c>
      <c r="D3078" t="s">
        <v>129</v>
      </c>
      <c r="E3078">
        <v>1</v>
      </c>
      <c r="G3078" t="s">
        <v>130</v>
      </c>
      <c r="I3078" t="s">
        <v>125</v>
      </c>
      <c r="Z3078" t="str">
        <f>IFERROR(MID(AA3078,FIND("-",H3078,1)+1,20),_xlfn.IFNA(VLOOKUP(F3078&amp;"-"&amp;AA3078,Ref_Kontak!$A:$E,4,FALSE),Ref_Kontak!$H$2))</f>
        <v>628999007703</v>
      </c>
      <c r="AA3078" t="str">
        <f t="shared" si="480"/>
        <v/>
      </c>
      <c r="AB3078" t="str">
        <f t="shared" si="481"/>
        <v/>
      </c>
      <c r="AC3078" t="str">
        <f t="shared" si="482"/>
        <v>628999007703</v>
      </c>
      <c r="AD3078" t="str">
        <f t="shared" si="483"/>
        <v>Halo+,+Visual+AI+5S+mendeteksi+Violation%3A+METALDET1-LINE+8</v>
      </c>
      <c r="AE3078" t="str">
        <f t="shared" si="484"/>
        <v>https://web.whatsapp.com/send/?phone=628999007703&amp;text=Halo+,+Visual+AI+5S+mendeteksi+Violation%3A+METALDET1-LINE+8&amp;type=phone_number&amp;app_absent=0</v>
      </c>
      <c r="AF3078" t="b">
        <f>IF(ISNA(VLOOKUP(D3078&amp;"-"&amp;AB3078, Ref_Kontak!$A:$E, 4, FALSE)), FALSE, TRUE)</f>
        <v>0</v>
      </c>
      <c r="AG3078" t="str">
        <f>_xlfn.IFNA(VLOOKUP(Z3078,Ref_Kontak!H:H,1,FALSE),"FALSE")</f>
        <v>628999007703</v>
      </c>
      <c r="AH3078" t="str">
        <f t="shared" si="485"/>
        <v>METALDET1-LINE 8</v>
      </c>
      <c r="AI3078">
        <f>IF(I3078="violation",COUNTIF($AH$1:AH3078,AH3078),0)</f>
        <v>1267</v>
      </c>
      <c r="AJ3078" t="str">
        <f t="shared" si="486"/>
        <v>violation-METALDET1</v>
      </c>
      <c r="AK3078">
        <f>IF(I3078="violation",COUNTIF($AJ$1:AJ3078,AJ3078),FALSE)</f>
        <v>2593</v>
      </c>
      <c r="AL3078">
        <f t="shared" si="487"/>
        <v>0</v>
      </c>
      <c r="AM3078">
        <f t="shared" si="488"/>
        <v>3</v>
      </c>
      <c r="AN3078" t="str">
        <f t="shared" si="489"/>
        <v>ALERT! 3 Violation founded @METALDET1</v>
      </c>
    </row>
    <row r="3079" spans="1:40">
      <c r="A3079" t="s">
        <v>120</v>
      </c>
      <c r="B3079" t="s">
        <v>121</v>
      </c>
      <c r="C3079" t="s">
        <v>1606</v>
      </c>
      <c r="D3079" t="s">
        <v>589</v>
      </c>
      <c r="E3079">
        <v>1</v>
      </c>
      <c r="G3079" t="s">
        <v>130</v>
      </c>
      <c r="I3079" t="s">
        <v>125</v>
      </c>
      <c r="Z3079" t="str">
        <f>IFERROR(MID(AA3079,FIND("-",H3079,1)+1,20),_xlfn.IFNA(VLOOKUP(F3079&amp;"-"&amp;AA3079,Ref_Kontak!$A:$E,4,FALSE),Ref_Kontak!$H$2))</f>
        <v>628999007703</v>
      </c>
      <c r="AA3079" t="str">
        <f t="shared" si="480"/>
        <v/>
      </c>
      <c r="AB3079" t="str">
        <f t="shared" si="481"/>
        <v/>
      </c>
      <c r="AC3079" t="str">
        <f t="shared" si="482"/>
        <v>628999007703</v>
      </c>
      <c r="AD3079" t="str">
        <f t="shared" si="483"/>
        <v>Halo+,+Visual+AI+5S+mendeteksi+Violation%3A+METALDET1-LINE+13</v>
      </c>
      <c r="AE3079" t="str">
        <f t="shared" si="484"/>
        <v>https://web.whatsapp.com/send/?phone=628999007703&amp;text=Halo+,+Visual+AI+5S+mendeteksi+Violation%3A+METALDET1-LINE+13&amp;type=phone_number&amp;app_absent=0</v>
      </c>
      <c r="AF3079" t="b">
        <f>IF(ISNA(VLOOKUP(D3079&amp;"-"&amp;AB3079, Ref_Kontak!$A:$E, 4, FALSE)), FALSE, TRUE)</f>
        <v>0</v>
      </c>
      <c r="AG3079" t="str">
        <f>_xlfn.IFNA(VLOOKUP(Z3079,Ref_Kontak!H:H,1,FALSE),"FALSE")</f>
        <v>628999007703</v>
      </c>
      <c r="AH3079" t="str">
        <f t="shared" si="485"/>
        <v>METALDET1-LINE 13</v>
      </c>
      <c r="AI3079">
        <f>IF(I3079="violation",COUNTIF($AH$1:AH3079,AH3079),0)</f>
        <v>1071</v>
      </c>
      <c r="AJ3079" t="str">
        <f t="shared" si="486"/>
        <v>violation-METALDET1</v>
      </c>
      <c r="AK3079">
        <f>IF(I3079="violation",COUNTIF($AJ$1:AJ3079,AJ3079),FALSE)</f>
        <v>2594</v>
      </c>
      <c r="AL3079">
        <f t="shared" si="487"/>
        <v>0</v>
      </c>
      <c r="AM3079">
        <f t="shared" si="488"/>
        <v>3</v>
      </c>
      <c r="AN3079" t="str">
        <f t="shared" si="489"/>
        <v>ALERT! 3 Violation founded @METALDET1</v>
      </c>
    </row>
    <row r="3080" spans="1:40">
      <c r="A3080" t="s">
        <v>120</v>
      </c>
      <c r="B3080" t="s">
        <v>121</v>
      </c>
      <c r="C3080" t="s">
        <v>1606</v>
      </c>
      <c r="D3080" t="s">
        <v>129</v>
      </c>
      <c r="E3080">
        <v>1</v>
      </c>
      <c r="G3080" t="s">
        <v>130</v>
      </c>
      <c r="I3080" t="s">
        <v>125</v>
      </c>
      <c r="Z3080" t="str">
        <f>IFERROR(MID(AA3080,FIND("-",H3080,1)+1,20),_xlfn.IFNA(VLOOKUP(F3080&amp;"-"&amp;AA3080,Ref_Kontak!$A:$E,4,FALSE),Ref_Kontak!$H$2))</f>
        <v>628999007703</v>
      </c>
      <c r="AA3080" t="str">
        <f t="shared" si="480"/>
        <v/>
      </c>
      <c r="AB3080" t="str">
        <f t="shared" si="481"/>
        <v/>
      </c>
      <c r="AC3080" t="str">
        <f t="shared" si="482"/>
        <v>628999007703</v>
      </c>
      <c r="AD3080" t="str">
        <f t="shared" si="483"/>
        <v>Halo+,+Visual+AI+5S+mendeteksi+Violation%3A+METALDET1-LINE+8</v>
      </c>
      <c r="AE3080" t="str">
        <f t="shared" si="484"/>
        <v>https://web.whatsapp.com/send/?phone=628999007703&amp;text=Halo+,+Visual+AI+5S+mendeteksi+Violation%3A+METALDET1-LINE+8&amp;type=phone_number&amp;app_absent=0</v>
      </c>
      <c r="AF3080" t="b">
        <f>IF(ISNA(VLOOKUP(D3080&amp;"-"&amp;AB3080, Ref_Kontak!$A:$E, 4, FALSE)), FALSE, TRUE)</f>
        <v>0</v>
      </c>
      <c r="AG3080" t="str">
        <f>_xlfn.IFNA(VLOOKUP(Z3080,Ref_Kontak!H:H,1,FALSE),"FALSE")</f>
        <v>628999007703</v>
      </c>
      <c r="AH3080" t="str">
        <f t="shared" si="485"/>
        <v>METALDET1-LINE 8</v>
      </c>
      <c r="AI3080">
        <f>IF(I3080="violation",COUNTIF($AH$1:AH3080,AH3080),0)</f>
        <v>1268</v>
      </c>
      <c r="AJ3080" t="str">
        <f t="shared" si="486"/>
        <v>violation-METALDET1</v>
      </c>
      <c r="AK3080">
        <f>IF(I3080="violation",COUNTIF($AJ$1:AJ3080,AJ3080),FALSE)</f>
        <v>2595</v>
      </c>
      <c r="AL3080">
        <f t="shared" si="487"/>
        <v>0</v>
      </c>
      <c r="AM3080">
        <f t="shared" si="488"/>
        <v>3</v>
      </c>
      <c r="AN3080" t="str">
        <f t="shared" si="489"/>
        <v>ALERT! 3 Violation founded @METALDET1</v>
      </c>
    </row>
    <row r="3081" spans="1:40">
      <c r="A3081" t="s">
        <v>120</v>
      </c>
      <c r="B3081" t="s">
        <v>121</v>
      </c>
      <c r="C3081" t="s">
        <v>1606</v>
      </c>
      <c r="D3081" t="s">
        <v>52</v>
      </c>
      <c r="E3081">
        <v>1</v>
      </c>
      <c r="G3081" t="s">
        <v>130</v>
      </c>
      <c r="I3081" t="s">
        <v>125</v>
      </c>
      <c r="Z3081" t="str">
        <f>IFERROR(MID(AA3081,FIND("-",H3081,1)+1,20),_xlfn.IFNA(VLOOKUP(F3081&amp;"-"&amp;AA3081,Ref_Kontak!$A:$E,4,FALSE),Ref_Kontak!$H$2))</f>
        <v>628999007703</v>
      </c>
      <c r="AA3081" t="str">
        <f t="shared" si="480"/>
        <v/>
      </c>
      <c r="AB3081" t="str">
        <f t="shared" si="481"/>
        <v/>
      </c>
      <c r="AC3081" t="str">
        <f t="shared" si="482"/>
        <v>628999007703</v>
      </c>
      <c r="AD3081" t="str">
        <f t="shared" si="483"/>
        <v>Halo+,+Visual+AI+5S+mendeteksi+Violation%3A+METALDET1-LINE+14</v>
      </c>
      <c r="AE3081" t="str">
        <f t="shared" si="484"/>
        <v>https://web.whatsapp.com/send/?phone=628999007703&amp;text=Halo+,+Visual+AI+5S+mendeteksi+Violation%3A+METALDET1-LINE+14&amp;type=phone_number&amp;app_absent=0</v>
      </c>
      <c r="AF3081" t="b">
        <f>IF(ISNA(VLOOKUP(D3081&amp;"-"&amp;AB3081, Ref_Kontak!$A:$E, 4, FALSE)), FALSE, TRUE)</f>
        <v>0</v>
      </c>
      <c r="AG3081" t="str">
        <f>_xlfn.IFNA(VLOOKUP(Z3081,Ref_Kontak!H:H,1,FALSE),"FALSE")</f>
        <v>628999007703</v>
      </c>
      <c r="AH3081" t="str">
        <f t="shared" si="485"/>
        <v>METALDET1-LINE 14</v>
      </c>
      <c r="AI3081">
        <f>IF(I3081="violation",COUNTIF($AH$1:AH3081,AH3081),0)</f>
        <v>258</v>
      </c>
      <c r="AJ3081" t="str">
        <f t="shared" si="486"/>
        <v>violation-METALDET1</v>
      </c>
      <c r="AK3081">
        <f>IF(I3081="violation",COUNTIF($AJ$1:AJ3081,AJ3081),FALSE)</f>
        <v>2596</v>
      </c>
      <c r="AL3081">
        <f t="shared" si="487"/>
        <v>0</v>
      </c>
      <c r="AM3081">
        <f t="shared" si="488"/>
        <v>3</v>
      </c>
      <c r="AN3081" t="str">
        <f t="shared" si="489"/>
        <v>ALERT! 3 Violation founded @METALDET1</v>
      </c>
    </row>
    <row r="3082" spans="1:40">
      <c r="A3082" t="s">
        <v>120</v>
      </c>
      <c r="B3082" t="s">
        <v>121</v>
      </c>
      <c r="C3082" t="s">
        <v>1606</v>
      </c>
      <c r="D3082" t="s">
        <v>589</v>
      </c>
      <c r="E3082">
        <v>1</v>
      </c>
      <c r="G3082" t="s">
        <v>130</v>
      </c>
      <c r="I3082" t="s">
        <v>125</v>
      </c>
      <c r="Z3082" t="str">
        <f>IFERROR(MID(AA3082,FIND("-",H3082,1)+1,20),_xlfn.IFNA(VLOOKUP(F3082&amp;"-"&amp;AA3082,Ref_Kontak!$A:$E,4,FALSE),Ref_Kontak!$H$2))</f>
        <v>628999007703</v>
      </c>
      <c r="AA3082" t="str">
        <f t="shared" si="480"/>
        <v/>
      </c>
      <c r="AB3082" t="str">
        <f t="shared" si="481"/>
        <v/>
      </c>
      <c r="AC3082" t="str">
        <f t="shared" si="482"/>
        <v>628999007703</v>
      </c>
      <c r="AD3082" t="str">
        <f t="shared" si="483"/>
        <v>Halo+,+Visual+AI+5S+mendeteksi+Violation%3A+METALDET1-LINE+13</v>
      </c>
      <c r="AE3082" t="str">
        <f t="shared" si="484"/>
        <v>https://web.whatsapp.com/send/?phone=628999007703&amp;text=Halo+,+Visual+AI+5S+mendeteksi+Violation%3A+METALDET1-LINE+13&amp;type=phone_number&amp;app_absent=0</v>
      </c>
      <c r="AF3082" t="b">
        <f>IF(ISNA(VLOOKUP(D3082&amp;"-"&amp;AB3082, Ref_Kontak!$A:$E, 4, FALSE)), FALSE, TRUE)</f>
        <v>0</v>
      </c>
      <c r="AG3082" t="str">
        <f>_xlfn.IFNA(VLOOKUP(Z3082,Ref_Kontak!H:H,1,FALSE),"FALSE")</f>
        <v>628999007703</v>
      </c>
      <c r="AH3082" t="str">
        <f t="shared" si="485"/>
        <v>METALDET1-LINE 13</v>
      </c>
      <c r="AI3082">
        <f>IF(I3082="violation",COUNTIF($AH$1:AH3082,AH3082),0)</f>
        <v>1072</v>
      </c>
      <c r="AJ3082" t="str">
        <f t="shared" si="486"/>
        <v>violation-METALDET1</v>
      </c>
      <c r="AK3082">
        <f>IF(I3082="violation",COUNTIF($AJ$1:AJ3082,AJ3082),FALSE)</f>
        <v>2597</v>
      </c>
      <c r="AL3082">
        <f t="shared" si="487"/>
        <v>0</v>
      </c>
      <c r="AM3082">
        <f t="shared" si="488"/>
        <v>3</v>
      </c>
      <c r="AN3082" t="str">
        <f t="shared" si="489"/>
        <v>ALERT! 3 Violation founded @METALDET1</v>
      </c>
    </row>
    <row r="3083" spans="1:40">
      <c r="A3083" t="s">
        <v>120</v>
      </c>
      <c r="B3083" t="s">
        <v>121</v>
      </c>
      <c r="C3083" t="s">
        <v>1606</v>
      </c>
      <c r="D3083" t="s">
        <v>52</v>
      </c>
      <c r="E3083">
        <v>1</v>
      </c>
      <c r="G3083" t="s">
        <v>130</v>
      </c>
      <c r="I3083" t="s">
        <v>125</v>
      </c>
      <c r="Z3083" t="str">
        <f>IFERROR(MID(AA3083,FIND("-",H3083,1)+1,20),_xlfn.IFNA(VLOOKUP(F3083&amp;"-"&amp;AA3083,Ref_Kontak!$A:$E,4,FALSE),Ref_Kontak!$H$2))</f>
        <v>628999007703</v>
      </c>
      <c r="AA3083" t="str">
        <f t="shared" si="480"/>
        <v/>
      </c>
      <c r="AB3083" t="str">
        <f t="shared" si="481"/>
        <v/>
      </c>
      <c r="AC3083" t="str">
        <f t="shared" si="482"/>
        <v>628999007703</v>
      </c>
      <c r="AD3083" t="str">
        <f t="shared" si="483"/>
        <v>Halo+,+Visual+AI+5S+mendeteksi+Violation%3A+METALDET1-LINE+14</v>
      </c>
      <c r="AE3083" t="str">
        <f t="shared" si="484"/>
        <v>https://web.whatsapp.com/send/?phone=628999007703&amp;text=Halo+,+Visual+AI+5S+mendeteksi+Violation%3A+METALDET1-LINE+14&amp;type=phone_number&amp;app_absent=0</v>
      </c>
      <c r="AF3083" t="b">
        <f>IF(ISNA(VLOOKUP(D3083&amp;"-"&amp;AB3083, Ref_Kontak!$A:$E, 4, FALSE)), FALSE, TRUE)</f>
        <v>0</v>
      </c>
      <c r="AG3083" t="str">
        <f>_xlfn.IFNA(VLOOKUP(Z3083,Ref_Kontak!H:H,1,FALSE),"FALSE")</f>
        <v>628999007703</v>
      </c>
      <c r="AH3083" t="str">
        <f t="shared" si="485"/>
        <v>METALDET1-LINE 14</v>
      </c>
      <c r="AI3083">
        <f>IF(I3083="violation",COUNTIF($AH$1:AH3083,AH3083),0)</f>
        <v>259</v>
      </c>
      <c r="AJ3083" t="str">
        <f t="shared" si="486"/>
        <v>violation-METALDET1</v>
      </c>
      <c r="AK3083">
        <f>IF(I3083="violation",COUNTIF($AJ$1:AJ3083,AJ3083),FALSE)</f>
        <v>2598</v>
      </c>
      <c r="AL3083">
        <f t="shared" si="487"/>
        <v>0</v>
      </c>
      <c r="AM3083">
        <f t="shared" si="488"/>
        <v>3</v>
      </c>
      <c r="AN3083" t="str">
        <f t="shared" si="489"/>
        <v>ALERT! 3 Violation founded @METALDET1</v>
      </c>
    </row>
    <row r="3084" spans="1:40">
      <c r="A3084" t="s">
        <v>120</v>
      </c>
      <c r="B3084" t="s">
        <v>121</v>
      </c>
      <c r="C3084" t="s">
        <v>1607</v>
      </c>
      <c r="D3084" t="s">
        <v>129</v>
      </c>
      <c r="E3084">
        <v>1</v>
      </c>
      <c r="G3084" t="s">
        <v>130</v>
      </c>
      <c r="I3084" t="s">
        <v>125</v>
      </c>
      <c r="Z3084" t="str">
        <f>IFERROR(MID(AA3084,FIND("-",H3084,1)+1,20),_xlfn.IFNA(VLOOKUP(F3084&amp;"-"&amp;AA3084,Ref_Kontak!$A:$E,4,FALSE),Ref_Kontak!$H$2))</f>
        <v>628999007703</v>
      </c>
      <c r="AA3084" t="str">
        <f t="shared" si="480"/>
        <v/>
      </c>
      <c r="AB3084" t="str">
        <f t="shared" si="481"/>
        <v/>
      </c>
      <c r="AC3084" t="str">
        <f t="shared" si="482"/>
        <v>628999007703</v>
      </c>
      <c r="AD3084" t="str">
        <f t="shared" si="483"/>
        <v>Halo+,+Visual+AI+5S+mendeteksi+Violation%3A+METALDET1-LINE+8</v>
      </c>
      <c r="AE3084" t="str">
        <f t="shared" si="484"/>
        <v>https://web.whatsapp.com/send/?phone=628999007703&amp;text=Halo+,+Visual+AI+5S+mendeteksi+Violation%3A+METALDET1-LINE+8&amp;type=phone_number&amp;app_absent=0</v>
      </c>
      <c r="AF3084" t="b">
        <f>IF(ISNA(VLOOKUP(D3084&amp;"-"&amp;AB3084, Ref_Kontak!$A:$E, 4, FALSE)), FALSE, TRUE)</f>
        <v>0</v>
      </c>
      <c r="AG3084" t="str">
        <f>_xlfn.IFNA(VLOOKUP(Z3084,Ref_Kontak!H:H,1,FALSE),"FALSE")</f>
        <v>628999007703</v>
      </c>
      <c r="AH3084" t="str">
        <f t="shared" si="485"/>
        <v>METALDET1-LINE 8</v>
      </c>
      <c r="AI3084">
        <f>IF(I3084="violation",COUNTIF($AH$1:AH3084,AH3084),0)</f>
        <v>1269</v>
      </c>
      <c r="AJ3084" t="str">
        <f t="shared" si="486"/>
        <v>violation-METALDET1</v>
      </c>
      <c r="AK3084">
        <f>IF(I3084="violation",COUNTIF($AJ$1:AJ3084,AJ3084),FALSE)</f>
        <v>2599</v>
      </c>
      <c r="AL3084">
        <f t="shared" si="487"/>
        <v>0</v>
      </c>
      <c r="AM3084">
        <f t="shared" si="488"/>
        <v>3</v>
      </c>
      <c r="AN3084" t="str">
        <f t="shared" si="489"/>
        <v>ALERT! 3 Violation founded @METALDET1</v>
      </c>
    </row>
    <row r="3085" spans="1:40">
      <c r="A3085" t="s">
        <v>120</v>
      </c>
      <c r="B3085" t="s">
        <v>121</v>
      </c>
      <c r="C3085" t="s">
        <v>1607</v>
      </c>
      <c r="D3085" t="s">
        <v>589</v>
      </c>
      <c r="E3085">
        <v>1</v>
      </c>
      <c r="G3085" t="s">
        <v>130</v>
      </c>
      <c r="I3085" t="s">
        <v>125</v>
      </c>
      <c r="Z3085" t="str">
        <f>IFERROR(MID(AA3085,FIND("-",H3085,1)+1,20),_xlfn.IFNA(VLOOKUP(F3085&amp;"-"&amp;AA3085,Ref_Kontak!$A:$E,4,FALSE),Ref_Kontak!$H$2))</f>
        <v>628999007703</v>
      </c>
      <c r="AA3085" t="str">
        <f t="shared" si="480"/>
        <v/>
      </c>
      <c r="AB3085" t="str">
        <f t="shared" si="481"/>
        <v/>
      </c>
      <c r="AC3085" t="str">
        <f t="shared" si="482"/>
        <v>628999007703</v>
      </c>
      <c r="AD3085" t="str">
        <f t="shared" si="483"/>
        <v>Halo+,+Visual+AI+5S+mendeteksi+Violation%3A+METALDET1-LINE+13</v>
      </c>
      <c r="AE3085" t="str">
        <f t="shared" si="484"/>
        <v>https://web.whatsapp.com/send/?phone=628999007703&amp;text=Halo+,+Visual+AI+5S+mendeteksi+Violation%3A+METALDET1-LINE+13&amp;type=phone_number&amp;app_absent=0</v>
      </c>
      <c r="AF3085" t="b">
        <f>IF(ISNA(VLOOKUP(D3085&amp;"-"&amp;AB3085, Ref_Kontak!$A:$E, 4, FALSE)), FALSE, TRUE)</f>
        <v>0</v>
      </c>
      <c r="AG3085" t="str">
        <f>_xlfn.IFNA(VLOOKUP(Z3085,Ref_Kontak!H:H,1,FALSE),"FALSE")</f>
        <v>628999007703</v>
      </c>
      <c r="AH3085" t="str">
        <f t="shared" si="485"/>
        <v>METALDET1-LINE 13</v>
      </c>
      <c r="AI3085">
        <f>IF(I3085="violation",COUNTIF($AH$1:AH3085,AH3085),0)</f>
        <v>1073</v>
      </c>
      <c r="AJ3085" t="str">
        <f t="shared" si="486"/>
        <v>violation-METALDET1</v>
      </c>
      <c r="AK3085">
        <f>IF(I3085="violation",COUNTIF($AJ$1:AJ3085,AJ3085),FALSE)</f>
        <v>2600</v>
      </c>
      <c r="AL3085">
        <f t="shared" si="487"/>
        <v>0</v>
      </c>
      <c r="AM3085">
        <f t="shared" si="488"/>
        <v>3</v>
      </c>
      <c r="AN3085" t="str">
        <f t="shared" si="489"/>
        <v>ALERT! 3 Violation founded @METALDET1</v>
      </c>
    </row>
    <row r="3086" spans="1:40">
      <c r="A3086" t="s">
        <v>120</v>
      </c>
      <c r="B3086" t="s">
        <v>121</v>
      </c>
      <c r="C3086" t="s">
        <v>1607</v>
      </c>
      <c r="D3086" t="s">
        <v>52</v>
      </c>
      <c r="E3086">
        <v>1</v>
      </c>
      <c r="G3086" t="s">
        <v>130</v>
      </c>
      <c r="I3086" t="s">
        <v>125</v>
      </c>
      <c r="Z3086" t="str">
        <f>IFERROR(MID(AA3086,FIND("-",H3086,1)+1,20),_xlfn.IFNA(VLOOKUP(F3086&amp;"-"&amp;AA3086,Ref_Kontak!$A:$E,4,FALSE),Ref_Kontak!$H$2))</f>
        <v>628999007703</v>
      </c>
      <c r="AA3086" t="str">
        <f t="shared" si="480"/>
        <v/>
      </c>
      <c r="AB3086" t="str">
        <f t="shared" si="481"/>
        <v/>
      </c>
      <c r="AC3086" t="str">
        <f t="shared" si="482"/>
        <v>628999007703</v>
      </c>
      <c r="AD3086" t="str">
        <f t="shared" si="483"/>
        <v>Halo+,+Visual+AI+5S+mendeteksi+Violation%3A+METALDET1-LINE+14</v>
      </c>
      <c r="AE3086" t="str">
        <f t="shared" si="484"/>
        <v>https://web.whatsapp.com/send/?phone=628999007703&amp;text=Halo+,+Visual+AI+5S+mendeteksi+Violation%3A+METALDET1-LINE+14&amp;type=phone_number&amp;app_absent=0</v>
      </c>
      <c r="AF3086" t="b">
        <f>IF(ISNA(VLOOKUP(D3086&amp;"-"&amp;AB3086, Ref_Kontak!$A:$E, 4, FALSE)), FALSE, TRUE)</f>
        <v>0</v>
      </c>
      <c r="AG3086" t="str">
        <f>_xlfn.IFNA(VLOOKUP(Z3086,Ref_Kontak!H:H,1,FALSE),"FALSE")</f>
        <v>628999007703</v>
      </c>
      <c r="AH3086" t="str">
        <f t="shared" si="485"/>
        <v>METALDET1-LINE 14</v>
      </c>
      <c r="AI3086">
        <f>IF(I3086="violation",COUNTIF($AH$1:AH3086,AH3086),0)</f>
        <v>260</v>
      </c>
      <c r="AJ3086" t="str">
        <f t="shared" si="486"/>
        <v>violation-METALDET1</v>
      </c>
      <c r="AK3086">
        <f>IF(I3086="violation",COUNTIF($AJ$1:AJ3086,AJ3086),FALSE)</f>
        <v>2601</v>
      </c>
      <c r="AL3086">
        <f t="shared" si="487"/>
        <v>0</v>
      </c>
      <c r="AM3086">
        <f t="shared" si="488"/>
        <v>3</v>
      </c>
      <c r="AN3086" t="str">
        <f t="shared" si="489"/>
        <v>ALERT! 3 Violation founded @METALDET1</v>
      </c>
    </row>
    <row r="3087" spans="1:40">
      <c r="A3087" t="s">
        <v>120</v>
      </c>
      <c r="B3087" t="s">
        <v>121</v>
      </c>
      <c r="C3087" t="s">
        <v>1608</v>
      </c>
      <c r="D3087" t="s">
        <v>129</v>
      </c>
      <c r="E3087">
        <v>1</v>
      </c>
      <c r="G3087" t="s">
        <v>130</v>
      </c>
      <c r="I3087" t="s">
        <v>125</v>
      </c>
      <c r="Z3087" t="str">
        <f>IFERROR(MID(AA3087,FIND("-",H3087,1)+1,20),_xlfn.IFNA(VLOOKUP(F3087&amp;"-"&amp;AA3087,Ref_Kontak!$A:$E,4,FALSE),Ref_Kontak!$H$2))</f>
        <v>628999007703</v>
      </c>
      <c r="AA3087" t="str">
        <f t="shared" si="480"/>
        <v/>
      </c>
      <c r="AB3087" t="str">
        <f t="shared" si="481"/>
        <v/>
      </c>
      <c r="AC3087" t="str">
        <f t="shared" si="482"/>
        <v>628999007703</v>
      </c>
      <c r="AD3087" t="str">
        <f t="shared" si="483"/>
        <v>Halo+,+Visual+AI+5S+mendeteksi+Violation%3A+METALDET1-LINE+8</v>
      </c>
      <c r="AE3087" t="str">
        <f t="shared" si="484"/>
        <v>https://web.whatsapp.com/send/?phone=628999007703&amp;text=Halo+,+Visual+AI+5S+mendeteksi+Violation%3A+METALDET1-LINE+8&amp;type=phone_number&amp;app_absent=0</v>
      </c>
      <c r="AF3087" t="b">
        <f>IF(ISNA(VLOOKUP(D3087&amp;"-"&amp;AB3087, Ref_Kontak!$A:$E, 4, FALSE)), FALSE, TRUE)</f>
        <v>0</v>
      </c>
      <c r="AG3087" t="str">
        <f>_xlfn.IFNA(VLOOKUP(Z3087,Ref_Kontak!H:H,1,FALSE),"FALSE")</f>
        <v>628999007703</v>
      </c>
      <c r="AH3087" t="str">
        <f t="shared" si="485"/>
        <v>METALDET1-LINE 8</v>
      </c>
      <c r="AI3087">
        <f>IF(I3087="violation",COUNTIF($AH$1:AH3087,AH3087),0)</f>
        <v>1270</v>
      </c>
      <c r="AJ3087" t="str">
        <f t="shared" si="486"/>
        <v>violation-METALDET1</v>
      </c>
      <c r="AK3087">
        <f>IF(I3087="violation",COUNTIF($AJ$1:AJ3087,AJ3087),FALSE)</f>
        <v>2602</v>
      </c>
      <c r="AL3087">
        <f t="shared" si="487"/>
        <v>0</v>
      </c>
      <c r="AM3087">
        <f t="shared" si="488"/>
        <v>3</v>
      </c>
      <c r="AN3087" t="str">
        <f t="shared" si="489"/>
        <v>ALERT! 3 Violation founded @METALDET1</v>
      </c>
    </row>
    <row r="3088" spans="1:40">
      <c r="A3088" t="s">
        <v>120</v>
      </c>
      <c r="B3088" t="s">
        <v>121</v>
      </c>
      <c r="C3088" t="s">
        <v>1609</v>
      </c>
      <c r="D3088" t="s">
        <v>589</v>
      </c>
      <c r="E3088">
        <v>1</v>
      </c>
      <c r="G3088" t="s">
        <v>130</v>
      </c>
      <c r="I3088" t="s">
        <v>125</v>
      </c>
      <c r="Z3088" t="str">
        <f>IFERROR(MID(AA3088,FIND("-",H3088,1)+1,20),_xlfn.IFNA(VLOOKUP(F3088&amp;"-"&amp;AA3088,Ref_Kontak!$A:$E,4,FALSE),Ref_Kontak!$H$2))</f>
        <v>628999007703</v>
      </c>
      <c r="AA3088" t="str">
        <f t="shared" si="480"/>
        <v/>
      </c>
      <c r="AB3088" t="str">
        <f t="shared" si="481"/>
        <v/>
      </c>
      <c r="AC3088" t="str">
        <f t="shared" si="482"/>
        <v>628999007703</v>
      </c>
      <c r="AD3088" t="str">
        <f t="shared" si="483"/>
        <v>Halo+,+Visual+AI+5S+mendeteksi+Violation%3A+METALDET1-LINE+13</v>
      </c>
      <c r="AE3088" t="str">
        <f t="shared" si="484"/>
        <v>https://web.whatsapp.com/send/?phone=628999007703&amp;text=Halo+,+Visual+AI+5S+mendeteksi+Violation%3A+METALDET1-LINE+13&amp;type=phone_number&amp;app_absent=0</v>
      </c>
      <c r="AF3088" t="b">
        <f>IF(ISNA(VLOOKUP(D3088&amp;"-"&amp;AB3088, Ref_Kontak!$A:$E, 4, FALSE)), FALSE, TRUE)</f>
        <v>0</v>
      </c>
      <c r="AG3088" t="str">
        <f>_xlfn.IFNA(VLOOKUP(Z3088,Ref_Kontak!H:H,1,FALSE),"FALSE")</f>
        <v>628999007703</v>
      </c>
      <c r="AH3088" t="str">
        <f t="shared" si="485"/>
        <v>METALDET1-LINE 13</v>
      </c>
      <c r="AI3088">
        <f>IF(I3088="violation",COUNTIF($AH$1:AH3088,AH3088),0)</f>
        <v>1074</v>
      </c>
      <c r="AJ3088" t="str">
        <f t="shared" si="486"/>
        <v>violation-METALDET1</v>
      </c>
      <c r="AK3088">
        <f>IF(I3088="violation",COUNTIF($AJ$1:AJ3088,AJ3088),FALSE)</f>
        <v>2603</v>
      </c>
      <c r="AL3088">
        <f t="shared" si="487"/>
        <v>0</v>
      </c>
      <c r="AM3088">
        <f t="shared" si="488"/>
        <v>3</v>
      </c>
      <c r="AN3088" t="str">
        <f t="shared" si="489"/>
        <v>ALERT! 3 Violation founded @METALDET1</v>
      </c>
    </row>
    <row r="3089" spans="1:40">
      <c r="A3089" t="s">
        <v>120</v>
      </c>
      <c r="B3089" t="s">
        <v>121</v>
      </c>
      <c r="C3089" t="s">
        <v>1609</v>
      </c>
      <c r="D3089" t="s">
        <v>129</v>
      </c>
      <c r="E3089">
        <v>1</v>
      </c>
      <c r="G3089" t="s">
        <v>130</v>
      </c>
      <c r="I3089" t="s">
        <v>125</v>
      </c>
      <c r="Z3089" t="str">
        <f>IFERROR(MID(AA3089,FIND("-",H3089,1)+1,20),_xlfn.IFNA(VLOOKUP(F3089&amp;"-"&amp;AA3089,Ref_Kontak!$A:$E,4,FALSE),Ref_Kontak!$H$2))</f>
        <v>628999007703</v>
      </c>
      <c r="AA3089" t="str">
        <f t="shared" si="480"/>
        <v/>
      </c>
      <c r="AB3089" t="str">
        <f t="shared" si="481"/>
        <v/>
      </c>
      <c r="AC3089" t="str">
        <f t="shared" si="482"/>
        <v>628999007703</v>
      </c>
      <c r="AD3089" t="str">
        <f t="shared" si="483"/>
        <v>Halo+,+Visual+AI+5S+mendeteksi+Violation%3A+METALDET1-LINE+8</v>
      </c>
      <c r="AE3089" t="str">
        <f t="shared" si="484"/>
        <v>https://web.whatsapp.com/send/?phone=628999007703&amp;text=Halo+,+Visual+AI+5S+mendeteksi+Violation%3A+METALDET1-LINE+8&amp;type=phone_number&amp;app_absent=0</v>
      </c>
      <c r="AF3089" t="b">
        <f>IF(ISNA(VLOOKUP(D3089&amp;"-"&amp;AB3089, Ref_Kontak!$A:$E, 4, FALSE)), FALSE, TRUE)</f>
        <v>0</v>
      </c>
      <c r="AG3089" t="str">
        <f>_xlfn.IFNA(VLOOKUP(Z3089,Ref_Kontak!H:H,1,FALSE),"FALSE")</f>
        <v>628999007703</v>
      </c>
      <c r="AH3089" t="str">
        <f t="shared" si="485"/>
        <v>METALDET1-LINE 8</v>
      </c>
      <c r="AI3089">
        <f>IF(I3089="violation",COUNTIF($AH$1:AH3089,AH3089),0)</f>
        <v>1271</v>
      </c>
      <c r="AJ3089" t="str">
        <f t="shared" si="486"/>
        <v>violation-METALDET1</v>
      </c>
      <c r="AK3089">
        <f>IF(I3089="violation",COUNTIF($AJ$1:AJ3089,AJ3089),FALSE)</f>
        <v>2604</v>
      </c>
      <c r="AL3089">
        <f t="shared" si="487"/>
        <v>0</v>
      </c>
      <c r="AM3089">
        <f t="shared" si="488"/>
        <v>3</v>
      </c>
      <c r="AN3089" t="str">
        <f t="shared" si="489"/>
        <v>ALERT! 3 Violation founded @METALDET1</v>
      </c>
    </row>
    <row r="3090" spans="1:40">
      <c r="A3090" t="s">
        <v>120</v>
      </c>
      <c r="B3090" t="s">
        <v>121</v>
      </c>
      <c r="C3090" t="s">
        <v>1609</v>
      </c>
      <c r="D3090" t="s">
        <v>52</v>
      </c>
      <c r="E3090">
        <v>1</v>
      </c>
      <c r="G3090" t="s">
        <v>130</v>
      </c>
      <c r="I3090" t="s">
        <v>125</v>
      </c>
      <c r="Z3090" t="str">
        <f>IFERROR(MID(AA3090,FIND("-",H3090,1)+1,20),_xlfn.IFNA(VLOOKUP(F3090&amp;"-"&amp;AA3090,Ref_Kontak!$A:$E,4,FALSE),Ref_Kontak!$H$2))</f>
        <v>628999007703</v>
      </c>
      <c r="AA3090" t="str">
        <f t="shared" si="480"/>
        <v/>
      </c>
      <c r="AB3090" t="str">
        <f t="shared" si="481"/>
        <v/>
      </c>
      <c r="AC3090" t="str">
        <f t="shared" si="482"/>
        <v>628999007703</v>
      </c>
      <c r="AD3090" t="str">
        <f t="shared" si="483"/>
        <v>Halo+,+Visual+AI+5S+mendeteksi+Violation%3A+METALDET1-LINE+14</v>
      </c>
      <c r="AE3090" t="str">
        <f t="shared" si="484"/>
        <v>https://web.whatsapp.com/send/?phone=628999007703&amp;text=Halo+,+Visual+AI+5S+mendeteksi+Violation%3A+METALDET1-LINE+14&amp;type=phone_number&amp;app_absent=0</v>
      </c>
      <c r="AF3090" t="b">
        <f>IF(ISNA(VLOOKUP(D3090&amp;"-"&amp;AB3090, Ref_Kontak!$A:$E, 4, FALSE)), FALSE, TRUE)</f>
        <v>0</v>
      </c>
      <c r="AG3090" t="str">
        <f>_xlfn.IFNA(VLOOKUP(Z3090,Ref_Kontak!H:H,1,FALSE),"FALSE")</f>
        <v>628999007703</v>
      </c>
      <c r="AH3090" t="str">
        <f t="shared" si="485"/>
        <v>METALDET1-LINE 14</v>
      </c>
      <c r="AI3090">
        <f>IF(I3090="violation",COUNTIF($AH$1:AH3090,AH3090),0)</f>
        <v>261</v>
      </c>
      <c r="AJ3090" t="str">
        <f t="shared" si="486"/>
        <v>violation-METALDET1</v>
      </c>
      <c r="AK3090">
        <f>IF(I3090="violation",COUNTIF($AJ$1:AJ3090,AJ3090),FALSE)</f>
        <v>2605</v>
      </c>
      <c r="AL3090">
        <f t="shared" si="487"/>
        <v>0</v>
      </c>
      <c r="AM3090">
        <f t="shared" si="488"/>
        <v>3</v>
      </c>
      <c r="AN3090" t="str">
        <f t="shared" si="489"/>
        <v>ALERT! 3 Violation founded @METALDET1</v>
      </c>
    </row>
    <row r="3091" spans="1:40">
      <c r="A3091" t="s">
        <v>120</v>
      </c>
      <c r="B3091" t="s">
        <v>121</v>
      </c>
      <c r="C3091" t="s">
        <v>1609</v>
      </c>
      <c r="D3091" t="s">
        <v>589</v>
      </c>
      <c r="E3091">
        <v>1</v>
      </c>
      <c r="G3091" t="s">
        <v>130</v>
      </c>
      <c r="I3091" t="s">
        <v>125</v>
      </c>
      <c r="Z3091" t="str">
        <f>IFERROR(MID(AA3091,FIND("-",H3091,1)+1,20),_xlfn.IFNA(VLOOKUP(F3091&amp;"-"&amp;AA3091,Ref_Kontak!$A:$E,4,FALSE),Ref_Kontak!$H$2))</f>
        <v>628999007703</v>
      </c>
      <c r="AA3091" t="str">
        <f t="shared" si="480"/>
        <v/>
      </c>
      <c r="AB3091" t="str">
        <f t="shared" si="481"/>
        <v/>
      </c>
      <c r="AC3091" t="str">
        <f t="shared" si="482"/>
        <v>628999007703</v>
      </c>
      <c r="AD3091" t="str">
        <f t="shared" si="483"/>
        <v>Halo+,+Visual+AI+5S+mendeteksi+Violation%3A+METALDET1-LINE+13</v>
      </c>
      <c r="AE3091" t="str">
        <f t="shared" si="484"/>
        <v>https://web.whatsapp.com/send/?phone=628999007703&amp;text=Halo+,+Visual+AI+5S+mendeteksi+Violation%3A+METALDET1-LINE+13&amp;type=phone_number&amp;app_absent=0</v>
      </c>
      <c r="AF3091" t="b">
        <f>IF(ISNA(VLOOKUP(D3091&amp;"-"&amp;AB3091, Ref_Kontak!$A:$E, 4, FALSE)), FALSE, TRUE)</f>
        <v>0</v>
      </c>
      <c r="AG3091" t="str">
        <f>_xlfn.IFNA(VLOOKUP(Z3091,Ref_Kontak!H:H,1,FALSE),"FALSE")</f>
        <v>628999007703</v>
      </c>
      <c r="AH3091" t="str">
        <f t="shared" si="485"/>
        <v>METALDET1-LINE 13</v>
      </c>
      <c r="AI3091">
        <f>IF(I3091="violation",COUNTIF($AH$1:AH3091,AH3091),0)</f>
        <v>1075</v>
      </c>
      <c r="AJ3091" t="str">
        <f t="shared" si="486"/>
        <v>violation-METALDET1</v>
      </c>
      <c r="AK3091">
        <f>IF(I3091="violation",COUNTIF($AJ$1:AJ3091,AJ3091),FALSE)</f>
        <v>2606</v>
      </c>
      <c r="AL3091">
        <f t="shared" si="487"/>
        <v>0</v>
      </c>
      <c r="AM3091">
        <f t="shared" si="488"/>
        <v>3</v>
      </c>
      <c r="AN3091" t="str">
        <f t="shared" si="489"/>
        <v>ALERT! 3 Violation founded @METALDET1</v>
      </c>
    </row>
    <row r="3092" spans="1:40">
      <c r="A3092" t="s">
        <v>120</v>
      </c>
      <c r="B3092" t="s">
        <v>121</v>
      </c>
      <c r="C3092" t="s">
        <v>1609</v>
      </c>
      <c r="D3092" t="s">
        <v>52</v>
      </c>
      <c r="E3092">
        <v>1</v>
      </c>
      <c r="G3092" t="s">
        <v>130</v>
      </c>
      <c r="I3092" t="s">
        <v>125</v>
      </c>
      <c r="Z3092" t="str">
        <f>IFERROR(MID(AA3092,FIND("-",H3092,1)+1,20),_xlfn.IFNA(VLOOKUP(F3092&amp;"-"&amp;AA3092,Ref_Kontak!$A:$E,4,FALSE),Ref_Kontak!$H$2))</f>
        <v>628999007703</v>
      </c>
      <c r="AA3092" t="str">
        <f t="shared" si="480"/>
        <v/>
      </c>
      <c r="AB3092" t="str">
        <f t="shared" si="481"/>
        <v/>
      </c>
      <c r="AC3092" t="str">
        <f t="shared" si="482"/>
        <v>628999007703</v>
      </c>
      <c r="AD3092" t="str">
        <f t="shared" si="483"/>
        <v>Halo+,+Visual+AI+5S+mendeteksi+Violation%3A+METALDET1-LINE+14</v>
      </c>
      <c r="AE3092" t="str">
        <f t="shared" si="484"/>
        <v>https://web.whatsapp.com/send/?phone=628999007703&amp;text=Halo+,+Visual+AI+5S+mendeteksi+Violation%3A+METALDET1-LINE+14&amp;type=phone_number&amp;app_absent=0</v>
      </c>
      <c r="AF3092" t="b">
        <f>IF(ISNA(VLOOKUP(D3092&amp;"-"&amp;AB3092, Ref_Kontak!$A:$E, 4, FALSE)), FALSE, TRUE)</f>
        <v>0</v>
      </c>
      <c r="AG3092" t="str">
        <f>_xlfn.IFNA(VLOOKUP(Z3092,Ref_Kontak!H:H,1,FALSE),"FALSE")</f>
        <v>628999007703</v>
      </c>
      <c r="AH3092" t="str">
        <f t="shared" si="485"/>
        <v>METALDET1-LINE 14</v>
      </c>
      <c r="AI3092">
        <f>IF(I3092="violation",COUNTIF($AH$1:AH3092,AH3092),0)</f>
        <v>262</v>
      </c>
      <c r="AJ3092" t="str">
        <f t="shared" si="486"/>
        <v>violation-METALDET1</v>
      </c>
      <c r="AK3092">
        <f>IF(I3092="violation",COUNTIF($AJ$1:AJ3092,AJ3092),FALSE)</f>
        <v>2607</v>
      </c>
      <c r="AL3092">
        <f t="shared" si="487"/>
        <v>0</v>
      </c>
      <c r="AM3092">
        <f t="shared" si="488"/>
        <v>3</v>
      </c>
      <c r="AN3092" t="str">
        <f t="shared" si="489"/>
        <v>ALERT! 3 Violation founded @METALDET1</v>
      </c>
    </row>
    <row r="3093" spans="1:40">
      <c r="A3093" t="s">
        <v>120</v>
      </c>
      <c r="B3093" t="s">
        <v>121</v>
      </c>
      <c r="C3093" t="s">
        <v>1610</v>
      </c>
      <c r="D3093" t="s">
        <v>129</v>
      </c>
      <c r="E3093">
        <v>1</v>
      </c>
      <c r="G3093" t="s">
        <v>130</v>
      </c>
      <c r="I3093" t="s">
        <v>125</v>
      </c>
      <c r="Z3093" t="str">
        <f>IFERROR(MID(AA3093,FIND("-",H3093,1)+1,20),_xlfn.IFNA(VLOOKUP(F3093&amp;"-"&amp;AA3093,Ref_Kontak!$A:$E,4,FALSE),Ref_Kontak!$H$2))</f>
        <v>628999007703</v>
      </c>
      <c r="AA3093" t="str">
        <f t="shared" si="480"/>
        <v/>
      </c>
      <c r="AB3093" t="str">
        <f t="shared" si="481"/>
        <v/>
      </c>
      <c r="AC3093" t="str">
        <f t="shared" si="482"/>
        <v>628999007703</v>
      </c>
      <c r="AD3093" t="str">
        <f t="shared" si="483"/>
        <v>Halo+,+Visual+AI+5S+mendeteksi+Violation%3A+METALDET1-LINE+8</v>
      </c>
      <c r="AE3093" t="str">
        <f t="shared" si="484"/>
        <v>https://web.whatsapp.com/send/?phone=628999007703&amp;text=Halo+,+Visual+AI+5S+mendeteksi+Violation%3A+METALDET1-LINE+8&amp;type=phone_number&amp;app_absent=0</v>
      </c>
      <c r="AF3093" t="b">
        <f>IF(ISNA(VLOOKUP(D3093&amp;"-"&amp;AB3093, Ref_Kontak!$A:$E, 4, FALSE)), FALSE, TRUE)</f>
        <v>0</v>
      </c>
      <c r="AG3093" t="str">
        <f>_xlfn.IFNA(VLOOKUP(Z3093,Ref_Kontak!H:H,1,FALSE),"FALSE")</f>
        <v>628999007703</v>
      </c>
      <c r="AH3093" t="str">
        <f t="shared" si="485"/>
        <v>METALDET1-LINE 8</v>
      </c>
      <c r="AI3093">
        <f>IF(I3093="violation",COUNTIF($AH$1:AH3093,AH3093),0)</f>
        <v>1272</v>
      </c>
      <c r="AJ3093" t="str">
        <f t="shared" si="486"/>
        <v>violation-METALDET1</v>
      </c>
      <c r="AK3093">
        <f>IF(I3093="violation",COUNTIF($AJ$1:AJ3093,AJ3093),FALSE)</f>
        <v>2608</v>
      </c>
      <c r="AL3093">
        <f t="shared" si="487"/>
        <v>0</v>
      </c>
      <c r="AM3093">
        <f t="shared" si="488"/>
        <v>3</v>
      </c>
      <c r="AN3093" t="str">
        <f t="shared" si="489"/>
        <v>ALERT! 3 Violation founded @METALDET1</v>
      </c>
    </row>
    <row r="3094" spans="1:40">
      <c r="A3094" t="s">
        <v>120</v>
      </c>
      <c r="B3094" t="s">
        <v>121</v>
      </c>
      <c r="C3094" t="s">
        <v>1611</v>
      </c>
      <c r="D3094" t="s">
        <v>589</v>
      </c>
      <c r="E3094">
        <v>1</v>
      </c>
      <c r="G3094" t="s">
        <v>130</v>
      </c>
      <c r="I3094" t="s">
        <v>125</v>
      </c>
      <c r="Z3094" t="str">
        <f>IFERROR(MID(AA3094,FIND("-",H3094,1)+1,20),_xlfn.IFNA(VLOOKUP(F3094&amp;"-"&amp;AA3094,Ref_Kontak!$A:$E,4,FALSE),Ref_Kontak!$H$2))</f>
        <v>628999007703</v>
      </c>
      <c r="AA3094" t="str">
        <f t="shared" si="480"/>
        <v/>
      </c>
      <c r="AB3094" t="str">
        <f t="shared" si="481"/>
        <v/>
      </c>
      <c r="AC3094" t="str">
        <f t="shared" si="482"/>
        <v>628999007703</v>
      </c>
      <c r="AD3094" t="str">
        <f t="shared" si="483"/>
        <v>Halo+,+Visual+AI+5S+mendeteksi+Violation%3A+METALDET1-LINE+13</v>
      </c>
      <c r="AE3094" t="str">
        <f t="shared" si="484"/>
        <v>https://web.whatsapp.com/send/?phone=628999007703&amp;text=Halo+,+Visual+AI+5S+mendeteksi+Violation%3A+METALDET1-LINE+13&amp;type=phone_number&amp;app_absent=0</v>
      </c>
      <c r="AF3094" t="b">
        <f>IF(ISNA(VLOOKUP(D3094&amp;"-"&amp;AB3094, Ref_Kontak!$A:$E, 4, FALSE)), FALSE, TRUE)</f>
        <v>0</v>
      </c>
      <c r="AG3094" t="str">
        <f>_xlfn.IFNA(VLOOKUP(Z3094,Ref_Kontak!H:H,1,FALSE),"FALSE")</f>
        <v>628999007703</v>
      </c>
      <c r="AH3094" t="str">
        <f t="shared" si="485"/>
        <v>METALDET1-LINE 13</v>
      </c>
      <c r="AI3094">
        <f>IF(I3094="violation",COUNTIF($AH$1:AH3094,AH3094),0)</f>
        <v>1076</v>
      </c>
      <c r="AJ3094" t="str">
        <f t="shared" si="486"/>
        <v>violation-METALDET1</v>
      </c>
      <c r="AK3094">
        <f>IF(I3094="violation",COUNTIF($AJ$1:AJ3094,AJ3094),FALSE)</f>
        <v>2609</v>
      </c>
      <c r="AL3094">
        <f t="shared" si="487"/>
        <v>0</v>
      </c>
      <c r="AM3094">
        <f t="shared" si="488"/>
        <v>3</v>
      </c>
      <c r="AN3094" t="str">
        <f t="shared" si="489"/>
        <v>ALERT! 3 Violation founded @METALDET1</v>
      </c>
    </row>
    <row r="3095" spans="1:40">
      <c r="A3095" t="s">
        <v>120</v>
      </c>
      <c r="B3095" t="s">
        <v>121</v>
      </c>
      <c r="C3095" t="s">
        <v>1611</v>
      </c>
      <c r="D3095" t="s">
        <v>129</v>
      </c>
      <c r="E3095">
        <v>1</v>
      </c>
      <c r="G3095" t="s">
        <v>130</v>
      </c>
      <c r="I3095" t="s">
        <v>125</v>
      </c>
      <c r="Z3095" t="str">
        <f>IFERROR(MID(AA3095,FIND("-",H3095,1)+1,20),_xlfn.IFNA(VLOOKUP(F3095&amp;"-"&amp;AA3095,Ref_Kontak!$A:$E,4,FALSE),Ref_Kontak!$H$2))</f>
        <v>628999007703</v>
      </c>
      <c r="AA3095" t="str">
        <f t="shared" si="480"/>
        <v/>
      </c>
      <c r="AB3095" t="str">
        <f t="shared" si="481"/>
        <v/>
      </c>
      <c r="AC3095" t="str">
        <f t="shared" si="482"/>
        <v>628999007703</v>
      </c>
      <c r="AD3095" t="str">
        <f t="shared" si="483"/>
        <v>Halo+,+Visual+AI+5S+mendeteksi+Violation%3A+METALDET1-LINE+8</v>
      </c>
      <c r="AE3095" t="str">
        <f t="shared" si="484"/>
        <v>https://web.whatsapp.com/send/?phone=628999007703&amp;text=Halo+,+Visual+AI+5S+mendeteksi+Violation%3A+METALDET1-LINE+8&amp;type=phone_number&amp;app_absent=0</v>
      </c>
      <c r="AF3095" t="b">
        <f>IF(ISNA(VLOOKUP(D3095&amp;"-"&amp;AB3095, Ref_Kontak!$A:$E, 4, FALSE)), FALSE, TRUE)</f>
        <v>0</v>
      </c>
      <c r="AG3095" t="str">
        <f>_xlfn.IFNA(VLOOKUP(Z3095,Ref_Kontak!H:H,1,FALSE),"FALSE")</f>
        <v>628999007703</v>
      </c>
      <c r="AH3095" t="str">
        <f t="shared" si="485"/>
        <v>METALDET1-LINE 8</v>
      </c>
      <c r="AI3095">
        <f>IF(I3095="violation",COUNTIF($AH$1:AH3095,AH3095),0)</f>
        <v>1273</v>
      </c>
      <c r="AJ3095" t="str">
        <f t="shared" si="486"/>
        <v>violation-METALDET1</v>
      </c>
      <c r="AK3095">
        <f>IF(I3095="violation",COUNTIF($AJ$1:AJ3095,AJ3095),FALSE)</f>
        <v>2610</v>
      </c>
      <c r="AL3095">
        <f t="shared" si="487"/>
        <v>0</v>
      </c>
      <c r="AM3095">
        <f t="shared" si="488"/>
        <v>3</v>
      </c>
      <c r="AN3095" t="str">
        <f t="shared" si="489"/>
        <v>ALERT! 3 Violation founded @METALDET1</v>
      </c>
    </row>
    <row r="3096" spans="1:40">
      <c r="A3096" t="s">
        <v>120</v>
      </c>
      <c r="B3096" t="s">
        <v>121</v>
      </c>
      <c r="C3096" t="s">
        <v>1611</v>
      </c>
      <c r="D3096" t="s">
        <v>52</v>
      </c>
      <c r="E3096">
        <v>1</v>
      </c>
      <c r="G3096" t="s">
        <v>130</v>
      </c>
      <c r="I3096" t="s">
        <v>125</v>
      </c>
      <c r="Z3096" t="str">
        <f>IFERROR(MID(AA3096,FIND("-",H3096,1)+1,20),_xlfn.IFNA(VLOOKUP(F3096&amp;"-"&amp;AA3096,Ref_Kontak!$A:$E,4,FALSE),Ref_Kontak!$H$2))</f>
        <v>628999007703</v>
      </c>
      <c r="AA3096" t="str">
        <f t="shared" si="480"/>
        <v/>
      </c>
      <c r="AB3096" t="str">
        <f t="shared" si="481"/>
        <v/>
      </c>
      <c r="AC3096" t="str">
        <f t="shared" si="482"/>
        <v>628999007703</v>
      </c>
      <c r="AD3096" t="str">
        <f t="shared" si="483"/>
        <v>Halo+,+Visual+AI+5S+mendeteksi+Violation%3A+METALDET1-LINE+14</v>
      </c>
      <c r="AE3096" t="str">
        <f t="shared" si="484"/>
        <v>https://web.whatsapp.com/send/?phone=628999007703&amp;text=Halo+,+Visual+AI+5S+mendeteksi+Violation%3A+METALDET1-LINE+14&amp;type=phone_number&amp;app_absent=0</v>
      </c>
      <c r="AF3096" t="b">
        <f>IF(ISNA(VLOOKUP(D3096&amp;"-"&amp;AB3096, Ref_Kontak!$A:$E, 4, FALSE)), FALSE, TRUE)</f>
        <v>0</v>
      </c>
      <c r="AG3096" t="str">
        <f>_xlfn.IFNA(VLOOKUP(Z3096,Ref_Kontak!H:H,1,FALSE),"FALSE")</f>
        <v>628999007703</v>
      </c>
      <c r="AH3096" t="str">
        <f t="shared" si="485"/>
        <v>METALDET1-LINE 14</v>
      </c>
      <c r="AI3096">
        <f>IF(I3096="violation",COUNTIF($AH$1:AH3096,AH3096),0)</f>
        <v>263</v>
      </c>
      <c r="AJ3096" t="str">
        <f t="shared" si="486"/>
        <v>violation-METALDET1</v>
      </c>
      <c r="AK3096">
        <f>IF(I3096="violation",COUNTIF($AJ$1:AJ3096,AJ3096),FALSE)</f>
        <v>2611</v>
      </c>
      <c r="AL3096">
        <f t="shared" si="487"/>
        <v>0</v>
      </c>
      <c r="AM3096">
        <f t="shared" si="488"/>
        <v>3</v>
      </c>
      <c r="AN3096" t="str">
        <f t="shared" si="489"/>
        <v>ALERT! 3 Violation founded @METALDET1</v>
      </c>
    </row>
    <row r="3097" spans="1:40">
      <c r="A3097" t="s">
        <v>120</v>
      </c>
      <c r="B3097" t="s">
        <v>121</v>
      </c>
      <c r="C3097" t="s">
        <v>1611</v>
      </c>
      <c r="D3097" t="s">
        <v>589</v>
      </c>
      <c r="E3097">
        <v>1</v>
      </c>
      <c r="G3097" t="s">
        <v>130</v>
      </c>
      <c r="I3097" t="s">
        <v>125</v>
      </c>
      <c r="Z3097" t="str">
        <f>IFERROR(MID(AA3097,FIND("-",H3097,1)+1,20),_xlfn.IFNA(VLOOKUP(F3097&amp;"-"&amp;AA3097,Ref_Kontak!$A:$E,4,FALSE),Ref_Kontak!$H$2))</f>
        <v>628999007703</v>
      </c>
      <c r="AA3097" t="str">
        <f t="shared" si="480"/>
        <v/>
      </c>
      <c r="AB3097" t="str">
        <f t="shared" si="481"/>
        <v/>
      </c>
      <c r="AC3097" t="str">
        <f t="shared" si="482"/>
        <v>628999007703</v>
      </c>
      <c r="AD3097" t="str">
        <f t="shared" si="483"/>
        <v>Halo+,+Visual+AI+5S+mendeteksi+Violation%3A+METALDET1-LINE+13</v>
      </c>
      <c r="AE3097" t="str">
        <f t="shared" si="484"/>
        <v>https://web.whatsapp.com/send/?phone=628999007703&amp;text=Halo+,+Visual+AI+5S+mendeteksi+Violation%3A+METALDET1-LINE+13&amp;type=phone_number&amp;app_absent=0</v>
      </c>
      <c r="AF3097" t="b">
        <f>IF(ISNA(VLOOKUP(D3097&amp;"-"&amp;AB3097, Ref_Kontak!$A:$E, 4, FALSE)), FALSE, TRUE)</f>
        <v>0</v>
      </c>
      <c r="AG3097" t="str">
        <f>_xlfn.IFNA(VLOOKUP(Z3097,Ref_Kontak!H:H,1,FALSE),"FALSE")</f>
        <v>628999007703</v>
      </c>
      <c r="AH3097" t="str">
        <f t="shared" si="485"/>
        <v>METALDET1-LINE 13</v>
      </c>
      <c r="AI3097">
        <f>IF(I3097="violation",COUNTIF($AH$1:AH3097,AH3097),0)</f>
        <v>1077</v>
      </c>
      <c r="AJ3097" t="str">
        <f t="shared" si="486"/>
        <v>violation-METALDET1</v>
      </c>
      <c r="AK3097">
        <f>IF(I3097="violation",COUNTIF($AJ$1:AJ3097,AJ3097),FALSE)</f>
        <v>2612</v>
      </c>
      <c r="AL3097">
        <f t="shared" si="487"/>
        <v>0</v>
      </c>
      <c r="AM3097">
        <f t="shared" si="488"/>
        <v>3</v>
      </c>
      <c r="AN3097" t="str">
        <f t="shared" si="489"/>
        <v>ALERT! 3 Violation founded @METALDET1</v>
      </c>
    </row>
    <row r="3098" spans="1:40">
      <c r="A3098" t="s">
        <v>120</v>
      </c>
      <c r="B3098" t="s">
        <v>121</v>
      </c>
      <c r="C3098" t="s">
        <v>1611</v>
      </c>
      <c r="D3098" t="s">
        <v>52</v>
      </c>
      <c r="E3098">
        <v>1</v>
      </c>
      <c r="G3098" t="s">
        <v>130</v>
      </c>
      <c r="I3098" t="s">
        <v>125</v>
      </c>
      <c r="Z3098" t="str">
        <f>IFERROR(MID(AA3098,FIND("-",H3098,1)+1,20),_xlfn.IFNA(VLOOKUP(F3098&amp;"-"&amp;AA3098,Ref_Kontak!$A:$E,4,FALSE),Ref_Kontak!$H$2))</f>
        <v>628999007703</v>
      </c>
      <c r="AA3098" t="str">
        <f t="shared" si="480"/>
        <v/>
      </c>
      <c r="AB3098" t="str">
        <f t="shared" si="481"/>
        <v/>
      </c>
      <c r="AC3098" t="str">
        <f t="shared" si="482"/>
        <v>628999007703</v>
      </c>
      <c r="AD3098" t="str">
        <f t="shared" si="483"/>
        <v>Halo+,+Visual+AI+5S+mendeteksi+Violation%3A+METALDET1-LINE+14</v>
      </c>
      <c r="AE3098" t="str">
        <f t="shared" si="484"/>
        <v>https://web.whatsapp.com/send/?phone=628999007703&amp;text=Halo+,+Visual+AI+5S+mendeteksi+Violation%3A+METALDET1-LINE+14&amp;type=phone_number&amp;app_absent=0</v>
      </c>
      <c r="AF3098" t="b">
        <f>IF(ISNA(VLOOKUP(D3098&amp;"-"&amp;AB3098, Ref_Kontak!$A:$E, 4, FALSE)), FALSE, TRUE)</f>
        <v>0</v>
      </c>
      <c r="AG3098" t="str">
        <f>_xlfn.IFNA(VLOOKUP(Z3098,Ref_Kontak!H:H,1,FALSE),"FALSE")</f>
        <v>628999007703</v>
      </c>
      <c r="AH3098" t="str">
        <f t="shared" si="485"/>
        <v>METALDET1-LINE 14</v>
      </c>
      <c r="AI3098">
        <f>IF(I3098="violation",COUNTIF($AH$1:AH3098,AH3098),0)</f>
        <v>264</v>
      </c>
      <c r="AJ3098" t="str">
        <f t="shared" si="486"/>
        <v>violation-METALDET1</v>
      </c>
      <c r="AK3098">
        <f>IF(I3098="violation",COUNTIF($AJ$1:AJ3098,AJ3098),FALSE)</f>
        <v>2613</v>
      </c>
      <c r="AL3098">
        <f t="shared" si="487"/>
        <v>0</v>
      </c>
      <c r="AM3098">
        <f t="shared" si="488"/>
        <v>3</v>
      </c>
      <c r="AN3098" t="str">
        <f t="shared" si="489"/>
        <v>ALERT! 3 Violation founded @METALDET1</v>
      </c>
    </row>
    <row r="3099" spans="1:40">
      <c r="A3099" t="s">
        <v>120</v>
      </c>
      <c r="B3099" t="s">
        <v>121</v>
      </c>
      <c r="C3099" t="s">
        <v>1612</v>
      </c>
      <c r="D3099" t="s">
        <v>129</v>
      </c>
      <c r="E3099">
        <v>1</v>
      </c>
      <c r="G3099" t="s">
        <v>130</v>
      </c>
      <c r="I3099" t="s">
        <v>125</v>
      </c>
      <c r="Z3099" t="str">
        <f>IFERROR(MID(AA3099,FIND("-",H3099,1)+1,20),_xlfn.IFNA(VLOOKUP(F3099&amp;"-"&amp;AA3099,Ref_Kontak!$A:$E,4,FALSE),Ref_Kontak!$H$2))</f>
        <v>628999007703</v>
      </c>
      <c r="AA3099" t="str">
        <f t="shared" si="480"/>
        <v/>
      </c>
      <c r="AB3099" t="str">
        <f t="shared" si="481"/>
        <v/>
      </c>
      <c r="AC3099" t="str">
        <f t="shared" si="482"/>
        <v>628999007703</v>
      </c>
      <c r="AD3099" t="str">
        <f t="shared" si="483"/>
        <v>Halo+,+Visual+AI+5S+mendeteksi+Violation%3A+METALDET1-LINE+8</v>
      </c>
      <c r="AE3099" t="str">
        <f t="shared" si="484"/>
        <v>https://web.whatsapp.com/send/?phone=628999007703&amp;text=Halo+,+Visual+AI+5S+mendeteksi+Violation%3A+METALDET1-LINE+8&amp;type=phone_number&amp;app_absent=0</v>
      </c>
      <c r="AF3099" t="b">
        <f>IF(ISNA(VLOOKUP(D3099&amp;"-"&amp;AB3099, Ref_Kontak!$A:$E, 4, FALSE)), FALSE, TRUE)</f>
        <v>0</v>
      </c>
      <c r="AG3099" t="str">
        <f>_xlfn.IFNA(VLOOKUP(Z3099,Ref_Kontak!H:H,1,FALSE),"FALSE")</f>
        <v>628999007703</v>
      </c>
      <c r="AH3099" t="str">
        <f t="shared" si="485"/>
        <v>METALDET1-LINE 8</v>
      </c>
      <c r="AI3099">
        <f>IF(I3099="violation",COUNTIF($AH$1:AH3099,AH3099),0)</f>
        <v>1274</v>
      </c>
      <c r="AJ3099" t="str">
        <f t="shared" si="486"/>
        <v>violation-METALDET1</v>
      </c>
      <c r="AK3099">
        <f>IF(I3099="violation",COUNTIF($AJ$1:AJ3099,AJ3099),FALSE)</f>
        <v>2614</v>
      </c>
      <c r="AL3099">
        <f t="shared" si="487"/>
        <v>0</v>
      </c>
      <c r="AM3099">
        <f t="shared" si="488"/>
        <v>3</v>
      </c>
      <c r="AN3099" t="str">
        <f t="shared" si="489"/>
        <v>ALERT! 3 Violation founded @METALDET1</v>
      </c>
    </row>
    <row r="3100" spans="1:40">
      <c r="A3100" t="s">
        <v>120</v>
      </c>
      <c r="B3100" t="s">
        <v>121</v>
      </c>
      <c r="C3100" t="s">
        <v>1612</v>
      </c>
      <c r="D3100" t="s">
        <v>589</v>
      </c>
      <c r="E3100">
        <v>1</v>
      </c>
      <c r="G3100" t="s">
        <v>130</v>
      </c>
      <c r="I3100" t="s">
        <v>125</v>
      </c>
      <c r="Z3100" t="str">
        <f>IFERROR(MID(AA3100,FIND("-",H3100,1)+1,20),_xlfn.IFNA(VLOOKUP(F3100&amp;"-"&amp;AA3100,Ref_Kontak!$A:$E,4,FALSE),Ref_Kontak!$H$2))</f>
        <v>628999007703</v>
      </c>
      <c r="AA3100" t="str">
        <f t="shared" si="480"/>
        <v/>
      </c>
      <c r="AB3100" t="str">
        <f t="shared" si="481"/>
        <v/>
      </c>
      <c r="AC3100" t="str">
        <f t="shared" si="482"/>
        <v>628999007703</v>
      </c>
      <c r="AD3100" t="str">
        <f t="shared" si="483"/>
        <v>Halo+,+Visual+AI+5S+mendeteksi+Violation%3A+METALDET1-LINE+13</v>
      </c>
      <c r="AE3100" t="str">
        <f t="shared" si="484"/>
        <v>https://web.whatsapp.com/send/?phone=628999007703&amp;text=Halo+,+Visual+AI+5S+mendeteksi+Violation%3A+METALDET1-LINE+13&amp;type=phone_number&amp;app_absent=0</v>
      </c>
      <c r="AF3100" t="b">
        <f>IF(ISNA(VLOOKUP(D3100&amp;"-"&amp;AB3100, Ref_Kontak!$A:$E, 4, FALSE)), FALSE, TRUE)</f>
        <v>0</v>
      </c>
      <c r="AG3100" t="str">
        <f>_xlfn.IFNA(VLOOKUP(Z3100,Ref_Kontak!H:H,1,FALSE),"FALSE")</f>
        <v>628999007703</v>
      </c>
      <c r="AH3100" t="str">
        <f t="shared" si="485"/>
        <v>METALDET1-LINE 13</v>
      </c>
      <c r="AI3100">
        <f>IF(I3100="violation",COUNTIF($AH$1:AH3100,AH3100),0)</f>
        <v>1078</v>
      </c>
      <c r="AJ3100" t="str">
        <f t="shared" si="486"/>
        <v>violation-METALDET1</v>
      </c>
      <c r="AK3100">
        <f>IF(I3100="violation",COUNTIF($AJ$1:AJ3100,AJ3100),FALSE)</f>
        <v>2615</v>
      </c>
      <c r="AL3100">
        <f t="shared" si="487"/>
        <v>0</v>
      </c>
      <c r="AM3100">
        <f t="shared" si="488"/>
        <v>3</v>
      </c>
      <c r="AN3100" t="str">
        <f t="shared" si="489"/>
        <v>ALERT! 3 Violation founded @METALDET1</v>
      </c>
    </row>
    <row r="3101" spans="1:40">
      <c r="A3101" t="s">
        <v>120</v>
      </c>
      <c r="B3101" t="s">
        <v>121</v>
      </c>
      <c r="C3101" t="s">
        <v>1612</v>
      </c>
      <c r="D3101" t="s">
        <v>52</v>
      </c>
      <c r="E3101">
        <v>1</v>
      </c>
      <c r="G3101" t="s">
        <v>130</v>
      </c>
      <c r="I3101" t="s">
        <v>125</v>
      </c>
      <c r="Z3101" t="str">
        <f>IFERROR(MID(AA3101,FIND("-",H3101,1)+1,20),_xlfn.IFNA(VLOOKUP(F3101&amp;"-"&amp;AA3101,Ref_Kontak!$A:$E,4,FALSE),Ref_Kontak!$H$2))</f>
        <v>628999007703</v>
      </c>
      <c r="AA3101" t="str">
        <f t="shared" si="480"/>
        <v/>
      </c>
      <c r="AB3101" t="str">
        <f t="shared" si="481"/>
        <v/>
      </c>
      <c r="AC3101" t="str">
        <f t="shared" si="482"/>
        <v>628999007703</v>
      </c>
      <c r="AD3101" t="str">
        <f t="shared" si="483"/>
        <v>Halo+,+Visual+AI+5S+mendeteksi+Violation%3A+METALDET1-LINE+14</v>
      </c>
      <c r="AE3101" t="str">
        <f t="shared" si="484"/>
        <v>https://web.whatsapp.com/send/?phone=628999007703&amp;text=Halo+,+Visual+AI+5S+mendeteksi+Violation%3A+METALDET1-LINE+14&amp;type=phone_number&amp;app_absent=0</v>
      </c>
      <c r="AF3101" t="b">
        <f>IF(ISNA(VLOOKUP(D3101&amp;"-"&amp;AB3101, Ref_Kontak!$A:$E, 4, FALSE)), FALSE, TRUE)</f>
        <v>0</v>
      </c>
      <c r="AG3101" t="str">
        <f>_xlfn.IFNA(VLOOKUP(Z3101,Ref_Kontak!H:H,1,FALSE),"FALSE")</f>
        <v>628999007703</v>
      </c>
      <c r="AH3101" t="str">
        <f t="shared" si="485"/>
        <v>METALDET1-LINE 14</v>
      </c>
      <c r="AI3101">
        <f>IF(I3101="violation",COUNTIF($AH$1:AH3101,AH3101),0)</f>
        <v>265</v>
      </c>
      <c r="AJ3101" t="str">
        <f t="shared" si="486"/>
        <v>violation-METALDET1</v>
      </c>
      <c r="AK3101">
        <f>IF(I3101="violation",COUNTIF($AJ$1:AJ3101,AJ3101),FALSE)</f>
        <v>2616</v>
      </c>
      <c r="AL3101">
        <f t="shared" si="487"/>
        <v>0</v>
      </c>
      <c r="AM3101">
        <f t="shared" si="488"/>
        <v>3</v>
      </c>
      <c r="AN3101" t="str">
        <f t="shared" si="489"/>
        <v>ALERT! 3 Violation founded @METALDET1</v>
      </c>
    </row>
    <row r="3102" spans="1:40">
      <c r="A3102" t="s">
        <v>120</v>
      </c>
      <c r="B3102" t="s">
        <v>121</v>
      </c>
      <c r="C3102" t="s">
        <v>1613</v>
      </c>
      <c r="D3102" t="s">
        <v>589</v>
      </c>
      <c r="E3102">
        <v>1</v>
      </c>
      <c r="G3102" t="s">
        <v>130</v>
      </c>
      <c r="I3102" t="s">
        <v>125</v>
      </c>
      <c r="Z3102" t="str">
        <f>IFERROR(MID(AA3102,FIND("-",H3102,1)+1,20),_xlfn.IFNA(VLOOKUP(F3102&amp;"-"&amp;AA3102,Ref_Kontak!$A:$E,4,FALSE),Ref_Kontak!$H$2))</f>
        <v>628999007703</v>
      </c>
      <c r="AA3102" t="str">
        <f t="shared" si="480"/>
        <v/>
      </c>
      <c r="AB3102" t="str">
        <f t="shared" si="481"/>
        <v/>
      </c>
      <c r="AC3102" t="str">
        <f t="shared" si="482"/>
        <v>628999007703</v>
      </c>
      <c r="AD3102" t="str">
        <f t="shared" si="483"/>
        <v>Halo+,+Visual+AI+5S+mendeteksi+Violation%3A+METALDET1-LINE+13</v>
      </c>
      <c r="AE3102" t="str">
        <f t="shared" si="484"/>
        <v>https://web.whatsapp.com/send/?phone=628999007703&amp;text=Halo+,+Visual+AI+5S+mendeteksi+Violation%3A+METALDET1-LINE+13&amp;type=phone_number&amp;app_absent=0</v>
      </c>
      <c r="AF3102" t="b">
        <f>IF(ISNA(VLOOKUP(D3102&amp;"-"&amp;AB3102, Ref_Kontak!$A:$E, 4, FALSE)), FALSE, TRUE)</f>
        <v>0</v>
      </c>
      <c r="AG3102" t="str">
        <f>_xlfn.IFNA(VLOOKUP(Z3102,Ref_Kontak!H:H,1,FALSE),"FALSE")</f>
        <v>628999007703</v>
      </c>
      <c r="AH3102" t="str">
        <f t="shared" si="485"/>
        <v>METALDET1-LINE 13</v>
      </c>
      <c r="AI3102">
        <f>IF(I3102="violation",COUNTIF($AH$1:AH3102,AH3102),0)</f>
        <v>1079</v>
      </c>
      <c r="AJ3102" t="str">
        <f t="shared" si="486"/>
        <v>violation-METALDET1</v>
      </c>
      <c r="AK3102">
        <f>IF(I3102="violation",COUNTIF($AJ$1:AJ3102,AJ3102),FALSE)</f>
        <v>2617</v>
      </c>
      <c r="AL3102">
        <f t="shared" si="487"/>
        <v>0</v>
      </c>
      <c r="AM3102">
        <f t="shared" si="488"/>
        <v>3</v>
      </c>
      <c r="AN3102" t="str">
        <f t="shared" si="489"/>
        <v>ALERT! 3 Violation founded @METALDET1</v>
      </c>
    </row>
    <row r="3103" spans="1:40">
      <c r="A3103" t="s">
        <v>120</v>
      </c>
      <c r="B3103" t="s">
        <v>121</v>
      </c>
      <c r="C3103" t="s">
        <v>1613</v>
      </c>
      <c r="D3103" t="s">
        <v>129</v>
      </c>
      <c r="E3103">
        <v>1</v>
      </c>
      <c r="G3103" t="s">
        <v>130</v>
      </c>
      <c r="I3103" t="s">
        <v>125</v>
      </c>
      <c r="Z3103" t="str">
        <f>IFERROR(MID(AA3103,FIND("-",H3103,1)+1,20),_xlfn.IFNA(VLOOKUP(F3103&amp;"-"&amp;AA3103,Ref_Kontak!$A:$E,4,FALSE),Ref_Kontak!$H$2))</f>
        <v>628999007703</v>
      </c>
      <c r="AA3103" t="str">
        <f t="shared" si="480"/>
        <v/>
      </c>
      <c r="AB3103" t="str">
        <f t="shared" si="481"/>
        <v/>
      </c>
      <c r="AC3103" t="str">
        <f t="shared" si="482"/>
        <v>628999007703</v>
      </c>
      <c r="AD3103" t="str">
        <f t="shared" si="483"/>
        <v>Halo+,+Visual+AI+5S+mendeteksi+Violation%3A+METALDET1-LINE+8</v>
      </c>
      <c r="AE3103" t="str">
        <f t="shared" si="484"/>
        <v>https://web.whatsapp.com/send/?phone=628999007703&amp;text=Halo+,+Visual+AI+5S+mendeteksi+Violation%3A+METALDET1-LINE+8&amp;type=phone_number&amp;app_absent=0</v>
      </c>
      <c r="AF3103" t="b">
        <f>IF(ISNA(VLOOKUP(D3103&amp;"-"&amp;AB3103, Ref_Kontak!$A:$E, 4, FALSE)), FALSE, TRUE)</f>
        <v>0</v>
      </c>
      <c r="AG3103" t="str">
        <f>_xlfn.IFNA(VLOOKUP(Z3103,Ref_Kontak!H:H,1,FALSE),"FALSE")</f>
        <v>628999007703</v>
      </c>
      <c r="AH3103" t="str">
        <f t="shared" si="485"/>
        <v>METALDET1-LINE 8</v>
      </c>
      <c r="AI3103">
        <f>IF(I3103="violation",COUNTIF($AH$1:AH3103,AH3103),0)</f>
        <v>1275</v>
      </c>
      <c r="AJ3103" t="str">
        <f t="shared" si="486"/>
        <v>violation-METALDET1</v>
      </c>
      <c r="AK3103">
        <f>IF(I3103="violation",COUNTIF($AJ$1:AJ3103,AJ3103),FALSE)</f>
        <v>2618</v>
      </c>
      <c r="AL3103">
        <f t="shared" si="487"/>
        <v>0</v>
      </c>
      <c r="AM3103">
        <f t="shared" si="488"/>
        <v>3</v>
      </c>
      <c r="AN3103" t="str">
        <f t="shared" si="489"/>
        <v>ALERT! 3 Violation founded @METALDET1</v>
      </c>
    </row>
    <row r="3104" spans="1:40">
      <c r="A3104" t="s">
        <v>120</v>
      </c>
      <c r="B3104" t="s">
        <v>121</v>
      </c>
      <c r="C3104" t="s">
        <v>1613</v>
      </c>
      <c r="D3104" t="s">
        <v>52</v>
      </c>
      <c r="E3104">
        <v>1</v>
      </c>
      <c r="G3104" t="s">
        <v>130</v>
      </c>
      <c r="I3104" t="s">
        <v>125</v>
      </c>
      <c r="Z3104" t="str">
        <f>IFERROR(MID(AA3104,FIND("-",H3104,1)+1,20),_xlfn.IFNA(VLOOKUP(F3104&amp;"-"&amp;AA3104,Ref_Kontak!$A:$E,4,FALSE),Ref_Kontak!$H$2))</f>
        <v>628999007703</v>
      </c>
      <c r="AA3104" t="str">
        <f t="shared" si="480"/>
        <v/>
      </c>
      <c r="AB3104" t="str">
        <f t="shared" si="481"/>
        <v/>
      </c>
      <c r="AC3104" t="str">
        <f t="shared" si="482"/>
        <v>628999007703</v>
      </c>
      <c r="AD3104" t="str">
        <f t="shared" si="483"/>
        <v>Halo+,+Visual+AI+5S+mendeteksi+Violation%3A+METALDET1-LINE+14</v>
      </c>
      <c r="AE3104" t="str">
        <f t="shared" si="484"/>
        <v>https://web.whatsapp.com/send/?phone=628999007703&amp;text=Halo+,+Visual+AI+5S+mendeteksi+Violation%3A+METALDET1-LINE+14&amp;type=phone_number&amp;app_absent=0</v>
      </c>
      <c r="AF3104" t="b">
        <f>IF(ISNA(VLOOKUP(D3104&amp;"-"&amp;AB3104, Ref_Kontak!$A:$E, 4, FALSE)), FALSE, TRUE)</f>
        <v>0</v>
      </c>
      <c r="AG3104" t="str">
        <f>_xlfn.IFNA(VLOOKUP(Z3104,Ref_Kontak!H:H,1,FALSE),"FALSE")</f>
        <v>628999007703</v>
      </c>
      <c r="AH3104" t="str">
        <f t="shared" si="485"/>
        <v>METALDET1-LINE 14</v>
      </c>
      <c r="AI3104">
        <f>IF(I3104="violation",COUNTIF($AH$1:AH3104,AH3104),0)</f>
        <v>266</v>
      </c>
      <c r="AJ3104" t="str">
        <f t="shared" si="486"/>
        <v>violation-METALDET1</v>
      </c>
      <c r="AK3104">
        <f>IF(I3104="violation",COUNTIF($AJ$1:AJ3104,AJ3104),FALSE)</f>
        <v>2619</v>
      </c>
      <c r="AL3104">
        <f t="shared" si="487"/>
        <v>0</v>
      </c>
      <c r="AM3104">
        <f t="shared" si="488"/>
        <v>3</v>
      </c>
      <c r="AN3104" t="str">
        <f t="shared" si="489"/>
        <v>ALERT! 3 Violation founded @METALDET1</v>
      </c>
    </row>
    <row r="3105" spans="1:40">
      <c r="A3105" t="s">
        <v>120</v>
      </c>
      <c r="B3105" t="s">
        <v>121</v>
      </c>
      <c r="C3105" t="s">
        <v>1613</v>
      </c>
      <c r="D3105" t="s">
        <v>589</v>
      </c>
      <c r="E3105">
        <v>1</v>
      </c>
      <c r="G3105" t="s">
        <v>130</v>
      </c>
      <c r="I3105" t="s">
        <v>125</v>
      </c>
      <c r="Z3105" t="str">
        <f>IFERROR(MID(AA3105,FIND("-",H3105,1)+1,20),_xlfn.IFNA(VLOOKUP(F3105&amp;"-"&amp;AA3105,Ref_Kontak!$A:$E,4,FALSE),Ref_Kontak!$H$2))</f>
        <v>628999007703</v>
      </c>
      <c r="AA3105" t="str">
        <f t="shared" si="480"/>
        <v/>
      </c>
      <c r="AB3105" t="str">
        <f t="shared" si="481"/>
        <v/>
      </c>
      <c r="AC3105" t="str">
        <f t="shared" si="482"/>
        <v>628999007703</v>
      </c>
      <c r="AD3105" t="str">
        <f t="shared" si="483"/>
        <v>Halo+,+Visual+AI+5S+mendeteksi+Violation%3A+METALDET1-LINE+13</v>
      </c>
      <c r="AE3105" t="str">
        <f t="shared" si="484"/>
        <v>https://web.whatsapp.com/send/?phone=628999007703&amp;text=Halo+,+Visual+AI+5S+mendeteksi+Violation%3A+METALDET1-LINE+13&amp;type=phone_number&amp;app_absent=0</v>
      </c>
      <c r="AF3105" t="b">
        <f>IF(ISNA(VLOOKUP(D3105&amp;"-"&amp;AB3105, Ref_Kontak!$A:$E, 4, FALSE)), FALSE, TRUE)</f>
        <v>0</v>
      </c>
      <c r="AG3105" t="str">
        <f>_xlfn.IFNA(VLOOKUP(Z3105,Ref_Kontak!H:H,1,FALSE),"FALSE")</f>
        <v>628999007703</v>
      </c>
      <c r="AH3105" t="str">
        <f t="shared" si="485"/>
        <v>METALDET1-LINE 13</v>
      </c>
      <c r="AI3105">
        <f>IF(I3105="violation",COUNTIF($AH$1:AH3105,AH3105),0)</f>
        <v>1080</v>
      </c>
      <c r="AJ3105" t="str">
        <f t="shared" si="486"/>
        <v>violation-METALDET1</v>
      </c>
      <c r="AK3105">
        <f>IF(I3105="violation",COUNTIF($AJ$1:AJ3105,AJ3105),FALSE)</f>
        <v>2620</v>
      </c>
      <c r="AL3105">
        <f t="shared" si="487"/>
        <v>0</v>
      </c>
      <c r="AM3105">
        <f t="shared" si="488"/>
        <v>3</v>
      </c>
      <c r="AN3105" t="str">
        <f t="shared" si="489"/>
        <v>ALERT! 3 Violation founded @METALDET1</v>
      </c>
    </row>
    <row r="3106" spans="1:40">
      <c r="A3106" t="s">
        <v>120</v>
      </c>
      <c r="B3106" t="s">
        <v>121</v>
      </c>
      <c r="C3106" t="s">
        <v>1613</v>
      </c>
      <c r="D3106" t="s">
        <v>52</v>
      </c>
      <c r="E3106">
        <v>1</v>
      </c>
      <c r="G3106" t="s">
        <v>130</v>
      </c>
      <c r="I3106" t="s">
        <v>125</v>
      </c>
      <c r="Z3106" t="str">
        <f>IFERROR(MID(AA3106,FIND("-",H3106,1)+1,20),_xlfn.IFNA(VLOOKUP(F3106&amp;"-"&amp;AA3106,Ref_Kontak!$A:$E,4,FALSE),Ref_Kontak!$H$2))</f>
        <v>628999007703</v>
      </c>
      <c r="AA3106" t="str">
        <f t="shared" si="480"/>
        <v/>
      </c>
      <c r="AB3106" t="str">
        <f t="shared" si="481"/>
        <v/>
      </c>
      <c r="AC3106" t="str">
        <f t="shared" si="482"/>
        <v>628999007703</v>
      </c>
      <c r="AD3106" t="str">
        <f t="shared" si="483"/>
        <v>Halo+,+Visual+AI+5S+mendeteksi+Violation%3A+METALDET1-LINE+14</v>
      </c>
      <c r="AE3106" t="str">
        <f t="shared" si="484"/>
        <v>https://web.whatsapp.com/send/?phone=628999007703&amp;text=Halo+,+Visual+AI+5S+mendeteksi+Violation%3A+METALDET1-LINE+14&amp;type=phone_number&amp;app_absent=0</v>
      </c>
      <c r="AF3106" t="b">
        <f>IF(ISNA(VLOOKUP(D3106&amp;"-"&amp;AB3106, Ref_Kontak!$A:$E, 4, FALSE)), FALSE, TRUE)</f>
        <v>0</v>
      </c>
      <c r="AG3106" t="str">
        <f>_xlfn.IFNA(VLOOKUP(Z3106,Ref_Kontak!H:H,1,FALSE),"FALSE")</f>
        <v>628999007703</v>
      </c>
      <c r="AH3106" t="str">
        <f t="shared" si="485"/>
        <v>METALDET1-LINE 14</v>
      </c>
      <c r="AI3106">
        <f>IF(I3106="violation",COUNTIF($AH$1:AH3106,AH3106),0)</f>
        <v>267</v>
      </c>
      <c r="AJ3106" t="str">
        <f t="shared" si="486"/>
        <v>violation-METALDET1</v>
      </c>
      <c r="AK3106">
        <f>IF(I3106="violation",COUNTIF($AJ$1:AJ3106,AJ3106),FALSE)</f>
        <v>2621</v>
      </c>
      <c r="AL3106">
        <f t="shared" si="487"/>
        <v>0</v>
      </c>
      <c r="AM3106">
        <f t="shared" si="488"/>
        <v>3</v>
      </c>
      <c r="AN3106" t="str">
        <f t="shared" si="489"/>
        <v>ALERT! 3 Violation founded @METALDET1</v>
      </c>
    </row>
    <row r="3107" spans="1:40">
      <c r="A3107" t="s">
        <v>120</v>
      </c>
      <c r="B3107" t="s">
        <v>121</v>
      </c>
      <c r="C3107" t="s">
        <v>1614</v>
      </c>
      <c r="D3107" t="s">
        <v>129</v>
      </c>
      <c r="E3107">
        <v>1</v>
      </c>
      <c r="G3107" t="s">
        <v>130</v>
      </c>
      <c r="I3107" t="s">
        <v>125</v>
      </c>
      <c r="Z3107" t="str">
        <f>IFERROR(MID(AA3107,FIND("-",H3107,1)+1,20),_xlfn.IFNA(VLOOKUP(F3107&amp;"-"&amp;AA3107,Ref_Kontak!$A:$E,4,FALSE),Ref_Kontak!$H$2))</f>
        <v>628999007703</v>
      </c>
      <c r="AA3107" t="str">
        <f t="shared" si="480"/>
        <v/>
      </c>
      <c r="AB3107" t="str">
        <f t="shared" si="481"/>
        <v/>
      </c>
      <c r="AC3107" t="str">
        <f t="shared" si="482"/>
        <v>628999007703</v>
      </c>
      <c r="AD3107" t="str">
        <f t="shared" si="483"/>
        <v>Halo+,+Visual+AI+5S+mendeteksi+Violation%3A+METALDET1-LINE+8</v>
      </c>
      <c r="AE3107" t="str">
        <f t="shared" si="484"/>
        <v>https://web.whatsapp.com/send/?phone=628999007703&amp;text=Halo+,+Visual+AI+5S+mendeteksi+Violation%3A+METALDET1-LINE+8&amp;type=phone_number&amp;app_absent=0</v>
      </c>
      <c r="AF3107" t="b">
        <f>IF(ISNA(VLOOKUP(D3107&amp;"-"&amp;AB3107, Ref_Kontak!$A:$E, 4, FALSE)), FALSE, TRUE)</f>
        <v>0</v>
      </c>
      <c r="AG3107" t="str">
        <f>_xlfn.IFNA(VLOOKUP(Z3107,Ref_Kontak!H:H,1,FALSE),"FALSE")</f>
        <v>628999007703</v>
      </c>
      <c r="AH3107" t="str">
        <f t="shared" si="485"/>
        <v>METALDET1-LINE 8</v>
      </c>
      <c r="AI3107">
        <f>IF(I3107="violation",COUNTIF($AH$1:AH3107,AH3107),0)</f>
        <v>1276</v>
      </c>
      <c r="AJ3107" t="str">
        <f t="shared" si="486"/>
        <v>violation-METALDET1</v>
      </c>
      <c r="AK3107">
        <f>IF(I3107="violation",COUNTIF($AJ$1:AJ3107,AJ3107),FALSE)</f>
        <v>2622</v>
      </c>
      <c r="AL3107">
        <f t="shared" si="487"/>
        <v>0</v>
      </c>
      <c r="AM3107">
        <f t="shared" si="488"/>
        <v>3</v>
      </c>
      <c r="AN3107" t="str">
        <f t="shared" si="489"/>
        <v>ALERT! 3 Violation founded @METALDET1</v>
      </c>
    </row>
    <row r="3108" spans="1:40">
      <c r="A3108" t="s">
        <v>120</v>
      </c>
      <c r="B3108" t="s">
        <v>121</v>
      </c>
      <c r="C3108" t="s">
        <v>1615</v>
      </c>
      <c r="D3108" t="s">
        <v>589</v>
      </c>
      <c r="E3108">
        <v>1</v>
      </c>
      <c r="G3108" t="s">
        <v>130</v>
      </c>
      <c r="I3108" t="s">
        <v>125</v>
      </c>
      <c r="Z3108" t="str">
        <f>IFERROR(MID(AA3108,FIND("-",H3108,1)+1,20),_xlfn.IFNA(VLOOKUP(F3108&amp;"-"&amp;AA3108,Ref_Kontak!$A:$E,4,FALSE),Ref_Kontak!$H$2))</f>
        <v>628999007703</v>
      </c>
      <c r="AA3108" t="str">
        <f t="shared" si="480"/>
        <v/>
      </c>
      <c r="AB3108" t="str">
        <f t="shared" si="481"/>
        <v/>
      </c>
      <c r="AC3108" t="str">
        <f t="shared" si="482"/>
        <v>628999007703</v>
      </c>
      <c r="AD3108" t="str">
        <f t="shared" si="483"/>
        <v>Halo+,+Visual+AI+5S+mendeteksi+Violation%3A+METALDET1-LINE+13</v>
      </c>
      <c r="AE3108" t="str">
        <f t="shared" si="484"/>
        <v>https://web.whatsapp.com/send/?phone=628999007703&amp;text=Halo+,+Visual+AI+5S+mendeteksi+Violation%3A+METALDET1-LINE+13&amp;type=phone_number&amp;app_absent=0</v>
      </c>
      <c r="AF3108" t="b">
        <f>IF(ISNA(VLOOKUP(D3108&amp;"-"&amp;AB3108, Ref_Kontak!$A:$E, 4, FALSE)), FALSE, TRUE)</f>
        <v>0</v>
      </c>
      <c r="AG3108" t="str">
        <f>_xlfn.IFNA(VLOOKUP(Z3108,Ref_Kontak!H:H,1,FALSE),"FALSE")</f>
        <v>628999007703</v>
      </c>
      <c r="AH3108" t="str">
        <f t="shared" si="485"/>
        <v>METALDET1-LINE 13</v>
      </c>
      <c r="AI3108">
        <f>IF(I3108="violation",COUNTIF($AH$1:AH3108,AH3108),0)</f>
        <v>1081</v>
      </c>
      <c r="AJ3108" t="str">
        <f t="shared" si="486"/>
        <v>violation-METALDET1</v>
      </c>
      <c r="AK3108">
        <f>IF(I3108="violation",COUNTIF($AJ$1:AJ3108,AJ3108),FALSE)</f>
        <v>2623</v>
      </c>
      <c r="AL3108">
        <f t="shared" si="487"/>
        <v>0</v>
      </c>
      <c r="AM3108">
        <f t="shared" si="488"/>
        <v>3</v>
      </c>
      <c r="AN3108" t="str">
        <f t="shared" si="489"/>
        <v>ALERT! 3 Violation founded @METALDET1</v>
      </c>
    </row>
    <row r="3109" spans="1:40">
      <c r="A3109" t="s">
        <v>120</v>
      </c>
      <c r="B3109" t="s">
        <v>121</v>
      </c>
      <c r="C3109" t="s">
        <v>1615</v>
      </c>
      <c r="D3109" t="s">
        <v>129</v>
      </c>
      <c r="E3109">
        <v>1</v>
      </c>
      <c r="G3109" t="s">
        <v>130</v>
      </c>
      <c r="I3109" t="s">
        <v>125</v>
      </c>
      <c r="Z3109" t="str">
        <f>IFERROR(MID(AA3109,FIND("-",H3109,1)+1,20),_xlfn.IFNA(VLOOKUP(F3109&amp;"-"&amp;AA3109,Ref_Kontak!$A:$E,4,FALSE),Ref_Kontak!$H$2))</f>
        <v>628999007703</v>
      </c>
      <c r="AA3109" t="str">
        <f t="shared" si="480"/>
        <v/>
      </c>
      <c r="AB3109" t="str">
        <f t="shared" si="481"/>
        <v/>
      </c>
      <c r="AC3109" t="str">
        <f t="shared" si="482"/>
        <v>628999007703</v>
      </c>
      <c r="AD3109" t="str">
        <f t="shared" si="483"/>
        <v>Halo+,+Visual+AI+5S+mendeteksi+Violation%3A+METALDET1-LINE+8</v>
      </c>
      <c r="AE3109" t="str">
        <f t="shared" si="484"/>
        <v>https://web.whatsapp.com/send/?phone=628999007703&amp;text=Halo+,+Visual+AI+5S+mendeteksi+Violation%3A+METALDET1-LINE+8&amp;type=phone_number&amp;app_absent=0</v>
      </c>
      <c r="AF3109" t="b">
        <f>IF(ISNA(VLOOKUP(D3109&amp;"-"&amp;AB3109, Ref_Kontak!$A:$E, 4, FALSE)), FALSE, TRUE)</f>
        <v>0</v>
      </c>
      <c r="AG3109" t="str">
        <f>_xlfn.IFNA(VLOOKUP(Z3109,Ref_Kontak!H:H,1,FALSE),"FALSE")</f>
        <v>628999007703</v>
      </c>
      <c r="AH3109" t="str">
        <f t="shared" si="485"/>
        <v>METALDET1-LINE 8</v>
      </c>
      <c r="AI3109">
        <f>IF(I3109="violation",COUNTIF($AH$1:AH3109,AH3109),0)</f>
        <v>1277</v>
      </c>
      <c r="AJ3109" t="str">
        <f t="shared" si="486"/>
        <v>violation-METALDET1</v>
      </c>
      <c r="AK3109">
        <f>IF(I3109="violation",COUNTIF($AJ$1:AJ3109,AJ3109),FALSE)</f>
        <v>2624</v>
      </c>
      <c r="AL3109">
        <f t="shared" si="487"/>
        <v>0</v>
      </c>
      <c r="AM3109">
        <f t="shared" si="488"/>
        <v>3</v>
      </c>
      <c r="AN3109" t="str">
        <f t="shared" si="489"/>
        <v>ALERT! 3 Violation founded @METALDET1</v>
      </c>
    </row>
    <row r="3110" spans="1:40">
      <c r="A3110" t="s">
        <v>120</v>
      </c>
      <c r="B3110" t="s">
        <v>121</v>
      </c>
      <c r="C3110" t="s">
        <v>1615</v>
      </c>
      <c r="D3110" t="s">
        <v>52</v>
      </c>
      <c r="E3110">
        <v>1</v>
      </c>
      <c r="G3110" t="s">
        <v>130</v>
      </c>
      <c r="I3110" t="s">
        <v>125</v>
      </c>
      <c r="Z3110" t="str">
        <f>IFERROR(MID(AA3110,FIND("-",H3110,1)+1,20),_xlfn.IFNA(VLOOKUP(F3110&amp;"-"&amp;AA3110,Ref_Kontak!$A:$E,4,FALSE),Ref_Kontak!$H$2))</f>
        <v>628999007703</v>
      </c>
      <c r="AA3110" t="str">
        <f t="shared" si="480"/>
        <v/>
      </c>
      <c r="AB3110" t="str">
        <f t="shared" si="481"/>
        <v/>
      </c>
      <c r="AC3110" t="str">
        <f t="shared" si="482"/>
        <v>628999007703</v>
      </c>
      <c r="AD3110" t="str">
        <f t="shared" si="483"/>
        <v>Halo+,+Visual+AI+5S+mendeteksi+Violation%3A+METALDET1-LINE+14</v>
      </c>
      <c r="AE3110" t="str">
        <f t="shared" si="484"/>
        <v>https://web.whatsapp.com/send/?phone=628999007703&amp;text=Halo+,+Visual+AI+5S+mendeteksi+Violation%3A+METALDET1-LINE+14&amp;type=phone_number&amp;app_absent=0</v>
      </c>
      <c r="AF3110" t="b">
        <f>IF(ISNA(VLOOKUP(D3110&amp;"-"&amp;AB3110, Ref_Kontak!$A:$E, 4, FALSE)), FALSE, TRUE)</f>
        <v>0</v>
      </c>
      <c r="AG3110" t="str">
        <f>_xlfn.IFNA(VLOOKUP(Z3110,Ref_Kontak!H:H,1,FALSE),"FALSE")</f>
        <v>628999007703</v>
      </c>
      <c r="AH3110" t="str">
        <f t="shared" si="485"/>
        <v>METALDET1-LINE 14</v>
      </c>
      <c r="AI3110">
        <f>IF(I3110="violation",COUNTIF($AH$1:AH3110,AH3110),0)</f>
        <v>268</v>
      </c>
      <c r="AJ3110" t="str">
        <f t="shared" si="486"/>
        <v>violation-METALDET1</v>
      </c>
      <c r="AK3110">
        <f>IF(I3110="violation",COUNTIF($AJ$1:AJ3110,AJ3110),FALSE)</f>
        <v>2625</v>
      </c>
      <c r="AL3110">
        <f t="shared" si="487"/>
        <v>0</v>
      </c>
      <c r="AM3110">
        <f t="shared" si="488"/>
        <v>3</v>
      </c>
      <c r="AN3110" t="str">
        <f t="shared" si="489"/>
        <v>ALERT! 3 Violation founded @METALDET1</v>
      </c>
    </row>
    <row r="3111" spans="1:40">
      <c r="A3111" t="s">
        <v>120</v>
      </c>
      <c r="B3111" t="s">
        <v>121</v>
      </c>
      <c r="C3111" t="s">
        <v>1615</v>
      </c>
      <c r="D3111" t="s">
        <v>589</v>
      </c>
      <c r="E3111">
        <v>1</v>
      </c>
      <c r="G3111" t="s">
        <v>130</v>
      </c>
      <c r="I3111" t="s">
        <v>125</v>
      </c>
      <c r="Z3111" t="str">
        <f>IFERROR(MID(AA3111,FIND("-",H3111,1)+1,20),_xlfn.IFNA(VLOOKUP(F3111&amp;"-"&amp;AA3111,Ref_Kontak!$A:$E,4,FALSE),Ref_Kontak!$H$2))</f>
        <v>628999007703</v>
      </c>
      <c r="AA3111" t="str">
        <f t="shared" si="480"/>
        <v/>
      </c>
      <c r="AB3111" t="str">
        <f t="shared" si="481"/>
        <v/>
      </c>
      <c r="AC3111" t="str">
        <f t="shared" si="482"/>
        <v>628999007703</v>
      </c>
      <c r="AD3111" t="str">
        <f t="shared" si="483"/>
        <v>Halo+,+Visual+AI+5S+mendeteksi+Violation%3A+METALDET1-LINE+13</v>
      </c>
      <c r="AE3111" t="str">
        <f t="shared" si="484"/>
        <v>https://web.whatsapp.com/send/?phone=628999007703&amp;text=Halo+,+Visual+AI+5S+mendeteksi+Violation%3A+METALDET1-LINE+13&amp;type=phone_number&amp;app_absent=0</v>
      </c>
      <c r="AF3111" t="b">
        <f>IF(ISNA(VLOOKUP(D3111&amp;"-"&amp;AB3111, Ref_Kontak!$A:$E, 4, FALSE)), FALSE, TRUE)</f>
        <v>0</v>
      </c>
      <c r="AG3111" t="str">
        <f>_xlfn.IFNA(VLOOKUP(Z3111,Ref_Kontak!H:H,1,FALSE),"FALSE")</f>
        <v>628999007703</v>
      </c>
      <c r="AH3111" t="str">
        <f t="shared" si="485"/>
        <v>METALDET1-LINE 13</v>
      </c>
      <c r="AI3111">
        <f>IF(I3111="violation",COUNTIF($AH$1:AH3111,AH3111),0)</f>
        <v>1082</v>
      </c>
      <c r="AJ3111" t="str">
        <f t="shared" si="486"/>
        <v>violation-METALDET1</v>
      </c>
      <c r="AK3111">
        <f>IF(I3111="violation",COUNTIF($AJ$1:AJ3111,AJ3111),FALSE)</f>
        <v>2626</v>
      </c>
      <c r="AL3111">
        <f t="shared" si="487"/>
        <v>0</v>
      </c>
      <c r="AM3111">
        <f t="shared" si="488"/>
        <v>3</v>
      </c>
      <c r="AN3111" t="str">
        <f t="shared" si="489"/>
        <v>ALERT! 3 Violation founded @METALDET1</v>
      </c>
    </row>
    <row r="3112" spans="1:40">
      <c r="A3112" t="s">
        <v>120</v>
      </c>
      <c r="B3112" t="s">
        <v>121</v>
      </c>
      <c r="C3112" t="s">
        <v>1615</v>
      </c>
      <c r="D3112" t="s">
        <v>52</v>
      </c>
      <c r="E3112">
        <v>1</v>
      </c>
      <c r="G3112" t="s">
        <v>130</v>
      </c>
      <c r="I3112" t="s">
        <v>125</v>
      </c>
      <c r="Z3112" t="str">
        <f>IFERROR(MID(AA3112,FIND("-",H3112,1)+1,20),_xlfn.IFNA(VLOOKUP(F3112&amp;"-"&amp;AA3112,Ref_Kontak!$A:$E,4,FALSE),Ref_Kontak!$H$2))</f>
        <v>628999007703</v>
      </c>
      <c r="AA3112" t="str">
        <f t="shared" si="480"/>
        <v/>
      </c>
      <c r="AB3112" t="str">
        <f t="shared" si="481"/>
        <v/>
      </c>
      <c r="AC3112" t="str">
        <f t="shared" si="482"/>
        <v>628999007703</v>
      </c>
      <c r="AD3112" t="str">
        <f t="shared" si="483"/>
        <v>Halo+,+Visual+AI+5S+mendeteksi+Violation%3A+METALDET1-LINE+14</v>
      </c>
      <c r="AE3112" t="str">
        <f t="shared" si="484"/>
        <v>https://web.whatsapp.com/send/?phone=628999007703&amp;text=Halo+,+Visual+AI+5S+mendeteksi+Violation%3A+METALDET1-LINE+14&amp;type=phone_number&amp;app_absent=0</v>
      </c>
      <c r="AF3112" t="b">
        <f>IF(ISNA(VLOOKUP(D3112&amp;"-"&amp;AB3112, Ref_Kontak!$A:$E, 4, FALSE)), FALSE, TRUE)</f>
        <v>0</v>
      </c>
      <c r="AG3112" t="str">
        <f>_xlfn.IFNA(VLOOKUP(Z3112,Ref_Kontak!H:H,1,FALSE),"FALSE")</f>
        <v>628999007703</v>
      </c>
      <c r="AH3112" t="str">
        <f t="shared" si="485"/>
        <v>METALDET1-LINE 14</v>
      </c>
      <c r="AI3112">
        <f>IF(I3112="violation",COUNTIF($AH$1:AH3112,AH3112),0)</f>
        <v>269</v>
      </c>
      <c r="AJ3112" t="str">
        <f t="shared" si="486"/>
        <v>violation-METALDET1</v>
      </c>
      <c r="AK3112">
        <f>IF(I3112="violation",COUNTIF($AJ$1:AJ3112,AJ3112),FALSE)</f>
        <v>2627</v>
      </c>
      <c r="AL3112">
        <f t="shared" si="487"/>
        <v>0</v>
      </c>
      <c r="AM3112">
        <f t="shared" si="488"/>
        <v>3</v>
      </c>
      <c r="AN3112" t="str">
        <f t="shared" si="489"/>
        <v>ALERT! 3 Violation founded @METALDET1</v>
      </c>
    </row>
    <row r="3113" spans="1:40">
      <c r="A3113" t="s">
        <v>120</v>
      </c>
      <c r="B3113" t="s">
        <v>121</v>
      </c>
      <c r="C3113" t="s">
        <v>1616</v>
      </c>
      <c r="D3113" t="s">
        <v>129</v>
      </c>
      <c r="E3113">
        <v>1</v>
      </c>
      <c r="G3113" t="s">
        <v>130</v>
      </c>
      <c r="I3113" t="s">
        <v>125</v>
      </c>
      <c r="Z3113" t="str">
        <f>IFERROR(MID(AA3113,FIND("-",H3113,1)+1,20),_xlfn.IFNA(VLOOKUP(F3113&amp;"-"&amp;AA3113,Ref_Kontak!$A:$E,4,FALSE),Ref_Kontak!$H$2))</f>
        <v>628999007703</v>
      </c>
      <c r="AA3113" t="str">
        <f t="shared" si="480"/>
        <v/>
      </c>
      <c r="AB3113" t="str">
        <f t="shared" si="481"/>
        <v/>
      </c>
      <c r="AC3113" t="str">
        <f t="shared" si="482"/>
        <v>628999007703</v>
      </c>
      <c r="AD3113" t="str">
        <f t="shared" si="483"/>
        <v>Halo+,+Visual+AI+5S+mendeteksi+Violation%3A+METALDET1-LINE+8</v>
      </c>
      <c r="AE3113" t="str">
        <f t="shared" si="484"/>
        <v>https://web.whatsapp.com/send/?phone=628999007703&amp;text=Halo+,+Visual+AI+5S+mendeteksi+Violation%3A+METALDET1-LINE+8&amp;type=phone_number&amp;app_absent=0</v>
      </c>
      <c r="AF3113" t="b">
        <f>IF(ISNA(VLOOKUP(D3113&amp;"-"&amp;AB3113, Ref_Kontak!$A:$E, 4, FALSE)), FALSE, TRUE)</f>
        <v>0</v>
      </c>
      <c r="AG3113" t="str">
        <f>_xlfn.IFNA(VLOOKUP(Z3113,Ref_Kontak!H:H,1,FALSE),"FALSE")</f>
        <v>628999007703</v>
      </c>
      <c r="AH3113" t="str">
        <f t="shared" si="485"/>
        <v>METALDET1-LINE 8</v>
      </c>
      <c r="AI3113">
        <f>IF(I3113="violation",COUNTIF($AH$1:AH3113,AH3113),0)</f>
        <v>1278</v>
      </c>
      <c r="AJ3113" t="str">
        <f t="shared" si="486"/>
        <v>violation-METALDET1</v>
      </c>
      <c r="AK3113">
        <f>IF(I3113="violation",COUNTIF($AJ$1:AJ3113,AJ3113),FALSE)</f>
        <v>2628</v>
      </c>
      <c r="AL3113">
        <f t="shared" si="487"/>
        <v>0</v>
      </c>
      <c r="AM3113">
        <f t="shared" si="488"/>
        <v>3</v>
      </c>
      <c r="AN3113" t="str">
        <f t="shared" si="489"/>
        <v>ALERT! 3 Violation founded @METALDET1</v>
      </c>
    </row>
    <row r="3114" spans="1:40">
      <c r="A3114" t="s">
        <v>120</v>
      </c>
      <c r="B3114" t="s">
        <v>121</v>
      </c>
      <c r="C3114" t="s">
        <v>1616</v>
      </c>
      <c r="D3114" t="s">
        <v>589</v>
      </c>
      <c r="E3114">
        <v>1</v>
      </c>
      <c r="G3114" t="s">
        <v>130</v>
      </c>
      <c r="I3114" t="s">
        <v>125</v>
      </c>
      <c r="Z3114" t="str">
        <f>IFERROR(MID(AA3114,FIND("-",H3114,1)+1,20),_xlfn.IFNA(VLOOKUP(F3114&amp;"-"&amp;AA3114,Ref_Kontak!$A:$E,4,FALSE),Ref_Kontak!$H$2))</f>
        <v>628999007703</v>
      </c>
      <c r="AA3114" t="str">
        <f t="shared" si="480"/>
        <v/>
      </c>
      <c r="AB3114" t="str">
        <f t="shared" si="481"/>
        <v/>
      </c>
      <c r="AC3114" t="str">
        <f t="shared" si="482"/>
        <v>628999007703</v>
      </c>
      <c r="AD3114" t="str">
        <f t="shared" si="483"/>
        <v>Halo+,+Visual+AI+5S+mendeteksi+Violation%3A+METALDET1-LINE+13</v>
      </c>
      <c r="AE3114" t="str">
        <f t="shared" si="484"/>
        <v>https://web.whatsapp.com/send/?phone=628999007703&amp;text=Halo+,+Visual+AI+5S+mendeteksi+Violation%3A+METALDET1-LINE+13&amp;type=phone_number&amp;app_absent=0</v>
      </c>
      <c r="AF3114" t="b">
        <f>IF(ISNA(VLOOKUP(D3114&amp;"-"&amp;AB3114, Ref_Kontak!$A:$E, 4, FALSE)), FALSE, TRUE)</f>
        <v>0</v>
      </c>
      <c r="AG3114" t="str">
        <f>_xlfn.IFNA(VLOOKUP(Z3114,Ref_Kontak!H:H,1,FALSE),"FALSE")</f>
        <v>628999007703</v>
      </c>
      <c r="AH3114" t="str">
        <f t="shared" si="485"/>
        <v>METALDET1-LINE 13</v>
      </c>
      <c r="AI3114">
        <f>IF(I3114="violation",COUNTIF($AH$1:AH3114,AH3114),0)</f>
        <v>1083</v>
      </c>
      <c r="AJ3114" t="str">
        <f t="shared" si="486"/>
        <v>violation-METALDET1</v>
      </c>
      <c r="AK3114">
        <f>IF(I3114="violation",COUNTIF($AJ$1:AJ3114,AJ3114),FALSE)</f>
        <v>2629</v>
      </c>
      <c r="AL3114">
        <f t="shared" si="487"/>
        <v>0</v>
      </c>
      <c r="AM3114">
        <f t="shared" si="488"/>
        <v>3</v>
      </c>
      <c r="AN3114" t="str">
        <f t="shared" si="489"/>
        <v>ALERT! 3 Violation founded @METALDET1</v>
      </c>
    </row>
    <row r="3115" spans="1:40">
      <c r="A3115" t="s">
        <v>120</v>
      </c>
      <c r="B3115" t="s">
        <v>121</v>
      </c>
      <c r="C3115" t="s">
        <v>1616</v>
      </c>
      <c r="D3115" t="s">
        <v>52</v>
      </c>
      <c r="E3115">
        <v>1</v>
      </c>
      <c r="G3115" t="s">
        <v>130</v>
      </c>
      <c r="I3115" t="s">
        <v>125</v>
      </c>
      <c r="Z3115" t="str">
        <f>IFERROR(MID(AA3115,FIND("-",H3115,1)+1,20),_xlfn.IFNA(VLOOKUP(F3115&amp;"-"&amp;AA3115,Ref_Kontak!$A:$E,4,FALSE),Ref_Kontak!$H$2))</f>
        <v>628999007703</v>
      </c>
      <c r="AA3115" t="str">
        <f t="shared" si="480"/>
        <v/>
      </c>
      <c r="AB3115" t="str">
        <f t="shared" si="481"/>
        <v/>
      </c>
      <c r="AC3115" t="str">
        <f t="shared" si="482"/>
        <v>628999007703</v>
      </c>
      <c r="AD3115" t="str">
        <f t="shared" si="483"/>
        <v>Halo+,+Visual+AI+5S+mendeteksi+Violation%3A+METALDET1-LINE+14</v>
      </c>
      <c r="AE3115" t="str">
        <f t="shared" si="484"/>
        <v>https://web.whatsapp.com/send/?phone=628999007703&amp;text=Halo+,+Visual+AI+5S+mendeteksi+Violation%3A+METALDET1-LINE+14&amp;type=phone_number&amp;app_absent=0</v>
      </c>
      <c r="AF3115" t="b">
        <f>IF(ISNA(VLOOKUP(D3115&amp;"-"&amp;AB3115, Ref_Kontak!$A:$E, 4, FALSE)), FALSE, TRUE)</f>
        <v>0</v>
      </c>
      <c r="AG3115" t="str">
        <f>_xlfn.IFNA(VLOOKUP(Z3115,Ref_Kontak!H:H,1,FALSE),"FALSE")</f>
        <v>628999007703</v>
      </c>
      <c r="AH3115" t="str">
        <f t="shared" si="485"/>
        <v>METALDET1-LINE 14</v>
      </c>
      <c r="AI3115">
        <f>IF(I3115="violation",COUNTIF($AH$1:AH3115,AH3115),0)</f>
        <v>270</v>
      </c>
      <c r="AJ3115" t="str">
        <f t="shared" si="486"/>
        <v>violation-METALDET1</v>
      </c>
      <c r="AK3115">
        <f>IF(I3115="violation",COUNTIF($AJ$1:AJ3115,AJ3115),FALSE)</f>
        <v>2630</v>
      </c>
      <c r="AL3115">
        <f t="shared" si="487"/>
        <v>0</v>
      </c>
      <c r="AM3115">
        <f t="shared" si="488"/>
        <v>3</v>
      </c>
      <c r="AN3115" t="str">
        <f t="shared" si="489"/>
        <v>ALERT! 3 Violation founded @METALDET1</v>
      </c>
    </row>
    <row r="3116" spans="1:40">
      <c r="A3116" t="s">
        <v>120</v>
      </c>
      <c r="B3116" t="s">
        <v>121</v>
      </c>
      <c r="C3116" t="s">
        <v>1617</v>
      </c>
      <c r="D3116" t="s">
        <v>129</v>
      </c>
      <c r="E3116">
        <v>1</v>
      </c>
      <c r="G3116" t="s">
        <v>130</v>
      </c>
      <c r="I3116" t="s">
        <v>125</v>
      </c>
      <c r="Z3116" t="str">
        <f>IFERROR(MID(AA3116,FIND("-",H3116,1)+1,20),_xlfn.IFNA(VLOOKUP(F3116&amp;"-"&amp;AA3116,Ref_Kontak!$A:$E,4,FALSE),Ref_Kontak!$H$2))</f>
        <v>628999007703</v>
      </c>
      <c r="AA3116" t="str">
        <f t="shared" si="480"/>
        <v/>
      </c>
      <c r="AB3116" t="str">
        <f t="shared" si="481"/>
        <v/>
      </c>
      <c r="AC3116" t="str">
        <f t="shared" si="482"/>
        <v>628999007703</v>
      </c>
      <c r="AD3116" t="str">
        <f t="shared" si="483"/>
        <v>Halo+,+Visual+AI+5S+mendeteksi+Violation%3A+METALDET1-LINE+8</v>
      </c>
      <c r="AE3116" t="str">
        <f t="shared" si="484"/>
        <v>https://web.whatsapp.com/send/?phone=628999007703&amp;text=Halo+,+Visual+AI+5S+mendeteksi+Violation%3A+METALDET1-LINE+8&amp;type=phone_number&amp;app_absent=0</v>
      </c>
      <c r="AF3116" t="b">
        <f>IF(ISNA(VLOOKUP(D3116&amp;"-"&amp;AB3116, Ref_Kontak!$A:$E, 4, FALSE)), FALSE, TRUE)</f>
        <v>0</v>
      </c>
      <c r="AG3116" t="str">
        <f>_xlfn.IFNA(VLOOKUP(Z3116,Ref_Kontak!H:H,1,FALSE),"FALSE")</f>
        <v>628999007703</v>
      </c>
      <c r="AH3116" t="str">
        <f t="shared" si="485"/>
        <v>METALDET1-LINE 8</v>
      </c>
      <c r="AI3116">
        <f>IF(I3116="violation",COUNTIF($AH$1:AH3116,AH3116),0)</f>
        <v>1279</v>
      </c>
      <c r="AJ3116" t="str">
        <f t="shared" si="486"/>
        <v>violation-METALDET1</v>
      </c>
      <c r="AK3116">
        <f>IF(I3116="violation",COUNTIF($AJ$1:AJ3116,AJ3116),FALSE)</f>
        <v>2631</v>
      </c>
      <c r="AL3116">
        <f t="shared" si="487"/>
        <v>0</v>
      </c>
      <c r="AM3116">
        <f t="shared" si="488"/>
        <v>3</v>
      </c>
      <c r="AN3116" t="str">
        <f t="shared" si="489"/>
        <v>ALERT! 3 Violation founded @METALDET1</v>
      </c>
    </row>
    <row r="3117" spans="1:40">
      <c r="A3117" t="s">
        <v>120</v>
      </c>
      <c r="B3117" t="s">
        <v>121</v>
      </c>
      <c r="C3117" t="s">
        <v>1618</v>
      </c>
      <c r="D3117" t="s">
        <v>589</v>
      </c>
      <c r="E3117">
        <v>1</v>
      </c>
      <c r="G3117" t="s">
        <v>130</v>
      </c>
      <c r="I3117" t="s">
        <v>125</v>
      </c>
      <c r="Z3117" t="str">
        <f>IFERROR(MID(AA3117,FIND("-",H3117,1)+1,20),_xlfn.IFNA(VLOOKUP(F3117&amp;"-"&amp;AA3117,Ref_Kontak!$A:$E,4,FALSE),Ref_Kontak!$H$2))</f>
        <v>628999007703</v>
      </c>
      <c r="AA3117" t="str">
        <f t="shared" si="480"/>
        <v/>
      </c>
      <c r="AB3117" t="str">
        <f t="shared" si="481"/>
        <v/>
      </c>
      <c r="AC3117" t="str">
        <f t="shared" si="482"/>
        <v>628999007703</v>
      </c>
      <c r="AD3117" t="str">
        <f t="shared" si="483"/>
        <v>Halo+,+Visual+AI+5S+mendeteksi+Violation%3A+METALDET1-LINE+13</v>
      </c>
      <c r="AE3117" t="str">
        <f t="shared" si="484"/>
        <v>https://web.whatsapp.com/send/?phone=628999007703&amp;text=Halo+,+Visual+AI+5S+mendeteksi+Violation%3A+METALDET1-LINE+13&amp;type=phone_number&amp;app_absent=0</v>
      </c>
      <c r="AF3117" t="b">
        <f>IF(ISNA(VLOOKUP(D3117&amp;"-"&amp;AB3117, Ref_Kontak!$A:$E, 4, FALSE)), FALSE, TRUE)</f>
        <v>0</v>
      </c>
      <c r="AG3117" t="str">
        <f>_xlfn.IFNA(VLOOKUP(Z3117,Ref_Kontak!H:H,1,FALSE),"FALSE")</f>
        <v>628999007703</v>
      </c>
      <c r="AH3117" t="str">
        <f t="shared" si="485"/>
        <v>METALDET1-LINE 13</v>
      </c>
      <c r="AI3117">
        <f>IF(I3117="violation",COUNTIF($AH$1:AH3117,AH3117),0)</f>
        <v>1084</v>
      </c>
      <c r="AJ3117" t="str">
        <f t="shared" si="486"/>
        <v>violation-METALDET1</v>
      </c>
      <c r="AK3117">
        <f>IF(I3117="violation",COUNTIF($AJ$1:AJ3117,AJ3117),FALSE)</f>
        <v>2632</v>
      </c>
      <c r="AL3117">
        <f t="shared" si="487"/>
        <v>0</v>
      </c>
      <c r="AM3117">
        <f t="shared" si="488"/>
        <v>3</v>
      </c>
      <c r="AN3117" t="str">
        <f t="shared" si="489"/>
        <v>ALERT! 3 Violation founded @METALDET1</v>
      </c>
    </row>
    <row r="3118" spans="1:40">
      <c r="A3118" t="s">
        <v>120</v>
      </c>
      <c r="B3118" t="s">
        <v>121</v>
      </c>
      <c r="C3118" t="s">
        <v>1618</v>
      </c>
      <c r="D3118" t="s">
        <v>129</v>
      </c>
      <c r="E3118">
        <v>1</v>
      </c>
      <c r="G3118" t="s">
        <v>130</v>
      </c>
      <c r="I3118" t="s">
        <v>125</v>
      </c>
      <c r="Z3118" t="str">
        <f>IFERROR(MID(AA3118,FIND("-",H3118,1)+1,20),_xlfn.IFNA(VLOOKUP(F3118&amp;"-"&amp;AA3118,Ref_Kontak!$A:$E,4,FALSE),Ref_Kontak!$H$2))</f>
        <v>628999007703</v>
      </c>
      <c r="AA3118" t="str">
        <f t="shared" si="480"/>
        <v/>
      </c>
      <c r="AB3118" t="str">
        <f t="shared" si="481"/>
        <v/>
      </c>
      <c r="AC3118" t="str">
        <f t="shared" si="482"/>
        <v>628999007703</v>
      </c>
      <c r="AD3118" t="str">
        <f t="shared" si="483"/>
        <v>Halo+,+Visual+AI+5S+mendeteksi+Violation%3A+METALDET1-LINE+8</v>
      </c>
      <c r="AE3118" t="str">
        <f t="shared" si="484"/>
        <v>https://web.whatsapp.com/send/?phone=628999007703&amp;text=Halo+,+Visual+AI+5S+mendeteksi+Violation%3A+METALDET1-LINE+8&amp;type=phone_number&amp;app_absent=0</v>
      </c>
      <c r="AF3118" t="b">
        <f>IF(ISNA(VLOOKUP(D3118&amp;"-"&amp;AB3118, Ref_Kontak!$A:$E, 4, FALSE)), FALSE, TRUE)</f>
        <v>0</v>
      </c>
      <c r="AG3118" t="str">
        <f>_xlfn.IFNA(VLOOKUP(Z3118,Ref_Kontak!H:H,1,FALSE),"FALSE")</f>
        <v>628999007703</v>
      </c>
      <c r="AH3118" t="str">
        <f t="shared" si="485"/>
        <v>METALDET1-LINE 8</v>
      </c>
      <c r="AI3118">
        <f>IF(I3118="violation",COUNTIF($AH$1:AH3118,AH3118),0)</f>
        <v>1280</v>
      </c>
      <c r="AJ3118" t="str">
        <f t="shared" si="486"/>
        <v>violation-METALDET1</v>
      </c>
      <c r="AK3118">
        <f>IF(I3118="violation",COUNTIF($AJ$1:AJ3118,AJ3118),FALSE)</f>
        <v>2633</v>
      </c>
      <c r="AL3118">
        <f t="shared" si="487"/>
        <v>0</v>
      </c>
      <c r="AM3118">
        <f t="shared" si="488"/>
        <v>3</v>
      </c>
      <c r="AN3118" t="str">
        <f t="shared" si="489"/>
        <v>ALERT! 3 Violation founded @METALDET1</v>
      </c>
    </row>
    <row r="3119" spans="1:40">
      <c r="A3119" t="s">
        <v>120</v>
      </c>
      <c r="B3119" t="s">
        <v>121</v>
      </c>
      <c r="C3119" t="s">
        <v>1618</v>
      </c>
      <c r="D3119" t="s">
        <v>52</v>
      </c>
      <c r="E3119">
        <v>1</v>
      </c>
      <c r="G3119" t="s">
        <v>130</v>
      </c>
      <c r="I3119" t="s">
        <v>125</v>
      </c>
      <c r="Z3119" t="str">
        <f>IFERROR(MID(AA3119,FIND("-",H3119,1)+1,20),_xlfn.IFNA(VLOOKUP(F3119&amp;"-"&amp;AA3119,Ref_Kontak!$A:$E,4,FALSE),Ref_Kontak!$H$2))</f>
        <v>628999007703</v>
      </c>
      <c r="AA3119" t="str">
        <f t="shared" si="480"/>
        <v/>
      </c>
      <c r="AB3119" t="str">
        <f t="shared" si="481"/>
        <v/>
      </c>
      <c r="AC3119" t="str">
        <f t="shared" si="482"/>
        <v>628999007703</v>
      </c>
      <c r="AD3119" t="str">
        <f t="shared" si="483"/>
        <v>Halo+,+Visual+AI+5S+mendeteksi+Violation%3A+METALDET1-LINE+14</v>
      </c>
      <c r="AE3119" t="str">
        <f t="shared" si="484"/>
        <v>https://web.whatsapp.com/send/?phone=628999007703&amp;text=Halo+,+Visual+AI+5S+mendeteksi+Violation%3A+METALDET1-LINE+14&amp;type=phone_number&amp;app_absent=0</v>
      </c>
      <c r="AF3119" t="b">
        <f>IF(ISNA(VLOOKUP(D3119&amp;"-"&amp;AB3119, Ref_Kontak!$A:$E, 4, FALSE)), FALSE, TRUE)</f>
        <v>0</v>
      </c>
      <c r="AG3119" t="str">
        <f>_xlfn.IFNA(VLOOKUP(Z3119,Ref_Kontak!H:H,1,FALSE),"FALSE")</f>
        <v>628999007703</v>
      </c>
      <c r="AH3119" t="str">
        <f t="shared" si="485"/>
        <v>METALDET1-LINE 14</v>
      </c>
      <c r="AI3119">
        <f>IF(I3119="violation",COUNTIF($AH$1:AH3119,AH3119),0)</f>
        <v>271</v>
      </c>
      <c r="AJ3119" t="str">
        <f t="shared" si="486"/>
        <v>violation-METALDET1</v>
      </c>
      <c r="AK3119">
        <f>IF(I3119="violation",COUNTIF($AJ$1:AJ3119,AJ3119),FALSE)</f>
        <v>2634</v>
      </c>
      <c r="AL3119">
        <f t="shared" si="487"/>
        <v>0</v>
      </c>
      <c r="AM3119">
        <f t="shared" si="488"/>
        <v>3</v>
      </c>
      <c r="AN3119" t="str">
        <f t="shared" si="489"/>
        <v>ALERT! 3 Violation founded @METALDET1</v>
      </c>
    </row>
    <row r="3120" spans="1:40">
      <c r="A3120" t="s">
        <v>120</v>
      </c>
      <c r="B3120" t="s">
        <v>121</v>
      </c>
      <c r="C3120" t="s">
        <v>1618</v>
      </c>
      <c r="D3120" t="s">
        <v>589</v>
      </c>
      <c r="E3120">
        <v>1</v>
      </c>
      <c r="G3120" t="s">
        <v>130</v>
      </c>
      <c r="I3120" t="s">
        <v>125</v>
      </c>
      <c r="Z3120" t="str">
        <f>IFERROR(MID(AA3120,FIND("-",H3120,1)+1,20),_xlfn.IFNA(VLOOKUP(F3120&amp;"-"&amp;AA3120,Ref_Kontak!$A:$E,4,FALSE),Ref_Kontak!$H$2))</f>
        <v>628999007703</v>
      </c>
      <c r="AA3120" t="str">
        <f t="shared" si="480"/>
        <v/>
      </c>
      <c r="AB3120" t="str">
        <f t="shared" si="481"/>
        <v/>
      </c>
      <c r="AC3120" t="str">
        <f t="shared" si="482"/>
        <v>628999007703</v>
      </c>
      <c r="AD3120" t="str">
        <f t="shared" si="483"/>
        <v>Halo+,+Visual+AI+5S+mendeteksi+Violation%3A+METALDET1-LINE+13</v>
      </c>
      <c r="AE3120" t="str">
        <f t="shared" si="484"/>
        <v>https://web.whatsapp.com/send/?phone=628999007703&amp;text=Halo+,+Visual+AI+5S+mendeteksi+Violation%3A+METALDET1-LINE+13&amp;type=phone_number&amp;app_absent=0</v>
      </c>
      <c r="AF3120" t="b">
        <f>IF(ISNA(VLOOKUP(D3120&amp;"-"&amp;AB3120, Ref_Kontak!$A:$E, 4, FALSE)), FALSE, TRUE)</f>
        <v>0</v>
      </c>
      <c r="AG3120" t="str">
        <f>_xlfn.IFNA(VLOOKUP(Z3120,Ref_Kontak!H:H,1,FALSE),"FALSE")</f>
        <v>628999007703</v>
      </c>
      <c r="AH3120" t="str">
        <f t="shared" si="485"/>
        <v>METALDET1-LINE 13</v>
      </c>
      <c r="AI3120">
        <f>IF(I3120="violation",COUNTIF($AH$1:AH3120,AH3120),0)</f>
        <v>1085</v>
      </c>
      <c r="AJ3120" t="str">
        <f t="shared" si="486"/>
        <v>violation-METALDET1</v>
      </c>
      <c r="AK3120">
        <f>IF(I3120="violation",COUNTIF($AJ$1:AJ3120,AJ3120),FALSE)</f>
        <v>2635</v>
      </c>
      <c r="AL3120">
        <f t="shared" si="487"/>
        <v>0</v>
      </c>
      <c r="AM3120">
        <f t="shared" si="488"/>
        <v>3</v>
      </c>
      <c r="AN3120" t="str">
        <f t="shared" si="489"/>
        <v>ALERT! 3 Violation founded @METALDET1</v>
      </c>
    </row>
    <row r="3121" spans="1:40">
      <c r="A3121" t="s">
        <v>120</v>
      </c>
      <c r="B3121" t="s">
        <v>121</v>
      </c>
      <c r="C3121" t="s">
        <v>1618</v>
      </c>
      <c r="D3121" t="s">
        <v>52</v>
      </c>
      <c r="E3121">
        <v>1</v>
      </c>
      <c r="G3121" t="s">
        <v>130</v>
      </c>
      <c r="I3121" t="s">
        <v>125</v>
      </c>
      <c r="Z3121" t="str">
        <f>IFERROR(MID(AA3121,FIND("-",H3121,1)+1,20),_xlfn.IFNA(VLOOKUP(F3121&amp;"-"&amp;AA3121,Ref_Kontak!$A:$E,4,FALSE),Ref_Kontak!$H$2))</f>
        <v>628999007703</v>
      </c>
      <c r="AA3121" t="str">
        <f t="shared" si="480"/>
        <v/>
      </c>
      <c r="AB3121" t="str">
        <f t="shared" si="481"/>
        <v/>
      </c>
      <c r="AC3121" t="str">
        <f t="shared" si="482"/>
        <v>628999007703</v>
      </c>
      <c r="AD3121" t="str">
        <f t="shared" si="483"/>
        <v>Halo+,+Visual+AI+5S+mendeteksi+Violation%3A+METALDET1-LINE+14</v>
      </c>
      <c r="AE3121" t="str">
        <f t="shared" si="484"/>
        <v>https://web.whatsapp.com/send/?phone=628999007703&amp;text=Halo+,+Visual+AI+5S+mendeteksi+Violation%3A+METALDET1-LINE+14&amp;type=phone_number&amp;app_absent=0</v>
      </c>
      <c r="AF3121" t="b">
        <f>IF(ISNA(VLOOKUP(D3121&amp;"-"&amp;AB3121, Ref_Kontak!$A:$E, 4, FALSE)), FALSE, TRUE)</f>
        <v>0</v>
      </c>
      <c r="AG3121" t="str">
        <f>_xlfn.IFNA(VLOOKUP(Z3121,Ref_Kontak!H:H,1,FALSE),"FALSE")</f>
        <v>628999007703</v>
      </c>
      <c r="AH3121" t="str">
        <f t="shared" si="485"/>
        <v>METALDET1-LINE 14</v>
      </c>
      <c r="AI3121">
        <f>IF(I3121="violation",COUNTIF($AH$1:AH3121,AH3121),0)</f>
        <v>272</v>
      </c>
      <c r="AJ3121" t="str">
        <f t="shared" si="486"/>
        <v>violation-METALDET1</v>
      </c>
      <c r="AK3121">
        <f>IF(I3121="violation",COUNTIF($AJ$1:AJ3121,AJ3121),FALSE)</f>
        <v>2636</v>
      </c>
      <c r="AL3121">
        <f t="shared" si="487"/>
        <v>0</v>
      </c>
      <c r="AM3121">
        <f t="shared" si="488"/>
        <v>3</v>
      </c>
      <c r="AN3121" t="str">
        <f t="shared" si="489"/>
        <v>ALERT! 3 Violation founded @METALDET1</v>
      </c>
    </row>
    <row r="3122" spans="1:40">
      <c r="A3122" t="s">
        <v>120</v>
      </c>
      <c r="B3122" t="s">
        <v>121</v>
      </c>
      <c r="C3122" t="s">
        <v>1619</v>
      </c>
      <c r="D3122" t="s">
        <v>129</v>
      </c>
      <c r="E3122">
        <v>1</v>
      </c>
      <c r="G3122" t="s">
        <v>130</v>
      </c>
      <c r="I3122" t="s">
        <v>125</v>
      </c>
      <c r="Z3122" t="str">
        <f>IFERROR(MID(AA3122,FIND("-",H3122,1)+1,20),_xlfn.IFNA(VLOOKUP(F3122&amp;"-"&amp;AA3122,Ref_Kontak!$A:$E,4,FALSE),Ref_Kontak!$H$2))</f>
        <v>628999007703</v>
      </c>
      <c r="AA3122" t="str">
        <f t="shared" si="480"/>
        <v/>
      </c>
      <c r="AB3122" t="str">
        <f t="shared" si="481"/>
        <v/>
      </c>
      <c r="AC3122" t="str">
        <f t="shared" si="482"/>
        <v>628999007703</v>
      </c>
      <c r="AD3122" t="str">
        <f t="shared" si="483"/>
        <v>Halo+,+Visual+AI+5S+mendeteksi+Violation%3A+METALDET1-LINE+8</v>
      </c>
      <c r="AE3122" t="str">
        <f t="shared" si="484"/>
        <v>https://web.whatsapp.com/send/?phone=628999007703&amp;text=Halo+,+Visual+AI+5S+mendeteksi+Violation%3A+METALDET1-LINE+8&amp;type=phone_number&amp;app_absent=0</v>
      </c>
      <c r="AF3122" t="b">
        <f>IF(ISNA(VLOOKUP(D3122&amp;"-"&amp;AB3122, Ref_Kontak!$A:$E, 4, FALSE)), FALSE, TRUE)</f>
        <v>0</v>
      </c>
      <c r="AG3122" t="str">
        <f>_xlfn.IFNA(VLOOKUP(Z3122,Ref_Kontak!H:H,1,FALSE),"FALSE")</f>
        <v>628999007703</v>
      </c>
      <c r="AH3122" t="str">
        <f t="shared" si="485"/>
        <v>METALDET1-LINE 8</v>
      </c>
      <c r="AI3122">
        <f>IF(I3122="violation",COUNTIF($AH$1:AH3122,AH3122),0)</f>
        <v>1281</v>
      </c>
      <c r="AJ3122" t="str">
        <f t="shared" si="486"/>
        <v>violation-METALDET1</v>
      </c>
      <c r="AK3122">
        <f>IF(I3122="violation",COUNTIF($AJ$1:AJ3122,AJ3122),FALSE)</f>
        <v>2637</v>
      </c>
      <c r="AL3122">
        <f t="shared" si="487"/>
        <v>0</v>
      </c>
      <c r="AM3122">
        <f t="shared" si="488"/>
        <v>3</v>
      </c>
      <c r="AN3122" t="str">
        <f t="shared" si="489"/>
        <v>ALERT! 3 Violation founded @METALDET1</v>
      </c>
    </row>
    <row r="3123" spans="1:40">
      <c r="A3123" t="s">
        <v>120</v>
      </c>
      <c r="B3123" t="s">
        <v>121</v>
      </c>
      <c r="C3123" t="s">
        <v>1620</v>
      </c>
      <c r="D3123" t="s">
        <v>589</v>
      </c>
      <c r="E3123">
        <v>1</v>
      </c>
      <c r="G3123" t="s">
        <v>130</v>
      </c>
      <c r="I3123" t="s">
        <v>125</v>
      </c>
      <c r="Z3123" t="str">
        <f>IFERROR(MID(AA3123,FIND("-",H3123,1)+1,20),_xlfn.IFNA(VLOOKUP(F3123&amp;"-"&amp;AA3123,Ref_Kontak!$A:$E,4,FALSE),Ref_Kontak!$H$2))</f>
        <v>628999007703</v>
      </c>
      <c r="AA3123" t="str">
        <f t="shared" si="480"/>
        <v/>
      </c>
      <c r="AB3123" t="str">
        <f t="shared" si="481"/>
        <v/>
      </c>
      <c r="AC3123" t="str">
        <f t="shared" si="482"/>
        <v>628999007703</v>
      </c>
      <c r="AD3123" t="str">
        <f t="shared" si="483"/>
        <v>Halo+,+Visual+AI+5S+mendeteksi+Violation%3A+METALDET1-LINE+13</v>
      </c>
      <c r="AE3123" t="str">
        <f t="shared" si="484"/>
        <v>https://web.whatsapp.com/send/?phone=628999007703&amp;text=Halo+,+Visual+AI+5S+mendeteksi+Violation%3A+METALDET1-LINE+13&amp;type=phone_number&amp;app_absent=0</v>
      </c>
      <c r="AF3123" t="b">
        <f>IF(ISNA(VLOOKUP(D3123&amp;"-"&amp;AB3123, Ref_Kontak!$A:$E, 4, FALSE)), FALSE, TRUE)</f>
        <v>0</v>
      </c>
      <c r="AG3123" t="str">
        <f>_xlfn.IFNA(VLOOKUP(Z3123,Ref_Kontak!H:H,1,FALSE),"FALSE")</f>
        <v>628999007703</v>
      </c>
      <c r="AH3123" t="str">
        <f t="shared" si="485"/>
        <v>METALDET1-LINE 13</v>
      </c>
      <c r="AI3123">
        <f>IF(I3123="violation",COUNTIF($AH$1:AH3123,AH3123),0)</f>
        <v>1086</v>
      </c>
      <c r="AJ3123" t="str">
        <f t="shared" si="486"/>
        <v>violation-METALDET1</v>
      </c>
      <c r="AK3123">
        <f>IF(I3123="violation",COUNTIF($AJ$1:AJ3123,AJ3123),FALSE)</f>
        <v>2638</v>
      </c>
      <c r="AL3123">
        <f t="shared" si="487"/>
        <v>0</v>
      </c>
      <c r="AM3123">
        <f t="shared" si="488"/>
        <v>3</v>
      </c>
      <c r="AN3123" t="str">
        <f t="shared" si="489"/>
        <v>ALERT! 3 Violation founded @METALDET1</v>
      </c>
    </row>
    <row r="3124" spans="1:40">
      <c r="A3124" t="s">
        <v>120</v>
      </c>
      <c r="B3124" t="s">
        <v>121</v>
      </c>
      <c r="C3124" t="s">
        <v>1620</v>
      </c>
      <c r="D3124" t="s">
        <v>129</v>
      </c>
      <c r="E3124">
        <v>1</v>
      </c>
      <c r="G3124" t="s">
        <v>130</v>
      </c>
      <c r="I3124" t="s">
        <v>125</v>
      </c>
      <c r="Z3124" t="str">
        <f>IFERROR(MID(AA3124,FIND("-",H3124,1)+1,20),_xlfn.IFNA(VLOOKUP(F3124&amp;"-"&amp;AA3124,Ref_Kontak!$A:$E,4,FALSE),Ref_Kontak!$H$2))</f>
        <v>628999007703</v>
      </c>
      <c r="AA3124" t="str">
        <f t="shared" si="480"/>
        <v/>
      </c>
      <c r="AB3124" t="str">
        <f t="shared" si="481"/>
        <v/>
      </c>
      <c r="AC3124" t="str">
        <f t="shared" si="482"/>
        <v>628999007703</v>
      </c>
      <c r="AD3124" t="str">
        <f t="shared" si="483"/>
        <v>Halo+,+Visual+AI+5S+mendeteksi+Violation%3A+METALDET1-LINE+8</v>
      </c>
      <c r="AE3124" t="str">
        <f t="shared" si="484"/>
        <v>https://web.whatsapp.com/send/?phone=628999007703&amp;text=Halo+,+Visual+AI+5S+mendeteksi+Violation%3A+METALDET1-LINE+8&amp;type=phone_number&amp;app_absent=0</v>
      </c>
      <c r="AF3124" t="b">
        <f>IF(ISNA(VLOOKUP(D3124&amp;"-"&amp;AB3124, Ref_Kontak!$A:$E, 4, FALSE)), FALSE, TRUE)</f>
        <v>0</v>
      </c>
      <c r="AG3124" t="str">
        <f>_xlfn.IFNA(VLOOKUP(Z3124,Ref_Kontak!H:H,1,FALSE),"FALSE")</f>
        <v>628999007703</v>
      </c>
      <c r="AH3124" t="str">
        <f t="shared" si="485"/>
        <v>METALDET1-LINE 8</v>
      </c>
      <c r="AI3124">
        <f>IF(I3124="violation",COUNTIF($AH$1:AH3124,AH3124),0)</f>
        <v>1282</v>
      </c>
      <c r="AJ3124" t="str">
        <f t="shared" si="486"/>
        <v>violation-METALDET1</v>
      </c>
      <c r="AK3124">
        <f>IF(I3124="violation",COUNTIF($AJ$1:AJ3124,AJ3124),FALSE)</f>
        <v>2639</v>
      </c>
      <c r="AL3124">
        <f t="shared" si="487"/>
        <v>0</v>
      </c>
      <c r="AM3124">
        <f t="shared" si="488"/>
        <v>3</v>
      </c>
      <c r="AN3124" t="str">
        <f t="shared" si="489"/>
        <v>ALERT! 3 Violation founded @METALDET1</v>
      </c>
    </row>
    <row r="3125" spans="1:40">
      <c r="A3125" t="s">
        <v>120</v>
      </c>
      <c r="B3125" t="s">
        <v>121</v>
      </c>
      <c r="C3125" t="s">
        <v>1620</v>
      </c>
      <c r="D3125" t="s">
        <v>52</v>
      </c>
      <c r="E3125">
        <v>1</v>
      </c>
      <c r="G3125" t="s">
        <v>130</v>
      </c>
      <c r="I3125" t="s">
        <v>125</v>
      </c>
      <c r="Z3125" t="str">
        <f>IFERROR(MID(AA3125,FIND("-",H3125,1)+1,20),_xlfn.IFNA(VLOOKUP(F3125&amp;"-"&amp;AA3125,Ref_Kontak!$A:$E,4,FALSE),Ref_Kontak!$H$2))</f>
        <v>628999007703</v>
      </c>
      <c r="AA3125" t="str">
        <f t="shared" si="480"/>
        <v/>
      </c>
      <c r="AB3125" t="str">
        <f t="shared" si="481"/>
        <v/>
      </c>
      <c r="AC3125" t="str">
        <f t="shared" si="482"/>
        <v>628999007703</v>
      </c>
      <c r="AD3125" t="str">
        <f t="shared" si="483"/>
        <v>Halo+,+Visual+AI+5S+mendeteksi+Violation%3A+METALDET1-LINE+14</v>
      </c>
      <c r="AE3125" t="str">
        <f t="shared" si="484"/>
        <v>https://web.whatsapp.com/send/?phone=628999007703&amp;text=Halo+,+Visual+AI+5S+mendeteksi+Violation%3A+METALDET1-LINE+14&amp;type=phone_number&amp;app_absent=0</v>
      </c>
      <c r="AF3125" t="b">
        <f>IF(ISNA(VLOOKUP(D3125&amp;"-"&amp;AB3125, Ref_Kontak!$A:$E, 4, FALSE)), FALSE, TRUE)</f>
        <v>0</v>
      </c>
      <c r="AG3125" t="str">
        <f>_xlfn.IFNA(VLOOKUP(Z3125,Ref_Kontak!H:H,1,FALSE),"FALSE")</f>
        <v>628999007703</v>
      </c>
      <c r="AH3125" t="str">
        <f t="shared" si="485"/>
        <v>METALDET1-LINE 14</v>
      </c>
      <c r="AI3125">
        <f>IF(I3125="violation",COUNTIF($AH$1:AH3125,AH3125),0)</f>
        <v>273</v>
      </c>
      <c r="AJ3125" t="str">
        <f t="shared" si="486"/>
        <v>violation-METALDET1</v>
      </c>
      <c r="AK3125">
        <f>IF(I3125="violation",COUNTIF($AJ$1:AJ3125,AJ3125),FALSE)</f>
        <v>2640</v>
      </c>
      <c r="AL3125">
        <f t="shared" si="487"/>
        <v>0</v>
      </c>
      <c r="AM3125">
        <f t="shared" si="488"/>
        <v>3</v>
      </c>
      <c r="AN3125" t="str">
        <f t="shared" si="489"/>
        <v>ALERT! 3 Violation founded @METALDET1</v>
      </c>
    </row>
    <row r="3126" spans="1:40">
      <c r="A3126" t="s">
        <v>120</v>
      </c>
      <c r="B3126" t="s">
        <v>121</v>
      </c>
      <c r="C3126" t="s">
        <v>1620</v>
      </c>
      <c r="D3126" t="s">
        <v>589</v>
      </c>
      <c r="E3126">
        <v>1</v>
      </c>
      <c r="G3126" t="s">
        <v>130</v>
      </c>
      <c r="I3126" t="s">
        <v>125</v>
      </c>
      <c r="Z3126" t="str">
        <f>IFERROR(MID(AA3126,FIND("-",H3126,1)+1,20),_xlfn.IFNA(VLOOKUP(F3126&amp;"-"&amp;AA3126,Ref_Kontak!$A:$E,4,FALSE),Ref_Kontak!$H$2))</f>
        <v>628999007703</v>
      </c>
      <c r="AA3126" t="str">
        <f t="shared" si="480"/>
        <v/>
      </c>
      <c r="AB3126" t="str">
        <f t="shared" si="481"/>
        <v/>
      </c>
      <c r="AC3126" t="str">
        <f t="shared" si="482"/>
        <v>628999007703</v>
      </c>
      <c r="AD3126" t="str">
        <f t="shared" si="483"/>
        <v>Halo+,+Visual+AI+5S+mendeteksi+Violation%3A+METALDET1-LINE+13</v>
      </c>
      <c r="AE3126" t="str">
        <f t="shared" si="484"/>
        <v>https://web.whatsapp.com/send/?phone=628999007703&amp;text=Halo+,+Visual+AI+5S+mendeteksi+Violation%3A+METALDET1-LINE+13&amp;type=phone_number&amp;app_absent=0</v>
      </c>
      <c r="AF3126" t="b">
        <f>IF(ISNA(VLOOKUP(D3126&amp;"-"&amp;AB3126, Ref_Kontak!$A:$E, 4, FALSE)), FALSE, TRUE)</f>
        <v>0</v>
      </c>
      <c r="AG3126" t="str">
        <f>_xlfn.IFNA(VLOOKUP(Z3126,Ref_Kontak!H:H,1,FALSE),"FALSE")</f>
        <v>628999007703</v>
      </c>
      <c r="AH3126" t="str">
        <f t="shared" si="485"/>
        <v>METALDET1-LINE 13</v>
      </c>
      <c r="AI3126">
        <f>IF(I3126="violation",COUNTIF($AH$1:AH3126,AH3126),0)</f>
        <v>1087</v>
      </c>
      <c r="AJ3126" t="str">
        <f t="shared" si="486"/>
        <v>violation-METALDET1</v>
      </c>
      <c r="AK3126">
        <f>IF(I3126="violation",COUNTIF($AJ$1:AJ3126,AJ3126),FALSE)</f>
        <v>2641</v>
      </c>
      <c r="AL3126">
        <f t="shared" si="487"/>
        <v>0</v>
      </c>
      <c r="AM3126">
        <f t="shared" si="488"/>
        <v>3</v>
      </c>
      <c r="AN3126" t="str">
        <f t="shared" si="489"/>
        <v>ALERT! 3 Violation founded @METALDET1</v>
      </c>
    </row>
    <row r="3127" spans="1:40">
      <c r="A3127" t="s">
        <v>120</v>
      </c>
      <c r="B3127" t="s">
        <v>121</v>
      </c>
      <c r="C3127" t="s">
        <v>1620</v>
      </c>
      <c r="D3127" t="s">
        <v>52</v>
      </c>
      <c r="E3127">
        <v>1</v>
      </c>
      <c r="G3127" t="s">
        <v>130</v>
      </c>
      <c r="I3127" t="s">
        <v>125</v>
      </c>
      <c r="Z3127" t="str">
        <f>IFERROR(MID(AA3127,FIND("-",H3127,1)+1,20),_xlfn.IFNA(VLOOKUP(F3127&amp;"-"&amp;AA3127,Ref_Kontak!$A:$E,4,FALSE),Ref_Kontak!$H$2))</f>
        <v>628999007703</v>
      </c>
      <c r="AA3127" t="str">
        <f t="shared" si="480"/>
        <v/>
      </c>
      <c r="AB3127" t="str">
        <f t="shared" si="481"/>
        <v/>
      </c>
      <c r="AC3127" t="str">
        <f t="shared" si="482"/>
        <v>628999007703</v>
      </c>
      <c r="AD3127" t="str">
        <f t="shared" si="483"/>
        <v>Halo+,+Visual+AI+5S+mendeteksi+Violation%3A+METALDET1-LINE+14</v>
      </c>
      <c r="AE3127" t="str">
        <f t="shared" si="484"/>
        <v>https://web.whatsapp.com/send/?phone=628999007703&amp;text=Halo+,+Visual+AI+5S+mendeteksi+Violation%3A+METALDET1-LINE+14&amp;type=phone_number&amp;app_absent=0</v>
      </c>
      <c r="AF3127" t="b">
        <f>IF(ISNA(VLOOKUP(D3127&amp;"-"&amp;AB3127, Ref_Kontak!$A:$E, 4, FALSE)), FALSE, TRUE)</f>
        <v>0</v>
      </c>
      <c r="AG3127" t="str">
        <f>_xlfn.IFNA(VLOOKUP(Z3127,Ref_Kontak!H:H,1,FALSE),"FALSE")</f>
        <v>628999007703</v>
      </c>
      <c r="AH3127" t="str">
        <f t="shared" si="485"/>
        <v>METALDET1-LINE 14</v>
      </c>
      <c r="AI3127">
        <f>IF(I3127="violation",COUNTIF($AH$1:AH3127,AH3127),0)</f>
        <v>274</v>
      </c>
      <c r="AJ3127" t="str">
        <f t="shared" si="486"/>
        <v>violation-METALDET1</v>
      </c>
      <c r="AK3127">
        <f>IF(I3127="violation",COUNTIF($AJ$1:AJ3127,AJ3127),FALSE)</f>
        <v>2642</v>
      </c>
      <c r="AL3127">
        <f t="shared" si="487"/>
        <v>0</v>
      </c>
      <c r="AM3127">
        <f t="shared" si="488"/>
        <v>3</v>
      </c>
      <c r="AN3127" t="str">
        <f t="shared" si="489"/>
        <v>ALERT! 3 Violation founded @METALDET1</v>
      </c>
    </row>
    <row r="3128" spans="1:40">
      <c r="A3128" t="s">
        <v>120</v>
      </c>
      <c r="B3128" t="s">
        <v>121</v>
      </c>
      <c r="C3128" t="s">
        <v>1621</v>
      </c>
      <c r="D3128" t="s">
        <v>129</v>
      </c>
      <c r="E3128">
        <v>1</v>
      </c>
      <c r="G3128" t="s">
        <v>130</v>
      </c>
      <c r="I3128" t="s">
        <v>125</v>
      </c>
      <c r="Z3128" t="str">
        <f>IFERROR(MID(AA3128,FIND("-",H3128,1)+1,20),_xlfn.IFNA(VLOOKUP(F3128&amp;"-"&amp;AA3128,Ref_Kontak!$A:$E,4,FALSE),Ref_Kontak!$H$2))</f>
        <v>628999007703</v>
      </c>
      <c r="AA3128" t="str">
        <f t="shared" si="480"/>
        <v/>
      </c>
      <c r="AB3128" t="str">
        <f t="shared" si="481"/>
        <v/>
      </c>
      <c r="AC3128" t="str">
        <f t="shared" si="482"/>
        <v>628999007703</v>
      </c>
      <c r="AD3128" t="str">
        <f t="shared" si="483"/>
        <v>Halo+,+Visual+AI+5S+mendeteksi+Violation%3A+METALDET1-LINE+8</v>
      </c>
      <c r="AE3128" t="str">
        <f t="shared" si="484"/>
        <v>https://web.whatsapp.com/send/?phone=628999007703&amp;text=Halo+,+Visual+AI+5S+mendeteksi+Violation%3A+METALDET1-LINE+8&amp;type=phone_number&amp;app_absent=0</v>
      </c>
      <c r="AF3128" t="b">
        <f>IF(ISNA(VLOOKUP(D3128&amp;"-"&amp;AB3128, Ref_Kontak!$A:$E, 4, FALSE)), FALSE, TRUE)</f>
        <v>0</v>
      </c>
      <c r="AG3128" t="str">
        <f>_xlfn.IFNA(VLOOKUP(Z3128,Ref_Kontak!H:H,1,FALSE),"FALSE")</f>
        <v>628999007703</v>
      </c>
      <c r="AH3128" t="str">
        <f t="shared" si="485"/>
        <v>METALDET1-LINE 8</v>
      </c>
      <c r="AI3128">
        <f>IF(I3128="violation",COUNTIF($AH$1:AH3128,AH3128),0)</f>
        <v>1283</v>
      </c>
      <c r="AJ3128" t="str">
        <f t="shared" si="486"/>
        <v>violation-METALDET1</v>
      </c>
      <c r="AK3128">
        <f>IF(I3128="violation",COUNTIF($AJ$1:AJ3128,AJ3128),FALSE)</f>
        <v>2643</v>
      </c>
      <c r="AL3128">
        <f t="shared" si="487"/>
        <v>0</v>
      </c>
      <c r="AM3128">
        <f t="shared" si="488"/>
        <v>3</v>
      </c>
      <c r="AN3128" t="str">
        <f t="shared" si="489"/>
        <v>ALERT! 3 Violation founded @METALDET1</v>
      </c>
    </row>
    <row r="3129" spans="1:40">
      <c r="A3129" t="s">
        <v>120</v>
      </c>
      <c r="B3129" t="s">
        <v>121</v>
      </c>
      <c r="C3129" t="s">
        <v>1621</v>
      </c>
      <c r="D3129" t="s">
        <v>589</v>
      </c>
      <c r="E3129">
        <v>1</v>
      </c>
      <c r="G3129" t="s">
        <v>130</v>
      </c>
      <c r="I3129" t="s">
        <v>125</v>
      </c>
      <c r="Z3129" t="str">
        <f>IFERROR(MID(AA3129,FIND("-",H3129,1)+1,20),_xlfn.IFNA(VLOOKUP(F3129&amp;"-"&amp;AA3129,Ref_Kontak!$A:$E,4,FALSE),Ref_Kontak!$H$2))</f>
        <v>628999007703</v>
      </c>
      <c r="AA3129" t="str">
        <f t="shared" si="480"/>
        <v/>
      </c>
      <c r="AB3129" t="str">
        <f t="shared" si="481"/>
        <v/>
      </c>
      <c r="AC3129" t="str">
        <f t="shared" si="482"/>
        <v>628999007703</v>
      </c>
      <c r="AD3129" t="str">
        <f t="shared" si="483"/>
        <v>Halo+,+Visual+AI+5S+mendeteksi+Violation%3A+METALDET1-LINE+13</v>
      </c>
      <c r="AE3129" t="str">
        <f t="shared" si="484"/>
        <v>https://web.whatsapp.com/send/?phone=628999007703&amp;text=Halo+,+Visual+AI+5S+mendeteksi+Violation%3A+METALDET1-LINE+13&amp;type=phone_number&amp;app_absent=0</v>
      </c>
      <c r="AF3129" t="b">
        <f>IF(ISNA(VLOOKUP(D3129&amp;"-"&amp;AB3129, Ref_Kontak!$A:$E, 4, FALSE)), FALSE, TRUE)</f>
        <v>0</v>
      </c>
      <c r="AG3129" t="str">
        <f>_xlfn.IFNA(VLOOKUP(Z3129,Ref_Kontak!H:H,1,FALSE),"FALSE")</f>
        <v>628999007703</v>
      </c>
      <c r="AH3129" t="str">
        <f t="shared" si="485"/>
        <v>METALDET1-LINE 13</v>
      </c>
      <c r="AI3129">
        <f>IF(I3129="violation",COUNTIF($AH$1:AH3129,AH3129),0)</f>
        <v>1088</v>
      </c>
      <c r="AJ3129" t="str">
        <f t="shared" si="486"/>
        <v>violation-METALDET1</v>
      </c>
      <c r="AK3129">
        <f>IF(I3129="violation",COUNTIF($AJ$1:AJ3129,AJ3129),FALSE)</f>
        <v>2644</v>
      </c>
      <c r="AL3129">
        <f t="shared" si="487"/>
        <v>0</v>
      </c>
      <c r="AM3129">
        <f t="shared" si="488"/>
        <v>3</v>
      </c>
      <c r="AN3129" t="str">
        <f t="shared" si="489"/>
        <v>ALERT! 3 Violation founded @METALDET1</v>
      </c>
    </row>
    <row r="3130" spans="1:40">
      <c r="A3130" t="s">
        <v>120</v>
      </c>
      <c r="B3130" t="s">
        <v>121</v>
      </c>
      <c r="C3130" t="s">
        <v>1621</v>
      </c>
      <c r="D3130" t="s">
        <v>52</v>
      </c>
      <c r="E3130">
        <v>1</v>
      </c>
      <c r="G3130" t="s">
        <v>130</v>
      </c>
      <c r="I3130" t="s">
        <v>125</v>
      </c>
      <c r="Z3130" t="str">
        <f>IFERROR(MID(AA3130,FIND("-",H3130,1)+1,20),_xlfn.IFNA(VLOOKUP(F3130&amp;"-"&amp;AA3130,Ref_Kontak!$A:$E,4,FALSE),Ref_Kontak!$H$2))</f>
        <v>628999007703</v>
      </c>
      <c r="AA3130" t="str">
        <f t="shared" si="480"/>
        <v/>
      </c>
      <c r="AB3130" t="str">
        <f t="shared" si="481"/>
        <v/>
      </c>
      <c r="AC3130" t="str">
        <f t="shared" si="482"/>
        <v>628999007703</v>
      </c>
      <c r="AD3130" t="str">
        <f t="shared" si="483"/>
        <v>Halo+,+Visual+AI+5S+mendeteksi+Violation%3A+METALDET1-LINE+14</v>
      </c>
      <c r="AE3130" t="str">
        <f t="shared" si="484"/>
        <v>https://web.whatsapp.com/send/?phone=628999007703&amp;text=Halo+,+Visual+AI+5S+mendeteksi+Violation%3A+METALDET1-LINE+14&amp;type=phone_number&amp;app_absent=0</v>
      </c>
      <c r="AF3130" t="b">
        <f>IF(ISNA(VLOOKUP(D3130&amp;"-"&amp;AB3130, Ref_Kontak!$A:$E, 4, FALSE)), FALSE, TRUE)</f>
        <v>0</v>
      </c>
      <c r="AG3130" t="str">
        <f>_xlfn.IFNA(VLOOKUP(Z3130,Ref_Kontak!H:H,1,FALSE),"FALSE")</f>
        <v>628999007703</v>
      </c>
      <c r="AH3130" t="str">
        <f t="shared" si="485"/>
        <v>METALDET1-LINE 14</v>
      </c>
      <c r="AI3130">
        <f>IF(I3130="violation",COUNTIF($AH$1:AH3130,AH3130),0)</f>
        <v>275</v>
      </c>
      <c r="AJ3130" t="str">
        <f t="shared" si="486"/>
        <v>violation-METALDET1</v>
      </c>
      <c r="AK3130">
        <f>IF(I3130="violation",COUNTIF($AJ$1:AJ3130,AJ3130),FALSE)</f>
        <v>2645</v>
      </c>
      <c r="AL3130">
        <f t="shared" si="487"/>
        <v>0</v>
      </c>
      <c r="AM3130">
        <f t="shared" si="488"/>
        <v>3</v>
      </c>
      <c r="AN3130" t="str">
        <f t="shared" si="489"/>
        <v>ALERT! 3 Violation founded @METALDET1</v>
      </c>
    </row>
    <row r="3131" spans="1:40">
      <c r="A3131" t="s">
        <v>120</v>
      </c>
      <c r="B3131" t="s">
        <v>121</v>
      </c>
      <c r="C3131" t="s">
        <v>1622</v>
      </c>
      <c r="D3131" t="s">
        <v>129</v>
      </c>
      <c r="E3131">
        <v>1</v>
      </c>
      <c r="G3131" t="s">
        <v>130</v>
      </c>
      <c r="I3131" t="s">
        <v>125</v>
      </c>
      <c r="Z3131" t="str">
        <f>IFERROR(MID(AA3131,FIND("-",H3131,1)+1,20),_xlfn.IFNA(VLOOKUP(F3131&amp;"-"&amp;AA3131,Ref_Kontak!$A:$E,4,FALSE),Ref_Kontak!$H$2))</f>
        <v>628999007703</v>
      </c>
      <c r="AA3131" t="str">
        <f t="shared" si="480"/>
        <v/>
      </c>
      <c r="AB3131" t="str">
        <f t="shared" si="481"/>
        <v/>
      </c>
      <c r="AC3131" t="str">
        <f t="shared" si="482"/>
        <v>628999007703</v>
      </c>
      <c r="AD3131" t="str">
        <f t="shared" si="483"/>
        <v>Halo+,+Visual+AI+5S+mendeteksi+Violation%3A+METALDET1-LINE+8</v>
      </c>
      <c r="AE3131" t="str">
        <f t="shared" si="484"/>
        <v>https://web.whatsapp.com/send/?phone=628999007703&amp;text=Halo+,+Visual+AI+5S+mendeteksi+Violation%3A+METALDET1-LINE+8&amp;type=phone_number&amp;app_absent=0</v>
      </c>
      <c r="AF3131" t="b">
        <f>IF(ISNA(VLOOKUP(D3131&amp;"-"&amp;AB3131, Ref_Kontak!$A:$E, 4, FALSE)), FALSE, TRUE)</f>
        <v>0</v>
      </c>
      <c r="AG3131" t="str">
        <f>_xlfn.IFNA(VLOOKUP(Z3131,Ref_Kontak!H:H,1,FALSE),"FALSE")</f>
        <v>628999007703</v>
      </c>
      <c r="AH3131" t="str">
        <f t="shared" si="485"/>
        <v>METALDET1-LINE 8</v>
      </c>
      <c r="AI3131">
        <f>IF(I3131="violation",COUNTIF($AH$1:AH3131,AH3131),0)</f>
        <v>1284</v>
      </c>
      <c r="AJ3131" t="str">
        <f t="shared" si="486"/>
        <v>violation-METALDET1</v>
      </c>
      <c r="AK3131">
        <f>IF(I3131="violation",COUNTIF($AJ$1:AJ3131,AJ3131),FALSE)</f>
        <v>2646</v>
      </c>
      <c r="AL3131">
        <f t="shared" si="487"/>
        <v>0</v>
      </c>
      <c r="AM3131">
        <f t="shared" si="488"/>
        <v>3</v>
      </c>
      <c r="AN3131" t="str">
        <f t="shared" si="489"/>
        <v>ALERT! 3 Violation founded @METALDET1</v>
      </c>
    </row>
    <row r="3132" spans="1:40">
      <c r="A3132" t="s">
        <v>120</v>
      </c>
      <c r="B3132" t="s">
        <v>121</v>
      </c>
      <c r="C3132" t="s">
        <v>1623</v>
      </c>
      <c r="D3132" t="s">
        <v>589</v>
      </c>
      <c r="E3132">
        <v>1</v>
      </c>
      <c r="G3132" t="s">
        <v>130</v>
      </c>
      <c r="I3132" t="s">
        <v>125</v>
      </c>
      <c r="Z3132" t="str">
        <f>IFERROR(MID(AA3132,FIND("-",H3132,1)+1,20),_xlfn.IFNA(VLOOKUP(F3132&amp;"-"&amp;AA3132,Ref_Kontak!$A:$E,4,FALSE),Ref_Kontak!$H$2))</f>
        <v>628999007703</v>
      </c>
      <c r="AA3132" t="str">
        <f t="shared" si="480"/>
        <v/>
      </c>
      <c r="AB3132" t="str">
        <f t="shared" si="481"/>
        <v/>
      </c>
      <c r="AC3132" t="str">
        <f t="shared" si="482"/>
        <v>628999007703</v>
      </c>
      <c r="AD3132" t="str">
        <f t="shared" si="483"/>
        <v>Halo+,+Visual+AI+5S+mendeteksi+Violation%3A+METALDET1-LINE+13</v>
      </c>
      <c r="AE3132" t="str">
        <f t="shared" si="484"/>
        <v>https://web.whatsapp.com/send/?phone=628999007703&amp;text=Halo+,+Visual+AI+5S+mendeteksi+Violation%3A+METALDET1-LINE+13&amp;type=phone_number&amp;app_absent=0</v>
      </c>
      <c r="AF3132" t="b">
        <f>IF(ISNA(VLOOKUP(D3132&amp;"-"&amp;AB3132, Ref_Kontak!$A:$E, 4, FALSE)), FALSE, TRUE)</f>
        <v>0</v>
      </c>
      <c r="AG3132" t="str">
        <f>_xlfn.IFNA(VLOOKUP(Z3132,Ref_Kontak!H:H,1,FALSE),"FALSE")</f>
        <v>628999007703</v>
      </c>
      <c r="AH3132" t="str">
        <f t="shared" si="485"/>
        <v>METALDET1-LINE 13</v>
      </c>
      <c r="AI3132">
        <f>IF(I3132="violation",COUNTIF($AH$1:AH3132,AH3132),0)</f>
        <v>1089</v>
      </c>
      <c r="AJ3132" t="str">
        <f t="shared" si="486"/>
        <v>violation-METALDET1</v>
      </c>
      <c r="AK3132">
        <f>IF(I3132="violation",COUNTIF($AJ$1:AJ3132,AJ3132),FALSE)</f>
        <v>2647</v>
      </c>
      <c r="AL3132">
        <f t="shared" si="487"/>
        <v>0</v>
      </c>
      <c r="AM3132">
        <f t="shared" si="488"/>
        <v>3</v>
      </c>
      <c r="AN3132" t="str">
        <f t="shared" si="489"/>
        <v>ALERT! 3 Violation founded @METALDET1</v>
      </c>
    </row>
    <row r="3133" spans="1:40">
      <c r="A3133" t="s">
        <v>120</v>
      </c>
      <c r="B3133" t="s">
        <v>121</v>
      </c>
      <c r="C3133" t="s">
        <v>1623</v>
      </c>
      <c r="D3133" t="s">
        <v>129</v>
      </c>
      <c r="E3133">
        <v>1</v>
      </c>
      <c r="G3133" t="s">
        <v>130</v>
      </c>
      <c r="I3133" t="s">
        <v>125</v>
      </c>
      <c r="Z3133" t="str">
        <f>IFERROR(MID(AA3133,FIND("-",H3133,1)+1,20),_xlfn.IFNA(VLOOKUP(F3133&amp;"-"&amp;AA3133,Ref_Kontak!$A:$E,4,FALSE),Ref_Kontak!$H$2))</f>
        <v>628999007703</v>
      </c>
      <c r="AA3133" t="str">
        <f t="shared" si="480"/>
        <v/>
      </c>
      <c r="AB3133" t="str">
        <f t="shared" si="481"/>
        <v/>
      </c>
      <c r="AC3133" t="str">
        <f t="shared" si="482"/>
        <v>628999007703</v>
      </c>
      <c r="AD3133" t="str">
        <f t="shared" si="483"/>
        <v>Halo+,+Visual+AI+5S+mendeteksi+Violation%3A+METALDET1-LINE+8</v>
      </c>
      <c r="AE3133" t="str">
        <f t="shared" si="484"/>
        <v>https://web.whatsapp.com/send/?phone=628999007703&amp;text=Halo+,+Visual+AI+5S+mendeteksi+Violation%3A+METALDET1-LINE+8&amp;type=phone_number&amp;app_absent=0</v>
      </c>
      <c r="AF3133" t="b">
        <f>IF(ISNA(VLOOKUP(D3133&amp;"-"&amp;AB3133, Ref_Kontak!$A:$E, 4, FALSE)), FALSE, TRUE)</f>
        <v>0</v>
      </c>
      <c r="AG3133" t="str">
        <f>_xlfn.IFNA(VLOOKUP(Z3133,Ref_Kontak!H:H,1,FALSE),"FALSE")</f>
        <v>628999007703</v>
      </c>
      <c r="AH3133" t="str">
        <f t="shared" si="485"/>
        <v>METALDET1-LINE 8</v>
      </c>
      <c r="AI3133">
        <f>IF(I3133="violation",COUNTIF($AH$1:AH3133,AH3133),0)</f>
        <v>1285</v>
      </c>
      <c r="AJ3133" t="str">
        <f t="shared" si="486"/>
        <v>violation-METALDET1</v>
      </c>
      <c r="AK3133">
        <f>IF(I3133="violation",COUNTIF($AJ$1:AJ3133,AJ3133),FALSE)</f>
        <v>2648</v>
      </c>
      <c r="AL3133">
        <f t="shared" si="487"/>
        <v>0</v>
      </c>
      <c r="AM3133">
        <f t="shared" si="488"/>
        <v>3</v>
      </c>
      <c r="AN3133" t="str">
        <f t="shared" si="489"/>
        <v>ALERT! 3 Violation founded @METALDET1</v>
      </c>
    </row>
    <row r="3134" spans="1:40">
      <c r="A3134" t="s">
        <v>120</v>
      </c>
      <c r="B3134" t="s">
        <v>121</v>
      </c>
      <c r="C3134" t="s">
        <v>1623</v>
      </c>
      <c r="D3134" t="s">
        <v>52</v>
      </c>
      <c r="E3134">
        <v>1</v>
      </c>
      <c r="G3134" t="s">
        <v>130</v>
      </c>
      <c r="I3134" t="s">
        <v>125</v>
      </c>
      <c r="Z3134" t="str">
        <f>IFERROR(MID(AA3134,FIND("-",H3134,1)+1,20),_xlfn.IFNA(VLOOKUP(F3134&amp;"-"&amp;AA3134,Ref_Kontak!$A:$E,4,FALSE),Ref_Kontak!$H$2))</f>
        <v>628999007703</v>
      </c>
      <c r="AA3134" t="str">
        <f t="shared" si="480"/>
        <v/>
      </c>
      <c r="AB3134" t="str">
        <f t="shared" si="481"/>
        <v/>
      </c>
      <c r="AC3134" t="str">
        <f t="shared" si="482"/>
        <v>628999007703</v>
      </c>
      <c r="AD3134" t="str">
        <f t="shared" si="483"/>
        <v>Halo+,+Visual+AI+5S+mendeteksi+Violation%3A+METALDET1-LINE+14</v>
      </c>
      <c r="AE3134" t="str">
        <f t="shared" si="484"/>
        <v>https://web.whatsapp.com/send/?phone=628999007703&amp;text=Halo+,+Visual+AI+5S+mendeteksi+Violation%3A+METALDET1-LINE+14&amp;type=phone_number&amp;app_absent=0</v>
      </c>
      <c r="AF3134" t="b">
        <f>IF(ISNA(VLOOKUP(D3134&amp;"-"&amp;AB3134, Ref_Kontak!$A:$E, 4, FALSE)), FALSE, TRUE)</f>
        <v>0</v>
      </c>
      <c r="AG3134" t="str">
        <f>_xlfn.IFNA(VLOOKUP(Z3134,Ref_Kontak!H:H,1,FALSE),"FALSE")</f>
        <v>628999007703</v>
      </c>
      <c r="AH3134" t="str">
        <f t="shared" si="485"/>
        <v>METALDET1-LINE 14</v>
      </c>
      <c r="AI3134">
        <f>IF(I3134="violation",COUNTIF($AH$1:AH3134,AH3134),0)</f>
        <v>276</v>
      </c>
      <c r="AJ3134" t="str">
        <f t="shared" si="486"/>
        <v>violation-METALDET1</v>
      </c>
      <c r="AK3134">
        <f>IF(I3134="violation",COUNTIF($AJ$1:AJ3134,AJ3134),FALSE)</f>
        <v>2649</v>
      </c>
      <c r="AL3134">
        <f t="shared" si="487"/>
        <v>0</v>
      </c>
      <c r="AM3134">
        <f t="shared" si="488"/>
        <v>3</v>
      </c>
      <c r="AN3134" t="str">
        <f t="shared" si="489"/>
        <v>ALERT! 3 Violation founded @METALDET1</v>
      </c>
    </row>
    <row r="3135" spans="1:40">
      <c r="A3135" t="s">
        <v>120</v>
      </c>
      <c r="B3135" t="s">
        <v>121</v>
      </c>
      <c r="C3135" t="s">
        <v>1623</v>
      </c>
      <c r="D3135" t="s">
        <v>589</v>
      </c>
      <c r="E3135">
        <v>1</v>
      </c>
      <c r="G3135" t="s">
        <v>130</v>
      </c>
      <c r="I3135" t="s">
        <v>125</v>
      </c>
      <c r="Z3135" t="str">
        <f>IFERROR(MID(AA3135,FIND("-",H3135,1)+1,20),_xlfn.IFNA(VLOOKUP(F3135&amp;"-"&amp;AA3135,Ref_Kontak!$A:$E,4,FALSE),Ref_Kontak!$H$2))</f>
        <v>628999007703</v>
      </c>
      <c r="AA3135" t="str">
        <f t="shared" si="480"/>
        <v/>
      </c>
      <c r="AB3135" t="str">
        <f t="shared" si="481"/>
        <v/>
      </c>
      <c r="AC3135" t="str">
        <f t="shared" si="482"/>
        <v>628999007703</v>
      </c>
      <c r="AD3135" t="str">
        <f t="shared" si="483"/>
        <v>Halo+,+Visual+AI+5S+mendeteksi+Violation%3A+METALDET1-LINE+13</v>
      </c>
      <c r="AE3135" t="str">
        <f t="shared" si="484"/>
        <v>https://web.whatsapp.com/send/?phone=628999007703&amp;text=Halo+,+Visual+AI+5S+mendeteksi+Violation%3A+METALDET1-LINE+13&amp;type=phone_number&amp;app_absent=0</v>
      </c>
      <c r="AF3135" t="b">
        <f>IF(ISNA(VLOOKUP(D3135&amp;"-"&amp;AB3135, Ref_Kontak!$A:$E, 4, FALSE)), FALSE, TRUE)</f>
        <v>0</v>
      </c>
      <c r="AG3135" t="str">
        <f>_xlfn.IFNA(VLOOKUP(Z3135,Ref_Kontak!H:H,1,FALSE),"FALSE")</f>
        <v>628999007703</v>
      </c>
      <c r="AH3135" t="str">
        <f t="shared" si="485"/>
        <v>METALDET1-LINE 13</v>
      </c>
      <c r="AI3135">
        <f>IF(I3135="violation",COUNTIF($AH$1:AH3135,AH3135),0)</f>
        <v>1090</v>
      </c>
      <c r="AJ3135" t="str">
        <f t="shared" si="486"/>
        <v>violation-METALDET1</v>
      </c>
      <c r="AK3135">
        <f>IF(I3135="violation",COUNTIF($AJ$1:AJ3135,AJ3135),FALSE)</f>
        <v>2650</v>
      </c>
      <c r="AL3135">
        <f t="shared" si="487"/>
        <v>0</v>
      </c>
      <c r="AM3135">
        <f t="shared" si="488"/>
        <v>3</v>
      </c>
      <c r="AN3135" t="str">
        <f t="shared" si="489"/>
        <v>ALERT! 3 Violation founded @METALDET1</v>
      </c>
    </row>
    <row r="3136" spans="1:40">
      <c r="A3136" t="s">
        <v>120</v>
      </c>
      <c r="B3136" t="s">
        <v>121</v>
      </c>
      <c r="C3136" t="s">
        <v>1623</v>
      </c>
      <c r="D3136" t="s">
        <v>52</v>
      </c>
      <c r="E3136">
        <v>1</v>
      </c>
      <c r="G3136" t="s">
        <v>130</v>
      </c>
      <c r="I3136" t="s">
        <v>125</v>
      </c>
      <c r="Z3136" t="str">
        <f>IFERROR(MID(AA3136,FIND("-",H3136,1)+1,20),_xlfn.IFNA(VLOOKUP(F3136&amp;"-"&amp;AA3136,Ref_Kontak!$A:$E,4,FALSE),Ref_Kontak!$H$2))</f>
        <v>628999007703</v>
      </c>
      <c r="AA3136" t="str">
        <f t="shared" si="480"/>
        <v/>
      </c>
      <c r="AB3136" t="str">
        <f t="shared" si="481"/>
        <v/>
      </c>
      <c r="AC3136" t="str">
        <f t="shared" si="482"/>
        <v>628999007703</v>
      </c>
      <c r="AD3136" t="str">
        <f t="shared" si="483"/>
        <v>Halo+,+Visual+AI+5S+mendeteksi+Violation%3A+METALDET1-LINE+14</v>
      </c>
      <c r="AE3136" t="str">
        <f t="shared" si="484"/>
        <v>https://web.whatsapp.com/send/?phone=628999007703&amp;text=Halo+,+Visual+AI+5S+mendeteksi+Violation%3A+METALDET1-LINE+14&amp;type=phone_number&amp;app_absent=0</v>
      </c>
      <c r="AF3136" t="b">
        <f>IF(ISNA(VLOOKUP(D3136&amp;"-"&amp;AB3136, Ref_Kontak!$A:$E, 4, FALSE)), FALSE, TRUE)</f>
        <v>0</v>
      </c>
      <c r="AG3136" t="str">
        <f>_xlfn.IFNA(VLOOKUP(Z3136,Ref_Kontak!H:H,1,FALSE),"FALSE")</f>
        <v>628999007703</v>
      </c>
      <c r="AH3136" t="str">
        <f t="shared" si="485"/>
        <v>METALDET1-LINE 14</v>
      </c>
      <c r="AI3136">
        <f>IF(I3136="violation",COUNTIF($AH$1:AH3136,AH3136),0)</f>
        <v>277</v>
      </c>
      <c r="AJ3136" t="str">
        <f t="shared" si="486"/>
        <v>violation-METALDET1</v>
      </c>
      <c r="AK3136">
        <f>IF(I3136="violation",COUNTIF($AJ$1:AJ3136,AJ3136),FALSE)</f>
        <v>2651</v>
      </c>
      <c r="AL3136">
        <f t="shared" si="487"/>
        <v>0</v>
      </c>
      <c r="AM3136">
        <f t="shared" si="488"/>
        <v>3</v>
      </c>
      <c r="AN3136" t="str">
        <f t="shared" si="489"/>
        <v>ALERT! 3 Violation founded @METALDET1</v>
      </c>
    </row>
    <row r="3137" spans="1:40">
      <c r="A3137" t="s">
        <v>120</v>
      </c>
      <c r="B3137" t="s">
        <v>121</v>
      </c>
      <c r="C3137" t="s">
        <v>1624</v>
      </c>
      <c r="D3137" t="s">
        <v>129</v>
      </c>
      <c r="E3137">
        <v>1</v>
      </c>
      <c r="G3137" t="s">
        <v>130</v>
      </c>
      <c r="I3137" t="s">
        <v>125</v>
      </c>
      <c r="Z3137" t="str">
        <f>IFERROR(MID(AA3137,FIND("-",H3137,1)+1,20),_xlfn.IFNA(VLOOKUP(F3137&amp;"-"&amp;AA3137,Ref_Kontak!$A:$E,4,FALSE),Ref_Kontak!$H$2))</f>
        <v>628999007703</v>
      </c>
      <c r="AA3137" t="str">
        <f t="shared" si="480"/>
        <v/>
      </c>
      <c r="AB3137" t="str">
        <f t="shared" si="481"/>
        <v/>
      </c>
      <c r="AC3137" t="str">
        <f t="shared" si="482"/>
        <v>628999007703</v>
      </c>
      <c r="AD3137" t="str">
        <f t="shared" si="483"/>
        <v>Halo+,+Visual+AI+5S+mendeteksi+Violation%3A+METALDET1-LINE+8</v>
      </c>
      <c r="AE3137" t="str">
        <f t="shared" si="484"/>
        <v>https://web.whatsapp.com/send/?phone=628999007703&amp;text=Halo+,+Visual+AI+5S+mendeteksi+Violation%3A+METALDET1-LINE+8&amp;type=phone_number&amp;app_absent=0</v>
      </c>
      <c r="AF3137" t="b">
        <f>IF(ISNA(VLOOKUP(D3137&amp;"-"&amp;AB3137, Ref_Kontak!$A:$E, 4, FALSE)), FALSE, TRUE)</f>
        <v>0</v>
      </c>
      <c r="AG3137" t="str">
        <f>_xlfn.IFNA(VLOOKUP(Z3137,Ref_Kontak!H:H,1,FALSE),"FALSE")</f>
        <v>628999007703</v>
      </c>
      <c r="AH3137" t="str">
        <f t="shared" si="485"/>
        <v>METALDET1-LINE 8</v>
      </c>
      <c r="AI3137">
        <f>IF(I3137="violation",COUNTIF($AH$1:AH3137,AH3137),0)</f>
        <v>1286</v>
      </c>
      <c r="AJ3137" t="str">
        <f t="shared" si="486"/>
        <v>violation-METALDET1</v>
      </c>
      <c r="AK3137">
        <f>IF(I3137="violation",COUNTIF($AJ$1:AJ3137,AJ3137),FALSE)</f>
        <v>2652</v>
      </c>
      <c r="AL3137">
        <f t="shared" si="487"/>
        <v>0</v>
      </c>
      <c r="AM3137">
        <f t="shared" si="488"/>
        <v>3</v>
      </c>
      <c r="AN3137" t="str">
        <f t="shared" si="489"/>
        <v>ALERT! 3 Violation founded @METALDET1</v>
      </c>
    </row>
    <row r="3138" spans="1:40">
      <c r="A3138" t="s">
        <v>120</v>
      </c>
      <c r="B3138" t="s">
        <v>121</v>
      </c>
      <c r="C3138" t="s">
        <v>1625</v>
      </c>
      <c r="D3138" t="s">
        <v>589</v>
      </c>
      <c r="E3138">
        <v>1</v>
      </c>
      <c r="G3138" t="s">
        <v>130</v>
      </c>
      <c r="I3138" t="s">
        <v>125</v>
      </c>
      <c r="Z3138" t="str">
        <f>IFERROR(MID(AA3138,FIND("-",H3138,1)+1,20),_xlfn.IFNA(VLOOKUP(F3138&amp;"-"&amp;AA3138,Ref_Kontak!$A:$E,4,FALSE),Ref_Kontak!$H$2))</f>
        <v>628999007703</v>
      </c>
      <c r="AA3138" t="str">
        <f t="shared" ref="AA3138:AA3201" si="490">CLEAN(SUBSTITUTE(H3138," ",""))</f>
        <v/>
      </c>
      <c r="AB3138" t="str">
        <f t="shared" ref="AB3138:AB3201" si="491">IFERROR(LEFT(AA3138,FIND("-",H3138,1)-1),CLEAN(SUBSTITUTE(SUBSTITUTE(H3138," ",""),"-","")))</f>
        <v/>
      </c>
      <c r="AC3138" t="str">
        <f t="shared" ref="AC3138:AC3201" si="492">IF(LEFT(Z3138,1)="0","62"&amp; MID(Z3138,2,999),Z3138)</f>
        <v>628999007703</v>
      </c>
      <c r="AD3138" t="str">
        <f t="shared" ref="AD3138:AD3201" si="493">"Halo+"&amp;AB3138&amp;","&amp;"+Visual+AI+5S+mendeteksi+Violation%3A+"&amp;SUBSTITUTE(AH3138," ","+")</f>
        <v>Halo+,+Visual+AI+5S+mendeteksi+Violation%3A+METALDET1-LINE+13</v>
      </c>
      <c r="AE3138" t="str">
        <f t="shared" ref="AE3138:AE3201" si="494">"https://web.whatsapp.com/send/?phone="&amp;AC3138&amp;"&amp;text="&amp;AD3138&amp;"&amp;type=phone_number&amp;app_absent=0"</f>
        <v>https://web.whatsapp.com/send/?phone=628999007703&amp;text=Halo+,+Visual+AI+5S+mendeteksi+Violation%3A+METALDET1-LINE+13&amp;type=phone_number&amp;app_absent=0</v>
      </c>
      <c r="AF3138" t="b">
        <f>IF(ISNA(VLOOKUP(D3138&amp;"-"&amp;AB3138, Ref_Kontak!$A:$E, 4, FALSE)), FALSE, TRUE)</f>
        <v>0</v>
      </c>
      <c r="AG3138" t="str">
        <f>_xlfn.IFNA(VLOOKUP(Z3138,Ref_Kontak!H:H,1,FALSE),"FALSE")</f>
        <v>628999007703</v>
      </c>
      <c r="AH3138" t="str">
        <f t="shared" ref="AH3138:AH3201" si="495">G3138&amp;"-"&amp;D3138</f>
        <v>METALDET1-LINE 13</v>
      </c>
      <c r="AI3138">
        <f>IF(I3138="violation",COUNTIF($AH$1:AH3138,AH3138),0)</f>
        <v>1091</v>
      </c>
      <c r="AJ3138" t="str">
        <f t="shared" si="486"/>
        <v>violation-METALDET1</v>
      </c>
      <c r="AK3138">
        <f>IF(I3138="violation",COUNTIF($AJ$1:AJ3138,AJ3138),FALSE)</f>
        <v>2653</v>
      </c>
      <c r="AL3138">
        <f t="shared" si="487"/>
        <v>0</v>
      </c>
      <c r="AM3138">
        <f t="shared" si="488"/>
        <v>3</v>
      </c>
      <c r="AN3138" t="str">
        <f t="shared" si="489"/>
        <v>ALERT! 3 Violation founded @METALDET1</v>
      </c>
    </row>
    <row r="3139" spans="1:40">
      <c r="A3139" t="s">
        <v>120</v>
      </c>
      <c r="B3139" t="s">
        <v>121</v>
      </c>
      <c r="C3139" t="s">
        <v>1625</v>
      </c>
      <c r="D3139" t="s">
        <v>129</v>
      </c>
      <c r="E3139">
        <v>1</v>
      </c>
      <c r="G3139" t="s">
        <v>130</v>
      </c>
      <c r="I3139" t="s">
        <v>125</v>
      </c>
      <c r="Z3139" t="str">
        <f>IFERROR(MID(AA3139,FIND("-",H3139,1)+1,20),_xlfn.IFNA(VLOOKUP(F3139&amp;"-"&amp;AA3139,Ref_Kontak!$A:$E,4,FALSE),Ref_Kontak!$H$2))</f>
        <v>628999007703</v>
      </c>
      <c r="AA3139" t="str">
        <f t="shared" si="490"/>
        <v/>
      </c>
      <c r="AB3139" t="str">
        <f t="shared" si="491"/>
        <v/>
      </c>
      <c r="AC3139" t="str">
        <f t="shared" si="492"/>
        <v>628999007703</v>
      </c>
      <c r="AD3139" t="str">
        <f t="shared" si="493"/>
        <v>Halo+,+Visual+AI+5S+mendeteksi+Violation%3A+METALDET1-LINE+8</v>
      </c>
      <c r="AE3139" t="str">
        <f t="shared" si="494"/>
        <v>https://web.whatsapp.com/send/?phone=628999007703&amp;text=Halo+,+Visual+AI+5S+mendeteksi+Violation%3A+METALDET1-LINE+8&amp;type=phone_number&amp;app_absent=0</v>
      </c>
      <c r="AF3139" t="b">
        <f>IF(ISNA(VLOOKUP(D3139&amp;"-"&amp;AB3139, Ref_Kontak!$A:$E, 4, FALSE)), FALSE, TRUE)</f>
        <v>0</v>
      </c>
      <c r="AG3139" t="str">
        <f>_xlfn.IFNA(VLOOKUP(Z3139,Ref_Kontak!H:H,1,FALSE),"FALSE")</f>
        <v>628999007703</v>
      </c>
      <c r="AH3139" t="str">
        <f t="shared" si="495"/>
        <v>METALDET1-LINE 8</v>
      </c>
      <c r="AI3139">
        <f>IF(I3139="violation",COUNTIF($AH$1:AH3139,AH3139),0)</f>
        <v>1287</v>
      </c>
      <c r="AJ3139" t="str">
        <f t="shared" ref="AJ3139:AJ3202" si="496">I3139&amp;"-"&amp;G3139</f>
        <v>violation-METALDET1</v>
      </c>
      <c r="AK3139">
        <f>IF(I3139="violation",COUNTIF($AJ$1:AJ3139,AJ3139),FALSE)</f>
        <v>2654</v>
      </c>
      <c r="AL3139">
        <f t="shared" ref="AL3139:AL3202" si="497">IF(AI3139=1,1,0)</f>
        <v>0</v>
      </c>
      <c r="AM3139">
        <f t="shared" ref="AM3139:AM3202" si="498">SUMIF($AJ$2:$AJ$5516,AJ3139,$AL$2:$AL$5516)</f>
        <v>3</v>
      </c>
      <c r="AN3139" t="str">
        <f t="shared" ref="AN3139:AN3202" si="499">"ALERT! " &amp;AM3139&amp; " Violation founded @"&amp;G3139</f>
        <v>ALERT! 3 Violation founded @METALDET1</v>
      </c>
    </row>
    <row r="3140" spans="1:40">
      <c r="A3140" t="s">
        <v>120</v>
      </c>
      <c r="B3140" t="s">
        <v>121</v>
      </c>
      <c r="C3140" t="s">
        <v>1625</v>
      </c>
      <c r="D3140" t="s">
        <v>52</v>
      </c>
      <c r="E3140">
        <v>1</v>
      </c>
      <c r="G3140" t="s">
        <v>130</v>
      </c>
      <c r="I3140" t="s">
        <v>125</v>
      </c>
      <c r="Z3140" t="str">
        <f>IFERROR(MID(AA3140,FIND("-",H3140,1)+1,20),_xlfn.IFNA(VLOOKUP(F3140&amp;"-"&amp;AA3140,Ref_Kontak!$A:$E,4,FALSE),Ref_Kontak!$H$2))</f>
        <v>628999007703</v>
      </c>
      <c r="AA3140" t="str">
        <f t="shared" si="490"/>
        <v/>
      </c>
      <c r="AB3140" t="str">
        <f t="shared" si="491"/>
        <v/>
      </c>
      <c r="AC3140" t="str">
        <f t="shared" si="492"/>
        <v>628999007703</v>
      </c>
      <c r="AD3140" t="str">
        <f t="shared" si="493"/>
        <v>Halo+,+Visual+AI+5S+mendeteksi+Violation%3A+METALDET1-LINE+14</v>
      </c>
      <c r="AE3140" t="str">
        <f t="shared" si="494"/>
        <v>https://web.whatsapp.com/send/?phone=628999007703&amp;text=Halo+,+Visual+AI+5S+mendeteksi+Violation%3A+METALDET1-LINE+14&amp;type=phone_number&amp;app_absent=0</v>
      </c>
      <c r="AF3140" t="b">
        <f>IF(ISNA(VLOOKUP(D3140&amp;"-"&amp;AB3140, Ref_Kontak!$A:$E, 4, FALSE)), FALSE, TRUE)</f>
        <v>0</v>
      </c>
      <c r="AG3140" t="str">
        <f>_xlfn.IFNA(VLOOKUP(Z3140,Ref_Kontak!H:H,1,FALSE),"FALSE")</f>
        <v>628999007703</v>
      </c>
      <c r="AH3140" t="str">
        <f t="shared" si="495"/>
        <v>METALDET1-LINE 14</v>
      </c>
      <c r="AI3140">
        <f>IF(I3140="violation",COUNTIF($AH$1:AH3140,AH3140),0)</f>
        <v>278</v>
      </c>
      <c r="AJ3140" t="str">
        <f t="shared" si="496"/>
        <v>violation-METALDET1</v>
      </c>
      <c r="AK3140">
        <f>IF(I3140="violation",COUNTIF($AJ$1:AJ3140,AJ3140),FALSE)</f>
        <v>2655</v>
      </c>
      <c r="AL3140">
        <f t="shared" si="497"/>
        <v>0</v>
      </c>
      <c r="AM3140">
        <f t="shared" si="498"/>
        <v>3</v>
      </c>
      <c r="AN3140" t="str">
        <f t="shared" si="499"/>
        <v>ALERT! 3 Violation founded @METALDET1</v>
      </c>
    </row>
    <row r="3141" spans="1:40">
      <c r="A3141" t="s">
        <v>120</v>
      </c>
      <c r="B3141" t="s">
        <v>121</v>
      </c>
      <c r="C3141" t="s">
        <v>1625</v>
      </c>
      <c r="D3141" t="s">
        <v>589</v>
      </c>
      <c r="E3141">
        <v>1</v>
      </c>
      <c r="G3141" t="s">
        <v>130</v>
      </c>
      <c r="I3141" t="s">
        <v>125</v>
      </c>
      <c r="Z3141" t="str">
        <f>IFERROR(MID(AA3141,FIND("-",H3141,1)+1,20),_xlfn.IFNA(VLOOKUP(F3141&amp;"-"&amp;AA3141,Ref_Kontak!$A:$E,4,FALSE),Ref_Kontak!$H$2))</f>
        <v>628999007703</v>
      </c>
      <c r="AA3141" t="str">
        <f t="shared" si="490"/>
        <v/>
      </c>
      <c r="AB3141" t="str">
        <f t="shared" si="491"/>
        <v/>
      </c>
      <c r="AC3141" t="str">
        <f t="shared" si="492"/>
        <v>628999007703</v>
      </c>
      <c r="AD3141" t="str">
        <f t="shared" si="493"/>
        <v>Halo+,+Visual+AI+5S+mendeteksi+Violation%3A+METALDET1-LINE+13</v>
      </c>
      <c r="AE3141" t="str">
        <f t="shared" si="494"/>
        <v>https://web.whatsapp.com/send/?phone=628999007703&amp;text=Halo+,+Visual+AI+5S+mendeteksi+Violation%3A+METALDET1-LINE+13&amp;type=phone_number&amp;app_absent=0</v>
      </c>
      <c r="AF3141" t="b">
        <f>IF(ISNA(VLOOKUP(D3141&amp;"-"&amp;AB3141, Ref_Kontak!$A:$E, 4, FALSE)), FALSE, TRUE)</f>
        <v>0</v>
      </c>
      <c r="AG3141" t="str">
        <f>_xlfn.IFNA(VLOOKUP(Z3141,Ref_Kontak!H:H,1,FALSE),"FALSE")</f>
        <v>628999007703</v>
      </c>
      <c r="AH3141" t="str">
        <f t="shared" si="495"/>
        <v>METALDET1-LINE 13</v>
      </c>
      <c r="AI3141">
        <f>IF(I3141="violation",COUNTIF($AH$1:AH3141,AH3141),0)</f>
        <v>1092</v>
      </c>
      <c r="AJ3141" t="str">
        <f t="shared" si="496"/>
        <v>violation-METALDET1</v>
      </c>
      <c r="AK3141">
        <f>IF(I3141="violation",COUNTIF($AJ$1:AJ3141,AJ3141),FALSE)</f>
        <v>2656</v>
      </c>
      <c r="AL3141">
        <f t="shared" si="497"/>
        <v>0</v>
      </c>
      <c r="AM3141">
        <f t="shared" si="498"/>
        <v>3</v>
      </c>
      <c r="AN3141" t="str">
        <f t="shared" si="499"/>
        <v>ALERT! 3 Violation founded @METALDET1</v>
      </c>
    </row>
    <row r="3142" spans="1:40">
      <c r="A3142" t="s">
        <v>120</v>
      </c>
      <c r="B3142" t="s">
        <v>121</v>
      </c>
      <c r="C3142" t="s">
        <v>1625</v>
      </c>
      <c r="D3142" t="s">
        <v>52</v>
      </c>
      <c r="E3142">
        <v>1</v>
      </c>
      <c r="G3142" t="s">
        <v>130</v>
      </c>
      <c r="I3142" t="s">
        <v>125</v>
      </c>
      <c r="Z3142" t="str">
        <f>IFERROR(MID(AA3142,FIND("-",H3142,1)+1,20),_xlfn.IFNA(VLOOKUP(F3142&amp;"-"&amp;AA3142,Ref_Kontak!$A:$E,4,FALSE),Ref_Kontak!$H$2))</f>
        <v>628999007703</v>
      </c>
      <c r="AA3142" t="str">
        <f t="shared" si="490"/>
        <v/>
      </c>
      <c r="AB3142" t="str">
        <f t="shared" si="491"/>
        <v/>
      </c>
      <c r="AC3142" t="str">
        <f t="shared" si="492"/>
        <v>628999007703</v>
      </c>
      <c r="AD3142" t="str">
        <f t="shared" si="493"/>
        <v>Halo+,+Visual+AI+5S+mendeteksi+Violation%3A+METALDET1-LINE+14</v>
      </c>
      <c r="AE3142" t="str">
        <f t="shared" si="494"/>
        <v>https://web.whatsapp.com/send/?phone=628999007703&amp;text=Halo+,+Visual+AI+5S+mendeteksi+Violation%3A+METALDET1-LINE+14&amp;type=phone_number&amp;app_absent=0</v>
      </c>
      <c r="AF3142" t="b">
        <f>IF(ISNA(VLOOKUP(D3142&amp;"-"&amp;AB3142, Ref_Kontak!$A:$E, 4, FALSE)), FALSE, TRUE)</f>
        <v>0</v>
      </c>
      <c r="AG3142" t="str">
        <f>_xlfn.IFNA(VLOOKUP(Z3142,Ref_Kontak!H:H,1,FALSE),"FALSE")</f>
        <v>628999007703</v>
      </c>
      <c r="AH3142" t="str">
        <f t="shared" si="495"/>
        <v>METALDET1-LINE 14</v>
      </c>
      <c r="AI3142">
        <f>IF(I3142="violation",COUNTIF($AH$1:AH3142,AH3142),0)</f>
        <v>279</v>
      </c>
      <c r="AJ3142" t="str">
        <f t="shared" si="496"/>
        <v>violation-METALDET1</v>
      </c>
      <c r="AK3142">
        <f>IF(I3142="violation",COUNTIF($AJ$1:AJ3142,AJ3142),FALSE)</f>
        <v>2657</v>
      </c>
      <c r="AL3142">
        <f t="shared" si="497"/>
        <v>0</v>
      </c>
      <c r="AM3142">
        <f t="shared" si="498"/>
        <v>3</v>
      </c>
      <c r="AN3142" t="str">
        <f t="shared" si="499"/>
        <v>ALERT! 3 Violation founded @METALDET1</v>
      </c>
    </row>
    <row r="3143" spans="1:40">
      <c r="A3143" t="s">
        <v>120</v>
      </c>
      <c r="B3143" t="s">
        <v>121</v>
      </c>
      <c r="C3143" t="s">
        <v>1626</v>
      </c>
      <c r="D3143" t="s">
        <v>129</v>
      </c>
      <c r="E3143">
        <v>1</v>
      </c>
      <c r="G3143" t="s">
        <v>130</v>
      </c>
      <c r="I3143" t="s">
        <v>125</v>
      </c>
      <c r="Z3143" t="str">
        <f>IFERROR(MID(AA3143,FIND("-",H3143,1)+1,20),_xlfn.IFNA(VLOOKUP(F3143&amp;"-"&amp;AA3143,Ref_Kontak!$A:$E,4,FALSE),Ref_Kontak!$H$2))</f>
        <v>628999007703</v>
      </c>
      <c r="AA3143" t="str">
        <f t="shared" si="490"/>
        <v/>
      </c>
      <c r="AB3143" t="str">
        <f t="shared" si="491"/>
        <v/>
      </c>
      <c r="AC3143" t="str">
        <f t="shared" si="492"/>
        <v>628999007703</v>
      </c>
      <c r="AD3143" t="str">
        <f t="shared" si="493"/>
        <v>Halo+,+Visual+AI+5S+mendeteksi+Violation%3A+METALDET1-LINE+8</v>
      </c>
      <c r="AE3143" t="str">
        <f t="shared" si="494"/>
        <v>https://web.whatsapp.com/send/?phone=628999007703&amp;text=Halo+,+Visual+AI+5S+mendeteksi+Violation%3A+METALDET1-LINE+8&amp;type=phone_number&amp;app_absent=0</v>
      </c>
      <c r="AF3143" t="b">
        <f>IF(ISNA(VLOOKUP(D3143&amp;"-"&amp;AB3143, Ref_Kontak!$A:$E, 4, FALSE)), FALSE, TRUE)</f>
        <v>0</v>
      </c>
      <c r="AG3143" t="str">
        <f>_xlfn.IFNA(VLOOKUP(Z3143,Ref_Kontak!H:H,1,FALSE),"FALSE")</f>
        <v>628999007703</v>
      </c>
      <c r="AH3143" t="str">
        <f t="shared" si="495"/>
        <v>METALDET1-LINE 8</v>
      </c>
      <c r="AI3143">
        <f>IF(I3143="violation",COUNTIF($AH$1:AH3143,AH3143),0)</f>
        <v>1288</v>
      </c>
      <c r="AJ3143" t="str">
        <f t="shared" si="496"/>
        <v>violation-METALDET1</v>
      </c>
      <c r="AK3143">
        <f>IF(I3143="violation",COUNTIF($AJ$1:AJ3143,AJ3143),FALSE)</f>
        <v>2658</v>
      </c>
      <c r="AL3143">
        <f t="shared" si="497"/>
        <v>0</v>
      </c>
      <c r="AM3143">
        <f t="shared" si="498"/>
        <v>3</v>
      </c>
      <c r="AN3143" t="str">
        <f t="shared" si="499"/>
        <v>ALERT! 3 Violation founded @METALDET1</v>
      </c>
    </row>
    <row r="3144" spans="1:40">
      <c r="A3144" t="s">
        <v>120</v>
      </c>
      <c r="B3144" t="s">
        <v>121</v>
      </c>
      <c r="C3144" t="s">
        <v>1626</v>
      </c>
      <c r="D3144" t="s">
        <v>589</v>
      </c>
      <c r="E3144">
        <v>1</v>
      </c>
      <c r="G3144" t="s">
        <v>130</v>
      </c>
      <c r="I3144" t="s">
        <v>125</v>
      </c>
      <c r="Z3144" t="str">
        <f>IFERROR(MID(AA3144,FIND("-",H3144,1)+1,20),_xlfn.IFNA(VLOOKUP(F3144&amp;"-"&amp;AA3144,Ref_Kontak!$A:$E,4,FALSE),Ref_Kontak!$H$2))</f>
        <v>628999007703</v>
      </c>
      <c r="AA3144" t="str">
        <f t="shared" si="490"/>
        <v/>
      </c>
      <c r="AB3144" t="str">
        <f t="shared" si="491"/>
        <v/>
      </c>
      <c r="AC3144" t="str">
        <f t="shared" si="492"/>
        <v>628999007703</v>
      </c>
      <c r="AD3144" t="str">
        <f t="shared" si="493"/>
        <v>Halo+,+Visual+AI+5S+mendeteksi+Violation%3A+METALDET1-LINE+13</v>
      </c>
      <c r="AE3144" t="str">
        <f t="shared" si="494"/>
        <v>https://web.whatsapp.com/send/?phone=628999007703&amp;text=Halo+,+Visual+AI+5S+mendeteksi+Violation%3A+METALDET1-LINE+13&amp;type=phone_number&amp;app_absent=0</v>
      </c>
      <c r="AF3144" t="b">
        <f>IF(ISNA(VLOOKUP(D3144&amp;"-"&amp;AB3144, Ref_Kontak!$A:$E, 4, FALSE)), FALSE, TRUE)</f>
        <v>0</v>
      </c>
      <c r="AG3144" t="str">
        <f>_xlfn.IFNA(VLOOKUP(Z3144,Ref_Kontak!H:H,1,FALSE),"FALSE")</f>
        <v>628999007703</v>
      </c>
      <c r="AH3144" t="str">
        <f t="shared" si="495"/>
        <v>METALDET1-LINE 13</v>
      </c>
      <c r="AI3144">
        <f>IF(I3144="violation",COUNTIF($AH$1:AH3144,AH3144),0)</f>
        <v>1093</v>
      </c>
      <c r="AJ3144" t="str">
        <f t="shared" si="496"/>
        <v>violation-METALDET1</v>
      </c>
      <c r="AK3144">
        <f>IF(I3144="violation",COUNTIF($AJ$1:AJ3144,AJ3144),FALSE)</f>
        <v>2659</v>
      </c>
      <c r="AL3144">
        <f t="shared" si="497"/>
        <v>0</v>
      </c>
      <c r="AM3144">
        <f t="shared" si="498"/>
        <v>3</v>
      </c>
      <c r="AN3144" t="str">
        <f t="shared" si="499"/>
        <v>ALERT! 3 Violation founded @METALDET1</v>
      </c>
    </row>
    <row r="3145" spans="1:40">
      <c r="A3145" t="s">
        <v>120</v>
      </c>
      <c r="B3145" t="s">
        <v>121</v>
      </c>
      <c r="C3145" t="s">
        <v>1626</v>
      </c>
      <c r="D3145" t="s">
        <v>52</v>
      </c>
      <c r="E3145">
        <v>1</v>
      </c>
      <c r="G3145" t="s">
        <v>130</v>
      </c>
      <c r="I3145" t="s">
        <v>125</v>
      </c>
      <c r="Z3145" t="str">
        <f>IFERROR(MID(AA3145,FIND("-",H3145,1)+1,20),_xlfn.IFNA(VLOOKUP(F3145&amp;"-"&amp;AA3145,Ref_Kontak!$A:$E,4,FALSE),Ref_Kontak!$H$2))</f>
        <v>628999007703</v>
      </c>
      <c r="AA3145" t="str">
        <f t="shared" si="490"/>
        <v/>
      </c>
      <c r="AB3145" t="str">
        <f t="shared" si="491"/>
        <v/>
      </c>
      <c r="AC3145" t="str">
        <f t="shared" si="492"/>
        <v>628999007703</v>
      </c>
      <c r="AD3145" t="str">
        <f t="shared" si="493"/>
        <v>Halo+,+Visual+AI+5S+mendeteksi+Violation%3A+METALDET1-LINE+14</v>
      </c>
      <c r="AE3145" t="str">
        <f t="shared" si="494"/>
        <v>https://web.whatsapp.com/send/?phone=628999007703&amp;text=Halo+,+Visual+AI+5S+mendeteksi+Violation%3A+METALDET1-LINE+14&amp;type=phone_number&amp;app_absent=0</v>
      </c>
      <c r="AF3145" t="b">
        <f>IF(ISNA(VLOOKUP(D3145&amp;"-"&amp;AB3145, Ref_Kontak!$A:$E, 4, FALSE)), FALSE, TRUE)</f>
        <v>0</v>
      </c>
      <c r="AG3145" t="str">
        <f>_xlfn.IFNA(VLOOKUP(Z3145,Ref_Kontak!H:H,1,FALSE),"FALSE")</f>
        <v>628999007703</v>
      </c>
      <c r="AH3145" t="str">
        <f t="shared" si="495"/>
        <v>METALDET1-LINE 14</v>
      </c>
      <c r="AI3145">
        <f>IF(I3145="violation",COUNTIF($AH$1:AH3145,AH3145),0)</f>
        <v>280</v>
      </c>
      <c r="AJ3145" t="str">
        <f t="shared" si="496"/>
        <v>violation-METALDET1</v>
      </c>
      <c r="AK3145">
        <f>IF(I3145="violation",COUNTIF($AJ$1:AJ3145,AJ3145),FALSE)</f>
        <v>2660</v>
      </c>
      <c r="AL3145">
        <f t="shared" si="497"/>
        <v>0</v>
      </c>
      <c r="AM3145">
        <f t="shared" si="498"/>
        <v>3</v>
      </c>
      <c r="AN3145" t="str">
        <f t="shared" si="499"/>
        <v>ALERT! 3 Violation founded @METALDET1</v>
      </c>
    </row>
    <row r="3146" spans="1:40">
      <c r="A3146" t="s">
        <v>120</v>
      </c>
      <c r="B3146" t="s">
        <v>121</v>
      </c>
      <c r="C3146" t="s">
        <v>1627</v>
      </c>
      <c r="D3146" t="s">
        <v>129</v>
      </c>
      <c r="E3146">
        <v>1</v>
      </c>
      <c r="G3146" t="s">
        <v>130</v>
      </c>
      <c r="I3146" t="s">
        <v>125</v>
      </c>
      <c r="Z3146" t="str">
        <f>IFERROR(MID(AA3146,FIND("-",H3146,1)+1,20),_xlfn.IFNA(VLOOKUP(F3146&amp;"-"&amp;AA3146,Ref_Kontak!$A:$E,4,FALSE),Ref_Kontak!$H$2))</f>
        <v>628999007703</v>
      </c>
      <c r="AA3146" t="str">
        <f t="shared" si="490"/>
        <v/>
      </c>
      <c r="AB3146" t="str">
        <f t="shared" si="491"/>
        <v/>
      </c>
      <c r="AC3146" t="str">
        <f t="shared" si="492"/>
        <v>628999007703</v>
      </c>
      <c r="AD3146" t="str">
        <f t="shared" si="493"/>
        <v>Halo+,+Visual+AI+5S+mendeteksi+Violation%3A+METALDET1-LINE+8</v>
      </c>
      <c r="AE3146" t="str">
        <f t="shared" si="494"/>
        <v>https://web.whatsapp.com/send/?phone=628999007703&amp;text=Halo+,+Visual+AI+5S+mendeteksi+Violation%3A+METALDET1-LINE+8&amp;type=phone_number&amp;app_absent=0</v>
      </c>
      <c r="AF3146" t="b">
        <f>IF(ISNA(VLOOKUP(D3146&amp;"-"&amp;AB3146, Ref_Kontak!$A:$E, 4, FALSE)), FALSE, TRUE)</f>
        <v>0</v>
      </c>
      <c r="AG3146" t="str">
        <f>_xlfn.IFNA(VLOOKUP(Z3146,Ref_Kontak!H:H,1,FALSE),"FALSE")</f>
        <v>628999007703</v>
      </c>
      <c r="AH3146" t="str">
        <f t="shared" si="495"/>
        <v>METALDET1-LINE 8</v>
      </c>
      <c r="AI3146">
        <f>IF(I3146="violation",COUNTIF($AH$1:AH3146,AH3146),0)</f>
        <v>1289</v>
      </c>
      <c r="AJ3146" t="str">
        <f t="shared" si="496"/>
        <v>violation-METALDET1</v>
      </c>
      <c r="AK3146">
        <f>IF(I3146="violation",COUNTIF($AJ$1:AJ3146,AJ3146),FALSE)</f>
        <v>2661</v>
      </c>
      <c r="AL3146">
        <f t="shared" si="497"/>
        <v>0</v>
      </c>
      <c r="AM3146">
        <f t="shared" si="498"/>
        <v>3</v>
      </c>
      <c r="AN3146" t="str">
        <f t="shared" si="499"/>
        <v>ALERT! 3 Violation founded @METALDET1</v>
      </c>
    </row>
    <row r="3147" spans="1:40">
      <c r="A3147" t="s">
        <v>120</v>
      </c>
      <c r="B3147" t="s">
        <v>121</v>
      </c>
      <c r="C3147" t="s">
        <v>1628</v>
      </c>
      <c r="D3147" t="s">
        <v>589</v>
      </c>
      <c r="E3147">
        <v>1</v>
      </c>
      <c r="G3147" t="s">
        <v>130</v>
      </c>
      <c r="I3147" t="s">
        <v>125</v>
      </c>
      <c r="Z3147" t="str">
        <f>IFERROR(MID(AA3147,FIND("-",H3147,1)+1,20),_xlfn.IFNA(VLOOKUP(F3147&amp;"-"&amp;AA3147,Ref_Kontak!$A:$E,4,FALSE),Ref_Kontak!$H$2))</f>
        <v>628999007703</v>
      </c>
      <c r="AA3147" t="str">
        <f t="shared" si="490"/>
        <v/>
      </c>
      <c r="AB3147" t="str">
        <f t="shared" si="491"/>
        <v/>
      </c>
      <c r="AC3147" t="str">
        <f t="shared" si="492"/>
        <v>628999007703</v>
      </c>
      <c r="AD3147" t="str">
        <f t="shared" si="493"/>
        <v>Halo+,+Visual+AI+5S+mendeteksi+Violation%3A+METALDET1-LINE+13</v>
      </c>
      <c r="AE3147" t="str">
        <f t="shared" si="494"/>
        <v>https://web.whatsapp.com/send/?phone=628999007703&amp;text=Halo+,+Visual+AI+5S+mendeteksi+Violation%3A+METALDET1-LINE+13&amp;type=phone_number&amp;app_absent=0</v>
      </c>
      <c r="AF3147" t="b">
        <f>IF(ISNA(VLOOKUP(D3147&amp;"-"&amp;AB3147, Ref_Kontak!$A:$E, 4, FALSE)), FALSE, TRUE)</f>
        <v>0</v>
      </c>
      <c r="AG3147" t="str">
        <f>_xlfn.IFNA(VLOOKUP(Z3147,Ref_Kontak!H:H,1,FALSE),"FALSE")</f>
        <v>628999007703</v>
      </c>
      <c r="AH3147" t="str">
        <f t="shared" si="495"/>
        <v>METALDET1-LINE 13</v>
      </c>
      <c r="AI3147">
        <f>IF(I3147="violation",COUNTIF($AH$1:AH3147,AH3147),0)</f>
        <v>1094</v>
      </c>
      <c r="AJ3147" t="str">
        <f t="shared" si="496"/>
        <v>violation-METALDET1</v>
      </c>
      <c r="AK3147">
        <f>IF(I3147="violation",COUNTIF($AJ$1:AJ3147,AJ3147),FALSE)</f>
        <v>2662</v>
      </c>
      <c r="AL3147">
        <f t="shared" si="497"/>
        <v>0</v>
      </c>
      <c r="AM3147">
        <f t="shared" si="498"/>
        <v>3</v>
      </c>
      <c r="AN3147" t="str">
        <f t="shared" si="499"/>
        <v>ALERT! 3 Violation founded @METALDET1</v>
      </c>
    </row>
    <row r="3148" spans="1:40">
      <c r="A3148" t="s">
        <v>120</v>
      </c>
      <c r="B3148" t="s">
        <v>121</v>
      </c>
      <c r="C3148" t="s">
        <v>1628</v>
      </c>
      <c r="D3148" t="s">
        <v>129</v>
      </c>
      <c r="E3148">
        <v>1</v>
      </c>
      <c r="G3148" t="s">
        <v>130</v>
      </c>
      <c r="I3148" t="s">
        <v>125</v>
      </c>
      <c r="Z3148" t="str">
        <f>IFERROR(MID(AA3148,FIND("-",H3148,1)+1,20),_xlfn.IFNA(VLOOKUP(F3148&amp;"-"&amp;AA3148,Ref_Kontak!$A:$E,4,FALSE),Ref_Kontak!$H$2))</f>
        <v>628999007703</v>
      </c>
      <c r="AA3148" t="str">
        <f t="shared" si="490"/>
        <v/>
      </c>
      <c r="AB3148" t="str">
        <f t="shared" si="491"/>
        <v/>
      </c>
      <c r="AC3148" t="str">
        <f t="shared" si="492"/>
        <v>628999007703</v>
      </c>
      <c r="AD3148" t="str">
        <f t="shared" si="493"/>
        <v>Halo+,+Visual+AI+5S+mendeteksi+Violation%3A+METALDET1-LINE+8</v>
      </c>
      <c r="AE3148" t="str">
        <f t="shared" si="494"/>
        <v>https://web.whatsapp.com/send/?phone=628999007703&amp;text=Halo+,+Visual+AI+5S+mendeteksi+Violation%3A+METALDET1-LINE+8&amp;type=phone_number&amp;app_absent=0</v>
      </c>
      <c r="AF3148" t="b">
        <f>IF(ISNA(VLOOKUP(D3148&amp;"-"&amp;AB3148, Ref_Kontak!$A:$E, 4, FALSE)), FALSE, TRUE)</f>
        <v>0</v>
      </c>
      <c r="AG3148" t="str">
        <f>_xlfn.IFNA(VLOOKUP(Z3148,Ref_Kontak!H:H,1,FALSE),"FALSE")</f>
        <v>628999007703</v>
      </c>
      <c r="AH3148" t="str">
        <f t="shared" si="495"/>
        <v>METALDET1-LINE 8</v>
      </c>
      <c r="AI3148">
        <f>IF(I3148="violation",COUNTIF($AH$1:AH3148,AH3148),0)</f>
        <v>1290</v>
      </c>
      <c r="AJ3148" t="str">
        <f t="shared" si="496"/>
        <v>violation-METALDET1</v>
      </c>
      <c r="AK3148">
        <f>IF(I3148="violation",COUNTIF($AJ$1:AJ3148,AJ3148),FALSE)</f>
        <v>2663</v>
      </c>
      <c r="AL3148">
        <f t="shared" si="497"/>
        <v>0</v>
      </c>
      <c r="AM3148">
        <f t="shared" si="498"/>
        <v>3</v>
      </c>
      <c r="AN3148" t="str">
        <f t="shared" si="499"/>
        <v>ALERT! 3 Violation founded @METALDET1</v>
      </c>
    </row>
    <row r="3149" spans="1:40">
      <c r="A3149" t="s">
        <v>120</v>
      </c>
      <c r="B3149" t="s">
        <v>121</v>
      </c>
      <c r="C3149" t="s">
        <v>1628</v>
      </c>
      <c r="D3149" t="s">
        <v>52</v>
      </c>
      <c r="E3149">
        <v>1</v>
      </c>
      <c r="G3149" t="s">
        <v>130</v>
      </c>
      <c r="I3149" t="s">
        <v>125</v>
      </c>
      <c r="Z3149" t="str">
        <f>IFERROR(MID(AA3149,FIND("-",H3149,1)+1,20),_xlfn.IFNA(VLOOKUP(F3149&amp;"-"&amp;AA3149,Ref_Kontak!$A:$E,4,FALSE),Ref_Kontak!$H$2))</f>
        <v>628999007703</v>
      </c>
      <c r="AA3149" t="str">
        <f t="shared" si="490"/>
        <v/>
      </c>
      <c r="AB3149" t="str">
        <f t="shared" si="491"/>
        <v/>
      </c>
      <c r="AC3149" t="str">
        <f t="shared" si="492"/>
        <v>628999007703</v>
      </c>
      <c r="AD3149" t="str">
        <f t="shared" si="493"/>
        <v>Halo+,+Visual+AI+5S+mendeteksi+Violation%3A+METALDET1-LINE+14</v>
      </c>
      <c r="AE3149" t="str">
        <f t="shared" si="494"/>
        <v>https://web.whatsapp.com/send/?phone=628999007703&amp;text=Halo+,+Visual+AI+5S+mendeteksi+Violation%3A+METALDET1-LINE+14&amp;type=phone_number&amp;app_absent=0</v>
      </c>
      <c r="AF3149" t="b">
        <f>IF(ISNA(VLOOKUP(D3149&amp;"-"&amp;AB3149, Ref_Kontak!$A:$E, 4, FALSE)), FALSE, TRUE)</f>
        <v>0</v>
      </c>
      <c r="AG3149" t="str">
        <f>_xlfn.IFNA(VLOOKUP(Z3149,Ref_Kontak!H:H,1,FALSE),"FALSE")</f>
        <v>628999007703</v>
      </c>
      <c r="AH3149" t="str">
        <f t="shared" si="495"/>
        <v>METALDET1-LINE 14</v>
      </c>
      <c r="AI3149">
        <f>IF(I3149="violation",COUNTIF($AH$1:AH3149,AH3149),0)</f>
        <v>281</v>
      </c>
      <c r="AJ3149" t="str">
        <f t="shared" si="496"/>
        <v>violation-METALDET1</v>
      </c>
      <c r="AK3149">
        <f>IF(I3149="violation",COUNTIF($AJ$1:AJ3149,AJ3149),FALSE)</f>
        <v>2664</v>
      </c>
      <c r="AL3149">
        <f t="shared" si="497"/>
        <v>0</v>
      </c>
      <c r="AM3149">
        <f t="shared" si="498"/>
        <v>3</v>
      </c>
      <c r="AN3149" t="str">
        <f t="shared" si="499"/>
        <v>ALERT! 3 Violation founded @METALDET1</v>
      </c>
    </row>
    <row r="3150" spans="1:40">
      <c r="A3150" t="s">
        <v>120</v>
      </c>
      <c r="B3150" t="s">
        <v>121</v>
      </c>
      <c r="C3150" t="s">
        <v>1628</v>
      </c>
      <c r="D3150" t="s">
        <v>589</v>
      </c>
      <c r="E3150">
        <v>1</v>
      </c>
      <c r="G3150" t="s">
        <v>130</v>
      </c>
      <c r="I3150" t="s">
        <v>125</v>
      </c>
      <c r="Z3150" t="str">
        <f>IFERROR(MID(AA3150,FIND("-",H3150,1)+1,20),_xlfn.IFNA(VLOOKUP(F3150&amp;"-"&amp;AA3150,Ref_Kontak!$A:$E,4,FALSE),Ref_Kontak!$H$2))</f>
        <v>628999007703</v>
      </c>
      <c r="AA3150" t="str">
        <f t="shared" si="490"/>
        <v/>
      </c>
      <c r="AB3150" t="str">
        <f t="shared" si="491"/>
        <v/>
      </c>
      <c r="AC3150" t="str">
        <f t="shared" si="492"/>
        <v>628999007703</v>
      </c>
      <c r="AD3150" t="str">
        <f t="shared" si="493"/>
        <v>Halo+,+Visual+AI+5S+mendeteksi+Violation%3A+METALDET1-LINE+13</v>
      </c>
      <c r="AE3150" t="str">
        <f t="shared" si="494"/>
        <v>https://web.whatsapp.com/send/?phone=628999007703&amp;text=Halo+,+Visual+AI+5S+mendeteksi+Violation%3A+METALDET1-LINE+13&amp;type=phone_number&amp;app_absent=0</v>
      </c>
      <c r="AF3150" t="b">
        <f>IF(ISNA(VLOOKUP(D3150&amp;"-"&amp;AB3150, Ref_Kontak!$A:$E, 4, FALSE)), FALSE, TRUE)</f>
        <v>0</v>
      </c>
      <c r="AG3150" t="str">
        <f>_xlfn.IFNA(VLOOKUP(Z3150,Ref_Kontak!H:H,1,FALSE),"FALSE")</f>
        <v>628999007703</v>
      </c>
      <c r="AH3150" t="str">
        <f t="shared" si="495"/>
        <v>METALDET1-LINE 13</v>
      </c>
      <c r="AI3150">
        <f>IF(I3150="violation",COUNTIF($AH$1:AH3150,AH3150),0)</f>
        <v>1095</v>
      </c>
      <c r="AJ3150" t="str">
        <f t="shared" si="496"/>
        <v>violation-METALDET1</v>
      </c>
      <c r="AK3150">
        <f>IF(I3150="violation",COUNTIF($AJ$1:AJ3150,AJ3150),FALSE)</f>
        <v>2665</v>
      </c>
      <c r="AL3150">
        <f t="shared" si="497"/>
        <v>0</v>
      </c>
      <c r="AM3150">
        <f t="shared" si="498"/>
        <v>3</v>
      </c>
      <c r="AN3150" t="str">
        <f t="shared" si="499"/>
        <v>ALERT! 3 Violation founded @METALDET1</v>
      </c>
    </row>
    <row r="3151" spans="1:40">
      <c r="A3151" t="s">
        <v>120</v>
      </c>
      <c r="B3151" t="s">
        <v>121</v>
      </c>
      <c r="C3151" t="s">
        <v>1628</v>
      </c>
      <c r="D3151" t="s">
        <v>52</v>
      </c>
      <c r="E3151">
        <v>1</v>
      </c>
      <c r="G3151" t="s">
        <v>130</v>
      </c>
      <c r="I3151" t="s">
        <v>125</v>
      </c>
      <c r="Z3151" t="str">
        <f>IFERROR(MID(AA3151,FIND("-",H3151,1)+1,20),_xlfn.IFNA(VLOOKUP(F3151&amp;"-"&amp;AA3151,Ref_Kontak!$A:$E,4,FALSE),Ref_Kontak!$H$2))</f>
        <v>628999007703</v>
      </c>
      <c r="AA3151" t="str">
        <f t="shared" si="490"/>
        <v/>
      </c>
      <c r="AB3151" t="str">
        <f t="shared" si="491"/>
        <v/>
      </c>
      <c r="AC3151" t="str">
        <f t="shared" si="492"/>
        <v>628999007703</v>
      </c>
      <c r="AD3151" t="str">
        <f t="shared" si="493"/>
        <v>Halo+,+Visual+AI+5S+mendeteksi+Violation%3A+METALDET1-LINE+14</v>
      </c>
      <c r="AE3151" t="str">
        <f t="shared" si="494"/>
        <v>https://web.whatsapp.com/send/?phone=628999007703&amp;text=Halo+,+Visual+AI+5S+mendeteksi+Violation%3A+METALDET1-LINE+14&amp;type=phone_number&amp;app_absent=0</v>
      </c>
      <c r="AF3151" t="b">
        <f>IF(ISNA(VLOOKUP(D3151&amp;"-"&amp;AB3151, Ref_Kontak!$A:$E, 4, FALSE)), FALSE, TRUE)</f>
        <v>0</v>
      </c>
      <c r="AG3151" t="str">
        <f>_xlfn.IFNA(VLOOKUP(Z3151,Ref_Kontak!H:H,1,FALSE),"FALSE")</f>
        <v>628999007703</v>
      </c>
      <c r="AH3151" t="str">
        <f t="shared" si="495"/>
        <v>METALDET1-LINE 14</v>
      </c>
      <c r="AI3151">
        <f>IF(I3151="violation",COUNTIF($AH$1:AH3151,AH3151),0)</f>
        <v>282</v>
      </c>
      <c r="AJ3151" t="str">
        <f t="shared" si="496"/>
        <v>violation-METALDET1</v>
      </c>
      <c r="AK3151">
        <f>IF(I3151="violation",COUNTIF($AJ$1:AJ3151,AJ3151),FALSE)</f>
        <v>2666</v>
      </c>
      <c r="AL3151">
        <f t="shared" si="497"/>
        <v>0</v>
      </c>
      <c r="AM3151">
        <f t="shared" si="498"/>
        <v>3</v>
      </c>
      <c r="AN3151" t="str">
        <f t="shared" si="499"/>
        <v>ALERT! 3 Violation founded @METALDET1</v>
      </c>
    </row>
    <row r="3152" spans="1:40">
      <c r="A3152" t="s">
        <v>120</v>
      </c>
      <c r="B3152" t="s">
        <v>121</v>
      </c>
      <c r="C3152" t="s">
        <v>1629</v>
      </c>
      <c r="D3152" t="s">
        <v>129</v>
      </c>
      <c r="E3152">
        <v>1</v>
      </c>
      <c r="G3152" t="s">
        <v>130</v>
      </c>
      <c r="I3152" t="s">
        <v>125</v>
      </c>
      <c r="Z3152" t="str">
        <f>IFERROR(MID(AA3152,FIND("-",H3152,1)+1,20),_xlfn.IFNA(VLOOKUP(F3152&amp;"-"&amp;AA3152,Ref_Kontak!$A:$E,4,FALSE),Ref_Kontak!$H$2))</f>
        <v>628999007703</v>
      </c>
      <c r="AA3152" t="str">
        <f t="shared" si="490"/>
        <v/>
      </c>
      <c r="AB3152" t="str">
        <f t="shared" si="491"/>
        <v/>
      </c>
      <c r="AC3152" t="str">
        <f t="shared" si="492"/>
        <v>628999007703</v>
      </c>
      <c r="AD3152" t="str">
        <f t="shared" si="493"/>
        <v>Halo+,+Visual+AI+5S+mendeteksi+Violation%3A+METALDET1-LINE+8</v>
      </c>
      <c r="AE3152" t="str">
        <f t="shared" si="494"/>
        <v>https://web.whatsapp.com/send/?phone=628999007703&amp;text=Halo+,+Visual+AI+5S+mendeteksi+Violation%3A+METALDET1-LINE+8&amp;type=phone_number&amp;app_absent=0</v>
      </c>
      <c r="AF3152" t="b">
        <f>IF(ISNA(VLOOKUP(D3152&amp;"-"&amp;AB3152, Ref_Kontak!$A:$E, 4, FALSE)), FALSE, TRUE)</f>
        <v>0</v>
      </c>
      <c r="AG3152" t="str">
        <f>_xlfn.IFNA(VLOOKUP(Z3152,Ref_Kontak!H:H,1,FALSE),"FALSE")</f>
        <v>628999007703</v>
      </c>
      <c r="AH3152" t="str">
        <f t="shared" si="495"/>
        <v>METALDET1-LINE 8</v>
      </c>
      <c r="AI3152">
        <f>IF(I3152="violation",COUNTIF($AH$1:AH3152,AH3152),0)</f>
        <v>1291</v>
      </c>
      <c r="AJ3152" t="str">
        <f t="shared" si="496"/>
        <v>violation-METALDET1</v>
      </c>
      <c r="AK3152">
        <f>IF(I3152="violation",COUNTIF($AJ$1:AJ3152,AJ3152),FALSE)</f>
        <v>2667</v>
      </c>
      <c r="AL3152">
        <f t="shared" si="497"/>
        <v>0</v>
      </c>
      <c r="AM3152">
        <f t="shared" si="498"/>
        <v>3</v>
      </c>
      <c r="AN3152" t="str">
        <f t="shared" si="499"/>
        <v>ALERT! 3 Violation founded @METALDET1</v>
      </c>
    </row>
    <row r="3153" spans="1:40">
      <c r="A3153" t="s">
        <v>120</v>
      </c>
      <c r="B3153" t="s">
        <v>121</v>
      </c>
      <c r="C3153" t="s">
        <v>1630</v>
      </c>
      <c r="D3153" t="s">
        <v>589</v>
      </c>
      <c r="E3153">
        <v>1</v>
      </c>
      <c r="G3153" t="s">
        <v>130</v>
      </c>
      <c r="I3153" t="s">
        <v>125</v>
      </c>
      <c r="Z3153" t="str">
        <f>IFERROR(MID(AA3153,FIND("-",H3153,1)+1,20),_xlfn.IFNA(VLOOKUP(F3153&amp;"-"&amp;AA3153,Ref_Kontak!$A:$E,4,FALSE),Ref_Kontak!$H$2))</f>
        <v>628999007703</v>
      </c>
      <c r="AA3153" t="str">
        <f t="shared" si="490"/>
        <v/>
      </c>
      <c r="AB3153" t="str">
        <f t="shared" si="491"/>
        <v/>
      </c>
      <c r="AC3153" t="str">
        <f t="shared" si="492"/>
        <v>628999007703</v>
      </c>
      <c r="AD3153" t="str">
        <f t="shared" si="493"/>
        <v>Halo+,+Visual+AI+5S+mendeteksi+Violation%3A+METALDET1-LINE+13</v>
      </c>
      <c r="AE3153" t="str">
        <f t="shared" si="494"/>
        <v>https://web.whatsapp.com/send/?phone=628999007703&amp;text=Halo+,+Visual+AI+5S+mendeteksi+Violation%3A+METALDET1-LINE+13&amp;type=phone_number&amp;app_absent=0</v>
      </c>
      <c r="AF3153" t="b">
        <f>IF(ISNA(VLOOKUP(D3153&amp;"-"&amp;AB3153, Ref_Kontak!$A:$E, 4, FALSE)), FALSE, TRUE)</f>
        <v>0</v>
      </c>
      <c r="AG3153" t="str">
        <f>_xlfn.IFNA(VLOOKUP(Z3153,Ref_Kontak!H:H,1,FALSE),"FALSE")</f>
        <v>628999007703</v>
      </c>
      <c r="AH3153" t="str">
        <f t="shared" si="495"/>
        <v>METALDET1-LINE 13</v>
      </c>
      <c r="AI3153">
        <f>IF(I3153="violation",COUNTIF($AH$1:AH3153,AH3153),0)</f>
        <v>1096</v>
      </c>
      <c r="AJ3153" t="str">
        <f t="shared" si="496"/>
        <v>violation-METALDET1</v>
      </c>
      <c r="AK3153">
        <f>IF(I3153="violation",COUNTIF($AJ$1:AJ3153,AJ3153),FALSE)</f>
        <v>2668</v>
      </c>
      <c r="AL3153">
        <f t="shared" si="497"/>
        <v>0</v>
      </c>
      <c r="AM3153">
        <f t="shared" si="498"/>
        <v>3</v>
      </c>
      <c r="AN3153" t="str">
        <f t="shared" si="499"/>
        <v>ALERT! 3 Violation founded @METALDET1</v>
      </c>
    </row>
    <row r="3154" spans="1:40">
      <c r="A3154" t="s">
        <v>120</v>
      </c>
      <c r="B3154" t="s">
        <v>121</v>
      </c>
      <c r="C3154" t="s">
        <v>1630</v>
      </c>
      <c r="D3154" t="s">
        <v>129</v>
      </c>
      <c r="E3154">
        <v>1</v>
      </c>
      <c r="G3154" t="s">
        <v>130</v>
      </c>
      <c r="I3154" t="s">
        <v>125</v>
      </c>
      <c r="Z3154" t="str">
        <f>IFERROR(MID(AA3154,FIND("-",H3154,1)+1,20),_xlfn.IFNA(VLOOKUP(F3154&amp;"-"&amp;AA3154,Ref_Kontak!$A:$E,4,FALSE),Ref_Kontak!$H$2))</f>
        <v>628999007703</v>
      </c>
      <c r="AA3154" t="str">
        <f t="shared" si="490"/>
        <v/>
      </c>
      <c r="AB3154" t="str">
        <f t="shared" si="491"/>
        <v/>
      </c>
      <c r="AC3154" t="str">
        <f t="shared" si="492"/>
        <v>628999007703</v>
      </c>
      <c r="AD3154" t="str">
        <f t="shared" si="493"/>
        <v>Halo+,+Visual+AI+5S+mendeteksi+Violation%3A+METALDET1-LINE+8</v>
      </c>
      <c r="AE3154" t="str">
        <f t="shared" si="494"/>
        <v>https://web.whatsapp.com/send/?phone=628999007703&amp;text=Halo+,+Visual+AI+5S+mendeteksi+Violation%3A+METALDET1-LINE+8&amp;type=phone_number&amp;app_absent=0</v>
      </c>
      <c r="AF3154" t="b">
        <f>IF(ISNA(VLOOKUP(D3154&amp;"-"&amp;AB3154, Ref_Kontak!$A:$E, 4, FALSE)), FALSE, TRUE)</f>
        <v>0</v>
      </c>
      <c r="AG3154" t="str">
        <f>_xlfn.IFNA(VLOOKUP(Z3154,Ref_Kontak!H:H,1,FALSE),"FALSE")</f>
        <v>628999007703</v>
      </c>
      <c r="AH3154" t="str">
        <f t="shared" si="495"/>
        <v>METALDET1-LINE 8</v>
      </c>
      <c r="AI3154">
        <f>IF(I3154="violation",COUNTIF($AH$1:AH3154,AH3154),0)</f>
        <v>1292</v>
      </c>
      <c r="AJ3154" t="str">
        <f t="shared" si="496"/>
        <v>violation-METALDET1</v>
      </c>
      <c r="AK3154">
        <f>IF(I3154="violation",COUNTIF($AJ$1:AJ3154,AJ3154),FALSE)</f>
        <v>2669</v>
      </c>
      <c r="AL3154">
        <f t="shared" si="497"/>
        <v>0</v>
      </c>
      <c r="AM3154">
        <f t="shared" si="498"/>
        <v>3</v>
      </c>
      <c r="AN3154" t="str">
        <f t="shared" si="499"/>
        <v>ALERT! 3 Violation founded @METALDET1</v>
      </c>
    </row>
    <row r="3155" spans="1:40">
      <c r="A3155" t="s">
        <v>120</v>
      </c>
      <c r="B3155" t="s">
        <v>121</v>
      </c>
      <c r="C3155" t="s">
        <v>1630</v>
      </c>
      <c r="D3155" t="s">
        <v>52</v>
      </c>
      <c r="E3155">
        <v>1</v>
      </c>
      <c r="G3155" t="s">
        <v>130</v>
      </c>
      <c r="I3155" t="s">
        <v>125</v>
      </c>
      <c r="Z3155" t="str">
        <f>IFERROR(MID(AA3155,FIND("-",H3155,1)+1,20),_xlfn.IFNA(VLOOKUP(F3155&amp;"-"&amp;AA3155,Ref_Kontak!$A:$E,4,FALSE),Ref_Kontak!$H$2))</f>
        <v>628999007703</v>
      </c>
      <c r="AA3155" t="str">
        <f t="shared" si="490"/>
        <v/>
      </c>
      <c r="AB3155" t="str">
        <f t="shared" si="491"/>
        <v/>
      </c>
      <c r="AC3155" t="str">
        <f t="shared" si="492"/>
        <v>628999007703</v>
      </c>
      <c r="AD3155" t="str">
        <f t="shared" si="493"/>
        <v>Halo+,+Visual+AI+5S+mendeteksi+Violation%3A+METALDET1-LINE+14</v>
      </c>
      <c r="AE3155" t="str">
        <f t="shared" si="494"/>
        <v>https://web.whatsapp.com/send/?phone=628999007703&amp;text=Halo+,+Visual+AI+5S+mendeteksi+Violation%3A+METALDET1-LINE+14&amp;type=phone_number&amp;app_absent=0</v>
      </c>
      <c r="AF3155" t="b">
        <f>IF(ISNA(VLOOKUP(D3155&amp;"-"&amp;AB3155, Ref_Kontak!$A:$E, 4, FALSE)), FALSE, TRUE)</f>
        <v>0</v>
      </c>
      <c r="AG3155" t="str">
        <f>_xlfn.IFNA(VLOOKUP(Z3155,Ref_Kontak!H:H,1,FALSE),"FALSE")</f>
        <v>628999007703</v>
      </c>
      <c r="AH3155" t="str">
        <f t="shared" si="495"/>
        <v>METALDET1-LINE 14</v>
      </c>
      <c r="AI3155">
        <f>IF(I3155="violation",COUNTIF($AH$1:AH3155,AH3155),0)</f>
        <v>283</v>
      </c>
      <c r="AJ3155" t="str">
        <f t="shared" si="496"/>
        <v>violation-METALDET1</v>
      </c>
      <c r="AK3155">
        <f>IF(I3155="violation",COUNTIF($AJ$1:AJ3155,AJ3155),FALSE)</f>
        <v>2670</v>
      </c>
      <c r="AL3155">
        <f t="shared" si="497"/>
        <v>0</v>
      </c>
      <c r="AM3155">
        <f t="shared" si="498"/>
        <v>3</v>
      </c>
      <c r="AN3155" t="str">
        <f t="shared" si="499"/>
        <v>ALERT! 3 Violation founded @METALDET1</v>
      </c>
    </row>
    <row r="3156" spans="1:40">
      <c r="A3156" t="s">
        <v>120</v>
      </c>
      <c r="B3156" t="s">
        <v>121</v>
      </c>
      <c r="C3156" t="s">
        <v>1630</v>
      </c>
      <c r="D3156" t="s">
        <v>589</v>
      </c>
      <c r="E3156">
        <v>1</v>
      </c>
      <c r="G3156" t="s">
        <v>130</v>
      </c>
      <c r="I3156" t="s">
        <v>125</v>
      </c>
      <c r="Z3156" t="str">
        <f>IFERROR(MID(AA3156,FIND("-",H3156,1)+1,20),_xlfn.IFNA(VLOOKUP(F3156&amp;"-"&amp;AA3156,Ref_Kontak!$A:$E,4,FALSE),Ref_Kontak!$H$2))</f>
        <v>628999007703</v>
      </c>
      <c r="AA3156" t="str">
        <f t="shared" si="490"/>
        <v/>
      </c>
      <c r="AB3156" t="str">
        <f t="shared" si="491"/>
        <v/>
      </c>
      <c r="AC3156" t="str">
        <f t="shared" si="492"/>
        <v>628999007703</v>
      </c>
      <c r="AD3156" t="str">
        <f t="shared" si="493"/>
        <v>Halo+,+Visual+AI+5S+mendeteksi+Violation%3A+METALDET1-LINE+13</v>
      </c>
      <c r="AE3156" t="str">
        <f t="shared" si="494"/>
        <v>https://web.whatsapp.com/send/?phone=628999007703&amp;text=Halo+,+Visual+AI+5S+mendeteksi+Violation%3A+METALDET1-LINE+13&amp;type=phone_number&amp;app_absent=0</v>
      </c>
      <c r="AF3156" t="b">
        <f>IF(ISNA(VLOOKUP(D3156&amp;"-"&amp;AB3156, Ref_Kontak!$A:$E, 4, FALSE)), FALSE, TRUE)</f>
        <v>0</v>
      </c>
      <c r="AG3156" t="str">
        <f>_xlfn.IFNA(VLOOKUP(Z3156,Ref_Kontak!H:H,1,FALSE),"FALSE")</f>
        <v>628999007703</v>
      </c>
      <c r="AH3156" t="str">
        <f t="shared" si="495"/>
        <v>METALDET1-LINE 13</v>
      </c>
      <c r="AI3156">
        <f>IF(I3156="violation",COUNTIF($AH$1:AH3156,AH3156),0)</f>
        <v>1097</v>
      </c>
      <c r="AJ3156" t="str">
        <f t="shared" si="496"/>
        <v>violation-METALDET1</v>
      </c>
      <c r="AK3156">
        <f>IF(I3156="violation",COUNTIF($AJ$1:AJ3156,AJ3156),FALSE)</f>
        <v>2671</v>
      </c>
      <c r="AL3156">
        <f t="shared" si="497"/>
        <v>0</v>
      </c>
      <c r="AM3156">
        <f t="shared" si="498"/>
        <v>3</v>
      </c>
      <c r="AN3156" t="str">
        <f t="shared" si="499"/>
        <v>ALERT! 3 Violation founded @METALDET1</v>
      </c>
    </row>
    <row r="3157" spans="1:40">
      <c r="A3157" t="s">
        <v>120</v>
      </c>
      <c r="B3157" t="s">
        <v>121</v>
      </c>
      <c r="C3157" t="s">
        <v>1630</v>
      </c>
      <c r="D3157" t="s">
        <v>52</v>
      </c>
      <c r="E3157">
        <v>1</v>
      </c>
      <c r="G3157" t="s">
        <v>130</v>
      </c>
      <c r="I3157" t="s">
        <v>125</v>
      </c>
      <c r="Z3157" t="str">
        <f>IFERROR(MID(AA3157,FIND("-",H3157,1)+1,20),_xlfn.IFNA(VLOOKUP(F3157&amp;"-"&amp;AA3157,Ref_Kontak!$A:$E,4,FALSE),Ref_Kontak!$H$2))</f>
        <v>628999007703</v>
      </c>
      <c r="AA3157" t="str">
        <f t="shared" si="490"/>
        <v/>
      </c>
      <c r="AB3157" t="str">
        <f t="shared" si="491"/>
        <v/>
      </c>
      <c r="AC3157" t="str">
        <f t="shared" si="492"/>
        <v>628999007703</v>
      </c>
      <c r="AD3157" t="str">
        <f t="shared" si="493"/>
        <v>Halo+,+Visual+AI+5S+mendeteksi+Violation%3A+METALDET1-LINE+14</v>
      </c>
      <c r="AE3157" t="str">
        <f t="shared" si="494"/>
        <v>https://web.whatsapp.com/send/?phone=628999007703&amp;text=Halo+,+Visual+AI+5S+mendeteksi+Violation%3A+METALDET1-LINE+14&amp;type=phone_number&amp;app_absent=0</v>
      </c>
      <c r="AF3157" t="b">
        <f>IF(ISNA(VLOOKUP(D3157&amp;"-"&amp;AB3157, Ref_Kontak!$A:$E, 4, FALSE)), FALSE, TRUE)</f>
        <v>0</v>
      </c>
      <c r="AG3157" t="str">
        <f>_xlfn.IFNA(VLOOKUP(Z3157,Ref_Kontak!H:H,1,FALSE),"FALSE")</f>
        <v>628999007703</v>
      </c>
      <c r="AH3157" t="str">
        <f t="shared" si="495"/>
        <v>METALDET1-LINE 14</v>
      </c>
      <c r="AI3157">
        <f>IF(I3157="violation",COUNTIF($AH$1:AH3157,AH3157),0)</f>
        <v>284</v>
      </c>
      <c r="AJ3157" t="str">
        <f t="shared" si="496"/>
        <v>violation-METALDET1</v>
      </c>
      <c r="AK3157">
        <f>IF(I3157="violation",COUNTIF($AJ$1:AJ3157,AJ3157),FALSE)</f>
        <v>2672</v>
      </c>
      <c r="AL3157">
        <f t="shared" si="497"/>
        <v>0</v>
      </c>
      <c r="AM3157">
        <f t="shared" si="498"/>
        <v>3</v>
      </c>
      <c r="AN3157" t="str">
        <f t="shared" si="499"/>
        <v>ALERT! 3 Violation founded @METALDET1</v>
      </c>
    </row>
    <row r="3158" spans="1:40">
      <c r="A3158" t="s">
        <v>120</v>
      </c>
      <c r="B3158" t="s">
        <v>121</v>
      </c>
      <c r="C3158" t="s">
        <v>1631</v>
      </c>
      <c r="D3158" t="s">
        <v>129</v>
      </c>
      <c r="E3158">
        <v>1</v>
      </c>
      <c r="G3158" t="s">
        <v>130</v>
      </c>
      <c r="I3158" t="s">
        <v>125</v>
      </c>
      <c r="Z3158" t="str">
        <f>IFERROR(MID(AA3158,FIND("-",H3158,1)+1,20),_xlfn.IFNA(VLOOKUP(F3158&amp;"-"&amp;AA3158,Ref_Kontak!$A:$E,4,FALSE),Ref_Kontak!$H$2))</f>
        <v>628999007703</v>
      </c>
      <c r="AA3158" t="str">
        <f t="shared" si="490"/>
        <v/>
      </c>
      <c r="AB3158" t="str">
        <f t="shared" si="491"/>
        <v/>
      </c>
      <c r="AC3158" t="str">
        <f t="shared" si="492"/>
        <v>628999007703</v>
      </c>
      <c r="AD3158" t="str">
        <f t="shared" si="493"/>
        <v>Halo+,+Visual+AI+5S+mendeteksi+Violation%3A+METALDET1-LINE+8</v>
      </c>
      <c r="AE3158" t="str">
        <f t="shared" si="494"/>
        <v>https://web.whatsapp.com/send/?phone=628999007703&amp;text=Halo+,+Visual+AI+5S+mendeteksi+Violation%3A+METALDET1-LINE+8&amp;type=phone_number&amp;app_absent=0</v>
      </c>
      <c r="AF3158" t="b">
        <f>IF(ISNA(VLOOKUP(D3158&amp;"-"&amp;AB3158, Ref_Kontak!$A:$E, 4, FALSE)), FALSE, TRUE)</f>
        <v>0</v>
      </c>
      <c r="AG3158" t="str">
        <f>_xlfn.IFNA(VLOOKUP(Z3158,Ref_Kontak!H:H,1,FALSE),"FALSE")</f>
        <v>628999007703</v>
      </c>
      <c r="AH3158" t="str">
        <f t="shared" si="495"/>
        <v>METALDET1-LINE 8</v>
      </c>
      <c r="AI3158">
        <f>IF(I3158="violation",COUNTIF($AH$1:AH3158,AH3158),0)</f>
        <v>1293</v>
      </c>
      <c r="AJ3158" t="str">
        <f t="shared" si="496"/>
        <v>violation-METALDET1</v>
      </c>
      <c r="AK3158">
        <f>IF(I3158="violation",COUNTIF($AJ$1:AJ3158,AJ3158),FALSE)</f>
        <v>2673</v>
      </c>
      <c r="AL3158">
        <f t="shared" si="497"/>
        <v>0</v>
      </c>
      <c r="AM3158">
        <f t="shared" si="498"/>
        <v>3</v>
      </c>
      <c r="AN3158" t="str">
        <f t="shared" si="499"/>
        <v>ALERT! 3 Violation founded @METALDET1</v>
      </c>
    </row>
    <row r="3159" spans="1:40">
      <c r="A3159" t="s">
        <v>120</v>
      </c>
      <c r="B3159" t="s">
        <v>121</v>
      </c>
      <c r="C3159" t="s">
        <v>1631</v>
      </c>
      <c r="D3159" t="s">
        <v>589</v>
      </c>
      <c r="E3159">
        <v>1</v>
      </c>
      <c r="G3159" t="s">
        <v>130</v>
      </c>
      <c r="I3159" t="s">
        <v>125</v>
      </c>
      <c r="Z3159" t="str">
        <f>IFERROR(MID(AA3159,FIND("-",H3159,1)+1,20),_xlfn.IFNA(VLOOKUP(F3159&amp;"-"&amp;AA3159,Ref_Kontak!$A:$E,4,FALSE),Ref_Kontak!$H$2))</f>
        <v>628999007703</v>
      </c>
      <c r="AA3159" t="str">
        <f t="shared" si="490"/>
        <v/>
      </c>
      <c r="AB3159" t="str">
        <f t="shared" si="491"/>
        <v/>
      </c>
      <c r="AC3159" t="str">
        <f t="shared" si="492"/>
        <v>628999007703</v>
      </c>
      <c r="AD3159" t="str">
        <f t="shared" si="493"/>
        <v>Halo+,+Visual+AI+5S+mendeteksi+Violation%3A+METALDET1-LINE+13</v>
      </c>
      <c r="AE3159" t="str">
        <f t="shared" si="494"/>
        <v>https://web.whatsapp.com/send/?phone=628999007703&amp;text=Halo+,+Visual+AI+5S+mendeteksi+Violation%3A+METALDET1-LINE+13&amp;type=phone_number&amp;app_absent=0</v>
      </c>
      <c r="AF3159" t="b">
        <f>IF(ISNA(VLOOKUP(D3159&amp;"-"&amp;AB3159, Ref_Kontak!$A:$E, 4, FALSE)), FALSE, TRUE)</f>
        <v>0</v>
      </c>
      <c r="AG3159" t="str">
        <f>_xlfn.IFNA(VLOOKUP(Z3159,Ref_Kontak!H:H,1,FALSE),"FALSE")</f>
        <v>628999007703</v>
      </c>
      <c r="AH3159" t="str">
        <f t="shared" si="495"/>
        <v>METALDET1-LINE 13</v>
      </c>
      <c r="AI3159">
        <f>IF(I3159="violation",COUNTIF($AH$1:AH3159,AH3159),0)</f>
        <v>1098</v>
      </c>
      <c r="AJ3159" t="str">
        <f t="shared" si="496"/>
        <v>violation-METALDET1</v>
      </c>
      <c r="AK3159">
        <f>IF(I3159="violation",COUNTIF($AJ$1:AJ3159,AJ3159),FALSE)</f>
        <v>2674</v>
      </c>
      <c r="AL3159">
        <f t="shared" si="497"/>
        <v>0</v>
      </c>
      <c r="AM3159">
        <f t="shared" si="498"/>
        <v>3</v>
      </c>
      <c r="AN3159" t="str">
        <f t="shared" si="499"/>
        <v>ALERT! 3 Violation founded @METALDET1</v>
      </c>
    </row>
    <row r="3160" spans="1:40">
      <c r="A3160" t="s">
        <v>120</v>
      </c>
      <c r="B3160" t="s">
        <v>121</v>
      </c>
      <c r="C3160" t="s">
        <v>1631</v>
      </c>
      <c r="D3160" t="s">
        <v>52</v>
      </c>
      <c r="E3160">
        <v>1</v>
      </c>
      <c r="G3160" t="s">
        <v>130</v>
      </c>
      <c r="I3160" t="s">
        <v>125</v>
      </c>
      <c r="Z3160" t="str">
        <f>IFERROR(MID(AA3160,FIND("-",H3160,1)+1,20),_xlfn.IFNA(VLOOKUP(F3160&amp;"-"&amp;AA3160,Ref_Kontak!$A:$E,4,FALSE),Ref_Kontak!$H$2))</f>
        <v>628999007703</v>
      </c>
      <c r="AA3160" t="str">
        <f t="shared" si="490"/>
        <v/>
      </c>
      <c r="AB3160" t="str">
        <f t="shared" si="491"/>
        <v/>
      </c>
      <c r="AC3160" t="str">
        <f t="shared" si="492"/>
        <v>628999007703</v>
      </c>
      <c r="AD3160" t="str">
        <f t="shared" si="493"/>
        <v>Halo+,+Visual+AI+5S+mendeteksi+Violation%3A+METALDET1-LINE+14</v>
      </c>
      <c r="AE3160" t="str">
        <f t="shared" si="494"/>
        <v>https://web.whatsapp.com/send/?phone=628999007703&amp;text=Halo+,+Visual+AI+5S+mendeteksi+Violation%3A+METALDET1-LINE+14&amp;type=phone_number&amp;app_absent=0</v>
      </c>
      <c r="AF3160" t="b">
        <f>IF(ISNA(VLOOKUP(D3160&amp;"-"&amp;AB3160, Ref_Kontak!$A:$E, 4, FALSE)), FALSE, TRUE)</f>
        <v>0</v>
      </c>
      <c r="AG3160" t="str">
        <f>_xlfn.IFNA(VLOOKUP(Z3160,Ref_Kontak!H:H,1,FALSE),"FALSE")</f>
        <v>628999007703</v>
      </c>
      <c r="AH3160" t="str">
        <f t="shared" si="495"/>
        <v>METALDET1-LINE 14</v>
      </c>
      <c r="AI3160">
        <f>IF(I3160="violation",COUNTIF($AH$1:AH3160,AH3160),0)</f>
        <v>285</v>
      </c>
      <c r="AJ3160" t="str">
        <f t="shared" si="496"/>
        <v>violation-METALDET1</v>
      </c>
      <c r="AK3160">
        <f>IF(I3160="violation",COUNTIF($AJ$1:AJ3160,AJ3160),FALSE)</f>
        <v>2675</v>
      </c>
      <c r="AL3160">
        <f t="shared" si="497"/>
        <v>0</v>
      </c>
      <c r="AM3160">
        <f t="shared" si="498"/>
        <v>3</v>
      </c>
      <c r="AN3160" t="str">
        <f t="shared" si="499"/>
        <v>ALERT! 3 Violation founded @METALDET1</v>
      </c>
    </row>
    <row r="3161" spans="1:40">
      <c r="A3161" t="s">
        <v>120</v>
      </c>
      <c r="B3161" t="s">
        <v>121</v>
      </c>
      <c r="C3161" t="s">
        <v>1632</v>
      </c>
      <c r="D3161" t="s">
        <v>129</v>
      </c>
      <c r="E3161">
        <v>1</v>
      </c>
      <c r="G3161" t="s">
        <v>130</v>
      </c>
      <c r="I3161" t="s">
        <v>125</v>
      </c>
      <c r="Z3161" t="str">
        <f>IFERROR(MID(AA3161,FIND("-",H3161,1)+1,20),_xlfn.IFNA(VLOOKUP(F3161&amp;"-"&amp;AA3161,Ref_Kontak!$A:$E,4,FALSE),Ref_Kontak!$H$2))</f>
        <v>628999007703</v>
      </c>
      <c r="AA3161" t="str">
        <f t="shared" si="490"/>
        <v/>
      </c>
      <c r="AB3161" t="str">
        <f t="shared" si="491"/>
        <v/>
      </c>
      <c r="AC3161" t="str">
        <f t="shared" si="492"/>
        <v>628999007703</v>
      </c>
      <c r="AD3161" t="str">
        <f t="shared" si="493"/>
        <v>Halo+,+Visual+AI+5S+mendeteksi+Violation%3A+METALDET1-LINE+8</v>
      </c>
      <c r="AE3161" t="str">
        <f t="shared" si="494"/>
        <v>https://web.whatsapp.com/send/?phone=628999007703&amp;text=Halo+,+Visual+AI+5S+mendeteksi+Violation%3A+METALDET1-LINE+8&amp;type=phone_number&amp;app_absent=0</v>
      </c>
      <c r="AF3161" t="b">
        <f>IF(ISNA(VLOOKUP(D3161&amp;"-"&amp;AB3161, Ref_Kontak!$A:$E, 4, FALSE)), FALSE, TRUE)</f>
        <v>0</v>
      </c>
      <c r="AG3161" t="str">
        <f>_xlfn.IFNA(VLOOKUP(Z3161,Ref_Kontak!H:H,1,FALSE),"FALSE")</f>
        <v>628999007703</v>
      </c>
      <c r="AH3161" t="str">
        <f t="shared" si="495"/>
        <v>METALDET1-LINE 8</v>
      </c>
      <c r="AI3161">
        <f>IF(I3161="violation",COUNTIF($AH$1:AH3161,AH3161),0)</f>
        <v>1294</v>
      </c>
      <c r="AJ3161" t="str">
        <f t="shared" si="496"/>
        <v>violation-METALDET1</v>
      </c>
      <c r="AK3161">
        <f>IF(I3161="violation",COUNTIF($AJ$1:AJ3161,AJ3161),FALSE)</f>
        <v>2676</v>
      </c>
      <c r="AL3161">
        <f t="shared" si="497"/>
        <v>0</v>
      </c>
      <c r="AM3161">
        <f t="shared" si="498"/>
        <v>3</v>
      </c>
      <c r="AN3161" t="str">
        <f t="shared" si="499"/>
        <v>ALERT! 3 Violation founded @METALDET1</v>
      </c>
    </row>
    <row r="3162" spans="1:40">
      <c r="A3162" t="s">
        <v>120</v>
      </c>
      <c r="B3162" t="s">
        <v>121</v>
      </c>
      <c r="C3162" t="s">
        <v>1633</v>
      </c>
      <c r="D3162" t="s">
        <v>589</v>
      </c>
      <c r="E3162">
        <v>1</v>
      </c>
      <c r="G3162" t="s">
        <v>130</v>
      </c>
      <c r="I3162" t="s">
        <v>125</v>
      </c>
      <c r="Z3162" t="str">
        <f>IFERROR(MID(AA3162,FIND("-",H3162,1)+1,20),_xlfn.IFNA(VLOOKUP(F3162&amp;"-"&amp;AA3162,Ref_Kontak!$A:$E,4,FALSE),Ref_Kontak!$H$2))</f>
        <v>628999007703</v>
      </c>
      <c r="AA3162" t="str">
        <f t="shared" si="490"/>
        <v/>
      </c>
      <c r="AB3162" t="str">
        <f t="shared" si="491"/>
        <v/>
      </c>
      <c r="AC3162" t="str">
        <f t="shared" si="492"/>
        <v>628999007703</v>
      </c>
      <c r="AD3162" t="str">
        <f t="shared" si="493"/>
        <v>Halo+,+Visual+AI+5S+mendeteksi+Violation%3A+METALDET1-LINE+13</v>
      </c>
      <c r="AE3162" t="str">
        <f t="shared" si="494"/>
        <v>https://web.whatsapp.com/send/?phone=628999007703&amp;text=Halo+,+Visual+AI+5S+mendeteksi+Violation%3A+METALDET1-LINE+13&amp;type=phone_number&amp;app_absent=0</v>
      </c>
      <c r="AF3162" t="b">
        <f>IF(ISNA(VLOOKUP(D3162&amp;"-"&amp;AB3162, Ref_Kontak!$A:$E, 4, FALSE)), FALSE, TRUE)</f>
        <v>0</v>
      </c>
      <c r="AG3162" t="str">
        <f>_xlfn.IFNA(VLOOKUP(Z3162,Ref_Kontak!H:H,1,FALSE),"FALSE")</f>
        <v>628999007703</v>
      </c>
      <c r="AH3162" t="str">
        <f t="shared" si="495"/>
        <v>METALDET1-LINE 13</v>
      </c>
      <c r="AI3162">
        <f>IF(I3162="violation",COUNTIF($AH$1:AH3162,AH3162),0)</f>
        <v>1099</v>
      </c>
      <c r="AJ3162" t="str">
        <f t="shared" si="496"/>
        <v>violation-METALDET1</v>
      </c>
      <c r="AK3162">
        <f>IF(I3162="violation",COUNTIF($AJ$1:AJ3162,AJ3162),FALSE)</f>
        <v>2677</v>
      </c>
      <c r="AL3162">
        <f t="shared" si="497"/>
        <v>0</v>
      </c>
      <c r="AM3162">
        <f t="shared" si="498"/>
        <v>3</v>
      </c>
      <c r="AN3162" t="str">
        <f t="shared" si="499"/>
        <v>ALERT! 3 Violation founded @METALDET1</v>
      </c>
    </row>
    <row r="3163" spans="1:40">
      <c r="A3163" t="s">
        <v>120</v>
      </c>
      <c r="B3163" t="s">
        <v>121</v>
      </c>
      <c r="C3163" t="s">
        <v>1633</v>
      </c>
      <c r="D3163" t="s">
        <v>129</v>
      </c>
      <c r="E3163">
        <v>1</v>
      </c>
      <c r="G3163" t="s">
        <v>130</v>
      </c>
      <c r="I3163" t="s">
        <v>125</v>
      </c>
      <c r="Z3163" t="str">
        <f>IFERROR(MID(AA3163,FIND("-",H3163,1)+1,20),_xlfn.IFNA(VLOOKUP(F3163&amp;"-"&amp;AA3163,Ref_Kontak!$A:$E,4,FALSE),Ref_Kontak!$H$2))</f>
        <v>628999007703</v>
      </c>
      <c r="AA3163" t="str">
        <f t="shared" si="490"/>
        <v/>
      </c>
      <c r="AB3163" t="str">
        <f t="shared" si="491"/>
        <v/>
      </c>
      <c r="AC3163" t="str">
        <f t="shared" si="492"/>
        <v>628999007703</v>
      </c>
      <c r="AD3163" t="str">
        <f t="shared" si="493"/>
        <v>Halo+,+Visual+AI+5S+mendeteksi+Violation%3A+METALDET1-LINE+8</v>
      </c>
      <c r="AE3163" t="str">
        <f t="shared" si="494"/>
        <v>https://web.whatsapp.com/send/?phone=628999007703&amp;text=Halo+,+Visual+AI+5S+mendeteksi+Violation%3A+METALDET1-LINE+8&amp;type=phone_number&amp;app_absent=0</v>
      </c>
      <c r="AF3163" t="b">
        <f>IF(ISNA(VLOOKUP(D3163&amp;"-"&amp;AB3163, Ref_Kontak!$A:$E, 4, FALSE)), FALSE, TRUE)</f>
        <v>0</v>
      </c>
      <c r="AG3163" t="str">
        <f>_xlfn.IFNA(VLOOKUP(Z3163,Ref_Kontak!H:H,1,FALSE),"FALSE")</f>
        <v>628999007703</v>
      </c>
      <c r="AH3163" t="str">
        <f t="shared" si="495"/>
        <v>METALDET1-LINE 8</v>
      </c>
      <c r="AI3163">
        <f>IF(I3163="violation",COUNTIF($AH$1:AH3163,AH3163),0)</f>
        <v>1295</v>
      </c>
      <c r="AJ3163" t="str">
        <f t="shared" si="496"/>
        <v>violation-METALDET1</v>
      </c>
      <c r="AK3163">
        <f>IF(I3163="violation",COUNTIF($AJ$1:AJ3163,AJ3163),FALSE)</f>
        <v>2678</v>
      </c>
      <c r="AL3163">
        <f t="shared" si="497"/>
        <v>0</v>
      </c>
      <c r="AM3163">
        <f t="shared" si="498"/>
        <v>3</v>
      </c>
      <c r="AN3163" t="str">
        <f t="shared" si="499"/>
        <v>ALERT! 3 Violation founded @METALDET1</v>
      </c>
    </row>
    <row r="3164" spans="1:40">
      <c r="A3164" t="s">
        <v>120</v>
      </c>
      <c r="B3164" t="s">
        <v>121</v>
      </c>
      <c r="C3164" t="s">
        <v>1633</v>
      </c>
      <c r="D3164" t="s">
        <v>52</v>
      </c>
      <c r="E3164">
        <v>1</v>
      </c>
      <c r="G3164" t="s">
        <v>130</v>
      </c>
      <c r="I3164" t="s">
        <v>125</v>
      </c>
      <c r="Z3164" t="str">
        <f>IFERROR(MID(AA3164,FIND("-",H3164,1)+1,20),_xlfn.IFNA(VLOOKUP(F3164&amp;"-"&amp;AA3164,Ref_Kontak!$A:$E,4,FALSE),Ref_Kontak!$H$2))</f>
        <v>628999007703</v>
      </c>
      <c r="AA3164" t="str">
        <f t="shared" si="490"/>
        <v/>
      </c>
      <c r="AB3164" t="str">
        <f t="shared" si="491"/>
        <v/>
      </c>
      <c r="AC3164" t="str">
        <f t="shared" si="492"/>
        <v>628999007703</v>
      </c>
      <c r="AD3164" t="str">
        <f t="shared" si="493"/>
        <v>Halo+,+Visual+AI+5S+mendeteksi+Violation%3A+METALDET1-LINE+14</v>
      </c>
      <c r="AE3164" t="str">
        <f t="shared" si="494"/>
        <v>https://web.whatsapp.com/send/?phone=628999007703&amp;text=Halo+,+Visual+AI+5S+mendeteksi+Violation%3A+METALDET1-LINE+14&amp;type=phone_number&amp;app_absent=0</v>
      </c>
      <c r="AF3164" t="b">
        <f>IF(ISNA(VLOOKUP(D3164&amp;"-"&amp;AB3164, Ref_Kontak!$A:$E, 4, FALSE)), FALSE, TRUE)</f>
        <v>0</v>
      </c>
      <c r="AG3164" t="str">
        <f>_xlfn.IFNA(VLOOKUP(Z3164,Ref_Kontak!H:H,1,FALSE),"FALSE")</f>
        <v>628999007703</v>
      </c>
      <c r="AH3164" t="str">
        <f t="shared" si="495"/>
        <v>METALDET1-LINE 14</v>
      </c>
      <c r="AI3164">
        <f>IF(I3164="violation",COUNTIF($AH$1:AH3164,AH3164),0)</f>
        <v>286</v>
      </c>
      <c r="AJ3164" t="str">
        <f t="shared" si="496"/>
        <v>violation-METALDET1</v>
      </c>
      <c r="AK3164">
        <f>IF(I3164="violation",COUNTIF($AJ$1:AJ3164,AJ3164),FALSE)</f>
        <v>2679</v>
      </c>
      <c r="AL3164">
        <f t="shared" si="497"/>
        <v>0</v>
      </c>
      <c r="AM3164">
        <f t="shared" si="498"/>
        <v>3</v>
      </c>
      <c r="AN3164" t="str">
        <f t="shared" si="499"/>
        <v>ALERT! 3 Violation founded @METALDET1</v>
      </c>
    </row>
    <row r="3165" spans="1:40">
      <c r="A3165" t="s">
        <v>120</v>
      </c>
      <c r="B3165" t="s">
        <v>121</v>
      </c>
      <c r="C3165" t="s">
        <v>1633</v>
      </c>
      <c r="D3165" t="s">
        <v>589</v>
      </c>
      <c r="E3165">
        <v>1</v>
      </c>
      <c r="G3165" t="s">
        <v>130</v>
      </c>
      <c r="I3165" t="s">
        <v>125</v>
      </c>
      <c r="Z3165" t="str">
        <f>IFERROR(MID(AA3165,FIND("-",H3165,1)+1,20),_xlfn.IFNA(VLOOKUP(F3165&amp;"-"&amp;AA3165,Ref_Kontak!$A:$E,4,FALSE),Ref_Kontak!$H$2))</f>
        <v>628999007703</v>
      </c>
      <c r="AA3165" t="str">
        <f t="shared" si="490"/>
        <v/>
      </c>
      <c r="AB3165" t="str">
        <f t="shared" si="491"/>
        <v/>
      </c>
      <c r="AC3165" t="str">
        <f t="shared" si="492"/>
        <v>628999007703</v>
      </c>
      <c r="AD3165" t="str">
        <f t="shared" si="493"/>
        <v>Halo+,+Visual+AI+5S+mendeteksi+Violation%3A+METALDET1-LINE+13</v>
      </c>
      <c r="AE3165" t="str">
        <f t="shared" si="494"/>
        <v>https://web.whatsapp.com/send/?phone=628999007703&amp;text=Halo+,+Visual+AI+5S+mendeteksi+Violation%3A+METALDET1-LINE+13&amp;type=phone_number&amp;app_absent=0</v>
      </c>
      <c r="AF3165" t="b">
        <f>IF(ISNA(VLOOKUP(D3165&amp;"-"&amp;AB3165, Ref_Kontak!$A:$E, 4, FALSE)), FALSE, TRUE)</f>
        <v>0</v>
      </c>
      <c r="AG3165" t="str">
        <f>_xlfn.IFNA(VLOOKUP(Z3165,Ref_Kontak!H:H,1,FALSE),"FALSE")</f>
        <v>628999007703</v>
      </c>
      <c r="AH3165" t="str">
        <f t="shared" si="495"/>
        <v>METALDET1-LINE 13</v>
      </c>
      <c r="AI3165">
        <f>IF(I3165="violation",COUNTIF($AH$1:AH3165,AH3165),0)</f>
        <v>1100</v>
      </c>
      <c r="AJ3165" t="str">
        <f t="shared" si="496"/>
        <v>violation-METALDET1</v>
      </c>
      <c r="AK3165">
        <f>IF(I3165="violation",COUNTIF($AJ$1:AJ3165,AJ3165),FALSE)</f>
        <v>2680</v>
      </c>
      <c r="AL3165">
        <f t="shared" si="497"/>
        <v>0</v>
      </c>
      <c r="AM3165">
        <f t="shared" si="498"/>
        <v>3</v>
      </c>
      <c r="AN3165" t="str">
        <f t="shared" si="499"/>
        <v>ALERT! 3 Violation founded @METALDET1</v>
      </c>
    </row>
    <row r="3166" spans="1:40">
      <c r="A3166" t="s">
        <v>120</v>
      </c>
      <c r="B3166" t="s">
        <v>121</v>
      </c>
      <c r="C3166" t="s">
        <v>1633</v>
      </c>
      <c r="D3166" t="s">
        <v>52</v>
      </c>
      <c r="E3166">
        <v>1</v>
      </c>
      <c r="G3166" t="s">
        <v>130</v>
      </c>
      <c r="I3166" t="s">
        <v>125</v>
      </c>
      <c r="Z3166" t="str">
        <f>IFERROR(MID(AA3166,FIND("-",H3166,1)+1,20),_xlfn.IFNA(VLOOKUP(F3166&amp;"-"&amp;AA3166,Ref_Kontak!$A:$E,4,FALSE),Ref_Kontak!$H$2))</f>
        <v>628999007703</v>
      </c>
      <c r="AA3166" t="str">
        <f t="shared" si="490"/>
        <v/>
      </c>
      <c r="AB3166" t="str">
        <f t="shared" si="491"/>
        <v/>
      </c>
      <c r="AC3166" t="str">
        <f t="shared" si="492"/>
        <v>628999007703</v>
      </c>
      <c r="AD3166" t="str">
        <f t="shared" si="493"/>
        <v>Halo+,+Visual+AI+5S+mendeteksi+Violation%3A+METALDET1-LINE+14</v>
      </c>
      <c r="AE3166" t="str">
        <f t="shared" si="494"/>
        <v>https://web.whatsapp.com/send/?phone=628999007703&amp;text=Halo+,+Visual+AI+5S+mendeteksi+Violation%3A+METALDET1-LINE+14&amp;type=phone_number&amp;app_absent=0</v>
      </c>
      <c r="AF3166" t="b">
        <f>IF(ISNA(VLOOKUP(D3166&amp;"-"&amp;AB3166, Ref_Kontak!$A:$E, 4, FALSE)), FALSE, TRUE)</f>
        <v>0</v>
      </c>
      <c r="AG3166" t="str">
        <f>_xlfn.IFNA(VLOOKUP(Z3166,Ref_Kontak!H:H,1,FALSE),"FALSE")</f>
        <v>628999007703</v>
      </c>
      <c r="AH3166" t="str">
        <f t="shared" si="495"/>
        <v>METALDET1-LINE 14</v>
      </c>
      <c r="AI3166">
        <f>IF(I3166="violation",COUNTIF($AH$1:AH3166,AH3166),0)</f>
        <v>287</v>
      </c>
      <c r="AJ3166" t="str">
        <f t="shared" si="496"/>
        <v>violation-METALDET1</v>
      </c>
      <c r="AK3166">
        <f>IF(I3166="violation",COUNTIF($AJ$1:AJ3166,AJ3166),FALSE)</f>
        <v>2681</v>
      </c>
      <c r="AL3166">
        <f t="shared" si="497"/>
        <v>0</v>
      </c>
      <c r="AM3166">
        <f t="shared" si="498"/>
        <v>3</v>
      </c>
      <c r="AN3166" t="str">
        <f t="shared" si="499"/>
        <v>ALERT! 3 Violation founded @METALDET1</v>
      </c>
    </row>
    <row r="3167" spans="1:40">
      <c r="A3167" t="s">
        <v>120</v>
      </c>
      <c r="B3167" t="s">
        <v>121</v>
      </c>
      <c r="C3167" t="s">
        <v>1634</v>
      </c>
      <c r="D3167" t="s">
        <v>129</v>
      </c>
      <c r="E3167">
        <v>1</v>
      </c>
      <c r="G3167" t="s">
        <v>130</v>
      </c>
      <c r="I3167" t="s">
        <v>125</v>
      </c>
      <c r="Z3167" t="str">
        <f>IFERROR(MID(AA3167,FIND("-",H3167,1)+1,20),_xlfn.IFNA(VLOOKUP(F3167&amp;"-"&amp;AA3167,Ref_Kontak!$A:$E,4,FALSE),Ref_Kontak!$H$2))</f>
        <v>628999007703</v>
      </c>
      <c r="AA3167" t="str">
        <f t="shared" si="490"/>
        <v/>
      </c>
      <c r="AB3167" t="str">
        <f t="shared" si="491"/>
        <v/>
      </c>
      <c r="AC3167" t="str">
        <f t="shared" si="492"/>
        <v>628999007703</v>
      </c>
      <c r="AD3167" t="str">
        <f t="shared" si="493"/>
        <v>Halo+,+Visual+AI+5S+mendeteksi+Violation%3A+METALDET1-LINE+8</v>
      </c>
      <c r="AE3167" t="str">
        <f t="shared" si="494"/>
        <v>https://web.whatsapp.com/send/?phone=628999007703&amp;text=Halo+,+Visual+AI+5S+mendeteksi+Violation%3A+METALDET1-LINE+8&amp;type=phone_number&amp;app_absent=0</v>
      </c>
      <c r="AF3167" t="b">
        <f>IF(ISNA(VLOOKUP(D3167&amp;"-"&amp;AB3167, Ref_Kontak!$A:$E, 4, FALSE)), FALSE, TRUE)</f>
        <v>0</v>
      </c>
      <c r="AG3167" t="str">
        <f>_xlfn.IFNA(VLOOKUP(Z3167,Ref_Kontak!H:H,1,FALSE),"FALSE")</f>
        <v>628999007703</v>
      </c>
      <c r="AH3167" t="str">
        <f t="shared" si="495"/>
        <v>METALDET1-LINE 8</v>
      </c>
      <c r="AI3167">
        <f>IF(I3167="violation",COUNTIF($AH$1:AH3167,AH3167),0)</f>
        <v>1296</v>
      </c>
      <c r="AJ3167" t="str">
        <f t="shared" si="496"/>
        <v>violation-METALDET1</v>
      </c>
      <c r="AK3167">
        <f>IF(I3167="violation",COUNTIF($AJ$1:AJ3167,AJ3167),FALSE)</f>
        <v>2682</v>
      </c>
      <c r="AL3167">
        <f t="shared" si="497"/>
        <v>0</v>
      </c>
      <c r="AM3167">
        <f t="shared" si="498"/>
        <v>3</v>
      </c>
      <c r="AN3167" t="str">
        <f t="shared" si="499"/>
        <v>ALERT! 3 Violation founded @METALDET1</v>
      </c>
    </row>
    <row r="3168" spans="1:40">
      <c r="A3168" t="s">
        <v>120</v>
      </c>
      <c r="B3168" t="s">
        <v>121</v>
      </c>
      <c r="C3168" t="s">
        <v>1635</v>
      </c>
      <c r="D3168" t="s">
        <v>589</v>
      </c>
      <c r="E3168">
        <v>1</v>
      </c>
      <c r="G3168" t="s">
        <v>130</v>
      </c>
      <c r="I3168" t="s">
        <v>125</v>
      </c>
      <c r="Z3168" t="str">
        <f>IFERROR(MID(AA3168,FIND("-",H3168,1)+1,20),_xlfn.IFNA(VLOOKUP(F3168&amp;"-"&amp;AA3168,Ref_Kontak!$A:$E,4,FALSE),Ref_Kontak!$H$2))</f>
        <v>628999007703</v>
      </c>
      <c r="AA3168" t="str">
        <f t="shared" si="490"/>
        <v/>
      </c>
      <c r="AB3168" t="str">
        <f t="shared" si="491"/>
        <v/>
      </c>
      <c r="AC3168" t="str">
        <f t="shared" si="492"/>
        <v>628999007703</v>
      </c>
      <c r="AD3168" t="str">
        <f t="shared" si="493"/>
        <v>Halo+,+Visual+AI+5S+mendeteksi+Violation%3A+METALDET1-LINE+13</v>
      </c>
      <c r="AE3168" t="str">
        <f t="shared" si="494"/>
        <v>https://web.whatsapp.com/send/?phone=628999007703&amp;text=Halo+,+Visual+AI+5S+mendeteksi+Violation%3A+METALDET1-LINE+13&amp;type=phone_number&amp;app_absent=0</v>
      </c>
      <c r="AF3168" t="b">
        <f>IF(ISNA(VLOOKUP(D3168&amp;"-"&amp;AB3168, Ref_Kontak!$A:$E, 4, FALSE)), FALSE, TRUE)</f>
        <v>0</v>
      </c>
      <c r="AG3168" t="str">
        <f>_xlfn.IFNA(VLOOKUP(Z3168,Ref_Kontak!H:H,1,FALSE),"FALSE")</f>
        <v>628999007703</v>
      </c>
      <c r="AH3168" t="str">
        <f t="shared" si="495"/>
        <v>METALDET1-LINE 13</v>
      </c>
      <c r="AI3168">
        <f>IF(I3168="violation",COUNTIF($AH$1:AH3168,AH3168),0)</f>
        <v>1101</v>
      </c>
      <c r="AJ3168" t="str">
        <f t="shared" si="496"/>
        <v>violation-METALDET1</v>
      </c>
      <c r="AK3168">
        <f>IF(I3168="violation",COUNTIF($AJ$1:AJ3168,AJ3168),FALSE)</f>
        <v>2683</v>
      </c>
      <c r="AL3168">
        <f t="shared" si="497"/>
        <v>0</v>
      </c>
      <c r="AM3168">
        <f t="shared" si="498"/>
        <v>3</v>
      </c>
      <c r="AN3168" t="str">
        <f t="shared" si="499"/>
        <v>ALERT! 3 Violation founded @METALDET1</v>
      </c>
    </row>
    <row r="3169" spans="1:40">
      <c r="A3169" t="s">
        <v>120</v>
      </c>
      <c r="B3169" t="s">
        <v>121</v>
      </c>
      <c r="C3169" t="s">
        <v>1635</v>
      </c>
      <c r="D3169" t="s">
        <v>129</v>
      </c>
      <c r="E3169">
        <v>1</v>
      </c>
      <c r="G3169" t="s">
        <v>130</v>
      </c>
      <c r="I3169" t="s">
        <v>125</v>
      </c>
      <c r="Z3169" t="str">
        <f>IFERROR(MID(AA3169,FIND("-",H3169,1)+1,20),_xlfn.IFNA(VLOOKUP(F3169&amp;"-"&amp;AA3169,Ref_Kontak!$A:$E,4,FALSE),Ref_Kontak!$H$2))</f>
        <v>628999007703</v>
      </c>
      <c r="AA3169" t="str">
        <f t="shared" si="490"/>
        <v/>
      </c>
      <c r="AB3169" t="str">
        <f t="shared" si="491"/>
        <v/>
      </c>
      <c r="AC3169" t="str">
        <f t="shared" si="492"/>
        <v>628999007703</v>
      </c>
      <c r="AD3169" t="str">
        <f t="shared" si="493"/>
        <v>Halo+,+Visual+AI+5S+mendeteksi+Violation%3A+METALDET1-LINE+8</v>
      </c>
      <c r="AE3169" t="str">
        <f t="shared" si="494"/>
        <v>https://web.whatsapp.com/send/?phone=628999007703&amp;text=Halo+,+Visual+AI+5S+mendeteksi+Violation%3A+METALDET1-LINE+8&amp;type=phone_number&amp;app_absent=0</v>
      </c>
      <c r="AF3169" t="b">
        <f>IF(ISNA(VLOOKUP(D3169&amp;"-"&amp;AB3169, Ref_Kontak!$A:$E, 4, FALSE)), FALSE, TRUE)</f>
        <v>0</v>
      </c>
      <c r="AG3169" t="str">
        <f>_xlfn.IFNA(VLOOKUP(Z3169,Ref_Kontak!H:H,1,FALSE),"FALSE")</f>
        <v>628999007703</v>
      </c>
      <c r="AH3169" t="str">
        <f t="shared" si="495"/>
        <v>METALDET1-LINE 8</v>
      </c>
      <c r="AI3169">
        <f>IF(I3169="violation",COUNTIF($AH$1:AH3169,AH3169),0)</f>
        <v>1297</v>
      </c>
      <c r="AJ3169" t="str">
        <f t="shared" si="496"/>
        <v>violation-METALDET1</v>
      </c>
      <c r="AK3169">
        <f>IF(I3169="violation",COUNTIF($AJ$1:AJ3169,AJ3169),FALSE)</f>
        <v>2684</v>
      </c>
      <c r="AL3169">
        <f t="shared" si="497"/>
        <v>0</v>
      </c>
      <c r="AM3169">
        <f t="shared" si="498"/>
        <v>3</v>
      </c>
      <c r="AN3169" t="str">
        <f t="shared" si="499"/>
        <v>ALERT! 3 Violation founded @METALDET1</v>
      </c>
    </row>
    <row r="3170" spans="1:40">
      <c r="A3170" t="s">
        <v>120</v>
      </c>
      <c r="B3170" t="s">
        <v>121</v>
      </c>
      <c r="C3170" t="s">
        <v>1635</v>
      </c>
      <c r="D3170" t="s">
        <v>52</v>
      </c>
      <c r="E3170">
        <v>1</v>
      </c>
      <c r="G3170" t="s">
        <v>130</v>
      </c>
      <c r="I3170" t="s">
        <v>125</v>
      </c>
      <c r="Z3170" t="str">
        <f>IFERROR(MID(AA3170,FIND("-",H3170,1)+1,20),_xlfn.IFNA(VLOOKUP(F3170&amp;"-"&amp;AA3170,Ref_Kontak!$A:$E,4,FALSE),Ref_Kontak!$H$2))</f>
        <v>628999007703</v>
      </c>
      <c r="AA3170" t="str">
        <f t="shared" si="490"/>
        <v/>
      </c>
      <c r="AB3170" t="str">
        <f t="shared" si="491"/>
        <v/>
      </c>
      <c r="AC3170" t="str">
        <f t="shared" si="492"/>
        <v>628999007703</v>
      </c>
      <c r="AD3170" t="str">
        <f t="shared" si="493"/>
        <v>Halo+,+Visual+AI+5S+mendeteksi+Violation%3A+METALDET1-LINE+14</v>
      </c>
      <c r="AE3170" t="str">
        <f t="shared" si="494"/>
        <v>https://web.whatsapp.com/send/?phone=628999007703&amp;text=Halo+,+Visual+AI+5S+mendeteksi+Violation%3A+METALDET1-LINE+14&amp;type=phone_number&amp;app_absent=0</v>
      </c>
      <c r="AF3170" t="b">
        <f>IF(ISNA(VLOOKUP(D3170&amp;"-"&amp;AB3170, Ref_Kontak!$A:$E, 4, FALSE)), FALSE, TRUE)</f>
        <v>0</v>
      </c>
      <c r="AG3170" t="str">
        <f>_xlfn.IFNA(VLOOKUP(Z3170,Ref_Kontak!H:H,1,FALSE),"FALSE")</f>
        <v>628999007703</v>
      </c>
      <c r="AH3170" t="str">
        <f t="shared" si="495"/>
        <v>METALDET1-LINE 14</v>
      </c>
      <c r="AI3170">
        <f>IF(I3170="violation",COUNTIF($AH$1:AH3170,AH3170),0)</f>
        <v>288</v>
      </c>
      <c r="AJ3170" t="str">
        <f t="shared" si="496"/>
        <v>violation-METALDET1</v>
      </c>
      <c r="AK3170">
        <f>IF(I3170="violation",COUNTIF($AJ$1:AJ3170,AJ3170),FALSE)</f>
        <v>2685</v>
      </c>
      <c r="AL3170">
        <f t="shared" si="497"/>
        <v>0</v>
      </c>
      <c r="AM3170">
        <f t="shared" si="498"/>
        <v>3</v>
      </c>
      <c r="AN3170" t="str">
        <f t="shared" si="499"/>
        <v>ALERT! 3 Violation founded @METALDET1</v>
      </c>
    </row>
    <row r="3171" spans="1:40">
      <c r="A3171" t="s">
        <v>120</v>
      </c>
      <c r="B3171" t="s">
        <v>121</v>
      </c>
      <c r="C3171" t="s">
        <v>1635</v>
      </c>
      <c r="D3171" t="s">
        <v>589</v>
      </c>
      <c r="E3171">
        <v>1</v>
      </c>
      <c r="G3171" t="s">
        <v>130</v>
      </c>
      <c r="I3171" t="s">
        <v>125</v>
      </c>
      <c r="Z3171" t="str">
        <f>IFERROR(MID(AA3171,FIND("-",H3171,1)+1,20),_xlfn.IFNA(VLOOKUP(F3171&amp;"-"&amp;AA3171,Ref_Kontak!$A:$E,4,FALSE),Ref_Kontak!$H$2))</f>
        <v>628999007703</v>
      </c>
      <c r="AA3171" t="str">
        <f t="shared" si="490"/>
        <v/>
      </c>
      <c r="AB3171" t="str">
        <f t="shared" si="491"/>
        <v/>
      </c>
      <c r="AC3171" t="str">
        <f t="shared" si="492"/>
        <v>628999007703</v>
      </c>
      <c r="AD3171" t="str">
        <f t="shared" si="493"/>
        <v>Halo+,+Visual+AI+5S+mendeteksi+Violation%3A+METALDET1-LINE+13</v>
      </c>
      <c r="AE3171" t="str">
        <f t="shared" si="494"/>
        <v>https://web.whatsapp.com/send/?phone=628999007703&amp;text=Halo+,+Visual+AI+5S+mendeteksi+Violation%3A+METALDET1-LINE+13&amp;type=phone_number&amp;app_absent=0</v>
      </c>
      <c r="AF3171" t="b">
        <f>IF(ISNA(VLOOKUP(D3171&amp;"-"&amp;AB3171, Ref_Kontak!$A:$E, 4, FALSE)), FALSE, TRUE)</f>
        <v>0</v>
      </c>
      <c r="AG3171" t="str">
        <f>_xlfn.IFNA(VLOOKUP(Z3171,Ref_Kontak!H:H,1,FALSE),"FALSE")</f>
        <v>628999007703</v>
      </c>
      <c r="AH3171" t="str">
        <f t="shared" si="495"/>
        <v>METALDET1-LINE 13</v>
      </c>
      <c r="AI3171">
        <f>IF(I3171="violation",COUNTIF($AH$1:AH3171,AH3171),0)</f>
        <v>1102</v>
      </c>
      <c r="AJ3171" t="str">
        <f t="shared" si="496"/>
        <v>violation-METALDET1</v>
      </c>
      <c r="AK3171">
        <f>IF(I3171="violation",COUNTIF($AJ$1:AJ3171,AJ3171),FALSE)</f>
        <v>2686</v>
      </c>
      <c r="AL3171">
        <f t="shared" si="497"/>
        <v>0</v>
      </c>
      <c r="AM3171">
        <f t="shared" si="498"/>
        <v>3</v>
      </c>
      <c r="AN3171" t="str">
        <f t="shared" si="499"/>
        <v>ALERT! 3 Violation founded @METALDET1</v>
      </c>
    </row>
    <row r="3172" spans="1:40">
      <c r="A3172" t="s">
        <v>120</v>
      </c>
      <c r="B3172" t="s">
        <v>121</v>
      </c>
      <c r="C3172" t="s">
        <v>1635</v>
      </c>
      <c r="D3172" t="s">
        <v>52</v>
      </c>
      <c r="E3172">
        <v>1</v>
      </c>
      <c r="G3172" t="s">
        <v>130</v>
      </c>
      <c r="I3172" t="s">
        <v>125</v>
      </c>
      <c r="Z3172" t="str">
        <f>IFERROR(MID(AA3172,FIND("-",H3172,1)+1,20),_xlfn.IFNA(VLOOKUP(F3172&amp;"-"&amp;AA3172,Ref_Kontak!$A:$E,4,FALSE),Ref_Kontak!$H$2))</f>
        <v>628999007703</v>
      </c>
      <c r="AA3172" t="str">
        <f t="shared" si="490"/>
        <v/>
      </c>
      <c r="AB3172" t="str">
        <f t="shared" si="491"/>
        <v/>
      </c>
      <c r="AC3172" t="str">
        <f t="shared" si="492"/>
        <v>628999007703</v>
      </c>
      <c r="AD3172" t="str">
        <f t="shared" si="493"/>
        <v>Halo+,+Visual+AI+5S+mendeteksi+Violation%3A+METALDET1-LINE+14</v>
      </c>
      <c r="AE3172" t="str">
        <f t="shared" si="494"/>
        <v>https://web.whatsapp.com/send/?phone=628999007703&amp;text=Halo+,+Visual+AI+5S+mendeteksi+Violation%3A+METALDET1-LINE+14&amp;type=phone_number&amp;app_absent=0</v>
      </c>
      <c r="AF3172" t="b">
        <f>IF(ISNA(VLOOKUP(D3172&amp;"-"&amp;AB3172, Ref_Kontak!$A:$E, 4, FALSE)), FALSE, TRUE)</f>
        <v>0</v>
      </c>
      <c r="AG3172" t="str">
        <f>_xlfn.IFNA(VLOOKUP(Z3172,Ref_Kontak!H:H,1,FALSE),"FALSE")</f>
        <v>628999007703</v>
      </c>
      <c r="AH3172" t="str">
        <f t="shared" si="495"/>
        <v>METALDET1-LINE 14</v>
      </c>
      <c r="AI3172">
        <f>IF(I3172="violation",COUNTIF($AH$1:AH3172,AH3172),0)</f>
        <v>289</v>
      </c>
      <c r="AJ3172" t="str">
        <f t="shared" si="496"/>
        <v>violation-METALDET1</v>
      </c>
      <c r="AK3172">
        <f>IF(I3172="violation",COUNTIF($AJ$1:AJ3172,AJ3172),FALSE)</f>
        <v>2687</v>
      </c>
      <c r="AL3172">
        <f t="shared" si="497"/>
        <v>0</v>
      </c>
      <c r="AM3172">
        <f t="shared" si="498"/>
        <v>3</v>
      </c>
      <c r="AN3172" t="str">
        <f t="shared" si="499"/>
        <v>ALERT! 3 Violation founded @METALDET1</v>
      </c>
    </row>
    <row r="3173" spans="1:40">
      <c r="A3173" t="s">
        <v>120</v>
      </c>
      <c r="B3173" t="s">
        <v>121</v>
      </c>
      <c r="C3173" t="s">
        <v>1636</v>
      </c>
      <c r="D3173" t="s">
        <v>129</v>
      </c>
      <c r="E3173">
        <v>1</v>
      </c>
      <c r="G3173" t="s">
        <v>130</v>
      </c>
      <c r="I3173" t="s">
        <v>125</v>
      </c>
      <c r="Z3173" t="str">
        <f>IFERROR(MID(AA3173,FIND("-",H3173,1)+1,20),_xlfn.IFNA(VLOOKUP(F3173&amp;"-"&amp;AA3173,Ref_Kontak!$A:$E,4,FALSE),Ref_Kontak!$H$2))</f>
        <v>628999007703</v>
      </c>
      <c r="AA3173" t="str">
        <f t="shared" si="490"/>
        <v/>
      </c>
      <c r="AB3173" t="str">
        <f t="shared" si="491"/>
        <v/>
      </c>
      <c r="AC3173" t="str">
        <f t="shared" si="492"/>
        <v>628999007703</v>
      </c>
      <c r="AD3173" t="str">
        <f t="shared" si="493"/>
        <v>Halo+,+Visual+AI+5S+mendeteksi+Violation%3A+METALDET1-LINE+8</v>
      </c>
      <c r="AE3173" t="str">
        <f t="shared" si="494"/>
        <v>https://web.whatsapp.com/send/?phone=628999007703&amp;text=Halo+,+Visual+AI+5S+mendeteksi+Violation%3A+METALDET1-LINE+8&amp;type=phone_number&amp;app_absent=0</v>
      </c>
      <c r="AF3173" t="b">
        <f>IF(ISNA(VLOOKUP(D3173&amp;"-"&amp;AB3173, Ref_Kontak!$A:$E, 4, FALSE)), FALSE, TRUE)</f>
        <v>0</v>
      </c>
      <c r="AG3173" t="str">
        <f>_xlfn.IFNA(VLOOKUP(Z3173,Ref_Kontak!H:H,1,FALSE),"FALSE")</f>
        <v>628999007703</v>
      </c>
      <c r="AH3173" t="str">
        <f t="shared" si="495"/>
        <v>METALDET1-LINE 8</v>
      </c>
      <c r="AI3173">
        <f>IF(I3173="violation",COUNTIF($AH$1:AH3173,AH3173),0)</f>
        <v>1298</v>
      </c>
      <c r="AJ3173" t="str">
        <f t="shared" si="496"/>
        <v>violation-METALDET1</v>
      </c>
      <c r="AK3173">
        <f>IF(I3173="violation",COUNTIF($AJ$1:AJ3173,AJ3173),FALSE)</f>
        <v>2688</v>
      </c>
      <c r="AL3173">
        <f t="shared" si="497"/>
        <v>0</v>
      </c>
      <c r="AM3173">
        <f t="shared" si="498"/>
        <v>3</v>
      </c>
      <c r="AN3173" t="str">
        <f t="shared" si="499"/>
        <v>ALERT! 3 Violation founded @METALDET1</v>
      </c>
    </row>
    <row r="3174" spans="1:40">
      <c r="A3174" t="s">
        <v>120</v>
      </c>
      <c r="B3174" t="s">
        <v>121</v>
      </c>
      <c r="C3174" t="s">
        <v>1636</v>
      </c>
      <c r="D3174" t="s">
        <v>589</v>
      </c>
      <c r="E3174">
        <v>1</v>
      </c>
      <c r="G3174" t="s">
        <v>130</v>
      </c>
      <c r="I3174" t="s">
        <v>125</v>
      </c>
      <c r="Z3174" t="str">
        <f>IFERROR(MID(AA3174,FIND("-",H3174,1)+1,20),_xlfn.IFNA(VLOOKUP(F3174&amp;"-"&amp;AA3174,Ref_Kontak!$A:$E,4,FALSE),Ref_Kontak!$H$2))</f>
        <v>628999007703</v>
      </c>
      <c r="AA3174" t="str">
        <f t="shared" si="490"/>
        <v/>
      </c>
      <c r="AB3174" t="str">
        <f t="shared" si="491"/>
        <v/>
      </c>
      <c r="AC3174" t="str">
        <f t="shared" si="492"/>
        <v>628999007703</v>
      </c>
      <c r="AD3174" t="str">
        <f t="shared" si="493"/>
        <v>Halo+,+Visual+AI+5S+mendeteksi+Violation%3A+METALDET1-LINE+13</v>
      </c>
      <c r="AE3174" t="str">
        <f t="shared" si="494"/>
        <v>https://web.whatsapp.com/send/?phone=628999007703&amp;text=Halo+,+Visual+AI+5S+mendeteksi+Violation%3A+METALDET1-LINE+13&amp;type=phone_number&amp;app_absent=0</v>
      </c>
      <c r="AF3174" t="b">
        <f>IF(ISNA(VLOOKUP(D3174&amp;"-"&amp;AB3174, Ref_Kontak!$A:$E, 4, FALSE)), FALSE, TRUE)</f>
        <v>0</v>
      </c>
      <c r="AG3174" t="str">
        <f>_xlfn.IFNA(VLOOKUP(Z3174,Ref_Kontak!H:H,1,FALSE),"FALSE")</f>
        <v>628999007703</v>
      </c>
      <c r="AH3174" t="str">
        <f t="shared" si="495"/>
        <v>METALDET1-LINE 13</v>
      </c>
      <c r="AI3174">
        <f>IF(I3174="violation",COUNTIF($AH$1:AH3174,AH3174),0)</f>
        <v>1103</v>
      </c>
      <c r="AJ3174" t="str">
        <f t="shared" si="496"/>
        <v>violation-METALDET1</v>
      </c>
      <c r="AK3174">
        <f>IF(I3174="violation",COUNTIF($AJ$1:AJ3174,AJ3174),FALSE)</f>
        <v>2689</v>
      </c>
      <c r="AL3174">
        <f t="shared" si="497"/>
        <v>0</v>
      </c>
      <c r="AM3174">
        <f t="shared" si="498"/>
        <v>3</v>
      </c>
      <c r="AN3174" t="str">
        <f t="shared" si="499"/>
        <v>ALERT! 3 Violation founded @METALDET1</v>
      </c>
    </row>
    <row r="3175" spans="1:40">
      <c r="A3175" t="s">
        <v>120</v>
      </c>
      <c r="B3175" t="s">
        <v>121</v>
      </c>
      <c r="C3175" t="s">
        <v>1636</v>
      </c>
      <c r="D3175" t="s">
        <v>52</v>
      </c>
      <c r="E3175">
        <v>1</v>
      </c>
      <c r="G3175" t="s">
        <v>130</v>
      </c>
      <c r="I3175" t="s">
        <v>125</v>
      </c>
      <c r="Z3175" t="str">
        <f>IFERROR(MID(AA3175,FIND("-",H3175,1)+1,20),_xlfn.IFNA(VLOOKUP(F3175&amp;"-"&amp;AA3175,Ref_Kontak!$A:$E,4,FALSE),Ref_Kontak!$H$2))</f>
        <v>628999007703</v>
      </c>
      <c r="AA3175" t="str">
        <f t="shared" si="490"/>
        <v/>
      </c>
      <c r="AB3175" t="str">
        <f t="shared" si="491"/>
        <v/>
      </c>
      <c r="AC3175" t="str">
        <f t="shared" si="492"/>
        <v>628999007703</v>
      </c>
      <c r="AD3175" t="str">
        <f t="shared" si="493"/>
        <v>Halo+,+Visual+AI+5S+mendeteksi+Violation%3A+METALDET1-LINE+14</v>
      </c>
      <c r="AE3175" t="str">
        <f t="shared" si="494"/>
        <v>https://web.whatsapp.com/send/?phone=628999007703&amp;text=Halo+,+Visual+AI+5S+mendeteksi+Violation%3A+METALDET1-LINE+14&amp;type=phone_number&amp;app_absent=0</v>
      </c>
      <c r="AF3175" t="b">
        <f>IF(ISNA(VLOOKUP(D3175&amp;"-"&amp;AB3175, Ref_Kontak!$A:$E, 4, FALSE)), FALSE, TRUE)</f>
        <v>0</v>
      </c>
      <c r="AG3175" t="str">
        <f>_xlfn.IFNA(VLOOKUP(Z3175,Ref_Kontak!H:H,1,FALSE),"FALSE")</f>
        <v>628999007703</v>
      </c>
      <c r="AH3175" t="str">
        <f t="shared" si="495"/>
        <v>METALDET1-LINE 14</v>
      </c>
      <c r="AI3175">
        <f>IF(I3175="violation",COUNTIF($AH$1:AH3175,AH3175),0)</f>
        <v>290</v>
      </c>
      <c r="AJ3175" t="str">
        <f t="shared" si="496"/>
        <v>violation-METALDET1</v>
      </c>
      <c r="AK3175">
        <f>IF(I3175="violation",COUNTIF($AJ$1:AJ3175,AJ3175),FALSE)</f>
        <v>2690</v>
      </c>
      <c r="AL3175">
        <f t="shared" si="497"/>
        <v>0</v>
      </c>
      <c r="AM3175">
        <f t="shared" si="498"/>
        <v>3</v>
      </c>
      <c r="AN3175" t="str">
        <f t="shared" si="499"/>
        <v>ALERT! 3 Violation founded @METALDET1</v>
      </c>
    </row>
    <row r="3176" spans="1:40">
      <c r="A3176" t="s">
        <v>120</v>
      </c>
      <c r="B3176" t="s">
        <v>121</v>
      </c>
      <c r="C3176" t="s">
        <v>1637</v>
      </c>
      <c r="D3176" t="s">
        <v>129</v>
      </c>
      <c r="E3176">
        <v>1</v>
      </c>
      <c r="G3176" t="s">
        <v>130</v>
      </c>
      <c r="I3176" t="s">
        <v>125</v>
      </c>
      <c r="Z3176" t="str">
        <f>IFERROR(MID(AA3176,FIND("-",H3176,1)+1,20),_xlfn.IFNA(VLOOKUP(F3176&amp;"-"&amp;AA3176,Ref_Kontak!$A:$E,4,FALSE),Ref_Kontak!$H$2))</f>
        <v>628999007703</v>
      </c>
      <c r="AA3176" t="str">
        <f t="shared" si="490"/>
        <v/>
      </c>
      <c r="AB3176" t="str">
        <f t="shared" si="491"/>
        <v/>
      </c>
      <c r="AC3176" t="str">
        <f t="shared" si="492"/>
        <v>628999007703</v>
      </c>
      <c r="AD3176" t="str">
        <f t="shared" si="493"/>
        <v>Halo+,+Visual+AI+5S+mendeteksi+Violation%3A+METALDET1-LINE+8</v>
      </c>
      <c r="AE3176" t="str">
        <f t="shared" si="494"/>
        <v>https://web.whatsapp.com/send/?phone=628999007703&amp;text=Halo+,+Visual+AI+5S+mendeteksi+Violation%3A+METALDET1-LINE+8&amp;type=phone_number&amp;app_absent=0</v>
      </c>
      <c r="AF3176" t="b">
        <f>IF(ISNA(VLOOKUP(D3176&amp;"-"&amp;AB3176, Ref_Kontak!$A:$E, 4, FALSE)), FALSE, TRUE)</f>
        <v>0</v>
      </c>
      <c r="AG3176" t="str">
        <f>_xlfn.IFNA(VLOOKUP(Z3176,Ref_Kontak!H:H,1,FALSE),"FALSE")</f>
        <v>628999007703</v>
      </c>
      <c r="AH3176" t="str">
        <f t="shared" si="495"/>
        <v>METALDET1-LINE 8</v>
      </c>
      <c r="AI3176">
        <f>IF(I3176="violation",COUNTIF($AH$1:AH3176,AH3176),0)</f>
        <v>1299</v>
      </c>
      <c r="AJ3176" t="str">
        <f t="shared" si="496"/>
        <v>violation-METALDET1</v>
      </c>
      <c r="AK3176">
        <f>IF(I3176="violation",COUNTIF($AJ$1:AJ3176,AJ3176),FALSE)</f>
        <v>2691</v>
      </c>
      <c r="AL3176">
        <f t="shared" si="497"/>
        <v>0</v>
      </c>
      <c r="AM3176">
        <f t="shared" si="498"/>
        <v>3</v>
      </c>
      <c r="AN3176" t="str">
        <f t="shared" si="499"/>
        <v>ALERT! 3 Violation founded @METALDET1</v>
      </c>
    </row>
    <row r="3177" spans="1:40">
      <c r="A3177" t="s">
        <v>120</v>
      </c>
      <c r="B3177" t="s">
        <v>121</v>
      </c>
      <c r="C3177" t="s">
        <v>1638</v>
      </c>
      <c r="D3177" t="s">
        <v>589</v>
      </c>
      <c r="E3177">
        <v>1</v>
      </c>
      <c r="G3177" t="s">
        <v>130</v>
      </c>
      <c r="I3177" t="s">
        <v>125</v>
      </c>
      <c r="Z3177" t="str">
        <f>IFERROR(MID(AA3177,FIND("-",H3177,1)+1,20),_xlfn.IFNA(VLOOKUP(F3177&amp;"-"&amp;AA3177,Ref_Kontak!$A:$E,4,FALSE),Ref_Kontak!$H$2))</f>
        <v>628999007703</v>
      </c>
      <c r="AA3177" t="str">
        <f t="shared" si="490"/>
        <v/>
      </c>
      <c r="AB3177" t="str">
        <f t="shared" si="491"/>
        <v/>
      </c>
      <c r="AC3177" t="str">
        <f t="shared" si="492"/>
        <v>628999007703</v>
      </c>
      <c r="AD3177" t="str">
        <f t="shared" si="493"/>
        <v>Halo+,+Visual+AI+5S+mendeteksi+Violation%3A+METALDET1-LINE+13</v>
      </c>
      <c r="AE3177" t="str">
        <f t="shared" si="494"/>
        <v>https://web.whatsapp.com/send/?phone=628999007703&amp;text=Halo+,+Visual+AI+5S+mendeteksi+Violation%3A+METALDET1-LINE+13&amp;type=phone_number&amp;app_absent=0</v>
      </c>
      <c r="AF3177" t="b">
        <f>IF(ISNA(VLOOKUP(D3177&amp;"-"&amp;AB3177, Ref_Kontak!$A:$E, 4, FALSE)), FALSE, TRUE)</f>
        <v>0</v>
      </c>
      <c r="AG3177" t="str">
        <f>_xlfn.IFNA(VLOOKUP(Z3177,Ref_Kontak!H:H,1,FALSE),"FALSE")</f>
        <v>628999007703</v>
      </c>
      <c r="AH3177" t="str">
        <f t="shared" si="495"/>
        <v>METALDET1-LINE 13</v>
      </c>
      <c r="AI3177">
        <f>IF(I3177="violation",COUNTIF($AH$1:AH3177,AH3177),0)</f>
        <v>1104</v>
      </c>
      <c r="AJ3177" t="str">
        <f t="shared" si="496"/>
        <v>violation-METALDET1</v>
      </c>
      <c r="AK3177">
        <f>IF(I3177="violation",COUNTIF($AJ$1:AJ3177,AJ3177),FALSE)</f>
        <v>2692</v>
      </c>
      <c r="AL3177">
        <f t="shared" si="497"/>
        <v>0</v>
      </c>
      <c r="AM3177">
        <f t="shared" si="498"/>
        <v>3</v>
      </c>
      <c r="AN3177" t="str">
        <f t="shared" si="499"/>
        <v>ALERT! 3 Violation founded @METALDET1</v>
      </c>
    </row>
    <row r="3178" spans="1:40">
      <c r="A3178" t="s">
        <v>120</v>
      </c>
      <c r="B3178" t="s">
        <v>121</v>
      </c>
      <c r="C3178" t="s">
        <v>1638</v>
      </c>
      <c r="D3178" t="s">
        <v>129</v>
      </c>
      <c r="E3178">
        <v>1</v>
      </c>
      <c r="G3178" t="s">
        <v>130</v>
      </c>
      <c r="I3178" t="s">
        <v>125</v>
      </c>
      <c r="Z3178" t="str">
        <f>IFERROR(MID(AA3178,FIND("-",H3178,1)+1,20),_xlfn.IFNA(VLOOKUP(F3178&amp;"-"&amp;AA3178,Ref_Kontak!$A:$E,4,FALSE),Ref_Kontak!$H$2))</f>
        <v>628999007703</v>
      </c>
      <c r="AA3178" t="str">
        <f t="shared" si="490"/>
        <v/>
      </c>
      <c r="AB3178" t="str">
        <f t="shared" si="491"/>
        <v/>
      </c>
      <c r="AC3178" t="str">
        <f t="shared" si="492"/>
        <v>628999007703</v>
      </c>
      <c r="AD3178" t="str">
        <f t="shared" si="493"/>
        <v>Halo+,+Visual+AI+5S+mendeteksi+Violation%3A+METALDET1-LINE+8</v>
      </c>
      <c r="AE3178" t="str">
        <f t="shared" si="494"/>
        <v>https://web.whatsapp.com/send/?phone=628999007703&amp;text=Halo+,+Visual+AI+5S+mendeteksi+Violation%3A+METALDET1-LINE+8&amp;type=phone_number&amp;app_absent=0</v>
      </c>
      <c r="AF3178" t="b">
        <f>IF(ISNA(VLOOKUP(D3178&amp;"-"&amp;AB3178, Ref_Kontak!$A:$E, 4, FALSE)), FALSE, TRUE)</f>
        <v>0</v>
      </c>
      <c r="AG3178" t="str">
        <f>_xlfn.IFNA(VLOOKUP(Z3178,Ref_Kontak!H:H,1,FALSE),"FALSE")</f>
        <v>628999007703</v>
      </c>
      <c r="AH3178" t="str">
        <f t="shared" si="495"/>
        <v>METALDET1-LINE 8</v>
      </c>
      <c r="AI3178">
        <f>IF(I3178="violation",COUNTIF($AH$1:AH3178,AH3178),0)</f>
        <v>1300</v>
      </c>
      <c r="AJ3178" t="str">
        <f t="shared" si="496"/>
        <v>violation-METALDET1</v>
      </c>
      <c r="AK3178">
        <f>IF(I3178="violation",COUNTIF($AJ$1:AJ3178,AJ3178),FALSE)</f>
        <v>2693</v>
      </c>
      <c r="AL3178">
        <f t="shared" si="497"/>
        <v>0</v>
      </c>
      <c r="AM3178">
        <f t="shared" si="498"/>
        <v>3</v>
      </c>
      <c r="AN3178" t="str">
        <f t="shared" si="499"/>
        <v>ALERT! 3 Violation founded @METALDET1</v>
      </c>
    </row>
    <row r="3179" spans="1:40">
      <c r="A3179" t="s">
        <v>120</v>
      </c>
      <c r="B3179" t="s">
        <v>121</v>
      </c>
      <c r="C3179" t="s">
        <v>1638</v>
      </c>
      <c r="D3179" t="s">
        <v>52</v>
      </c>
      <c r="E3179">
        <v>1</v>
      </c>
      <c r="G3179" t="s">
        <v>130</v>
      </c>
      <c r="I3179" t="s">
        <v>125</v>
      </c>
      <c r="Z3179" t="str">
        <f>IFERROR(MID(AA3179,FIND("-",H3179,1)+1,20),_xlfn.IFNA(VLOOKUP(F3179&amp;"-"&amp;AA3179,Ref_Kontak!$A:$E,4,FALSE),Ref_Kontak!$H$2))</f>
        <v>628999007703</v>
      </c>
      <c r="AA3179" t="str">
        <f t="shared" si="490"/>
        <v/>
      </c>
      <c r="AB3179" t="str">
        <f t="shared" si="491"/>
        <v/>
      </c>
      <c r="AC3179" t="str">
        <f t="shared" si="492"/>
        <v>628999007703</v>
      </c>
      <c r="AD3179" t="str">
        <f t="shared" si="493"/>
        <v>Halo+,+Visual+AI+5S+mendeteksi+Violation%3A+METALDET1-LINE+14</v>
      </c>
      <c r="AE3179" t="str">
        <f t="shared" si="494"/>
        <v>https://web.whatsapp.com/send/?phone=628999007703&amp;text=Halo+,+Visual+AI+5S+mendeteksi+Violation%3A+METALDET1-LINE+14&amp;type=phone_number&amp;app_absent=0</v>
      </c>
      <c r="AF3179" t="b">
        <f>IF(ISNA(VLOOKUP(D3179&amp;"-"&amp;AB3179, Ref_Kontak!$A:$E, 4, FALSE)), FALSE, TRUE)</f>
        <v>0</v>
      </c>
      <c r="AG3179" t="str">
        <f>_xlfn.IFNA(VLOOKUP(Z3179,Ref_Kontak!H:H,1,FALSE),"FALSE")</f>
        <v>628999007703</v>
      </c>
      <c r="AH3179" t="str">
        <f t="shared" si="495"/>
        <v>METALDET1-LINE 14</v>
      </c>
      <c r="AI3179">
        <f>IF(I3179="violation",COUNTIF($AH$1:AH3179,AH3179),0)</f>
        <v>291</v>
      </c>
      <c r="AJ3179" t="str">
        <f t="shared" si="496"/>
        <v>violation-METALDET1</v>
      </c>
      <c r="AK3179">
        <f>IF(I3179="violation",COUNTIF($AJ$1:AJ3179,AJ3179),FALSE)</f>
        <v>2694</v>
      </c>
      <c r="AL3179">
        <f t="shared" si="497"/>
        <v>0</v>
      </c>
      <c r="AM3179">
        <f t="shared" si="498"/>
        <v>3</v>
      </c>
      <c r="AN3179" t="str">
        <f t="shared" si="499"/>
        <v>ALERT! 3 Violation founded @METALDET1</v>
      </c>
    </row>
    <row r="3180" spans="1:40">
      <c r="A3180" t="s">
        <v>120</v>
      </c>
      <c r="B3180" t="s">
        <v>121</v>
      </c>
      <c r="C3180" t="s">
        <v>1638</v>
      </c>
      <c r="D3180" t="s">
        <v>589</v>
      </c>
      <c r="E3180">
        <v>1</v>
      </c>
      <c r="G3180" t="s">
        <v>130</v>
      </c>
      <c r="I3180" t="s">
        <v>125</v>
      </c>
      <c r="Z3180" t="str">
        <f>IFERROR(MID(AA3180,FIND("-",H3180,1)+1,20),_xlfn.IFNA(VLOOKUP(F3180&amp;"-"&amp;AA3180,Ref_Kontak!$A:$E,4,FALSE),Ref_Kontak!$H$2))</f>
        <v>628999007703</v>
      </c>
      <c r="AA3180" t="str">
        <f t="shared" si="490"/>
        <v/>
      </c>
      <c r="AB3180" t="str">
        <f t="shared" si="491"/>
        <v/>
      </c>
      <c r="AC3180" t="str">
        <f t="shared" si="492"/>
        <v>628999007703</v>
      </c>
      <c r="AD3180" t="str">
        <f t="shared" si="493"/>
        <v>Halo+,+Visual+AI+5S+mendeteksi+Violation%3A+METALDET1-LINE+13</v>
      </c>
      <c r="AE3180" t="str">
        <f t="shared" si="494"/>
        <v>https://web.whatsapp.com/send/?phone=628999007703&amp;text=Halo+,+Visual+AI+5S+mendeteksi+Violation%3A+METALDET1-LINE+13&amp;type=phone_number&amp;app_absent=0</v>
      </c>
      <c r="AF3180" t="b">
        <f>IF(ISNA(VLOOKUP(D3180&amp;"-"&amp;AB3180, Ref_Kontak!$A:$E, 4, FALSE)), FALSE, TRUE)</f>
        <v>0</v>
      </c>
      <c r="AG3180" t="str">
        <f>_xlfn.IFNA(VLOOKUP(Z3180,Ref_Kontak!H:H,1,FALSE),"FALSE")</f>
        <v>628999007703</v>
      </c>
      <c r="AH3180" t="str">
        <f t="shared" si="495"/>
        <v>METALDET1-LINE 13</v>
      </c>
      <c r="AI3180">
        <f>IF(I3180="violation",COUNTIF($AH$1:AH3180,AH3180),0)</f>
        <v>1105</v>
      </c>
      <c r="AJ3180" t="str">
        <f t="shared" si="496"/>
        <v>violation-METALDET1</v>
      </c>
      <c r="AK3180">
        <f>IF(I3180="violation",COUNTIF($AJ$1:AJ3180,AJ3180),FALSE)</f>
        <v>2695</v>
      </c>
      <c r="AL3180">
        <f t="shared" si="497"/>
        <v>0</v>
      </c>
      <c r="AM3180">
        <f t="shared" si="498"/>
        <v>3</v>
      </c>
      <c r="AN3180" t="str">
        <f t="shared" si="499"/>
        <v>ALERT! 3 Violation founded @METALDET1</v>
      </c>
    </row>
    <row r="3181" spans="1:40">
      <c r="A3181" t="s">
        <v>120</v>
      </c>
      <c r="B3181" t="s">
        <v>121</v>
      </c>
      <c r="C3181" t="s">
        <v>1638</v>
      </c>
      <c r="D3181" t="s">
        <v>52</v>
      </c>
      <c r="E3181">
        <v>1</v>
      </c>
      <c r="G3181" t="s">
        <v>130</v>
      </c>
      <c r="I3181" t="s">
        <v>125</v>
      </c>
      <c r="Z3181" t="str">
        <f>IFERROR(MID(AA3181,FIND("-",H3181,1)+1,20),_xlfn.IFNA(VLOOKUP(F3181&amp;"-"&amp;AA3181,Ref_Kontak!$A:$E,4,FALSE),Ref_Kontak!$H$2))</f>
        <v>628999007703</v>
      </c>
      <c r="AA3181" t="str">
        <f t="shared" si="490"/>
        <v/>
      </c>
      <c r="AB3181" t="str">
        <f t="shared" si="491"/>
        <v/>
      </c>
      <c r="AC3181" t="str">
        <f t="shared" si="492"/>
        <v>628999007703</v>
      </c>
      <c r="AD3181" t="str">
        <f t="shared" si="493"/>
        <v>Halo+,+Visual+AI+5S+mendeteksi+Violation%3A+METALDET1-LINE+14</v>
      </c>
      <c r="AE3181" t="str">
        <f t="shared" si="494"/>
        <v>https://web.whatsapp.com/send/?phone=628999007703&amp;text=Halo+,+Visual+AI+5S+mendeteksi+Violation%3A+METALDET1-LINE+14&amp;type=phone_number&amp;app_absent=0</v>
      </c>
      <c r="AF3181" t="b">
        <f>IF(ISNA(VLOOKUP(D3181&amp;"-"&amp;AB3181, Ref_Kontak!$A:$E, 4, FALSE)), FALSE, TRUE)</f>
        <v>0</v>
      </c>
      <c r="AG3181" t="str">
        <f>_xlfn.IFNA(VLOOKUP(Z3181,Ref_Kontak!H:H,1,FALSE),"FALSE")</f>
        <v>628999007703</v>
      </c>
      <c r="AH3181" t="str">
        <f t="shared" si="495"/>
        <v>METALDET1-LINE 14</v>
      </c>
      <c r="AI3181">
        <f>IF(I3181="violation",COUNTIF($AH$1:AH3181,AH3181),0)</f>
        <v>292</v>
      </c>
      <c r="AJ3181" t="str">
        <f t="shared" si="496"/>
        <v>violation-METALDET1</v>
      </c>
      <c r="AK3181">
        <f>IF(I3181="violation",COUNTIF($AJ$1:AJ3181,AJ3181),FALSE)</f>
        <v>2696</v>
      </c>
      <c r="AL3181">
        <f t="shared" si="497"/>
        <v>0</v>
      </c>
      <c r="AM3181">
        <f t="shared" si="498"/>
        <v>3</v>
      </c>
      <c r="AN3181" t="str">
        <f t="shared" si="499"/>
        <v>ALERT! 3 Violation founded @METALDET1</v>
      </c>
    </row>
    <row r="3182" spans="1:40">
      <c r="A3182" t="s">
        <v>120</v>
      </c>
      <c r="B3182" t="s">
        <v>121</v>
      </c>
      <c r="C3182" t="s">
        <v>1639</v>
      </c>
      <c r="D3182" t="s">
        <v>129</v>
      </c>
      <c r="E3182">
        <v>1</v>
      </c>
      <c r="G3182" t="s">
        <v>130</v>
      </c>
      <c r="I3182" t="s">
        <v>125</v>
      </c>
      <c r="Z3182" t="str">
        <f>IFERROR(MID(AA3182,FIND("-",H3182,1)+1,20),_xlfn.IFNA(VLOOKUP(F3182&amp;"-"&amp;AA3182,Ref_Kontak!$A:$E,4,FALSE),Ref_Kontak!$H$2))</f>
        <v>628999007703</v>
      </c>
      <c r="AA3182" t="str">
        <f t="shared" si="490"/>
        <v/>
      </c>
      <c r="AB3182" t="str">
        <f t="shared" si="491"/>
        <v/>
      </c>
      <c r="AC3182" t="str">
        <f t="shared" si="492"/>
        <v>628999007703</v>
      </c>
      <c r="AD3182" t="str">
        <f t="shared" si="493"/>
        <v>Halo+,+Visual+AI+5S+mendeteksi+Violation%3A+METALDET1-LINE+8</v>
      </c>
      <c r="AE3182" t="str">
        <f t="shared" si="494"/>
        <v>https://web.whatsapp.com/send/?phone=628999007703&amp;text=Halo+,+Visual+AI+5S+mendeteksi+Violation%3A+METALDET1-LINE+8&amp;type=phone_number&amp;app_absent=0</v>
      </c>
      <c r="AF3182" t="b">
        <f>IF(ISNA(VLOOKUP(D3182&amp;"-"&amp;AB3182, Ref_Kontak!$A:$E, 4, FALSE)), FALSE, TRUE)</f>
        <v>0</v>
      </c>
      <c r="AG3182" t="str">
        <f>_xlfn.IFNA(VLOOKUP(Z3182,Ref_Kontak!H:H,1,FALSE),"FALSE")</f>
        <v>628999007703</v>
      </c>
      <c r="AH3182" t="str">
        <f t="shared" si="495"/>
        <v>METALDET1-LINE 8</v>
      </c>
      <c r="AI3182">
        <f>IF(I3182="violation",COUNTIF($AH$1:AH3182,AH3182),0)</f>
        <v>1301</v>
      </c>
      <c r="AJ3182" t="str">
        <f t="shared" si="496"/>
        <v>violation-METALDET1</v>
      </c>
      <c r="AK3182">
        <f>IF(I3182="violation",COUNTIF($AJ$1:AJ3182,AJ3182),FALSE)</f>
        <v>2697</v>
      </c>
      <c r="AL3182">
        <f t="shared" si="497"/>
        <v>0</v>
      </c>
      <c r="AM3182">
        <f t="shared" si="498"/>
        <v>3</v>
      </c>
      <c r="AN3182" t="str">
        <f t="shared" si="499"/>
        <v>ALERT! 3 Violation founded @METALDET1</v>
      </c>
    </row>
    <row r="3183" spans="1:40">
      <c r="A3183" t="s">
        <v>120</v>
      </c>
      <c r="B3183" t="s">
        <v>121</v>
      </c>
      <c r="C3183" t="s">
        <v>1640</v>
      </c>
      <c r="D3183" t="s">
        <v>589</v>
      </c>
      <c r="E3183">
        <v>1</v>
      </c>
      <c r="G3183" t="s">
        <v>130</v>
      </c>
      <c r="I3183" t="s">
        <v>125</v>
      </c>
      <c r="Z3183" t="str">
        <f>IFERROR(MID(AA3183,FIND("-",H3183,1)+1,20),_xlfn.IFNA(VLOOKUP(F3183&amp;"-"&amp;AA3183,Ref_Kontak!$A:$E,4,FALSE),Ref_Kontak!$H$2))</f>
        <v>628999007703</v>
      </c>
      <c r="AA3183" t="str">
        <f t="shared" si="490"/>
        <v/>
      </c>
      <c r="AB3183" t="str">
        <f t="shared" si="491"/>
        <v/>
      </c>
      <c r="AC3183" t="str">
        <f t="shared" si="492"/>
        <v>628999007703</v>
      </c>
      <c r="AD3183" t="str">
        <f t="shared" si="493"/>
        <v>Halo+,+Visual+AI+5S+mendeteksi+Violation%3A+METALDET1-LINE+13</v>
      </c>
      <c r="AE3183" t="str">
        <f t="shared" si="494"/>
        <v>https://web.whatsapp.com/send/?phone=628999007703&amp;text=Halo+,+Visual+AI+5S+mendeteksi+Violation%3A+METALDET1-LINE+13&amp;type=phone_number&amp;app_absent=0</v>
      </c>
      <c r="AF3183" t="b">
        <f>IF(ISNA(VLOOKUP(D3183&amp;"-"&amp;AB3183, Ref_Kontak!$A:$E, 4, FALSE)), FALSE, TRUE)</f>
        <v>0</v>
      </c>
      <c r="AG3183" t="str">
        <f>_xlfn.IFNA(VLOOKUP(Z3183,Ref_Kontak!H:H,1,FALSE),"FALSE")</f>
        <v>628999007703</v>
      </c>
      <c r="AH3183" t="str">
        <f t="shared" si="495"/>
        <v>METALDET1-LINE 13</v>
      </c>
      <c r="AI3183">
        <f>IF(I3183="violation",COUNTIF($AH$1:AH3183,AH3183),0)</f>
        <v>1106</v>
      </c>
      <c r="AJ3183" t="str">
        <f t="shared" si="496"/>
        <v>violation-METALDET1</v>
      </c>
      <c r="AK3183">
        <f>IF(I3183="violation",COUNTIF($AJ$1:AJ3183,AJ3183),FALSE)</f>
        <v>2698</v>
      </c>
      <c r="AL3183">
        <f t="shared" si="497"/>
        <v>0</v>
      </c>
      <c r="AM3183">
        <f t="shared" si="498"/>
        <v>3</v>
      </c>
      <c r="AN3183" t="str">
        <f t="shared" si="499"/>
        <v>ALERT! 3 Violation founded @METALDET1</v>
      </c>
    </row>
    <row r="3184" spans="1:40">
      <c r="A3184" t="s">
        <v>120</v>
      </c>
      <c r="B3184" t="s">
        <v>121</v>
      </c>
      <c r="C3184" t="s">
        <v>1640</v>
      </c>
      <c r="D3184" t="s">
        <v>129</v>
      </c>
      <c r="E3184">
        <v>1</v>
      </c>
      <c r="G3184" t="s">
        <v>130</v>
      </c>
      <c r="I3184" t="s">
        <v>125</v>
      </c>
      <c r="Z3184" t="str">
        <f>IFERROR(MID(AA3184,FIND("-",H3184,1)+1,20),_xlfn.IFNA(VLOOKUP(F3184&amp;"-"&amp;AA3184,Ref_Kontak!$A:$E,4,FALSE),Ref_Kontak!$H$2))</f>
        <v>628999007703</v>
      </c>
      <c r="AA3184" t="str">
        <f t="shared" si="490"/>
        <v/>
      </c>
      <c r="AB3184" t="str">
        <f t="shared" si="491"/>
        <v/>
      </c>
      <c r="AC3184" t="str">
        <f t="shared" si="492"/>
        <v>628999007703</v>
      </c>
      <c r="AD3184" t="str">
        <f t="shared" si="493"/>
        <v>Halo+,+Visual+AI+5S+mendeteksi+Violation%3A+METALDET1-LINE+8</v>
      </c>
      <c r="AE3184" t="str">
        <f t="shared" si="494"/>
        <v>https://web.whatsapp.com/send/?phone=628999007703&amp;text=Halo+,+Visual+AI+5S+mendeteksi+Violation%3A+METALDET1-LINE+8&amp;type=phone_number&amp;app_absent=0</v>
      </c>
      <c r="AF3184" t="b">
        <f>IF(ISNA(VLOOKUP(D3184&amp;"-"&amp;AB3184, Ref_Kontak!$A:$E, 4, FALSE)), FALSE, TRUE)</f>
        <v>0</v>
      </c>
      <c r="AG3184" t="str">
        <f>_xlfn.IFNA(VLOOKUP(Z3184,Ref_Kontak!H:H,1,FALSE),"FALSE")</f>
        <v>628999007703</v>
      </c>
      <c r="AH3184" t="str">
        <f t="shared" si="495"/>
        <v>METALDET1-LINE 8</v>
      </c>
      <c r="AI3184">
        <f>IF(I3184="violation",COUNTIF($AH$1:AH3184,AH3184),0)</f>
        <v>1302</v>
      </c>
      <c r="AJ3184" t="str">
        <f t="shared" si="496"/>
        <v>violation-METALDET1</v>
      </c>
      <c r="AK3184">
        <f>IF(I3184="violation",COUNTIF($AJ$1:AJ3184,AJ3184),FALSE)</f>
        <v>2699</v>
      </c>
      <c r="AL3184">
        <f t="shared" si="497"/>
        <v>0</v>
      </c>
      <c r="AM3184">
        <f t="shared" si="498"/>
        <v>3</v>
      </c>
      <c r="AN3184" t="str">
        <f t="shared" si="499"/>
        <v>ALERT! 3 Violation founded @METALDET1</v>
      </c>
    </row>
    <row r="3185" spans="1:40">
      <c r="A3185" t="s">
        <v>120</v>
      </c>
      <c r="B3185" t="s">
        <v>121</v>
      </c>
      <c r="C3185" t="s">
        <v>1640</v>
      </c>
      <c r="D3185" t="s">
        <v>52</v>
      </c>
      <c r="E3185">
        <v>1</v>
      </c>
      <c r="G3185" t="s">
        <v>130</v>
      </c>
      <c r="I3185" t="s">
        <v>125</v>
      </c>
      <c r="Z3185" t="str">
        <f>IFERROR(MID(AA3185,FIND("-",H3185,1)+1,20),_xlfn.IFNA(VLOOKUP(F3185&amp;"-"&amp;AA3185,Ref_Kontak!$A:$E,4,FALSE),Ref_Kontak!$H$2))</f>
        <v>628999007703</v>
      </c>
      <c r="AA3185" t="str">
        <f t="shared" si="490"/>
        <v/>
      </c>
      <c r="AB3185" t="str">
        <f t="shared" si="491"/>
        <v/>
      </c>
      <c r="AC3185" t="str">
        <f t="shared" si="492"/>
        <v>628999007703</v>
      </c>
      <c r="AD3185" t="str">
        <f t="shared" si="493"/>
        <v>Halo+,+Visual+AI+5S+mendeteksi+Violation%3A+METALDET1-LINE+14</v>
      </c>
      <c r="AE3185" t="str">
        <f t="shared" si="494"/>
        <v>https://web.whatsapp.com/send/?phone=628999007703&amp;text=Halo+,+Visual+AI+5S+mendeteksi+Violation%3A+METALDET1-LINE+14&amp;type=phone_number&amp;app_absent=0</v>
      </c>
      <c r="AF3185" t="b">
        <f>IF(ISNA(VLOOKUP(D3185&amp;"-"&amp;AB3185, Ref_Kontak!$A:$E, 4, FALSE)), FALSE, TRUE)</f>
        <v>0</v>
      </c>
      <c r="AG3185" t="str">
        <f>_xlfn.IFNA(VLOOKUP(Z3185,Ref_Kontak!H:H,1,FALSE),"FALSE")</f>
        <v>628999007703</v>
      </c>
      <c r="AH3185" t="str">
        <f t="shared" si="495"/>
        <v>METALDET1-LINE 14</v>
      </c>
      <c r="AI3185">
        <f>IF(I3185="violation",COUNTIF($AH$1:AH3185,AH3185),0)</f>
        <v>293</v>
      </c>
      <c r="AJ3185" t="str">
        <f t="shared" si="496"/>
        <v>violation-METALDET1</v>
      </c>
      <c r="AK3185">
        <f>IF(I3185="violation",COUNTIF($AJ$1:AJ3185,AJ3185),FALSE)</f>
        <v>2700</v>
      </c>
      <c r="AL3185">
        <f t="shared" si="497"/>
        <v>0</v>
      </c>
      <c r="AM3185">
        <f t="shared" si="498"/>
        <v>3</v>
      </c>
      <c r="AN3185" t="str">
        <f t="shared" si="499"/>
        <v>ALERT! 3 Violation founded @METALDET1</v>
      </c>
    </row>
    <row r="3186" spans="1:40">
      <c r="A3186" t="s">
        <v>120</v>
      </c>
      <c r="B3186" t="s">
        <v>121</v>
      </c>
      <c r="C3186" t="s">
        <v>1640</v>
      </c>
      <c r="D3186" t="s">
        <v>589</v>
      </c>
      <c r="E3186">
        <v>1</v>
      </c>
      <c r="G3186" t="s">
        <v>130</v>
      </c>
      <c r="I3186" t="s">
        <v>125</v>
      </c>
      <c r="Z3186" t="str">
        <f>IFERROR(MID(AA3186,FIND("-",H3186,1)+1,20),_xlfn.IFNA(VLOOKUP(F3186&amp;"-"&amp;AA3186,Ref_Kontak!$A:$E,4,FALSE),Ref_Kontak!$H$2))</f>
        <v>628999007703</v>
      </c>
      <c r="AA3186" t="str">
        <f t="shared" si="490"/>
        <v/>
      </c>
      <c r="AB3186" t="str">
        <f t="shared" si="491"/>
        <v/>
      </c>
      <c r="AC3186" t="str">
        <f t="shared" si="492"/>
        <v>628999007703</v>
      </c>
      <c r="AD3186" t="str">
        <f t="shared" si="493"/>
        <v>Halo+,+Visual+AI+5S+mendeteksi+Violation%3A+METALDET1-LINE+13</v>
      </c>
      <c r="AE3186" t="str">
        <f t="shared" si="494"/>
        <v>https://web.whatsapp.com/send/?phone=628999007703&amp;text=Halo+,+Visual+AI+5S+mendeteksi+Violation%3A+METALDET1-LINE+13&amp;type=phone_number&amp;app_absent=0</v>
      </c>
      <c r="AF3186" t="b">
        <f>IF(ISNA(VLOOKUP(D3186&amp;"-"&amp;AB3186, Ref_Kontak!$A:$E, 4, FALSE)), FALSE, TRUE)</f>
        <v>0</v>
      </c>
      <c r="AG3186" t="str">
        <f>_xlfn.IFNA(VLOOKUP(Z3186,Ref_Kontak!H:H,1,FALSE),"FALSE")</f>
        <v>628999007703</v>
      </c>
      <c r="AH3186" t="str">
        <f t="shared" si="495"/>
        <v>METALDET1-LINE 13</v>
      </c>
      <c r="AI3186">
        <f>IF(I3186="violation",COUNTIF($AH$1:AH3186,AH3186),0)</f>
        <v>1107</v>
      </c>
      <c r="AJ3186" t="str">
        <f t="shared" si="496"/>
        <v>violation-METALDET1</v>
      </c>
      <c r="AK3186">
        <f>IF(I3186="violation",COUNTIF($AJ$1:AJ3186,AJ3186),FALSE)</f>
        <v>2701</v>
      </c>
      <c r="AL3186">
        <f t="shared" si="497"/>
        <v>0</v>
      </c>
      <c r="AM3186">
        <f t="shared" si="498"/>
        <v>3</v>
      </c>
      <c r="AN3186" t="str">
        <f t="shared" si="499"/>
        <v>ALERT! 3 Violation founded @METALDET1</v>
      </c>
    </row>
    <row r="3187" spans="1:40">
      <c r="A3187" t="s">
        <v>120</v>
      </c>
      <c r="B3187" t="s">
        <v>121</v>
      </c>
      <c r="C3187" t="s">
        <v>1640</v>
      </c>
      <c r="D3187" t="s">
        <v>52</v>
      </c>
      <c r="E3187">
        <v>1</v>
      </c>
      <c r="G3187" t="s">
        <v>130</v>
      </c>
      <c r="I3187" t="s">
        <v>125</v>
      </c>
      <c r="Z3187" t="str">
        <f>IFERROR(MID(AA3187,FIND("-",H3187,1)+1,20),_xlfn.IFNA(VLOOKUP(F3187&amp;"-"&amp;AA3187,Ref_Kontak!$A:$E,4,FALSE),Ref_Kontak!$H$2))</f>
        <v>628999007703</v>
      </c>
      <c r="AA3187" t="str">
        <f t="shared" si="490"/>
        <v/>
      </c>
      <c r="AB3187" t="str">
        <f t="shared" si="491"/>
        <v/>
      </c>
      <c r="AC3187" t="str">
        <f t="shared" si="492"/>
        <v>628999007703</v>
      </c>
      <c r="AD3187" t="str">
        <f t="shared" si="493"/>
        <v>Halo+,+Visual+AI+5S+mendeteksi+Violation%3A+METALDET1-LINE+14</v>
      </c>
      <c r="AE3187" t="str">
        <f t="shared" si="494"/>
        <v>https://web.whatsapp.com/send/?phone=628999007703&amp;text=Halo+,+Visual+AI+5S+mendeteksi+Violation%3A+METALDET1-LINE+14&amp;type=phone_number&amp;app_absent=0</v>
      </c>
      <c r="AF3187" t="b">
        <f>IF(ISNA(VLOOKUP(D3187&amp;"-"&amp;AB3187, Ref_Kontak!$A:$E, 4, FALSE)), FALSE, TRUE)</f>
        <v>0</v>
      </c>
      <c r="AG3187" t="str">
        <f>_xlfn.IFNA(VLOOKUP(Z3187,Ref_Kontak!H:H,1,FALSE),"FALSE")</f>
        <v>628999007703</v>
      </c>
      <c r="AH3187" t="str">
        <f t="shared" si="495"/>
        <v>METALDET1-LINE 14</v>
      </c>
      <c r="AI3187">
        <f>IF(I3187="violation",COUNTIF($AH$1:AH3187,AH3187),0)</f>
        <v>294</v>
      </c>
      <c r="AJ3187" t="str">
        <f t="shared" si="496"/>
        <v>violation-METALDET1</v>
      </c>
      <c r="AK3187">
        <f>IF(I3187="violation",COUNTIF($AJ$1:AJ3187,AJ3187),FALSE)</f>
        <v>2702</v>
      </c>
      <c r="AL3187">
        <f t="shared" si="497"/>
        <v>0</v>
      </c>
      <c r="AM3187">
        <f t="shared" si="498"/>
        <v>3</v>
      </c>
      <c r="AN3187" t="str">
        <f t="shared" si="499"/>
        <v>ALERT! 3 Violation founded @METALDET1</v>
      </c>
    </row>
    <row r="3188" spans="1:40">
      <c r="A3188" t="s">
        <v>120</v>
      </c>
      <c r="B3188" t="s">
        <v>121</v>
      </c>
      <c r="C3188" t="s">
        <v>1641</v>
      </c>
      <c r="D3188" t="s">
        <v>129</v>
      </c>
      <c r="E3188">
        <v>1</v>
      </c>
      <c r="G3188" t="s">
        <v>130</v>
      </c>
      <c r="I3188" t="s">
        <v>125</v>
      </c>
      <c r="Z3188" t="str">
        <f>IFERROR(MID(AA3188,FIND("-",H3188,1)+1,20),_xlfn.IFNA(VLOOKUP(F3188&amp;"-"&amp;AA3188,Ref_Kontak!$A:$E,4,FALSE),Ref_Kontak!$H$2))</f>
        <v>628999007703</v>
      </c>
      <c r="AA3188" t="str">
        <f t="shared" si="490"/>
        <v/>
      </c>
      <c r="AB3188" t="str">
        <f t="shared" si="491"/>
        <v/>
      </c>
      <c r="AC3188" t="str">
        <f t="shared" si="492"/>
        <v>628999007703</v>
      </c>
      <c r="AD3188" t="str">
        <f t="shared" si="493"/>
        <v>Halo+,+Visual+AI+5S+mendeteksi+Violation%3A+METALDET1-LINE+8</v>
      </c>
      <c r="AE3188" t="str">
        <f t="shared" si="494"/>
        <v>https://web.whatsapp.com/send/?phone=628999007703&amp;text=Halo+,+Visual+AI+5S+mendeteksi+Violation%3A+METALDET1-LINE+8&amp;type=phone_number&amp;app_absent=0</v>
      </c>
      <c r="AF3188" t="b">
        <f>IF(ISNA(VLOOKUP(D3188&amp;"-"&amp;AB3188, Ref_Kontak!$A:$E, 4, FALSE)), FALSE, TRUE)</f>
        <v>0</v>
      </c>
      <c r="AG3188" t="str">
        <f>_xlfn.IFNA(VLOOKUP(Z3188,Ref_Kontak!H:H,1,FALSE),"FALSE")</f>
        <v>628999007703</v>
      </c>
      <c r="AH3188" t="str">
        <f t="shared" si="495"/>
        <v>METALDET1-LINE 8</v>
      </c>
      <c r="AI3188">
        <f>IF(I3188="violation",COUNTIF($AH$1:AH3188,AH3188),0)</f>
        <v>1303</v>
      </c>
      <c r="AJ3188" t="str">
        <f t="shared" si="496"/>
        <v>violation-METALDET1</v>
      </c>
      <c r="AK3188">
        <f>IF(I3188="violation",COUNTIF($AJ$1:AJ3188,AJ3188),FALSE)</f>
        <v>2703</v>
      </c>
      <c r="AL3188">
        <f t="shared" si="497"/>
        <v>0</v>
      </c>
      <c r="AM3188">
        <f t="shared" si="498"/>
        <v>3</v>
      </c>
      <c r="AN3188" t="str">
        <f t="shared" si="499"/>
        <v>ALERT! 3 Violation founded @METALDET1</v>
      </c>
    </row>
    <row r="3189" spans="1:40">
      <c r="A3189" t="s">
        <v>120</v>
      </c>
      <c r="B3189" t="s">
        <v>121</v>
      </c>
      <c r="C3189" t="s">
        <v>1641</v>
      </c>
      <c r="D3189" t="s">
        <v>589</v>
      </c>
      <c r="E3189">
        <v>1</v>
      </c>
      <c r="G3189" t="s">
        <v>130</v>
      </c>
      <c r="I3189" t="s">
        <v>125</v>
      </c>
      <c r="Z3189" t="str">
        <f>IFERROR(MID(AA3189,FIND("-",H3189,1)+1,20),_xlfn.IFNA(VLOOKUP(F3189&amp;"-"&amp;AA3189,Ref_Kontak!$A:$E,4,FALSE),Ref_Kontak!$H$2))</f>
        <v>628999007703</v>
      </c>
      <c r="AA3189" t="str">
        <f t="shared" si="490"/>
        <v/>
      </c>
      <c r="AB3189" t="str">
        <f t="shared" si="491"/>
        <v/>
      </c>
      <c r="AC3189" t="str">
        <f t="shared" si="492"/>
        <v>628999007703</v>
      </c>
      <c r="AD3189" t="str">
        <f t="shared" si="493"/>
        <v>Halo+,+Visual+AI+5S+mendeteksi+Violation%3A+METALDET1-LINE+13</v>
      </c>
      <c r="AE3189" t="str">
        <f t="shared" si="494"/>
        <v>https://web.whatsapp.com/send/?phone=628999007703&amp;text=Halo+,+Visual+AI+5S+mendeteksi+Violation%3A+METALDET1-LINE+13&amp;type=phone_number&amp;app_absent=0</v>
      </c>
      <c r="AF3189" t="b">
        <f>IF(ISNA(VLOOKUP(D3189&amp;"-"&amp;AB3189, Ref_Kontak!$A:$E, 4, FALSE)), FALSE, TRUE)</f>
        <v>0</v>
      </c>
      <c r="AG3189" t="str">
        <f>_xlfn.IFNA(VLOOKUP(Z3189,Ref_Kontak!H:H,1,FALSE),"FALSE")</f>
        <v>628999007703</v>
      </c>
      <c r="AH3189" t="str">
        <f t="shared" si="495"/>
        <v>METALDET1-LINE 13</v>
      </c>
      <c r="AI3189">
        <f>IF(I3189="violation",COUNTIF($AH$1:AH3189,AH3189),0)</f>
        <v>1108</v>
      </c>
      <c r="AJ3189" t="str">
        <f t="shared" si="496"/>
        <v>violation-METALDET1</v>
      </c>
      <c r="AK3189">
        <f>IF(I3189="violation",COUNTIF($AJ$1:AJ3189,AJ3189),FALSE)</f>
        <v>2704</v>
      </c>
      <c r="AL3189">
        <f t="shared" si="497"/>
        <v>0</v>
      </c>
      <c r="AM3189">
        <f t="shared" si="498"/>
        <v>3</v>
      </c>
      <c r="AN3189" t="str">
        <f t="shared" si="499"/>
        <v>ALERT! 3 Violation founded @METALDET1</v>
      </c>
    </row>
    <row r="3190" spans="1:40">
      <c r="A3190" t="s">
        <v>120</v>
      </c>
      <c r="B3190" t="s">
        <v>121</v>
      </c>
      <c r="C3190" t="s">
        <v>1641</v>
      </c>
      <c r="D3190" t="s">
        <v>52</v>
      </c>
      <c r="E3190">
        <v>1</v>
      </c>
      <c r="G3190" t="s">
        <v>130</v>
      </c>
      <c r="I3190" t="s">
        <v>125</v>
      </c>
      <c r="Z3190" t="str">
        <f>IFERROR(MID(AA3190,FIND("-",H3190,1)+1,20),_xlfn.IFNA(VLOOKUP(F3190&amp;"-"&amp;AA3190,Ref_Kontak!$A:$E,4,FALSE),Ref_Kontak!$H$2))</f>
        <v>628999007703</v>
      </c>
      <c r="AA3190" t="str">
        <f t="shared" si="490"/>
        <v/>
      </c>
      <c r="AB3190" t="str">
        <f t="shared" si="491"/>
        <v/>
      </c>
      <c r="AC3190" t="str">
        <f t="shared" si="492"/>
        <v>628999007703</v>
      </c>
      <c r="AD3190" t="str">
        <f t="shared" si="493"/>
        <v>Halo+,+Visual+AI+5S+mendeteksi+Violation%3A+METALDET1-LINE+14</v>
      </c>
      <c r="AE3190" t="str">
        <f t="shared" si="494"/>
        <v>https://web.whatsapp.com/send/?phone=628999007703&amp;text=Halo+,+Visual+AI+5S+mendeteksi+Violation%3A+METALDET1-LINE+14&amp;type=phone_number&amp;app_absent=0</v>
      </c>
      <c r="AF3190" t="b">
        <f>IF(ISNA(VLOOKUP(D3190&amp;"-"&amp;AB3190, Ref_Kontak!$A:$E, 4, FALSE)), FALSE, TRUE)</f>
        <v>0</v>
      </c>
      <c r="AG3190" t="str">
        <f>_xlfn.IFNA(VLOOKUP(Z3190,Ref_Kontak!H:H,1,FALSE),"FALSE")</f>
        <v>628999007703</v>
      </c>
      <c r="AH3190" t="str">
        <f t="shared" si="495"/>
        <v>METALDET1-LINE 14</v>
      </c>
      <c r="AI3190">
        <f>IF(I3190="violation",COUNTIF($AH$1:AH3190,AH3190),0)</f>
        <v>295</v>
      </c>
      <c r="AJ3190" t="str">
        <f t="shared" si="496"/>
        <v>violation-METALDET1</v>
      </c>
      <c r="AK3190">
        <f>IF(I3190="violation",COUNTIF($AJ$1:AJ3190,AJ3190),FALSE)</f>
        <v>2705</v>
      </c>
      <c r="AL3190">
        <f t="shared" si="497"/>
        <v>0</v>
      </c>
      <c r="AM3190">
        <f t="shared" si="498"/>
        <v>3</v>
      </c>
      <c r="AN3190" t="str">
        <f t="shared" si="499"/>
        <v>ALERT! 3 Violation founded @METALDET1</v>
      </c>
    </row>
    <row r="3191" spans="1:40">
      <c r="A3191" t="s">
        <v>120</v>
      </c>
      <c r="B3191" t="s">
        <v>121</v>
      </c>
      <c r="C3191" t="s">
        <v>1642</v>
      </c>
      <c r="D3191" t="s">
        <v>129</v>
      </c>
      <c r="E3191">
        <v>1</v>
      </c>
      <c r="G3191" t="s">
        <v>130</v>
      </c>
      <c r="I3191" t="s">
        <v>125</v>
      </c>
      <c r="Z3191" t="str">
        <f>IFERROR(MID(AA3191,FIND("-",H3191,1)+1,20),_xlfn.IFNA(VLOOKUP(F3191&amp;"-"&amp;AA3191,Ref_Kontak!$A:$E,4,FALSE),Ref_Kontak!$H$2))</f>
        <v>628999007703</v>
      </c>
      <c r="AA3191" t="str">
        <f t="shared" si="490"/>
        <v/>
      </c>
      <c r="AB3191" t="str">
        <f t="shared" si="491"/>
        <v/>
      </c>
      <c r="AC3191" t="str">
        <f t="shared" si="492"/>
        <v>628999007703</v>
      </c>
      <c r="AD3191" t="str">
        <f t="shared" si="493"/>
        <v>Halo+,+Visual+AI+5S+mendeteksi+Violation%3A+METALDET1-LINE+8</v>
      </c>
      <c r="AE3191" t="str">
        <f t="shared" si="494"/>
        <v>https://web.whatsapp.com/send/?phone=628999007703&amp;text=Halo+,+Visual+AI+5S+mendeteksi+Violation%3A+METALDET1-LINE+8&amp;type=phone_number&amp;app_absent=0</v>
      </c>
      <c r="AF3191" t="b">
        <f>IF(ISNA(VLOOKUP(D3191&amp;"-"&amp;AB3191, Ref_Kontak!$A:$E, 4, FALSE)), FALSE, TRUE)</f>
        <v>0</v>
      </c>
      <c r="AG3191" t="str">
        <f>_xlfn.IFNA(VLOOKUP(Z3191,Ref_Kontak!H:H,1,FALSE),"FALSE")</f>
        <v>628999007703</v>
      </c>
      <c r="AH3191" t="str">
        <f t="shared" si="495"/>
        <v>METALDET1-LINE 8</v>
      </c>
      <c r="AI3191">
        <f>IF(I3191="violation",COUNTIF($AH$1:AH3191,AH3191),0)</f>
        <v>1304</v>
      </c>
      <c r="AJ3191" t="str">
        <f t="shared" si="496"/>
        <v>violation-METALDET1</v>
      </c>
      <c r="AK3191">
        <f>IF(I3191="violation",COUNTIF($AJ$1:AJ3191,AJ3191),FALSE)</f>
        <v>2706</v>
      </c>
      <c r="AL3191">
        <f t="shared" si="497"/>
        <v>0</v>
      </c>
      <c r="AM3191">
        <f t="shared" si="498"/>
        <v>3</v>
      </c>
      <c r="AN3191" t="str">
        <f t="shared" si="499"/>
        <v>ALERT! 3 Violation founded @METALDET1</v>
      </c>
    </row>
    <row r="3192" spans="1:40">
      <c r="A3192" t="s">
        <v>120</v>
      </c>
      <c r="B3192" t="s">
        <v>121</v>
      </c>
      <c r="C3192" t="s">
        <v>1643</v>
      </c>
      <c r="D3192" t="s">
        <v>589</v>
      </c>
      <c r="E3192">
        <v>1</v>
      </c>
      <c r="G3192" t="s">
        <v>130</v>
      </c>
      <c r="I3192" t="s">
        <v>125</v>
      </c>
      <c r="Z3192" t="str">
        <f>IFERROR(MID(AA3192,FIND("-",H3192,1)+1,20),_xlfn.IFNA(VLOOKUP(F3192&amp;"-"&amp;AA3192,Ref_Kontak!$A:$E,4,FALSE),Ref_Kontak!$H$2))</f>
        <v>628999007703</v>
      </c>
      <c r="AA3192" t="str">
        <f t="shared" si="490"/>
        <v/>
      </c>
      <c r="AB3192" t="str">
        <f t="shared" si="491"/>
        <v/>
      </c>
      <c r="AC3192" t="str">
        <f t="shared" si="492"/>
        <v>628999007703</v>
      </c>
      <c r="AD3192" t="str">
        <f t="shared" si="493"/>
        <v>Halo+,+Visual+AI+5S+mendeteksi+Violation%3A+METALDET1-LINE+13</v>
      </c>
      <c r="AE3192" t="str">
        <f t="shared" si="494"/>
        <v>https://web.whatsapp.com/send/?phone=628999007703&amp;text=Halo+,+Visual+AI+5S+mendeteksi+Violation%3A+METALDET1-LINE+13&amp;type=phone_number&amp;app_absent=0</v>
      </c>
      <c r="AF3192" t="b">
        <f>IF(ISNA(VLOOKUP(D3192&amp;"-"&amp;AB3192, Ref_Kontak!$A:$E, 4, FALSE)), FALSE, TRUE)</f>
        <v>0</v>
      </c>
      <c r="AG3192" t="str">
        <f>_xlfn.IFNA(VLOOKUP(Z3192,Ref_Kontak!H:H,1,FALSE),"FALSE")</f>
        <v>628999007703</v>
      </c>
      <c r="AH3192" t="str">
        <f t="shared" si="495"/>
        <v>METALDET1-LINE 13</v>
      </c>
      <c r="AI3192">
        <f>IF(I3192="violation",COUNTIF($AH$1:AH3192,AH3192),0)</f>
        <v>1109</v>
      </c>
      <c r="AJ3192" t="str">
        <f t="shared" si="496"/>
        <v>violation-METALDET1</v>
      </c>
      <c r="AK3192">
        <f>IF(I3192="violation",COUNTIF($AJ$1:AJ3192,AJ3192),FALSE)</f>
        <v>2707</v>
      </c>
      <c r="AL3192">
        <f t="shared" si="497"/>
        <v>0</v>
      </c>
      <c r="AM3192">
        <f t="shared" si="498"/>
        <v>3</v>
      </c>
      <c r="AN3192" t="str">
        <f t="shared" si="499"/>
        <v>ALERT! 3 Violation founded @METALDET1</v>
      </c>
    </row>
    <row r="3193" spans="1:40">
      <c r="A3193" t="s">
        <v>120</v>
      </c>
      <c r="B3193" t="s">
        <v>121</v>
      </c>
      <c r="C3193" t="s">
        <v>1643</v>
      </c>
      <c r="D3193" t="s">
        <v>129</v>
      </c>
      <c r="E3193">
        <v>1</v>
      </c>
      <c r="G3193" t="s">
        <v>130</v>
      </c>
      <c r="I3193" t="s">
        <v>125</v>
      </c>
      <c r="Z3193" t="str">
        <f>IFERROR(MID(AA3193,FIND("-",H3193,1)+1,20),_xlfn.IFNA(VLOOKUP(F3193&amp;"-"&amp;AA3193,Ref_Kontak!$A:$E,4,FALSE),Ref_Kontak!$H$2))</f>
        <v>628999007703</v>
      </c>
      <c r="AA3193" t="str">
        <f t="shared" si="490"/>
        <v/>
      </c>
      <c r="AB3193" t="str">
        <f t="shared" si="491"/>
        <v/>
      </c>
      <c r="AC3193" t="str">
        <f t="shared" si="492"/>
        <v>628999007703</v>
      </c>
      <c r="AD3193" t="str">
        <f t="shared" si="493"/>
        <v>Halo+,+Visual+AI+5S+mendeteksi+Violation%3A+METALDET1-LINE+8</v>
      </c>
      <c r="AE3193" t="str">
        <f t="shared" si="494"/>
        <v>https://web.whatsapp.com/send/?phone=628999007703&amp;text=Halo+,+Visual+AI+5S+mendeteksi+Violation%3A+METALDET1-LINE+8&amp;type=phone_number&amp;app_absent=0</v>
      </c>
      <c r="AF3193" t="b">
        <f>IF(ISNA(VLOOKUP(D3193&amp;"-"&amp;AB3193, Ref_Kontak!$A:$E, 4, FALSE)), FALSE, TRUE)</f>
        <v>0</v>
      </c>
      <c r="AG3193" t="str">
        <f>_xlfn.IFNA(VLOOKUP(Z3193,Ref_Kontak!H:H,1,FALSE),"FALSE")</f>
        <v>628999007703</v>
      </c>
      <c r="AH3193" t="str">
        <f t="shared" si="495"/>
        <v>METALDET1-LINE 8</v>
      </c>
      <c r="AI3193">
        <f>IF(I3193="violation",COUNTIF($AH$1:AH3193,AH3193),0)</f>
        <v>1305</v>
      </c>
      <c r="AJ3193" t="str">
        <f t="shared" si="496"/>
        <v>violation-METALDET1</v>
      </c>
      <c r="AK3193">
        <f>IF(I3193="violation",COUNTIF($AJ$1:AJ3193,AJ3193),FALSE)</f>
        <v>2708</v>
      </c>
      <c r="AL3193">
        <f t="shared" si="497"/>
        <v>0</v>
      </c>
      <c r="AM3193">
        <f t="shared" si="498"/>
        <v>3</v>
      </c>
      <c r="AN3193" t="str">
        <f t="shared" si="499"/>
        <v>ALERT! 3 Violation founded @METALDET1</v>
      </c>
    </row>
    <row r="3194" spans="1:40">
      <c r="A3194" t="s">
        <v>120</v>
      </c>
      <c r="B3194" t="s">
        <v>121</v>
      </c>
      <c r="C3194" t="s">
        <v>1643</v>
      </c>
      <c r="D3194" t="s">
        <v>52</v>
      </c>
      <c r="E3194">
        <v>1</v>
      </c>
      <c r="G3194" t="s">
        <v>130</v>
      </c>
      <c r="I3194" t="s">
        <v>125</v>
      </c>
      <c r="Z3194" t="str">
        <f>IFERROR(MID(AA3194,FIND("-",H3194,1)+1,20),_xlfn.IFNA(VLOOKUP(F3194&amp;"-"&amp;AA3194,Ref_Kontak!$A:$E,4,FALSE),Ref_Kontak!$H$2))</f>
        <v>628999007703</v>
      </c>
      <c r="AA3194" t="str">
        <f t="shared" si="490"/>
        <v/>
      </c>
      <c r="AB3194" t="str">
        <f t="shared" si="491"/>
        <v/>
      </c>
      <c r="AC3194" t="str">
        <f t="shared" si="492"/>
        <v>628999007703</v>
      </c>
      <c r="AD3194" t="str">
        <f t="shared" si="493"/>
        <v>Halo+,+Visual+AI+5S+mendeteksi+Violation%3A+METALDET1-LINE+14</v>
      </c>
      <c r="AE3194" t="str">
        <f t="shared" si="494"/>
        <v>https://web.whatsapp.com/send/?phone=628999007703&amp;text=Halo+,+Visual+AI+5S+mendeteksi+Violation%3A+METALDET1-LINE+14&amp;type=phone_number&amp;app_absent=0</v>
      </c>
      <c r="AF3194" t="b">
        <f>IF(ISNA(VLOOKUP(D3194&amp;"-"&amp;AB3194, Ref_Kontak!$A:$E, 4, FALSE)), FALSE, TRUE)</f>
        <v>0</v>
      </c>
      <c r="AG3194" t="str">
        <f>_xlfn.IFNA(VLOOKUP(Z3194,Ref_Kontak!H:H,1,FALSE),"FALSE")</f>
        <v>628999007703</v>
      </c>
      <c r="AH3194" t="str">
        <f t="shared" si="495"/>
        <v>METALDET1-LINE 14</v>
      </c>
      <c r="AI3194">
        <f>IF(I3194="violation",COUNTIF($AH$1:AH3194,AH3194),0)</f>
        <v>296</v>
      </c>
      <c r="AJ3194" t="str">
        <f t="shared" si="496"/>
        <v>violation-METALDET1</v>
      </c>
      <c r="AK3194">
        <f>IF(I3194="violation",COUNTIF($AJ$1:AJ3194,AJ3194),FALSE)</f>
        <v>2709</v>
      </c>
      <c r="AL3194">
        <f t="shared" si="497"/>
        <v>0</v>
      </c>
      <c r="AM3194">
        <f t="shared" si="498"/>
        <v>3</v>
      </c>
      <c r="AN3194" t="str">
        <f t="shared" si="499"/>
        <v>ALERT! 3 Violation founded @METALDET1</v>
      </c>
    </row>
    <row r="3195" spans="1:40">
      <c r="A3195" t="s">
        <v>120</v>
      </c>
      <c r="B3195" t="s">
        <v>121</v>
      </c>
      <c r="C3195" t="s">
        <v>1643</v>
      </c>
      <c r="D3195" t="s">
        <v>589</v>
      </c>
      <c r="E3195">
        <v>1</v>
      </c>
      <c r="G3195" t="s">
        <v>130</v>
      </c>
      <c r="I3195" t="s">
        <v>125</v>
      </c>
      <c r="Z3195" t="str">
        <f>IFERROR(MID(AA3195,FIND("-",H3195,1)+1,20),_xlfn.IFNA(VLOOKUP(F3195&amp;"-"&amp;AA3195,Ref_Kontak!$A:$E,4,FALSE),Ref_Kontak!$H$2))</f>
        <v>628999007703</v>
      </c>
      <c r="AA3195" t="str">
        <f t="shared" si="490"/>
        <v/>
      </c>
      <c r="AB3195" t="str">
        <f t="shared" si="491"/>
        <v/>
      </c>
      <c r="AC3195" t="str">
        <f t="shared" si="492"/>
        <v>628999007703</v>
      </c>
      <c r="AD3195" t="str">
        <f t="shared" si="493"/>
        <v>Halo+,+Visual+AI+5S+mendeteksi+Violation%3A+METALDET1-LINE+13</v>
      </c>
      <c r="AE3195" t="str">
        <f t="shared" si="494"/>
        <v>https://web.whatsapp.com/send/?phone=628999007703&amp;text=Halo+,+Visual+AI+5S+mendeteksi+Violation%3A+METALDET1-LINE+13&amp;type=phone_number&amp;app_absent=0</v>
      </c>
      <c r="AF3195" t="b">
        <f>IF(ISNA(VLOOKUP(D3195&amp;"-"&amp;AB3195, Ref_Kontak!$A:$E, 4, FALSE)), FALSE, TRUE)</f>
        <v>0</v>
      </c>
      <c r="AG3195" t="str">
        <f>_xlfn.IFNA(VLOOKUP(Z3195,Ref_Kontak!H:H,1,FALSE),"FALSE")</f>
        <v>628999007703</v>
      </c>
      <c r="AH3195" t="str">
        <f t="shared" si="495"/>
        <v>METALDET1-LINE 13</v>
      </c>
      <c r="AI3195">
        <f>IF(I3195="violation",COUNTIF($AH$1:AH3195,AH3195),0)</f>
        <v>1110</v>
      </c>
      <c r="AJ3195" t="str">
        <f t="shared" si="496"/>
        <v>violation-METALDET1</v>
      </c>
      <c r="AK3195">
        <f>IF(I3195="violation",COUNTIF($AJ$1:AJ3195,AJ3195),FALSE)</f>
        <v>2710</v>
      </c>
      <c r="AL3195">
        <f t="shared" si="497"/>
        <v>0</v>
      </c>
      <c r="AM3195">
        <f t="shared" si="498"/>
        <v>3</v>
      </c>
      <c r="AN3195" t="str">
        <f t="shared" si="499"/>
        <v>ALERT! 3 Violation founded @METALDET1</v>
      </c>
    </row>
    <row r="3196" spans="1:40">
      <c r="A3196" t="s">
        <v>120</v>
      </c>
      <c r="B3196" t="s">
        <v>121</v>
      </c>
      <c r="C3196" t="s">
        <v>1643</v>
      </c>
      <c r="D3196" t="s">
        <v>52</v>
      </c>
      <c r="E3196">
        <v>1</v>
      </c>
      <c r="G3196" t="s">
        <v>130</v>
      </c>
      <c r="I3196" t="s">
        <v>125</v>
      </c>
      <c r="Z3196" t="str">
        <f>IFERROR(MID(AA3196,FIND("-",H3196,1)+1,20),_xlfn.IFNA(VLOOKUP(F3196&amp;"-"&amp;AA3196,Ref_Kontak!$A:$E,4,FALSE),Ref_Kontak!$H$2))</f>
        <v>628999007703</v>
      </c>
      <c r="AA3196" t="str">
        <f t="shared" si="490"/>
        <v/>
      </c>
      <c r="AB3196" t="str">
        <f t="shared" si="491"/>
        <v/>
      </c>
      <c r="AC3196" t="str">
        <f t="shared" si="492"/>
        <v>628999007703</v>
      </c>
      <c r="AD3196" t="str">
        <f t="shared" si="493"/>
        <v>Halo+,+Visual+AI+5S+mendeteksi+Violation%3A+METALDET1-LINE+14</v>
      </c>
      <c r="AE3196" t="str">
        <f t="shared" si="494"/>
        <v>https://web.whatsapp.com/send/?phone=628999007703&amp;text=Halo+,+Visual+AI+5S+mendeteksi+Violation%3A+METALDET1-LINE+14&amp;type=phone_number&amp;app_absent=0</v>
      </c>
      <c r="AF3196" t="b">
        <f>IF(ISNA(VLOOKUP(D3196&amp;"-"&amp;AB3196, Ref_Kontak!$A:$E, 4, FALSE)), FALSE, TRUE)</f>
        <v>0</v>
      </c>
      <c r="AG3196" t="str">
        <f>_xlfn.IFNA(VLOOKUP(Z3196,Ref_Kontak!H:H,1,FALSE),"FALSE")</f>
        <v>628999007703</v>
      </c>
      <c r="AH3196" t="str">
        <f t="shared" si="495"/>
        <v>METALDET1-LINE 14</v>
      </c>
      <c r="AI3196">
        <f>IF(I3196="violation",COUNTIF($AH$1:AH3196,AH3196),0)</f>
        <v>297</v>
      </c>
      <c r="AJ3196" t="str">
        <f t="shared" si="496"/>
        <v>violation-METALDET1</v>
      </c>
      <c r="AK3196">
        <f>IF(I3196="violation",COUNTIF($AJ$1:AJ3196,AJ3196),FALSE)</f>
        <v>2711</v>
      </c>
      <c r="AL3196">
        <f t="shared" si="497"/>
        <v>0</v>
      </c>
      <c r="AM3196">
        <f t="shared" si="498"/>
        <v>3</v>
      </c>
      <c r="AN3196" t="str">
        <f t="shared" si="499"/>
        <v>ALERT! 3 Violation founded @METALDET1</v>
      </c>
    </row>
    <row r="3197" spans="1:40">
      <c r="A3197" t="s">
        <v>120</v>
      </c>
      <c r="B3197" t="s">
        <v>121</v>
      </c>
      <c r="C3197" t="s">
        <v>1644</v>
      </c>
      <c r="D3197" t="s">
        <v>129</v>
      </c>
      <c r="E3197">
        <v>1</v>
      </c>
      <c r="G3197" t="s">
        <v>130</v>
      </c>
      <c r="I3197" t="s">
        <v>125</v>
      </c>
      <c r="Z3197" t="str">
        <f>IFERROR(MID(AA3197,FIND("-",H3197,1)+1,20),_xlfn.IFNA(VLOOKUP(F3197&amp;"-"&amp;AA3197,Ref_Kontak!$A:$E,4,FALSE),Ref_Kontak!$H$2))</f>
        <v>628999007703</v>
      </c>
      <c r="AA3197" t="str">
        <f t="shared" si="490"/>
        <v/>
      </c>
      <c r="AB3197" t="str">
        <f t="shared" si="491"/>
        <v/>
      </c>
      <c r="AC3197" t="str">
        <f t="shared" si="492"/>
        <v>628999007703</v>
      </c>
      <c r="AD3197" t="str">
        <f t="shared" si="493"/>
        <v>Halo+,+Visual+AI+5S+mendeteksi+Violation%3A+METALDET1-LINE+8</v>
      </c>
      <c r="AE3197" t="str">
        <f t="shared" si="494"/>
        <v>https://web.whatsapp.com/send/?phone=628999007703&amp;text=Halo+,+Visual+AI+5S+mendeteksi+Violation%3A+METALDET1-LINE+8&amp;type=phone_number&amp;app_absent=0</v>
      </c>
      <c r="AF3197" t="b">
        <f>IF(ISNA(VLOOKUP(D3197&amp;"-"&amp;AB3197, Ref_Kontak!$A:$E, 4, FALSE)), FALSE, TRUE)</f>
        <v>0</v>
      </c>
      <c r="AG3197" t="str">
        <f>_xlfn.IFNA(VLOOKUP(Z3197,Ref_Kontak!H:H,1,FALSE),"FALSE")</f>
        <v>628999007703</v>
      </c>
      <c r="AH3197" t="str">
        <f t="shared" si="495"/>
        <v>METALDET1-LINE 8</v>
      </c>
      <c r="AI3197">
        <f>IF(I3197="violation",COUNTIF($AH$1:AH3197,AH3197),0)</f>
        <v>1306</v>
      </c>
      <c r="AJ3197" t="str">
        <f t="shared" si="496"/>
        <v>violation-METALDET1</v>
      </c>
      <c r="AK3197">
        <f>IF(I3197="violation",COUNTIF($AJ$1:AJ3197,AJ3197),FALSE)</f>
        <v>2712</v>
      </c>
      <c r="AL3197">
        <f t="shared" si="497"/>
        <v>0</v>
      </c>
      <c r="AM3197">
        <f t="shared" si="498"/>
        <v>3</v>
      </c>
      <c r="AN3197" t="str">
        <f t="shared" si="499"/>
        <v>ALERT! 3 Violation founded @METALDET1</v>
      </c>
    </row>
    <row r="3198" spans="1:40">
      <c r="A3198" t="s">
        <v>120</v>
      </c>
      <c r="B3198" t="s">
        <v>121</v>
      </c>
      <c r="C3198" t="s">
        <v>1645</v>
      </c>
      <c r="D3198" t="s">
        <v>589</v>
      </c>
      <c r="E3198">
        <v>1</v>
      </c>
      <c r="G3198" t="s">
        <v>130</v>
      </c>
      <c r="I3198" t="s">
        <v>125</v>
      </c>
      <c r="Z3198" t="str">
        <f>IFERROR(MID(AA3198,FIND("-",H3198,1)+1,20),_xlfn.IFNA(VLOOKUP(F3198&amp;"-"&amp;AA3198,Ref_Kontak!$A:$E,4,FALSE),Ref_Kontak!$H$2))</f>
        <v>628999007703</v>
      </c>
      <c r="AA3198" t="str">
        <f t="shared" si="490"/>
        <v/>
      </c>
      <c r="AB3198" t="str">
        <f t="shared" si="491"/>
        <v/>
      </c>
      <c r="AC3198" t="str">
        <f t="shared" si="492"/>
        <v>628999007703</v>
      </c>
      <c r="AD3198" t="str">
        <f t="shared" si="493"/>
        <v>Halo+,+Visual+AI+5S+mendeteksi+Violation%3A+METALDET1-LINE+13</v>
      </c>
      <c r="AE3198" t="str">
        <f t="shared" si="494"/>
        <v>https://web.whatsapp.com/send/?phone=628999007703&amp;text=Halo+,+Visual+AI+5S+mendeteksi+Violation%3A+METALDET1-LINE+13&amp;type=phone_number&amp;app_absent=0</v>
      </c>
      <c r="AF3198" t="b">
        <f>IF(ISNA(VLOOKUP(D3198&amp;"-"&amp;AB3198, Ref_Kontak!$A:$E, 4, FALSE)), FALSE, TRUE)</f>
        <v>0</v>
      </c>
      <c r="AG3198" t="str">
        <f>_xlfn.IFNA(VLOOKUP(Z3198,Ref_Kontak!H:H,1,FALSE),"FALSE")</f>
        <v>628999007703</v>
      </c>
      <c r="AH3198" t="str">
        <f t="shared" si="495"/>
        <v>METALDET1-LINE 13</v>
      </c>
      <c r="AI3198">
        <f>IF(I3198="violation",COUNTIF($AH$1:AH3198,AH3198),0)</f>
        <v>1111</v>
      </c>
      <c r="AJ3198" t="str">
        <f t="shared" si="496"/>
        <v>violation-METALDET1</v>
      </c>
      <c r="AK3198">
        <f>IF(I3198="violation",COUNTIF($AJ$1:AJ3198,AJ3198),FALSE)</f>
        <v>2713</v>
      </c>
      <c r="AL3198">
        <f t="shared" si="497"/>
        <v>0</v>
      </c>
      <c r="AM3198">
        <f t="shared" si="498"/>
        <v>3</v>
      </c>
      <c r="AN3198" t="str">
        <f t="shared" si="499"/>
        <v>ALERT! 3 Violation founded @METALDET1</v>
      </c>
    </row>
    <row r="3199" spans="1:40">
      <c r="A3199" t="s">
        <v>120</v>
      </c>
      <c r="B3199" t="s">
        <v>121</v>
      </c>
      <c r="C3199" t="s">
        <v>1645</v>
      </c>
      <c r="D3199" t="s">
        <v>129</v>
      </c>
      <c r="E3199">
        <v>1</v>
      </c>
      <c r="G3199" t="s">
        <v>130</v>
      </c>
      <c r="I3199" t="s">
        <v>125</v>
      </c>
      <c r="Z3199" t="str">
        <f>IFERROR(MID(AA3199,FIND("-",H3199,1)+1,20),_xlfn.IFNA(VLOOKUP(F3199&amp;"-"&amp;AA3199,Ref_Kontak!$A:$E,4,FALSE),Ref_Kontak!$H$2))</f>
        <v>628999007703</v>
      </c>
      <c r="AA3199" t="str">
        <f t="shared" si="490"/>
        <v/>
      </c>
      <c r="AB3199" t="str">
        <f t="shared" si="491"/>
        <v/>
      </c>
      <c r="AC3199" t="str">
        <f t="shared" si="492"/>
        <v>628999007703</v>
      </c>
      <c r="AD3199" t="str">
        <f t="shared" si="493"/>
        <v>Halo+,+Visual+AI+5S+mendeteksi+Violation%3A+METALDET1-LINE+8</v>
      </c>
      <c r="AE3199" t="str">
        <f t="shared" si="494"/>
        <v>https://web.whatsapp.com/send/?phone=628999007703&amp;text=Halo+,+Visual+AI+5S+mendeteksi+Violation%3A+METALDET1-LINE+8&amp;type=phone_number&amp;app_absent=0</v>
      </c>
      <c r="AF3199" t="b">
        <f>IF(ISNA(VLOOKUP(D3199&amp;"-"&amp;AB3199, Ref_Kontak!$A:$E, 4, FALSE)), FALSE, TRUE)</f>
        <v>0</v>
      </c>
      <c r="AG3199" t="str">
        <f>_xlfn.IFNA(VLOOKUP(Z3199,Ref_Kontak!H:H,1,FALSE),"FALSE")</f>
        <v>628999007703</v>
      </c>
      <c r="AH3199" t="str">
        <f t="shared" si="495"/>
        <v>METALDET1-LINE 8</v>
      </c>
      <c r="AI3199">
        <f>IF(I3199="violation",COUNTIF($AH$1:AH3199,AH3199),0)</f>
        <v>1307</v>
      </c>
      <c r="AJ3199" t="str">
        <f t="shared" si="496"/>
        <v>violation-METALDET1</v>
      </c>
      <c r="AK3199">
        <f>IF(I3199="violation",COUNTIF($AJ$1:AJ3199,AJ3199),FALSE)</f>
        <v>2714</v>
      </c>
      <c r="AL3199">
        <f t="shared" si="497"/>
        <v>0</v>
      </c>
      <c r="AM3199">
        <f t="shared" si="498"/>
        <v>3</v>
      </c>
      <c r="AN3199" t="str">
        <f t="shared" si="499"/>
        <v>ALERT! 3 Violation founded @METALDET1</v>
      </c>
    </row>
    <row r="3200" spans="1:40">
      <c r="A3200" t="s">
        <v>120</v>
      </c>
      <c r="B3200" t="s">
        <v>121</v>
      </c>
      <c r="C3200" t="s">
        <v>1645</v>
      </c>
      <c r="D3200" t="s">
        <v>52</v>
      </c>
      <c r="E3200">
        <v>1</v>
      </c>
      <c r="G3200" t="s">
        <v>130</v>
      </c>
      <c r="I3200" t="s">
        <v>125</v>
      </c>
      <c r="Z3200" t="str">
        <f>IFERROR(MID(AA3200,FIND("-",H3200,1)+1,20),_xlfn.IFNA(VLOOKUP(F3200&amp;"-"&amp;AA3200,Ref_Kontak!$A:$E,4,FALSE),Ref_Kontak!$H$2))</f>
        <v>628999007703</v>
      </c>
      <c r="AA3200" t="str">
        <f t="shared" si="490"/>
        <v/>
      </c>
      <c r="AB3200" t="str">
        <f t="shared" si="491"/>
        <v/>
      </c>
      <c r="AC3200" t="str">
        <f t="shared" si="492"/>
        <v>628999007703</v>
      </c>
      <c r="AD3200" t="str">
        <f t="shared" si="493"/>
        <v>Halo+,+Visual+AI+5S+mendeteksi+Violation%3A+METALDET1-LINE+14</v>
      </c>
      <c r="AE3200" t="str">
        <f t="shared" si="494"/>
        <v>https://web.whatsapp.com/send/?phone=628999007703&amp;text=Halo+,+Visual+AI+5S+mendeteksi+Violation%3A+METALDET1-LINE+14&amp;type=phone_number&amp;app_absent=0</v>
      </c>
      <c r="AF3200" t="b">
        <f>IF(ISNA(VLOOKUP(D3200&amp;"-"&amp;AB3200, Ref_Kontak!$A:$E, 4, FALSE)), FALSE, TRUE)</f>
        <v>0</v>
      </c>
      <c r="AG3200" t="str">
        <f>_xlfn.IFNA(VLOOKUP(Z3200,Ref_Kontak!H:H,1,FALSE),"FALSE")</f>
        <v>628999007703</v>
      </c>
      <c r="AH3200" t="str">
        <f t="shared" si="495"/>
        <v>METALDET1-LINE 14</v>
      </c>
      <c r="AI3200">
        <f>IF(I3200="violation",COUNTIF($AH$1:AH3200,AH3200),0)</f>
        <v>298</v>
      </c>
      <c r="AJ3200" t="str">
        <f t="shared" si="496"/>
        <v>violation-METALDET1</v>
      </c>
      <c r="AK3200">
        <f>IF(I3200="violation",COUNTIF($AJ$1:AJ3200,AJ3200),FALSE)</f>
        <v>2715</v>
      </c>
      <c r="AL3200">
        <f t="shared" si="497"/>
        <v>0</v>
      </c>
      <c r="AM3200">
        <f t="shared" si="498"/>
        <v>3</v>
      </c>
      <c r="AN3200" t="str">
        <f t="shared" si="499"/>
        <v>ALERT! 3 Violation founded @METALDET1</v>
      </c>
    </row>
    <row r="3201" spans="1:40">
      <c r="A3201" t="s">
        <v>120</v>
      </c>
      <c r="B3201" t="s">
        <v>121</v>
      </c>
      <c r="C3201" t="s">
        <v>1645</v>
      </c>
      <c r="D3201" t="s">
        <v>589</v>
      </c>
      <c r="E3201">
        <v>1</v>
      </c>
      <c r="G3201" t="s">
        <v>130</v>
      </c>
      <c r="I3201" t="s">
        <v>125</v>
      </c>
      <c r="Z3201" t="str">
        <f>IFERROR(MID(AA3201,FIND("-",H3201,1)+1,20),_xlfn.IFNA(VLOOKUP(F3201&amp;"-"&amp;AA3201,Ref_Kontak!$A:$E,4,FALSE),Ref_Kontak!$H$2))</f>
        <v>628999007703</v>
      </c>
      <c r="AA3201" t="str">
        <f t="shared" si="490"/>
        <v/>
      </c>
      <c r="AB3201" t="str">
        <f t="shared" si="491"/>
        <v/>
      </c>
      <c r="AC3201" t="str">
        <f t="shared" si="492"/>
        <v>628999007703</v>
      </c>
      <c r="AD3201" t="str">
        <f t="shared" si="493"/>
        <v>Halo+,+Visual+AI+5S+mendeteksi+Violation%3A+METALDET1-LINE+13</v>
      </c>
      <c r="AE3201" t="str">
        <f t="shared" si="494"/>
        <v>https://web.whatsapp.com/send/?phone=628999007703&amp;text=Halo+,+Visual+AI+5S+mendeteksi+Violation%3A+METALDET1-LINE+13&amp;type=phone_number&amp;app_absent=0</v>
      </c>
      <c r="AF3201" t="b">
        <f>IF(ISNA(VLOOKUP(D3201&amp;"-"&amp;AB3201, Ref_Kontak!$A:$E, 4, FALSE)), FALSE, TRUE)</f>
        <v>0</v>
      </c>
      <c r="AG3201" t="str">
        <f>_xlfn.IFNA(VLOOKUP(Z3201,Ref_Kontak!H:H,1,FALSE),"FALSE")</f>
        <v>628999007703</v>
      </c>
      <c r="AH3201" t="str">
        <f t="shared" si="495"/>
        <v>METALDET1-LINE 13</v>
      </c>
      <c r="AI3201">
        <f>IF(I3201="violation",COUNTIF($AH$1:AH3201,AH3201),0)</f>
        <v>1112</v>
      </c>
      <c r="AJ3201" t="str">
        <f t="shared" si="496"/>
        <v>violation-METALDET1</v>
      </c>
      <c r="AK3201">
        <f>IF(I3201="violation",COUNTIF($AJ$1:AJ3201,AJ3201),FALSE)</f>
        <v>2716</v>
      </c>
      <c r="AL3201">
        <f t="shared" si="497"/>
        <v>0</v>
      </c>
      <c r="AM3201">
        <f t="shared" si="498"/>
        <v>3</v>
      </c>
      <c r="AN3201" t="str">
        <f t="shared" si="499"/>
        <v>ALERT! 3 Violation founded @METALDET1</v>
      </c>
    </row>
    <row r="3202" spans="1:40">
      <c r="A3202" t="s">
        <v>120</v>
      </c>
      <c r="B3202" t="s">
        <v>121</v>
      </c>
      <c r="C3202" t="s">
        <v>1645</v>
      </c>
      <c r="D3202" t="s">
        <v>52</v>
      </c>
      <c r="E3202">
        <v>1</v>
      </c>
      <c r="G3202" t="s">
        <v>130</v>
      </c>
      <c r="I3202" t="s">
        <v>125</v>
      </c>
      <c r="Z3202" t="str">
        <f>IFERROR(MID(AA3202,FIND("-",H3202,1)+1,20),_xlfn.IFNA(VLOOKUP(F3202&amp;"-"&amp;AA3202,Ref_Kontak!$A:$E,4,FALSE),Ref_Kontak!$H$2))</f>
        <v>628999007703</v>
      </c>
      <c r="AA3202" t="str">
        <f t="shared" ref="AA3202:AA3265" si="500">CLEAN(SUBSTITUTE(H3202," ",""))</f>
        <v/>
      </c>
      <c r="AB3202" t="str">
        <f t="shared" ref="AB3202:AB3265" si="501">IFERROR(LEFT(AA3202,FIND("-",H3202,1)-1),CLEAN(SUBSTITUTE(SUBSTITUTE(H3202," ",""),"-","")))</f>
        <v/>
      </c>
      <c r="AC3202" t="str">
        <f t="shared" ref="AC3202:AC3265" si="502">IF(LEFT(Z3202,1)="0","62"&amp; MID(Z3202,2,999),Z3202)</f>
        <v>628999007703</v>
      </c>
      <c r="AD3202" t="str">
        <f t="shared" ref="AD3202:AD3265" si="503">"Halo+"&amp;AB3202&amp;","&amp;"+Visual+AI+5S+mendeteksi+Violation%3A+"&amp;SUBSTITUTE(AH3202," ","+")</f>
        <v>Halo+,+Visual+AI+5S+mendeteksi+Violation%3A+METALDET1-LINE+14</v>
      </c>
      <c r="AE3202" t="str">
        <f t="shared" ref="AE3202:AE3265" si="504">"https://web.whatsapp.com/send/?phone="&amp;AC3202&amp;"&amp;text="&amp;AD3202&amp;"&amp;type=phone_number&amp;app_absent=0"</f>
        <v>https://web.whatsapp.com/send/?phone=628999007703&amp;text=Halo+,+Visual+AI+5S+mendeteksi+Violation%3A+METALDET1-LINE+14&amp;type=phone_number&amp;app_absent=0</v>
      </c>
      <c r="AF3202" t="b">
        <f>IF(ISNA(VLOOKUP(D3202&amp;"-"&amp;AB3202, Ref_Kontak!$A:$E, 4, FALSE)), FALSE, TRUE)</f>
        <v>0</v>
      </c>
      <c r="AG3202" t="str">
        <f>_xlfn.IFNA(VLOOKUP(Z3202,Ref_Kontak!H:H,1,FALSE),"FALSE")</f>
        <v>628999007703</v>
      </c>
      <c r="AH3202" t="str">
        <f t="shared" ref="AH3202:AH3265" si="505">G3202&amp;"-"&amp;D3202</f>
        <v>METALDET1-LINE 14</v>
      </c>
      <c r="AI3202">
        <f>IF(I3202="violation",COUNTIF($AH$1:AH3202,AH3202),0)</f>
        <v>299</v>
      </c>
      <c r="AJ3202" t="str">
        <f t="shared" si="496"/>
        <v>violation-METALDET1</v>
      </c>
      <c r="AK3202">
        <f>IF(I3202="violation",COUNTIF($AJ$1:AJ3202,AJ3202),FALSE)</f>
        <v>2717</v>
      </c>
      <c r="AL3202">
        <f t="shared" si="497"/>
        <v>0</v>
      </c>
      <c r="AM3202">
        <f t="shared" si="498"/>
        <v>3</v>
      </c>
      <c r="AN3202" t="str">
        <f t="shared" si="499"/>
        <v>ALERT! 3 Violation founded @METALDET1</v>
      </c>
    </row>
    <row r="3203" spans="1:40">
      <c r="A3203" t="s">
        <v>120</v>
      </c>
      <c r="B3203" t="s">
        <v>121</v>
      </c>
      <c r="C3203" t="s">
        <v>1646</v>
      </c>
      <c r="D3203" t="s">
        <v>129</v>
      </c>
      <c r="E3203">
        <v>1</v>
      </c>
      <c r="G3203" t="s">
        <v>130</v>
      </c>
      <c r="I3203" t="s">
        <v>125</v>
      </c>
      <c r="Z3203" t="str">
        <f>IFERROR(MID(AA3203,FIND("-",H3203,1)+1,20),_xlfn.IFNA(VLOOKUP(F3203&amp;"-"&amp;AA3203,Ref_Kontak!$A:$E,4,FALSE),Ref_Kontak!$H$2))</f>
        <v>628999007703</v>
      </c>
      <c r="AA3203" t="str">
        <f t="shared" si="500"/>
        <v/>
      </c>
      <c r="AB3203" t="str">
        <f t="shared" si="501"/>
        <v/>
      </c>
      <c r="AC3203" t="str">
        <f t="shared" si="502"/>
        <v>628999007703</v>
      </c>
      <c r="AD3203" t="str">
        <f t="shared" si="503"/>
        <v>Halo+,+Visual+AI+5S+mendeteksi+Violation%3A+METALDET1-LINE+8</v>
      </c>
      <c r="AE3203" t="str">
        <f t="shared" si="504"/>
        <v>https://web.whatsapp.com/send/?phone=628999007703&amp;text=Halo+,+Visual+AI+5S+mendeteksi+Violation%3A+METALDET1-LINE+8&amp;type=phone_number&amp;app_absent=0</v>
      </c>
      <c r="AF3203" t="b">
        <f>IF(ISNA(VLOOKUP(D3203&amp;"-"&amp;AB3203, Ref_Kontak!$A:$E, 4, FALSE)), FALSE, TRUE)</f>
        <v>0</v>
      </c>
      <c r="AG3203" t="str">
        <f>_xlfn.IFNA(VLOOKUP(Z3203,Ref_Kontak!H:H,1,FALSE),"FALSE")</f>
        <v>628999007703</v>
      </c>
      <c r="AH3203" t="str">
        <f t="shared" si="505"/>
        <v>METALDET1-LINE 8</v>
      </c>
      <c r="AI3203">
        <f>IF(I3203="violation",COUNTIF($AH$1:AH3203,AH3203),0)</f>
        <v>1308</v>
      </c>
      <c r="AJ3203" t="str">
        <f t="shared" ref="AJ3203:AJ3266" si="506">I3203&amp;"-"&amp;G3203</f>
        <v>violation-METALDET1</v>
      </c>
      <c r="AK3203">
        <f>IF(I3203="violation",COUNTIF($AJ$1:AJ3203,AJ3203),FALSE)</f>
        <v>2718</v>
      </c>
      <c r="AL3203">
        <f t="shared" ref="AL3203:AL3266" si="507">IF(AI3203=1,1,0)</f>
        <v>0</v>
      </c>
      <c r="AM3203">
        <f t="shared" ref="AM3203:AM3266" si="508">SUMIF($AJ$2:$AJ$5516,AJ3203,$AL$2:$AL$5516)</f>
        <v>3</v>
      </c>
      <c r="AN3203" t="str">
        <f t="shared" ref="AN3203:AN3266" si="509">"ALERT! " &amp;AM3203&amp; " Violation founded @"&amp;G3203</f>
        <v>ALERT! 3 Violation founded @METALDET1</v>
      </c>
    </row>
    <row r="3204" spans="1:40">
      <c r="A3204" t="s">
        <v>120</v>
      </c>
      <c r="B3204" t="s">
        <v>121</v>
      </c>
      <c r="C3204" t="s">
        <v>1646</v>
      </c>
      <c r="D3204" t="s">
        <v>589</v>
      </c>
      <c r="E3204">
        <v>1</v>
      </c>
      <c r="G3204" t="s">
        <v>130</v>
      </c>
      <c r="I3204" t="s">
        <v>125</v>
      </c>
      <c r="Z3204" t="str">
        <f>IFERROR(MID(AA3204,FIND("-",H3204,1)+1,20),_xlfn.IFNA(VLOOKUP(F3204&amp;"-"&amp;AA3204,Ref_Kontak!$A:$E,4,FALSE),Ref_Kontak!$H$2))</f>
        <v>628999007703</v>
      </c>
      <c r="AA3204" t="str">
        <f t="shared" si="500"/>
        <v/>
      </c>
      <c r="AB3204" t="str">
        <f t="shared" si="501"/>
        <v/>
      </c>
      <c r="AC3204" t="str">
        <f t="shared" si="502"/>
        <v>628999007703</v>
      </c>
      <c r="AD3204" t="str">
        <f t="shared" si="503"/>
        <v>Halo+,+Visual+AI+5S+mendeteksi+Violation%3A+METALDET1-LINE+13</v>
      </c>
      <c r="AE3204" t="str">
        <f t="shared" si="504"/>
        <v>https://web.whatsapp.com/send/?phone=628999007703&amp;text=Halo+,+Visual+AI+5S+mendeteksi+Violation%3A+METALDET1-LINE+13&amp;type=phone_number&amp;app_absent=0</v>
      </c>
      <c r="AF3204" t="b">
        <f>IF(ISNA(VLOOKUP(D3204&amp;"-"&amp;AB3204, Ref_Kontak!$A:$E, 4, FALSE)), FALSE, TRUE)</f>
        <v>0</v>
      </c>
      <c r="AG3204" t="str">
        <f>_xlfn.IFNA(VLOOKUP(Z3204,Ref_Kontak!H:H,1,FALSE),"FALSE")</f>
        <v>628999007703</v>
      </c>
      <c r="AH3204" t="str">
        <f t="shared" si="505"/>
        <v>METALDET1-LINE 13</v>
      </c>
      <c r="AI3204">
        <f>IF(I3204="violation",COUNTIF($AH$1:AH3204,AH3204),0)</f>
        <v>1113</v>
      </c>
      <c r="AJ3204" t="str">
        <f t="shared" si="506"/>
        <v>violation-METALDET1</v>
      </c>
      <c r="AK3204">
        <f>IF(I3204="violation",COUNTIF($AJ$1:AJ3204,AJ3204),FALSE)</f>
        <v>2719</v>
      </c>
      <c r="AL3204">
        <f t="shared" si="507"/>
        <v>0</v>
      </c>
      <c r="AM3204">
        <f t="shared" si="508"/>
        <v>3</v>
      </c>
      <c r="AN3204" t="str">
        <f t="shared" si="509"/>
        <v>ALERT! 3 Violation founded @METALDET1</v>
      </c>
    </row>
    <row r="3205" spans="1:40">
      <c r="A3205" t="s">
        <v>120</v>
      </c>
      <c r="B3205" t="s">
        <v>121</v>
      </c>
      <c r="C3205" t="s">
        <v>1646</v>
      </c>
      <c r="D3205" t="s">
        <v>52</v>
      </c>
      <c r="E3205">
        <v>1</v>
      </c>
      <c r="G3205" t="s">
        <v>130</v>
      </c>
      <c r="I3205" t="s">
        <v>125</v>
      </c>
      <c r="Z3205" t="str">
        <f>IFERROR(MID(AA3205,FIND("-",H3205,1)+1,20),_xlfn.IFNA(VLOOKUP(F3205&amp;"-"&amp;AA3205,Ref_Kontak!$A:$E,4,FALSE),Ref_Kontak!$H$2))</f>
        <v>628999007703</v>
      </c>
      <c r="AA3205" t="str">
        <f t="shared" si="500"/>
        <v/>
      </c>
      <c r="AB3205" t="str">
        <f t="shared" si="501"/>
        <v/>
      </c>
      <c r="AC3205" t="str">
        <f t="shared" si="502"/>
        <v>628999007703</v>
      </c>
      <c r="AD3205" t="str">
        <f t="shared" si="503"/>
        <v>Halo+,+Visual+AI+5S+mendeteksi+Violation%3A+METALDET1-LINE+14</v>
      </c>
      <c r="AE3205" t="str">
        <f t="shared" si="504"/>
        <v>https://web.whatsapp.com/send/?phone=628999007703&amp;text=Halo+,+Visual+AI+5S+mendeteksi+Violation%3A+METALDET1-LINE+14&amp;type=phone_number&amp;app_absent=0</v>
      </c>
      <c r="AF3205" t="b">
        <f>IF(ISNA(VLOOKUP(D3205&amp;"-"&amp;AB3205, Ref_Kontak!$A:$E, 4, FALSE)), FALSE, TRUE)</f>
        <v>0</v>
      </c>
      <c r="AG3205" t="str">
        <f>_xlfn.IFNA(VLOOKUP(Z3205,Ref_Kontak!H:H,1,FALSE),"FALSE")</f>
        <v>628999007703</v>
      </c>
      <c r="AH3205" t="str">
        <f t="shared" si="505"/>
        <v>METALDET1-LINE 14</v>
      </c>
      <c r="AI3205">
        <f>IF(I3205="violation",COUNTIF($AH$1:AH3205,AH3205),0)</f>
        <v>300</v>
      </c>
      <c r="AJ3205" t="str">
        <f t="shared" si="506"/>
        <v>violation-METALDET1</v>
      </c>
      <c r="AK3205">
        <f>IF(I3205="violation",COUNTIF($AJ$1:AJ3205,AJ3205),FALSE)</f>
        <v>2720</v>
      </c>
      <c r="AL3205">
        <f t="shared" si="507"/>
        <v>0</v>
      </c>
      <c r="AM3205">
        <f t="shared" si="508"/>
        <v>3</v>
      </c>
      <c r="AN3205" t="str">
        <f t="shared" si="509"/>
        <v>ALERT! 3 Violation founded @METALDET1</v>
      </c>
    </row>
    <row r="3206" spans="1:40">
      <c r="A3206" t="s">
        <v>120</v>
      </c>
      <c r="B3206" t="s">
        <v>121</v>
      </c>
      <c r="C3206" t="s">
        <v>1647</v>
      </c>
      <c r="D3206" t="s">
        <v>129</v>
      </c>
      <c r="E3206">
        <v>1</v>
      </c>
      <c r="G3206" t="s">
        <v>130</v>
      </c>
      <c r="I3206" t="s">
        <v>125</v>
      </c>
      <c r="Z3206" t="str">
        <f>IFERROR(MID(AA3206,FIND("-",H3206,1)+1,20),_xlfn.IFNA(VLOOKUP(F3206&amp;"-"&amp;AA3206,Ref_Kontak!$A:$E,4,FALSE),Ref_Kontak!$H$2))</f>
        <v>628999007703</v>
      </c>
      <c r="AA3206" t="str">
        <f t="shared" si="500"/>
        <v/>
      </c>
      <c r="AB3206" t="str">
        <f t="shared" si="501"/>
        <v/>
      </c>
      <c r="AC3206" t="str">
        <f t="shared" si="502"/>
        <v>628999007703</v>
      </c>
      <c r="AD3206" t="str">
        <f t="shared" si="503"/>
        <v>Halo+,+Visual+AI+5S+mendeteksi+Violation%3A+METALDET1-LINE+8</v>
      </c>
      <c r="AE3206" t="str">
        <f t="shared" si="504"/>
        <v>https://web.whatsapp.com/send/?phone=628999007703&amp;text=Halo+,+Visual+AI+5S+mendeteksi+Violation%3A+METALDET1-LINE+8&amp;type=phone_number&amp;app_absent=0</v>
      </c>
      <c r="AF3206" t="b">
        <f>IF(ISNA(VLOOKUP(D3206&amp;"-"&amp;AB3206, Ref_Kontak!$A:$E, 4, FALSE)), FALSE, TRUE)</f>
        <v>0</v>
      </c>
      <c r="AG3206" t="str">
        <f>_xlfn.IFNA(VLOOKUP(Z3206,Ref_Kontak!H:H,1,FALSE),"FALSE")</f>
        <v>628999007703</v>
      </c>
      <c r="AH3206" t="str">
        <f t="shared" si="505"/>
        <v>METALDET1-LINE 8</v>
      </c>
      <c r="AI3206">
        <f>IF(I3206="violation",COUNTIF($AH$1:AH3206,AH3206),0)</f>
        <v>1309</v>
      </c>
      <c r="AJ3206" t="str">
        <f t="shared" si="506"/>
        <v>violation-METALDET1</v>
      </c>
      <c r="AK3206">
        <f>IF(I3206="violation",COUNTIF($AJ$1:AJ3206,AJ3206),FALSE)</f>
        <v>2721</v>
      </c>
      <c r="AL3206">
        <f t="shared" si="507"/>
        <v>0</v>
      </c>
      <c r="AM3206">
        <f t="shared" si="508"/>
        <v>3</v>
      </c>
      <c r="AN3206" t="str">
        <f t="shared" si="509"/>
        <v>ALERT! 3 Violation founded @METALDET1</v>
      </c>
    </row>
    <row r="3207" spans="1:40">
      <c r="A3207" t="s">
        <v>120</v>
      </c>
      <c r="B3207" t="s">
        <v>121</v>
      </c>
      <c r="C3207" t="s">
        <v>1647</v>
      </c>
      <c r="D3207" t="s">
        <v>589</v>
      </c>
      <c r="E3207">
        <v>1</v>
      </c>
      <c r="G3207" t="s">
        <v>130</v>
      </c>
      <c r="I3207" t="s">
        <v>125</v>
      </c>
      <c r="Z3207" t="str">
        <f>IFERROR(MID(AA3207,FIND("-",H3207,1)+1,20),_xlfn.IFNA(VLOOKUP(F3207&amp;"-"&amp;AA3207,Ref_Kontak!$A:$E,4,FALSE),Ref_Kontak!$H$2))</f>
        <v>628999007703</v>
      </c>
      <c r="AA3207" t="str">
        <f t="shared" si="500"/>
        <v/>
      </c>
      <c r="AB3207" t="str">
        <f t="shared" si="501"/>
        <v/>
      </c>
      <c r="AC3207" t="str">
        <f t="shared" si="502"/>
        <v>628999007703</v>
      </c>
      <c r="AD3207" t="str">
        <f t="shared" si="503"/>
        <v>Halo+,+Visual+AI+5S+mendeteksi+Violation%3A+METALDET1-LINE+13</v>
      </c>
      <c r="AE3207" t="str">
        <f t="shared" si="504"/>
        <v>https://web.whatsapp.com/send/?phone=628999007703&amp;text=Halo+,+Visual+AI+5S+mendeteksi+Violation%3A+METALDET1-LINE+13&amp;type=phone_number&amp;app_absent=0</v>
      </c>
      <c r="AF3207" t="b">
        <f>IF(ISNA(VLOOKUP(D3207&amp;"-"&amp;AB3207, Ref_Kontak!$A:$E, 4, FALSE)), FALSE, TRUE)</f>
        <v>0</v>
      </c>
      <c r="AG3207" t="str">
        <f>_xlfn.IFNA(VLOOKUP(Z3207,Ref_Kontak!H:H,1,FALSE),"FALSE")</f>
        <v>628999007703</v>
      </c>
      <c r="AH3207" t="str">
        <f t="shared" si="505"/>
        <v>METALDET1-LINE 13</v>
      </c>
      <c r="AI3207">
        <f>IF(I3207="violation",COUNTIF($AH$1:AH3207,AH3207),0)</f>
        <v>1114</v>
      </c>
      <c r="AJ3207" t="str">
        <f t="shared" si="506"/>
        <v>violation-METALDET1</v>
      </c>
      <c r="AK3207">
        <f>IF(I3207="violation",COUNTIF($AJ$1:AJ3207,AJ3207),FALSE)</f>
        <v>2722</v>
      </c>
      <c r="AL3207">
        <f t="shared" si="507"/>
        <v>0</v>
      </c>
      <c r="AM3207">
        <f t="shared" si="508"/>
        <v>3</v>
      </c>
      <c r="AN3207" t="str">
        <f t="shared" si="509"/>
        <v>ALERT! 3 Violation founded @METALDET1</v>
      </c>
    </row>
    <row r="3208" spans="1:40">
      <c r="A3208" t="s">
        <v>120</v>
      </c>
      <c r="B3208" t="s">
        <v>121</v>
      </c>
      <c r="C3208" t="s">
        <v>1647</v>
      </c>
      <c r="D3208" t="s">
        <v>52</v>
      </c>
      <c r="E3208">
        <v>1</v>
      </c>
      <c r="G3208" t="s">
        <v>130</v>
      </c>
      <c r="I3208" t="s">
        <v>125</v>
      </c>
      <c r="Z3208" t="str">
        <f>IFERROR(MID(AA3208,FIND("-",H3208,1)+1,20),_xlfn.IFNA(VLOOKUP(F3208&amp;"-"&amp;AA3208,Ref_Kontak!$A:$E,4,FALSE),Ref_Kontak!$H$2))</f>
        <v>628999007703</v>
      </c>
      <c r="AA3208" t="str">
        <f t="shared" si="500"/>
        <v/>
      </c>
      <c r="AB3208" t="str">
        <f t="shared" si="501"/>
        <v/>
      </c>
      <c r="AC3208" t="str">
        <f t="shared" si="502"/>
        <v>628999007703</v>
      </c>
      <c r="AD3208" t="str">
        <f t="shared" si="503"/>
        <v>Halo+,+Visual+AI+5S+mendeteksi+Violation%3A+METALDET1-LINE+14</v>
      </c>
      <c r="AE3208" t="str">
        <f t="shared" si="504"/>
        <v>https://web.whatsapp.com/send/?phone=628999007703&amp;text=Halo+,+Visual+AI+5S+mendeteksi+Violation%3A+METALDET1-LINE+14&amp;type=phone_number&amp;app_absent=0</v>
      </c>
      <c r="AF3208" t="b">
        <f>IF(ISNA(VLOOKUP(D3208&amp;"-"&amp;AB3208, Ref_Kontak!$A:$E, 4, FALSE)), FALSE, TRUE)</f>
        <v>0</v>
      </c>
      <c r="AG3208" t="str">
        <f>_xlfn.IFNA(VLOOKUP(Z3208,Ref_Kontak!H:H,1,FALSE),"FALSE")</f>
        <v>628999007703</v>
      </c>
      <c r="AH3208" t="str">
        <f t="shared" si="505"/>
        <v>METALDET1-LINE 14</v>
      </c>
      <c r="AI3208">
        <f>IF(I3208="violation",COUNTIF($AH$1:AH3208,AH3208),0)</f>
        <v>301</v>
      </c>
      <c r="AJ3208" t="str">
        <f t="shared" si="506"/>
        <v>violation-METALDET1</v>
      </c>
      <c r="AK3208">
        <f>IF(I3208="violation",COUNTIF($AJ$1:AJ3208,AJ3208),FALSE)</f>
        <v>2723</v>
      </c>
      <c r="AL3208">
        <f t="shared" si="507"/>
        <v>0</v>
      </c>
      <c r="AM3208">
        <f t="shared" si="508"/>
        <v>3</v>
      </c>
      <c r="AN3208" t="str">
        <f t="shared" si="509"/>
        <v>ALERT! 3 Violation founded @METALDET1</v>
      </c>
    </row>
    <row r="3209" spans="1:40">
      <c r="A3209" t="s">
        <v>120</v>
      </c>
      <c r="B3209" t="s">
        <v>121</v>
      </c>
      <c r="C3209" t="s">
        <v>1648</v>
      </c>
      <c r="D3209" t="s">
        <v>129</v>
      </c>
      <c r="E3209">
        <v>1</v>
      </c>
      <c r="G3209" t="s">
        <v>130</v>
      </c>
      <c r="I3209" t="s">
        <v>125</v>
      </c>
      <c r="Z3209" t="str">
        <f>IFERROR(MID(AA3209,FIND("-",H3209,1)+1,20),_xlfn.IFNA(VLOOKUP(F3209&amp;"-"&amp;AA3209,Ref_Kontak!$A:$E,4,FALSE),Ref_Kontak!$H$2))</f>
        <v>628999007703</v>
      </c>
      <c r="AA3209" t="str">
        <f t="shared" si="500"/>
        <v/>
      </c>
      <c r="AB3209" t="str">
        <f t="shared" si="501"/>
        <v/>
      </c>
      <c r="AC3209" t="str">
        <f t="shared" si="502"/>
        <v>628999007703</v>
      </c>
      <c r="AD3209" t="str">
        <f t="shared" si="503"/>
        <v>Halo+,+Visual+AI+5S+mendeteksi+Violation%3A+METALDET1-LINE+8</v>
      </c>
      <c r="AE3209" t="str">
        <f t="shared" si="504"/>
        <v>https://web.whatsapp.com/send/?phone=628999007703&amp;text=Halo+,+Visual+AI+5S+mendeteksi+Violation%3A+METALDET1-LINE+8&amp;type=phone_number&amp;app_absent=0</v>
      </c>
      <c r="AF3209" t="b">
        <f>IF(ISNA(VLOOKUP(D3209&amp;"-"&amp;AB3209, Ref_Kontak!$A:$E, 4, FALSE)), FALSE, TRUE)</f>
        <v>0</v>
      </c>
      <c r="AG3209" t="str">
        <f>_xlfn.IFNA(VLOOKUP(Z3209,Ref_Kontak!H:H,1,FALSE),"FALSE")</f>
        <v>628999007703</v>
      </c>
      <c r="AH3209" t="str">
        <f t="shared" si="505"/>
        <v>METALDET1-LINE 8</v>
      </c>
      <c r="AI3209">
        <f>IF(I3209="violation",COUNTIF($AH$1:AH3209,AH3209),0)</f>
        <v>1310</v>
      </c>
      <c r="AJ3209" t="str">
        <f t="shared" si="506"/>
        <v>violation-METALDET1</v>
      </c>
      <c r="AK3209">
        <f>IF(I3209="violation",COUNTIF($AJ$1:AJ3209,AJ3209),FALSE)</f>
        <v>2724</v>
      </c>
      <c r="AL3209">
        <f t="shared" si="507"/>
        <v>0</v>
      </c>
      <c r="AM3209">
        <f t="shared" si="508"/>
        <v>3</v>
      </c>
      <c r="AN3209" t="str">
        <f t="shared" si="509"/>
        <v>ALERT! 3 Violation founded @METALDET1</v>
      </c>
    </row>
    <row r="3210" spans="1:40">
      <c r="A3210" t="s">
        <v>120</v>
      </c>
      <c r="B3210" t="s">
        <v>121</v>
      </c>
      <c r="C3210" t="s">
        <v>1648</v>
      </c>
      <c r="D3210" t="s">
        <v>589</v>
      </c>
      <c r="E3210">
        <v>1</v>
      </c>
      <c r="G3210" t="s">
        <v>130</v>
      </c>
      <c r="I3210" t="s">
        <v>125</v>
      </c>
      <c r="Z3210" t="str">
        <f>IFERROR(MID(AA3210,FIND("-",H3210,1)+1,20),_xlfn.IFNA(VLOOKUP(F3210&amp;"-"&amp;AA3210,Ref_Kontak!$A:$E,4,FALSE),Ref_Kontak!$H$2))</f>
        <v>628999007703</v>
      </c>
      <c r="AA3210" t="str">
        <f t="shared" si="500"/>
        <v/>
      </c>
      <c r="AB3210" t="str">
        <f t="shared" si="501"/>
        <v/>
      </c>
      <c r="AC3210" t="str">
        <f t="shared" si="502"/>
        <v>628999007703</v>
      </c>
      <c r="AD3210" t="str">
        <f t="shared" si="503"/>
        <v>Halo+,+Visual+AI+5S+mendeteksi+Violation%3A+METALDET1-LINE+13</v>
      </c>
      <c r="AE3210" t="str">
        <f t="shared" si="504"/>
        <v>https://web.whatsapp.com/send/?phone=628999007703&amp;text=Halo+,+Visual+AI+5S+mendeteksi+Violation%3A+METALDET1-LINE+13&amp;type=phone_number&amp;app_absent=0</v>
      </c>
      <c r="AF3210" t="b">
        <f>IF(ISNA(VLOOKUP(D3210&amp;"-"&amp;AB3210, Ref_Kontak!$A:$E, 4, FALSE)), FALSE, TRUE)</f>
        <v>0</v>
      </c>
      <c r="AG3210" t="str">
        <f>_xlfn.IFNA(VLOOKUP(Z3210,Ref_Kontak!H:H,1,FALSE),"FALSE")</f>
        <v>628999007703</v>
      </c>
      <c r="AH3210" t="str">
        <f t="shared" si="505"/>
        <v>METALDET1-LINE 13</v>
      </c>
      <c r="AI3210">
        <f>IF(I3210="violation",COUNTIF($AH$1:AH3210,AH3210),0)</f>
        <v>1115</v>
      </c>
      <c r="AJ3210" t="str">
        <f t="shared" si="506"/>
        <v>violation-METALDET1</v>
      </c>
      <c r="AK3210">
        <f>IF(I3210="violation",COUNTIF($AJ$1:AJ3210,AJ3210),FALSE)</f>
        <v>2725</v>
      </c>
      <c r="AL3210">
        <f t="shared" si="507"/>
        <v>0</v>
      </c>
      <c r="AM3210">
        <f t="shared" si="508"/>
        <v>3</v>
      </c>
      <c r="AN3210" t="str">
        <f t="shared" si="509"/>
        <v>ALERT! 3 Violation founded @METALDET1</v>
      </c>
    </row>
    <row r="3211" spans="1:40">
      <c r="A3211" t="s">
        <v>120</v>
      </c>
      <c r="B3211" t="s">
        <v>121</v>
      </c>
      <c r="C3211" t="s">
        <v>1648</v>
      </c>
      <c r="D3211" t="s">
        <v>52</v>
      </c>
      <c r="E3211">
        <v>1</v>
      </c>
      <c r="G3211" t="s">
        <v>130</v>
      </c>
      <c r="I3211" t="s">
        <v>125</v>
      </c>
      <c r="Z3211" t="str">
        <f>IFERROR(MID(AA3211,FIND("-",H3211,1)+1,20),_xlfn.IFNA(VLOOKUP(F3211&amp;"-"&amp;AA3211,Ref_Kontak!$A:$E,4,FALSE),Ref_Kontak!$H$2))</f>
        <v>628999007703</v>
      </c>
      <c r="AA3211" t="str">
        <f t="shared" si="500"/>
        <v/>
      </c>
      <c r="AB3211" t="str">
        <f t="shared" si="501"/>
        <v/>
      </c>
      <c r="AC3211" t="str">
        <f t="shared" si="502"/>
        <v>628999007703</v>
      </c>
      <c r="AD3211" t="str">
        <f t="shared" si="503"/>
        <v>Halo+,+Visual+AI+5S+mendeteksi+Violation%3A+METALDET1-LINE+14</v>
      </c>
      <c r="AE3211" t="str">
        <f t="shared" si="504"/>
        <v>https://web.whatsapp.com/send/?phone=628999007703&amp;text=Halo+,+Visual+AI+5S+mendeteksi+Violation%3A+METALDET1-LINE+14&amp;type=phone_number&amp;app_absent=0</v>
      </c>
      <c r="AF3211" t="b">
        <f>IF(ISNA(VLOOKUP(D3211&amp;"-"&amp;AB3211, Ref_Kontak!$A:$E, 4, FALSE)), FALSE, TRUE)</f>
        <v>0</v>
      </c>
      <c r="AG3211" t="str">
        <f>_xlfn.IFNA(VLOOKUP(Z3211,Ref_Kontak!H:H,1,FALSE),"FALSE")</f>
        <v>628999007703</v>
      </c>
      <c r="AH3211" t="str">
        <f t="shared" si="505"/>
        <v>METALDET1-LINE 14</v>
      </c>
      <c r="AI3211">
        <f>IF(I3211="violation",COUNTIF($AH$1:AH3211,AH3211),0)</f>
        <v>302</v>
      </c>
      <c r="AJ3211" t="str">
        <f t="shared" si="506"/>
        <v>violation-METALDET1</v>
      </c>
      <c r="AK3211">
        <f>IF(I3211="violation",COUNTIF($AJ$1:AJ3211,AJ3211),FALSE)</f>
        <v>2726</v>
      </c>
      <c r="AL3211">
        <f t="shared" si="507"/>
        <v>0</v>
      </c>
      <c r="AM3211">
        <f t="shared" si="508"/>
        <v>3</v>
      </c>
      <c r="AN3211" t="str">
        <f t="shared" si="509"/>
        <v>ALERT! 3 Violation founded @METALDET1</v>
      </c>
    </row>
    <row r="3212" spans="1:40">
      <c r="A3212" t="s">
        <v>120</v>
      </c>
      <c r="B3212" t="s">
        <v>121</v>
      </c>
      <c r="C3212" t="s">
        <v>1649</v>
      </c>
      <c r="D3212" t="s">
        <v>129</v>
      </c>
      <c r="E3212">
        <v>1</v>
      </c>
      <c r="G3212" t="s">
        <v>130</v>
      </c>
      <c r="I3212" t="s">
        <v>125</v>
      </c>
      <c r="Z3212" t="str">
        <f>IFERROR(MID(AA3212,FIND("-",H3212,1)+1,20),_xlfn.IFNA(VLOOKUP(F3212&amp;"-"&amp;AA3212,Ref_Kontak!$A:$E,4,FALSE),Ref_Kontak!$H$2))</f>
        <v>628999007703</v>
      </c>
      <c r="AA3212" t="str">
        <f t="shared" si="500"/>
        <v/>
      </c>
      <c r="AB3212" t="str">
        <f t="shared" si="501"/>
        <v/>
      </c>
      <c r="AC3212" t="str">
        <f t="shared" si="502"/>
        <v>628999007703</v>
      </c>
      <c r="AD3212" t="str">
        <f t="shared" si="503"/>
        <v>Halo+,+Visual+AI+5S+mendeteksi+Violation%3A+METALDET1-LINE+8</v>
      </c>
      <c r="AE3212" t="str">
        <f t="shared" si="504"/>
        <v>https://web.whatsapp.com/send/?phone=628999007703&amp;text=Halo+,+Visual+AI+5S+mendeteksi+Violation%3A+METALDET1-LINE+8&amp;type=phone_number&amp;app_absent=0</v>
      </c>
      <c r="AF3212" t="b">
        <f>IF(ISNA(VLOOKUP(D3212&amp;"-"&amp;AB3212, Ref_Kontak!$A:$E, 4, FALSE)), FALSE, TRUE)</f>
        <v>0</v>
      </c>
      <c r="AG3212" t="str">
        <f>_xlfn.IFNA(VLOOKUP(Z3212,Ref_Kontak!H:H,1,FALSE),"FALSE")</f>
        <v>628999007703</v>
      </c>
      <c r="AH3212" t="str">
        <f t="shared" si="505"/>
        <v>METALDET1-LINE 8</v>
      </c>
      <c r="AI3212">
        <f>IF(I3212="violation",COUNTIF($AH$1:AH3212,AH3212),0)</f>
        <v>1311</v>
      </c>
      <c r="AJ3212" t="str">
        <f t="shared" si="506"/>
        <v>violation-METALDET1</v>
      </c>
      <c r="AK3212">
        <f>IF(I3212="violation",COUNTIF($AJ$1:AJ3212,AJ3212),FALSE)</f>
        <v>2727</v>
      </c>
      <c r="AL3212">
        <f t="shared" si="507"/>
        <v>0</v>
      </c>
      <c r="AM3212">
        <f t="shared" si="508"/>
        <v>3</v>
      </c>
      <c r="AN3212" t="str">
        <f t="shared" si="509"/>
        <v>ALERT! 3 Violation founded @METALDET1</v>
      </c>
    </row>
    <row r="3213" spans="1:40">
      <c r="A3213" t="s">
        <v>120</v>
      </c>
      <c r="B3213" t="s">
        <v>121</v>
      </c>
      <c r="C3213" t="s">
        <v>1650</v>
      </c>
      <c r="D3213" t="s">
        <v>589</v>
      </c>
      <c r="E3213">
        <v>1</v>
      </c>
      <c r="G3213" t="s">
        <v>130</v>
      </c>
      <c r="I3213" t="s">
        <v>125</v>
      </c>
      <c r="Z3213" t="str">
        <f>IFERROR(MID(AA3213,FIND("-",H3213,1)+1,20),_xlfn.IFNA(VLOOKUP(F3213&amp;"-"&amp;AA3213,Ref_Kontak!$A:$E,4,FALSE),Ref_Kontak!$H$2))</f>
        <v>628999007703</v>
      </c>
      <c r="AA3213" t="str">
        <f t="shared" si="500"/>
        <v/>
      </c>
      <c r="AB3213" t="str">
        <f t="shared" si="501"/>
        <v/>
      </c>
      <c r="AC3213" t="str">
        <f t="shared" si="502"/>
        <v>628999007703</v>
      </c>
      <c r="AD3213" t="str">
        <f t="shared" si="503"/>
        <v>Halo+,+Visual+AI+5S+mendeteksi+Violation%3A+METALDET1-LINE+13</v>
      </c>
      <c r="AE3213" t="str">
        <f t="shared" si="504"/>
        <v>https://web.whatsapp.com/send/?phone=628999007703&amp;text=Halo+,+Visual+AI+5S+mendeteksi+Violation%3A+METALDET1-LINE+13&amp;type=phone_number&amp;app_absent=0</v>
      </c>
      <c r="AF3213" t="b">
        <f>IF(ISNA(VLOOKUP(D3213&amp;"-"&amp;AB3213, Ref_Kontak!$A:$E, 4, FALSE)), FALSE, TRUE)</f>
        <v>0</v>
      </c>
      <c r="AG3213" t="str">
        <f>_xlfn.IFNA(VLOOKUP(Z3213,Ref_Kontak!H:H,1,FALSE),"FALSE")</f>
        <v>628999007703</v>
      </c>
      <c r="AH3213" t="str">
        <f t="shared" si="505"/>
        <v>METALDET1-LINE 13</v>
      </c>
      <c r="AI3213">
        <f>IF(I3213="violation",COUNTIF($AH$1:AH3213,AH3213),0)</f>
        <v>1116</v>
      </c>
      <c r="AJ3213" t="str">
        <f t="shared" si="506"/>
        <v>violation-METALDET1</v>
      </c>
      <c r="AK3213">
        <f>IF(I3213="violation",COUNTIF($AJ$1:AJ3213,AJ3213),FALSE)</f>
        <v>2728</v>
      </c>
      <c r="AL3213">
        <f t="shared" si="507"/>
        <v>0</v>
      </c>
      <c r="AM3213">
        <f t="shared" si="508"/>
        <v>3</v>
      </c>
      <c r="AN3213" t="str">
        <f t="shared" si="509"/>
        <v>ALERT! 3 Violation founded @METALDET1</v>
      </c>
    </row>
    <row r="3214" spans="1:40">
      <c r="A3214" t="s">
        <v>120</v>
      </c>
      <c r="B3214" t="s">
        <v>121</v>
      </c>
      <c r="C3214" t="s">
        <v>1650</v>
      </c>
      <c r="D3214" t="s">
        <v>129</v>
      </c>
      <c r="E3214">
        <v>1</v>
      </c>
      <c r="G3214" t="s">
        <v>130</v>
      </c>
      <c r="I3214" t="s">
        <v>125</v>
      </c>
      <c r="Z3214" t="str">
        <f>IFERROR(MID(AA3214,FIND("-",H3214,1)+1,20),_xlfn.IFNA(VLOOKUP(F3214&amp;"-"&amp;AA3214,Ref_Kontak!$A:$E,4,FALSE),Ref_Kontak!$H$2))</f>
        <v>628999007703</v>
      </c>
      <c r="AA3214" t="str">
        <f t="shared" si="500"/>
        <v/>
      </c>
      <c r="AB3214" t="str">
        <f t="shared" si="501"/>
        <v/>
      </c>
      <c r="AC3214" t="str">
        <f t="shared" si="502"/>
        <v>628999007703</v>
      </c>
      <c r="AD3214" t="str">
        <f t="shared" si="503"/>
        <v>Halo+,+Visual+AI+5S+mendeteksi+Violation%3A+METALDET1-LINE+8</v>
      </c>
      <c r="AE3214" t="str">
        <f t="shared" si="504"/>
        <v>https://web.whatsapp.com/send/?phone=628999007703&amp;text=Halo+,+Visual+AI+5S+mendeteksi+Violation%3A+METALDET1-LINE+8&amp;type=phone_number&amp;app_absent=0</v>
      </c>
      <c r="AF3214" t="b">
        <f>IF(ISNA(VLOOKUP(D3214&amp;"-"&amp;AB3214, Ref_Kontak!$A:$E, 4, FALSE)), FALSE, TRUE)</f>
        <v>0</v>
      </c>
      <c r="AG3214" t="str">
        <f>_xlfn.IFNA(VLOOKUP(Z3214,Ref_Kontak!H:H,1,FALSE),"FALSE")</f>
        <v>628999007703</v>
      </c>
      <c r="AH3214" t="str">
        <f t="shared" si="505"/>
        <v>METALDET1-LINE 8</v>
      </c>
      <c r="AI3214">
        <f>IF(I3214="violation",COUNTIF($AH$1:AH3214,AH3214),0)</f>
        <v>1312</v>
      </c>
      <c r="AJ3214" t="str">
        <f t="shared" si="506"/>
        <v>violation-METALDET1</v>
      </c>
      <c r="AK3214">
        <f>IF(I3214="violation",COUNTIF($AJ$1:AJ3214,AJ3214),FALSE)</f>
        <v>2729</v>
      </c>
      <c r="AL3214">
        <f t="shared" si="507"/>
        <v>0</v>
      </c>
      <c r="AM3214">
        <f t="shared" si="508"/>
        <v>3</v>
      </c>
      <c r="AN3214" t="str">
        <f t="shared" si="509"/>
        <v>ALERT! 3 Violation founded @METALDET1</v>
      </c>
    </row>
    <row r="3215" spans="1:40">
      <c r="A3215" t="s">
        <v>120</v>
      </c>
      <c r="B3215" t="s">
        <v>121</v>
      </c>
      <c r="C3215" t="s">
        <v>1650</v>
      </c>
      <c r="D3215" t="s">
        <v>52</v>
      </c>
      <c r="E3215">
        <v>1</v>
      </c>
      <c r="G3215" t="s">
        <v>130</v>
      </c>
      <c r="I3215" t="s">
        <v>125</v>
      </c>
      <c r="Z3215" t="str">
        <f>IFERROR(MID(AA3215,FIND("-",H3215,1)+1,20),_xlfn.IFNA(VLOOKUP(F3215&amp;"-"&amp;AA3215,Ref_Kontak!$A:$E,4,FALSE),Ref_Kontak!$H$2))</f>
        <v>628999007703</v>
      </c>
      <c r="AA3215" t="str">
        <f t="shared" si="500"/>
        <v/>
      </c>
      <c r="AB3215" t="str">
        <f t="shared" si="501"/>
        <v/>
      </c>
      <c r="AC3215" t="str">
        <f t="shared" si="502"/>
        <v>628999007703</v>
      </c>
      <c r="AD3215" t="str">
        <f t="shared" si="503"/>
        <v>Halo+,+Visual+AI+5S+mendeteksi+Violation%3A+METALDET1-LINE+14</v>
      </c>
      <c r="AE3215" t="str">
        <f t="shared" si="504"/>
        <v>https://web.whatsapp.com/send/?phone=628999007703&amp;text=Halo+,+Visual+AI+5S+mendeteksi+Violation%3A+METALDET1-LINE+14&amp;type=phone_number&amp;app_absent=0</v>
      </c>
      <c r="AF3215" t="b">
        <f>IF(ISNA(VLOOKUP(D3215&amp;"-"&amp;AB3215, Ref_Kontak!$A:$E, 4, FALSE)), FALSE, TRUE)</f>
        <v>0</v>
      </c>
      <c r="AG3215" t="str">
        <f>_xlfn.IFNA(VLOOKUP(Z3215,Ref_Kontak!H:H,1,FALSE),"FALSE")</f>
        <v>628999007703</v>
      </c>
      <c r="AH3215" t="str">
        <f t="shared" si="505"/>
        <v>METALDET1-LINE 14</v>
      </c>
      <c r="AI3215">
        <f>IF(I3215="violation",COUNTIF($AH$1:AH3215,AH3215),0)</f>
        <v>303</v>
      </c>
      <c r="AJ3215" t="str">
        <f t="shared" si="506"/>
        <v>violation-METALDET1</v>
      </c>
      <c r="AK3215">
        <f>IF(I3215="violation",COUNTIF($AJ$1:AJ3215,AJ3215),FALSE)</f>
        <v>2730</v>
      </c>
      <c r="AL3215">
        <f t="shared" si="507"/>
        <v>0</v>
      </c>
      <c r="AM3215">
        <f t="shared" si="508"/>
        <v>3</v>
      </c>
      <c r="AN3215" t="str">
        <f t="shared" si="509"/>
        <v>ALERT! 3 Violation founded @METALDET1</v>
      </c>
    </row>
    <row r="3216" spans="1:40">
      <c r="A3216" t="s">
        <v>120</v>
      </c>
      <c r="B3216" t="s">
        <v>121</v>
      </c>
      <c r="C3216" t="s">
        <v>1650</v>
      </c>
      <c r="D3216" t="s">
        <v>589</v>
      </c>
      <c r="E3216">
        <v>1</v>
      </c>
      <c r="G3216" t="s">
        <v>130</v>
      </c>
      <c r="I3216" t="s">
        <v>125</v>
      </c>
      <c r="Z3216" t="str">
        <f>IFERROR(MID(AA3216,FIND("-",H3216,1)+1,20),_xlfn.IFNA(VLOOKUP(F3216&amp;"-"&amp;AA3216,Ref_Kontak!$A:$E,4,FALSE),Ref_Kontak!$H$2))</f>
        <v>628999007703</v>
      </c>
      <c r="AA3216" t="str">
        <f t="shared" si="500"/>
        <v/>
      </c>
      <c r="AB3216" t="str">
        <f t="shared" si="501"/>
        <v/>
      </c>
      <c r="AC3216" t="str">
        <f t="shared" si="502"/>
        <v>628999007703</v>
      </c>
      <c r="AD3216" t="str">
        <f t="shared" si="503"/>
        <v>Halo+,+Visual+AI+5S+mendeteksi+Violation%3A+METALDET1-LINE+13</v>
      </c>
      <c r="AE3216" t="str">
        <f t="shared" si="504"/>
        <v>https://web.whatsapp.com/send/?phone=628999007703&amp;text=Halo+,+Visual+AI+5S+mendeteksi+Violation%3A+METALDET1-LINE+13&amp;type=phone_number&amp;app_absent=0</v>
      </c>
      <c r="AF3216" t="b">
        <f>IF(ISNA(VLOOKUP(D3216&amp;"-"&amp;AB3216, Ref_Kontak!$A:$E, 4, FALSE)), FALSE, TRUE)</f>
        <v>0</v>
      </c>
      <c r="AG3216" t="str">
        <f>_xlfn.IFNA(VLOOKUP(Z3216,Ref_Kontak!H:H,1,FALSE),"FALSE")</f>
        <v>628999007703</v>
      </c>
      <c r="AH3216" t="str">
        <f t="shared" si="505"/>
        <v>METALDET1-LINE 13</v>
      </c>
      <c r="AI3216">
        <f>IF(I3216="violation",COUNTIF($AH$1:AH3216,AH3216),0)</f>
        <v>1117</v>
      </c>
      <c r="AJ3216" t="str">
        <f t="shared" si="506"/>
        <v>violation-METALDET1</v>
      </c>
      <c r="AK3216">
        <f>IF(I3216="violation",COUNTIF($AJ$1:AJ3216,AJ3216),FALSE)</f>
        <v>2731</v>
      </c>
      <c r="AL3216">
        <f t="shared" si="507"/>
        <v>0</v>
      </c>
      <c r="AM3216">
        <f t="shared" si="508"/>
        <v>3</v>
      </c>
      <c r="AN3216" t="str">
        <f t="shared" si="509"/>
        <v>ALERT! 3 Violation founded @METALDET1</v>
      </c>
    </row>
    <row r="3217" spans="1:40">
      <c r="A3217" t="s">
        <v>120</v>
      </c>
      <c r="B3217" t="s">
        <v>121</v>
      </c>
      <c r="C3217" t="s">
        <v>1650</v>
      </c>
      <c r="D3217" t="s">
        <v>52</v>
      </c>
      <c r="E3217">
        <v>1</v>
      </c>
      <c r="G3217" t="s">
        <v>130</v>
      </c>
      <c r="I3217" t="s">
        <v>125</v>
      </c>
      <c r="Z3217" t="str">
        <f>IFERROR(MID(AA3217,FIND("-",H3217,1)+1,20),_xlfn.IFNA(VLOOKUP(F3217&amp;"-"&amp;AA3217,Ref_Kontak!$A:$E,4,FALSE),Ref_Kontak!$H$2))</f>
        <v>628999007703</v>
      </c>
      <c r="AA3217" t="str">
        <f t="shared" si="500"/>
        <v/>
      </c>
      <c r="AB3217" t="str">
        <f t="shared" si="501"/>
        <v/>
      </c>
      <c r="AC3217" t="str">
        <f t="shared" si="502"/>
        <v>628999007703</v>
      </c>
      <c r="AD3217" t="str">
        <f t="shared" si="503"/>
        <v>Halo+,+Visual+AI+5S+mendeteksi+Violation%3A+METALDET1-LINE+14</v>
      </c>
      <c r="AE3217" t="str">
        <f t="shared" si="504"/>
        <v>https://web.whatsapp.com/send/?phone=628999007703&amp;text=Halo+,+Visual+AI+5S+mendeteksi+Violation%3A+METALDET1-LINE+14&amp;type=phone_number&amp;app_absent=0</v>
      </c>
      <c r="AF3217" t="b">
        <f>IF(ISNA(VLOOKUP(D3217&amp;"-"&amp;AB3217, Ref_Kontak!$A:$E, 4, FALSE)), FALSE, TRUE)</f>
        <v>0</v>
      </c>
      <c r="AG3217" t="str">
        <f>_xlfn.IFNA(VLOOKUP(Z3217,Ref_Kontak!H:H,1,FALSE),"FALSE")</f>
        <v>628999007703</v>
      </c>
      <c r="AH3217" t="str">
        <f t="shared" si="505"/>
        <v>METALDET1-LINE 14</v>
      </c>
      <c r="AI3217">
        <f>IF(I3217="violation",COUNTIF($AH$1:AH3217,AH3217),0)</f>
        <v>304</v>
      </c>
      <c r="AJ3217" t="str">
        <f t="shared" si="506"/>
        <v>violation-METALDET1</v>
      </c>
      <c r="AK3217">
        <f>IF(I3217="violation",COUNTIF($AJ$1:AJ3217,AJ3217),FALSE)</f>
        <v>2732</v>
      </c>
      <c r="AL3217">
        <f t="shared" si="507"/>
        <v>0</v>
      </c>
      <c r="AM3217">
        <f t="shared" si="508"/>
        <v>3</v>
      </c>
      <c r="AN3217" t="str">
        <f t="shared" si="509"/>
        <v>ALERT! 3 Violation founded @METALDET1</v>
      </c>
    </row>
    <row r="3218" spans="1:40">
      <c r="A3218" t="s">
        <v>120</v>
      </c>
      <c r="B3218" t="s">
        <v>121</v>
      </c>
      <c r="C3218" t="s">
        <v>1651</v>
      </c>
      <c r="D3218" t="s">
        <v>129</v>
      </c>
      <c r="E3218">
        <v>1</v>
      </c>
      <c r="G3218" t="s">
        <v>130</v>
      </c>
      <c r="I3218" t="s">
        <v>125</v>
      </c>
      <c r="Z3218" t="str">
        <f>IFERROR(MID(AA3218,FIND("-",H3218,1)+1,20),_xlfn.IFNA(VLOOKUP(F3218&amp;"-"&amp;AA3218,Ref_Kontak!$A:$E,4,FALSE),Ref_Kontak!$H$2))</f>
        <v>628999007703</v>
      </c>
      <c r="AA3218" t="str">
        <f t="shared" si="500"/>
        <v/>
      </c>
      <c r="AB3218" t="str">
        <f t="shared" si="501"/>
        <v/>
      </c>
      <c r="AC3218" t="str">
        <f t="shared" si="502"/>
        <v>628999007703</v>
      </c>
      <c r="AD3218" t="str">
        <f t="shared" si="503"/>
        <v>Halo+,+Visual+AI+5S+mendeteksi+Violation%3A+METALDET1-LINE+8</v>
      </c>
      <c r="AE3218" t="str">
        <f t="shared" si="504"/>
        <v>https://web.whatsapp.com/send/?phone=628999007703&amp;text=Halo+,+Visual+AI+5S+mendeteksi+Violation%3A+METALDET1-LINE+8&amp;type=phone_number&amp;app_absent=0</v>
      </c>
      <c r="AF3218" t="b">
        <f>IF(ISNA(VLOOKUP(D3218&amp;"-"&amp;AB3218, Ref_Kontak!$A:$E, 4, FALSE)), FALSE, TRUE)</f>
        <v>0</v>
      </c>
      <c r="AG3218" t="str">
        <f>_xlfn.IFNA(VLOOKUP(Z3218,Ref_Kontak!H:H,1,FALSE),"FALSE")</f>
        <v>628999007703</v>
      </c>
      <c r="AH3218" t="str">
        <f t="shared" si="505"/>
        <v>METALDET1-LINE 8</v>
      </c>
      <c r="AI3218">
        <f>IF(I3218="violation",COUNTIF($AH$1:AH3218,AH3218),0)</f>
        <v>1313</v>
      </c>
      <c r="AJ3218" t="str">
        <f t="shared" si="506"/>
        <v>violation-METALDET1</v>
      </c>
      <c r="AK3218">
        <f>IF(I3218="violation",COUNTIF($AJ$1:AJ3218,AJ3218),FALSE)</f>
        <v>2733</v>
      </c>
      <c r="AL3218">
        <f t="shared" si="507"/>
        <v>0</v>
      </c>
      <c r="AM3218">
        <f t="shared" si="508"/>
        <v>3</v>
      </c>
      <c r="AN3218" t="str">
        <f t="shared" si="509"/>
        <v>ALERT! 3 Violation founded @METALDET1</v>
      </c>
    </row>
    <row r="3219" spans="1:40">
      <c r="A3219" t="s">
        <v>120</v>
      </c>
      <c r="B3219" t="s">
        <v>121</v>
      </c>
      <c r="C3219" t="s">
        <v>1651</v>
      </c>
      <c r="D3219" t="s">
        <v>589</v>
      </c>
      <c r="E3219">
        <v>1</v>
      </c>
      <c r="G3219" t="s">
        <v>130</v>
      </c>
      <c r="I3219" t="s">
        <v>125</v>
      </c>
      <c r="Z3219" t="str">
        <f>IFERROR(MID(AA3219,FIND("-",H3219,1)+1,20),_xlfn.IFNA(VLOOKUP(F3219&amp;"-"&amp;AA3219,Ref_Kontak!$A:$E,4,FALSE),Ref_Kontak!$H$2))</f>
        <v>628999007703</v>
      </c>
      <c r="AA3219" t="str">
        <f t="shared" si="500"/>
        <v/>
      </c>
      <c r="AB3219" t="str">
        <f t="shared" si="501"/>
        <v/>
      </c>
      <c r="AC3219" t="str">
        <f t="shared" si="502"/>
        <v>628999007703</v>
      </c>
      <c r="AD3219" t="str">
        <f t="shared" si="503"/>
        <v>Halo+,+Visual+AI+5S+mendeteksi+Violation%3A+METALDET1-LINE+13</v>
      </c>
      <c r="AE3219" t="str">
        <f t="shared" si="504"/>
        <v>https://web.whatsapp.com/send/?phone=628999007703&amp;text=Halo+,+Visual+AI+5S+mendeteksi+Violation%3A+METALDET1-LINE+13&amp;type=phone_number&amp;app_absent=0</v>
      </c>
      <c r="AF3219" t="b">
        <f>IF(ISNA(VLOOKUP(D3219&amp;"-"&amp;AB3219, Ref_Kontak!$A:$E, 4, FALSE)), FALSE, TRUE)</f>
        <v>0</v>
      </c>
      <c r="AG3219" t="str">
        <f>_xlfn.IFNA(VLOOKUP(Z3219,Ref_Kontak!H:H,1,FALSE),"FALSE")</f>
        <v>628999007703</v>
      </c>
      <c r="AH3219" t="str">
        <f t="shared" si="505"/>
        <v>METALDET1-LINE 13</v>
      </c>
      <c r="AI3219">
        <f>IF(I3219="violation",COUNTIF($AH$1:AH3219,AH3219),0)</f>
        <v>1118</v>
      </c>
      <c r="AJ3219" t="str">
        <f t="shared" si="506"/>
        <v>violation-METALDET1</v>
      </c>
      <c r="AK3219">
        <f>IF(I3219="violation",COUNTIF($AJ$1:AJ3219,AJ3219),FALSE)</f>
        <v>2734</v>
      </c>
      <c r="AL3219">
        <f t="shared" si="507"/>
        <v>0</v>
      </c>
      <c r="AM3219">
        <f t="shared" si="508"/>
        <v>3</v>
      </c>
      <c r="AN3219" t="str">
        <f t="shared" si="509"/>
        <v>ALERT! 3 Violation founded @METALDET1</v>
      </c>
    </row>
    <row r="3220" spans="1:40">
      <c r="A3220" t="s">
        <v>120</v>
      </c>
      <c r="B3220" t="s">
        <v>121</v>
      </c>
      <c r="C3220" t="s">
        <v>1651</v>
      </c>
      <c r="D3220" t="s">
        <v>52</v>
      </c>
      <c r="E3220">
        <v>1</v>
      </c>
      <c r="G3220" t="s">
        <v>130</v>
      </c>
      <c r="I3220" t="s">
        <v>125</v>
      </c>
      <c r="Z3220" t="str">
        <f>IFERROR(MID(AA3220,FIND("-",H3220,1)+1,20),_xlfn.IFNA(VLOOKUP(F3220&amp;"-"&amp;AA3220,Ref_Kontak!$A:$E,4,FALSE),Ref_Kontak!$H$2))</f>
        <v>628999007703</v>
      </c>
      <c r="AA3220" t="str">
        <f t="shared" si="500"/>
        <v/>
      </c>
      <c r="AB3220" t="str">
        <f t="shared" si="501"/>
        <v/>
      </c>
      <c r="AC3220" t="str">
        <f t="shared" si="502"/>
        <v>628999007703</v>
      </c>
      <c r="AD3220" t="str">
        <f t="shared" si="503"/>
        <v>Halo+,+Visual+AI+5S+mendeteksi+Violation%3A+METALDET1-LINE+14</v>
      </c>
      <c r="AE3220" t="str">
        <f t="shared" si="504"/>
        <v>https://web.whatsapp.com/send/?phone=628999007703&amp;text=Halo+,+Visual+AI+5S+mendeteksi+Violation%3A+METALDET1-LINE+14&amp;type=phone_number&amp;app_absent=0</v>
      </c>
      <c r="AF3220" t="b">
        <f>IF(ISNA(VLOOKUP(D3220&amp;"-"&amp;AB3220, Ref_Kontak!$A:$E, 4, FALSE)), FALSE, TRUE)</f>
        <v>0</v>
      </c>
      <c r="AG3220" t="str">
        <f>_xlfn.IFNA(VLOOKUP(Z3220,Ref_Kontak!H:H,1,FALSE),"FALSE")</f>
        <v>628999007703</v>
      </c>
      <c r="AH3220" t="str">
        <f t="shared" si="505"/>
        <v>METALDET1-LINE 14</v>
      </c>
      <c r="AI3220">
        <f>IF(I3220="violation",COUNTIF($AH$1:AH3220,AH3220),0)</f>
        <v>305</v>
      </c>
      <c r="AJ3220" t="str">
        <f t="shared" si="506"/>
        <v>violation-METALDET1</v>
      </c>
      <c r="AK3220">
        <f>IF(I3220="violation",COUNTIF($AJ$1:AJ3220,AJ3220),FALSE)</f>
        <v>2735</v>
      </c>
      <c r="AL3220">
        <f t="shared" si="507"/>
        <v>0</v>
      </c>
      <c r="AM3220">
        <f t="shared" si="508"/>
        <v>3</v>
      </c>
      <c r="AN3220" t="str">
        <f t="shared" si="509"/>
        <v>ALERT! 3 Violation founded @METALDET1</v>
      </c>
    </row>
    <row r="3221" spans="1:40">
      <c r="A3221" t="s">
        <v>120</v>
      </c>
      <c r="B3221" t="s">
        <v>121</v>
      </c>
      <c r="C3221" t="s">
        <v>1652</v>
      </c>
      <c r="D3221" t="s">
        <v>589</v>
      </c>
      <c r="E3221">
        <v>1</v>
      </c>
      <c r="G3221" t="s">
        <v>130</v>
      </c>
      <c r="I3221" t="s">
        <v>125</v>
      </c>
      <c r="Z3221" t="str">
        <f>IFERROR(MID(AA3221,FIND("-",H3221,1)+1,20),_xlfn.IFNA(VLOOKUP(F3221&amp;"-"&amp;AA3221,Ref_Kontak!$A:$E,4,FALSE),Ref_Kontak!$H$2))</f>
        <v>628999007703</v>
      </c>
      <c r="AA3221" t="str">
        <f t="shared" si="500"/>
        <v/>
      </c>
      <c r="AB3221" t="str">
        <f t="shared" si="501"/>
        <v/>
      </c>
      <c r="AC3221" t="str">
        <f t="shared" si="502"/>
        <v>628999007703</v>
      </c>
      <c r="AD3221" t="str">
        <f t="shared" si="503"/>
        <v>Halo+,+Visual+AI+5S+mendeteksi+Violation%3A+METALDET1-LINE+13</v>
      </c>
      <c r="AE3221" t="str">
        <f t="shared" si="504"/>
        <v>https://web.whatsapp.com/send/?phone=628999007703&amp;text=Halo+,+Visual+AI+5S+mendeteksi+Violation%3A+METALDET1-LINE+13&amp;type=phone_number&amp;app_absent=0</v>
      </c>
      <c r="AF3221" t="b">
        <f>IF(ISNA(VLOOKUP(D3221&amp;"-"&amp;AB3221, Ref_Kontak!$A:$E, 4, FALSE)), FALSE, TRUE)</f>
        <v>0</v>
      </c>
      <c r="AG3221" t="str">
        <f>_xlfn.IFNA(VLOOKUP(Z3221,Ref_Kontak!H:H,1,FALSE),"FALSE")</f>
        <v>628999007703</v>
      </c>
      <c r="AH3221" t="str">
        <f t="shared" si="505"/>
        <v>METALDET1-LINE 13</v>
      </c>
      <c r="AI3221">
        <f>IF(I3221="violation",COUNTIF($AH$1:AH3221,AH3221),0)</f>
        <v>1119</v>
      </c>
      <c r="AJ3221" t="str">
        <f t="shared" si="506"/>
        <v>violation-METALDET1</v>
      </c>
      <c r="AK3221">
        <f>IF(I3221="violation",COUNTIF($AJ$1:AJ3221,AJ3221),FALSE)</f>
        <v>2736</v>
      </c>
      <c r="AL3221">
        <f t="shared" si="507"/>
        <v>0</v>
      </c>
      <c r="AM3221">
        <f t="shared" si="508"/>
        <v>3</v>
      </c>
      <c r="AN3221" t="str">
        <f t="shared" si="509"/>
        <v>ALERT! 3 Violation founded @METALDET1</v>
      </c>
    </row>
    <row r="3222" spans="1:40">
      <c r="A3222" t="s">
        <v>120</v>
      </c>
      <c r="B3222" t="s">
        <v>121</v>
      </c>
      <c r="C3222" t="s">
        <v>1652</v>
      </c>
      <c r="D3222" t="s">
        <v>129</v>
      </c>
      <c r="E3222">
        <v>1</v>
      </c>
      <c r="G3222" t="s">
        <v>130</v>
      </c>
      <c r="I3222" t="s">
        <v>125</v>
      </c>
      <c r="Z3222" t="str">
        <f>IFERROR(MID(AA3222,FIND("-",H3222,1)+1,20),_xlfn.IFNA(VLOOKUP(F3222&amp;"-"&amp;AA3222,Ref_Kontak!$A:$E,4,FALSE),Ref_Kontak!$H$2))</f>
        <v>628999007703</v>
      </c>
      <c r="AA3222" t="str">
        <f t="shared" si="500"/>
        <v/>
      </c>
      <c r="AB3222" t="str">
        <f t="shared" si="501"/>
        <v/>
      </c>
      <c r="AC3222" t="str">
        <f t="shared" si="502"/>
        <v>628999007703</v>
      </c>
      <c r="AD3222" t="str">
        <f t="shared" si="503"/>
        <v>Halo+,+Visual+AI+5S+mendeteksi+Violation%3A+METALDET1-LINE+8</v>
      </c>
      <c r="AE3222" t="str">
        <f t="shared" si="504"/>
        <v>https://web.whatsapp.com/send/?phone=628999007703&amp;text=Halo+,+Visual+AI+5S+mendeteksi+Violation%3A+METALDET1-LINE+8&amp;type=phone_number&amp;app_absent=0</v>
      </c>
      <c r="AF3222" t="b">
        <f>IF(ISNA(VLOOKUP(D3222&amp;"-"&amp;AB3222, Ref_Kontak!$A:$E, 4, FALSE)), FALSE, TRUE)</f>
        <v>0</v>
      </c>
      <c r="AG3222" t="str">
        <f>_xlfn.IFNA(VLOOKUP(Z3222,Ref_Kontak!H:H,1,FALSE),"FALSE")</f>
        <v>628999007703</v>
      </c>
      <c r="AH3222" t="str">
        <f t="shared" si="505"/>
        <v>METALDET1-LINE 8</v>
      </c>
      <c r="AI3222">
        <f>IF(I3222="violation",COUNTIF($AH$1:AH3222,AH3222),0)</f>
        <v>1314</v>
      </c>
      <c r="AJ3222" t="str">
        <f t="shared" si="506"/>
        <v>violation-METALDET1</v>
      </c>
      <c r="AK3222">
        <f>IF(I3222="violation",COUNTIF($AJ$1:AJ3222,AJ3222),FALSE)</f>
        <v>2737</v>
      </c>
      <c r="AL3222">
        <f t="shared" si="507"/>
        <v>0</v>
      </c>
      <c r="AM3222">
        <f t="shared" si="508"/>
        <v>3</v>
      </c>
      <c r="AN3222" t="str">
        <f t="shared" si="509"/>
        <v>ALERT! 3 Violation founded @METALDET1</v>
      </c>
    </row>
    <row r="3223" spans="1:40">
      <c r="A3223" t="s">
        <v>120</v>
      </c>
      <c r="B3223" t="s">
        <v>121</v>
      </c>
      <c r="C3223" t="s">
        <v>1652</v>
      </c>
      <c r="D3223" t="s">
        <v>52</v>
      </c>
      <c r="E3223">
        <v>1</v>
      </c>
      <c r="G3223" t="s">
        <v>130</v>
      </c>
      <c r="I3223" t="s">
        <v>125</v>
      </c>
      <c r="Z3223" t="str">
        <f>IFERROR(MID(AA3223,FIND("-",H3223,1)+1,20),_xlfn.IFNA(VLOOKUP(F3223&amp;"-"&amp;AA3223,Ref_Kontak!$A:$E,4,FALSE),Ref_Kontak!$H$2))</f>
        <v>628999007703</v>
      </c>
      <c r="AA3223" t="str">
        <f t="shared" si="500"/>
        <v/>
      </c>
      <c r="AB3223" t="str">
        <f t="shared" si="501"/>
        <v/>
      </c>
      <c r="AC3223" t="str">
        <f t="shared" si="502"/>
        <v>628999007703</v>
      </c>
      <c r="AD3223" t="str">
        <f t="shared" si="503"/>
        <v>Halo+,+Visual+AI+5S+mendeteksi+Violation%3A+METALDET1-LINE+14</v>
      </c>
      <c r="AE3223" t="str">
        <f t="shared" si="504"/>
        <v>https://web.whatsapp.com/send/?phone=628999007703&amp;text=Halo+,+Visual+AI+5S+mendeteksi+Violation%3A+METALDET1-LINE+14&amp;type=phone_number&amp;app_absent=0</v>
      </c>
      <c r="AF3223" t="b">
        <f>IF(ISNA(VLOOKUP(D3223&amp;"-"&amp;AB3223, Ref_Kontak!$A:$E, 4, FALSE)), FALSE, TRUE)</f>
        <v>0</v>
      </c>
      <c r="AG3223" t="str">
        <f>_xlfn.IFNA(VLOOKUP(Z3223,Ref_Kontak!H:H,1,FALSE),"FALSE")</f>
        <v>628999007703</v>
      </c>
      <c r="AH3223" t="str">
        <f t="shared" si="505"/>
        <v>METALDET1-LINE 14</v>
      </c>
      <c r="AI3223">
        <f>IF(I3223="violation",COUNTIF($AH$1:AH3223,AH3223),0)</f>
        <v>306</v>
      </c>
      <c r="AJ3223" t="str">
        <f t="shared" si="506"/>
        <v>violation-METALDET1</v>
      </c>
      <c r="AK3223">
        <f>IF(I3223="violation",COUNTIF($AJ$1:AJ3223,AJ3223),FALSE)</f>
        <v>2738</v>
      </c>
      <c r="AL3223">
        <f t="shared" si="507"/>
        <v>0</v>
      </c>
      <c r="AM3223">
        <f t="shared" si="508"/>
        <v>3</v>
      </c>
      <c r="AN3223" t="str">
        <f t="shared" si="509"/>
        <v>ALERT! 3 Violation founded @METALDET1</v>
      </c>
    </row>
    <row r="3224" spans="1:40">
      <c r="A3224" t="s">
        <v>120</v>
      </c>
      <c r="B3224" t="s">
        <v>121</v>
      </c>
      <c r="C3224" t="s">
        <v>1652</v>
      </c>
      <c r="D3224" t="s">
        <v>589</v>
      </c>
      <c r="E3224">
        <v>1</v>
      </c>
      <c r="G3224" t="s">
        <v>130</v>
      </c>
      <c r="I3224" t="s">
        <v>125</v>
      </c>
      <c r="Z3224" t="str">
        <f>IFERROR(MID(AA3224,FIND("-",H3224,1)+1,20),_xlfn.IFNA(VLOOKUP(F3224&amp;"-"&amp;AA3224,Ref_Kontak!$A:$E,4,FALSE),Ref_Kontak!$H$2))</f>
        <v>628999007703</v>
      </c>
      <c r="AA3224" t="str">
        <f t="shared" si="500"/>
        <v/>
      </c>
      <c r="AB3224" t="str">
        <f t="shared" si="501"/>
        <v/>
      </c>
      <c r="AC3224" t="str">
        <f t="shared" si="502"/>
        <v>628999007703</v>
      </c>
      <c r="AD3224" t="str">
        <f t="shared" si="503"/>
        <v>Halo+,+Visual+AI+5S+mendeteksi+Violation%3A+METALDET1-LINE+13</v>
      </c>
      <c r="AE3224" t="str">
        <f t="shared" si="504"/>
        <v>https://web.whatsapp.com/send/?phone=628999007703&amp;text=Halo+,+Visual+AI+5S+mendeteksi+Violation%3A+METALDET1-LINE+13&amp;type=phone_number&amp;app_absent=0</v>
      </c>
      <c r="AF3224" t="b">
        <f>IF(ISNA(VLOOKUP(D3224&amp;"-"&amp;AB3224, Ref_Kontak!$A:$E, 4, FALSE)), FALSE, TRUE)</f>
        <v>0</v>
      </c>
      <c r="AG3224" t="str">
        <f>_xlfn.IFNA(VLOOKUP(Z3224,Ref_Kontak!H:H,1,FALSE),"FALSE")</f>
        <v>628999007703</v>
      </c>
      <c r="AH3224" t="str">
        <f t="shared" si="505"/>
        <v>METALDET1-LINE 13</v>
      </c>
      <c r="AI3224">
        <f>IF(I3224="violation",COUNTIF($AH$1:AH3224,AH3224),0)</f>
        <v>1120</v>
      </c>
      <c r="AJ3224" t="str">
        <f t="shared" si="506"/>
        <v>violation-METALDET1</v>
      </c>
      <c r="AK3224">
        <f>IF(I3224="violation",COUNTIF($AJ$1:AJ3224,AJ3224),FALSE)</f>
        <v>2739</v>
      </c>
      <c r="AL3224">
        <f t="shared" si="507"/>
        <v>0</v>
      </c>
      <c r="AM3224">
        <f t="shared" si="508"/>
        <v>3</v>
      </c>
      <c r="AN3224" t="str">
        <f t="shared" si="509"/>
        <v>ALERT! 3 Violation founded @METALDET1</v>
      </c>
    </row>
    <row r="3225" spans="1:40">
      <c r="A3225" t="s">
        <v>120</v>
      </c>
      <c r="B3225" t="s">
        <v>121</v>
      </c>
      <c r="C3225" t="s">
        <v>1652</v>
      </c>
      <c r="D3225" t="s">
        <v>52</v>
      </c>
      <c r="E3225">
        <v>1</v>
      </c>
      <c r="G3225" t="s">
        <v>130</v>
      </c>
      <c r="I3225" t="s">
        <v>125</v>
      </c>
      <c r="Z3225" t="str">
        <f>IFERROR(MID(AA3225,FIND("-",H3225,1)+1,20),_xlfn.IFNA(VLOOKUP(F3225&amp;"-"&amp;AA3225,Ref_Kontak!$A:$E,4,FALSE),Ref_Kontak!$H$2))</f>
        <v>628999007703</v>
      </c>
      <c r="AA3225" t="str">
        <f t="shared" si="500"/>
        <v/>
      </c>
      <c r="AB3225" t="str">
        <f t="shared" si="501"/>
        <v/>
      </c>
      <c r="AC3225" t="str">
        <f t="shared" si="502"/>
        <v>628999007703</v>
      </c>
      <c r="AD3225" t="str">
        <f t="shared" si="503"/>
        <v>Halo+,+Visual+AI+5S+mendeteksi+Violation%3A+METALDET1-LINE+14</v>
      </c>
      <c r="AE3225" t="str">
        <f t="shared" si="504"/>
        <v>https://web.whatsapp.com/send/?phone=628999007703&amp;text=Halo+,+Visual+AI+5S+mendeteksi+Violation%3A+METALDET1-LINE+14&amp;type=phone_number&amp;app_absent=0</v>
      </c>
      <c r="AF3225" t="b">
        <f>IF(ISNA(VLOOKUP(D3225&amp;"-"&amp;AB3225, Ref_Kontak!$A:$E, 4, FALSE)), FALSE, TRUE)</f>
        <v>0</v>
      </c>
      <c r="AG3225" t="str">
        <f>_xlfn.IFNA(VLOOKUP(Z3225,Ref_Kontak!H:H,1,FALSE),"FALSE")</f>
        <v>628999007703</v>
      </c>
      <c r="AH3225" t="str">
        <f t="shared" si="505"/>
        <v>METALDET1-LINE 14</v>
      </c>
      <c r="AI3225">
        <f>IF(I3225="violation",COUNTIF($AH$1:AH3225,AH3225),0)</f>
        <v>307</v>
      </c>
      <c r="AJ3225" t="str">
        <f t="shared" si="506"/>
        <v>violation-METALDET1</v>
      </c>
      <c r="AK3225">
        <f>IF(I3225="violation",COUNTIF($AJ$1:AJ3225,AJ3225),FALSE)</f>
        <v>2740</v>
      </c>
      <c r="AL3225">
        <f t="shared" si="507"/>
        <v>0</v>
      </c>
      <c r="AM3225">
        <f t="shared" si="508"/>
        <v>3</v>
      </c>
      <c r="AN3225" t="str">
        <f t="shared" si="509"/>
        <v>ALERT! 3 Violation founded @METALDET1</v>
      </c>
    </row>
    <row r="3226" spans="1:40">
      <c r="A3226" t="s">
        <v>120</v>
      </c>
      <c r="B3226" t="s">
        <v>121</v>
      </c>
      <c r="C3226" t="s">
        <v>1653</v>
      </c>
      <c r="D3226" t="s">
        <v>129</v>
      </c>
      <c r="E3226">
        <v>1</v>
      </c>
      <c r="G3226" t="s">
        <v>130</v>
      </c>
      <c r="I3226" t="s">
        <v>125</v>
      </c>
      <c r="Z3226" t="str">
        <f>IFERROR(MID(AA3226,FIND("-",H3226,1)+1,20),_xlfn.IFNA(VLOOKUP(F3226&amp;"-"&amp;AA3226,Ref_Kontak!$A:$E,4,FALSE),Ref_Kontak!$H$2))</f>
        <v>628999007703</v>
      </c>
      <c r="AA3226" t="str">
        <f t="shared" si="500"/>
        <v/>
      </c>
      <c r="AB3226" t="str">
        <f t="shared" si="501"/>
        <v/>
      </c>
      <c r="AC3226" t="str">
        <f t="shared" si="502"/>
        <v>628999007703</v>
      </c>
      <c r="AD3226" t="str">
        <f t="shared" si="503"/>
        <v>Halo+,+Visual+AI+5S+mendeteksi+Violation%3A+METALDET1-LINE+8</v>
      </c>
      <c r="AE3226" t="str">
        <f t="shared" si="504"/>
        <v>https://web.whatsapp.com/send/?phone=628999007703&amp;text=Halo+,+Visual+AI+5S+mendeteksi+Violation%3A+METALDET1-LINE+8&amp;type=phone_number&amp;app_absent=0</v>
      </c>
      <c r="AF3226" t="b">
        <f>IF(ISNA(VLOOKUP(D3226&amp;"-"&amp;AB3226, Ref_Kontak!$A:$E, 4, FALSE)), FALSE, TRUE)</f>
        <v>0</v>
      </c>
      <c r="AG3226" t="str">
        <f>_xlfn.IFNA(VLOOKUP(Z3226,Ref_Kontak!H:H,1,FALSE),"FALSE")</f>
        <v>628999007703</v>
      </c>
      <c r="AH3226" t="str">
        <f t="shared" si="505"/>
        <v>METALDET1-LINE 8</v>
      </c>
      <c r="AI3226">
        <f>IF(I3226="violation",COUNTIF($AH$1:AH3226,AH3226),0)</f>
        <v>1315</v>
      </c>
      <c r="AJ3226" t="str">
        <f t="shared" si="506"/>
        <v>violation-METALDET1</v>
      </c>
      <c r="AK3226">
        <f>IF(I3226="violation",COUNTIF($AJ$1:AJ3226,AJ3226),FALSE)</f>
        <v>2741</v>
      </c>
      <c r="AL3226">
        <f t="shared" si="507"/>
        <v>0</v>
      </c>
      <c r="AM3226">
        <f t="shared" si="508"/>
        <v>3</v>
      </c>
      <c r="AN3226" t="str">
        <f t="shared" si="509"/>
        <v>ALERT! 3 Violation founded @METALDET1</v>
      </c>
    </row>
    <row r="3227" spans="1:40">
      <c r="A3227" t="s">
        <v>120</v>
      </c>
      <c r="B3227" t="s">
        <v>121</v>
      </c>
      <c r="C3227" t="s">
        <v>1654</v>
      </c>
      <c r="D3227" t="s">
        <v>589</v>
      </c>
      <c r="E3227">
        <v>1</v>
      </c>
      <c r="G3227" t="s">
        <v>130</v>
      </c>
      <c r="I3227" t="s">
        <v>125</v>
      </c>
      <c r="Z3227" t="str">
        <f>IFERROR(MID(AA3227,FIND("-",H3227,1)+1,20),_xlfn.IFNA(VLOOKUP(F3227&amp;"-"&amp;AA3227,Ref_Kontak!$A:$E,4,FALSE),Ref_Kontak!$H$2))</f>
        <v>628999007703</v>
      </c>
      <c r="AA3227" t="str">
        <f t="shared" si="500"/>
        <v/>
      </c>
      <c r="AB3227" t="str">
        <f t="shared" si="501"/>
        <v/>
      </c>
      <c r="AC3227" t="str">
        <f t="shared" si="502"/>
        <v>628999007703</v>
      </c>
      <c r="AD3227" t="str">
        <f t="shared" si="503"/>
        <v>Halo+,+Visual+AI+5S+mendeteksi+Violation%3A+METALDET1-LINE+13</v>
      </c>
      <c r="AE3227" t="str">
        <f t="shared" si="504"/>
        <v>https://web.whatsapp.com/send/?phone=628999007703&amp;text=Halo+,+Visual+AI+5S+mendeteksi+Violation%3A+METALDET1-LINE+13&amp;type=phone_number&amp;app_absent=0</v>
      </c>
      <c r="AF3227" t="b">
        <f>IF(ISNA(VLOOKUP(D3227&amp;"-"&amp;AB3227, Ref_Kontak!$A:$E, 4, FALSE)), FALSE, TRUE)</f>
        <v>0</v>
      </c>
      <c r="AG3227" t="str">
        <f>_xlfn.IFNA(VLOOKUP(Z3227,Ref_Kontak!H:H,1,FALSE),"FALSE")</f>
        <v>628999007703</v>
      </c>
      <c r="AH3227" t="str">
        <f t="shared" si="505"/>
        <v>METALDET1-LINE 13</v>
      </c>
      <c r="AI3227">
        <f>IF(I3227="violation",COUNTIF($AH$1:AH3227,AH3227),0)</f>
        <v>1121</v>
      </c>
      <c r="AJ3227" t="str">
        <f t="shared" si="506"/>
        <v>violation-METALDET1</v>
      </c>
      <c r="AK3227">
        <f>IF(I3227="violation",COUNTIF($AJ$1:AJ3227,AJ3227),FALSE)</f>
        <v>2742</v>
      </c>
      <c r="AL3227">
        <f t="shared" si="507"/>
        <v>0</v>
      </c>
      <c r="AM3227">
        <f t="shared" si="508"/>
        <v>3</v>
      </c>
      <c r="AN3227" t="str">
        <f t="shared" si="509"/>
        <v>ALERT! 3 Violation founded @METALDET1</v>
      </c>
    </row>
    <row r="3228" spans="1:40">
      <c r="A3228" t="s">
        <v>120</v>
      </c>
      <c r="B3228" t="s">
        <v>121</v>
      </c>
      <c r="C3228" t="s">
        <v>1654</v>
      </c>
      <c r="D3228" t="s">
        <v>129</v>
      </c>
      <c r="E3228">
        <v>1</v>
      </c>
      <c r="G3228" t="s">
        <v>130</v>
      </c>
      <c r="I3228" t="s">
        <v>125</v>
      </c>
      <c r="Z3228" t="str">
        <f>IFERROR(MID(AA3228,FIND("-",H3228,1)+1,20),_xlfn.IFNA(VLOOKUP(F3228&amp;"-"&amp;AA3228,Ref_Kontak!$A:$E,4,FALSE),Ref_Kontak!$H$2))</f>
        <v>628999007703</v>
      </c>
      <c r="AA3228" t="str">
        <f t="shared" si="500"/>
        <v/>
      </c>
      <c r="AB3228" t="str">
        <f t="shared" si="501"/>
        <v/>
      </c>
      <c r="AC3228" t="str">
        <f t="shared" si="502"/>
        <v>628999007703</v>
      </c>
      <c r="AD3228" t="str">
        <f t="shared" si="503"/>
        <v>Halo+,+Visual+AI+5S+mendeteksi+Violation%3A+METALDET1-LINE+8</v>
      </c>
      <c r="AE3228" t="str">
        <f t="shared" si="504"/>
        <v>https://web.whatsapp.com/send/?phone=628999007703&amp;text=Halo+,+Visual+AI+5S+mendeteksi+Violation%3A+METALDET1-LINE+8&amp;type=phone_number&amp;app_absent=0</v>
      </c>
      <c r="AF3228" t="b">
        <f>IF(ISNA(VLOOKUP(D3228&amp;"-"&amp;AB3228, Ref_Kontak!$A:$E, 4, FALSE)), FALSE, TRUE)</f>
        <v>0</v>
      </c>
      <c r="AG3228" t="str">
        <f>_xlfn.IFNA(VLOOKUP(Z3228,Ref_Kontak!H:H,1,FALSE),"FALSE")</f>
        <v>628999007703</v>
      </c>
      <c r="AH3228" t="str">
        <f t="shared" si="505"/>
        <v>METALDET1-LINE 8</v>
      </c>
      <c r="AI3228">
        <f>IF(I3228="violation",COUNTIF($AH$1:AH3228,AH3228),0)</f>
        <v>1316</v>
      </c>
      <c r="AJ3228" t="str">
        <f t="shared" si="506"/>
        <v>violation-METALDET1</v>
      </c>
      <c r="AK3228">
        <f>IF(I3228="violation",COUNTIF($AJ$1:AJ3228,AJ3228),FALSE)</f>
        <v>2743</v>
      </c>
      <c r="AL3228">
        <f t="shared" si="507"/>
        <v>0</v>
      </c>
      <c r="AM3228">
        <f t="shared" si="508"/>
        <v>3</v>
      </c>
      <c r="AN3228" t="str">
        <f t="shared" si="509"/>
        <v>ALERT! 3 Violation founded @METALDET1</v>
      </c>
    </row>
    <row r="3229" spans="1:40">
      <c r="A3229" t="s">
        <v>120</v>
      </c>
      <c r="B3229" t="s">
        <v>121</v>
      </c>
      <c r="C3229" t="s">
        <v>1654</v>
      </c>
      <c r="D3229" t="s">
        <v>52</v>
      </c>
      <c r="E3229">
        <v>1</v>
      </c>
      <c r="G3229" t="s">
        <v>130</v>
      </c>
      <c r="I3229" t="s">
        <v>125</v>
      </c>
      <c r="Z3229" t="str">
        <f>IFERROR(MID(AA3229,FIND("-",H3229,1)+1,20),_xlfn.IFNA(VLOOKUP(F3229&amp;"-"&amp;AA3229,Ref_Kontak!$A:$E,4,FALSE),Ref_Kontak!$H$2))</f>
        <v>628999007703</v>
      </c>
      <c r="AA3229" t="str">
        <f t="shared" si="500"/>
        <v/>
      </c>
      <c r="AB3229" t="str">
        <f t="shared" si="501"/>
        <v/>
      </c>
      <c r="AC3229" t="str">
        <f t="shared" si="502"/>
        <v>628999007703</v>
      </c>
      <c r="AD3229" t="str">
        <f t="shared" si="503"/>
        <v>Halo+,+Visual+AI+5S+mendeteksi+Violation%3A+METALDET1-LINE+14</v>
      </c>
      <c r="AE3229" t="str">
        <f t="shared" si="504"/>
        <v>https://web.whatsapp.com/send/?phone=628999007703&amp;text=Halo+,+Visual+AI+5S+mendeteksi+Violation%3A+METALDET1-LINE+14&amp;type=phone_number&amp;app_absent=0</v>
      </c>
      <c r="AF3229" t="b">
        <f>IF(ISNA(VLOOKUP(D3229&amp;"-"&amp;AB3229, Ref_Kontak!$A:$E, 4, FALSE)), FALSE, TRUE)</f>
        <v>0</v>
      </c>
      <c r="AG3229" t="str">
        <f>_xlfn.IFNA(VLOOKUP(Z3229,Ref_Kontak!H:H,1,FALSE),"FALSE")</f>
        <v>628999007703</v>
      </c>
      <c r="AH3229" t="str">
        <f t="shared" si="505"/>
        <v>METALDET1-LINE 14</v>
      </c>
      <c r="AI3229">
        <f>IF(I3229="violation",COUNTIF($AH$1:AH3229,AH3229),0)</f>
        <v>308</v>
      </c>
      <c r="AJ3229" t="str">
        <f t="shared" si="506"/>
        <v>violation-METALDET1</v>
      </c>
      <c r="AK3229">
        <f>IF(I3229="violation",COUNTIF($AJ$1:AJ3229,AJ3229),FALSE)</f>
        <v>2744</v>
      </c>
      <c r="AL3229">
        <f t="shared" si="507"/>
        <v>0</v>
      </c>
      <c r="AM3229">
        <f t="shared" si="508"/>
        <v>3</v>
      </c>
      <c r="AN3229" t="str">
        <f t="shared" si="509"/>
        <v>ALERT! 3 Violation founded @METALDET1</v>
      </c>
    </row>
    <row r="3230" spans="1:40">
      <c r="A3230" t="s">
        <v>120</v>
      </c>
      <c r="B3230" t="s">
        <v>121</v>
      </c>
      <c r="C3230" t="s">
        <v>1654</v>
      </c>
      <c r="D3230" t="s">
        <v>589</v>
      </c>
      <c r="E3230">
        <v>1</v>
      </c>
      <c r="G3230" t="s">
        <v>130</v>
      </c>
      <c r="I3230" t="s">
        <v>125</v>
      </c>
      <c r="Z3230" t="str">
        <f>IFERROR(MID(AA3230,FIND("-",H3230,1)+1,20),_xlfn.IFNA(VLOOKUP(F3230&amp;"-"&amp;AA3230,Ref_Kontak!$A:$E,4,FALSE),Ref_Kontak!$H$2))</f>
        <v>628999007703</v>
      </c>
      <c r="AA3230" t="str">
        <f t="shared" si="500"/>
        <v/>
      </c>
      <c r="AB3230" t="str">
        <f t="shared" si="501"/>
        <v/>
      </c>
      <c r="AC3230" t="str">
        <f t="shared" si="502"/>
        <v>628999007703</v>
      </c>
      <c r="AD3230" t="str">
        <f t="shared" si="503"/>
        <v>Halo+,+Visual+AI+5S+mendeteksi+Violation%3A+METALDET1-LINE+13</v>
      </c>
      <c r="AE3230" t="str">
        <f t="shared" si="504"/>
        <v>https://web.whatsapp.com/send/?phone=628999007703&amp;text=Halo+,+Visual+AI+5S+mendeteksi+Violation%3A+METALDET1-LINE+13&amp;type=phone_number&amp;app_absent=0</v>
      </c>
      <c r="AF3230" t="b">
        <f>IF(ISNA(VLOOKUP(D3230&amp;"-"&amp;AB3230, Ref_Kontak!$A:$E, 4, FALSE)), FALSE, TRUE)</f>
        <v>0</v>
      </c>
      <c r="AG3230" t="str">
        <f>_xlfn.IFNA(VLOOKUP(Z3230,Ref_Kontak!H:H,1,FALSE),"FALSE")</f>
        <v>628999007703</v>
      </c>
      <c r="AH3230" t="str">
        <f t="shared" si="505"/>
        <v>METALDET1-LINE 13</v>
      </c>
      <c r="AI3230">
        <f>IF(I3230="violation",COUNTIF($AH$1:AH3230,AH3230),0)</f>
        <v>1122</v>
      </c>
      <c r="AJ3230" t="str">
        <f t="shared" si="506"/>
        <v>violation-METALDET1</v>
      </c>
      <c r="AK3230">
        <f>IF(I3230="violation",COUNTIF($AJ$1:AJ3230,AJ3230),FALSE)</f>
        <v>2745</v>
      </c>
      <c r="AL3230">
        <f t="shared" si="507"/>
        <v>0</v>
      </c>
      <c r="AM3230">
        <f t="shared" si="508"/>
        <v>3</v>
      </c>
      <c r="AN3230" t="str">
        <f t="shared" si="509"/>
        <v>ALERT! 3 Violation founded @METALDET1</v>
      </c>
    </row>
    <row r="3231" spans="1:40">
      <c r="A3231" t="s">
        <v>120</v>
      </c>
      <c r="B3231" t="s">
        <v>121</v>
      </c>
      <c r="C3231" t="s">
        <v>1654</v>
      </c>
      <c r="D3231" t="s">
        <v>52</v>
      </c>
      <c r="E3231">
        <v>1</v>
      </c>
      <c r="G3231" t="s">
        <v>130</v>
      </c>
      <c r="I3231" t="s">
        <v>125</v>
      </c>
      <c r="Z3231" t="str">
        <f>IFERROR(MID(AA3231,FIND("-",H3231,1)+1,20),_xlfn.IFNA(VLOOKUP(F3231&amp;"-"&amp;AA3231,Ref_Kontak!$A:$E,4,FALSE),Ref_Kontak!$H$2))</f>
        <v>628999007703</v>
      </c>
      <c r="AA3231" t="str">
        <f t="shared" si="500"/>
        <v/>
      </c>
      <c r="AB3231" t="str">
        <f t="shared" si="501"/>
        <v/>
      </c>
      <c r="AC3231" t="str">
        <f t="shared" si="502"/>
        <v>628999007703</v>
      </c>
      <c r="AD3231" t="str">
        <f t="shared" si="503"/>
        <v>Halo+,+Visual+AI+5S+mendeteksi+Violation%3A+METALDET1-LINE+14</v>
      </c>
      <c r="AE3231" t="str">
        <f t="shared" si="504"/>
        <v>https://web.whatsapp.com/send/?phone=628999007703&amp;text=Halo+,+Visual+AI+5S+mendeteksi+Violation%3A+METALDET1-LINE+14&amp;type=phone_number&amp;app_absent=0</v>
      </c>
      <c r="AF3231" t="b">
        <f>IF(ISNA(VLOOKUP(D3231&amp;"-"&amp;AB3231, Ref_Kontak!$A:$E, 4, FALSE)), FALSE, TRUE)</f>
        <v>0</v>
      </c>
      <c r="AG3231" t="str">
        <f>_xlfn.IFNA(VLOOKUP(Z3231,Ref_Kontak!H:H,1,FALSE),"FALSE")</f>
        <v>628999007703</v>
      </c>
      <c r="AH3231" t="str">
        <f t="shared" si="505"/>
        <v>METALDET1-LINE 14</v>
      </c>
      <c r="AI3231">
        <f>IF(I3231="violation",COUNTIF($AH$1:AH3231,AH3231),0)</f>
        <v>309</v>
      </c>
      <c r="AJ3231" t="str">
        <f t="shared" si="506"/>
        <v>violation-METALDET1</v>
      </c>
      <c r="AK3231">
        <f>IF(I3231="violation",COUNTIF($AJ$1:AJ3231,AJ3231),FALSE)</f>
        <v>2746</v>
      </c>
      <c r="AL3231">
        <f t="shared" si="507"/>
        <v>0</v>
      </c>
      <c r="AM3231">
        <f t="shared" si="508"/>
        <v>3</v>
      </c>
      <c r="AN3231" t="str">
        <f t="shared" si="509"/>
        <v>ALERT! 3 Violation founded @METALDET1</v>
      </c>
    </row>
    <row r="3232" spans="1:40">
      <c r="A3232" t="s">
        <v>120</v>
      </c>
      <c r="B3232" t="s">
        <v>121</v>
      </c>
      <c r="C3232" t="s">
        <v>1655</v>
      </c>
      <c r="D3232" t="s">
        <v>129</v>
      </c>
      <c r="E3232">
        <v>1</v>
      </c>
      <c r="G3232" t="s">
        <v>130</v>
      </c>
      <c r="I3232" t="s">
        <v>125</v>
      </c>
      <c r="Z3232" t="str">
        <f>IFERROR(MID(AA3232,FIND("-",H3232,1)+1,20),_xlfn.IFNA(VLOOKUP(F3232&amp;"-"&amp;AA3232,Ref_Kontak!$A:$E,4,FALSE),Ref_Kontak!$H$2))</f>
        <v>628999007703</v>
      </c>
      <c r="AA3232" t="str">
        <f t="shared" si="500"/>
        <v/>
      </c>
      <c r="AB3232" t="str">
        <f t="shared" si="501"/>
        <v/>
      </c>
      <c r="AC3232" t="str">
        <f t="shared" si="502"/>
        <v>628999007703</v>
      </c>
      <c r="AD3232" t="str">
        <f t="shared" si="503"/>
        <v>Halo+,+Visual+AI+5S+mendeteksi+Violation%3A+METALDET1-LINE+8</v>
      </c>
      <c r="AE3232" t="str">
        <f t="shared" si="504"/>
        <v>https://web.whatsapp.com/send/?phone=628999007703&amp;text=Halo+,+Visual+AI+5S+mendeteksi+Violation%3A+METALDET1-LINE+8&amp;type=phone_number&amp;app_absent=0</v>
      </c>
      <c r="AF3232" t="b">
        <f>IF(ISNA(VLOOKUP(D3232&amp;"-"&amp;AB3232, Ref_Kontak!$A:$E, 4, FALSE)), FALSE, TRUE)</f>
        <v>0</v>
      </c>
      <c r="AG3232" t="str">
        <f>_xlfn.IFNA(VLOOKUP(Z3232,Ref_Kontak!H:H,1,FALSE),"FALSE")</f>
        <v>628999007703</v>
      </c>
      <c r="AH3232" t="str">
        <f t="shared" si="505"/>
        <v>METALDET1-LINE 8</v>
      </c>
      <c r="AI3232">
        <f>IF(I3232="violation",COUNTIF($AH$1:AH3232,AH3232),0)</f>
        <v>1317</v>
      </c>
      <c r="AJ3232" t="str">
        <f t="shared" si="506"/>
        <v>violation-METALDET1</v>
      </c>
      <c r="AK3232">
        <f>IF(I3232="violation",COUNTIF($AJ$1:AJ3232,AJ3232),FALSE)</f>
        <v>2747</v>
      </c>
      <c r="AL3232">
        <f t="shared" si="507"/>
        <v>0</v>
      </c>
      <c r="AM3232">
        <f t="shared" si="508"/>
        <v>3</v>
      </c>
      <c r="AN3232" t="str">
        <f t="shared" si="509"/>
        <v>ALERT! 3 Violation founded @METALDET1</v>
      </c>
    </row>
    <row r="3233" spans="1:40">
      <c r="A3233" t="s">
        <v>120</v>
      </c>
      <c r="B3233" t="s">
        <v>121</v>
      </c>
      <c r="C3233" t="s">
        <v>1655</v>
      </c>
      <c r="D3233" t="s">
        <v>589</v>
      </c>
      <c r="E3233">
        <v>1</v>
      </c>
      <c r="G3233" t="s">
        <v>130</v>
      </c>
      <c r="I3233" t="s">
        <v>125</v>
      </c>
      <c r="Z3233" t="str">
        <f>IFERROR(MID(AA3233,FIND("-",H3233,1)+1,20),_xlfn.IFNA(VLOOKUP(F3233&amp;"-"&amp;AA3233,Ref_Kontak!$A:$E,4,FALSE),Ref_Kontak!$H$2))</f>
        <v>628999007703</v>
      </c>
      <c r="AA3233" t="str">
        <f t="shared" si="500"/>
        <v/>
      </c>
      <c r="AB3233" t="str">
        <f t="shared" si="501"/>
        <v/>
      </c>
      <c r="AC3233" t="str">
        <f t="shared" si="502"/>
        <v>628999007703</v>
      </c>
      <c r="AD3233" t="str">
        <f t="shared" si="503"/>
        <v>Halo+,+Visual+AI+5S+mendeteksi+Violation%3A+METALDET1-LINE+13</v>
      </c>
      <c r="AE3233" t="str">
        <f t="shared" si="504"/>
        <v>https://web.whatsapp.com/send/?phone=628999007703&amp;text=Halo+,+Visual+AI+5S+mendeteksi+Violation%3A+METALDET1-LINE+13&amp;type=phone_number&amp;app_absent=0</v>
      </c>
      <c r="AF3233" t="b">
        <f>IF(ISNA(VLOOKUP(D3233&amp;"-"&amp;AB3233, Ref_Kontak!$A:$E, 4, FALSE)), FALSE, TRUE)</f>
        <v>0</v>
      </c>
      <c r="AG3233" t="str">
        <f>_xlfn.IFNA(VLOOKUP(Z3233,Ref_Kontak!H:H,1,FALSE),"FALSE")</f>
        <v>628999007703</v>
      </c>
      <c r="AH3233" t="str">
        <f t="shared" si="505"/>
        <v>METALDET1-LINE 13</v>
      </c>
      <c r="AI3233">
        <f>IF(I3233="violation",COUNTIF($AH$1:AH3233,AH3233),0)</f>
        <v>1123</v>
      </c>
      <c r="AJ3233" t="str">
        <f t="shared" si="506"/>
        <v>violation-METALDET1</v>
      </c>
      <c r="AK3233">
        <f>IF(I3233="violation",COUNTIF($AJ$1:AJ3233,AJ3233),FALSE)</f>
        <v>2748</v>
      </c>
      <c r="AL3233">
        <f t="shared" si="507"/>
        <v>0</v>
      </c>
      <c r="AM3233">
        <f t="shared" si="508"/>
        <v>3</v>
      </c>
      <c r="AN3233" t="str">
        <f t="shared" si="509"/>
        <v>ALERT! 3 Violation founded @METALDET1</v>
      </c>
    </row>
    <row r="3234" spans="1:40">
      <c r="A3234" t="s">
        <v>120</v>
      </c>
      <c r="B3234" t="s">
        <v>121</v>
      </c>
      <c r="C3234" t="s">
        <v>1655</v>
      </c>
      <c r="D3234" t="s">
        <v>52</v>
      </c>
      <c r="E3234">
        <v>1</v>
      </c>
      <c r="G3234" t="s">
        <v>130</v>
      </c>
      <c r="I3234" t="s">
        <v>125</v>
      </c>
      <c r="Z3234" t="str">
        <f>IFERROR(MID(AA3234,FIND("-",H3234,1)+1,20),_xlfn.IFNA(VLOOKUP(F3234&amp;"-"&amp;AA3234,Ref_Kontak!$A:$E,4,FALSE),Ref_Kontak!$H$2))</f>
        <v>628999007703</v>
      </c>
      <c r="AA3234" t="str">
        <f t="shared" si="500"/>
        <v/>
      </c>
      <c r="AB3234" t="str">
        <f t="shared" si="501"/>
        <v/>
      </c>
      <c r="AC3234" t="str">
        <f t="shared" si="502"/>
        <v>628999007703</v>
      </c>
      <c r="AD3234" t="str">
        <f t="shared" si="503"/>
        <v>Halo+,+Visual+AI+5S+mendeteksi+Violation%3A+METALDET1-LINE+14</v>
      </c>
      <c r="AE3234" t="str">
        <f t="shared" si="504"/>
        <v>https://web.whatsapp.com/send/?phone=628999007703&amp;text=Halo+,+Visual+AI+5S+mendeteksi+Violation%3A+METALDET1-LINE+14&amp;type=phone_number&amp;app_absent=0</v>
      </c>
      <c r="AF3234" t="b">
        <f>IF(ISNA(VLOOKUP(D3234&amp;"-"&amp;AB3234, Ref_Kontak!$A:$E, 4, FALSE)), FALSE, TRUE)</f>
        <v>0</v>
      </c>
      <c r="AG3234" t="str">
        <f>_xlfn.IFNA(VLOOKUP(Z3234,Ref_Kontak!H:H,1,FALSE),"FALSE")</f>
        <v>628999007703</v>
      </c>
      <c r="AH3234" t="str">
        <f t="shared" si="505"/>
        <v>METALDET1-LINE 14</v>
      </c>
      <c r="AI3234">
        <f>IF(I3234="violation",COUNTIF($AH$1:AH3234,AH3234),0)</f>
        <v>310</v>
      </c>
      <c r="AJ3234" t="str">
        <f t="shared" si="506"/>
        <v>violation-METALDET1</v>
      </c>
      <c r="AK3234">
        <f>IF(I3234="violation",COUNTIF($AJ$1:AJ3234,AJ3234),FALSE)</f>
        <v>2749</v>
      </c>
      <c r="AL3234">
        <f t="shared" si="507"/>
        <v>0</v>
      </c>
      <c r="AM3234">
        <f t="shared" si="508"/>
        <v>3</v>
      </c>
      <c r="AN3234" t="str">
        <f t="shared" si="509"/>
        <v>ALERT! 3 Violation founded @METALDET1</v>
      </c>
    </row>
    <row r="3235" spans="1:40">
      <c r="A3235" t="s">
        <v>120</v>
      </c>
      <c r="B3235" t="s">
        <v>121</v>
      </c>
      <c r="C3235" t="s">
        <v>1656</v>
      </c>
      <c r="D3235" t="s">
        <v>589</v>
      </c>
      <c r="E3235">
        <v>1</v>
      </c>
      <c r="G3235" t="s">
        <v>130</v>
      </c>
      <c r="I3235" t="s">
        <v>125</v>
      </c>
      <c r="Z3235" t="str">
        <f>IFERROR(MID(AA3235,FIND("-",H3235,1)+1,20),_xlfn.IFNA(VLOOKUP(F3235&amp;"-"&amp;AA3235,Ref_Kontak!$A:$E,4,FALSE),Ref_Kontak!$H$2))</f>
        <v>628999007703</v>
      </c>
      <c r="AA3235" t="str">
        <f t="shared" si="500"/>
        <v/>
      </c>
      <c r="AB3235" t="str">
        <f t="shared" si="501"/>
        <v/>
      </c>
      <c r="AC3235" t="str">
        <f t="shared" si="502"/>
        <v>628999007703</v>
      </c>
      <c r="AD3235" t="str">
        <f t="shared" si="503"/>
        <v>Halo+,+Visual+AI+5S+mendeteksi+Violation%3A+METALDET1-LINE+13</v>
      </c>
      <c r="AE3235" t="str">
        <f t="shared" si="504"/>
        <v>https://web.whatsapp.com/send/?phone=628999007703&amp;text=Halo+,+Visual+AI+5S+mendeteksi+Violation%3A+METALDET1-LINE+13&amp;type=phone_number&amp;app_absent=0</v>
      </c>
      <c r="AF3235" t="b">
        <f>IF(ISNA(VLOOKUP(D3235&amp;"-"&amp;AB3235, Ref_Kontak!$A:$E, 4, FALSE)), FALSE, TRUE)</f>
        <v>0</v>
      </c>
      <c r="AG3235" t="str">
        <f>_xlfn.IFNA(VLOOKUP(Z3235,Ref_Kontak!H:H,1,FALSE),"FALSE")</f>
        <v>628999007703</v>
      </c>
      <c r="AH3235" t="str">
        <f t="shared" si="505"/>
        <v>METALDET1-LINE 13</v>
      </c>
      <c r="AI3235">
        <f>IF(I3235="violation",COUNTIF($AH$1:AH3235,AH3235),0)</f>
        <v>1124</v>
      </c>
      <c r="AJ3235" t="str">
        <f t="shared" si="506"/>
        <v>violation-METALDET1</v>
      </c>
      <c r="AK3235">
        <f>IF(I3235="violation",COUNTIF($AJ$1:AJ3235,AJ3235),FALSE)</f>
        <v>2750</v>
      </c>
      <c r="AL3235">
        <f t="shared" si="507"/>
        <v>0</v>
      </c>
      <c r="AM3235">
        <f t="shared" si="508"/>
        <v>3</v>
      </c>
      <c r="AN3235" t="str">
        <f t="shared" si="509"/>
        <v>ALERT! 3 Violation founded @METALDET1</v>
      </c>
    </row>
    <row r="3236" spans="1:40">
      <c r="A3236" t="s">
        <v>120</v>
      </c>
      <c r="B3236" t="s">
        <v>121</v>
      </c>
      <c r="C3236" t="s">
        <v>1656</v>
      </c>
      <c r="D3236" t="s">
        <v>129</v>
      </c>
      <c r="E3236">
        <v>1</v>
      </c>
      <c r="G3236" t="s">
        <v>130</v>
      </c>
      <c r="I3236" t="s">
        <v>125</v>
      </c>
      <c r="Z3236" t="str">
        <f>IFERROR(MID(AA3236,FIND("-",H3236,1)+1,20),_xlfn.IFNA(VLOOKUP(F3236&amp;"-"&amp;AA3236,Ref_Kontak!$A:$E,4,FALSE),Ref_Kontak!$H$2))</f>
        <v>628999007703</v>
      </c>
      <c r="AA3236" t="str">
        <f t="shared" si="500"/>
        <v/>
      </c>
      <c r="AB3236" t="str">
        <f t="shared" si="501"/>
        <v/>
      </c>
      <c r="AC3236" t="str">
        <f t="shared" si="502"/>
        <v>628999007703</v>
      </c>
      <c r="AD3236" t="str">
        <f t="shared" si="503"/>
        <v>Halo+,+Visual+AI+5S+mendeteksi+Violation%3A+METALDET1-LINE+8</v>
      </c>
      <c r="AE3236" t="str">
        <f t="shared" si="504"/>
        <v>https://web.whatsapp.com/send/?phone=628999007703&amp;text=Halo+,+Visual+AI+5S+mendeteksi+Violation%3A+METALDET1-LINE+8&amp;type=phone_number&amp;app_absent=0</v>
      </c>
      <c r="AF3236" t="b">
        <f>IF(ISNA(VLOOKUP(D3236&amp;"-"&amp;AB3236, Ref_Kontak!$A:$E, 4, FALSE)), FALSE, TRUE)</f>
        <v>0</v>
      </c>
      <c r="AG3236" t="str">
        <f>_xlfn.IFNA(VLOOKUP(Z3236,Ref_Kontak!H:H,1,FALSE),"FALSE")</f>
        <v>628999007703</v>
      </c>
      <c r="AH3236" t="str">
        <f t="shared" si="505"/>
        <v>METALDET1-LINE 8</v>
      </c>
      <c r="AI3236">
        <f>IF(I3236="violation",COUNTIF($AH$1:AH3236,AH3236),0)</f>
        <v>1318</v>
      </c>
      <c r="AJ3236" t="str">
        <f t="shared" si="506"/>
        <v>violation-METALDET1</v>
      </c>
      <c r="AK3236">
        <f>IF(I3236="violation",COUNTIF($AJ$1:AJ3236,AJ3236),FALSE)</f>
        <v>2751</v>
      </c>
      <c r="AL3236">
        <f t="shared" si="507"/>
        <v>0</v>
      </c>
      <c r="AM3236">
        <f t="shared" si="508"/>
        <v>3</v>
      </c>
      <c r="AN3236" t="str">
        <f t="shared" si="509"/>
        <v>ALERT! 3 Violation founded @METALDET1</v>
      </c>
    </row>
    <row r="3237" spans="1:40">
      <c r="A3237" t="s">
        <v>120</v>
      </c>
      <c r="B3237" t="s">
        <v>121</v>
      </c>
      <c r="C3237" t="s">
        <v>1656</v>
      </c>
      <c r="D3237" t="s">
        <v>52</v>
      </c>
      <c r="E3237">
        <v>1</v>
      </c>
      <c r="G3237" t="s">
        <v>130</v>
      </c>
      <c r="I3237" t="s">
        <v>125</v>
      </c>
      <c r="Z3237" t="str">
        <f>IFERROR(MID(AA3237,FIND("-",H3237,1)+1,20),_xlfn.IFNA(VLOOKUP(F3237&amp;"-"&amp;AA3237,Ref_Kontak!$A:$E,4,FALSE),Ref_Kontak!$H$2))</f>
        <v>628999007703</v>
      </c>
      <c r="AA3237" t="str">
        <f t="shared" si="500"/>
        <v/>
      </c>
      <c r="AB3237" t="str">
        <f t="shared" si="501"/>
        <v/>
      </c>
      <c r="AC3237" t="str">
        <f t="shared" si="502"/>
        <v>628999007703</v>
      </c>
      <c r="AD3237" t="str">
        <f t="shared" si="503"/>
        <v>Halo+,+Visual+AI+5S+mendeteksi+Violation%3A+METALDET1-LINE+14</v>
      </c>
      <c r="AE3237" t="str">
        <f t="shared" si="504"/>
        <v>https://web.whatsapp.com/send/?phone=628999007703&amp;text=Halo+,+Visual+AI+5S+mendeteksi+Violation%3A+METALDET1-LINE+14&amp;type=phone_number&amp;app_absent=0</v>
      </c>
      <c r="AF3237" t="b">
        <f>IF(ISNA(VLOOKUP(D3237&amp;"-"&amp;AB3237, Ref_Kontak!$A:$E, 4, FALSE)), FALSE, TRUE)</f>
        <v>0</v>
      </c>
      <c r="AG3237" t="str">
        <f>_xlfn.IFNA(VLOOKUP(Z3237,Ref_Kontak!H:H,1,FALSE),"FALSE")</f>
        <v>628999007703</v>
      </c>
      <c r="AH3237" t="str">
        <f t="shared" si="505"/>
        <v>METALDET1-LINE 14</v>
      </c>
      <c r="AI3237">
        <f>IF(I3237="violation",COUNTIF($AH$1:AH3237,AH3237),0)</f>
        <v>311</v>
      </c>
      <c r="AJ3237" t="str">
        <f t="shared" si="506"/>
        <v>violation-METALDET1</v>
      </c>
      <c r="AK3237">
        <f>IF(I3237="violation",COUNTIF($AJ$1:AJ3237,AJ3237),FALSE)</f>
        <v>2752</v>
      </c>
      <c r="AL3237">
        <f t="shared" si="507"/>
        <v>0</v>
      </c>
      <c r="AM3237">
        <f t="shared" si="508"/>
        <v>3</v>
      </c>
      <c r="AN3237" t="str">
        <f t="shared" si="509"/>
        <v>ALERT! 3 Violation founded @METALDET1</v>
      </c>
    </row>
    <row r="3238" spans="1:40">
      <c r="A3238" t="s">
        <v>120</v>
      </c>
      <c r="B3238" t="s">
        <v>121</v>
      </c>
      <c r="C3238" t="s">
        <v>1656</v>
      </c>
      <c r="D3238" t="s">
        <v>589</v>
      </c>
      <c r="E3238">
        <v>1</v>
      </c>
      <c r="G3238" t="s">
        <v>130</v>
      </c>
      <c r="I3238" t="s">
        <v>125</v>
      </c>
      <c r="Z3238" t="str">
        <f>IFERROR(MID(AA3238,FIND("-",H3238,1)+1,20),_xlfn.IFNA(VLOOKUP(F3238&amp;"-"&amp;AA3238,Ref_Kontak!$A:$E,4,FALSE),Ref_Kontak!$H$2))</f>
        <v>628999007703</v>
      </c>
      <c r="AA3238" t="str">
        <f t="shared" si="500"/>
        <v/>
      </c>
      <c r="AB3238" t="str">
        <f t="shared" si="501"/>
        <v/>
      </c>
      <c r="AC3238" t="str">
        <f t="shared" si="502"/>
        <v>628999007703</v>
      </c>
      <c r="AD3238" t="str">
        <f t="shared" si="503"/>
        <v>Halo+,+Visual+AI+5S+mendeteksi+Violation%3A+METALDET1-LINE+13</v>
      </c>
      <c r="AE3238" t="str">
        <f t="shared" si="504"/>
        <v>https://web.whatsapp.com/send/?phone=628999007703&amp;text=Halo+,+Visual+AI+5S+mendeteksi+Violation%3A+METALDET1-LINE+13&amp;type=phone_number&amp;app_absent=0</v>
      </c>
      <c r="AF3238" t="b">
        <f>IF(ISNA(VLOOKUP(D3238&amp;"-"&amp;AB3238, Ref_Kontak!$A:$E, 4, FALSE)), FALSE, TRUE)</f>
        <v>0</v>
      </c>
      <c r="AG3238" t="str">
        <f>_xlfn.IFNA(VLOOKUP(Z3238,Ref_Kontak!H:H,1,FALSE),"FALSE")</f>
        <v>628999007703</v>
      </c>
      <c r="AH3238" t="str">
        <f t="shared" si="505"/>
        <v>METALDET1-LINE 13</v>
      </c>
      <c r="AI3238">
        <f>IF(I3238="violation",COUNTIF($AH$1:AH3238,AH3238),0)</f>
        <v>1125</v>
      </c>
      <c r="AJ3238" t="str">
        <f t="shared" si="506"/>
        <v>violation-METALDET1</v>
      </c>
      <c r="AK3238">
        <f>IF(I3238="violation",COUNTIF($AJ$1:AJ3238,AJ3238),FALSE)</f>
        <v>2753</v>
      </c>
      <c r="AL3238">
        <f t="shared" si="507"/>
        <v>0</v>
      </c>
      <c r="AM3238">
        <f t="shared" si="508"/>
        <v>3</v>
      </c>
      <c r="AN3238" t="str">
        <f t="shared" si="509"/>
        <v>ALERT! 3 Violation founded @METALDET1</v>
      </c>
    </row>
    <row r="3239" spans="1:40">
      <c r="A3239" t="s">
        <v>120</v>
      </c>
      <c r="B3239" t="s">
        <v>121</v>
      </c>
      <c r="C3239" t="s">
        <v>1656</v>
      </c>
      <c r="D3239" t="s">
        <v>52</v>
      </c>
      <c r="E3239">
        <v>1</v>
      </c>
      <c r="G3239" t="s">
        <v>130</v>
      </c>
      <c r="I3239" t="s">
        <v>125</v>
      </c>
      <c r="Z3239" t="str">
        <f>IFERROR(MID(AA3239,FIND("-",H3239,1)+1,20),_xlfn.IFNA(VLOOKUP(F3239&amp;"-"&amp;AA3239,Ref_Kontak!$A:$E,4,FALSE),Ref_Kontak!$H$2))</f>
        <v>628999007703</v>
      </c>
      <c r="AA3239" t="str">
        <f t="shared" si="500"/>
        <v/>
      </c>
      <c r="AB3239" t="str">
        <f t="shared" si="501"/>
        <v/>
      </c>
      <c r="AC3239" t="str">
        <f t="shared" si="502"/>
        <v>628999007703</v>
      </c>
      <c r="AD3239" t="str">
        <f t="shared" si="503"/>
        <v>Halo+,+Visual+AI+5S+mendeteksi+Violation%3A+METALDET1-LINE+14</v>
      </c>
      <c r="AE3239" t="str">
        <f t="shared" si="504"/>
        <v>https://web.whatsapp.com/send/?phone=628999007703&amp;text=Halo+,+Visual+AI+5S+mendeteksi+Violation%3A+METALDET1-LINE+14&amp;type=phone_number&amp;app_absent=0</v>
      </c>
      <c r="AF3239" t="b">
        <f>IF(ISNA(VLOOKUP(D3239&amp;"-"&amp;AB3239, Ref_Kontak!$A:$E, 4, FALSE)), FALSE, TRUE)</f>
        <v>0</v>
      </c>
      <c r="AG3239" t="str">
        <f>_xlfn.IFNA(VLOOKUP(Z3239,Ref_Kontak!H:H,1,FALSE),"FALSE")</f>
        <v>628999007703</v>
      </c>
      <c r="AH3239" t="str">
        <f t="shared" si="505"/>
        <v>METALDET1-LINE 14</v>
      </c>
      <c r="AI3239">
        <f>IF(I3239="violation",COUNTIF($AH$1:AH3239,AH3239),0)</f>
        <v>312</v>
      </c>
      <c r="AJ3239" t="str">
        <f t="shared" si="506"/>
        <v>violation-METALDET1</v>
      </c>
      <c r="AK3239">
        <f>IF(I3239="violation",COUNTIF($AJ$1:AJ3239,AJ3239),FALSE)</f>
        <v>2754</v>
      </c>
      <c r="AL3239">
        <f t="shared" si="507"/>
        <v>0</v>
      </c>
      <c r="AM3239">
        <f t="shared" si="508"/>
        <v>3</v>
      </c>
      <c r="AN3239" t="str">
        <f t="shared" si="509"/>
        <v>ALERT! 3 Violation founded @METALDET1</v>
      </c>
    </row>
    <row r="3240" spans="1:40">
      <c r="A3240" t="s">
        <v>120</v>
      </c>
      <c r="B3240" t="s">
        <v>121</v>
      </c>
      <c r="C3240" t="s">
        <v>1657</v>
      </c>
      <c r="D3240" t="s">
        <v>129</v>
      </c>
      <c r="E3240">
        <v>1</v>
      </c>
      <c r="G3240" t="s">
        <v>130</v>
      </c>
      <c r="I3240" t="s">
        <v>125</v>
      </c>
      <c r="Z3240" t="str">
        <f>IFERROR(MID(AA3240,FIND("-",H3240,1)+1,20),_xlfn.IFNA(VLOOKUP(F3240&amp;"-"&amp;AA3240,Ref_Kontak!$A:$E,4,FALSE),Ref_Kontak!$H$2))</f>
        <v>628999007703</v>
      </c>
      <c r="AA3240" t="str">
        <f t="shared" si="500"/>
        <v/>
      </c>
      <c r="AB3240" t="str">
        <f t="shared" si="501"/>
        <v/>
      </c>
      <c r="AC3240" t="str">
        <f t="shared" si="502"/>
        <v>628999007703</v>
      </c>
      <c r="AD3240" t="str">
        <f t="shared" si="503"/>
        <v>Halo+,+Visual+AI+5S+mendeteksi+Violation%3A+METALDET1-LINE+8</v>
      </c>
      <c r="AE3240" t="str">
        <f t="shared" si="504"/>
        <v>https://web.whatsapp.com/send/?phone=628999007703&amp;text=Halo+,+Visual+AI+5S+mendeteksi+Violation%3A+METALDET1-LINE+8&amp;type=phone_number&amp;app_absent=0</v>
      </c>
      <c r="AF3240" t="b">
        <f>IF(ISNA(VLOOKUP(D3240&amp;"-"&amp;AB3240, Ref_Kontak!$A:$E, 4, FALSE)), FALSE, TRUE)</f>
        <v>0</v>
      </c>
      <c r="AG3240" t="str">
        <f>_xlfn.IFNA(VLOOKUP(Z3240,Ref_Kontak!H:H,1,FALSE),"FALSE")</f>
        <v>628999007703</v>
      </c>
      <c r="AH3240" t="str">
        <f t="shared" si="505"/>
        <v>METALDET1-LINE 8</v>
      </c>
      <c r="AI3240">
        <f>IF(I3240="violation",COUNTIF($AH$1:AH3240,AH3240),0)</f>
        <v>1319</v>
      </c>
      <c r="AJ3240" t="str">
        <f t="shared" si="506"/>
        <v>violation-METALDET1</v>
      </c>
      <c r="AK3240">
        <f>IF(I3240="violation",COUNTIF($AJ$1:AJ3240,AJ3240),FALSE)</f>
        <v>2755</v>
      </c>
      <c r="AL3240">
        <f t="shared" si="507"/>
        <v>0</v>
      </c>
      <c r="AM3240">
        <f t="shared" si="508"/>
        <v>3</v>
      </c>
      <c r="AN3240" t="str">
        <f t="shared" si="509"/>
        <v>ALERT! 3 Violation founded @METALDET1</v>
      </c>
    </row>
    <row r="3241" spans="1:40">
      <c r="A3241" t="s">
        <v>120</v>
      </c>
      <c r="B3241" t="s">
        <v>121</v>
      </c>
      <c r="C3241" t="s">
        <v>1658</v>
      </c>
      <c r="D3241" t="s">
        <v>589</v>
      </c>
      <c r="E3241">
        <v>1</v>
      </c>
      <c r="G3241" t="s">
        <v>130</v>
      </c>
      <c r="I3241" t="s">
        <v>125</v>
      </c>
      <c r="Z3241" t="str">
        <f>IFERROR(MID(AA3241,FIND("-",H3241,1)+1,20),_xlfn.IFNA(VLOOKUP(F3241&amp;"-"&amp;AA3241,Ref_Kontak!$A:$E,4,FALSE),Ref_Kontak!$H$2))</f>
        <v>628999007703</v>
      </c>
      <c r="AA3241" t="str">
        <f t="shared" si="500"/>
        <v/>
      </c>
      <c r="AB3241" t="str">
        <f t="shared" si="501"/>
        <v/>
      </c>
      <c r="AC3241" t="str">
        <f t="shared" si="502"/>
        <v>628999007703</v>
      </c>
      <c r="AD3241" t="str">
        <f t="shared" si="503"/>
        <v>Halo+,+Visual+AI+5S+mendeteksi+Violation%3A+METALDET1-LINE+13</v>
      </c>
      <c r="AE3241" t="str">
        <f t="shared" si="504"/>
        <v>https://web.whatsapp.com/send/?phone=628999007703&amp;text=Halo+,+Visual+AI+5S+mendeteksi+Violation%3A+METALDET1-LINE+13&amp;type=phone_number&amp;app_absent=0</v>
      </c>
      <c r="AF3241" t="b">
        <f>IF(ISNA(VLOOKUP(D3241&amp;"-"&amp;AB3241, Ref_Kontak!$A:$E, 4, FALSE)), FALSE, TRUE)</f>
        <v>0</v>
      </c>
      <c r="AG3241" t="str">
        <f>_xlfn.IFNA(VLOOKUP(Z3241,Ref_Kontak!H:H,1,FALSE),"FALSE")</f>
        <v>628999007703</v>
      </c>
      <c r="AH3241" t="str">
        <f t="shared" si="505"/>
        <v>METALDET1-LINE 13</v>
      </c>
      <c r="AI3241">
        <f>IF(I3241="violation",COUNTIF($AH$1:AH3241,AH3241),0)</f>
        <v>1126</v>
      </c>
      <c r="AJ3241" t="str">
        <f t="shared" si="506"/>
        <v>violation-METALDET1</v>
      </c>
      <c r="AK3241">
        <f>IF(I3241="violation",COUNTIF($AJ$1:AJ3241,AJ3241),FALSE)</f>
        <v>2756</v>
      </c>
      <c r="AL3241">
        <f t="shared" si="507"/>
        <v>0</v>
      </c>
      <c r="AM3241">
        <f t="shared" si="508"/>
        <v>3</v>
      </c>
      <c r="AN3241" t="str">
        <f t="shared" si="509"/>
        <v>ALERT! 3 Violation founded @METALDET1</v>
      </c>
    </row>
    <row r="3242" spans="1:40">
      <c r="A3242" t="s">
        <v>120</v>
      </c>
      <c r="B3242" t="s">
        <v>121</v>
      </c>
      <c r="C3242" t="s">
        <v>1658</v>
      </c>
      <c r="D3242" t="s">
        <v>129</v>
      </c>
      <c r="E3242">
        <v>1</v>
      </c>
      <c r="G3242" t="s">
        <v>130</v>
      </c>
      <c r="I3242" t="s">
        <v>125</v>
      </c>
      <c r="Z3242" t="str">
        <f>IFERROR(MID(AA3242,FIND("-",H3242,1)+1,20),_xlfn.IFNA(VLOOKUP(F3242&amp;"-"&amp;AA3242,Ref_Kontak!$A:$E,4,FALSE),Ref_Kontak!$H$2))</f>
        <v>628999007703</v>
      </c>
      <c r="AA3242" t="str">
        <f t="shared" si="500"/>
        <v/>
      </c>
      <c r="AB3242" t="str">
        <f t="shared" si="501"/>
        <v/>
      </c>
      <c r="AC3242" t="str">
        <f t="shared" si="502"/>
        <v>628999007703</v>
      </c>
      <c r="AD3242" t="str">
        <f t="shared" si="503"/>
        <v>Halo+,+Visual+AI+5S+mendeteksi+Violation%3A+METALDET1-LINE+8</v>
      </c>
      <c r="AE3242" t="str">
        <f t="shared" si="504"/>
        <v>https://web.whatsapp.com/send/?phone=628999007703&amp;text=Halo+,+Visual+AI+5S+mendeteksi+Violation%3A+METALDET1-LINE+8&amp;type=phone_number&amp;app_absent=0</v>
      </c>
      <c r="AF3242" t="b">
        <f>IF(ISNA(VLOOKUP(D3242&amp;"-"&amp;AB3242, Ref_Kontak!$A:$E, 4, FALSE)), FALSE, TRUE)</f>
        <v>0</v>
      </c>
      <c r="AG3242" t="str">
        <f>_xlfn.IFNA(VLOOKUP(Z3242,Ref_Kontak!H:H,1,FALSE),"FALSE")</f>
        <v>628999007703</v>
      </c>
      <c r="AH3242" t="str">
        <f t="shared" si="505"/>
        <v>METALDET1-LINE 8</v>
      </c>
      <c r="AI3242">
        <f>IF(I3242="violation",COUNTIF($AH$1:AH3242,AH3242),0)</f>
        <v>1320</v>
      </c>
      <c r="AJ3242" t="str">
        <f t="shared" si="506"/>
        <v>violation-METALDET1</v>
      </c>
      <c r="AK3242">
        <f>IF(I3242="violation",COUNTIF($AJ$1:AJ3242,AJ3242),FALSE)</f>
        <v>2757</v>
      </c>
      <c r="AL3242">
        <f t="shared" si="507"/>
        <v>0</v>
      </c>
      <c r="AM3242">
        <f t="shared" si="508"/>
        <v>3</v>
      </c>
      <c r="AN3242" t="str">
        <f t="shared" si="509"/>
        <v>ALERT! 3 Violation founded @METALDET1</v>
      </c>
    </row>
    <row r="3243" spans="1:40">
      <c r="A3243" t="s">
        <v>120</v>
      </c>
      <c r="B3243" t="s">
        <v>121</v>
      </c>
      <c r="C3243" t="s">
        <v>1658</v>
      </c>
      <c r="D3243" t="s">
        <v>52</v>
      </c>
      <c r="E3243">
        <v>1</v>
      </c>
      <c r="G3243" t="s">
        <v>130</v>
      </c>
      <c r="I3243" t="s">
        <v>125</v>
      </c>
      <c r="Z3243" t="str">
        <f>IFERROR(MID(AA3243,FIND("-",H3243,1)+1,20),_xlfn.IFNA(VLOOKUP(F3243&amp;"-"&amp;AA3243,Ref_Kontak!$A:$E,4,FALSE),Ref_Kontak!$H$2))</f>
        <v>628999007703</v>
      </c>
      <c r="AA3243" t="str">
        <f t="shared" si="500"/>
        <v/>
      </c>
      <c r="AB3243" t="str">
        <f t="shared" si="501"/>
        <v/>
      </c>
      <c r="AC3243" t="str">
        <f t="shared" si="502"/>
        <v>628999007703</v>
      </c>
      <c r="AD3243" t="str">
        <f t="shared" si="503"/>
        <v>Halo+,+Visual+AI+5S+mendeteksi+Violation%3A+METALDET1-LINE+14</v>
      </c>
      <c r="AE3243" t="str">
        <f t="shared" si="504"/>
        <v>https://web.whatsapp.com/send/?phone=628999007703&amp;text=Halo+,+Visual+AI+5S+mendeteksi+Violation%3A+METALDET1-LINE+14&amp;type=phone_number&amp;app_absent=0</v>
      </c>
      <c r="AF3243" t="b">
        <f>IF(ISNA(VLOOKUP(D3243&amp;"-"&amp;AB3243, Ref_Kontak!$A:$E, 4, FALSE)), FALSE, TRUE)</f>
        <v>0</v>
      </c>
      <c r="AG3243" t="str">
        <f>_xlfn.IFNA(VLOOKUP(Z3243,Ref_Kontak!H:H,1,FALSE),"FALSE")</f>
        <v>628999007703</v>
      </c>
      <c r="AH3243" t="str">
        <f t="shared" si="505"/>
        <v>METALDET1-LINE 14</v>
      </c>
      <c r="AI3243">
        <f>IF(I3243="violation",COUNTIF($AH$1:AH3243,AH3243),0)</f>
        <v>313</v>
      </c>
      <c r="AJ3243" t="str">
        <f t="shared" si="506"/>
        <v>violation-METALDET1</v>
      </c>
      <c r="AK3243">
        <f>IF(I3243="violation",COUNTIF($AJ$1:AJ3243,AJ3243),FALSE)</f>
        <v>2758</v>
      </c>
      <c r="AL3243">
        <f t="shared" si="507"/>
        <v>0</v>
      </c>
      <c r="AM3243">
        <f t="shared" si="508"/>
        <v>3</v>
      </c>
      <c r="AN3243" t="str">
        <f t="shared" si="509"/>
        <v>ALERT! 3 Violation founded @METALDET1</v>
      </c>
    </row>
    <row r="3244" spans="1:40">
      <c r="A3244" t="s">
        <v>120</v>
      </c>
      <c r="B3244" t="s">
        <v>121</v>
      </c>
      <c r="C3244" t="s">
        <v>1658</v>
      </c>
      <c r="D3244" t="s">
        <v>589</v>
      </c>
      <c r="E3244">
        <v>1</v>
      </c>
      <c r="G3244" t="s">
        <v>130</v>
      </c>
      <c r="I3244" t="s">
        <v>125</v>
      </c>
      <c r="Z3244" t="str">
        <f>IFERROR(MID(AA3244,FIND("-",H3244,1)+1,20),_xlfn.IFNA(VLOOKUP(F3244&amp;"-"&amp;AA3244,Ref_Kontak!$A:$E,4,FALSE),Ref_Kontak!$H$2))</f>
        <v>628999007703</v>
      </c>
      <c r="AA3244" t="str">
        <f t="shared" si="500"/>
        <v/>
      </c>
      <c r="AB3244" t="str">
        <f t="shared" si="501"/>
        <v/>
      </c>
      <c r="AC3244" t="str">
        <f t="shared" si="502"/>
        <v>628999007703</v>
      </c>
      <c r="AD3244" t="str">
        <f t="shared" si="503"/>
        <v>Halo+,+Visual+AI+5S+mendeteksi+Violation%3A+METALDET1-LINE+13</v>
      </c>
      <c r="AE3244" t="str">
        <f t="shared" si="504"/>
        <v>https://web.whatsapp.com/send/?phone=628999007703&amp;text=Halo+,+Visual+AI+5S+mendeteksi+Violation%3A+METALDET1-LINE+13&amp;type=phone_number&amp;app_absent=0</v>
      </c>
      <c r="AF3244" t="b">
        <f>IF(ISNA(VLOOKUP(D3244&amp;"-"&amp;AB3244, Ref_Kontak!$A:$E, 4, FALSE)), FALSE, TRUE)</f>
        <v>0</v>
      </c>
      <c r="AG3244" t="str">
        <f>_xlfn.IFNA(VLOOKUP(Z3244,Ref_Kontak!H:H,1,FALSE),"FALSE")</f>
        <v>628999007703</v>
      </c>
      <c r="AH3244" t="str">
        <f t="shared" si="505"/>
        <v>METALDET1-LINE 13</v>
      </c>
      <c r="AI3244">
        <f>IF(I3244="violation",COUNTIF($AH$1:AH3244,AH3244),0)</f>
        <v>1127</v>
      </c>
      <c r="AJ3244" t="str">
        <f t="shared" si="506"/>
        <v>violation-METALDET1</v>
      </c>
      <c r="AK3244">
        <f>IF(I3244="violation",COUNTIF($AJ$1:AJ3244,AJ3244),FALSE)</f>
        <v>2759</v>
      </c>
      <c r="AL3244">
        <f t="shared" si="507"/>
        <v>0</v>
      </c>
      <c r="AM3244">
        <f t="shared" si="508"/>
        <v>3</v>
      </c>
      <c r="AN3244" t="str">
        <f t="shared" si="509"/>
        <v>ALERT! 3 Violation founded @METALDET1</v>
      </c>
    </row>
    <row r="3245" spans="1:40">
      <c r="A3245" t="s">
        <v>120</v>
      </c>
      <c r="B3245" t="s">
        <v>121</v>
      </c>
      <c r="C3245" t="s">
        <v>1658</v>
      </c>
      <c r="D3245" t="s">
        <v>52</v>
      </c>
      <c r="E3245">
        <v>1</v>
      </c>
      <c r="G3245" t="s">
        <v>130</v>
      </c>
      <c r="I3245" t="s">
        <v>125</v>
      </c>
      <c r="Z3245" t="str">
        <f>IFERROR(MID(AA3245,FIND("-",H3245,1)+1,20),_xlfn.IFNA(VLOOKUP(F3245&amp;"-"&amp;AA3245,Ref_Kontak!$A:$E,4,FALSE),Ref_Kontak!$H$2))</f>
        <v>628999007703</v>
      </c>
      <c r="AA3245" t="str">
        <f t="shared" si="500"/>
        <v/>
      </c>
      <c r="AB3245" t="str">
        <f t="shared" si="501"/>
        <v/>
      </c>
      <c r="AC3245" t="str">
        <f t="shared" si="502"/>
        <v>628999007703</v>
      </c>
      <c r="AD3245" t="str">
        <f t="shared" si="503"/>
        <v>Halo+,+Visual+AI+5S+mendeteksi+Violation%3A+METALDET1-LINE+14</v>
      </c>
      <c r="AE3245" t="str">
        <f t="shared" si="504"/>
        <v>https://web.whatsapp.com/send/?phone=628999007703&amp;text=Halo+,+Visual+AI+5S+mendeteksi+Violation%3A+METALDET1-LINE+14&amp;type=phone_number&amp;app_absent=0</v>
      </c>
      <c r="AF3245" t="b">
        <f>IF(ISNA(VLOOKUP(D3245&amp;"-"&amp;AB3245, Ref_Kontak!$A:$E, 4, FALSE)), FALSE, TRUE)</f>
        <v>0</v>
      </c>
      <c r="AG3245" t="str">
        <f>_xlfn.IFNA(VLOOKUP(Z3245,Ref_Kontak!H:H,1,FALSE),"FALSE")</f>
        <v>628999007703</v>
      </c>
      <c r="AH3245" t="str">
        <f t="shared" si="505"/>
        <v>METALDET1-LINE 14</v>
      </c>
      <c r="AI3245">
        <f>IF(I3245="violation",COUNTIF($AH$1:AH3245,AH3245),0)</f>
        <v>314</v>
      </c>
      <c r="AJ3245" t="str">
        <f t="shared" si="506"/>
        <v>violation-METALDET1</v>
      </c>
      <c r="AK3245">
        <f>IF(I3245="violation",COUNTIF($AJ$1:AJ3245,AJ3245),FALSE)</f>
        <v>2760</v>
      </c>
      <c r="AL3245">
        <f t="shared" si="507"/>
        <v>0</v>
      </c>
      <c r="AM3245">
        <f t="shared" si="508"/>
        <v>3</v>
      </c>
      <c r="AN3245" t="str">
        <f t="shared" si="509"/>
        <v>ALERT! 3 Violation founded @METALDET1</v>
      </c>
    </row>
    <row r="3246" spans="1:40">
      <c r="A3246" t="s">
        <v>120</v>
      </c>
      <c r="B3246" t="s">
        <v>121</v>
      </c>
      <c r="C3246" t="s">
        <v>1659</v>
      </c>
      <c r="D3246" t="s">
        <v>129</v>
      </c>
      <c r="E3246">
        <v>1</v>
      </c>
      <c r="G3246" t="s">
        <v>130</v>
      </c>
      <c r="I3246" t="s">
        <v>125</v>
      </c>
      <c r="Z3246" t="str">
        <f>IFERROR(MID(AA3246,FIND("-",H3246,1)+1,20),_xlfn.IFNA(VLOOKUP(F3246&amp;"-"&amp;AA3246,Ref_Kontak!$A:$E,4,FALSE),Ref_Kontak!$H$2))</f>
        <v>628999007703</v>
      </c>
      <c r="AA3246" t="str">
        <f t="shared" si="500"/>
        <v/>
      </c>
      <c r="AB3246" t="str">
        <f t="shared" si="501"/>
        <v/>
      </c>
      <c r="AC3246" t="str">
        <f t="shared" si="502"/>
        <v>628999007703</v>
      </c>
      <c r="AD3246" t="str">
        <f t="shared" si="503"/>
        <v>Halo+,+Visual+AI+5S+mendeteksi+Violation%3A+METALDET1-LINE+8</v>
      </c>
      <c r="AE3246" t="str">
        <f t="shared" si="504"/>
        <v>https://web.whatsapp.com/send/?phone=628999007703&amp;text=Halo+,+Visual+AI+5S+mendeteksi+Violation%3A+METALDET1-LINE+8&amp;type=phone_number&amp;app_absent=0</v>
      </c>
      <c r="AF3246" t="b">
        <f>IF(ISNA(VLOOKUP(D3246&amp;"-"&amp;AB3246, Ref_Kontak!$A:$E, 4, FALSE)), FALSE, TRUE)</f>
        <v>0</v>
      </c>
      <c r="AG3246" t="str">
        <f>_xlfn.IFNA(VLOOKUP(Z3246,Ref_Kontak!H:H,1,FALSE),"FALSE")</f>
        <v>628999007703</v>
      </c>
      <c r="AH3246" t="str">
        <f t="shared" si="505"/>
        <v>METALDET1-LINE 8</v>
      </c>
      <c r="AI3246">
        <f>IF(I3246="violation",COUNTIF($AH$1:AH3246,AH3246),0)</f>
        <v>1321</v>
      </c>
      <c r="AJ3246" t="str">
        <f t="shared" si="506"/>
        <v>violation-METALDET1</v>
      </c>
      <c r="AK3246">
        <f>IF(I3246="violation",COUNTIF($AJ$1:AJ3246,AJ3246),FALSE)</f>
        <v>2761</v>
      </c>
      <c r="AL3246">
        <f t="shared" si="507"/>
        <v>0</v>
      </c>
      <c r="AM3246">
        <f t="shared" si="508"/>
        <v>3</v>
      </c>
      <c r="AN3246" t="str">
        <f t="shared" si="509"/>
        <v>ALERT! 3 Violation founded @METALDET1</v>
      </c>
    </row>
    <row r="3247" spans="1:40">
      <c r="A3247" t="s">
        <v>120</v>
      </c>
      <c r="B3247" t="s">
        <v>121</v>
      </c>
      <c r="C3247" t="s">
        <v>1659</v>
      </c>
      <c r="D3247" t="s">
        <v>589</v>
      </c>
      <c r="E3247">
        <v>1</v>
      </c>
      <c r="G3247" t="s">
        <v>130</v>
      </c>
      <c r="I3247" t="s">
        <v>125</v>
      </c>
      <c r="Z3247" t="str">
        <f>IFERROR(MID(AA3247,FIND("-",H3247,1)+1,20),_xlfn.IFNA(VLOOKUP(F3247&amp;"-"&amp;AA3247,Ref_Kontak!$A:$E,4,FALSE),Ref_Kontak!$H$2))</f>
        <v>628999007703</v>
      </c>
      <c r="AA3247" t="str">
        <f t="shared" si="500"/>
        <v/>
      </c>
      <c r="AB3247" t="str">
        <f t="shared" si="501"/>
        <v/>
      </c>
      <c r="AC3247" t="str">
        <f t="shared" si="502"/>
        <v>628999007703</v>
      </c>
      <c r="AD3247" t="str">
        <f t="shared" si="503"/>
        <v>Halo+,+Visual+AI+5S+mendeteksi+Violation%3A+METALDET1-LINE+13</v>
      </c>
      <c r="AE3247" t="str">
        <f t="shared" si="504"/>
        <v>https://web.whatsapp.com/send/?phone=628999007703&amp;text=Halo+,+Visual+AI+5S+mendeteksi+Violation%3A+METALDET1-LINE+13&amp;type=phone_number&amp;app_absent=0</v>
      </c>
      <c r="AF3247" t="b">
        <f>IF(ISNA(VLOOKUP(D3247&amp;"-"&amp;AB3247, Ref_Kontak!$A:$E, 4, FALSE)), FALSE, TRUE)</f>
        <v>0</v>
      </c>
      <c r="AG3247" t="str">
        <f>_xlfn.IFNA(VLOOKUP(Z3247,Ref_Kontak!H:H,1,FALSE),"FALSE")</f>
        <v>628999007703</v>
      </c>
      <c r="AH3247" t="str">
        <f t="shared" si="505"/>
        <v>METALDET1-LINE 13</v>
      </c>
      <c r="AI3247">
        <f>IF(I3247="violation",COUNTIF($AH$1:AH3247,AH3247),0)</f>
        <v>1128</v>
      </c>
      <c r="AJ3247" t="str">
        <f t="shared" si="506"/>
        <v>violation-METALDET1</v>
      </c>
      <c r="AK3247">
        <f>IF(I3247="violation",COUNTIF($AJ$1:AJ3247,AJ3247),FALSE)</f>
        <v>2762</v>
      </c>
      <c r="AL3247">
        <f t="shared" si="507"/>
        <v>0</v>
      </c>
      <c r="AM3247">
        <f t="shared" si="508"/>
        <v>3</v>
      </c>
      <c r="AN3247" t="str">
        <f t="shared" si="509"/>
        <v>ALERT! 3 Violation founded @METALDET1</v>
      </c>
    </row>
    <row r="3248" spans="1:40">
      <c r="A3248" t="s">
        <v>120</v>
      </c>
      <c r="B3248" t="s">
        <v>121</v>
      </c>
      <c r="C3248" t="s">
        <v>1659</v>
      </c>
      <c r="D3248" t="s">
        <v>52</v>
      </c>
      <c r="E3248">
        <v>1</v>
      </c>
      <c r="G3248" t="s">
        <v>130</v>
      </c>
      <c r="I3248" t="s">
        <v>125</v>
      </c>
      <c r="Z3248" t="str">
        <f>IFERROR(MID(AA3248,FIND("-",H3248,1)+1,20),_xlfn.IFNA(VLOOKUP(F3248&amp;"-"&amp;AA3248,Ref_Kontak!$A:$E,4,FALSE),Ref_Kontak!$H$2))</f>
        <v>628999007703</v>
      </c>
      <c r="AA3248" t="str">
        <f t="shared" si="500"/>
        <v/>
      </c>
      <c r="AB3248" t="str">
        <f t="shared" si="501"/>
        <v/>
      </c>
      <c r="AC3248" t="str">
        <f t="shared" si="502"/>
        <v>628999007703</v>
      </c>
      <c r="AD3248" t="str">
        <f t="shared" si="503"/>
        <v>Halo+,+Visual+AI+5S+mendeteksi+Violation%3A+METALDET1-LINE+14</v>
      </c>
      <c r="AE3248" t="str">
        <f t="shared" si="504"/>
        <v>https://web.whatsapp.com/send/?phone=628999007703&amp;text=Halo+,+Visual+AI+5S+mendeteksi+Violation%3A+METALDET1-LINE+14&amp;type=phone_number&amp;app_absent=0</v>
      </c>
      <c r="AF3248" t="b">
        <f>IF(ISNA(VLOOKUP(D3248&amp;"-"&amp;AB3248, Ref_Kontak!$A:$E, 4, FALSE)), FALSE, TRUE)</f>
        <v>0</v>
      </c>
      <c r="AG3248" t="str">
        <f>_xlfn.IFNA(VLOOKUP(Z3248,Ref_Kontak!H:H,1,FALSE),"FALSE")</f>
        <v>628999007703</v>
      </c>
      <c r="AH3248" t="str">
        <f t="shared" si="505"/>
        <v>METALDET1-LINE 14</v>
      </c>
      <c r="AI3248">
        <f>IF(I3248="violation",COUNTIF($AH$1:AH3248,AH3248),0)</f>
        <v>315</v>
      </c>
      <c r="AJ3248" t="str">
        <f t="shared" si="506"/>
        <v>violation-METALDET1</v>
      </c>
      <c r="AK3248">
        <f>IF(I3248="violation",COUNTIF($AJ$1:AJ3248,AJ3248),FALSE)</f>
        <v>2763</v>
      </c>
      <c r="AL3248">
        <f t="shared" si="507"/>
        <v>0</v>
      </c>
      <c r="AM3248">
        <f t="shared" si="508"/>
        <v>3</v>
      </c>
      <c r="AN3248" t="str">
        <f t="shared" si="509"/>
        <v>ALERT! 3 Violation founded @METALDET1</v>
      </c>
    </row>
    <row r="3249" spans="1:40">
      <c r="A3249" t="s">
        <v>120</v>
      </c>
      <c r="B3249" t="s">
        <v>121</v>
      </c>
      <c r="C3249" t="s">
        <v>1660</v>
      </c>
      <c r="D3249" t="s">
        <v>129</v>
      </c>
      <c r="E3249">
        <v>1</v>
      </c>
      <c r="G3249" t="s">
        <v>130</v>
      </c>
      <c r="I3249" t="s">
        <v>125</v>
      </c>
      <c r="Z3249" t="str">
        <f>IFERROR(MID(AA3249,FIND("-",H3249,1)+1,20),_xlfn.IFNA(VLOOKUP(F3249&amp;"-"&amp;AA3249,Ref_Kontak!$A:$E,4,FALSE),Ref_Kontak!$H$2))</f>
        <v>628999007703</v>
      </c>
      <c r="AA3249" t="str">
        <f t="shared" si="500"/>
        <v/>
      </c>
      <c r="AB3249" t="str">
        <f t="shared" si="501"/>
        <v/>
      </c>
      <c r="AC3249" t="str">
        <f t="shared" si="502"/>
        <v>628999007703</v>
      </c>
      <c r="AD3249" t="str">
        <f t="shared" si="503"/>
        <v>Halo+,+Visual+AI+5S+mendeteksi+Violation%3A+METALDET1-LINE+8</v>
      </c>
      <c r="AE3249" t="str">
        <f t="shared" si="504"/>
        <v>https://web.whatsapp.com/send/?phone=628999007703&amp;text=Halo+,+Visual+AI+5S+mendeteksi+Violation%3A+METALDET1-LINE+8&amp;type=phone_number&amp;app_absent=0</v>
      </c>
      <c r="AF3249" t="b">
        <f>IF(ISNA(VLOOKUP(D3249&amp;"-"&amp;AB3249, Ref_Kontak!$A:$E, 4, FALSE)), FALSE, TRUE)</f>
        <v>0</v>
      </c>
      <c r="AG3249" t="str">
        <f>_xlfn.IFNA(VLOOKUP(Z3249,Ref_Kontak!H:H,1,FALSE),"FALSE")</f>
        <v>628999007703</v>
      </c>
      <c r="AH3249" t="str">
        <f t="shared" si="505"/>
        <v>METALDET1-LINE 8</v>
      </c>
      <c r="AI3249">
        <f>IF(I3249="violation",COUNTIF($AH$1:AH3249,AH3249),0)</f>
        <v>1322</v>
      </c>
      <c r="AJ3249" t="str">
        <f t="shared" si="506"/>
        <v>violation-METALDET1</v>
      </c>
      <c r="AK3249">
        <f>IF(I3249="violation",COUNTIF($AJ$1:AJ3249,AJ3249),FALSE)</f>
        <v>2764</v>
      </c>
      <c r="AL3249">
        <f t="shared" si="507"/>
        <v>0</v>
      </c>
      <c r="AM3249">
        <f t="shared" si="508"/>
        <v>3</v>
      </c>
      <c r="AN3249" t="str">
        <f t="shared" si="509"/>
        <v>ALERT! 3 Violation founded @METALDET1</v>
      </c>
    </row>
    <row r="3250" spans="1:40">
      <c r="A3250" t="s">
        <v>120</v>
      </c>
      <c r="B3250" t="s">
        <v>121</v>
      </c>
      <c r="C3250" t="s">
        <v>1661</v>
      </c>
      <c r="D3250" t="s">
        <v>589</v>
      </c>
      <c r="E3250">
        <v>1</v>
      </c>
      <c r="G3250" t="s">
        <v>130</v>
      </c>
      <c r="I3250" t="s">
        <v>125</v>
      </c>
      <c r="Z3250" t="str">
        <f>IFERROR(MID(AA3250,FIND("-",H3250,1)+1,20),_xlfn.IFNA(VLOOKUP(F3250&amp;"-"&amp;AA3250,Ref_Kontak!$A:$E,4,FALSE),Ref_Kontak!$H$2))</f>
        <v>628999007703</v>
      </c>
      <c r="AA3250" t="str">
        <f t="shared" si="500"/>
        <v/>
      </c>
      <c r="AB3250" t="str">
        <f t="shared" si="501"/>
        <v/>
      </c>
      <c r="AC3250" t="str">
        <f t="shared" si="502"/>
        <v>628999007703</v>
      </c>
      <c r="AD3250" t="str">
        <f t="shared" si="503"/>
        <v>Halo+,+Visual+AI+5S+mendeteksi+Violation%3A+METALDET1-LINE+13</v>
      </c>
      <c r="AE3250" t="str">
        <f t="shared" si="504"/>
        <v>https://web.whatsapp.com/send/?phone=628999007703&amp;text=Halo+,+Visual+AI+5S+mendeteksi+Violation%3A+METALDET1-LINE+13&amp;type=phone_number&amp;app_absent=0</v>
      </c>
      <c r="AF3250" t="b">
        <f>IF(ISNA(VLOOKUP(D3250&amp;"-"&amp;AB3250, Ref_Kontak!$A:$E, 4, FALSE)), FALSE, TRUE)</f>
        <v>0</v>
      </c>
      <c r="AG3250" t="str">
        <f>_xlfn.IFNA(VLOOKUP(Z3250,Ref_Kontak!H:H,1,FALSE),"FALSE")</f>
        <v>628999007703</v>
      </c>
      <c r="AH3250" t="str">
        <f t="shared" si="505"/>
        <v>METALDET1-LINE 13</v>
      </c>
      <c r="AI3250">
        <f>IF(I3250="violation",COUNTIF($AH$1:AH3250,AH3250),0)</f>
        <v>1129</v>
      </c>
      <c r="AJ3250" t="str">
        <f t="shared" si="506"/>
        <v>violation-METALDET1</v>
      </c>
      <c r="AK3250">
        <f>IF(I3250="violation",COUNTIF($AJ$1:AJ3250,AJ3250),FALSE)</f>
        <v>2765</v>
      </c>
      <c r="AL3250">
        <f t="shared" si="507"/>
        <v>0</v>
      </c>
      <c r="AM3250">
        <f t="shared" si="508"/>
        <v>3</v>
      </c>
      <c r="AN3250" t="str">
        <f t="shared" si="509"/>
        <v>ALERT! 3 Violation founded @METALDET1</v>
      </c>
    </row>
    <row r="3251" spans="1:40">
      <c r="A3251" t="s">
        <v>120</v>
      </c>
      <c r="B3251" t="s">
        <v>121</v>
      </c>
      <c r="C3251" t="s">
        <v>1661</v>
      </c>
      <c r="D3251" t="s">
        <v>129</v>
      </c>
      <c r="E3251">
        <v>1</v>
      </c>
      <c r="G3251" t="s">
        <v>130</v>
      </c>
      <c r="I3251" t="s">
        <v>125</v>
      </c>
      <c r="Z3251" t="str">
        <f>IFERROR(MID(AA3251,FIND("-",H3251,1)+1,20),_xlfn.IFNA(VLOOKUP(F3251&amp;"-"&amp;AA3251,Ref_Kontak!$A:$E,4,FALSE),Ref_Kontak!$H$2))</f>
        <v>628999007703</v>
      </c>
      <c r="AA3251" t="str">
        <f t="shared" si="500"/>
        <v/>
      </c>
      <c r="AB3251" t="str">
        <f t="shared" si="501"/>
        <v/>
      </c>
      <c r="AC3251" t="str">
        <f t="shared" si="502"/>
        <v>628999007703</v>
      </c>
      <c r="AD3251" t="str">
        <f t="shared" si="503"/>
        <v>Halo+,+Visual+AI+5S+mendeteksi+Violation%3A+METALDET1-LINE+8</v>
      </c>
      <c r="AE3251" t="str">
        <f t="shared" si="504"/>
        <v>https://web.whatsapp.com/send/?phone=628999007703&amp;text=Halo+,+Visual+AI+5S+mendeteksi+Violation%3A+METALDET1-LINE+8&amp;type=phone_number&amp;app_absent=0</v>
      </c>
      <c r="AF3251" t="b">
        <f>IF(ISNA(VLOOKUP(D3251&amp;"-"&amp;AB3251, Ref_Kontak!$A:$E, 4, FALSE)), FALSE, TRUE)</f>
        <v>0</v>
      </c>
      <c r="AG3251" t="str">
        <f>_xlfn.IFNA(VLOOKUP(Z3251,Ref_Kontak!H:H,1,FALSE),"FALSE")</f>
        <v>628999007703</v>
      </c>
      <c r="AH3251" t="str">
        <f t="shared" si="505"/>
        <v>METALDET1-LINE 8</v>
      </c>
      <c r="AI3251">
        <f>IF(I3251="violation",COUNTIF($AH$1:AH3251,AH3251),0)</f>
        <v>1323</v>
      </c>
      <c r="AJ3251" t="str">
        <f t="shared" si="506"/>
        <v>violation-METALDET1</v>
      </c>
      <c r="AK3251">
        <f>IF(I3251="violation",COUNTIF($AJ$1:AJ3251,AJ3251),FALSE)</f>
        <v>2766</v>
      </c>
      <c r="AL3251">
        <f t="shared" si="507"/>
        <v>0</v>
      </c>
      <c r="AM3251">
        <f t="shared" si="508"/>
        <v>3</v>
      </c>
      <c r="AN3251" t="str">
        <f t="shared" si="509"/>
        <v>ALERT! 3 Violation founded @METALDET1</v>
      </c>
    </row>
    <row r="3252" spans="1:40">
      <c r="A3252" t="s">
        <v>120</v>
      </c>
      <c r="B3252" t="s">
        <v>121</v>
      </c>
      <c r="C3252" t="s">
        <v>1661</v>
      </c>
      <c r="D3252" t="s">
        <v>52</v>
      </c>
      <c r="E3252">
        <v>1</v>
      </c>
      <c r="G3252" t="s">
        <v>130</v>
      </c>
      <c r="I3252" t="s">
        <v>125</v>
      </c>
      <c r="Z3252" t="str">
        <f>IFERROR(MID(AA3252,FIND("-",H3252,1)+1,20),_xlfn.IFNA(VLOOKUP(F3252&amp;"-"&amp;AA3252,Ref_Kontak!$A:$E,4,FALSE),Ref_Kontak!$H$2))</f>
        <v>628999007703</v>
      </c>
      <c r="AA3252" t="str">
        <f t="shared" si="500"/>
        <v/>
      </c>
      <c r="AB3252" t="str">
        <f t="shared" si="501"/>
        <v/>
      </c>
      <c r="AC3252" t="str">
        <f t="shared" si="502"/>
        <v>628999007703</v>
      </c>
      <c r="AD3252" t="str">
        <f t="shared" si="503"/>
        <v>Halo+,+Visual+AI+5S+mendeteksi+Violation%3A+METALDET1-LINE+14</v>
      </c>
      <c r="AE3252" t="str">
        <f t="shared" si="504"/>
        <v>https://web.whatsapp.com/send/?phone=628999007703&amp;text=Halo+,+Visual+AI+5S+mendeteksi+Violation%3A+METALDET1-LINE+14&amp;type=phone_number&amp;app_absent=0</v>
      </c>
      <c r="AF3252" t="b">
        <f>IF(ISNA(VLOOKUP(D3252&amp;"-"&amp;AB3252, Ref_Kontak!$A:$E, 4, FALSE)), FALSE, TRUE)</f>
        <v>0</v>
      </c>
      <c r="AG3252" t="str">
        <f>_xlfn.IFNA(VLOOKUP(Z3252,Ref_Kontak!H:H,1,FALSE),"FALSE")</f>
        <v>628999007703</v>
      </c>
      <c r="AH3252" t="str">
        <f t="shared" si="505"/>
        <v>METALDET1-LINE 14</v>
      </c>
      <c r="AI3252">
        <f>IF(I3252="violation",COUNTIF($AH$1:AH3252,AH3252),0)</f>
        <v>316</v>
      </c>
      <c r="AJ3252" t="str">
        <f t="shared" si="506"/>
        <v>violation-METALDET1</v>
      </c>
      <c r="AK3252">
        <f>IF(I3252="violation",COUNTIF($AJ$1:AJ3252,AJ3252),FALSE)</f>
        <v>2767</v>
      </c>
      <c r="AL3252">
        <f t="shared" si="507"/>
        <v>0</v>
      </c>
      <c r="AM3252">
        <f t="shared" si="508"/>
        <v>3</v>
      </c>
      <c r="AN3252" t="str">
        <f t="shared" si="509"/>
        <v>ALERT! 3 Violation founded @METALDET1</v>
      </c>
    </row>
    <row r="3253" spans="1:40">
      <c r="A3253" t="s">
        <v>120</v>
      </c>
      <c r="B3253" t="s">
        <v>121</v>
      </c>
      <c r="C3253" t="s">
        <v>1661</v>
      </c>
      <c r="D3253" t="s">
        <v>589</v>
      </c>
      <c r="E3253">
        <v>1</v>
      </c>
      <c r="G3253" t="s">
        <v>130</v>
      </c>
      <c r="I3253" t="s">
        <v>125</v>
      </c>
      <c r="Z3253" t="str">
        <f>IFERROR(MID(AA3253,FIND("-",H3253,1)+1,20),_xlfn.IFNA(VLOOKUP(F3253&amp;"-"&amp;AA3253,Ref_Kontak!$A:$E,4,FALSE),Ref_Kontak!$H$2))</f>
        <v>628999007703</v>
      </c>
      <c r="AA3253" t="str">
        <f t="shared" si="500"/>
        <v/>
      </c>
      <c r="AB3253" t="str">
        <f t="shared" si="501"/>
        <v/>
      </c>
      <c r="AC3253" t="str">
        <f t="shared" si="502"/>
        <v>628999007703</v>
      </c>
      <c r="AD3253" t="str">
        <f t="shared" si="503"/>
        <v>Halo+,+Visual+AI+5S+mendeteksi+Violation%3A+METALDET1-LINE+13</v>
      </c>
      <c r="AE3253" t="str">
        <f t="shared" si="504"/>
        <v>https://web.whatsapp.com/send/?phone=628999007703&amp;text=Halo+,+Visual+AI+5S+mendeteksi+Violation%3A+METALDET1-LINE+13&amp;type=phone_number&amp;app_absent=0</v>
      </c>
      <c r="AF3253" t="b">
        <f>IF(ISNA(VLOOKUP(D3253&amp;"-"&amp;AB3253, Ref_Kontak!$A:$E, 4, FALSE)), FALSE, TRUE)</f>
        <v>0</v>
      </c>
      <c r="AG3253" t="str">
        <f>_xlfn.IFNA(VLOOKUP(Z3253,Ref_Kontak!H:H,1,FALSE),"FALSE")</f>
        <v>628999007703</v>
      </c>
      <c r="AH3253" t="str">
        <f t="shared" si="505"/>
        <v>METALDET1-LINE 13</v>
      </c>
      <c r="AI3253">
        <f>IF(I3253="violation",COUNTIF($AH$1:AH3253,AH3253),0)</f>
        <v>1130</v>
      </c>
      <c r="AJ3253" t="str">
        <f t="shared" si="506"/>
        <v>violation-METALDET1</v>
      </c>
      <c r="AK3253">
        <f>IF(I3253="violation",COUNTIF($AJ$1:AJ3253,AJ3253),FALSE)</f>
        <v>2768</v>
      </c>
      <c r="AL3253">
        <f t="shared" si="507"/>
        <v>0</v>
      </c>
      <c r="AM3253">
        <f t="shared" si="508"/>
        <v>3</v>
      </c>
      <c r="AN3253" t="str">
        <f t="shared" si="509"/>
        <v>ALERT! 3 Violation founded @METALDET1</v>
      </c>
    </row>
    <row r="3254" spans="1:40">
      <c r="A3254" t="s">
        <v>120</v>
      </c>
      <c r="B3254" t="s">
        <v>121</v>
      </c>
      <c r="C3254" t="s">
        <v>1661</v>
      </c>
      <c r="D3254" t="s">
        <v>52</v>
      </c>
      <c r="E3254">
        <v>1</v>
      </c>
      <c r="G3254" t="s">
        <v>130</v>
      </c>
      <c r="I3254" t="s">
        <v>125</v>
      </c>
      <c r="Z3254" t="str">
        <f>IFERROR(MID(AA3254,FIND("-",H3254,1)+1,20),_xlfn.IFNA(VLOOKUP(F3254&amp;"-"&amp;AA3254,Ref_Kontak!$A:$E,4,FALSE),Ref_Kontak!$H$2))</f>
        <v>628999007703</v>
      </c>
      <c r="AA3254" t="str">
        <f t="shared" si="500"/>
        <v/>
      </c>
      <c r="AB3254" t="str">
        <f t="shared" si="501"/>
        <v/>
      </c>
      <c r="AC3254" t="str">
        <f t="shared" si="502"/>
        <v>628999007703</v>
      </c>
      <c r="AD3254" t="str">
        <f t="shared" si="503"/>
        <v>Halo+,+Visual+AI+5S+mendeteksi+Violation%3A+METALDET1-LINE+14</v>
      </c>
      <c r="AE3254" t="str">
        <f t="shared" si="504"/>
        <v>https://web.whatsapp.com/send/?phone=628999007703&amp;text=Halo+,+Visual+AI+5S+mendeteksi+Violation%3A+METALDET1-LINE+14&amp;type=phone_number&amp;app_absent=0</v>
      </c>
      <c r="AF3254" t="b">
        <f>IF(ISNA(VLOOKUP(D3254&amp;"-"&amp;AB3254, Ref_Kontak!$A:$E, 4, FALSE)), FALSE, TRUE)</f>
        <v>0</v>
      </c>
      <c r="AG3254" t="str">
        <f>_xlfn.IFNA(VLOOKUP(Z3254,Ref_Kontak!H:H,1,FALSE),"FALSE")</f>
        <v>628999007703</v>
      </c>
      <c r="AH3254" t="str">
        <f t="shared" si="505"/>
        <v>METALDET1-LINE 14</v>
      </c>
      <c r="AI3254">
        <f>IF(I3254="violation",COUNTIF($AH$1:AH3254,AH3254),0)</f>
        <v>317</v>
      </c>
      <c r="AJ3254" t="str">
        <f t="shared" si="506"/>
        <v>violation-METALDET1</v>
      </c>
      <c r="AK3254">
        <f>IF(I3254="violation",COUNTIF($AJ$1:AJ3254,AJ3254),FALSE)</f>
        <v>2769</v>
      </c>
      <c r="AL3254">
        <f t="shared" si="507"/>
        <v>0</v>
      </c>
      <c r="AM3254">
        <f t="shared" si="508"/>
        <v>3</v>
      </c>
      <c r="AN3254" t="str">
        <f t="shared" si="509"/>
        <v>ALERT! 3 Violation founded @METALDET1</v>
      </c>
    </row>
    <row r="3255" spans="1:40">
      <c r="A3255" t="s">
        <v>120</v>
      </c>
      <c r="B3255" t="s">
        <v>121</v>
      </c>
      <c r="C3255" t="s">
        <v>1662</v>
      </c>
      <c r="D3255" t="s">
        <v>129</v>
      </c>
      <c r="E3255">
        <v>1</v>
      </c>
      <c r="G3255" t="s">
        <v>130</v>
      </c>
      <c r="I3255" t="s">
        <v>125</v>
      </c>
      <c r="Z3255" t="str">
        <f>IFERROR(MID(AA3255,FIND("-",H3255,1)+1,20),_xlfn.IFNA(VLOOKUP(F3255&amp;"-"&amp;AA3255,Ref_Kontak!$A:$E,4,FALSE),Ref_Kontak!$H$2))</f>
        <v>628999007703</v>
      </c>
      <c r="AA3255" t="str">
        <f t="shared" si="500"/>
        <v/>
      </c>
      <c r="AB3255" t="str">
        <f t="shared" si="501"/>
        <v/>
      </c>
      <c r="AC3255" t="str">
        <f t="shared" si="502"/>
        <v>628999007703</v>
      </c>
      <c r="AD3255" t="str">
        <f t="shared" si="503"/>
        <v>Halo+,+Visual+AI+5S+mendeteksi+Violation%3A+METALDET1-LINE+8</v>
      </c>
      <c r="AE3255" t="str">
        <f t="shared" si="504"/>
        <v>https://web.whatsapp.com/send/?phone=628999007703&amp;text=Halo+,+Visual+AI+5S+mendeteksi+Violation%3A+METALDET1-LINE+8&amp;type=phone_number&amp;app_absent=0</v>
      </c>
      <c r="AF3255" t="b">
        <f>IF(ISNA(VLOOKUP(D3255&amp;"-"&amp;AB3255, Ref_Kontak!$A:$E, 4, FALSE)), FALSE, TRUE)</f>
        <v>0</v>
      </c>
      <c r="AG3255" t="str">
        <f>_xlfn.IFNA(VLOOKUP(Z3255,Ref_Kontak!H:H,1,FALSE),"FALSE")</f>
        <v>628999007703</v>
      </c>
      <c r="AH3255" t="str">
        <f t="shared" si="505"/>
        <v>METALDET1-LINE 8</v>
      </c>
      <c r="AI3255">
        <f>IF(I3255="violation",COUNTIF($AH$1:AH3255,AH3255),0)</f>
        <v>1324</v>
      </c>
      <c r="AJ3255" t="str">
        <f t="shared" si="506"/>
        <v>violation-METALDET1</v>
      </c>
      <c r="AK3255">
        <f>IF(I3255="violation",COUNTIF($AJ$1:AJ3255,AJ3255),FALSE)</f>
        <v>2770</v>
      </c>
      <c r="AL3255">
        <f t="shared" si="507"/>
        <v>0</v>
      </c>
      <c r="AM3255">
        <f t="shared" si="508"/>
        <v>3</v>
      </c>
      <c r="AN3255" t="str">
        <f t="shared" si="509"/>
        <v>ALERT! 3 Violation founded @METALDET1</v>
      </c>
    </row>
    <row r="3256" spans="1:40">
      <c r="A3256" t="s">
        <v>120</v>
      </c>
      <c r="B3256" t="s">
        <v>121</v>
      </c>
      <c r="C3256" t="s">
        <v>1663</v>
      </c>
      <c r="D3256" t="s">
        <v>589</v>
      </c>
      <c r="E3256">
        <v>1</v>
      </c>
      <c r="G3256" t="s">
        <v>130</v>
      </c>
      <c r="I3256" t="s">
        <v>125</v>
      </c>
      <c r="Z3256" t="str">
        <f>IFERROR(MID(AA3256,FIND("-",H3256,1)+1,20),_xlfn.IFNA(VLOOKUP(F3256&amp;"-"&amp;AA3256,Ref_Kontak!$A:$E,4,FALSE),Ref_Kontak!$H$2))</f>
        <v>628999007703</v>
      </c>
      <c r="AA3256" t="str">
        <f t="shared" si="500"/>
        <v/>
      </c>
      <c r="AB3256" t="str">
        <f t="shared" si="501"/>
        <v/>
      </c>
      <c r="AC3256" t="str">
        <f t="shared" si="502"/>
        <v>628999007703</v>
      </c>
      <c r="AD3256" t="str">
        <f t="shared" si="503"/>
        <v>Halo+,+Visual+AI+5S+mendeteksi+Violation%3A+METALDET1-LINE+13</v>
      </c>
      <c r="AE3256" t="str">
        <f t="shared" si="504"/>
        <v>https://web.whatsapp.com/send/?phone=628999007703&amp;text=Halo+,+Visual+AI+5S+mendeteksi+Violation%3A+METALDET1-LINE+13&amp;type=phone_number&amp;app_absent=0</v>
      </c>
      <c r="AF3256" t="b">
        <f>IF(ISNA(VLOOKUP(D3256&amp;"-"&amp;AB3256, Ref_Kontak!$A:$E, 4, FALSE)), FALSE, TRUE)</f>
        <v>0</v>
      </c>
      <c r="AG3256" t="str">
        <f>_xlfn.IFNA(VLOOKUP(Z3256,Ref_Kontak!H:H,1,FALSE),"FALSE")</f>
        <v>628999007703</v>
      </c>
      <c r="AH3256" t="str">
        <f t="shared" si="505"/>
        <v>METALDET1-LINE 13</v>
      </c>
      <c r="AI3256">
        <f>IF(I3256="violation",COUNTIF($AH$1:AH3256,AH3256),0)</f>
        <v>1131</v>
      </c>
      <c r="AJ3256" t="str">
        <f t="shared" si="506"/>
        <v>violation-METALDET1</v>
      </c>
      <c r="AK3256">
        <f>IF(I3256="violation",COUNTIF($AJ$1:AJ3256,AJ3256),FALSE)</f>
        <v>2771</v>
      </c>
      <c r="AL3256">
        <f t="shared" si="507"/>
        <v>0</v>
      </c>
      <c r="AM3256">
        <f t="shared" si="508"/>
        <v>3</v>
      </c>
      <c r="AN3256" t="str">
        <f t="shared" si="509"/>
        <v>ALERT! 3 Violation founded @METALDET1</v>
      </c>
    </row>
    <row r="3257" spans="1:40">
      <c r="A3257" t="s">
        <v>120</v>
      </c>
      <c r="B3257" t="s">
        <v>121</v>
      </c>
      <c r="C3257" t="s">
        <v>1663</v>
      </c>
      <c r="D3257" t="s">
        <v>129</v>
      </c>
      <c r="E3257">
        <v>1</v>
      </c>
      <c r="G3257" t="s">
        <v>130</v>
      </c>
      <c r="I3257" t="s">
        <v>125</v>
      </c>
      <c r="Z3257" t="str">
        <f>IFERROR(MID(AA3257,FIND("-",H3257,1)+1,20),_xlfn.IFNA(VLOOKUP(F3257&amp;"-"&amp;AA3257,Ref_Kontak!$A:$E,4,FALSE),Ref_Kontak!$H$2))</f>
        <v>628999007703</v>
      </c>
      <c r="AA3257" t="str">
        <f t="shared" si="500"/>
        <v/>
      </c>
      <c r="AB3257" t="str">
        <f t="shared" si="501"/>
        <v/>
      </c>
      <c r="AC3257" t="str">
        <f t="shared" si="502"/>
        <v>628999007703</v>
      </c>
      <c r="AD3257" t="str">
        <f t="shared" si="503"/>
        <v>Halo+,+Visual+AI+5S+mendeteksi+Violation%3A+METALDET1-LINE+8</v>
      </c>
      <c r="AE3257" t="str">
        <f t="shared" si="504"/>
        <v>https://web.whatsapp.com/send/?phone=628999007703&amp;text=Halo+,+Visual+AI+5S+mendeteksi+Violation%3A+METALDET1-LINE+8&amp;type=phone_number&amp;app_absent=0</v>
      </c>
      <c r="AF3257" t="b">
        <f>IF(ISNA(VLOOKUP(D3257&amp;"-"&amp;AB3257, Ref_Kontak!$A:$E, 4, FALSE)), FALSE, TRUE)</f>
        <v>0</v>
      </c>
      <c r="AG3257" t="str">
        <f>_xlfn.IFNA(VLOOKUP(Z3257,Ref_Kontak!H:H,1,FALSE),"FALSE")</f>
        <v>628999007703</v>
      </c>
      <c r="AH3257" t="str">
        <f t="shared" si="505"/>
        <v>METALDET1-LINE 8</v>
      </c>
      <c r="AI3257">
        <f>IF(I3257="violation",COUNTIF($AH$1:AH3257,AH3257),0)</f>
        <v>1325</v>
      </c>
      <c r="AJ3257" t="str">
        <f t="shared" si="506"/>
        <v>violation-METALDET1</v>
      </c>
      <c r="AK3257">
        <f>IF(I3257="violation",COUNTIF($AJ$1:AJ3257,AJ3257),FALSE)</f>
        <v>2772</v>
      </c>
      <c r="AL3257">
        <f t="shared" si="507"/>
        <v>0</v>
      </c>
      <c r="AM3257">
        <f t="shared" si="508"/>
        <v>3</v>
      </c>
      <c r="AN3257" t="str">
        <f t="shared" si="509"/>
        <v>ALERT! 3 Violation founded @METALDET1</v>
      </c>
    </row>
    <row r="3258" spans="1:40">
      <c r="A3258" t="s">
        <v>120</v>
      </c>
      <c r="B3258" t="s">
        <v>121</v>
      </c>
      <c r="C3258" t="s">
        <v>1663</v>
      </c>
      <c r="D3258" t="s">
        <v>52</v>
      </c>
      <c r="E3258">
        <v>1</v>
      </c>
      <c r="G3258" t="s">
        <v>130</v>
      </c>
      <c r="I3258" t="s">
        <v>125</v>
      </c>
      <c r="Z3258" t="str">
        <f>IFERROR(MID(AA3258,FIND("-",H3258,1)+1,20),_xlfn.IFNA(VLOOKUP(F3258&amp;"-"&amp;AA3258,Ref_Kontak!$A:$E,4,FALSE),Ref_Kontak!$H$2))</f>
        <v>628999007703</v>
      </c>
      <c r="AA3258" t="str">
        <f t="shared" si="500"/>
        <v/>
      </c>
      <c r="AB3258" t="str">
        <f t="shared" si="501"/>
        <v/>
      </c>
      <c r="AC3258" t="str">
        <f t="shared" si="502"/>
        <v>628999007703</v>
      </c>
      <c r="AD3258" t="str">
        <f t="shared" si="503"/>
        <v>Halo+,+Visual+AI+5S+mendeteksi+Violation%3A+METALDET1-LINE+14</v>
      </c>
      <c r="AE3258" t="str">
        <f t="shared" si="504"/>
        <v>https://web.whatsapp.com/send/?phone=628999007703&amp;text=Halo+,+Visual+AI+5S+mendeteksi+Violation%3A+METALDET1-LINE+14&amp;type=phone_number&amp;app_absent=0</v>
      </c>
      <c r="AF3258" t="b">
        <f>IF(ISNA(VLOOKUP(D3258&amp;"-"&amp;AB3258, Ref_Kontak!$A:$E, 4, FALSE)), FALSE, TRUE)</f>
        <v>0</v>
      </c>
      <c r="AG3258" t="str">
        <f>_xlfn.IFNA(VLOOKUP(Z3258,Ref_Kontak!H:H,1,FALSE),"FALSE")</f>
        <v>628999007703</v>
      </c>
      <c r="AH3258" t="str">
        <f t="shared" si="505"/>
        <v>METALDET1-LINE 14</v>
      </c>
      <c r="AI3258">
        <f>IF(I3258="violation",COUNTIF($AH$1:AH3258,AH3258),0)</f>
        <v>318</v>
      </c>
      <c r="AJ3258" t="str">
        <f t="shared" si="506"/>
        <v>violation-METALDET1</v>
      </c>
      <c r="AK3258">
        <f>IF(I3258="violation",COUNTIF($AJ$1:AJ3258,AJ3258),FALSE)</f>
        <v>2773</v>
      </c>
      <c r="AL3258">
        <f t="shared" si="507"/>
        <v>0</v>
      </c>
      <c r="AM3258">
        <f t="shared" si="508"/>
        <v>3</v>
      </c>
      <c r="AN3258" t="str">
        <f t="shared" si="509"/>
        <v>ALERT! 3 Violation founded @METALDET1</v>
      </c>
    </row>
    <row r="3259" spans="1:40">
      <c r="A3259" t="s">
        <v>120</v>
      </c>
      <c r="B3259" t="s">
        <v>121</v>
      </c>
      <c r="C3259" t="s">
        <v>1663</v>
      </c>
      <c r="D3259" t="s">
        <v>589</v>
      </c>
      <c r="E3259">
        <v>1</v>
      </c>
      <c r="G3259" t="s">
        <v>130</v>
      </c>
      <c r="I3259" t="s">
        <v>125</v>
      </c>
      <c r="Z3259" t="str">
        <f>IFERROR(MID(AA3259,FIND("-",H3259,1)+1,20),_xlfn.IFNA(VLOOKUP(F3259&amp;"-"&amp;AA3259,Ref_Kontak!$A:$E,4,FALSE),Ref_Kontak!$H$2))</f>
        <v>628999007703</v>
      </c>
      <c r="AA3259" t="str">
        <f t="shared" si="500"/>
        <v/>
      </c>
      <c r="AB3259" t="str">
        <f t="shared" si="501"/>
        <v/>
      </c>
      <c r="AC3259" t="str">
        <f t="shared" si="502"/>
        <v>628999007703</v>
      </c>
      <c r="AD3259" t="str">
        <f t="shared" si="503"/>
        <v>Halo+,+Visual+AI+5S+mendeteksi+Violation%3A+METALDET1-LINE+13</v>
      </c>
      <c r="AE3259" t="str">
        <f t="shared" si="504"/>
        <v>https://web.whatsapp.com/send/?phone=628999007703&amp;text=Halo+,+Visual+AI+5S+mendeteksi+Violation%3A+METALDET1-LINE+13&amp;type=phone_number&amp;app_absent=0</v>
      </c>
      <c r="AF3259" t="b">
        <f>IF(ISNA(VLOOKUP(D3259&amp;"-"&amp;AB3259, Ref_Kontak!$A:$E, 4, FALSE)), FALSE, TRUE)</f>
        <v>0</v>
      </c>
      <c r="AG3259" t="str">
        <f>_xlfn.IFNA(VLOOKUP(Z3259,Ref_Kontak!H:H,1,FALSE),"FALSE")</f>
        <v>628999007703</v>
      </c>
      <c r="AH3259" t="str">
        <f t="shared" si="505"/>
        <v>METALDET1-LINE 13</v>
      </c>
      <c r="AI3259">
        <f>IF(I3259="violation",COUNTIF($AH$1:AH3259,AH3259),0)</f>
        <v>1132</v>
      </c>
      <c r="AJ3259" t="str">
        <f t="shared" si="506"/>
        <v>violation-METALDET1</v>
      </c>
      <c r="AK3259">
        <f>IF(I3259="violation",COUNTIF($AJ$1:AJ3259,AJ3259),FALSE)</f>
        <v>2774</v>
      </c>
      <c r="AL3259">
        <f t="shared" si="507"/>
        <v>0</v>
      </c>
      <c r="AM3259">
        <f t="shared" si="508"/>
        <v>3</v>
      </c>
      <c r="AN3259" t="str">
        <f t="shared" si="509"/>
        <v>ALERT! 3 Violation founded @METALDET1</v>
      </c>
    </row>
    <row r="3260" spans="1:40">
      <c r="A3260" t="s">
        <v>120</v>
      </c>
      <c r="B3260" t="s">
        <v>121</v>
      </c>
      <c r="C3260" t="s">
        <v>1663</v>
      </c>
      <c r="D3260" t="s">
        <v>52</v>
      </c>
      <c r="E3260">
        <v>1</v>
      </c>
      <c r="G3260" t="s">
        <v>130</v>
      </c>
      <c r="I3260" t="s">
        <v>125</v>
      </c>
      <c r="Z3260" t="str">
        <f>IFERROR(MID(AA3260,FIND("-",H3260,1)+1,20),_xlfn.IFNA(VLOOKUP(F3260&amp;"-"&amp;AA3260,Ref_Kontak!$A:$E,4,FALSE),Ref_Kontak!$H$2))</f>
        <v>628999007703</v>
      </c>
      <c r="AA3260" t="str">
        <f t="shared" si="500"/>
        <v/>
      </c>
      <c r="AB3260" t="str">
        <f t="shared" si="501"/>
        <v/>
      </c>
      <c r="AC3260" t="str">
        <f t="shared" si="502"/>
        <v>628999007703</v>
      </c>
      <c r="AD3260" t="str">
        <f t="shared" si="503"/>
        <v>Halo+,+Visual+AI+5S+mendeteksi+Violation%3A+METALDET1-LINE+14</v>
      </c>
      <c r="AE3260" t="str">
        <f t="shared" si="504"/>
        <v>https://web.whatsapp.com/send/?phone=628999007703&amp;text=Halo+,+Visual+AI+5S+mendeteksi+Violation%3A+METALDET1-LINE+14&amp;type=phone_number&amp;app_absent=0</v>
      </c>
      <c r="AF3260" t="b">
        <f>IF(ISNA(VLOOKUP(D3260&amp;"-"&amp;AB3260, Ref_Kontak!$A:$E, 4, FALSE)), FALSE, TRUE)</f>
        <v>0</v>
      </c>
      <c r="AG3260" t="str">
        <f>_xlfn.IFNA(VLOOKUP(Z3260,Ref_Kontak!H:H,1,FALSE),"FALSE")</f>
        <v>628999007703</v>
      </c>
      <c r="AH3260" t="str">
        <f t="shared" si="505"/>
        <v>METALDET1-LINE 14</v>
      </c>
      <c r="AI3260">
        <f>IF(I3260="violation",COUNTIF($AH$1:AH3260,AH3260),0)</f>
        <v>319</v>
      </c>
      <c r="AJ3260" t="str">
        <f t="shared" si="506"/>
        <v>violation-METALDET1</v>
      </c>
      <c r="AK3260">
        <f>IF(I3260="violation",COUNTIF($AJ$1:AJ3260,AJ3260),FALSE)</f>
        <v>2775</v>
      </c>
      <c r="AL3260">
        <f t="shared" si="507"/>
        <v>0</v>
      </c>
      <c r="AM3260">
        <f t="shared" si="508"/>
        <v>3</v>
      </c>
      <c r="AN3260" t="str">
        <f t="shared" si="509"/>
        <v>ALERT! 3 Violation founded @METALDET1</v>
      </c>
    </row>
    <row r="3261" spans="1:40">
      <c r="A3261" t="s">
        <v>120</v>
      </c>
      <c r="B3261" t="s">
        <v>121</v>
      </c>
      <c r="C3261" t="s">
        <v>1664</v>
      </c>
      <c r="D3261" t="s">
        <v>129</v>
      </c>
      <c r="E3261">
        <v>1</v>
      </c>
      <c r="G3261" t="s">
        <v>130</v>
      </c>
      <c r="I3261" t="s">
        <v>125</v>
      </c>
      <c r="Z3261" t="str">
        <f>IFERROR(MID(AA3261,FIND("-",H3261,1)+1,20),_xlfn.IFNA(VLOOKUP(F3261&amp;"-"&amp;AA3261,Ref_Kontak!$A:$E,4,FALSE),Ref_Kontak!$H$2))</f>
        <v>628999007703</v>
      </c>
      <c r="AA3261" t="str">
        <f t="shared" si="500"/>
        <v/>
      </c>
      <c r="AB3261" t="str">
        <f t="shared" si="501"/>
        <v/>
      </c>
      <c r="AC3261" t="str">
        <f t="shared" si="502"/>
        <v>628999007703</v>
      </c>
      <c r="AD3261" t="str">
        <f t="shared" si="503"/>
        <v>Halo+,+Visual+AI+5S+mendeteksi+Violation%3A+METALDET1-LINE+8</v>
      </c>
      <c r="AE3261" t="str">
        <f t="shared" si="504"/>
        <v>https://web.whatsapp.com/send/?phone=628999007703&amp;text=Halo+,+Visual+AI+5S+mendeteksi+Violation%3A+METALDET1-LINE+8&amp;type=phone_number&amp;app_absent=0</v>
      </c>
      <c r="AF3261" t="b">
        <f>IF(ISNA(VLOOKUP(D3261&amp;"-"&amp;AB3261, Ref_Kontak!$A:$E, 4, FALSE)), FALSE, TRUE)</f>
        <v>0</v>
      </c>
      <c r="AG3261" t="str">
        <f>_xlfn.IFNA(VLOOKUP(Z3261,Ref_Kontak!H:H,1,FALSE),"FALSE")</f>
        <v>628999007703</v>
      </c>
      <c r="AH3261" t="str">
        <f t="shared" si="505"/>
        <v>METALDET1-LINE 8</v>
      </c>
      <c r="AI3261">
        <f>IF(I3261="violation",COUNTIF($AH$1:AH3261,AH3261),0)</f>
        <v>1326</v>
      </c>
      <c r="AJ3261" t="str">
        <f t="shared" si="506"/>
        <v>violation-METALDET1</v>
      </c>
      <c r="AK3261">
        <f>IF(I3261="violation",COUNTIF($AJ$1:AJ3261,AJ3261),FALSE)</f>
        <v>2776</v>
      </c>
      <c r="AL3261">
        <f t="shared" si="507"/>
        <v>0</v>
      </c>
      <c r="AM3261">
        <f t="shared" si="508"/>
        <v>3</v>
      </c>
      <c r="AN3261" t="str">
        <f t="shared" si="509"/>
        <v>ALERT! 3 Violation founded @METALDET1</v>
      </c>
    </row>
    <row r="3262" spans="1:40">
      <c r="A3262" t="s">
        <v>120</v>
      </c>
      <c r="B3262" t="s">
        <v>121</v>
      </c>
      <c r="C3262" t="s">
        <v>1664</v>
      </c>
      <c r="D3262" t="s">
        <v>589</v>
      </c>
      <c r="E3262">
        <v>1</v>
      </c>
      <c r="G3262" t="s">
        <v>130</v>
      </c>
      <c r="I3262" t="s">
        <v>125</v>
      </c>
      <c r="Z3262" t="str">
        <f>IFERROR(MID(AA3262,FIND("-",H3262,1)+1,20),_xlfn.IFNA(VLOOKUP(F3262&amp;"-"&amp;AA3262,Ref_Kontak!$A:$E,4,FALSE),Ref_Kontak!$H$2))</f>
        <v>628999007703</v>
      </c>
      <c r="AA3262" t="str">
        <f t="shared" si="500"/>
        <v/>
      </c>
      <c r="AB3262" t="str">
        <f t="shared" si="501"/>
        <v/>
      </c>
      <c r="AC3262" t="str">
        <f t="shared" si="502"/>
        <v>628999007703</v>
      </c>
      <c r="AD3262" t="str">
        <f t="shared" si="503"/>
        <v>Halo+,+Visual+AI+5S+mendeteksi+Violation%3A+METALDET1-LINE+13</v>
      </c>
      <c r="AE3262" t="str">
        <f t="shared" si="504"/>
        <v>https://web.whatsapp.com/send/?phone=628999007703&amp;text=Halo+,+Visual+AI+5S+mendeteksi+Violation%3A+METALDET1-LINE+13&amp;type=phone_number&amp;app_absent=0</v>
      </c>
      <c r="AF3262" t="b">
        <f>IF(ISNA(VLOOKUP(D3262&amp;"-"&amp;AB3262, Ref_Kontak!$A:$E, 4, FALSE)), FALSE, TRUE)</f>
        <v>0</v>
      </c>
      <c r="AG3262" t="str">
        <f>_xlfn.IFNA(VLOOKUP(Z3262,Ref_Kontak!H:H,1,FALSE),"FALSE")</f>
        <v>628999007703</v>
      </c>
      <c r="AH3262" t="str">
        <f t="shared" si="505"/>
        <v>METALDET1-LINE 13</v>
      </c>
      <c r="AI3262">
        <f>IF(I3262="violation",COUNTIF($AH$1:AH3262,AH3262),0)</f>
        <v>1133</v>
      </c>
      <c r="AJ3262" t="str">
        <f t="shared" si="506"/>
        <v>violation-METALDET1</v>
      </c>
      <c r="AK3262">
        <f>IF(I3262="violation",COUNTIF($AJ$1:AJ3262,AJ3262),FALSE)</f>
        <v>2777</v>
      </c>
      <c r="AL3262">
        <f t="shared" si="507"/>
        <v>0</v>
      </c>
      <c r="AM3262">
        <f t="shared" si="508"/>
        <v>3</v>
      </c>
      <c r="AN3262" t="str">
        <f t="shared" si="509"/>
        <v>ALERT! 3 Violation founded @METALDET1</v>
      </c>
    </row>
    <row r="3263" spans="1:40">
      <c r="A3263" t="s">
        <v>120</v>
      </c>
      <c r="B3263" t="s">
        <v>121</v>
      </c>
      <c r="C3263" t="s">
        <v>1664</v>
      </c>
      <c r="D3263" t="s">
        <v>52</v>
      </c>
      <c r="E3263">
        <v>1</v>
      </c>
      <c r="G3263" t="s">
        <v>130</v>
      </c>
      <c r="I3263" t="s">
        <v>125</v>
      </c>
      <c r="Z3263" t="str">
        <f>IFERROR(MID(AA3263,FIND("-",H3263,1)+1,20),_xlfn.IFNA(VLOOKUP(F3263&amp;"-"&amp;AA3263,Ref_Kontak!$A:$E,4,FALSE),Ref_Kontak!$H$2))</f>
        <v>628999007703</v>
      </c>
      <c r="AA3263" t="str">
        <f t="shared" si="500"/>
        <v/>
      </c>
      <c r="AB3263" t="str">
        <f t="shared" si="501"/>
        <v/>
      </c>
      <c r="AC3263" t="str">
        <f t="shared" si="502"/>
        <v>628999007703</v>
      </c>
      <c r="AD3263" t="str">
        <f t="shared" si="503"/>
        <v>Halo+,+Visual+AI+5S+mendeteksi+Violation%3A+METALDET1-LINE+14</v>
      </c>
      <c r="AE3263" t="str">
        <f t="shared" si="504"/>
        <v>https://web.whatsapp.com/send/?phone=628999007703&amp;text=Halo+,+Visual+AI+5S+mendeteksi+Violation%3A+METALDET1-LINE+14&amp;type=phone_number&amp;app_absent=0</v>
      </c>
      <c r="AF3263" t="b">
        <f>IF(ISNA(VLOOKUP(D3263&amp;"-"&amp;AB3263, Ref_Kontak!$A:$E, 4, FALSE)), FALSE, TRUE)</f>
        <v>0</v>
      </c>
      <c r="AG3263" t="str">
        <f>_xlfn.IFNA(VLOOKUP(Z3263,Ref_Kontak!H:H,1,FALSE),"FALSE")</f>
        <v>628999007703</v>
      </c>
      <c r="AH3263" t="str">
        <f t="shared" si="505"/>
        <v>METALDET1-LINE 14</v>
      </c>
      <c r="AI3263">
        <f>IF(I3263="violation",COUNTIF($AH$1:AH3263,AH3263),0)</f>
        <v>320</v>
      </c>
      <c r="AJ3263" t="str">
        <f t="shared" si="506"/>
        <v>violation-METALDET1</v>
      </c>
      <c r="AK3263">
        <f>IF(I3263="violation",COUNTIF($AJ$1:AJ3263,AJ3263),FALSE)</f>
        <v>2778</v>
      </c>
      <c r="AL3263">
        <f t="shared" si="507"/>
        <v>0</v>
      </c>
      <c r="AM3263">
        <f t="shared" si="508"/>
        <v>3</v>
      </c>
      <c r="AN3263" t="str">
        <f t="shared" si="509"/>
        <v>ALERT! 3 Violation founded @METALDET1</v>
      </c>
    </row>
    <row r="3264" spans="1:40">
      <c r="A3264" t="s">
        <v>120</v>
      </c>
      <c r="B3264" t="s">
        <v>121</v>
      </c>
      <c r="C3264" t="s">
        <v>1665</v>
      </c>
      <c r="D3264" t="s">
        <v>129</v>
      </c>
      <c r="E3264">
        <v>1</v>
      </c>
      <c r="G3264" t="s">
        <v>130</v>
      </c>
      <c r="I3264" t="s">
        <v>125</v>
      </c>
      <c r="Z3264" t="str">
        <f>IFERROR(MID(AA3264,FIND("-",H3264,1)+1,20),_xlfn.IFNA(VLOOKUP(F3264&amp;"-"&amp;AA3264,Ref_Kontak!$A:$E,4,FALSE),Ref_Kontak!$H$2))</f>
        <v>628999007703</v>
      </c>
      <c r="AA3264" t="str">
        <f t="shared" si="500"/>
        <v/>
      </c>
      <c r="AB3264" t="str">
        <f t="shared" si="501"/>
        <v/>
      </c>
      <c r="AC3264" t="str">
        <f t="shared" si="502"/>
        <v>628999007703</v>
      </c>
      <c r="AD3264" t="str">
        <f t="shared" si="503"/>
        <v>Halo+,+Visual+AI+5S+mendeteksi+Violation%3A+METALDET1-LINE+8</v>
      </c>
      <c r="AE3264" t="str">
        <f t="shared" si="504"/>
        <v>https://web.whatsapp.com/send/?phone=628999007703&amp;text=Halo+,+Visual+AI+5S+mendeteksi+Violation%3A+METALDET1-LINE+8&amp;type=phone_number&amp;app_absent=0</v>
      </c>
      <c r="AF3264" t="b">
        <f>IF(ISNA(VLOOKUP(D3264&amp;"-"&amp;AB3264, Ref_Kontak!$A:$E, 4, FALSE)), FALSE, TRUE)</f>
        <v>0</v>
      </c>
      <c r="AG3264" t="str">
        <f>_xlfn.IFNA(VLOOKUP(Z3264,Ref_Kontak!H:H,1,FALSE),"FALSE")</f>
        <v>628999007703</v>
      </c>
      <c r="AH3264" t="str">
        <f t="shared" si="505"/>
        <v>METALDET1-LINE 8</v>
      </c>
      <c r="AI3264">
        <f>IF(I3264="violation",COUNTIF($AH$1:AH3264,AH3264),0)</f>
        <v>1327</v>
      </c>
      <c r="AJ3264" t="str">
        <f t="shared" si="506"/>
        <v>violation-METALDET1</v>
      </c>
      <c r="AK3264">
        <f>IF(I3264="violation",COUNTIF($AJ$1:AJ3264,AJ3264),FALSE)</f>
        <v>2779</v>
      </c>
      <c r="AL3264">
        <f t="shared" si="507"/>
        <v>0</v>
      </c>
      <c r="AM3264">
        <f t="shared" si="508"/>
        <v>3</v>
      </c>
      <c r="AN3264" t="str">
        <f t="shared" si="509"/>
        <v>ALERT! 3 Violation founded @METALDET1</v>
      </c>
    </row>
    <row r="3265" spans="1:40">
      <c r="A3265" t="s">
        <v>120</v>
      </c>
      <c r="B3265" t="s">
        <v>121</v>
      </c>
      <c r="C3265" t="s">
        <v>1666</v>
      </c>
      <c r="D3265" t="s">
        <v>589</v>
      </c>
      <c r="E3265">
        <v>1</v>
      </c>
      <c r="G3265" t="s">
        <v>130</v>
      </c>
      <c r="I3265" t="s">
        <v>125</v>
      </c>
      <c r="Z3265" t="str">
        <f>IFERROR(MID(AA3265,FIND("-",H3265,1)+1,20),_xlfn.IFNA(VLOOKUP(F3265&amp;"-"&amp;AA3265,Ref_Kontak!$A:$E,4,FALSE),Ref_Kontak!$H$2))</f>
        <v>628999007703</v>
      </c>
      <c r="AA3265" t="str">
        <f t="shared" si="500"/>
        <v/>
      </c>
      <c r="AB3265" t="str">
        <f t="shared" si="501"/>
        <v/>
      </c>
      <c r="AC3265" t="str">
        <f t="shared" si="502"/>
        <v>628999007703</v>
      </c>
      <c r="AD3265" t="str">
        <f t="shared" si="503"/>
        <v>Halo+,+Visual+AI+5S+mendeteksi+Violation%3A+METALDET1-LINE+13</v>
      </c>
      <c r="AE3265" t="str">
        <f t="shared" si="504"/>
        <v>https://web.whatsapp.com/send/?phone=628999007703&amp;text=Halo+,+Visual+AI+5S+mendeteksi+Violation%3A+METALDET1-LINE+13&amp;type=phone_number&amp;app_absent=0</v>
      </c>
      <c r="AF3265" t="b">
        <f>IF(ISNA(VLOOKUP(D3265&amp;"-"&amp;AB3265, Ref_Kontak!$A:$E, 4, FALSE)), FALSE, TRUE)</f>
        <v>0</v>
      </c>
      <c r="AG3265" t="str">
        <f>_xlfn.IFNA(VLOOKUP(Z3265,Ref_Kontak!H:H,1,FALSE),"FALSE")</f>
        <v>628999007703</v>
      </c>
      <c r="AH3265" t="str">
        <f t="shared" si="505"/>
        <v>METALDET1-LINE 13</v>
      </c>
      <c r="AI3265">
        <f>IF(I3265="violation",COUNTIF($AH$1:AH3265,AH3265),0)</f>
        <v>1134</v>
      </c>
      <c r="AJ3265" t="str">
        <f t="shared" si="506"/>
        <v>violation-METALDET1</v>
      </c>
      <c r="AK3265">
        <f>IF(I3265="violation",COUNTIF($AJ$1:AJ3265,AJ3265),FALSE)</f>
        <v>2780</v>
      </c>
      <c r="AL3265">
        <f t="shared" si="507"/>
        <v>0</v>
      </c>
      <c r="AM3265">
        <f t="shared" si="508"/>
        <v>3</v>
      </c>
      <c r="AN3265" t="str">
        <f t="shared" si="509"/>
        <v>ALERT! 3 Violation founded @METALDET1</v>
      </c>
    </row>
    <row r="3266" spans="1:40">
      <c r="A3266" t="s">
        <v>120</v>
      </c>
      <c r="B3266" t="s">
        <v>121</v>
      </c>
      <c r="C3266" t="s">
        <v>1666</v>
      </c>
      <c r="D3266" t="s">
        <v>129</v>
      </c>
      <c r="E3266">
        <v>1</v>
      </c>
      <c r="G3266" t="s">
        <v>130</v>
      </c>
      <c r="I3266" t="s">
        <v>125</v>
      </c>
      <c r="Z3266" t="str">
        <f>IFERROR(MID(AA3266,FIND("-",H3266,1)+1,20),_xlfn.IFNA(VLOOKUP(F3266&amp;"-"&amp;AA3266,Ref_Kontak!$A:$E,4,FALSE),Ref_Kontak!$H$2))</f>
        <v>628999007703</v>
      </c>
      <c r="AA3266" t="str">
        <f t="shared" ref="AA3266:AA3329" si="510">CLEAN(SUBSTITUTE(H3266," ",""))</f>
        <v/>
      </c>
      <c r="AB3266" t="str">
        <f t="shared" ref="AB3266:AB3329" si="511">IFERROR(LEFT(AA3266,FIND("-",H3266,1)-1),CLEAN(SUBSTITUTE(SUBSTITUTE(H3266," ",""),"-","")))</f>
        <v/>
      </c>
      <c r="AC3266" t="str">
        <f t="shared" ref="AC3266:AC3329" si="512">IF(LEFT(Z3266,1)="0","62"&amp; MID(Z3266,2,999),Z3266)</f>
        <v>628999007703</v>
      </c>
      <c r="AD3266" t="str">
        <f t="shared" ref="AD3266:AD3329" si="513">"Halo+"&amp;AB3266&amp;","&amp;"+Visual+AI+5S+mendeteksi+Violation%3A+"&amp;SUBSTITUTE(AH3266," ","+")</f>
        <v>Halo+,+Visual+AI+5S+mendeteksi+Violation%3A+METALDET1-LINE+8</v>
      </c>
      <c r="AE3266" t="str">
        <f t="shared" ref="AE3266:AE3329" si="514">"https://web.whatsapp.com/send/?phone="&amp;AC3266&amp;"&amp;text="&amp;AD3266&amp;"&amp;type=phone_number&amp;app_absent=0"</f>
        <v>https://web.whatsapp.com/send/?phone=628999007703&amp;text=Halo+,+Visual+AI+5S+mendeteksi+Violation%3A+METALDET1-LINE+8&amp;type=phone_number&amp;app_absent=0</v>
      </c>
      <c r="AF3266" t="b">
        <f>IF(ISNA(VLOOKUP(D3266&amp;"-"&amp;AB3266, Ref_Kontak!$A:$E, 4, FALSE)), FALSE, TRUE)</f>
        <v>0</v>
      </c>
      <c r="AG3266" t="str">
        <f>_xlfn.IFNA(VLOOKUP(Z3266,Ref_Kontak!H:H,1,FALSE),"FALSE")</f>
        <v>628999007703</v>
      </c>
      <c r="AH3266" t="str">
        <f t="shared" ref="AH3266:AH3329" si="515">G3266&amp;"-"&amp;D3266</f>
        <v>METALDET1-LINE 8</v>
      </c>
      <c r="AI3266">
        <f>IF(I3266="violation",COUNTIF($AH$1:AH3266,AH3266),0)</f>
        <v>1328</v>
      </c>
      <c r="AJ3266" t="str">
        <f t="shared" si="506"/>
        <v>violation-METALDET1</v>
      </c>
      <c r="AK3266">
        <f>IF(I3266="violation",COUNTIF($AJ$1:AJ3266,AJ3266),FALSE)</f>
        <v>2781</v>
      </c>
      <c r="AL3266">
        <f t="shared" si="507"/>
        <v>0</v>
      </c>
      <c r="AM3266">
        <f t="shared" si="508"/>
        <v>3</v>
      </c>
      <c r="AN3266" t="str">
        <f t="shared" si="509"/>
        <v>ALERT! 3 Violation founded @METALDET1</v>
      </c>
    </row>
    <row r="3267" spans="1:40">
      <c r="A3267" t="s">
        <v>120</v>
      </c>
      <c r="B3267" t="s">
        <v>121</v>
      </c>
      <c r="C3267" t="s">
        <v>1666</v>
      </c>
      <c r="D3267" t="s">
        <v>52</v>
      </c>
      <c r="E3267">
        <v>1</v>
      </c>
      <c r="G3267" t="s">
        <v>130</v>
      </c>
      <c r="I3267" t="s">
        <v>125</v>
      </c>
      <c r="Z3267" t="str">
        <f>IFERROR(MID(AA3267,FIND("-",H3267,1)+1,20),_xlfn.IFNA(VLOOKUP(F3267&amp;"-"&amp;AA3267,Ref_Kontak!$A:$E,4,FALSE),Ref_Kontak!$H$2))</f>
        <v>628999007703</v>
      </c>
      <c r="AA3267" t="str">
        <f t="shared" si="510"/>
        <v/>
      </c>
      <c r="AB3267" t="str">
        <f t="shared" si="511"/>
        <v/>
      </c>
      <c r="AC3267" t="str">
        <f t="shared" si="512"/>
        <v>628999007703</v>
      </c>
      <c r="AD3267" t="str">
        <f t="shared" si="513"/>
        <v>Halo+,+Visual+AI+5S+mendeteksi+Violation%3A+METALDET1-LINE+14</v>
      </c>
      <c r="AE3267" t="str">
        <f t="shared" si="514"/>
        <v>https://web.whatsapp.com/send/?phone=628999007703&amp;text=Halo+,+Visual+AI+5S+mendeteksi+Violation%3A+METALDET1-LINE+14&amp;type=phone_number&amp;app_absent=0</v>
      </c>
      <c r="AF3267" t="b">
        <f>IF(ISNA(VLOOKUP(D3267&amp;"-"&amp;AB3267, Ref_Kontak!$A:$E, 4, FALSE)), FALSE, TRUE)</f>
        <v>0</v>
      </c>
      <c r="AG3267" t="str">
        <f>_xlfn.IFNA(VLOOKUP(Z3267,Ref_Kontak!H:H,1,FALSE),"FALSE")</f>
        <v>628999007703</v>
      </c>
      <c r="AH3267" t="str">
        <f t="shared" si="515"/>
        <v>METALDET1-LINE 14</v>
      </c>
      <c r="AI3267">
        <f>IF(I3267="violation",COUNTIF($AH$1:AH3267,AH3267),0)</f>
        <v>321</v>
      </c>
      <c r="AJ3267" t="str">
        <f t="shared" ref="AJ3267:AJ3330" si="516">I3267&amp;"-"&amp;G3267</f>
        <v>violation-METALDET1</v>
      </c>
      <c r="AK3267">
        <f>IF(I3267="violation",COUNTIF($AJ$1:AJ3267,AJ3267),FALSE)</f>
        <v>2782</v>
      </c>
      <c r="AL3267">
        <f t="shared" ref="AL3267:AL3330" si="517">IF(AI3267=1,1,0)</f>
        <v>0</v>
      </c>
      <c r="AM3267">
        <f t="shared" ref="AM3267:AM3330" si="518">SUMIF($AJ$2:$AJ$5516,AJ3267,$AL$2:$AL$5516)</f>
        <v>3</v>
      </c>
      <c r="AN3267" t="str">
        <f t="shared" ref="AN3267:AN3330" si="519">"ALERT! " &amp;AM3267&amp; " Violation founded @"&amp;G3267</f>
        <v>ALERT! 3 Violation founded @METALDET1</v>
      </c>
    </row>
    <row r="3268" spans="1:40">
      <c r="A3268" t="s">
        <v>120</v>
      </c>
      <c r="B3268" t="s">
        <v>121</v>
      </c>
      <c r="C3268" t="s">
        <v>1666</v>
      </c>
      <c r="D3268" t="s">
        <v>589</v>
      </c>
      <c r="E3268">
        <v>1</v>
      </c>
      <c r="G3268" t="s">
        <v>130</v>
      </c>
      <c r="I3268" t="s">
        <v>125</v>
      </c>
      <c r="Z3268" t="str">
        <f>IFERROR(MID(AA3268,FIND("-",H3268,1)+1,20),_xlfn.IFNA(VLOOKUP(F3268&amp;"-"&amp;AA3268,Ref_Kontak!$A:$E,4,FALSE),Ref_Kontak!$H$2))</f>
        <v>628999007703</v>
      </c>
      <c r="AA3268" t="str">
        <f t="shared" si="510"/>
        <v/>
      </c>
      <c r="AB3268" t="str">
        <f t="shared" si="511"/>
        <v/>
      </c>
      <c r="AC3268" t="str">
        <f t="shared" si="512"/>
        <v>628999007703</v>
      </c>
      <c r="AD3268" t="str">
        <f t="shared" si="513"/>
        <v>Halo+,+Visual+AI+5S+mendeteksi+Violation%3A+METALDET1-LINE+13</v>
      </c>
      <c r="AE3268" t="str">
        <f t="shared" si="514"/>
        <v>https://web.whatsapp.com/send/?phone=628999007703&amp;text=Halo+,+Visual+AI+5S+mendeteksi+Violation%3A+METALDET1-LINE+13&amp;type=phone_number&amp;app_absent=0</v>
      </c>
      <c r="AF3268" t="b">
        <f>IF(ISNA(VLOOKUP(D3268&amp;"-"&amp;AB3268, Ref_Kontak!$A:$E, 4, FALSE)), FALSE, TRUE)</f>
        <v>0</v>
      </c>
      <c r="AG3268" t="str">
        <f>_xlfn.IFNA(VLOOKUP(Z3268,Ref_Kontak!H:H,1,FALSE),"FALSE")</f>
        <v>628999007703</v>
      </c>
      <c r="AH3268" t="str">
        <f t="shared" si="515"/>
        <v>METALDET1-LINE 13</v>
      </c>
      <c r="AI3268">
        <f>IF(I3268="violation",COUNTIF($AH$1:AH3268,AH3268),0)</f>
        <v>1135</v>
      </c>
      <c r="AJ3268" t="str">
        <f t="shared" si="516"/>
        <v>violation-METALDET1</v>
      </c>
      <c r="AK3268">
        <f>IF(I3268="violation",COUNTIF($AJ$1:AJ3268,AJ3268),FALSE)</f>
        <v>2783</v>
      </c>
      <c r="AL3268">
        <f t="shared" si="517"/>
        <v>0</v>
      </c>
      <c r="AM3268">
        <f t="shared" si="518"/>
        <v>3</v>
      </c>
      <c r="AN3268" t="str">
        <f t="shared" si="519"/>
        <v>ALERT! 3 Violation founded @METALDET1</v>
      </c>
    </row>
    <row r="3269" spans="1:40">
      <c r="A3269" t="s">
        <v>120</v>
      </c>
      <c r="B3269" t="s">
        <v>121</v>
      </c>
      <c r="C3269" t="s">
        <v>1666</v>
      </c>
      <c r="D3269" t="s">
        <v>52</v>
      </c>
      <c r="E3269">
        <v>1</v>
      </c>
      <c r="G3269" t="s">
        <v>130</v>
      </c>
      <c r="I3269" t="s">
        <v>125</v>
      </c>
      <c r="Z3269" t="str">
        <f>IFERROR(MID(AA3269,FIND("-",H3269,1)+1,20),_xlfn.IFNA(VLOOKUP(F3269&amp;"-"&amp;AA3269,Ref_Kontak!$A:$E,4,FALSE),Ref_Kontak!$H$2))</f>
        <v>628999007703</v>
      </c>
      <c r="AA3269" t="str">
        <f t="shared" si="510"/>
        <v/>
      </c>
      <c r="AB3269" t="str">
        <f t="shared" si="511"/>
        <v/>
      </c>
      <c r="AC3269" t="str">
        <f t="shared" si="512"/>
        <v>628999007703</v>
      </c>
      <c r="AD3269" t="str">
        <f t="shared" si="513"/>
        <v>Halo+,+Visual+AI+5S+mendeteksi+Violation%3A+METALDET1-LINE+14</v>
      </c>
      <c r="AE3269" t="str">
        <f t="shared" si="514"/>
        <v>https://web.whatsapp.com/send/?phone=628999007703&amp;text=Halo+,+Visual+AI+5S+mendeteksi+Violation%3A+METALDET1-LINE+14&amp;type=phone_number&amp;app_absent=0</v>
      </c>
      <c r="AF3269" t="b">
        <f>IF(ISNA(VLOOKUP(D3269&amp;"-"&amp;AB3269, Ref_Kontak!$A:$E, 4, FALSE)), FALSE, TRUE)</f>
        <v>0</v>
      </c>
      <c r="AG3269" t="str">
        <f>_xlfn.IFNA(VLOOKUP(Z3269,Ref_Kontak!H:H,1,FALSE),"FALSE")</f>
        <v>628999007703</v>
      </c>
      <c r="AH3269" t="str">
        <f t="shared" si="515"/>
        <v>METALDET1-LINE 14</v>
      </c>
      <c r="AI3269">
        <f>IF(I3269="violation",COUNTIF($AH$1:AH3269,AH3269),0)</f>
        <v>322</v>
      </c>
      <c r="AJ3269" t="str">
        <f t="shared" si="516"/>
        <v>violation-METALDET1</v>
      </c>
      <c r="AK3269">
        <f>IF(I3269="violation",COUNTIF($AJ$1:AJ3269,AJ3269),FALSE)</f>
        <v>2784</v>
      </c>
      <c r="AL3269">
        <f t="shared" si="517"/>
        <v>0</v>
      </c>
      <c r="AM3269">
        <f t="shared" si="518"/>
        <v>3</v>
      </c>
      <c r="AN3269" t="str">
        <f t="shared" si="519"/>
        <v>ALERT! 3 Violation founded @METALDET1</v>
      </c>
    </row>
    <row r="3270" spans="1:40">
      <c r="A3270" t="s">
        <v>120</v>
      </c>
      <c r="B3270" t="s">
        <v>121</v>
      </c>
      <c r="C3270" t="s">
        <v>1667</v>
      </c>
      <c r="D3270" t="s">
        <v>129</v>
      </c>
      <c r="E3270">
        <v>1</v>
      </c>
      <c r="G3270" t="s">
        <v>130</v>
      </c>
      <c r="I3270" t="s">
        <v>125</v>
      </c>
      <c r="Z3270" t="str">
        <f>IFERROR(MID(AA3270,FIND("-",H3270,1)+1,20),_xlfn.IFNA(VLOOKUP(F3270&amp;"-"&amp;AA3270,Ref_Kontak!$A:$E,4,FALSE),Ref_Kontak!$H$2))</f>
        <v>628999007703</v>
      </c>
      <c r="AA3270" t="str">
        <f t="shared" si="510"/>
        <v/>
      </c>
      <c r="AB3270" t="str">
        <f t="shared" si="511"/>
        <v/>
      </c>
      <c r="AC3270" t="str">
        <f t="shared" si="512"/>
        <v>628999007703</v>
      </c>
      <c r="AD3270" t="str">
        <f t="shared" si="513"/>
        <v>Halo+,+Visual+AI+5S+mendeteksi+Violation%3A+METALDET1-LINE+8</v>
      </c>
      <c r="AE3270" t="str">
        <f t="shared" si="514"/>
        <v>https://web.whatsapp.com/send/?phone=628999007703&amp;text=Halo+,+Visual+AI+5S+mendeteksi+Violation%3A+METALDET1-LINE+8&amp;type=phone_number&amp;app_absent=0</v>
      </c>
      <c r="AF3270" t="b">
        <f>IF(ISNA(VLOOKUP(D3270&amp;"-"&amp;AB3270, Ref_Kontak!$A:$E, 4, FALSE)), FALSE, TRUE)</f>
        <v>0</v>
      </c>
      <c r="AG3270" t="str">
        <f>_xlfn.IFNA(VLOOKUP(Z3270,Ref_Kontak!H:H,1,FALSE),"FALSE")</f>
        <v>628999007703</v>
      </c>
      <c r="AH3270" t="str">
        <f t="shared" si="515"/>
        <v>METALDET1-LINE 8</v>
      </c>
      <c r="AI3270">
        <f>IF(I3270="violation",COUNTIF($AH$1:AH3270,AH3270),0)</f>
        <v>1329</v>
      </c>
      <c r="AJ3270" t="str">
        <f t="shared" si="516"/>
        <v>violation-METALDET1</v>
      </c>
      <c r="AK3270">
        <f>IF(I3270="violation",COUNTIF($AJ$1:AJ3270,AJ3270),FALSE)</f>
        <v>2785</v>
      </c>
      <c r="AL3270">
        <f t="shared" si="517"/>
        <v>0</v>
      </c>
      <c r="AM3270">
        <f t="shared" si="518"/>
        <v>3</v>
      </c>
      <c r="AN3270" t="str">
        <f t="shared" si="519"/>
        <v>ALERT! 3 Violation founded @METALDET1</v>
      </c>
    </row>
    <row r="3271" spans="1:40">
      <c r="A3271" t="s">
        <v>120</v>
      </c>
      <c r="B3271" t="s">
        <v>121</v>
      </c>
      <c r="C3271" t="s">
        <v>1668</v>
      </c>
      <c r="D3271" t="s">
        <v>589</v>
      </c>
      <c r="E3271">
        <v>1</v>
      </c>
      <c r="G3271" t="s">
        <v>130</v>
      </c>
      <c r="I3271" t="s">
        <v>125</v>
      </c>
      <c r="Z3271" t="str">
        <f>IFERROR(MID(AA3271,FIND("-",H3271,1)+1,20),_xlfn.IFNA(VLOOKUP(F3271&amp;"-"&amp;AA3271,Ref_Kontak!$A:$E,4,FALSE),Ref_Kontak!$H$2))</f>
        <v>628999007703</v>
      </c>
      <c r="AA3271" t="str">
        <f t="shared" si="510"/>
        <v/>
      </c>
      <c r="AB3271" t="str">
        <f t="shared" si="511"/>
        <v/>
      </c>
      <c r="AC3271" t="str">
        <f t="shared" si="512"/>
        <v>628999007703</v>
      </c>
      <c r="AD3271" t="str">
        <f t="shared" si="513"/>
        <v>Halo+,+Visual+AI+5S+mendeteksi+Violation%3A+METALDET1-LINE+13</v>
      </c>
      <c r="AE3271" t="str">
        <f t="shared" si="514"/>
        <v>https://web.whatsapp.com/send/?phone=628999007703&amp;text=Halo+,+Visual+AI+5S+mendeteksi+Violation%3A+METALDET1-LINE+13&amp;type=phone_number&amp;app_absent=0</v>
      </c>
      <c r="AF3271" t="b">
        <f>IF(ISNA(VLOOKUP(D3271&amp;"-"&amp;AB3271, Ref_Kontak!$A:$E, 4, FALSE)), FALSE, TRUE)</f>
        <v>0</v>
      </c>
      <c r="AG3271" t="str">
        <f>_xlfn.IFNA(VLOOKUP(Z3271,Ref_Kontak!H:H,1,FALSE),"FALSE")</f>
        <v>628999007703</v>
      </c>
      <c r="AH3271" t="str">
        <f t="shared" si="515"/>
        <v>METALDET1-LINE 13</v>
      </c>
      <c r="AI3271">
        <f>IF(I3271="violation",COUNTIF($AH$1:AH3271,AH3271),0)</f>
        <v>1136</v>
      </c>
      <c r="AJ3271" t="str">
        <f t="shared" si="516"/>
        <v>violation-METALDET1</v>
      </c>
      <c r="AK3271">
        <f>IF(I3271="violation",COUNTIF($AJ$1:AJ3271,AJ3271),FALSE)</f>
        <v>2786</v>
      </c>
      <c r="AL3271">
        <f t="shared" si="517"/>
        <v>0</v>
      </c>
      <c r="AM3271">
        <f t="shared" si="518"/>
        <v>3</v>
      </c>
      <c r="AN3271" t="str">
        <f t="shared" si="519"/>
        <v>ALERT! 3 Violation founded @METALDET1</v>
      </c>
    </row>
    <row r="3272" spans="1:40">
      <c r="A3272" t="s">
        <v>120</v>
      </c>
      <c r="B3272" t="s">
        <v>121</v>
      </c>
      <c r="C3272" t="s">
        <v>1668</v>
      </c>
      <c r="D3272" t="s">
        <v>129</v>
      </c>
      <c r="E3272">
        <v>1</v>
      </c>
      <c r="G3272" t="s">
        <v>130</v>
      </c>
      <c r="I3272" t="s">
        <v>125</v>
      </c>
      <c r="Z3272" t="str">
        <f>IFERROR(MID(AA3272,FIND("-",H3272,1)+1,20),_xlfn.IFNA(VLOOKUP(F3272&amp;"-"&amp;AA3272,Ref_Kontak!$A:$E,4,FALSE),Ref_Kontak!$H$2))</f>
        <v>628999007703</v>
      </c>
      <c r="AA3272" t="str">
        <f t="shared" si="510"/>
        <v/>
      </c>
      <c r="AB3272" t="str">
        <f t="shared" si="511"/>
        <v/>
      </c>
      <c r="AC3272" t="str">
        <f t="shared" si="512"/>
        <v>628999007703</v>
      </c>
      <c r="AD3272" t="str">
        <f t="shared" si="513"/>
        <v>Halo+,+Visual+AI+5S+mendeteksi+Violation%3A+METALDET1-LINE+8</v>
      </c>
      <c r="AE3272" t="str">
        <f t="shared" si="514"/>
        <v>https://web.whatsapp.com/send/?phone=628999007703&amp;text=Halo+,+Visual+AI+5S+mendeteksi+Violation%3A+METALDET1-LINE+8&amp;type=phone_number&amp;app_absent=0</v>
      </c>
      <c r="AF3272" t="b">
        <f>IF(ISNA(VLOOKUP(D3272&amp;"-"&amp;AB3272, Ref_Kontak!$A:$E, 4, FALSE)), FALSE, TRUE)</f>
        <v>0</v>
      </c>
      <c r="AG3272" t="str">
        <f>_xlfn.IFNA(VLOOKUP(Z3272,Ref_Kontak!H:H,1,FALSE),"FALSE")</f>
        <v>628999007703</v>
      </c>
      <c r="AH3272" t="str">
        <f t="shared" si="515"/>
        <v>METALDET1-LINE 8</v>
      </c>
      <c r="AI3272">
        <f>IF(I3272="violation",COUNTIF($AH$1:AH3272,AH3272),0)</f>
        <v>1330</v>
      </c>
      <c r="AJ3272" t="str">
        <f t="shared" si="516"/>
        <v>violation-METALDET1</v>
      </c>
      <c r="AK3272">
        <f>IF(I3272="violation",COUNTIF($AJ$1:AJ3272,AJ3272),FALSE)</f>
        <v>2787</v>
      </c>
      <c r="AL3272">
        <f t="shared" si="517"/>
        <v>0</v>
      </c>
      <c r="AM3272">
        <f t="shared" si="518"/>
        <v>3</v>
      </c>
      <c r="AN3272" t="str">
        <f t="shared" si="519"/>
        <v>ALERT! 3 Violation founded @METALDET1</v>
      </c>
    </row>
    <row r="3273" spans="1:40">
      <c r="A3273" t="s">
        <v>120</v>
      </c>
      <c r="B3273" t="s">
        <v>121</v>
      </c>
      <c r="C3273" t="s">
        <v>1668</v>
      </c>
      <c r="D3273" t="s">
        <v>52</v>
      </c>
      <c r="E3273">
        <v>1</v>
      </c>
      <c r="G3273" t="s">
        <v>130</v>
      </c>
      <c r="I3273" t="s">
        <v>125</v>
      </c>
      <c r="Z3273" t="str">
        <f>IFERROR(MID(AA3273,FIND("-",H3273,1)+1,20),_xlfn.IFNA(VLOOKUP(F3273&amp;"-"&amp;AA3273,Ref_Kontak!$A:$E,4,FALSE),Ref_Kontak!$H$2))</f>
        <v>628999007703</v>
      </c>
      <c r="AA3273" t="str">
        <f t="shared" si="510"/>
        <v/>
      </c>
      <c r="AB3273" t="str">
        <f t="shared" si="511"/>
        <v/>
      </c>
      <c r="AC3273" t="str">
        <f t="shared" si="512"/>
        <v>628999007703</v>
      </c>
      <c r="AD3273" t="str">
        <f t="shared" si="513"/>
        <v>Halo+,+Visual+AI+5S+mendeteksi+Violation%3A+METALDET1-LINE+14</v>
      </c>
      <c r="AE3273" t="str">
        <f t="shared" si="514"/>
        <v>https://web.whatsapp.com/send/?phone=628999007703&amp;text=Halo+,+Visual+AI+5S+mendeteksi+Violation%3A+METALDET1-LINE+14&amp;type=phone_number&amp;app_absent=0</v>
      </c>
      <c r="AF3273" t="b">
        <f>IF(ISNA(VLOOKUP(D3273&amp;"-"&amp;AB3273, Ref_Kontak!$A:$E, 4, FALSE)), FALSE, TRUE)</f>
        <v>0</v>
      </c>
      <c r="AG3273" t="str">
        <f>_xlfn.IFNA(VLOOKUP(Z3273,Ref_Kontak!H:H,1,FALSE),"FALSE")</f>
        <v>628999007703</v>
      </c>
      <c r="AH3273" t="str">
        <f t="shared" si="515"/>
        <v>METALDET1-LINE 14</v>
      </c>
      <c r="AI3273">
        <f>IF(I3273="violation",COUNTIF($AH$1:AH3273,AH3273),0)</f>
        <v>323</v>
      </c>
      <c r="AJ3273" t="str">
        <f t="shared" si="516"/>
        <v>violation-METALDET1</v>
      </c>
      <c r="AK3273">
        <f>IF(I3273="violation",COUNTIF($AJ$1:AJ3273,AJ3273),FALSE)</f>
        <v>2788</v>
      </c>
      <c r="AL3273">
        <f t="shared" si="517"/>
        <v>0</v>
      </c>
      <c r="AM3273">
        <f t="shared" si="518"/>
        <v>3</v>
      </c>
      <c r="AN3273" t="str">
        <f t="shared" si="519"/>
        <v>ALERT! 3 Violation founded @METALDET1</v>
      </c>
    </row>
    <row r="3274" spans="1:40">
      <c r="A3274" t="s">
        <v>120</v>
      </c>
      <c r="B3274" t="s">
        <v>121</v>
      </c>
      <c r="C3274" t="s">
        <v>1668</v>
      </c>
      <c r="D3274" t="s">
        <v>589</v>
      </c>
      <c r="E3274">
        <v>1</v>
      </c>
      <c r="G3274" t="s">
        <v>130</v>
      </c>
      <c r="I3274" t="s">
        <v>125</v>
      </c>
      <c r="Z3274" t="str">
        <f>IFERROR(MID(AA3274,FIND("-",H3274,1)+1,20),_xlfn.IFNA(VLOOKUP(F3274&amp;"-"&amp;AA3274,Ref_Kontak!$A:$E,4,FALSE),Ref_Kontak!$H$2))</f>
        <v>628999007703</v>
      </c>
      <c r="AA3274" t="str">
        <f t="shared" si="510"/>
        <v/>
      </c>
      <c r="AB3274" t="str">
        <f t="shared" si="511"/>
        <v/>
      </c>
      <c r="AC3274" t="str">
        <f t="shared" si="512"/>
        <v>628999007703</v>
      </c>
      <c r="AD3274" t="str">
        <f t="shared" si="513"/>
        <v>Halo+,+Visual+AI+5S+mendeteksi+Violation%3A+METALDET1-LINE+13</v>
      </c>
      <c r="AE3274" t="str">
        <f t="shared" si="514"/>
        <v>https://web.whatsapp.com/send/?phone=628999007703&amp;text=Halo+,+Visual+AI+5S+mendeteksi+Violation%3A+METALDET1-LINE+13&amp;type=phone_number&amp;app_absent=0</v>
      </c>
      <c r="AF3274" t="b">
        <f>IF(ISNA(VLOOKUP(D3274&amp;"-"&amp;AB3274, Ref_Kontak!$A:$E, 4, FALSE)), FALSE, TRUE)</f>
        <v>0</v>
      </c>
      <c r="AG3274" t="str">
        <f>_xlfn.IFNA(VLOOKUP(Z3274,Ref_Kontak!H:H,1,FALSE),"FALSE")</f>
        <v>628999007703</v>
      </c>
      <c r="AH3274" t="str">
        <f t="shared" si="515"/>
        <v>METALDET1-LINE 13</v>
      </c>
      <c r="AI3274">
        <f>IF(I3274="violation",COUNTIF($AH$1:AH3274,AH3274),0)</f>
        <v>1137</v>
      </c>
      <c r="AJ3274" t="str">
        <f t="shared" si="516"/>
        <v>violation-METALDET1</v>
      </c>
      <c r="AK3274">
        <f>IF(I3274="violation",COUNTIF($AJ$1:AJ3274,AJ3274),FALSE)</f>
        <v>2789</v>
      </c>
      <c r="AL3274">
        <f t="shared" si="517"/>
        <v>0</v>
      </c>
      <c r="AM3274">
        <f t="shared" si="518"/>
        <v>3</v>
      </c>
      <c r="AN3274" t="str">
        <f t="shared" si="519"/>
        <v>ALERT! 3 Violation founded @METALDET1</v>
      </c>
    </row>
    <row r="3275" spans="1:40">
      <c r="A3275" t="s">
        <v>120</v>
      </c>
      <c r="B3275" t="s">
        <v>121</v>
      </c>
      <c r="C3275" t="s">
        <v>1668</v>
      </c>
      <c r="D3275" t="s">
        <v>52</v>
      </c>
      <c r="E3275">
        <v>1</v>
      </c>
      <c r="G3275" t="s">
        <v>130</v>
      </c>
      <c r="I3275" t="s">
        <v>125</v>
      </c>
      <c r="Z3275" t="str">
        <f>IFERROR(MID(AA3275,FIND("-",H3275,1)+1,20),_xlfn.IFNA(VLOOKUP(F3275&amp;"-"&amp;AA3275,Ref_Kontak!$A:$E,4,FALSE),Ref_Kontak!$H$2))</f>
        <v>628999007703</v>
      </c>
      <c r="AA3275" t="str">
        <f t="shared" si="510"/>
        <v/>
      </c>
      <c r="AB3275" t="str">
        <f t="shared" si="511"/>
        <v/>
      </c>
      <c r="AC3275" t="str">
        <f t="shared" si="512"/>
        <v>628999007703</v>
      </c>
      <c r="AD3275" t="str">
        <f t="shared" si="513"/>
        <v>Halo+,+Visual+AI+5S+mendeteksi+Violation%3A+METALDET1-LINE+14</v>
      </c>
      <c r="AE3275" t="str">
        <f t="shared" si="514"/>
        <v>https://web.whatsapp.com/send/?phone=628999007703&amp;text=Halo+,+Visual+AI+5S+mendeteksi+Violation%3A+METALDET1-LINE+14&amp;type=phone_number&amp;app_absent=0</v>
      </c>
      <c r="AF3275" t="b">
        <f>IF(ISNA(VLOOKUP(D3275&amp;"-"&amp;AB3275, Ref_Kontak!$A:$E, 4, FALSE)), FALSE, TRUE)</f>
        <v>0</v>
      </c>
      <c r="AG3275" t="str">
        <f>_xlfn.IFNA(VLOOKUP(Z3275,Ref_Kontak!H:H,1,FALSE),"FALSE")</f>
        <v>628999007703</v>
      </c>
      <c r="AH3275" t="str">
        <f t="shared" si="515"/>
        <v>METALDET1-LINE 14</v>
      </c>
      <c r="AI3275">
        <f>IF(I3275="violation",COUNTIF($AH$1:AH3275,AH3275),0)</f>
        <v>324</v>
      </c>
      <c r="AJ3275" t="str">
        <f t="shared" si="516"/>
        <v>violation-METALDET1</v>
      </c>
      <c r="AK3275">
        <f>IF(I3275="violation",COUNTIF($AJ$1:AJ3275,AJ3275),FALSE)</f>
        <v>2790</v>
      </c>
      <c r="AL3275">
        <f t="shared" si="517"/>
        <v>0</v>
      </c>
      <c r="AM3275">
        <f t="shared" si="518"/>
        <v>3</v>
      </c>
      <c r="AN3275" t="str">
        <f t="shared" si="519"/>
        <v>ALERT! 3 Violation founded @METALDET1</v>
      </c>
    </row>
    <row r="3276" spans="1:40">
      <c r="A3276" t="s">
        <v>120</v>
      </c>
      <c r="B3276" t="s">
        <v>121</v>
      </c>
      <c r="C3276" t="s">
        <v>1669</v>
      </c>
      <c r="D3276" t="s">
        <v>129</v>
      </c>
      <c r="E3276">
        <v>1</v>
      </c>
      <c r="G3276" t="s">
        <v>130</v>
      </c>
      <c r="I3276" t="s">
        <v>125</v>
      </c>
      <c r="Z3276" t="str">
        <f>IFERROR(MID(AA3276,FIND("-",H3276,1)+1,20),_xlfn.IFNA(VLOOKUP(F3276&amp;"-"&amp;AA3276,Ref_Kontak!$A:$E,4,FALSE),Ref_Kontak!$H$2))</f>
        <v>628999007703</v>
      </c>
      <c r="AA3276" t="str">
        <f t="shared" si="510"/>
        <v/>
      </c>
      <c r="AB3276" t="str">
        <f t="shared" si="511"/>
        <v/>
      </c>
      <c r="AC3276" t="str">
        <f t="shared" si="512"/>
        <v>628999007703</v>
      </c>
      <c r="AD3276" t="str">
        <f t="shared" si="513"/>
        <v>Halo+,+Visual+AI+5S+mendeteksi+Violation%3A+METALDET1-LINE+8</v>
      </c>
      <c r="AE3276" t="str">
        <f t="shared" si="514"/>
        <v>https://web.whatsapp.com/send/?phone=628999007703&amp;text=Halo+,+Visual+AI+5S+mendeteksi+Violation%3A+METALDET1-LINE+8&amp;type=phone_number&amp;app_absent=0</v>
      </c>
      <c r="AF3276" t="b">
        <f>IF(ISNA(VLOOKUP(D3276&amp;"-"&amp;AB3276, Ref_Kontak!$A:$E, 4, FALSE)), FALSE, TRUE)</f>
        <v>0</v>
      </c>
      <c r="AG3276" t="str">
        <f>_xlfn.IFNA(VLOOKUP(Z3276,Ref_Kontak!H:H,1,FALSE),"FALSE")</f>
        <v>628999007703</v>
      </c>
      <c r="AH3276" t="str">
        <f t="shared" si="515"/>
        <v>METALDET1-LINE 8</v>
      </c>
      <c r="AI3276">
        <f>IF(I3276="violation",COUNTIF($AH$1:AH3276,AH3276),0)</f>
        <v>1331</v>
      </c>
      <c r="AJ3276" t="str">
        <f t="shared" si="516"/>
        <v>violation-METALDET1</v>
      </c>
      <c r="AK3276">
        <f>IF(I3276="violation",COUNTIF($AJ$1:AJ3276,AJ3276),FALSE)</f>
        <v>2791</v>
      </c>
      <c r="AL3276">
        <f t="shared" si="517"/>
        <v>0</v>
      </c>
      <c r="AM3276">
        <f t="shared" si="518"/>
        <v>3</v>
      </c>
      <c r="AN3276" t="str">
        <f t="shared" si="519"/>
        <v>ALERT! 3 Violation founded @METALDET1</v>
      </c>
    </row>
    <row r="3277" spans="1:40">
      <c r="A3277" t="s">
        <v>120</v>
      </c>
      <c r="B3277" t="s">
        <v>121</v>
      </c>
      <c r="C3277" t="s">
        <v>1669</v>
      </c>
      <c r="D3277" t="s">
        <v>589</v>
      </c>
      <c r="E3277">
        <v>1</v>
      </c>
      <c r="G3277" t="s">
        <v>130</v>
      </c>
      <c r="I3277" t="s">
        <v>125</v>
      </c>
      <c r="Z3277" t="str">
        <f>IFERROR(MID(AA3277,FIND("-",H3277,1)+1,20),_xlfn.IFNA(VLOOKUP(F3277&amp;"-"&amp;AA3277,Ref_Kontak!$A:$E,4,FALSE),Ref_Kontak!$H$2))</f>
        <v>628999007703</v>
      </c>
      <c r="AA3277" t="str">
        <f t="shared" si="510"/>
        <v/>
      </c>
      <c r="AB3277" t="str">
        <f t="shared" si="511"/>
        <v/>
      </c>
      <c r="AC3277" t="str">
        <f t="shared" si="512"/>
        <v>628999007703</v>
      </c>
      <c r="AD3277" t="str">
        <f t="shared" si="513"/>
        <v>Halo+,+Visual+AI+5S+mendeteksi+Violation%3A+METALDET1-LINE+13</v>
      </c>
      <c r="AE3277" t="str">
        <f t="shared" si="514"/>
        <v>https://web.whatsapp.com/send/?phone=628999007703&amp;text=Halo+,+Visual+AI+5S+mendeteksi+Violation%3A+METALDET1-LINE+13&amp;type=phone_number&amp;app_absent=0</v>
      </c>
      <c r="AF3277" t="b">
        <f>IF(ISNA(VLOOKUP(D3277&amp;"-"&amp;AB3277, Ref_Kontak!$A:$E, 4, FALSE)), FALSE, TRUE)</f>
        <v>0</v>
      </c>
      <c r="AG3277" t="str">
        <f>_xlfn.IFNA(VLOOKUP(Z3277,Ref_Kontak!H:H,1,FALSE),"FALSE")</f>
        <v>628999007703</v>
      </c>
      <c r="AH3277" t="str">
        <f t="shared" si="515"/>
        <v>METALDET1-LINE 13</v>
      </c>
      <c r="AI3277">
        <f>IF(I3277="violation",COUNTIF($AH$1:AH3277,AH3277),0)</f>
        <v>1138</v>
      </c>
      <c r="AJ3277" t="str">
        <f t="shared" si="516"/>
        <v>violation-METALDET1</v>
      </c>
      <c r="AK3277">
        <f>IF(I3277="violation",COUNTIF($AJ$1:AJ3277,AJ3277),FALSE)</f>
        <v>2792</v>
      </c>
      <c r="AL3277">
        <f t="shared" si="517"/>
        <v>0</v>
      </c>
      <c r="AM3277">
        <f t="shared" si="518"/>
        <v>3</v>
      </c>
      <c r="AN3277" t="str">
        <f t="shared" si="519"/>
        <v>ALERT! 3 Violation founded @METALDET1</v>
      </c>
    </row>
    <row r="3278" spans="1:40">
      <c r="A3278" t="s">
        <v>120</v>
      </c>
      <c r="B3278" t="s">
        <v>121</v>
      </c>
      <c r="C3278" t="s">
        <v>1669</v>
      </c>
      <c r="D3278" t="s">
        <v>52</v>
      </c>
      <c r="E3278">
        <v>1</v>
      </c>
      <c r="G3278" t="s">
        <v>130</v>
      </c>
      <c r="I3278" t="s">
        <v>125</v>
      </c>
      <c r="Z3278" t="str">
        <f>IFERROR(MID(AA3278,FIND("-",H3278,1)+1,20),_xlfn.IFNA(VLOOKUP(F3278&amp;"-"&amp;AA3278,Ref_Kontak!$A:$E,4,FALSE),Ref_Kontak!$H$2))</f>
        <v>628999007703</v>
      </c>
      <c r="AA3278" t="str">
        <f t="shared" si="510"/>
        <v/>
      </c>
      <c r="AB3278" t="str">
        <f t="shared" si="511"/>
        <v/>
      </c>
      <c r="AC3278" t="str">
        <f t="shared" si="512"/>
        <v>628999007703</v>
      </c>
      <c r="AD3278" t="str">
        <f t="shared" si="513"/>
        <v>Halo+,+Visual+AI+5S+mendeteksi+Violation%3A+METALDET1-LINE+14</v>
      </c>
      <c r="AE3278" t="str">
        <f t="shared" si="514"/>
        <v>https://web.whatsapp.com/send/?phone=628999007703&amp;text=Halo+,+Visual+AI+5S+mendeteksi+Violation%3A+METALDET1-LINE+14&amp;type=phone_number&amp;app_absent=0</v>
      </c>
      <c r="AF3278" t="b">
        <f>IF(ISNA(VLOOKUP(D3278&amp;"-"&amp;AB3278, Ref_Kontak!$A:$E, 4, FALSE)), FALSE, TRUE)</f>
        <v>0</v>
      </c>
      <c r="AG3278" t="str">
        <f>_xlfn.IFNA(VLOOKUP(Z3278,Ref_Kontak!H:H,1,FALSE),"FALSE")</f>
        <v>628999007703</v>
      </c>
      <c r="AH3278" t="str">
        <f t="shared" si="515"/>
        <v>METALDET1-LINE 14</v>
      </c>
      <c r="AI3278">
        <f>IF(I3278="violation",COUNTIF($AH$1:AH3278,AH3278),0)</f>
        <v>325</v>
      </c>
      <c r="AJ3278" t="str">
        <f t="shared" si="516"/>
        <v>violation-METALDET1</v>
      </c>
      <c r="AK3278">
        <f>IF(I3278="violation",COUNTIF($AJ$1:AJ3278,AJ3278),FALSE)</f>
        <v>2793</v>
      </c>
      <c r="AL3278">
        <f t="shared" si="517"/>
        <v>0</v>
      </c>
      <c r="AM3278">
        <f t="shared" si="518"/>
        <v>3</v>
      </c>
      <c r="AN3278" t="str">
        <f t="shared" si="519"/>
        <v>ALERT! 3 Violation founded @METALDET1</v>
      </c>
    </row>
    <row r="3279" spans="1:40">
      <c r="A3279" t="s">
        <v>120</v>
      </c>
      <c r="B3279" t="s">
        <v>121</v>
      </c>
      <c r="C3279" t="s">
        <v>1670</v>
      </c>
      <c r="D3279" t="s">
        <v>129</v>
      </c>
      <c r="E3279">
        <v>1</v>
      </c>
      <c r="G3279" t="s">
        <v>130</v>
      </c>
      <c r="I3279" t="s">
        <v>125</v>
      </c>
      <c r="Z3279" t="str">
        <f>IFERROR(MID(AA3279,FIND("-",H3279,1)+1,20),_xlfn.IFNA(VLOOKUP(F3279&amp;"-"&amp;AA3279,Ref_Kontak!$A:$E,4,FALSE),Ref_Kontak!$H$2))</f>
        <v>628999007703</v>
      </c>
      <c r="AA3279" t="str">
        <f t="shared" si="510"/>
        <v/>
      </c>
      <c r="AB3279" t="str">
        <f t="shared" si="511"/>
        <v/>
      </c>
      <c r="AC3279" t="str">
        <f t="shared" si="512"/>
        <v>628999007703</v>
      </c>
      <c r="AD3279" t="str">
        <f t="shared" si="513"/>
        <v>Halo+,+Visual+AI+5S+mendeteksi+Violation%3A+METALDET1-LINE+8</v>
      </c>
      <c r="AE3279" t="str">
        <f t="shared" si="514"/>
        <v>https://web.whatsapp.com/send/?phone=628999007703&amp;text=Halo+,+Visual+AI+5S+mendeteksi+Violation%3A+METALDET1-LINE+8&amp;type=phone_number&amp;app_absent=0</v>
      </c>
      <c r="AF3279" t="b">
        <f>IF(ISNA(VLOOKUP(D3279&amp;"-"&amp;AB3279, Ref_Kontak!$A:$E, 4, FALSE)), FALSE, TRUE)</f>
        <v>0</v>
      </c>
      <c r="AG3279" t="str">
        <f>_xlfn.IFNA(VLOOKUP(Z3279,Ref_Kontak!H:H,1,FALSE),"FALSE")</f>
        <v>628999007703</v>
      </c>
      <c r="AH3279" t="str">
        <f t="shared" si="515"/>
        <v>METALDET1-LINE 8</v>
      </c>
      <c r="AI3279">
        <f>IF(I3279="violation",COUNTIF($AH$1:AH3279,AH3279),0)</f>
        <v>1332</v>
      </c>
      <c r="AJ3279" t="str">
        <f t="shared" si="516"/>
        <v>violation-METALDET1</v>
      </c>
      <c r="AK3279">
        <f>IF(I3279="violation",COUNTIF($AJ$1:AJ3279,AJ3279),FALSE)</f>
        <v>2794</v>
      </c>
      <c r="AL3279">
        <f t="shared" si="517"/>
        <v>0</v>
      </c>
      <c r="AM3279">
        <f t="shared" si="518"/>
        <v>3</v>
      </c>
      <c r="AN3279" t="str">
        <f t="shared" si="519"/>
        <v>ALERT! 3 Violation founded @METALDET1</v>
      </c>
    </row>
    <row r="3280" spans="1:40">
      <c r="A3280" t="s">
        <v>120</v>
      </c>
      <c r="B3280" t="s">
        <v>121</v>
      </c>
      <c r="C3280" t="s">
        <v>1671</v>
      </c>
      <c r="D3280" t="s">
        <v>589</v>
      </c>
      <c r="E3280">
        <v>1</v>
      </c>
      <c r="G3280" t="s">
        <v>130</v>
      </c>
      <c r="I3280" t="s">
        <v>125</v>
      </c>
      <c r="Z3280" t="str">
        <f>IFERROR(MID(AA3280,FIND("-",H3280,1)+1,20),_xlfn.IFNA(VLOOKUP(F3280&amp;"-"&amp;AA3280,Ref_Kontak!$A:$E,4,FALSE),Ref_Kontak!$H$2))</f>
        <v>628999007703</v>
      </c>
      <c r="AA3280" t="str">
        <f t="shared" si="510"/>
        <v/>
      </c>
      <c r="AB3280" t="str">
        <f t="shared" si="511"/>
        <v/>
      </c>
      <c r="AC3280" t="str">
        <f t="shared" si="512"/>
        <v>628999007703</v>
      </c>
      <c r="AD3280" t="str">
        <f t="shared" si="513"/>
        <v>Halo+,+Visual+AI+5S+mendeteksi+Violation%3A+METALDET1-LINE+13</v>
      </c>
      <c r="AE3280" t="str">
        <f t="shared" si="514"/>
        <v>https://web.whatsapp.com/send/?phone=628999007703&amp;text=Halo+,+Visual+AI+5S+mendeteksi+Violation%3A+METALDET1-LINE+13&amp;type=phone_number&amp;app_absent=0</v>
      </c>
      <c r="AF3280" t="b">
        <f>IF(ISNA(VLOOKUP(D3280&amp;"-"&amp;AB3280, Ref_Kontak!$A:$E, 4, FALSE)), FALSE, TRUE)</f>
        <v>0</v>
      </c>
      <c r="AG3280" t="str">
        <f>_xlfn.IFNA(VLOOKUP(Z3280,Ref_Kontak!H:H,1,FALSE),"FALSE")</f>
        <v>628999007703</v>
      </c>
      <c r="AH3280" t="str">
        <f t="shared" si="515"/>
        <v>METALDET1-LINE 13</v>
      </c>
      <c r="AI3280">
        <f>IF(I3280="violation",COUNTIF($AH$1:AH3280,AH3280),0)</f>
        <v>1139</v>
      </c>
      <c r="AJ3280" t="str">
        <f t="shared" si="516"/>
        <v>violation-METALDET1</v>
      </c>
      <c r="AK3280">
        <f>IF(I3280="violation",COUNTIF($AJ$1:AJ3280,AJ3280),FALSE)</f>
        <v>2795</v>
      </c>
      <c r="AL3280">
        <f t="shared" si="517"/>
        <v>0</v>
      </c>
      <c r="AM3280">
        <f t="shared" si="518"/>
        <v>3</v>
      </c>
      <c r="AN3280" t="str">
        <f t="shared" si="519"/>
        <v>ALERT! 3 Violation founded @METALDET1</v>
      </c>
    </row>
    <row r="3281" spans="1:40">
      <c r="A3281" t="s">
        <v>120</v>
      </c>
      <c r="B3281" t="s">
        <v>121</v>
      </c>
      <c r="C3281" t="s">
        <v>1671</v>
      </c>
      <c r="D3281" t="s">
        <v>129</v>
      </c>
      <c r="E3281">
        <v>1</v>
      </c>
      <c r="G3281" t="s">
        <v>130</v>
      </c>
      <c r="I3281" t="s">
        <v>125</v>
      </c>
      <c r="Z3281" t="str">
        <f>IFERROR(MID(AA3281,FIND("-",H3281,1)+1,20),_xlfn.IFNA(VLOOKUP(F3281&amp;"-"&amp;AA3281,Ref_Kontak!$A:$E,4,FALSE),Ref_Kontak!$H$2))</f>
        <v>628999007703</v>
      </c>
      <c r="AA3281" t="str">
        <f t="shared" si="510"/>
        <v/>
      </c>
      <c r="AB3281" t="str">
        <f t="shared" si="511"/>
        <v/>
      </c>
      <c r="AC3281" t="str">
        <f t="shared" si="512"/>
        <v>628999007703</v>
      </c>
      <c r="AD3281" t="str">
        <f t="shared" si="513"/>
        <v>Halo+,+Visual+AI+5S+mendeteksi+Violation%3A+METALDET1-LINE+8</v>
      </c>
      <c r="AE3281" t="str">
        <f t="shared" si="514"/>
        <v>https://web.whatsapp.com/send/?phone=628999007703&amp;text=Halo+,+Visual+AI+5S+mendeteksi+Violation%3A+METALDET1-LINE+8&amp;type=phone_number&amp;app_absent=0</v>
      </c>
      <c r="AF3281" t="b">
        <f>IF(ISNA(VLOOKUP(D3281&amp;"-"&amp;AB3281, Ref_Kontak!$A:$E, 4, FALSE)), FALSE, TRUE)</f>
        <v>0</v>
      </c>
      <c r="AG3281" t="str">
        <f>_xlfn.IFNA(VLOOKUP(Z3281,Ref_Kontak!H:H,1,FALSE),"FALSE")</f>
        <v>628999007703</v>
      </c>
      <c r="AH3281" t="str">
        <f t="shared" si="515"/>
        <v>METALDET1-LINE 8</v>
      </c>
      <c r="AI3281">
        <f>IF(I3281="violation",COUNTIF($AH$1:AH3281,AH3281),0)</f>
        <v>1333</v>
      </c>
      <c r="AJ3281" t="str">
        <f t="shared" si="516"/>
        <v>violation-METALDET1</v>
      </c>
      <c r="AK3281">
        <f>IF(I3281="violation",COUNTIF($AJ$1:AJ3281,AJ3281),FALSE)</f>
        <v>2796</v>
      </c>
      <c r="AL3281">
        <f t="shared" si="517"/>
        <v>0</v>
      </c>
      <c r="AM3281">
        <f t="shared" si="518"/>
        <v>3</v>
      </c>
      <c r="AN3281" t="str">
        <f t="shared" si="519"/>
        <v>ALERT! 3 Violation founded @METALDET1</v>
      </c>
    </row>
    <row r="3282" spans="1:40">
      <c r="A3282" t="s">
        <v>120</v>
      </c>
      <c r="B3282" t="s">
        <v>121</v>
      </c>
      <c r="C3282" t="s">
        <v>1671</v>
      </c>
      <c r="D3282" t="s">
        <v>52</v>
      </c>
      <c r="E3282">
        <v>1</v>
      </c>
      <c r="G3282" t="s">
        <v>130</v>
      </c>
      <c r="I3282" t="s">
        <v>125</v>
      </c>
      <c r="Z3282" t="str">
        <f>IFERROR(MID(AA3282,FIND("-",H3282,1)+1,20),_xlfn.IFNA(VLOOKUP(F3282&amp;"-"&amp;AA3282,Ref_Kontak!$A:$E,4,FALSE),Ref_Kontak!$H$2))</f>
        <v>628999007703</v>
      </c>
      <c r="AA3282" t="str">
        <f t="shared" si="510"/>
        <v/>
      </c>
      <c r="AB3282" t="str">
        <f t="shared" si="511"/>
        <v/>
      </c>
      <c r="AC3282" t="str">
        <f t="shared" si="512"/>
        <v>628999007703</v>
      </c>
      <c r="AD3282" t="str">
        <f t="shared" si="513"/>
        <v>Halo+,+Visual+AI+5S+mendeteksi+Violation%3A+METALDET1-LINE+14</v>
      </c>
      <c r="AE3282" t="str">
        <f t="shared" si="514"/>
        <v>https://web.whatsapp.com/send/?phone=628999007703&amp;text=Halo+,+Visual+AI+5S+mendeteksi+Violation%3A+METALDET1-LINE+14&amp;type=phone_number&amp;app_absent=0</v>
      </c>
      <c r="AF3282" t="b">
        <f>IF(ISNA(VLOOKUP(D3282&amp;"-"&amp;AB3282, Ref_Kontak!$A:$E, 4, FALSE)), FALSE, TRUE)</f>
        <v>0</v>
      </c>
      <c r="AG3282" t="str">
        <f>_xlfn.IFNA(VLOOKUP(Z3282,Ref_Kontak!H:H,1,FALSE),"FALSE")</f>
        <v>628999007703</v>
      </c>
      <c r="AH3282" t="str">
        <f t="shared" si="515"/>
        <v>METALDET1-LINE 14</v>
      </c>
      <c r="AI3282">
        <f>IF(I3282="violation",COUNTIF($AH$1:AH3282,AH3282),0)</f>
        <v>326</v>
      </c>
      <c r="AJ3282" t="str">
        <f t="shared" si="516"/>
        <v>violation-METALDET1</v>
      </c>
      <c r="AK3282">
        <f>IF(I3282="violation",COUNTIF($AJ$1:AJ3282,AJ3282),FALSE)</f>
        <v>2797</v>
      </c>
      <c r="AL3282">
        <f t="shared" si="517"/>
        <v>0</v>
      </c>
      <c r="AM3282">
        <f t="shared" si="518"/>
        <v>3</v>
      </c>
      <c r="AN3282" t="str">
        <f t="shared" si="519"/>
        <v>ALERT! 3 Violation founded @METALDET1</v>
      </c>
    </row>
    <row r="3283" spans="1:40">
      <c r="A3283" t="s">
        <v>120</v>
      </c>
      <c r="B3283" t="s">
        <v>121</v>
      </c>
      <c r="C3283" t="s">
        <v>1671</v>
      </c>
      <c r="D3283" t="s">
        <v>589</v>
      </c>
      <c r="E3283">
        <v>1</v>
      </c>
      <c r="G3283" t="s">
        <v>130</v>
      </c>
      <c r="I3283" t="s">
        <v>125</v>
      </c>
      <c r="Z3283" t="str">
        <f>IFERROR(MID(AA3283,FIND("-",H3283,1)+1,20),_xlfn.IFNA(VLOOKUP(F3283&amp;"-"&amp;AA3283,Ref_Kontak!$A:$E,4,FALSE),Ref_Kontak!$H$2))</f>
        <v>628999007703</v>
      </c>
      <c r="AA3283" t="str">
        <f t="shared" si="510"/>
        <v/>
      </c>
      <c r="AB3283" t="str">
        <f t="shared" si="511"/>
        <v/>
      </c>
      <c r="AC3283" t="str">
        <f t="shared" si="512"/>
        <v>628999007703</v>
      </c>
      <c r="AD3283" t="str">
        <f t="shared" si="513"/>
        <v>Halo+,+Visual+AI+5S+mendeteksi+Violation%3A+METALDET1-LINE+13</v>
      </c>
      <c r="AE3283" t="str">
        <f t="shared" si="514"/>
        <v>https://web.whatsapp.com/send/?phone=628999007703&amp;text=Halo+,+Visual+AI+5S+mendeteksi+Violation%3A+METALDET1-LINE+13&amp;type=phone_number&amp;app_absent=0</v>
      </c>
      <c r="AF3283" t="b">
        <f>IF(ISNA(VLOOKUP(D3283&amp;"-"&amp;AB3283, Ref_Kontak!$A:$E, 4, FALSE)), FALSE, TRUE)</f>
        <v>0</v>
      </c>
      <c r="AG3283" t="str">
        <f>_xlfn.IFNA(VLOOKUP(Z3283,Ref_Kontak!H:H,1,FALSE),"FALSE")</f>
        <v>628999007703</v>
      </c>
      <c r="AH3283" t="str">
        <f t="shared" si="515"/>
        <v>METALDET1-LINE 13</v>
      </c>
      <c r="AI3283">
        <f>IF(I3283="violation",COUNTIF($AH$1:AH3283,AH3283),0)</f>
        <v>1140</v>
      </c>
      <c r="AJ3283" t="str">
        <f t="shared" si="516"/>
        <v>violation-METALDET1</v>
      </c>
      <c r="AK3283">
        <f>IF(I3283="violation",COUNTIF($AJ$1:AJ3283,AJ3283),FALSE)</f>
        <v>2798</v>
      </c>
      <c r="AL3283">
        <f t="shared" si="517"/>
        <v>0</v>
      </c>
      <c r="AM3283">
        <f t="shared" si="518"/>
        <v>3</v>
      </c>
      <c r="AN3283" t="str">
        <f t="shared" si="519"/>
        <v>ALERT! 3 Violation founded @METALDET1</v>
      </c>
    </row>
    <row r="3284" spans="1:40">
      <c r="A3284" t="s">
        <v>120</v>
      </c>
      <c r="B3284" t="s">
        <v>121</v>
      </c>
      <c r="C3284" t="s">
        <v>1671</v>
      </c>
      <c r="D3284" t="s">
        <v>52</v>
      </c>
      <c r="E3284">
        <v>1</v>
      </c>
      <c r="G3284" t="s">
        <v>130</v>
      </c>
      <c r="I3284" t="s">
        <v>125</v>
      </c>
      <c r="Z3284" t="str">
        <f>IFERROR(MID(AA3284,FIND("-",H3284,1)+1,20),_xlfn.IFNA(VLOOKUP(F3284&amp;"-"&amp;AA3284,Ref_Kontak!$A:$E,4,FALSE),Ref_Kontak!$H$2))</f>
        <v>628999007703</v>
      </c>
      <c r="AA3284" t="str">
        <f t="shared" si="510"/>
        <v/>
      </c>
      <c r="AB3284" t="str">
        <f t="shared" si="511"/>
        <v/>
      </c>
      <c r="AC3284" t="str">
        <f t="shared" si="512"/>
        <v>628999007703</v>
      </c>
      <c r="AD3284" t="str">
        <f t="shared" si="513"/>
        <v>Halo+,+Visual+AI+5S+mendeteksi+Violation%3A+METALDET1-LINE+14</v>
      </c>
      <c r="AE3284" t="str">
        <f t="shared" si="514"/>
        <v>https://web.whatsapp.com/send/?phone=628999007703&amp;text=Halo+,+Visual+AI+5S+mendeteksi+Violation%3A+METALDET1-LINE+14&amp;type=phone_number&amp;app_absent=0</v>
      </c>
      <c r="AF3284" t="b">
        <f>IF(ISNA(VLOOKUP(D3284&amp;"-"&amp;AB3284, Ref_Kontak!$A:$E, 4, FALSE)), FALSE, TRUE)</f>
        <v>0</v>
      </c>
      <c r="AG3284" t="str">
        <f>_xlfn.IFNA(VLOOKUP(Z3284,Ref_Kontak!H:H,1,FALSE),"FALSE")</f>
        <v>628999007703</v>
      </c>
      <c r="AH3284" t="str">
        <f t="shared" si="515"/>
        <v>METALDET1-LINE 14</v>
      </c>
      <c r="AI3284">
        <f>IF(I3284="violation",COUNTIF($AH$1:AH3284,AH3284),0)</f>
        <v>327</v>
      </c>
      <c r="AJ3284" t="str">
        <f t="shared" si="516"/>
        <v>violation-METALDET1</v>
      </c>
      <c r="AK3284">
        <f>IF(I3284="violation",COUNTIF($AJ$1:AJ3284,AJ3284),FALSE)</f>
        <v>2799</v>
      </c>
      <c r="AL3284">
        <f t="shared" si="517"/>
        <v>0</v>
      </c>
      <c r="AM3284">
        <f t="shared" si="518"/>
        <v>3</v>
      </c>
      <c r="AN3284" t="str">
        <f t="shared" si="519"/>
        <v>ALERT! 3 Violation founded @METALDET1</v>
      </c>
    </row>
    <row r="3285" spans="1:40">
      <c r="A3285" t="s">
        <v>120</v>
      </c>
      <c r="B3285" t="s">
        <v>121</v>
      </c>
      <c r="C3285" t="s">
        <v>1672</v>
      </c>
      <c r="D3285" t="s">
        <v>129</v>
      </c>
      <c r="E3285">
        <v>1</v>
      </c>
      <c r="G3285" t="s">
        <v>130</v>
      </c>
      <c r="I3285" t="s">
        <v>125</v>
      </c>
      <c r="Z3285" t="str">
        <f>IFERROR(MID(AA3285,FIND("-",H3285,1)+1,20),_xlfn.IFNA(VLOOKUP(F3285&amp;"-"&amp;AA3285,Ref_Kontak!$A:$E,4,FALSE),Ref_Kontak!$H$2))</f>
        <v>628999007703</v>
      </c>
      <c r="AA3285" t="str">
        <f t="shared" si="510"/>
        <v/>
      </c>
      <c r="AB3285" t="str">
        <f t="shared" si="511"/>
        <v/>
      </c>
      <c r="AC3285" t="str">
        <f t="shared" si="512"/>
        <v>628999007703</v>
      </c>
      <c r="AD3285" t="str">
        <f t="shared" si="513"/>
        <v>Halo+,+Visual+AI+5S+mendeteksi+Violation%3A+METALDET1-LINE+8</v>
      </c>
      <c r="AE3285" t="str">
        <f t="shared" si="514"/>
        <v>https://web.whatsapp.com/send/?phone=628999007703&amp;text=Halo+,+Visual+AI+5S+mendeteksi+Violation%3A+METALDET1-LINE+8&amp;type=phone_number&amp;app_absent=0</v>
      </c>
      <c r="AF3285" t="b">
        <f>IF(ISNA(VLOOKUP(D3285&amp;"-"&amp;AB3285, Ref_Kontak!$A:$E, 4, FALSE)), FALSE, TRUE)</f>
        <v>0</v>
      </c>
      <c r="AG3285" t="str">
        <f>_xlfn.IFNA(VLOOKUP(Z3285,Ref_Kontak!H:H,1,FALSE),"FALSE")</f>
        <v>628999007703</v>
      </c>
      <c r="AH3285" t="str">
        <f t="shared" si="515"/>
        <v>METALDET1-LINE 8</v>
      </c>
      <c r="AI3285">
        <f>IF(I3285="violation",COUNTIF($AH$1:AH3285,AH3285),0)</f>
        <v>1334</v>
      </c>
      <c r="AJ3285" t="str">
        <f t="shared" si="516"/>
        <v>violation-METALDET1</v>
      </c>
      <c r="AK3285">
        <f>IF(I3285="violation",COUNTIF($AJ$1:AJ3285,AJ3285),FALSE)</f>
        <v>2800</v>
      </c>
      <c r="AL3285">
        <f t="shared" si="517"/>
        <v>0</v>
      </c>
      <c r="AM3285">
        <f t="shared" si="518"/>
        <v>3</v>
      </c>
      <c r="AN3285" t="str">
        <f t="shared" si="519"/>
        <v>ALERT! 3 Violation founded @METALDET1</v>
      </c>
    </row>
    <row r="3286" spans="1:40">
      <c r="A3286" t="s">
        <v>120</v>
      </c>
      <c r="B3286" t="s">
        <v>121</v>
      </c>
      <c r="C3286" t="s">
        <v>1673</v>
      </c>
      <c r="D3286" t="s">
        <v>589</v>
      </c>
      <c r="E3286">
        <v>1</v>
      </c>
      <c r="G3286" t="s">
        <v>130</v>
      </c>
      <c r="I3286" t="s">
        <v>125</v>
      </c>
      <c r="Z3286" t="str">
        <f>IFERROR(MID(AA3286,FIND("-",H3286,1)+1,20),_xlfn.IFNA(VLOOKUP(F3286&amp;"-"&amp;AA3286,Ref_Kontak!$A:$E,4,FALSE),Ref_Kontak!$H$2))</f>
        <v>628999007703</v>
      </c>
      <c r="AA3286" t="str">
        <f t="shared" si="510"/>
        <v/>
      </c>
      <c r="AB3286" t="str">
        <f t="shared" si="511"/>
        <v/>
      </c>
      <c r="AC3286" t="str">
        <f t="shared" si="512"/>
        <v>628999007703</v>
      </c>
      <c r="AD3286" t="str">
        <f t="shared" si="513"/>
        <v>Halo+,+Visual+AI+5S+mendeteksi+Violation%3A+METALDET1-LINE+13</v>
      </c>
      <c r="AE3286" t="str">
        <f t="shared" si="514"/>
        <v>https://web.whatsapp.com/send/?phone=628999007703&amp;text=Halo+,+Visual+AI+5S+mendeteksi+Violation%3A+METALDET1-LINE+13&amp;type=phone_number&amp;app_absent=0</v>
      </c>
      <c r="AF3286" t="b">
        <f>IF(ISNA(VLOOKUP(D3286&amp;"-"&amp;AB3286, Ref_Kontak!$A:$E, 4, FALSE)), FALSE, TRUE)</f>
        <v>0</v>
      </c>
      <c r="AG3286" t="str">
        <f>_xlfn.IFNA(VLOOKUP(Z3286,Ref_Kontak!H:H,1,FALSE),"FALSE")</f>
        <v>628999007703</v>
      </c>
      <c r="AH3286" t="str">
        <f t="shared" si="515"/>
        <v>METALDET1-LINE 13</v>
      </c>
      <c r="AI3286">
        <f>IF(I3286="violation",COUNTIF($AH$1:AH3286,AH3286),0)</f>
        <v>1141</v>
      </c>
      <c r="AJ3286" t="str">
        <f t="shared" si="516"/>
        <v>violation-METALDET1</v>
      </c>
      <c r="AK3286">
        <f>IF(I3286="violation",COUNTIF($AJ$1:AJ3286,AJ3286),FALSE)</f>
        <v>2801</v>
      </c>
      <c r="AL3286">
        <f t="shared" si="517"/>
        <v>0</v>
      </c>
      <c r="AM3286">
        <f t="shared" si="518"/>
        <v>3</v>
      </c>
      <c r="AN3286" t="str">
        <f t="shared" si="519"/>
        <v>ALERT! 3 Violation founded @METALDET1</v>
      </c>
    </row>
    <row r="3287" spans="1:40">
      <c r="A3287" t="s">
        <v>120</v>
      </c>
      <c r="B3287" t="s">
        <v>121</v>
      </c>
      <c r="C3287" t="s">
        <v>1673</v>
      </c>
      <c r="D3287" t="s">
        <v>129</v>
      </c>
      <c r="E3287">
        <v>1</v>
      </c>
      <c r="G3287" t="s">
        <v>130</v>
      </c>
      <c r="I3287" t="s">
        <v>125</v>
      </c>
      <c r="Z3287" t="str">
        <f>IFERROR(MID(AA3287,FIND("-",H3287,1)+1,20),_xlfn.IFNA(VLOOKUP(F3287&amp;"-"&amp;AA3287,Ref_Kontak!$A:$E,4,FALSE),Ref_Kontak!$H$2))</f>
        <v>628999007703</v>
      </c>
      <c r="AA3287" t="str">
        <f t="shared" si="510"/>
        <v/>
      </c>
      <c r="AB3287" t="str">
        <f t="shared" si="511"/>
        <v/>
      </c>
      <c r="AC3287" t="str">
        <f t="shared" si="512"/>
        <v>628999007703</v>
      </c>
      <c r="AD3287" t="str">
        <f t="shared" si="513"/>
        <v>Halo+,+Visual+AI+5S+mendeteksi+Violation%3A+METALDET1-LINE+8</v>
      </c>
      <c r="AE3287" t="str">
        <f t="shared" si="514"/>
        <v>https://web.whatsapp.com/send/?phone=628999007703&amp;text=Halo+,+Visual+AI+5S+mendeteksi+Violation%3A+METALDET1-LINE+8&amp;type=phone_number&amp;app_absent=0</v>
      </c>
      <c r="AF3287" t="b">
        <f>IF(ISNA(VLOOKUP(D3287&amp;"-"&amp;AB3287, Ref_Kontak!$A:$E, 4, FALSE)), FALSE, TRUE)</f>
        <v>0</v>
      </c>
      <c r="AG3287" t="str">
        <f>_xlfn.IFNA(VLOOKUP(Z3287,Ref_Kontak!H:H,1,FALSE),"FALSE")</f>
        <v>628999007703</v>
      </c>
      <c r="AH3287" t="str">
        <f t="shared" si="515"/>
        <v>METALDET1-LINE 8</v>
      </c>
      <c r="AI3287">
        <f>IF(I3287="violation",COUNTIF($AH$1:AH3287,AH3287),0)</f>
        <v>1335</v>
      </c>
      <c r="AJ3287" t="str">
        <f t="shared" si="516"/>
        <v>violation-METALDET1</v>
      </c>
      <c r="AK3287">
        <f>IF(I3287="violation",COUNTIF($AJ$1:AJ3287,AJ3287),FALSE)</f>
        <v>2802</v>
      </c>
      <c r="AL3287">
        <f t="shared" si="517"/>
        <v>0</v>
      </c>
      <c r="AM3287">
        <f t="shared" si="518"/>
        <v>3</v>
      </c>
      <c r="AN3287" t="str">
        <f t="shared" si="519"/>
        <v>ALERT! 3 Violation founded @METALDET1</v>
      </c>
    </row>
    <row r="3288" spans="1:40">
      <c r="A3288" t="s">
        <v>120</v>
      </c>
      <c r="B3288" t="s">
        <v>121</v>
      </c>
      <c r="C3288" t="s">
        <v>1673</v>
      </c>
      <c r="D3288" t="s">
        <v>52</v>
      </c>
      <c r="E3288">
        <v>1</v>
      </c>
      <c r="G3288" t="s">
        <v>130</v>
      </c>
      <c r="I3288" t="s">
        <v>125</v>
      </c>
      <c r="Z3288" t="str">
        <f>IFERROR(MID(AA3288,FIND("-",H3288,1)+1,20),_xlfn.IFNA(VLOOKUP(F3288&amp;"-"&amp;AA3288,Ref_Kontak!$A:$E,4,FALSE),Ref_Kontak!$H$2))</f>
        <v>628999007703</v>
      </c>
      <c r="AA3288" t="str">
        <f t="shared" si="510"/>
        <v/>
      </c>
      <c r="AB3288" t="str">
        <f t="shared" si="511"/>
        <v/>
      </c>
      <c r="AC3288" t="str">
        <f t="shared" si="512"/>
        <v>628999007703</v>
      </c>
      <c r="AD3288" t="str">
        <f t="shared" si="513"/>
        <v>Halo+,+Visual+AI+5S+mendeteksi+Violation%3A+METALDET1-LINE+14</v>
      </c>
      <c r="AE3288" t="str">
        <f t="shared" si="514"/>
        <v>https://web.whatsapp.com/send/?phone=628999007703&amp;text=Halo+,+Visual+AI+5S+mendeteksi+Violation%3A+METALDET1-LINE+14&amp;type=phone_number&amp;app_absent=0</v>
      </c>
      <c r="AF3288" t="b">
        <f>IF(ISNA(VLOOKUP(D3288&amp;"-"&amp;AB3288, Ref_Kontak!$A:$E, 4, FALSE)), FALSE, TRUE)</f>
        <v>0</v>
      </c>
      <c r="AG3288" t="str">
        <f>_xlfn.IFNA(VLOOKUP(Z3288,Ref_Kontak!H:H,1,FALSE),"FALSE")</f>
        <v>628999007703</v>
      </c>
      <c r="AH3288" t="str">
        <f t="shared" si="515"/>
        <v>METALDET1-LINE 14</v>
      </c>
      <c r="AI3288">
        <f>IF(I3288="violation",COUNTIF($AH$1:AH3288,AH3288),0)</f>
        <v>328</v>
      </c>
      <c r="AJ3288" t="str">
        <f t="shared" si="516"/>
        <v>violation-METALDET1</v>
      </c>
      <c r="AK3288">
        <f>IF(I3288="violation",COUNTIF($AJ$1:AJ3288,AJ3288),FALSE)</f>
        <v>2803</v>
      </c>
      <c r="AL3288">
        <f t="shared" si="517"/>
        <v>0</v>
      </c>
      <c r="AM3288">
        <f t="shared" si="518"/>
        <v>3</v>
      </c>
      <c r="AN3288" t="str">
        <f t="shared" si="519"/>
        <v>ALERT! 3 Violation founded @METALDET1</v>
      </c>
    </row>
    <row r="3289" spans="1:40">
      <c r="A3289" t="s">
        <v>120</v>
      </c>
      <c r="B3289" t="s">
        <v>121</v>
      </c>
      <c r="C3289" t="s">
        <v>1673</v>
      </c>
      <c r="D3289" t="s">
        <v>589</v>
      </c>
      <c r="E3289">
        <v>1</v>
      </c>
      <c r="G3289" t="s">
        <v>130</v>
      </c>
      <c r="I3289" t="s">
        <v>125</v>
      </c>
      <c r="Z3289" t="str">
        <f>IFERROR(MID(AA3289,FIND("-",H3289,1)+1,20),_xlfn.IFNA(VLOOKUP(F3289&amp;"-"&amp;AA3289,Ref_Kontak!$A:$E,4,FALSE),Ref_Kontak!$H$2))</f>
        <v>628999007703</v>
      </c>
      <c r="AA3289" t="str">
        <f t="shared" si="510"/>
        <v/>
      </c>
      <c r="AB3289" t="str">
        <f t="shared" si="511"/>
        <v/>
      </c>
      <c r="AC3289" t="str">
        <f t="shared" si="512"/>
        <v>628999007703</v>
      </c>
      <c r="AD3289" t="str">
        <f t="shared" si="513"/>
        <v>Halo+,+Visual+AI+5S+mendeteksi+Violation%3A+METALDET1-LINE+13</v>
      </c>
      <c r="AE3289" t="str">
        <f t="shared" si="514"/>
        <v>https://web.whatsapp.com/send/?phone=628999007703&amp;text=Halo+,+Visual+AI+5S+mendeteksi+Violation%3A+METALDET1-LINE+13&amp;type=phone_number&amp;app_absent=0</v>
      </c>
      <c r="AF3289" t="b">
        <f>IF(ISNA(VLOOKUP(D3289&amp;"-"&amp;AB3289, Ref_Kontak!$A:$E, 4, FALSE)), FALSE, TRUE)</f>
        <v>0</v>
      </c>
      <c r="AG3289" t="str">
        <f>_xlfn.IFNA(VLOOKUP(Z3289,Ref_Kontak!H:H,1,FALSE),"FALSE")</f>
        <v>628999007703</v>
      </c>
      <c r="AH3289" t="str">
        <f t="shared" si="515"/>
        <v>METALDET1-LINE 13</v>
      </c>
      <c r="AI3289">
        <f>IF(I3289="violation",COUNTIF($AH$1:AH3289,AH3289),0)</f>
        <v>1142</v>
      </c>
      <c r="AJ3289" t="str">
        <f t="shared" si="516"/>
        <v>violation-METALDET1</v>
      </c>
      <c r="AK3289">
        <f>IF(I3289="violation",COUNTIF($AJ$1:AJ3289,AJ3289),FALSE)</f>
        <v>2804</v>
      </c>
      <c r="AL3289">
        <f t="shared" si="517"/>
        <v>0</v>
      </c>
      <c r="AM3289">
        <f t="shared" si="518"/>
        <v>3</v>
      </c>
      <c r="AN3289" t="str">
        <f t="shared" si="519"/>
        <v>ALERT! 3 Violation founded @METALDET1</v>
      </c>
    </row>
    <row r="3290" spans="1:40">
      <c r="A3290" t="s">
        <v>120</v>
      </c>
      <c r="B3290" t="s">
        <v>121</v>
      </c>
      <c r="C3290" t="s">
        <v>1673</v>
      </c>
      <c r="D3290" t="s">
        <v>52</v>
      </c>
      <c r="E3290">
        <v>1</v>
      </c>
      <c r="G3290" t="s">
        <v>130</v>
      </c>
      <c r="I3290" t="s">
        <v>125</v>
      </c>
      <c r="Z3290" t="str">
        <f>IFERROR(MID(AA3290,FIND("-",H3290,1)+1,20),_xlfn.IFNA(VLOOKUP(F3290&amp;"-"&amp;AA3290,Ref_Kontak!$A:$E,4,FALSE),Ref_Kontak!$H$2))</f>
        <v>628999007703</v>
      </c>
      <c r="AA3290" t="str">
        <f t="shared" si="510"/>
        <v/>
      </c>
      <c r="AB3290" t="str">
        <f t="shared" si="511"/>
        <v/>
      </c>
      <c r="AC3290" t="str">
        <f t="shared" si="512"/>
        <v>628999007703</v>
      </c>
      <c r="AD3290" t="str">
        <f t="shared" si="513"/>
        <v>Halo+,+Visual+AI+5S+mendeteksi+Violation%3A+METALDET1-LINE+14</v>
      </c>
      <c r="AE3290" t="str">
        <f t="shared" si="514"/>
        <v>https://web.whatsapp.com/send/?phone=628999007703&amp;text=Halo+,+Visual+AI+5S+mendeteksi+Violation%3A+METALDET1-LINE+14&amp;type=phone_number&amp;app_absent=0</v>
      </c>
      <c r="AF3290" t="b">
        <f>IF(ISNA(VLOOKUP(D3290&amp;"-"&amp;AB3290, Ref_Kontak!$A:$E, 4, FALSE)), FALSE, TRUE)</f>
        <v>0</v>
      </c>
      <c r="AG3290" t="str">
        <f>_xlfn.IFNA(VLOOKUP(Z3290,Ref_Kontak!H:H,1,FALSE),"FALSE")</f>
        <v>628999007703</v>
      </c>
      <c r="AH3290" t="str">
        <f t="shared" si="515"/>
        <v>METALDET1-LINE 14</v>
      </c>
      <c r="AI3290">
        <f>IF(I3290="violation",COUNTIF($AH$1:AH3290,AH3290),0)</f>
        <v>329</v>
      </c>
      <c r="AJ3290" t="str">
        <f t="shared" si="516"/>
        <v>violation-METALDET1</v>
      </c>
      <c r="AK3290">
        <f>IF(I3290="violation",COUNTIF($AJ$1:AJ3290,AJ3290),FALSE)</f>
        <v>2805</v>
      </c>
      <c r="AL3290">
        <f t="shared" si="517"/>
        <v>0</v>
      </c>
      <c r="AM3290">
        <f t="shared" si="518"/>
        <v>3</v>
      </c>
      <c r="AN3290" t="str">
        <f t="shared" si="519"/>
        <v>ALERT! 3 Violation founded @METALDET1</v>
      </c>
    </row>
    <row r="3291" spans="1:40">
      <c r="A3291" t="s">
        <v>120</v>
      </c>
      <c r="B3291" t="s">
        <v>121</v>
      </c>
      <c r="C3291" t="s">
        <v>1674</v>
      </c>
      <c r="D3291" t="s">
        <v>129</v>
      </c>
      <c r="E3291">
        <v>1</v>
      </c>
      <c r="G3291" t="s">
        <v>130</v>
      </c>
      <c r="I3291" t="s">
        <v>125</v>
      </c>
      <c r="Z3291" t="str">
        <f>IFERROR(MID(AA3291,FIND("-",H3291,1)+1,20),_xlfn.IFNA(VLOOKUP(F3291&amp;"-"&amp;AA3291,Ref_Kontak!$A:$E,4,FALSE),Ref_Kontak!$H$2))</f>
        <v>628999007703</v>
      </c>
      <c r="AA3291" t="str">
        <f t="shared" si="510"/>
        <v/>
      </c>
      <c r="AB3291" t="str">
        <f t="shared" si="511"/>
        <v/>
      </c>
      <c r="AC3291" t="str">
        <f t="shared" si="512"/>
        <v>628999007703</v>
      </c>
      <c r="AD3291" t="str">
        <f t="shared" si="513"/>
        <v>Halo+,+Visual+AI+5S+mendeteksi+Violation%3A+METALDET1-LINE+8</v>
      </c>
      <c r="AE3291" t="str">
        <f t="shared" si="514"/>
        <v>https://web.whatsapp.com/send/?phone=628999007703&amp;text=Halo+,+Visual+AI+5S+mendeteksi+Violation%3A+METALDET1-LINE+8&amp;type=phone_number&amp;app_absent=0</v>
      </c>
      <c r="AF3291" t="b">
        <f>IF(ISNA(VLOOKUP(D3291&amp;"-"&amp;AB3291, Ref_Kontak!$A:$E, 4, FALSE)), FALSE, TRUE)</f>
        <v>0</v>
      </c>
      <c r="AG3291" t="str">
        <f>_xlfn.IFNA(VLOOKUP(Z3291,Ref_Kontak!H:H,1,FALSE),"FALSE")</f>
        <v>628999007703</v>
      </c>
      <c r="AH3291" t="str">
        <f t="shared" si="515"/>
        <v>METALDET1-LINE 8</v>
      </c>
      <c r="AI3291">
        <f>IF(I3291="violation",COUNTIF($AH$1:AH3291,AH3291),0)</f>
        <v>1336</v>
      </c>
      <c r="AJ3291" t="str">
        <f t="shared" si="516"/>
        <v>violation-METALDET1</v>
      </c>
      <c r="AK3291">
        <f>IF(I3291="violation",COUNTIF($AJ$1:AJ3291,AJ3291),FALSE)</f>
        <v>2806</v>
      </c>
      <c r="AL3291">
        <f t="shared" si="517"/>
        <v>0</v>
      </c>
      <c r="AM3291">
        <f t="shared" si="518"/>
        <v>3</v>
      </c>
      <c r="AN3291" t="str">
        <f t="shared" si="519"/>
        <v>ALERT! 3 Violation founded @METALDET1</v>
      </c>
    </row>
    <row r="3292" spans="1:40">
      <c r="A3292" t="s">
        <v>120</v>
      </c>
      <c r="B3292" t="s">
        <v>121</v>
      </c>
      <c r="C3292" t="s">
        <v>1674</v>
      </c>
      <c r="D3292" t="s">
        <v>589</v>
      </c>
      <c r="E3292">
        <v>1</v>
      </c>
      <c r="G3292" t="s">
        <v>130</v>
      </c>
      <c r="I3292" t="s">
        <v>125</v>
      </c>
      <c r="Z3292" t="str">
        <f>IFERROR(MID(AA3292,FIND("-",H3292,1)+1,20),_xlfn.IFNA(VLOOKUP(F3292&amp;"-"&amp;AA3292,Ref_Kontak!$A:$E,4,FALSE),Ref_Kontak!$H$2))</f>
        <v>628999007703</v>
      </c>
      <c r="AA3292" t="str">
        <f t="shared" si="510"/>
        <v/>
      </c>
      <c r="AB3292" t="str">
        <f t="shared" si="511"/>
        <v/>
      </c>
      <c r="AC3292" t="str">
        <f t="shared" si="512"/>
        <v>628999007703</v>
      </c>
      <c r="AD3292" t="str">
        <f t="shared" si="513"/>
        <v>Halo+,+Visual+AI+5S+mendeteksi+Violation%3A+METALDET1-LINE+13</v>
      </c>
      <c r="AE3292" t="str">
        <f t="shared" si="514"/>
        <v>https://web.whatsapp.com/send/?phone=628999007703&amp;text=Halo+,+Visual+AI+5S+mendeteksi+Violation%3A+METALDET1-LINE+13&amp;type=phone_number&amp;app_absent=0</v>
      </c>
      <c r="AF3292" t="b">
        <f>IF(ISNA(VLOOKUP(D3292&amp;"-"&amp;AB3292, Ref_Kontak!$A:$E, 4, FALSE)), FALSE, TRUE)</f>
        <v>0</v>
      </c>
      <c r="AG3292" t="str">
        <f>_xlfn.IFNA(VLOOKUP(Z3292,Ref_Kontak!H:H,1,FALSE),"FALSE")</f>
        <v>628999007703</v>
      </c>
      <c r="AH3292" t="str">
        <f t="shared" si="515"/>
        <v>METALDET1-LINE 13</v>
      </c>
      <c r="AI3292">
        <f>IF(I3292="violation",COUNTIF($AH$1:AH3292,AH3292),0)</f>
        <v>1143</v>
      </c>
      <c r="AJ3292" t="str">
        <f t="shared" si="516"/>
        <v>violation-METALDET1</v>
      </c>
      <c r="AK3292">
        <f>IF(I3292="violation",COUNTIF($AJ$1:AJ3292,AJ3292),FALSE)</f>
        <v>2807</v>
      </c>
      <c r="AL3292">
        <f t="shared" si="517"/>
        <v>0</v>
      </c>
      <c r="AM3292">
        <f t="shared" si="518"/>
        <v>3</v>
      </c>
      <c r="AN3292" t="str">
        <f t="shared" si="519"/>
        <v>ALERT! 3 Violation founded @METALDET1</v>
      </c>
    </row>
    <row r="3293" spans="1:40">
      <c r="A3293" t="s">
        <v>120</v>
      </c>
      <c r="B3293" t="s">
        <v>121</v>
      </c>
      <c r="C3293" t="s">
        <v>1674</v>
      </c>
      <c r="D3293" t="s">
        <v>52</v>
      </c>
      <c r="E3293">
        <v>1</v>
      </c>
      <c r="G3293" t="s">
        <v>130</v>
      </c>
      <c r="I3293" t="s">
        <v>125</v>
      </c>
      <c r="Z3293" t="str">
        <f>IFERROR(MID(AA3293,FIND("-",H3293,1)+1,20),_xlfn.IFNA(VLOOKUP(F3293&amp;"-"&amp;AA3293,Ref_Kontak!$A:$E,4,FALSE),Ref_Kontak!$H$2))</f>
        <v>628999007703</v>
      </c>
      <c r="AA3293" t="str">
        <f t="shared" si="510"/>
        <v/>
      </c>
      <c r="AB3293" t="str">
        <f t="shared" si="511"/>
        <v/>
      </c>
      <c r="AC3293" t="str">
        <f t="shared" si="512"/>
        <v>628999007703</v>
      </c>
      <c r="AD3293" t="str">
        <f t="shared" si="513"/>
        <v>Halo+,+Visual+AI+5S+mendeteksi+Violation%3A+METALDET1-LINE+14</v>
      </c>
      <c r="AE3293" t="str">
        <f t="shared" si="514"/>
        <v>https://web.whatsapp.com/send/?phone=628999007703&amp;text=Halo+,+Visual+AI+5S+mendeteksi+Violation%3A+METALDET1-LINE+14&amp;type=phone_number&amp;app_absent=0</v>
      </c>
      <c r="AF3293" t="b">
        <f>IF(ISNA(VLOOKUP(D3293&amp;"-"&amp;AB3293, Ref_Kontak!$A:$E, 4, FALSE)), FALSE, TRUE)</f>
        <v>0</v>
      </c>
      <c r="AG3293" t="str">
        <f>_xlfn.IFNA(VLOOKUP(Z3293,Ref_Kontak!H:H,1,FALSE),"FALSE")</f>
        <v>628999007703</v>
      </c>
      <c r="AH3293" t="str">
        <f t="shared" si="515"/>
        <v>METALDET1-LINE 14</v>
      </c>
      <c r="AI3293">
        <f>IF(I3293="violation",COUNTIF($AH$1:AH3293,AH3293),0)</f>
        <v>330</v>
      </c>
      <c r="AJ3293" t="str">
        <f t="shared" si="516"/>
        <v>violation-METALDET1</v>
      </c>
      <c r="AK3293">
        <f>IF(I3293="violation",COUNTIF($AJ$1:AJ3293,AJ3293),FALSE)</f>
        <v>2808</v>
      </c>
      <c r="AL3293">
        <f t="shared" si="517"/>
        <v>0</v>
      </c>
      <c r="AM3293">
        <f t="shared" si="518"/>
        <v>3</v>
      </c>
      <c r="AN3293" t="str">
        <f t="shared" si="519"/>
        <v>ALERT! 3 Violation founded @METALDET1</v>
      </c>
    </row>
    <row r="3294" spans="1:40">
      <c r="A3294" t="s">
        <v>120</v>
      </c>
      <c r="B3294" t="s">
        <v>121</v>
      </c>
      <c r="C3294" t="s">
        <v>1675</v>
      </c>
      <c r="D3294" t="s">
        <v>129</v>
      </c>
      <c r="E3294">
        <v>1</v>
      </c>
      <c r="G3294" t="s">
        <v>130</v>
      </c>
      <c r="I3294" t="s">
        <v>125</v>
      </c>
      <c r="Z3294" t="str">
        <f>IFERROR(MID(AA3294,FIND("-",H3294,1)+1,20),_xlfn.IFNA(VLOOKUP(F3294&amp;"-"&amp;AA3294,Ref_Kontak!$A:$E,4,FALSE),Ref_Kontak!$H$2))</f>
        <v>628999007703</v>
      </c>
      <c r="AA3294" t="str">
        <f t="shared" si="510"/>
        <v/>
      </c>
      <c r="AB3294" t="str">
        <f t="shared" si="511"/>
        <v/>
      </c>
      <c r="AC3294" t="str">
        <f t="shared" si="512"/>
        <v>628999007703</v>
      </c>
      <c r="AD3294" t="str">
        <f t="shared" si="513"/>
        <v>Halo+,+Visual+AI+5S+mendeteksi+Violation%3A+METALDET1-LINE+8</v>
      </c>
      <c r="AE3294" t="str">
        <f t="shared" si="514"/>
        <v>https://web.whatsapp.com/send/?phone=628999007703&amp;text=Halo+,+Visual+AI+5S+mendeteksi+Violation%3A+METALDET1-LINE+8&amp;type=phone_number&amp;app_absent=0</v>
      </c>
      <c r="AF3294" t="b">
        <f>IF(ISNA(VLOOKUP(D3294&amp;"-"&amp;AB3294, Ref_Kontak!$A:$E, 4, FALSE)), FALSE, TRUE)</f>
        <v>0</v>
      </c>
      <c r="AG3294" t="str">
        <f>_xlfn.IFNA(VLOOKUP(Z3294,Ref_Kontak!H:H,1,FALSE),"FALSE")</f>
        <v>628999007703</v>
      </c>
      <c r="AH3294" t="str">
        <f t="shared" si="515"/>
        <v>METALDET1-LINE 8</v>
      </c>
      <c r="AI3294">
        <f>IF(I3294="violation",COUNTIF($AH$1:AH3294,AH3294),0)</f>
        <v>1337</v>
      </c>
      <c r="AJ3294" t="str">
        <f t="shared" si="516"/>
        <v>violation-METALDET1</v>
      </c>
      <c r="AK3294">
        <f>IF(I3294="violation",COUNTIF($AJ$1:AJ3294,AJ3294),FALSE)</f>
        <v>2809</v>
      </c>
      <c r="AL3294">
        <f t="shared" si="517"/>
        <v>0</v>
      </c>
      <c r="AM3294">
        <f t="shared" si="518"/>
        <v>3</v>
      </c>
      <c r="AN3294" t="str">
        <f t="shared" si="519"/>
        <v>ALERT! 3 Violation founded @METALDET1</v>
      </c>
    </row>
    <row r="3295" spans="1:40">
      <c r="A3295" t="s">
        <v>120</v>
      </c>
      <c r="B3295" t="s">
        <v>121</v>
      </c>
      <c r="C3295" t="s">
        <v>1676</v>
      </c>
      <c r="D3295" t="s">
        <v>589</v>
      </c>
      <c r="E3295">
        <v>1</v>
      </c>
      <c r="G3295" t="s">
        <v>130</v>
      </c>
      <c r="I3295" t="s">
        <v>125</v>
      </c>
      <c r="Z3295" t="str">
        <f>IFERROR(MID(AA3295,FIND("-",H3295,1)+1,20),_xlfn.IFNA(VLOOKUP(F3295&amp;"-"&amp;AA3295,Ref_Kontak!$A:$E,4,FALSE),Ref_Kontak!$H$2))</f>
        <v>628999007703</v>
      </c>
      <c r="AA3295" t="str">
        <f t="shared" si="510"/>
        <v/>
      </c>
      <c r="AB3295" t="str">
        <f t="shared" si="511"/>
        <v/>
      </c>
      <c r="AC3295" t="str">
        <f t="shared" si="512"/>
        <v>628999007703</v>
      </c>
      <c r="AD3295" t="str">
        <f t="shared" si="513"/>
        <v>Halo+,+Visual+AI+5S+mendeteksi+Violation%3A+METALDET1-LINE+13</v>
      </c>
      <c r="AE3295" t="str">
        <f t="shared" si="514"/>
        <v>https://web.whatsapp.com/send/?phone=628999007703&amp;text=Halo+,+Visual+AI+5S+mendeteksi+Violation%3A+METALDET1-LINE+13&amp;type=phone_number&amp;app_absent=0</v>
      </c>
      <c r="AF3295" t="b">
        <f>IF(ISNA(VLOOKUP(D3295&amp;"-"&amp;AB3295, Ref_Kontak!$A:$E, 4, FALSE)), FALSE, TRUE)</f>
        <v>0</v>
      </c>
      <c r="AG3295" t="str">
        <f>_xlfn.IFNA(VLOOKUP(Z3295,Ref_Kontak!H:H,1,FALSE),"FALSE")</f>
        <v>628999007703</v>
      </c>
      <c r="AH3295" t="str">
        <f t="shared" si="515"/>
        <v>METALDET1-LINE 13</v>
      </c>
      <c r="AI3295">
        <f>IF(I3295="violation",COUNTIF($AH$1:AH3295,AH3295),0)</f>
        <v>1144</v>
      </c>
      <c r="AJ3295" t="str">
        <f t="shared" si="516"/>
        <v>violation-METALDET1</v>
      </c>
      <c r="AK3295">
        <f>IF(I3295="violation",COUNTIF($AJ$1:AJ3295,AJ3295),FALSE)</f>
        <v>2810</v>
      </c>
      <c r="AL3295">
        <f t="shared" si="517"/>
        <v>0</v>
      </c>
      <c r="AM3295">
        <f t="shared" si="518"/>
        <v>3</v>
      </c>
      <c r="AN3295" t="str">
        <f t="shared" si="519"/>
        <v>ALERT! 3 Violation founded @METALDET1</v>
      </c>
    </row>
    <row r="3296" spans="1:40">
      <c r="A3296" t="s">
        <v>120</v>
      </c>
      <c r="B3296" t="s">
        <v>121</v>
      </c>
      <c r="C3296" t="s">
        <v>1676</v>
      </c>
      <c r="D3296" t="s">
        <v>129</v>
      </c>
      <c r="E3296">
        <v>1</v>
      </c>
      <c r="G3296" t="s">
        <v>130</v>
      </c>
      <c r="I3296" t="s">
        <v>125</v>
      </c>
      <c r="Z3296" t="str">
        <f>IFERROR(MID(AA3296,FIND("-",H3296,1)+1,20),_xlfn.IFNA(VLOOKUP(F3296&amp;"-"&amp;AA3296,Ref_Kontak!$A:$E,4,FALSE),Ref_Kontak!$H$2))</f>
        <v>628999007703</v>
      </c>
      <c r="AA3296" t="str">
        <f t="shared" si="510"/>
        <v/>
      </c>
      <c r="AB3296" t="str">
        <f t="shared" si="511"/>
        <v/>
      </c>
      <c r="AC3296" t="str">
        <f t="shared" si="512"/>
        <v>628999007703</v>
      </c>
      <c r="AD3296" t="str">
        <f t="shared" si="513"/>
        <v>Halo+,+Visual+AI+5S+mendeteksi+Violation%3A+METALDET1-LINE+8</v>
      </c>
      <c r="AE3296" t="str">
        <f t="shared" si="514"/>
        <v>https://web.whatsapp.com/send/?phone=628999007703&amp;text=Halo+,+Visual+AI+5S+mendeteksi+Violation%3A+METALDET1-LINE+8&amp;type=phone_number&amp;app_absent=0</v>
      </c>
      <c r="AF3296" t="b">
        <f>IF(ISNA(VLOOKUP(D3296&amp;"-"&amp;AB3296, Ref_Kontak!$A:$E, 4, FALSE)), FALSE, TRUE)</f>
        <v>0</v>
      </c>
      <c r="AG3296" t="str">
        <f>_xlfn.IFNA(VLOOKUP(Z3296,Ref_Kontak!H:H,1,FALSE),"FALSE")</f>
        <v>628999007703</v>
      </c>
      <c r="AH3296" t="str">
        <f t="shared" si="515"/>
        <v>METALDET1-LINE 8</v>
      </c>
      <c r="AI3296">
        <f>IF(I3296="violation",COUNTIF($AH$1:AH3296,AH3296),0)</f>
        <v>1338</v>
      </c>
      <c r="AJ3296" t="str">
        <f t="shared" si="516"/>
        <v>violation-METALDET1</v>
      </c>
      <c r="AK3296">
        <f>IF(I3296="violation",COUNTIF($AJ$1:AJ3296,AJ3296),FALSE)</f>
        <v>2811</v>
      </c>
      <c r="AL3296">
        <f t="shared" si="517"/>
        <v>0</v>
      </c>
      <c r="AM3296">
        <f t="shared" si="518"/>
        <v>3</v>
      </c>
      <c r="AN3296" t="str">
        <f t="shared" si="519"/>
        <v>ALERT! 3 Violation founded @METALDET1</v>
      </c>
    </row>
    <row r="3297" spans="1:40">
      <c r="A3297" t="s">
        <v>120</v>
      </c>
      <c r="B3297" t="s">
        <v>121</v>
      </c>
      <c r="C3297" t="s">
        <v>1676</v>
      </c>
      <c r="D3297" t="s">
        <v>52</v>
      </c>
      <c r="E3297">
        <v>1</v>
      </c>
      <c r="G3297" t="s">
        <v>130</v>
      </c>
      <c r="I3297" t="s">
        <v>125</v>
      </c>
      <c r="Z3297" t="str">
        <f>IFERROR(MID(AA3297,FIND("-",H3297,1)+1,20),_xlfn.IFNA(VLOOKUP(F3297&amp;"-"&amp;AA3297,Ref_Kontak!$A:$E,4,FALSE),Ref_Kontak!$H$2))</f>
        <v>628999007703</v>
      </c>
      <c r="AA3297" t="str">
        <f t="shared" si="510"/>
        <v/>
      </c>
      <c r="AB3297" t="str">
        <f t="shared" si="511"/>
        <v/>
      </c>
      <c r="AC3297" t="str">
        <f t="shared" si="512"/>
        <v>628999007703</v>
      </c>
      <c r="AD3297" t="str">
        <f t="shared" si="513"/>
        <v>Halo+,+Visual+AI+5S+mendeteksi+Violation%3A+METALDET1-LINE+14</v>
      </c>
      <c r="AE3297" t="str">
        <f t="shared" si="514"/>
        <v>https://web.whatsapp.com/send/?phone=628999007703&amp;text=Halo+,+Visual+AI+5S+mendeteksi+Violation%3A+METALDET1-LINE+14&amp;type=phone_number&amp;app_absent=0</v>
      </c>
      <c r="AF3297" t="b">
        <f>IF(ISNA(VLOOKUP(D3297&amp;"-"&amp;AB3297, Ref_Kontak!$A:$E, 4, FALSE)), FALSE, TRUE)</f>
        <v>0</v>
      </c>
      <c r="AG3297" t="str">
        <f>_xlfn.IFNA(VLOOKUP(Z3297,Ref_Kontak!H:H,1,FALSE),"FALSE")</f>
        <v>628999007703</v>
      </c>
      <c r="AH3297" t="str">
        <f t="shared" si="515"/>
        <v>METALDET1-LINE 14</v>
      </c>
      <c r="AI3297">
        <f>IF(I3297="violation",COUNTIF($AH$1:AH3297,AH3297),0)</f>
        <v>331</v>
      </c>
      <c r="AJ3297" t="str">
        <f t="shared" si="516"/>
        <v>violation-METALDET1</v>
      </c>
      <c r="AK3297">
        <f>IF(I3297="violation",COUNTIF($AJ$1:AJ3297,AJ3297),FALSE)</f>
        <v>2812</v>
      </c>
      <c r="AL3297">
        <f t="shared" si="517"/>
        <v>0</v>
      </c>
      <c r="AM3297">
        <f t="shared" si="518"/>
        <v>3</v>
      </c>
      <c r="AN3297" t="str">
        <f t="shared" si="519"/>
        <v>ALERT! 3 Violation founded @METALDET1</v>
      </c>
    </row>
    <row r="3298" spans="1:40">
      <c r="A3298" t="s">
        <v>120</v>
      </c>
      <c r="B3298" t="s">
        <v>121</v>
      </c>
      <c r="C3298" t="s">
        <v>1676</v>
      </c>
      <c r="D3298" t="s">
        <v>589</v>
      </c>
      <c r="E3298">
        <v>1</v>
      </c>
      <c r="G3298" t="s">
        <v>130</v>
      </c>
      <c r="I3298" t="s">
        <v>125</v>
      </c>
      <c r="Z3298" t="str">
        <f>IFERROR(MID(AA3298,FIND("-",H3298,1)+1,20),_xlfn.IFNA(VLOOKUP(F3298&amp;"-"&amp;AA3298,Ref_Kontak!$A:$E,4,FALSE),Ref_Kontak!$H$2))</f>
        <v>628999007703</v>
      </c>
      <c r="AA3298" t="str">
        <f t="shared" si="510"/>
        <v/>
      </c>
      <c r="AB3298" t="str">
        <f t="shared" si="511"/>
        <v/>
      </c>
      <c r="AC3298" t="str">
        <f t="shared" si="512"/>
        <v>628999007703</v>
      </c>
      <c r="AD3298" t="str">
        <f t="shared" si="513"/>
        <v>Halo+,+Visual+AI+5S+mendeteksi+Violation%3A+METALDET1-LINE+13</v>
      </c>
      <c r="AE3298" t="str">
        <f t="shared" si="514"/>
        <v>https://web.whatsapp.com/send/?phone=628999007703&amp;text=Halo+,+Visual+AI+5S+mendeteksi+Violation%3A+METALDET1-LINE+13&amp;type=phone_number&amp;app_absent=0</v>
      </c>
      <c r="AF3298" t="b">
        <f>IF(ISNA(VLOOKUP(D3298&amp;"-"&amp;AB3298, Ref_Kontak!$A:$E, 4, FALSE)), FALSE, TRUE)</f>
        <v>0</v>
      </c>
      <c r="AG3298" t="str">
        <f>_xlfn.IFNA(VLOOKUP(Z3298,Ref_Kontak!H:H,1,FALSE),"FALSE")</f>
        <v>628999007703</v>
      </c>
      <c r="AH3298" t="str">
        <f t="shared" si="515"/>
        <v>METALDET1-LINE 13</v>
      </c>
      <c r="AI3298">
        <f>IF(I3298="violation",COUNTIF($AH$1:AH3298,AH3298),0)</f>
        <v>1145</v>
      </c>
      <c r="AJ3298" t="str">
        <f t="shared" si="516"/>
        <v>violation-METALDET1</v>
      </c>
      <c r="AK3298">
        <f>IF(I3298="violation",COUNTIF($AJ$1:AJ3298,AJ3298),FALSE)</f>
        <v>2813</v>
      </c>
      <c r="AL3298">
        <f t="shared" si="517"/>
        <v>0</v>
      </c>
      <c r="AM3298">
        <f t="shared" si="518"/>
        <v>3</v>
      </c>
      <c r="AN3298" t="str">
        <f t="shared" si="519"/>
        <v>ALERT! 3 Violation founded @METALDET1</v>
      </c>
    </row>
    <row r="3299" spans="1:40">
      <c r="A3299" t="s">
        <v>120</v>
      </c>
      <c r="B3299" t="s">
        <v>121</v>
      </c>
      <c r="C3299" t="s">
        <v>1676</v>
      </c>
      <c r="D3299" t="s">
        <v>52</v>
      </c>
      <c r="E3299">
        <v>1</v>
      </c>
      <c r="G3299" t="s">
        <v>130</v>
      </c>
      <c r="I3299" t="s">
        <v>125</v>
      </c>
      <c r="Z3299" t="str">
        <f>IFERROR(MID(AA3299,FIND("-",H3299,1)+1,20),_xlfn.IFNA(VLOOKUP(F3299&amp;"-"&amp;AA3299,Ref_Kontak!$A:$E,4,FALSE),Ref_Kontak!$H$2))</f>
        <v>628999007703</v>
      </c>
      <c r="AA3299" t="str">
        <f t="shared" si="510"/>
        <v/>
      </c>
      <c r="AB3299" t="str">
        <f t="shared" si="511"/>
        <v/>
      </c>
      <c r="AC3299" t="str">
        <f t="shared" si="512"/>
        <v>628999007703</v>
      </c>
      <c r="AD3299" t="str">
        <f t="shared" si="513"/>
        <v>Halo+,+Visual+AI+5S+mendeteksi+Violation%3A+METALDET1-LINE+14</v>
      </c>
      <c r="AE3299" t="str">
        <f t="shared" si="514"/>
        <v>https://web.whatsapp.com/send/?phone=628999007703&amp;text=Halo+,+Visual+AI+5S+mendeteksi+Violation%3A+METALDET1-LINE+14&amp;type=phone_number&amp;app_absent=0</v>
      </c>
      <c r="AF3299" t="b">
        <f>IF(ISNA(VLOOKUP(D3299&amp;"-"&amp;AB3299, Ref_Kontak!$A:$E, 4, FALSE)), FALSE, TRUE)</f>
        <v>0</v>
      </c>
      <c r="AG3299" t="str">
        <f>_xlfn.IFNA(VLOOKUP(Z3299,Ref_Kontak!H:H,1,FALSE),"FALSE")</f>
        <v>628999007703</v>
      </c>
      <c r="AH3299" t="str">
        <f t="shared" si="515"/>
        <v>METALDET1-LINE 14</v>
      </c>
      <c r="AI3299">
        <f>IF(I3299="violation",COUNTIF($AH$1:AH3299,AH3299),0)</f>
        <v>332</v>
      </c>
      <c r="AJ3299" t="str">
        <f t="shared" si="516"/>
        <v>violation-METALDET1</v>
      </c>
      <c r="AK3299">
        <f>IF(I3299="violation",COUNTIF($AJ$1:AJ3299,AJ3299),FALSE)</f>
        <v>2814</v>
      </c>
      <c r="AL3299">
        <f t="shared" si="517"/>
        <v>0</v>
      </c>
      <c r="AM3299">
        <f t="shared" si="518"/>
        <v>3</v>
      </c>
      <c r="AN3299" t="str">
        <f t="shared" si="519"/>
        <v>ALERT! 3 Violation founded @METALDET1</v>
      </c>
    </row>
    <row r="3300" spans="1:40">
      <c r="A3300" t="s">
        <v>120</v>
      </c>
      <c r="B3300" t="s">
        <v>121</v>
      </c>
      <c r="C3300" t="s">
        <v>1677</v>
      </c>
      <c r="D3300" t="s">
        <v>129</v>
      </c>
      <c r="E3300">
        <v>1</v>
      </c>
      <c r="G3300" t="s">
        <v>130</v>
      </c>
      <c r="I3300" t="s">
        <v>125</v>
      </c>
      <c r="Z3300" t="str">
        <f>IFERROR(MID(AA3300,FIND("-",H3300,1)+1,20),_xlfn.IFNA(VLOOKUP(F3300&amp;"-"&amp;AA3300,Ref_Kontak!$A:$E,4,FALSE),Ref_Kontak!$H$2))</f>
        <v>628999007703</v>
      </c>
      <c r="AA3300" t="str">
        <f t="shared" si="510"/>
        <v/>
      </c>
      <c r="AB3300" t="str">
        <f t="shared" si="511"/>
        <v/>
      </c>
      <c r="AC3300" t="str">
        <f t="shared" si="512"/>
        <v>628999007703</v>
      </c>
      <c r="AD3300" t="str">
        <f t="shared" si="513"/>
        <v>Halo+,+Visual+AI+5S+mendeteksi+Violation%3A+METALDET1-LINE+8</v>
      </c>
      <c r="AE3300" t="str">
        <f t="shared" si="514"/>
        <v>https://web.whatsapp.com/send/?phone=628999007703&amp;text=Halo+,+Visual+AI+5S+mendeteksi+Violation%3A+METALDET1-LINE+8&amp;type=phone_number&amp;app_absent=0</v>
      </c>
      <c r="AF3300" t="b">
        <f>IF(ISNA(VLOOKUP(D3300&amp;"-"&amp;AB3300, Ref_Kontak!$A:$E, 4, FALSE)), FALSE, TRUE)</f>
        <v>0</v>
      </c>
      <c r="AG3300" t="str">
        <f>_xlfn.IFNA(VLOOKUP(Z3300,Ref_Kontak!H:H,1,FALSE),"FALSE")</f>
        <v>628999007703</v>
      </c>
      <c r="AH3300" t="str">
        <f t="shared" si="515"/>
        <v>METALDET1-LINE 8</v>
      </c>
      <c r="AI3300">
        <f>IF(I3300="violation",COUNTIF($AH$1:AH3300,AH3300),0)</f>
        <v>1339</v>
      </c>
      <c r="AJ3300" t="str">
        <f t="shared" si="516"/>
        <v>violation-METALDET1</v>
      </c>
      <c r="AK3300">
        <f>IF(I3300="violation",COUNTIF($AJ$1:AJ3300,AJ3300),FALSE)</f>
        <v>2815</v>
      </c>
      <c r="AL3300">
        <f t="shared" si="517"/>
        <v>0</v>
      </c>
      <c r="AM3300">
        <f t="shared" si="518"/>
        <v>3</v>
      </c>
      <c r="AN3300" t="str">
        <f t="shared" si="519"/>
        <v>ALERT! 3 Violation founded @METALDET1</v>
      </c>
    </row>
    <row r="3301" spans="1:40">
      <c r="A3301" t="s">
        <v>120</v>
      </c>
      <c r="B3301" t="s">
        <v>121</v>
      </c>
      <c r="C3301" t="s">
        <v>1678</v>
      </c>
      <c r="D3301" t="s">
        <v>589</v>
      </c>
      <c r="E3301">
        <v>1</v>
      </c>
      <c r="G3301" t="s">
        <v>130</v>
      </c>
      <c r="I3301" t="s">
        <v>125</v>
      </c>
      <c r="Z3301" t="str">
        <f>IFERROR(MID(AA3301,FIND("-",H3301,1)+1,20),_xlfn.IFNA(VLOOKUP(F3301&amp;"-"&amp;AA3301,Ref_Kontak!$A:$E,4,FALSE),Ref_Kontak!$H$2))</f>
        <v>628999007703</v>
      </c>
      <c r="AA3301" t="str">
        <f t="shared" si="510"/>
        <v/>
      </c>
      <c r="AB3301" t="str">
        <f t="shared" si="511"/>
        <v/>
      </c>
      <c r="AC3301" t="str">
        <f t="shared" si="512"/>
        <v>628999007703</v>
      </c>
      <c r="AD3301" t="str">
        <f t="shared" si="513"/>
        <v>Halo+,+Visual+AI+5S+mendeteksi+Violation%3A+METALDET1-LINE+13</v>
      </c>
      <c r="AE3301" t="str">
        <f t="shared" si="514"/>
        <v>https://web.whatsapp.com/send/?phone=628999007703&amp;text=Halo+,+Visual+AI+5S+mendeteksi+Violation%3A+METALDET1-LINE+13&amp;type=phone_number&amp;app_absent=0</v>
      </c>
      <c r="AF3301" t="b">
        <f>IF(ISNA(VLOOKUP(D3301&amp;"-"&amp;AB3301, Ref_Kontak!$A:$E, 4, FALSE)), FALSE, TRUE)</f>
        <v>0</v>
      </c>
      <c r="AG3301" t="str">
        <f>_xlfn.IFNA(VLOOKUP(Z3301,Ref_Kontak!H:H,1,FALSE),"FALSE")</f>
        <v>628999007703</v>
      </c>
      <c r="AH3301" t="str">
        <f t="shared" si="515"/>
        <v>METALDET1-LINE 13</v>
      </c>
      <c r="AI3301">
        <f>IF(I3301="violation",COUNTIF($AH$1:AH3301,AH3301),0)</f>
        <v>1146</v>
      </c>
      <c r="AJ3301" t="str">
        <f t="shared" si="516"/>
        <v>violation-METALDET1</v>
      </c>
      <c r="AK3301">
        <f>IF(I3301="violation",COUNTIF($AJ$1:AJ3301,AJ3301),FALSE)</f>
        <v>2816</v>
      </c>
      <c r="AL3301">
        <f t="shared" si="517"/>
        <v>0</v>
      </c>
      <c r="AM3301">
        <f t="shared" si="518"/>
        <v>3</v>
      </c>
      <c r="AN3301" t="str">
        <f t="shared" si="519"/>
        <v>ALERT! 3 Violation founded @METALDET1</v>
      </c>
    </row>
    <row r="3302" spans="1:40">
      <c r="A3302" t="s">
        <v>120</v>
      </c>
      <c r="B3302" t="s">
        <v>121</v>
      </c>
      <c r="C3302" t="s">
        <v>1678</v>
      </c>
      <c r="D3302" t="s">
        <v>129</v>
      </c>
      <c r="E3302">
        <v>1</v>
      </c>
      <c r="G3302" t="s">
        <v>130</v>
      </c>
      <c r="I3302" t="s">
        <v>125</v>
      </c>
      <c r="Z3302" t="str">
        <f>IFERROR(MID(AA3302,FIND("-",H3302,1)+1,20),_xlfn.IFNA(VLOOKUP(F3302&amp;"-"&amp;AA3302,Ref_Kontak!$A:$E,4,FALSE),Ref_Kontak!$H$2))</f>
        <v>628999007703</v>
      </c>
      <c r="AA3302" t="str">
        <f t="shared" si="510"/>
        <v/>
      </c>
      <c r="AB3302" t="str">
        <f t="shared" si="511"/>
        <v/>
      </c>
      <c r="AC3302" t="str">
        <f t="shared" si="512"/>
        <v>628999007703</v>
      </c>
      <c r="AD3302" t="str">
        <f t="shared" si="513"/>
        <v>Halo+,+Visual+AI+5S+mendeteksi+Violation%3A+METALDET1-LINE+8</v>
      </c>
      <c r="AE3302" t="str">
        <f t="shared" si="514"/>
        <v>https://web.whatsapp.com/send/?phone=628999007703&amp;text=Halo+,+Visual+AI+5S+mendeteksi+Violation%3A+METALDET1-LINE+8&amp;type=phone_number&amp;app_absent=0</v>
      </c>
      <c r="AF3302" t="b">
        <f>IF(ISNA(VLOOKUP(D3302&amp;"-"&amp;AB3302, Ref_Kontak!$A:$E, 4, FALSE)), FALSE, TRUE)</f>
        <v>0</v>
      </c>
      <c r="AG3302" t="str">
        <f>_xlfn.IFNA(VLOOKUP(Z3302,Ref_Kontak!H:H,1,FALSE),"FALSE")</f>
        <v>628999007703</v>
      </c>
      <c r="AH3302" t="str">
        <f t="shared" si="515"/>
        <v>METALDET1-LINE 8</v>
      </c>
      <c r="AI3302">
        <f>IF(I3302="violation",COUNTIF($AH$1:AH3302,AH3302),0)</f>
        <v>1340</v>
      </c>
      <c r="AJ3302" t="str">
        <f t="shared" si="516"/>
        <v>violation-METALDET1</v>
      </c>
      <c r="AK3302">
        <f>IF(I3302="violation",COUNTIF($AJ$1:AJ3302,AJ3302),FALSE)</f>
        <v>2817</v>
      </c>
      <c r="AL3302">
        <f t="shared" si="517"/>
        <v>0</v>
      </c>
      <c r="AM3302">
        <f t="shared" si="518"/>
        <v>3</v>
      </c>
      <c r="AN3302" t="str">
        <f t="shared" si="519"/>
        <v>ALERT! 3 Violation founded @METALDET1</v>
      </c>
    </row>
    <row r="3303" spans="1:40">
      <c r="A3303" t="s">
        <v>120</v>
      </c>
      <c r="B3303" t="s">
        <v>121</v>
      </c>
      <c r="C3303" t="s">
        <v>1678</v>
      </c>
      <c r="D3303" t="s">
        <v>52</v>
      </c>
      <c r="E3303">
        <v>1</v>
      </c>
      <c r="G3303" t="s">
        <v>130</v>
      </c>
      <c r="I3303" t="s">
        <v>125</v>
      </c>
      <c r="Z3303" t="str">
        <f>IFERROR(MID(AA3303,FIND("-",H3303,1)+1,20),_xlfn.IFNA(VLOOKUP(F3303&amp;"-"&amp;AA3303,Ref_Kontak!$A:$E,4,FALSE),Ref_Kontak!$H$2))</f>
        <v>628999007703</v>
      </c>
      <c r="AA3303" t="str">
        <f t="shared" si="510"/>
        <v/>
      </c>
      <c r="AB3303" t="str">
        <f t="shared" si="511"/>
        <v/>
      </c>
      <c r="AC3303" t="str">
        <f t="shared" si="512"/>
        <v>628999007703</v>
      </c>
      <c r="AD3303" t="str">
        <f t="shared" si="513"/>
        <v>Halo+,+Visual+AI+5S+mendeteksi+Violation%3A+METALDET1-LINE+14</v>
      </c>
      <c r="AE3303" t="str">
        <f t="shared" si="514"/>
        <v>https://web.whatsapp.com/send/?phone=628999007703&amp;text=Halo+,+Visual+AI+5S+mendeteksi+Violation%3A+METALDET1-LINE+14&amp;type=phone_number&amp;app_absent=0</v>
      </c>
      <c r="AF3303" t="b">
        <f>IF(ISNA(VLOOKUP(D3303&amp;"-"&amp;AB3303, Ref_Kontak!$A:$E, 4, FALSE)), FALSE, TRUE)</f>
        <v>0</v>
      </c>
      <c r="AG3303" t="str">
        <f>_xlfn.IFNA(VLOOKUP(Z3303,Ref_Kontak!H:H,1,FALSE),"FALSE")</f>
        <v>628999007703</v>
      </c>
      <c r="AH3303" t="str">
        <f t="shared" si="515"/>
        <v>METALDET1-LINE 14</v>
      </c>
      <c r="AI3303">
        <f>IF(I3303="violation",COUNTIF($AH$1:AH3303,AH3303),0)</f>
        <v>333</v>
      </c>
      <c r="AJ3303" t="str">
        <f t="shared" si="516"/>
        <v>violation-METALDET1</v>
      </c>
      <c r="AK3303">
        <f>IF(I3303="violation",COUNTIF($AJ$1:AJ3303,AJ3303),FALSE)</f>
        <v>2818</v>
      </c>
      <c r="AL3303">
        <f t="shared" si="517"/>
        <v>0</v>
      </c>
      <c r="AM3303">
        <f t="shared" si="518"/>
        <v>3</v>
      </c>
      <c r="AN3303" t="str">
        <f t="shared" si="519"/>
        <v>ALERT! 3 Violation founded @METALDET1</v>
      </c>
    </row>
    <row r="3304" spans="1:40">
      <c r="A3304" t="s">
        <v>120</v>
      </c>
      <c r="B3304" t="s">
        <v>121</v>
      </c>
      <c r="C3304" t="s">
        <v>1678</v>
      </c>
      <c r="D3304" t="s">
        <v>589</v>
      </c>
      <c r="E3304">
        <v>1</v>
      </c>
      <c r="G3304" t="s">
        <v>130</v>
      </c>
      <c r="I3304" t="s">
        <v>125</v>
      </c>
      <c r="Z3304" t="str">
        <f>IFERROR(MID(AA3304,FIND("-",H3304,1)+1,20),_xlfn.IFNA(VLOOKUP(F3304&amp;"-"&amp;AA3304,Ref_Kontak!$A:$E,4,FALSE),Ref_Kontak!$H$2))</f>
        <v>628999007703</v>
      </c>
      <c r="AA3304" t="str">
        <f t="shared" si="510"/>
        <v/>
      </c>
      <c r="AB3304" t="str">
        <f t="shared" si="511"/>
        <v/>
      </c>
      <c r="AC3304" t="str">
        <f t="shared" si="512"/>
        <v>628999007703</v>
      </c>
      <c r="AD3304" t="str">
        <f t="shared" si="513"/>
        <v>Halo+,+Visual+AI+5S+mendeteksi+Violation%3A+METALDET1-LINE+13</v>
      </c>
      <c r="AE3304" t="str">
        <f t="shared" si="514"/>
        <v>https://web.whatsapp.com/send/?phone=628999007703&amp;text=Halo+,+Visual+AI+5S+mendeteksi+Violation%3A+METALDET1-LINE+13&amp;type=phone_number&amp;app_absent=0</v>
      </c>
      <c r="AF3304" t="b">
        <f>IF(ISNA(VLOOKUP(D3304&amp;"-"&amp;AB3304, Ref_Kontak!$A:$E, 4, FALSE)), FALSE, TRUE)</f>
        <v>0</v>
      </c>
      <c r="AG3304" t="str">
        <f>_xlfn.IFNA(VLOOKUP(Z3304,Ref_Kontak!H:H,1,FALSE),"FALSE")</f>
        <v>628999007703</v>
      </c>
      <c r="AH3304" t="str">
        <f t="shared" si="515"/>
        <v>METALDET1-LINE 13</v>
      </c>
      <c r="AI3304">
        <f>IF(I3304="violation",COUNTIF($AH$1:AH3304,AH3304),0)</f>
        <v>1147</v>
      </c>
      <c r="AJ3304" t="str">
        <f t="shared" si="516"/>
        <v>violation-METALDET1</v>
      </c>
      <c r="AK3304">
        <f>IF(I3304="violation",COUNTIF($AJ$1:AJ3304,AJ3304),FALSE)</f>
        <v>2819</v>
      </c>
      <c r="AL3304">
        <f t="shared" si="517"/>
        <v>0</v>
      </c>
      <c r="AM3304">
        <f t="shared" si="518"/>
        <v>3</v>
      </c>
      <c r="AN3304" t="str">
        <f t="shared" si="519"/>
        <v>ALERT! 3 Violation founded @METALDET1</v>
      </c>
    </row>
    <row r="3305" spans="1:40">
      <c r="A3305" t="s">
        <v>120</v>
      </c>
      <c r="B3305" t="s">
        <v>121</v>
      </c>
      <c r="C3305" t="s">
        <v>1678</v>
      </c>
      <c r="D3305" t="s">
        <v>52</v>
      </c>
      <c r="E3305">
        <v>1</v>
      </c>
      <c r="G3305" t="s">
        <v>130</v>
      </c>
      <c r="I3305" t="s">
        <v>125</v>
      </c>
      <c r="Z3305" t="str">
        <f>IFERROR(MID(AA3305,FIND("-",H3305,1)+1,20),_xlfn.IFNA(VLOOKUP(F3305&amp;"-"&amp;AA3305,Ref_Kontak!$A:$E,4,FALSE),Ref_Kontak!$H$2))</f>
        <v>628999007703</v>
      </c>
      <c r="AA3305" t="str">
        <f t="shared" si="510"/>
        <v/>
      </c>
      <c r="AB3305" t="str">
        <f t="shared" si="511"/>
        <v/>
      </c>
      <c r="AC3305" t="str">
        <f t="shared" si="512"/>
        <v>628999007703</v>
      </c>
      <c r="AD3305" t="str">
        <f t="shared" si="513"/>
        <v>Halo+,+Visual+AI+5S+mendeteksi+Violation%3A+METALDET1-LINE+14</v>
      </c>
      <c r="AE3305" t="str">
        <f t="shared" si="514"/>
        <v>https://web.whatsapp.com/send/?phone=628999007703&amp;text=Halo+,+Visual+AI+5S+mendeteksi+Violation%3A+METALDET1-LINE+14&amp;type=phone_number&amp;app_absent=0</v>
      </c>
      <c r="AF3305" t="b">
        <f>IF(ISNA(VLOOKUP(D3305&amp;"-"&amp;AB3305, Ref_Kontak!$A:$E, 4, FALSE)), FALSE, TRUE)</f>
        <v>0</v>
      </c>
      <c r="AG3305" t="str">
        <f>_xlfn.IFNA(VLOOKUP(Z3305,Ref_Kontak!H:H,1,FALSE),"FALSE")</f>
        <v>628999007703</v>
      </c>
      <c r="AH3305" t="str">
        <f t="shared" si="515"/>
        <v>METALDET1-LINE 14</v>
      </c>
      <c r="AI3305">
        <f>IF(I3305="violation",COUNTIF($AH$1:AH3305,AH3305),0)</f>
        <v>334</v>
      </c>
      <c r="AJ3305" t="str">
        <f t="shared" si="516"/>
        <v>violation-METALDET1</v>
      </c>
      <c r="AK3305">
        <f>IF(I3305="violation",COUNTIF($AJ$1:AJ3305,AJ3305),FALSE)</f>
        <v>2820</v>
      </c>
      <c r="AL3305">
        <f t="shared" si="517"/>
        <v>0</v>
      </c>
      <c r="AM3305">
        <f t="shared" si="518"/>
        <v>3</v>
      </c>
      <c r="AN3305" t="str">
        <f t="shared" si="519"/>
        <v>ALERT! 3 Violation founded @METALDET1</v>
      </c>
    </row>
    <row r="3306" spans="1:40">
      <c r="A3306" t="s">
        <v>120</v>
      </c>
      <c r="B3306" t="s">
        <v>121</v>
      </c>
      <c r="C3306" t="s">
        <v>1679</v>
      </c>
      <c r="D3306" t="s">
        <v>129</v>
      </c>
      <c r="E3306">
        <v>1</v>
      </c>
      <c r="G3306" t="s">
        <v>130</v>
      </c>
      <c r="I3306" t="s">
        <v>125</v>
      </c>
      <c r="Z3306" t="str">
        <f>IFERROR(MID(AA3306,FIND("-",H3306,1)+1,20),_xlfn.IFNA(VLOOKUP(F3306&amp;"-"&amp;AA3306,Ref_Kontak!$A:$E,4,FALSE),Ref_Kontak!$H$2))</f>
        <v>628999007703</v>
      </c>
      <c r="AA3306" t="str">
        <f t="shared" si="510"/>
        <v/>
      </c>
      <c r="AB3306" t="str">
        <f t="shared" si="511"/>
        <v/>
      </c>
      <c r="AC3306" t="str">
        <f t="shared" si="512"/>
        <v>628999007703</v>
      </c>
      <c r="AD3306" t="str">
        <f t="shared" si="513"/>
        <v>Halo+,+Visual+AI+5S+mendeteksi+Violation%3A+METALDET1-LINE+8</v>
      </c>
      <c r="AE3306" t="str">
        <f t="shared" si="514"/>
        <v>https://web.whatsapp.com/send/?phone=628999007703&amp;text=Halo+,+Visual+AI+5S+mendeteksi+Violation%3A+METALDET1-LINE+8&amp;type=phone_number&amp;app_absent=0</v>
      </c>
      <c r="AF3306" t="b">
        <f>IF(ISNA(VLOOKUP(D3306&amp;"-"&amp;AB3306, Ref_Kontak!$A:$E, 4, FALSE)), FALSE, TRUE)</f>
        <v>0</v>
      </c>
      <c r="AG3306" t="str">
        <f>_xlfn.IFNA(VLOOKUP(Z3306,Ref_Kontak!H:H,1,FALSE),"FALSE")</f>
        <v>628999007703</v>
      </c>
      <c r="AH3306" t="str">
        <f t="shared" si="515"/>
        <v>METALDET1-LINE 8</v>
      </c>
      <c r="AI3306">
        <f>IF(I3306="violation",COUNTIF($AH$1:AH3306,AH3306),0)</f>
        <v>1341</v>
      </c>
      <c r="AJ3306" t="str">
        <f t="shared" si="516"/>
        <v>violation-METALDET1</v>
      </c>
      <c r="AK3306">
        <f>IF(I3306="violation",COUNTIF($AJ$1:AJ3306,AJ3306),FALSE)</f>
        <v>2821</v>
      </c>
      <c r="AL3306">
        <f t="shared" si="517"/>
        <v>0</v>
      </c>
      <c r="AM3306">
        <f t="shared" si="518"/>
        <v>3</v>
      </c>
      <c r="AN3306" t="str">
        <f t="shared" si="519"/>
        <v>ALERT! 3 Violation founded @METALDET1</v>
      </c>
    </row>
    <row r="3307" spans="1:40">
      <c r="A3307" t="s">
        <v>120</v>
      </c>
      <c r="B3307" t="s">
        <v>121</v>
      </c>
      <c r="C3307" t="s">
        <v>1679</v>
      </c>
      <c r="D3307" t="s">
        <v>589</v>
      </c>
      <c r="E3307">
        <v>1</v>
      </c>
      <c r="G3307" t="s">
        <v>130</v>
      </c>
      <c r="I3307" t="s">
        <v>125</v>
      </c>
      <c r="Z3307" t="str">
        <f>IFERROR(MID(AA3307,FIND("-",H3307,1)+1,20),_xlfn.IFNA(VLOOKUP(F3307&amp;"-"&amp;AA3307,Ref_Kontak!$A:$E,4,FALSE),Ref_Kontak!$H$2))</f>
        <v>628999007703</v>
      </c>
      <c r="AA3307" t="str">
        <f t="shared" si="510"/>
        <v/>
      </c>
      <c r="AB3307" t="str">
        <f t="shared" si="511"/>
        <v/>
      </c>
      <c r="AC3307" t="str">
        <f t="shared" si="512"/>
        <v>628999007703</v>
      </c>
      <c r="AD3307" t="str">
        <f t="shared" si="513"/>
        <v>Halo+,+Visual+AI+5S+mendeteksi+Violation%3A+METALDET1-LINE+13</v>
      </c>
      <c r="AE3307" t="str">
        <f t="shared" si="514"/>
        <v>https://web.whatsapp.com/send/?phone=628999007703&amp;text=Halo+,+Visual+AI+5S+mendeteksi+Violation%3A+METALDET1-LINE+13&amp;type=phone_number&amp;app_absent=0</v>
      </c>
      <c r="AF3307" t="b">
        <f>IF(ISNA(VLOOKUP(D3307&amp;"-"&amp;AB3307, Ref_Kontak!$A:$E, 4, FALSE)), FALSE, TRUE)</f>
        <v>0</v>
      </c>
      <c r="AG3307" t="str">
        <f>_xlfn.IFNA(VLOOKUP(Z3307,Ref_Kontak!H:H,1,FALSE),"FALSE")</f>
        <v>628999007703</v>
      </c>
      <c r="AH3307" t="str">
        <f t="shared" si="515"/>
        <v>METALDET1-LINE 13</v>
      </c>
      <c r="AI3307">
        <f>IF(I3307="violation",COUNTIF($AH$1:AH3307,AH3307),0)</f>
        <v>1148</v>
      </c>
      <c r="AJ3307" t="str">
        <f t="shared" si="516"/>
        <v>violation-METALDET1</v>
      </c>
      <c r="AK3307">
        <f>IF(I3307="violation",COUNTIF($AJ$1:AJ3307,AJ3307),FALSE)</f>
        <v>2822</v>
      </c>
      <c r="AL3307">
        <f t="shared" si="517"/>
        <v>0</v>
      </c>
      <c r="AM3307">
        <f t="shared" si="518"/>
        <v>3</v>
      </c>
      <c r="AN3307" t="str">
        <f t="shared" si="519"/>
        <v>ALERT! 3 Violation founded @METALDET1</v>
      </c>
    </row>
    <row r="3308" spans="1:40">
      <c r="A3308" t="s">
        <v>120</v>
      </c>
      <c r="B3308" t="s">
        <v>121</v>
      </c>
      <c r="C3308" t="s">
        <v>1679</v>
      </c>
      <c r="D3308" t="s">
        <v>52</v>
      </c>
      <c r="E3308">
        <v>1</v>
      </c>
      <c r="G3308" t="s">
        <v>130</v>
      </c>
      <c r="I3308" t="s">
        <v>125</v>
      </c>
      <c r="Z3308" t="str">
        <f>IFERROR(MID(AA3308,FIND("-",H3308,1)+1,20),_xlfn.IFNA(VLOOKUP(F3308&amp;"-"&amp;AA3308,Ref_Kontak!$A:$E,4,FALSE),Ref_Kontak!$H$2))</f>
        <v>628999007703</v>
      </c>
      <c r="AA3308" t="str">
        <f t="shared" si="510"/>
        <v/>
      </c>
      <c r="AB3308" t="str">
        <f t="shared" si="511"/>
        <v/>
      </c>
      <c r="AC3308" t="str">
        <f t="shared" si="512"/>
        <v>628999007703</v>
      </c>
      <c r="AD3308" t="str">
        <f t="shared" si="513"/>
        <v>Halo+,+Visual+AI+5S+mendeteksi+Violation%3A+METALDET1-LINE+14</v>
      </c>
      <c r="AE3308" t="str">
        <f t="shared" si="514"/>
        <v>https://web.whatsapp.com/send/?phone=628999007703&amp;text=Halo+,+Visual+AI+5S+mendeteksi+Violation%3A+METALDET1-LINE+14&amp;type=phone_number&amp;app_absent=0</v>
      </c>
      <c r="AF3308" t="b">
        <f>IF(ISNA(VLOOKUP(D3308&amp;"-"&amp;AB3308, Ref_Kontak!$A:$E, 4, FALSE)), FALSE, TRUE)</f>
        <v>0</v>
      </c>
      <c r="AG3308" t="str">
        <f>_xlfn.IFNA(VLOOKUP(Z3308,Ref_Kontak!H:H,1,FALSE),"FALSE")</f>
        <v>628999007703</v>
      </c>
      <c r="AH3308" t="str">
        <f t="shared" si="515"/>
        <v>METALDET1-LINE 14</v>
      </c>
      <c r="AI3308">
        <f>IF(I3308="violation",COUNTIF($AH$1:AH3308,AH3308),0)</f>
        <v>335</v>
      </c>
      <c r="AJ3308" t="str">
        <f t="shared" si="516"/>
        <v>violation-METALDET1</v>
      </c>
      <c r="AK3308">
        <f>IF(I3308="violation",COUNTIF($AJ$1:AJ3308,AJ3308),FALSE)</f>
        <v>2823</v>
      </c>
      <c r="AL3308">
        <f t="shared" si="517"/>
        <v>0</v>
      </c>
      <c r="AM3308">
        <f t="shared" si="518"/>
        <v>3</v>
      </c>
      <c r="AN3308" t="str">
        <f t="shared" si="519"/>
        <v>ALERT! 3 Violation founded @METALDET1</v>
      </c>
    </row>
    <row r="3309" spans="1:40">
      <c r="A3309" t="s">
        <v>120</v>
      </c>
      <c r="B3309" t="s">
        <v>121</v>
      </c>
      <c r="C3309" t="s">
        <v>1680</v>
      </c>
      <c r="D3309" t="s">
        <v>129</v>
      </c>
      <c r="E3309">
        <v>1</v>
      </c>
      <c r="G3309" t="s">
        <v>130</v>
      </c>
      <c r="I3309" t="s">
        <v>125</v>
      </c>
      <c r="Z3309" t="str">
        <f>IFERROR(MID(AA3309,FIND("-",H3309,1)+1,20),_xlfn.IFNA(VLOOKUP(F3309&amp;"-"&amp;AA3309,Ref_Kontak!$A:$E,4,FALSE),Ref_Kontak!$H$2))</f>
        <v>628999007703</v>
      </c>
      <c r="AA3309" t="str">
        <f t="shared" si="510"/>
        <v/>
      </c>
      <c r="AB3309" t="str">
        <f t="shared" si="511"/>
        <v/>
      </c>
      <c r="AC3309" t="str">
        <f t="shared" si="512"/>
        <v>628999007703</v>
      </c>
      <c r="AD3309" t="str">
        <f t="shared" si="513"/>
        <v>Halo+,+Visual+AI+5S+mendeteksi+Violation%3A+METALDET1-LINE+8</v>
      </c>
      <c r="AE3309" t="str">
        <f t="shared" si="514"/>
        <v>https://web.whatsapp.com/send/?phone=628999007703&amp;text=Halo+,+Visual+AI+5S+mendeteksi+Violation%3A+METALDET1-LINE+8&amp;type=phone_number&amp;app_absent=0</v>
      </c>
      <c r="AF3309" t="b">
        <f>IF(ISNA(VLOOKUP(D3309&amp;"-"&amp;AB3309, Ref_Kontak!$A:$E, 4, FALSE)), FALSE, TRUE)</f>
        <v>0</v>
      </c>
      <c r="AG3309" t="str">
        <f>_xlfn.IFNA(VLOOKUP(Z3309,Ref_Kontak!H:H,1,FALSE),"FALSE")</f>
        <v>628999007703</v>
      </c>
      <c r="AH3309" t="str">
        <f t="shared" si="515"/>
        <v>METALDET1-LINE 8</v>
      </c>
      <c r="AI3309">
        <f>IF(I3309="violation",COUNTIF($AH$1:AH3309,AH3309),0)</f>
        <v>1342</v>
      </c>
      <c r="AJ3309" t="str">
        <f t="shared" si="516"/>
        <v>violation-METALDET1</v>
      </c>
      <c r="AK3309">
        <f>IF(I3309="violation",COUNTIF($AJ$1:AJ3309,AJ3309),FALSE)</f>
        <v>2824</v>
      </c>
      <c r="AL3309">
        <f t="shared" si="517"/>
        <v>0</v>
      </c>
      <c r="AM3309">
        <f t="shared" si="518"/>
        <v>3</v>
      </c>
      <c r="AN3309" t="str">
        <f t="shared" si="519"/>
        <v>ALERT! 3 Violation founded @METALDET1</v>
      </c>
    </row>
    <row r="3310" spans="1:40">
      <c r="A3310" t="s">
        <v>120</v>
      </c>
      <c r="B3310" t="s">
        <v>121</v>
      </c>
      <c r="C3310" t="s">
        <v>1681</v>
      </c>
      <c r="D3310" t="s">
        <v>589</v>
      </c>
      <c r="E3310">
        <v>1</v>
      </c>
      <c r="G3310" t="s">
        <v>130</v>
      </c>
      <c r="I3310" t="s">
        <v>125</v>
      </c>
      <c r="Z3310" t="str">
        <f>IFERROR(MID(AA3310,FIND("-",H3310,1)+1,20),_xlfn.IFNA(VLOOKUP(F3310&amp;"-"&amp;AA3310,Ref_Kontak!$A:$E,4,FALSE),Ref_Kontak!$H$2))</f>
        <v>628999007703</v>
      </c>
      <c r="AA3310" t="str">
        <f t="shared" si="510"/>
        <v/>
      </c>
      <c r="AB3310" t="str">
        <f t="shared" si="511"/>
        <v/>
      </c>
      <c r="AC3310" t="str">
        <f t="shared" si="512"/>
        <v>628999007703</v>
      </c>
      <c r="AD3310" t="str">
        <f t="shared" si="513"/>
        <v>Halo+,+Visual+AI+5S+mendeteksi+Violation%3A+METALDET1-LINE+13</v>
      </c>
      <c r="AE3310" t="str">
        <f t="shared" si="514"/>
        <v>https://web.whatsapp.com/send/?phone=628999007703&amp;text=Halo+,+Visual+AI+5S+mendeteksi+Violation%3A+METALDET1-LINE+13&amp;type=phone_number&amp;app_absent=0</v>
      </c>
      <c r="AF3310" t="b">
        <f>IF(ISNA(VLOOKUP(D3310&amp;"-"&amp;AB3310, Ref_Kontak!$A:$E, 4, FALSE)), FALSE, TRUE)</f>
        <v>0</v>
      </c>
      <c r="AG3310" t="str">
        <f>_xlfn.IFNA(VLOOKUP(Z3310,Ref_Kontak!H:H,1,FALSE),"FALSE")</f>
        <v>628999007703</v>
      </c>
      <c r="AH3310" t="str">
        <f t="shared" si="515"/>
        <v>METALDET1-LINE 13</v>
      </c>
      <c r="AI3310">
        <f>IF(I3310="violation",COUNTIF($AH$1:AH3310,AH3310),0)</f>
        <v>1149</v>
      </c>
      <c r="AJ3310" t="str">
        <f t="shared" si="516"/>
        <v>violation-METALDET1</v>
      </c>
      <c r="AK3310">
        <f>IF(I3310="violation",COUNTIF($AJ$1:AJ3310,AJ3310),FALSE)</f>
        <v>2825</v>
      </c>
      <c r="AL3310">
        <f t="shared" si="517"/>
        <v>0</v>
      </c>
      <c r="AM3310">
        <f t="shared" si="518"/>
        <v>3</v>
      </c>
      <c r="AN3310" t="str">
        <f t="shared" si="519"/>
        <v>ALERT! 3 Violation founded @METALDET1</v>
      </c>
    </row>
    <row r="3311" spans="1:40">
      <c r="A3311" t="s">
        <v>120</v>
      </c>
      <c r="B3311" t="s">
        <v>121</v>
      </c>
      <c r="C3311" t="s">
        <v>1681</v>
      </c>
      <c r="D3311" t="s">
        <v>129</v>
      </c>
      <c r="E3311">
        <v>1</v>
      </c>
      <c r="G3311" t="s">
        <v>130</v>
      </c>
      <c r="I3311" t="s">
        <v>125</v>
      </c>
      <c r="Z3311" t="str">
        <f>IFERROR(MID(AA3311,FIND("-",H3311,1)+1,20),_xlfn.IFNA(VLOOKUP(F3311&amp;"-"&amp;AA3311,Ref_Kontak!$A:$E,4,FALSE),Ref_Kontak!$H$2))</f>
        <v>628999007703</v>
      </c>
      <c r="AA3311" t="str">
        <f t="shared" si="510"/>
        <v/>
      </c>
      <c r="AB3311" t="str">
        <f t="shared" si="511"/>
        <v/>
      </c>
      <c r="AC3311" t="str">
        <f t="shared" si="512"/>
        <v>628999007703</v>
      </c>
      <c r="AD3311" t="str">
        <f t="shared" si="513"/>
        <v>Halo+,+Visual+AI+5S+mendeteksi+Violation%3A+METALDET1-LINE+8</v>
      </c>
      <c r="AE3311" t="str">
        <f t="shared" si="514"/>
        <v>https://web.whatsapp.com/send/?phone=628999007703&amp;text=Halo+,+Visual+AI+5S+mendeteksi+Violation%3A+METALDET1-LINE+8&amp;type=phone_number&amp;app_absent=0</v>
      </c>
      <c r="AF3311" t="b">
        <f>IF(ISNA(VLOOKUP(D3311&amp;"-"&amp;AB3311, Ref_Kontak!$A:$E, 4, FALSE)), FALSE, TRUE)</f>
        <v>0</v>
      </c>
      <c r="AG3311" t="str">
        <f>_xlfn.IFNA(VLOOKUP(Z3311,Ref_Kontak!H:H,1,FALSE),"FALSE")</f>
        <v>628999007703</v>
      </c>
      <c r="AH3311" t="str">
        <f t="shared" si="515"/>
        <v>METALDET1-LINE 8</v>
      </c>
      <c r="AI3311">
        <f>IF(I3311="violation",COUNTIF($AH$1:AH3311,AH3311),0)</f>
        <v>1343</v>
      </c>
      <c r="AJ3311" t="str">
        <f t="shared" si="516"/>
        <v>violation-METALDET1</v>
      </c>
      <c r="AK3311">
        <f>IF(I3311="violation",COUNTIF($AJ$1:AJ3311,AJ3311),FALSE)</f>
        <v>2826</v>
      </c>
      <c r="AL3311">
        <f t="shared" si="517"/>
        <v>0</v>
      </c>
      <c r="AM3311">
        <f t="shared" si="518"/>
        <v>3</v>
      </c>
      <c r="AN3311" t="str">
        <f t="shared" si="519"/>
        <v>ALERT! 3 Violation founded @METALDET1</v>
      </c>
    </row>
    <row r="3312" spans="1:40">
      <c r="A3312" t="s">
        <v>120</v>
      </c>
      <c r="B3312" t="s">
        <v>121</v>
      </c>
      <c r="C3312" t="s">
        <v>1681</v>
      </c>
      <c r="D3312" t="s">
        <v>52</v>
      </c>
      <c r="E3312">
        <v>1</v>
      </c>
      <c r="G3312" t="s">
        <v>130</v>
      </c>
      <c r="I3312" t="s">
        <v>125</v>
      </c>
      <c r="Z3312" t="str">
        <f>IFERROR(MID(AA3312,FIND("-",H3312,1)+1,20),_xlfn.IFNA(VLOOKUP(F3312&amp;"-"&amp;AA3312,Ref_Kontak!$A:$E,4,FALSE),Ref_Kontak!$H$2))</f>
        <v>628999007703</v>
      </c>
      <c r="AA3312" t="str">
        <f t="shared" si="510"/>
        <v/>
      </c>
      <c r="AB3312" t="str">
        <f t="shared" si="511"/>
        <v/>
      </c>
      <c r="AC3312" t="str">
        <f t="shared" si="512"/>
        <v>628999007703</v>
      </c>
      <c r="AD3312" t="str">
        <f t="shared" si="513"/>
        <v>Halo+,+Visual+AI+5S+mendeteksi+Violation%3A+METALDET1-LINE+14</v>
      </c>
      <c r="AE3312" t="str">
        <f t="shared" si="514"/>
        <v>https://web.whatsapp.com/send/?phone=628999007703&amp;text=Halo+,+Visual+AI+5S+mendeteksi+Violation%3A+METALDET1-LINE+14&amp;type=phone_number&amp;app_absent=0</v>
      </c>
      <c r="AF3312" t="b">
        <f>IF(ISNA(VLOOKUP(D3312&amp;"-"&amp;AB3312, Ref_Kontak!$A:$E, 4, FALSE)), FALSE, TRUE)</f>
        <v>0</v>
      </c>
      <c r="AG3312" t="str">
        <f>_xlfn.IFNA(VLOOKUP(Z3312,Ref_Kontak!H:H,1,FALSE),"FALSE")</f>
        <v>628999007703</v>
      </c>
      <c r="AH3312" t="str">
        <f t="shared" si="515"/>
        <v>METALDET1-LINE 14</v>
      </c>
      <c r="AI3312">
        <f>IF(I3312="violation",COUNTIF($AH$1:AH3312,AH3312),0)</f>
        <v>336</v>
      </c>
      <c r="AJ3312" t="str">
        <f t="shared" si="516"/>
        <v>violation-METALDET1</v>
      </c>
      <c r="AK3312">
        <f>IF(I3312="violation",COUNTIF($AJ$1:AJ3312,AJ3312),FALSE)</f>
        <v>2827</v>
      </c>
      <c r="AL3312">
        <f t="shared" si="517"/>
        <v>0</v>
      </c>
      <c r="AM3312">
        <f t="shared" si="518"/>
        <v>3</v>
      </c>
      <c r="AN3312" t="str">
        <f t="shared" si="519"/>
        <v>ALERT! 3 Violation founded @METALDET1</v>
      </c>
    </row>
    <row r="3313" spans="1:40">
      <c r="A3313" t="s">
        <v>120</v>
      </c>
      <c r="B3313" t="s">
        <v>121</v>
      </c>
      <c r="C3313" t="s">
        <v>1681</v>
      </c>
      <c r="D3313" t="s">
        <v>589</v>
      </c>
      <c r="E3313">
        <v>1</v>
      </c>
      <c r="G3313" t="s">
        <v>130</v>
      </c>
      <c r="I3313" t="s">
        <v>125</v>
      </c>
      <c r="Z3313" t="str">
        <f>IFERROR(MID(AA3313,FIND("-",H3313,1)+1,20),_xlfn.IFNA(VLOOKUP(F3313&amp;"-"&amp;AA3313,Ref_Kontak!$A:$E,4,FALSE),Ref_Kontak!$H$2))</f>
        <v>628999007703</v>
      </c>
      <c r="AA3313" t="str">
        <f t="shared" si="510"/>
        <v/>
      </c>
      <c r="AB3313" t="str">
        <f t="shared" si="511"/>
        <v/>
      </c>
      <c r="AC3313" t="str">
        <f t="shared" si="512"/>
        <v>628999007703</v>
      </c>
      <c r="AD3313" t="str">
        <f t="shared" si="513"/>
        <v>Halo+,+Visual+AI+5S+mendeteksi+Violation%3A+METALDET1-LINE+13</v>
      </c>
      <c r="AE3313" t="str">
        <f t="shared" si="514"/>
        <v>https://web.whatsapp.com/send/?phone=628999007703&amp;text=Halo+,+Visual+AI+5S+mendeteksi+Violation%3A+METALDET1-LINE+13&amp;type=phone_number&amp;app_absent=0</v>
      </c>
      <c r="AF3313" t="b">
        <f>IF(ISNA(VLOOKUP(D3313&amp;"-"&amp;AB3313, Ref_Kontak!$A:$E, 4, FALSE)), FALSE, TRUE)</f>
        <v>0</v>
      </c>
      <c r="AG3313" t="str">
        <f>_xlfn.IFNA(VLOOKUP(Z3313,Ref_Kontak!H:H,1,FALSE),"FALSE")</f>
        <v>628999007703</v>
      </c>
      <c r="AH3313" t="str">
        <f t="shared" si="515"/>
        <v>METALDET1-LINE 13</v>
      </c>
      <c r="AI3313">
        <f>IF(I3313="violation",COUNTIF($AH$1:AH3313,AH3313),0)</f>
        <v>1150</v>
      </c>
      <c r="AJ3313" t="str">
        <f t="shared" si="516"/>
        <v>violation-METALDET1</v>
      </c>
      <c r="AK3313">
        <f>IF(I3313="violation",COUNTIF($AJ$1:AJ3313,AJ3313),FALSE)</f>
        <v>2828</v>
      </c>
      <c r="AL3313">
        <f t="shared" si="517"/>
        <v>0</v>
      </c>
      <c r="AM3313">
        <f t="shared" si="518"/>
        <v>3</v>
      </c>
      <c r="AN3313" t="str">
        <f t="shared" si="519"/>
        <v>ALERT! 3 Violation founded @METALDET1</v>
      </c>
    </row>
    <row r="3314" spans="1:40">
      <c r="A3314" t="s">
        <v>120</v>
      </c>
      <c r="B3314" t="s">
        <v>121</v>
      </c>
      <c r="C3314" t="s">
        <v>1681</v>
      </c>
      <c r="D3314" t="s">
        <v>52</v>
      </c>
      <c r="E3314">
        <v>1</v>
      </c>
      <c r="G3314" t="s">
        <v>130</v>
      </c>
      <c r="I3314" t="s">
        <v>125</v>
      </c>
      <c r="Z3314" t="str">
        <f>IFERROR(MID(AA3314,FIND("-",H3314,1)+1,20),_xlfn.IFNA(VLOOKUP(F3314&amp;"-"&amp;AA3314,Ref_Kontak!$A:$E,4,FALSE),Ref_Kontak!$H$2))</f>
        <v>628999007703</v>
      </c>
      <c r="AA3314" t="str">
        <f t="shared" si="510"/>
        <v/>
      </c>
      <c r="AB3314" t="str">
        <f t="shared" si="511"/>
        <v/>
      </c>
      <c r="AC3314" t="str">
        <f t="shared" si="512"/>
        <v>628999007703</v>
      </c>
      <c r="AD3314" t="str">
        <f t="shared" si="513"/>
        <v>Halo+,+Visual+AI+5S+mendeteksi+Violation%3A+METALDET1-LINE+14</v>
      </c>
      <c r="AE3314" t="str">
        <f t="shared" si="514"/>
        <v>https://web.whatsapp.com/send/?phone=628999007703&amp;text=Halo+,+Visual+AI+5S+mendeteksi+Violation%3A+METALDET1-LINE+14&amp;type=phone_number&amp;app_absent=0</v>
      </c>
      <c r="AF3314" t="b">
        <f>IF(ISNA(VLOOKUP(D3314&amp;"-"&amp;AB3314, Ref_Kontak!$A:$E, 4, FALSE)), FALSE, TRUE)</f>
        <v>0</v>
      </c>
      <c r="AG3314" t="str">
        <f>_xlfn.IFNA(VLOOKUP(Z3314,Ref_Kontak!H:H,1,FALSE),"FALSE")</f>
        <v>628999007703</v>
      </c>
      <c r="AH3314" t="str">
        <f t="shared" si="515"/>
        <v>METALDET1-LINE 14</v>
      </c>
      <c r="AI3314">
        <f>IF(I3314="violation",COUNTIF($AH$1:AH3314,AH3314),0)</f>
        <v>337</v>
      </c>
      <c r="AJ3314" t="str">
        <f t="shared" si="516"/>
        <v>violation-METALDET1</v>
      </c>
      <c r="AK3314">
        <f>IF(I3314="violation",COUNTIF($AJ$1:AJ3314,AJ3314),FALSE)</f>
        <v>2829</v>
      </c>
      <c r="AL3314">
        <f t="shared" si="517"/>
        <v>0</v>
      </c>
      <c r="AM3314">
        <f t="shared" si="518"/>
        <v>3</v>
      </c>
      <c r="AN3314" t="str">
        <f t="shared" si="519"/>
        <v>ALERT! 3 Violation founded @METALDET1</v>
      </c>
    </row>
    <row r="3315" spans="1:40">
      <c r="A3315" t="s">
        <v>120</v>
      </c>
      <c r="B3315" t="s">
        <v>121</v>
      </c>
      <c r="C3315" t="s">
        <v>1682</v>
      </c>
      <c r="D3315" t="s">
        <v>129</v>
      </c>
      <c r="E3315">
        <v>1</v>
      </c>
      <c r="G3315" t="s">
        <v>130</v>
      </c>
      <c r="I3315" t="s">
        <v>125</v>
      </c>
      <c r="Z3315" t="str">
        <f>IFERROR(MID(AA3315,FIND("-",H3315,1)+1,20),_xlfn.IFNA(VLOOKUP(F3315&amp;"-"&amp;AA3315,Ref_Kontak!$A:$E,4,FALSE),Ref_Kontak!$H$2))</f>
        <v>628999007703</v>
      </c>
      <c r="AA3315" t="str">
        <f t="shared" si="510"/>
        <v/>
      </c>
      <c r="AB3315" t="str">
        <f t="shared" si="511"/>
        <v/>
      </c>
      <c r="AC3315" t="str">
        <f t="shared" si="512"/>
        <v>628999007703</v>
      </c>
      <c r="AD3315" t="str">
        <f t="shared" si="513"/>
        <v>Halo+,+Visual+AI+5S+mendeteksi+Violation%3A+METALDET1-LINE+8</v>
      </c>
      <c r="AE3315" t="str">
        <f t="shared" si="514"/>
        <v>https://web.whatsapp.com/send/?phone=628999007703&amp;text=Halo+,+Visual+AI+5S+mendeteksi+Violation%3A+METALDET1-LINE+8&amp;type=phone_number&amp;app_absent=0</v>
      </c>
      <c r="AF3315" t="b">
        <f>IF(ISNA(VLOOKUP(D3315&amp;"-"&amp;AB3315, Ref_Kontak!$A:$E, 4, FALSE)), FALSE, TRUE)</f>
        <v>0</v>
      </c>
      <c r="AG3315" t="str">
        <f>_xlfn.IFNA(VLOOKUP(Z3315,Ref_Kontak!H:H,1,FALSE),"FALSE")</f>
        <v>628999007703</v>
      </c>
      <c r="AH3315" t="str">
        <f t="shared" si="515"/>
        <v>METALDET1-LINE 8</v>
      </c>
      <c r="AI3315">
        <f>IF(I3315="violation",COUNTIF($AH$1:AH3315,AH3315),0)</f>
        <v>1344</v>
      </c>
      <c r="AJ3315" t="str">
        <f t="shared" si="516"/>
        <v>violation-METALDET1</v>
      </c>
      <c r="AK3315">
        <f>IF(I3315="violation",COUNTIF($AJ$1:AJ3315,AJ3315),FALSE)</f>
        <v>2830</v>
      </c>
      <c r="AL3315">
        <f t="shared" si="517"/>
        <v>0</v>
      </c>
      <c r="AM3315">
        <f t="shared" si="518"/>
        <v>3</v>
      </c>
      <c r="AN3315" t="str">
        <f t="shared" si="519"/>
        <v>ALERT! 3 Violation founded @METALDET1</v>
      </c>
    </row>
    <row r="3316" spans="1:40">
      <c r="A3316" t="s">
        <v>120</v>
      </c>
      <c r="B3316" t="s">
        <v>121</v>
      </c>
      <c r="C3316" t="s">
        <v>1683</v>
      </c>
      <c r="D3316" t="s">
        <v>589</v>
      </c>
      <c r="E3316">
        <v>1</v>
      </c>
      <c r="G3316" t="s">
        <v>130</v>
      </c>
      <c r="I3316" t="s">
        <v>125</v>
      </c>
      <c r="Z3316" t="str">
        <f>IFERROR(MID(AA3316,FIND("-",H3316,1)+1,20),_xlfn.IFNA(VLOOKUP(F3316&amp;"-"&amp;AA3316,Ref_Kontak!$A:$E,4,FALSE),Ref_Kontak!$H$2))</f>
        <v>628999007703</v>
      </c>
      <c r="AA3316" t="str">
        <f t="shared" si="510"/>
        <v/>
      </c>
      <c r="AB3316" t="str">
        <f t="shared" si="511"/>
        <v/>
      </c>
      <c r="AC3316" t="str">
        <f t="shared" si="512"/>
        <v>628999007703</v>
      </c>
      <c r="AD3316" t="str">
        <f t="shared" si="513"/>
        <v>Halo+,+Visual+AI+5S+mendeteksi+Violation%3A+METALDET1-LINE+13</v>
      </c>
      <c r="AE3316" t="str">
        <f t="shared" si="514"/>
        <v>https://web.whatsapp.com/send/?phone=628999007703&amp;text=Halo+,+Visual+AI+5S+mendeteksi+Violation%3A+METALDET1-LINE+13&amp;type=phone_number&amp;app_absent=0</v>
      </c>
      <c r="AF3316" t="b">
        <f>IF(ISNA(VLOOKUP(D3316&amp;"-"&amp;AB3316, Ref_Kontak!$A:$E, 4, FALSE)), FALSE, TRUE)</f>
        <v>0</v>
      </c>
      <c r="AG3316" t="str">
        <f>_xlfn.IFNA(VLOOKUP(Z3316,Ref_Kontak!H:H,1,FALSE),"FALSE")</f>
        <v>628999007703</v>
      </c>
      <c r="AH3316" t="str">
        <f t="shared" si="515"/>
        <v>METALDET1-LINE 13</v>
      </c>
      <c r="AI3316">
        <f>IF(I3316="violation",COUNTIF($AH$1:AH3316,AH3316),0)</f>
        <v>1151</v>
      </c>
      <c r="AJ3316" t="str">
        <f t="shared" si="516"/>
        <v>violation-METALDET1</v>
      </c>
      <c r="AK3316">
        <f>IF(I3316="violation",COUNTIF($AJ$1:AJ3316,AJ3316),FALSE)</f>
        <v>2831</v>
      </c>
      <c r="AL3316">
        <f t="shared" si="517"/>
        <v>0</v>
      </c>
      <c r="AM3316">
        <f t="shared" si="518"/>
        <v>3</v>
      </c>
      <c r="AN3316" t="str">
        <f t="shared" si="519"/>
        <v>ALERT! 3 Violation founded @METALDET1</v>
      </c>
    </row>
    <row r="3317" spans="1:40">
      <c r="A3317" t="s">
        <v>120</v>
      </c>
      <c r="B3317" t="s">
        <v>121</v>
      </c>
      <c r="C3317" t="s">
        <v>1683</v>
      </c>
      <c r="D3317" t="s">
        <v>129</v>
      </c>
      <c r="E3317">
        <v>1</v>
      </c>
      <c r="G3317" t="s">
        <v>130</v>
      </c>
      <c r="I3317" t="s">
        <v>125</v>
      </c>
      <c r="Z3317" t="str">
        <f>IFERROR(MID(AA3317,FIND("-",H3317,1)+1,20),_xlfn.IFNA(VLOOKUP(F3317&amp;"-"&amp;AA3317,Ref_Kontak!$A:$E,4,FALSE),Ref_Kontak!$H$2))</f>
        <v>628999007703</v>
      </c>
      <c r="AA3317" t="str">
        <f t="shared" si="510"/>
        <v/>
      </c>
      <c r="AB3317" t="str">
        <f t="shared" si="511"/>
        <v/>
      </c>
      <c r="AC3317" t="str">
        <f t="shared" si="512"/>
        <v>628999007703</v>
      </c>
      <c r="AD3317" t="str">
        <f t="shared" si="513"/>
        <v>Halo+,+Visual+AI+5S+mendeteksi+Violation%3A+METALDET1-LINE+8</v>
      </c>
      <c r="AE3317" t="str">
        <f t="shared" si="514"/>
        <v>https://web.whatsapp.com/send/?phone=628999007703&amp;text=Halo+,+Visual+AI+5S+mendeteksi+Violation%3A+METALDET1-LINE+8&amp;type=phone_number&amp;app_absent=0</v>
      </c>
      <c r="AF3317" t="b">
        <f>IF(ISNA(VLOOKUP(D3317&amp;"-"&amp;AB3317, Ref_Kontak!$A:$E, 4, FALSE)), FALSE, TRUE)</f>
        <v>0</v>
      </c>
      <c r="AG3317" t="str">
        <f>_xlfn.IFNA(VLOOKUP(Z3317,Ref_Kontak!H:H,1,FALSE),"FALSE")</f>
        <v>628999007703</v>
      </c>
      <c r="AH3317" t="str">
        <f t="shared" si="515"/>
        <v>METALDET1-LINE 8</v>
      </c>
      <c r="AI3317">
        <f>IF(I3317="violation",COUNTIF($AH$1:AH3317,AH3317),0)</f>
        <v>1345</v>
      </c>
      <c r="AJ3317" t="str">
        <f t="shared" si="516"/>
        <v>violation-METALDET1</v>
      </c>
      <c r="AK3317">
        <f>IF(I3317="violation",COUNTIF($AJ$1:AJ3317,AJ3317),FALSE)</f>
        <v>2832</v>
      </c>
      <c r="AL3317">
        <f t="shared" si="517"/>
        <v>0</v>
      </c>
      <c r="AM3317">
        <f t="shared" si="518"/>
        <v>3</v>
      </c>
      <c r="AN3317" t="str">
        <f t="shared" si="519"/>
        <v>ALERT! 3 Violation founded @METALDET1</v>
      </c>
    </row>
    <row r="3318" spans="1:40">
      <c r="A3318" t="s">
        <v>120</v>
      </c>
      <c r="B3318" t="s">
        <v>121</v>
      </c>
      <c r="C3318" t="s">
        <v>1683</v>
      </c>
      <c r="D3318" t="s">
        <v>52</v>
      </c>
      <c r="E3318">
        <v>1</v>
      </c>
      <c r="G3318" t="s">
        <v>130</v>
      </c>
      <c r="I3318" t="s">
        <v>125</v>
      </c>
      <c r="Z3318" t="str">
        <f>IFERROR(MID(AA3318,FIND("-",H3318,1)+1,20),_xlfn.IFNA(VLOOKUP(F3318&amp;"-"&amp;AA3318,Ref_Kontak!$A:$E,4,FALSE),Ref_Kontak!$H$2))</f>
        <v>628999007703</v>
      </c>
      <c r="AA3318" t="str">
        <f t="shared" si="510"/>
        <v/>
      </c>
      <c r="AB3318" t="str">
        <f t="shared" si="511"/>
        <v/>
      </c>
      <c r="AC3318" t="str">
        <f t="shared" si="512"/>
        <v>628999007703</v>
      </c>
      <c r="AD3318" t="str">
        <f t="shared" si="513"/>
        <v>Halo+,+Visual+AI+5S+mendeteksi+Violation%3A+METALDET1-LINE+14</v>
      </c>
      <c r="AE3318" t="str">
        <f t="shared" si="514"/>
        <v>https://web.whatsapp.com/send/?phone=628999007703&amp;text=Halo+,+Visual+AI+5S+mendeteksi+Violation%3A+METALDET1-LINE+14&amp;type=phone_number&amp;app_absent=0</v>
      </c>
      <c r="AF3318" t="b">
        <f>IF(ISNA(VLOOKUP(D3318&amp;"-"&amp;AB3318, Ref_Kontak!$A:$E, 4, FALSE)), FALSE, TRUE)</f>
        <v>0</v>
      </c>
      <c r="AG3318" t="str">
        <f>_xlfn.IFNA(VLOOKUP(Z3318,Ref_Kontak!H:H,1,FALSE),"FALSE")</f>
        <v>628999007703</v>
      </c>
      <c r="AH3318" t="str">
        <f t="shared" si="515"/>
        <v>METALDET1-LINE 14</v>
      </c>
      <c r="AI3318">
        <f>IF(I3318="violation",COUNTIF($AH$1:AH3318,AH3318),0)</f>
        <v>338</v>
      </c>
      <c r="AJ3318" t="str">
        <f t="shared" si="516"/>
        <v>violation-METALDET1</v>
      </c>
      <c r="AK3318">
        <f>IF(I3318="violation",COUNTIF($AJ$1:AJ3318,AJ3318),FALSE)</f>
        <v>2833</v>
      </c>
      <c r="AL3318">
        <f t="shared" si="517"/>
        <v>0</v>
      </c>
      <c r="AM3318">
        <f t="shared" si="518"/>
        <v>3</v>
      </c>
      <c r="AN3318" t="str">
        <f t="shared" si="519"/>
        <v>ALERT! 3 Violation founded @METALDET1</v>
      </c>
    </row>
    <row r="3319" spans="1:40">
      <c r="A3319" t="s">
        <v>120</v>
      </c>
      <c r="B3319" t="s">
        <v>121</v>
      </c>
      <c r="C3319" t="s">
        <v>1683</v>
      </c>
      <c r="D3319" t="s">
        <v>589</v>
      </c>
      <c r="E3319">
        <v>1</v>
      </c>
      <c r="G3319" t="s">
        <v>130</v>
      </c>
      <c r="I3319" t="s">
        <v>125</v>
      </c>
      <c r="Z3319" t="str">
        <f>IFERROR(MID(AA3319,FIND("-",H3319,1)+1,20),_xlfn.IFNA(VLOOKUP(F3319&amp;"-"&amp;AA3319,Ref_Kontak!$A:$E,4,FALSE),Ref_Kontak!$H$2))</f>
        <v>628999007703</v>
      </c>
      <c r="AA3319" t="str">
        <f t="shared" si="510"/>
        <v/>
      </c>
      <c r="AB3319" t="str">
        <f t="shared" si="511"/>
        <v/>
      </c>
      <c r="AC3319" t="str">
        <f t="shared" si="512"/>
        <v>628999007703</v>
      </c>
      <c r="AD3319" t="str">
        <f t="shared" si="513"/>
        <v>Halo+,+Visual+AI+5S+mendeteksi+Violation%3A+METALDET1-LINE+13</v>
      </c>
      <c r="AE3319" t="str">
        <f t="shared" si="514"/>
        <v>https://web.whatsapp.com/send/?phone=628999007703&amp;text=Halo+,+Visual+AI+5S+mendeteksi+Violation%3A+METALDET1-LINE+13&amp;type=phone_number&amp;app_absent=0</v>
      </c>
      <c r="AF3319" t="b">
        <f>IF(ISNA(VLOOKUP(D3319&amp;"-"&amp;AB3319, Ref_Kontak!$A:$E, 4, FALSE)), FALSE, TRUE)</f>
        <v>0</v>
      </c>
      <c r="AG3319" t="str">
        <f>_xlfn.IFNA(VLOOKUP(Z3319,Ref_Kontak!H:H,1,FALSE),"FALSE")</f>
        <v>628999007703</v>
      </c>
      <c r="AH3319" t="str">
        <f t="shared" si="515"/>
        <v>METALDET1-LINE 13</v>
      </c>
      <c r="AI3319">
        <f>IF(I3319="violation",COUNTIF($AH$1:AH3319,AH3319),0)</f>
        <v>1152</v>
      </c>
      <c r="AJ3319" t="str">
        <f t="shared" si="516"/>
        <v>violation-METALDET1</v>
      </c>
      <c r="AK3319">
        <f>IF(I3319="violation",COUNTIF($AJ$1:AJ3319,AJ3319),FALSE)</f>
        <v>2834</v>
      </c>
      <c r="AL3319">
        <f t="shared" si="517"/>
        <v>0</v>
      </c>
      <c r="AM3319">
        <f t="shared" si="518"/>
        <v>3</v>
      </c>
      <c r="AN3319" t="str">
        <f t="shared" si="519"/>
        <v>ALERT! 3 Violation founded @METALDET1</v>
      </c>
    </row>
    <row r="3320" spans="1:40">
      <c r="A3320" t="s">
        <v>120</v>
      </c>
      <c r="B3320" t="s">
        <v>121</v>
      </c>
      <c r="C3320" t="s">
        <v>1683</v>
      </c>
      <c r="D3320" t="s">
        <v>52</v>
      </c>
      <c r="E3320">
        <v>1</v>
      </c>
      <c r="G3320" t="s">
        <v>130</v>
      </c>
      <c r="I3320" t="s">
        <v>125</v>
      </c>
      <c r="Z3320" t="str">
        <f>IFERROR(MID(AA3320,FIND("-",H3320,1)+1,20),_xlfn.IFNA(VLOOKUP(F3320&amp;"-"&amp;AA3320,Ref_Kontak!$A:$E,4,FALSE),Ref_Kontak!$H$2))</f>
        <v>628999007703</v>
      </c>
      <c r="AA3320" t="str">
        <f t="shared" si="510"/>
        <v/>
      </c>
      <c r="AB3320" t="str">
        <f t="shared" si="511"/>
        <v/>
      </c>
      <c r="AC3320" t="str">
        <f t="shared" si="512"/>
        <v>628999007703</v>
      </c>
      <c r="AD3320" t="str">
        <f t="shared" si="513"/>
        <v>Halo+,+Visual+AI+5S+mendeteksi+Violation%3A+METALDET1-LINE+14</v>
      </c>
      <c r="AE3320" t="str">
        <f t="shared" si="514"/>
        <v>https://web.whatsapp.com/send/?phone=628999007703&amp;text=Halo+,+Visual+AI+5S+mendeteksi+Violation%3A+METALDET1-LINE+14&amp;type=phone_number&amp;app_absent=0</v>
      </c>
      <c r="AF3320" t="b">
        <f>IF(ISNA(VLOOKUP(D3320&amp;"-"&amp;AB3320, Ref_Kontak!$A:$E, 4, FALSE)), FALSE, TRUE)</f>
        <v>0</v>
      </c>
      <c r="AG3320" t="str">
        <f>_xlfn.IFNA(VLOOKUP(Z3320,Ref_Kontak!H:H,1,FALSE),"FALSE")</f>
        <v>628999007703</v>
      </c>
      <c r="AH3320" t="str">
        <f t="shared" si="515"/>
        <v>METALDET1-LINE 14</v>
      </c>
      <c r="AI3320">
        <f>IF(I3320="violation",COUNTIF($AH$1:AH3320,AH3320),0)</f>
        <v>339</v>
      </c>
      <c r="AJ3320" t="str">
        <f t="shared" si="516"/>
        <v>violation-METALDET1</v>
      </c>
      <c r="AK3320">
        <f>IF(I3320="violation",COUNTIF($AJ$1:AJ3320,AJ3320),FALSE)</f>
        <v>2835</v>
      </c>
      <c r="AL3320">
        <f t="shared" si="517"/>
        <v>0</v>
      </c>
      <c r="AM3320">
        <f t="shared" si="518"/>
        <v>3</v>
      </c>
      <c r="AN3320" t="str">
        <f t="shared" si="519"/>
        <v>ALERT! 3 Violation founded @METALDET1</v>
      </c>
    </row>
    <row r="3321" spans="1:40">
      <c r="A3321" t="s">
        <v>120</v>
      </c>
      <c r="B3321" t="s">
        <v>121</v>
      </c>
      <c r="C3321" t="s">
        <v>1684</v>
      </c>
      <c r="D3321" t="s">
        <v>129</v>
      </c>
      <c r="E3321">
        <v>1</v>
      </c>
      <c r="G3321" t="s">
        <v>130</v>
      </c>
      <c r="I3321" t="s">
        <v>125</v>
      </c>
      <c r="Z3321" t="str">
        <f>IFERROR(MID(AA3321,FIND("-",H3321,1)+1,20),_xlfn.IFNA(VLOOKUP(F3321&amp;"-"&amp;AA3321,Ref_Kontak!$A:$E,4,FALSE),Ref_Kontak!$H$2))</f>
        <v>628999007703</v>
      </c>
      <c r="AA3321" t="str">
        <f t="shared" si="510"/>
        <v/>
      </c>
      <c r="AB3321" t="str">
        <f t="shared" si="511"/>
        <v/>
      </c>
      <c r="AC3321" t="str">
        <f t="shared" si="512"/>
        <v>628999007703</v>
      </c>
      <c r="AD3321" t="str">
        <f t="shared" si="513"/>
        <v>Halo+,+Visual+AI+5S+mendeteksi+Violation%3A+METALDET1-LINE+8</v>
      </c>
      <c r="AE3321" t="str">
        <f t="shared" si="514"/>
        <v>https://web.whatsapp.com/send/?phone=628999007703&amp;text=Halo+,+Visual+AI+5S+mendeteksi+Violation%3A+METALDET1-LINE+8&amp;type=phone_number&amp;app_absent=0</v>
      </c>
      <c r="AF3321" t="b">
        <f>IF(ISNA(VLOOKUP(D3321&amp;"-"&amp;AB3321, Ref_Kontak!$A:$E, 4, FALSE)), FALSE, TRUE)</f>
        <v>0</v>
      </c>
      <c r="AG3321" t="str">
        <f>_xlfn.IFNA(VLOOKUP(Z3321,Ref_Kontak!H:H,1,FALSE),"FALSE")</f>
        <v>628999007703</v>
      </c>
      <c r="AH3321" t="str">
        <f t="shared" si="515"/>
        <v>METALDET1-LINE 8</v>
      </c>
      <c r="AI3321">
        <f>IF(I3321="violation",COUNTIF($AH$1:AH3321,AH3321),0)</f>
        <v>1346</v>
      </c>
      <c r="AJ3321" t="str">
        <f t="shared" si="516"/>
        <v>violation-METALDET1</v>
      </c>
      <c r="AK3321">
        <f>IF(I3321="violation",COUNTIF($AJ$1:AJ3321,AJ3321),FALSE)</f>
        <v>2836</v>
      </c>
      <c r="AL3321">
        <f t="shared" si="517"/>
        <v>0</v>
      </c>
      <c r="AM3321">
        <f t="shared" si="518"/>
        <v>3</v>
      </c>
      <c r="AN3321" t="str">
        <f t="shared" si="519"/>
        <v>ALERT! 3 Violation founded @METALDET1</v>
      </c>
    </row>
    <row r="3322" spans="1:40">
      <c r="A3322" t="s">
        <v>120</v>
      </c>
      <c r="B3322" t="s">
        <v>121</v>
      </c>
      <c r="C3322" t="s">
        <v>1684</v>
      </c>
      <c r="D3322" t="s">
        <v>589</v>
      </c>
      <c r="E3322">
        <v>1</v>
      </c>
      <c r="G3322" t="s">
        <v>130</v>
      </c>
      <c r="I3322" t="s">
        <v>125</v>
      </c>
      <c r="Z3322" t="str">
        <f>IFERROR(MID(AA3322,FIND("-",H3322,1)+1,20),_xlfn.IFNA(VLOOKUP(F3322&amp;"-"&amp;AA3322,Ref_Kontak!$A:$E,4,FALSE),Ref_Kontak!$H$2))</f>
        <v>628999007703</v>
      </c>
      <c r="AA3322" t="str">
        <f t="shared" si="510"/>
        <v/>
      </c>
      <c r="AB3322" t="str">
        <f t="shared" si="511"/>
        <v/>
      </c>
      <c r="AC3322" t="str">
        <f t="shared" si="512"/>
        <v>628999007703</v>
      </c>
      <c r="AD3322" t="str">
        <f t="shared" si="513"/>
        <v>Halo+,+Visual+AI+5S+mendeteksi+Violation%3A+METALDET1-LINE+13</v>
      </c>
      <c r="AE3322" t="str">
        <f t="shared" si="514"/>
        <v>https://web.whatsapp.com/send/?phone=628999007703&amp;text=Halo+,+Visual+AI+5S+mendeteksi+Violation%3A+METALDET1-LINE+13&amp;type=phone_number&amp;app_absent=0</v>
      </c>
      <c r="AF3322" t="b">
        <f>IF(ISNA(VLOOKUP(D3322&amp;"-"&amp;AB3322, Ref_Kontak!$A:$E, 4, FALSE)), FALSE, TRUE)</f>
        <v>0</v>
      </c>
      <c r="AG3322" t="str">
        <f>_xlfn.IFNA(VLOOKUP(Z3322,Ref_Kontak!H:H,1,FALSE),"FALSE")</f>
        <v>628999007703</v>
      </c>
      <c r="AH3322" t="str">
        <f t="shared" si="515"/>
        <v>METALDET1-LINE 13</v>
      </c>
      <c r="AI3322">
        <f>IF(I3322="violation",COUNTIF($AH$1:AH3322,AH3322),0)</f>
        <v>1153</v>
      </c>
      <c r="AJ3322" t="str">
        <f t="shared" si="516"/>
        <v>violation-METALDET1</v>
      </c>
      <c r="AK3322">
        <f>IF(I3322="violation",COUNTIF($AJ$1:AJ3322,AJ3322),FALSE)</f>
        <v>2837</v>
      </c>
      <c r="AL3322">
        <f t="shared" si="517"/>
        <v>0</v>
      </c>
      <c r="AM3322">
        <f t="shared" si="518"/>
        <v>3</v>
      </c>
      <c r="AN3322" t="str">
        <f t="shared" si="519"/>
        <v>ALERT! 3 Violation founded @METALDET1</v>
      </c>
    </row>
    <row r="3323" spans="1:40">
      <c r="A3323" t="s">
        <v>120</v>
      </c>
      <c r="B3323" t="s">
        <v>121</v>
      </c>
      <c r="C3323" t="s">
        <v>1684</v>
      </c>
      <c r="D3323" t="s">
        <v>52</v>
      </c>
      <c r="E3323">
        <v>1</v>
      </c>
      <c r="G3323" t="s">
        <v>130</v>
      </c>
      <c r="I3323" t="s">
        <v>125</v>
      </c>
      <c r="Z3323" t="str">
        <f>IFERROR(MID(AA3323,FIND("-",H3323,1)+1,20),_xlfn.IFNA(VLOOKUP(F3323&amp;"-"&amp;AA3323,Ref_Kontak!$A:$E,4,FALSE),Ref_Kontak!$H$2))</f>
        <v>628999007703</v>
      </c>
      <c r="AA3323" t="str">
        <f t="shared" si="510"/>
        <v/>
      </c>
      <c r="AB3323" t="str">
        <f t="shared" si="511"/>
        <v/>
      </c>
      <c r="AC3323" t="str">
        <f t="shared" si="512"/>
        <v>628999007703</v>
      </c>
      <c r="AD3323" t="str">
        <f t="shared" si="513"/>
        <v>Halo+,+Visual+AI+5S+mendeteksi+Violation%3A+METALDET1-LINE+14</v>
      </c>
      <c r="AE3323" t="str">
        <f t="shared" si="514"/>
        <v>https://web.whatsapp.com/send/?phone=628999007703&amp;text=Halo+,+Visual+AI+5S+mendeteksi+Violation%3A+METALDET1-LINE+14&amp;type=phone_number&amp;app_absent=0</v>
      </c>
      <c r="AF3323" t="b">
        <f>IF(ISNA(VLOOKUP(D3323&amp;"-"&amp;AB3323, Ref_Kontak!$A:$E, 4, FALSE)), FALSE, TRUE)</f>
        <v>0</v>
      </c>
      <c r="AG3323" t="str">
        <f>_xlfn.IFNA(VLOOKUP(Z3323,Ref_Kontak!H:H,1,FALSE),"FALSE")</f>
        <v>628999007703</v>
      </c>
      <c r="AH3323" t="str">
        <f t="shared" si="515"/>
        <v>METALDET1-LINE 14</v>
      </c>
      <c r="AI3323">
        <f>IF(I3323="violation",COUNTIF($AH$1:AH3323,AH3323),0)</f>
        <v>340</v>
      </c>
      <c r="AJ3323" t="str">
        <f t="shared" si="516"/>
        <v>violation-METALDET1</v>
      </c>
      <c r="AK3323">
        <f>IF(I3323="violation",COUNTIF($AJ$1:AJ3323,AJ3323),FALSE)</f>
        <v>2838</v>
      </c>
      <c r="AL3323">
        <f t="shared" si="517"/>
        <v>0</v>
      </c>
      <c r="AM3323">
        <f t="shared" si="518"/>
        <v>3</v>
      </c>
      <c r="AN3323" t="str">
        <f t="shared" si="519"/>
        <v>ALERT! 3 Violation founded @METALDET1</v>
      </c>
    </row>
    <row r="3324" spans="1:40">
      <c r="A3324" t="s">
        <v>120</v>
      </c>
      <c r="B3324" t="s">
        <v>121</v>
      </c>
      <c r="C3324" t="s">
        <v>1685</v>
      </c>
      <c r="D3324" t="s">
        <v>129</v>
      </c>
      <c r="E3324">
        <v>1</v>
      </c>
      <c r="G3324" t="s">
        <v>130</v>
      </c>
      <c r="I3324" t="s">
        <v>125</v>
      </c>
      <c r="Z3324" t="str">
        <f>IFERROR(MID(AA3324,FIND("-",H3324,1)+1,20),_xlfn.IFNA(VLOOKUP(F3324&amp;"-"&amp;AA3324,Ref_Kontak!$A:$E,4,FALSE),Ref_Kontak!$H$2))</f>
        <v>628999007703</v>
      </c>
      <c r="AA3324" t="str">
        <f t="shared" si="510"/>
        <v/>
      </c>
      <c r="AB3324" t="str">
        <f t="shared" si="511"/>
        <v/>
      </c>
      <c r="AC3324" t="str">
        <f t="shared" si="512"/>
        <v>628999007703</v>
      </c>
      <c r="AD3324" t="str">
        <f t="shared" si="513"/>
        <v>Halo+,+Visual+AI+5S+mendeteksi+Violation%3A+METALDET1-LINE+8</v>
      </c>
      <c r="AE3324" t="str">
        <f t="shared" si="514"/>
        <v>https://web.whatsapp.com/send/?phone=628999007703&amp;text=Halo+,+Visual+AI+5S+mendeteksi+Violation%3A+METALDET1-LINE+8&amp;type=phone_number&amp;app_absent=0</v>
      </c>
      <c r="AF3324" t="b">
        <f>IF(ISNA(VLOOKUP(D3324&amp;"-"&amp;AB3324, Ref_Kontak!$A:$E, 4, FALSE)), FALSE, TRUE)</f>
        <v>0</v>
      </c>
      <c r="AG3324" t="str">
        <f>_xlfn.IFNA(VLOOKUP(Z3324,Ref_Kontak!H:H,1,FALSE),"FALSE")</f>
        <v>628999007703</v>
      </c>
      <c r="AH3324" t="str">
        <f t="shared" si="515"/>
        <v>METALDET1-LINE 8</v>
      </c>
      <c r="AI3324">
        <f>IF(I3324="violation",COUNTIF($AH$1:AH3324,AH3324),0)</f>
        <v>1347</v>
      </c>
      <c r="AJ3324" t="str">
        <f t="shared" si="516"/>
        <v>violation-METALDET1</v>
      </c>
      <c r="AK3324">
        <f>IF(I3324="violation",COUNTIF($AJ$1:AJ3324,AJ3324),FALSE)</f>
        <v>2839</v>
      </c>
      <c r="AL3324">
        <f t="shared" si="517"/>
        <v>0</v>
      </c>
      <c r="AM3324">
        <f t="shared" si="518"/>
        <v>3</v>
      </c>
      <c r="AN3324" t="str">
        <f t="shared" si="519"/>
        <v>ALERT! 3 Violation founded @METALDET1</v>
      </c>
    </row>
    <row r="3325" spans="1:40">
      <c r="A3325" t="s">
        <v>120</v>
      </c>
      <c r="B3325" t="s">
        <v>121</v>
      </c>
      <c r="C3325" t="s">
        <v>1686</v>
      </c>
      <c r="D3325" t="s">
        <v>589</v>
      </c>
      <c r="E3325">
        <v>1</v>
      </c>
      <c r="G3325" t="s">
        <v>130</v>
      </c>
      <c r="I3325" t="s">
        <v>125</v>
      </c>
      <c r="Z3325" t="str">
        <f>IFERROR(MID(AA3325,FIND("-",H3325,1)+1,20),_xlfn.IFNA(VLOOKUP(F3325&amp;"-"&amp;AA3325,Ref_Kontak!$A:$E,4,FALSE),Ref_Kontak!$H$2))</f>
        <v>628999007703</v>
      </c>
      <c r="AA3325" t="str">
        <f t="shared" si="510"/>
        <v/>
      </c>
      <c r="AB3325" t="str">
        <f t="shared" si="511"/>
        <v/>
      </c>
      <c r="AC3325" t="str">
        <f t="shared" si="512"/>
        <v>628999007703</v>
      </c>
      <c r="AD3325" t="str">
        <f t="shared" si="513"/>
        <v>Halo+,+Visual+AI+5S+mendeteksi+Violation%3A+METALDET1-LINE+13</v>
      </c>
      <c r="AE3325" t="str">
        <f t="shared" si="514"/>
        <v>https://web.whatsapp.com/send/?phone=628999007703&amp;text=Halo+,+Visual+AI+5S+mendeteksi+Violation%3A+METALDET1-LINE+13&amp;type=phone_number&amp;app_absent=0</v>
      </c>
      <c r="AF3325" t="b">
        <f>IF(ISNA(VLOOKUP(D3325&amp;"-"&amp;AB3325, Ref_Kontak!$A:$E, 4, FALSE)), FALSE, TRUE)</f>
        <v>0</v>
      </c>
      <c r="AG3325" t="str">
        <f>_xlfn.IFNA(VLOOKUP(Z3325,Ref_Kontak!H:H,1,FALSE),"FALSE")</f>
        <v>628999007703</v>
      </c>
      <c r="AH3325" t="str">
        <f t="shared" si="515"/>
        <v>METALDET1-LINE 13</v>
      </c>
      <c r="AI3325">
        <f>IF(I3325="violation",COUNTIF($AH$1:AH3325,AH3325),0)</f>
        <v>1154</v>
      </c>
      <c r="AJ3325" t="str">
        <f t="shared" si="516"/>
        <v>violation-METALDET1</v>
      </c>
      <c r="AK3325">
        <f>IF(I3325="violation",COUNTIF($AJ$1:AJ3325,AJ3325),FALSE)</f>
        <v>2840</v>
      </c>
      <c r="AL3325">
        <f t="shared" si="517"/>
        <v>0</v>
      </c>
      <c r="AM3325">
        <f t="shared" si="518"/>
        <v>3</v>
      </c>
      <c r="AN3325" t="str">
        <f t="shared" si="519"/>
        <v>ALERT! 3 Violation founded @METALDET1</v>
      </c>
    </row>
    <row r="3326" spans="1:40">
      <c r="A3326" t="s">
        <v>120</v>
      </c>
      <c r="B3326" t="s">
        <v>121</v>
      </c>
      <c r="C3326" t="s">
        <v>1686</v>
      </c>
      <c r="D3326" t="s">
        <v>129</v>
      </c>
      <c r="E3326">
        <v>1</v>
      </c>
      <c r="G3326" t="s">
        <v>130</v>
      </c>
      <c r="I3326" t="s">
        <v>125</v>
      </c>
      <c r="Z3326" t="str">
        <f>IFERROR(MID(AA3326,FIND("-",H3326,1)+1,20),_xlfn.IFNA(VLOOKUP(F3326&amp;"-"&amp;AA3326,Ref_Kontak!$A:$E,4,FALSE),Ref_Kontak!$H$2))</f>
        <v>628999007703</v>
      </c>
      <c r="AA3326" t="str">
        <f t="shared" si="510"/>
        <v/>
      </c>
      <c r="AB3326" t="str">
        <f t="shared" si="511"/>
        <v/>
      </c>
      <c r="AC3326" t="str">
        <f t="shared" si="512"/>
        <v>628999007703</v>
      </c>
      <c r="AD3326" t="str">
        <f t="shared" si="513"/>
        <v>Halo+,+Visual+AI+5S+mendeteksi+Violation%3A+METALDET1-LINE+8</v>
      </c>
      <c r="AE3326" t="str">
        <f t="shared" si="514"/>
        <v>https://web.whatsapp.com/send/?phone=628999007703&amp;text=Halo+,+Visual+AI+5S+mendeteksi+Violation%3A+METALDET1-LINE+8&amp;type=phone_number&amp;app_absent=0</v>
      </c>
      <c r="AF3326" t="b">
        <f>IF(ISNA(VLOOKUP(D3326&amp;"-"&amp;AB3326, Ref_Kontak!$A:$E, 4, FALSE)), FALSE, TRUE)</f>
        <v>0</v>
      </c>
      <c r="AG3326" t="str">
        <f>_xlfn.IFNA(VLOOKUP(Z3326,Ref_Kontak!H:H,1,FALSE),"FALSE")</f>
        <v>628999007703</v>
      </c>
      <c r="AH3326" t="str">
        <f t="shared" si="515"/>
        <v>METALDET1-LINE 8</v>
      </c>
      <c r="AI3326">
        <f>IF(I3326="violation",COUNTIF($AH$1:AH3326,AH3326),0)</f>
        <v>1348</v>
      </c>
      <c r="AJ3326" t="str">
        <f t="shared" si="516"/>
        <v>violation-METALDET1</v>
      </c>
      <c r="AK3326">
        <f>IF(I3326="violation",COUNTIF($AJ$1:AJ3326,AJ3326),FALSE)</f>
        <v>2841</v>
      </c>
      <c r="AL3326">
        <f t="shared" si="517"/>
        <v>0</v>
      </c>
      <c r="AM3326">
        <f t="shared" si="518"/>
        <v>3</v>
      </c>
      <c r="AN3326" t="str">
        <f t="shared" si="519"/>
        <v>ALERT! 3 Violation founded @METALDET1</v>
      </c>
    </row>
    <row r="3327" spans="1:40">
      <c r="A3327" t="s">
        <v>120</v>
      </c>
      <c r="B3327" t="s">
        <v>121</v>
      </c>
      <c r="C3327" t="s">
        <v>1686</v>
      </c>
      <c r="D3327" t="s">
        <v>52</v>
      </c>
      <c r="E3327">
        <v>1</v>
      </c>
      <c r="G3327" t="s">
        <v>130</v>
      </c>
      <c r="I3327" t="s">
        <v>125</v>
      </c>
      <c r="Z3327" t="str">
        <f>IFERROR(MID(AA3327,FIND("-",H3327,1)+1,20),_xlfn.IFNA(VLOOKUP(F3327&amp;"-"&amp;AA3327,Ref_Kontak!$A:$E,4,FALSE),Ref_Kontak!$H$2))</f>
        <v>628999007703</v>
      </c>
      <c r="AA3327" t="str">
        <f t="shared" si="510"/>
        <v/>
      </c>
      <c r="AB3327" t="str">
        <f t="shared" si="511"/>
        <v/>
      </c>
      <c r="AC3327" t="str">
        <f t="shared" si="512"/>
        <v>628999007703</v>
      </c>
      <c r="AD3327" t="str">
        <f t="shared" si="513"/>
        <v>Halo+,+Visual+AI+5S+mendeteksi+Violation%3A+METALDET1-LINE+14</v>
      </c>
      <c r="AE3327" t="str">
        <f t="shared" si="514"/>
        <v>https://web.whatsapp.com/send/?phone=628999007703&amp;text=Halo+,+Visual+AI+5S+mendeteksi+Violation%3A+METALDET1-LINE+14&amp;type=phone_number&amp;app_absent=0</v>
      </c>
      <c r="AF3327" t="b">
        <f>IF(ISNA(VLOOKUP(D3327&amp;"-"&amp;AB3327, Ref_Kontak!$A:$E, 4, FALSE)), FALSE, TRUE)</f>
        <v>0</v>
      </c>
      <c r="AG3327" t="str">
        <f>_xlfn.IFNA(VLOOKUP(Z3327,Ref_Kontak!H:H,1,FALSE),"FALSE")</f>
        <v>628999007703</v>
      </c>
      <c r="AH3327" t="str">
        <f t="shared" si="515"/>
        <v>METALDET1-LINE 14</v>
      </c>
      <c r="AI3327">
        <f>IF(I3327="violation",COUNTIF($AH$1:AH3327,AH3327),0)</f>
        <v>341</v>
      </c>
      <c r="AJ3327" t="str">
        <f t="shared" si="516"/>
        <v>violation-METALDET1</v>
      </c>
      <c r="AK3327">
        <f>IF(I3327="violation",COUNTIF($AJ$1:AJ3327,AJ3327),FALSE)</f>
        <v>2842</v>
      </c>
      <c r="AL3327">
        <f t="shared" si="517"/>
        <v>0</v>
      </c>
      <c r="AM3327">
        <f t="shared" si="518"/>
        <v>3</v>
      </c>
      <c r="AN3327" t="str">
        <f t="shared" si="519"/>
        <v>ALERT! 3 Violation founded @METALDET1</v>
      </c>
    </row>
    <row r="3328" spans="1:40">
      <c r="A3328" t="s">
        <v>120</v>
      </c>
      <c r="B3328" t="s">
        <v>121</v>
      </c>
      <c r="C3328" t="s">
        <v>1686</v>
      </c>
      <c r="D3328" t="s">
        <v>589</v>
      </c>
      <c r="E3328">
        <v>1</v>
      </c>
      <c r="G3328" t="s">
        <v>130</v>
      </c>
      <c r="I3328" t="s">
        <v>125</v>
      </c>
      <c r="Z3328" t="str">
        <f>IFERROR(MID(AA3328,FIND("-",H3328,1)+1,20),_xlfn.IFNA(VLOOKUP(F3328&amp;"-"&amp;AA3328,Ref_Kontak!$A:$E,4,FALSE),Ref_Kontak!$H$2))</f>
        <v>628999007703</v>
      </c>
      <c r="AA3328" t="str">
        <f t="shared" si="510"/>
        <v/>
      </c>
      <c r="AB3328" t="str">
        <f t="shared" si="511"/>
        <v/>
      </c>
      <c r="AC3328" t="str">
        <f t="shared" si="512"/>
        <v>628999007703</v>
      </c>
      <c r="AD3328" t="str">
        <f t="shared" si="513"/>
        <v>Halo+,+Visual+AI+5S+mendeteksi+Violation%3A+METALDET1-LINE+13</v>
      </c>
      <c r="AE3328" t="str">
        <f t="shared" si="514"/>
        <v>https://web.whatsapp.com/send/?phone=628999007703&amp;text=Halo+,+Visual+AI+5S+mendeteksi+Violation%3A+METALDET1-LINE+13&amp;type=phone_number&amp;app_absent=0</v>
      </c>
      <c r="AF3328" t="b">
        <f>IF(ISNA(VLOOKUP(D3328&amp;"-"&amp;AB3328, Ref_Kontak!$A:$E, 4, FALSE)), FALSE, TRUE)</f>
        <v>0</v>
      </c>
      <c r="AG3328" t="str">
        <f>_xlfn.IFNA(VLOOKUP(Z3328,Ref_Kontak!H:H,1,FALSE),"FALSE")</f>
        <v>628999007703</v>
      </c>
      <c r="AH3328" t="str">
        <f t="shared" si="515"/>
        <v>METALDET1-LINE 13</v>
      </c>
      <c r="AI3328">
        <f>IF(I3328="violation",COUNTIF($AH$1:AH3328,AH3328),0)</f>
        <v>1155</v>
      </c>
      <c r="AJ3328" t="str">
        <f t="shared" si="516"/>
        <v>violation-METALDET1</v>
      </c>
      <c r="AK3328">
        <f>IF(I3328="violation",COUNTIF($AJ$1:AJ3328,AJ3328),FALSE)</f>
        <v>2843</v>
      </c>
      <c r="AL3328">
        <f t="shared" si="517"/>
        <v>0</v>
      </c>
      <c r="AM3328">
        <f t="shared" si="518"/>
        <v>3</v>
      </c>
      <c r="AN3328" t="str">
        <f t="shared" si="519"/>
        <v>ALERT! 3 Violation founded @METALDET1</v>
      </c>
    </row>
    <row r="3329" spans="1:40">
      <c r="A3329" t="s">
        <v>120</v>
      </c>
      <c r="B3329" t="s">
        <v>121</v>
      </c>
      <c r="C3329" t="s">
        <v>1686</v>
      </c>
      <c r="D3329" t="s">
        <v>52</v>
      </c>
      <c r="E3329">
        <v>1</v>
      </c>
      <c r="G3329" t="s">
        <v>130</v>
      </c>
      <c r="I3329" t="s">
        <v>125</v>
      </c>
      <c r="Z3329" t="str">
        <f>IFERROR(MID(AA3329,FIND("-",H3329,1)+1,20),_xlfn.IFNA(VLOOKUP(F3329&amp;"-"&amp;AA3329,Ref_Kontak!$A:$E,4,FALSE),Ref_Kontak!$H$2))</f>
        <v>628999007703</v>
      </c>
      <c r="AA3329" t="str">
        <f t="shared" si="510"/>
        <v/>
      </c>
      <c r="AB3329" t="str">
        <f t="shared" si="511"/>
        <v/>
      </c>
      <c r="AC3329" t="str">
        <f t="shared" si="512"/>
        <v>628999007703</v>
      </c>
      <c r="AD3329" t="str">
        <f t="shared" si="513"/>
        <v>Halo+,+Visual+AI+5S+mendeteksi+Violation%3A+METALDET1-LINE+14</v>
      </c>
      <c r="AE3329" t="str">
        <f t="shared" si="514"/>
        <v>https://web.whatsapp.com/send/?phone=628999007703&amp;text=Halo+,+Visual+AI+5S+mendeteksi+Violation%3A+METALDET1-LINE+14&amp;type=phone_number&amp;app_absent=0</v>
      </c>
      <c r="AF3329" t="b">
        <f>IF(ISNA(VLOOKUP(D3329&amp;"-"&amp;AB3329, Ref_Kontak!$A:$E, 4, FALSE)), FALSE, TRUE)</f>
        <v>0</v>
      </c>
      <c r="AG3329" t="str">
        <f>_xlfn.IFNA(VLOOKUP(Z3329,Ref_Kontak!H:H,1,FALSE),"FALSE")</f>
        <v>628999007703</v>
      </c>
      <c r="AH3329" t="str">
        <f t="shared" si="515"/>
        <v>METALDET1-LINE 14</v>
      </c>
      <c r="AI3329">
        <f>IF(I3329="violation",COUNTIF($AH$1:AH3329,AH3329),0)</f>
        <v>342</v>
      </c>
      <c r="AJ3329" t="str">
        <f t="shared" si="516"/>
        <v>violation-METALDET1</v>
      </c>
      <c r="AK3329">
        <f>IF(I3329="violation",COUNTIF($AJ$1:AJ3329,AJ3329),FALSE)</f>
        <v>2844</v>
      </c>
      <c r="AL3329">
        <f t="shared" si="517"/>
        <v>0</v>
      </c>
      <c r="AM3329">
        <f t="shared" si="518"/>
        <v>3</v>
      </c>
      <c r="AN3329" t="str">
        <f t="shared" si="519"/>
        <v>ALERT! 3 Violation founded @METALDET1</v>
      </c>
    </row>
    <row r="3330" spans="1:40">
      <c r="A3330" t="s">
        <v>120</v>
      </c>
      <c r="B3330" t="s">
        <v>121</v>
      </c>
      <c r="C3330" t="s">
        <v>1687</v>
      </c>
      <c r="D3330" t="s">
        <v>129</v>
      </c>
      <c r="E3330">
        <v>1</v>
      </c>
      <c r="G3330" t="s">
        <v>130</v>
      </c>
      <c r="I3330" t="s">
        <v>125</v>
      </c>
      <c r="Z3330" t="str">
        <f>IFERROR(MID(AA3330,FIND("-",H3330,1)+1,20),_xlfn.IFNA(VLOOKUP(F3330&amp;"-"&amp;AA3330,Ref_Kontak!$A:$E,4,FALSE),Ref_Kontak!$H$2))</f>
        <v>628999007703</v>
      </c>
      <c r="AA3330" t="str">
        <f t="shared" ref="AA3330:AA3393" si="520">CLEAN(SUBSTITUTE(H3330," ",""))</f>
        <v/>
      </c>
      <c r="AB3330" t="str">
        <f t="shared" ref="AB3330:AB3393" si="521">IFERROR(LEFT(AA3330,FIND("-",H3330,1)-1),CLEAN(SUBSTITUTE(SUBSTITUTE(H3330," ",""),"-","")))</f>
        <v/>
      </c>
      <c r="AC3330" t="str">
        <f t="shared" ref="AC3330:AC3393" si="522">IF(LEFT(Z3330,1)="0","62"&amp; MID(Z3330,2,999),Z3330)</f>
        <v>628999007703</v>
      </c>
      <c r="AD3330" t="str">
        <f t="shared" ref="AD3330:AD3393" si="523">"Halo+"&amp;AB3330&amp;","&amp;"+Visual+AI+5S+mendeteksi+Violation%3A+"&amp;SUBSTITUTE(AH3330," ","+")</f>
        <v>Halo+,+Visual+AI+5S+mendeteksi+Violation%3A+METALDET1-LINE+8</v>
      </c>
      <c r="AE3330" t="str">
        <f t="shared" ref="AE3330:AE3393" si="524">"https://web.whatsapp.com/send/?phone="&amp;AC3330&amp;"&amp;text="&amp;AD3330&amp;"&amp;type=phone_number&amp;app_absent=0"</f>
        <v>https://web.whatsapp.com/send/?phone=628999007703&amp;text=Halo+,+Visual+AI+5S+mendeteksi+Violation%3A+METALDET1-LINE+8&amp;type=phone_number&amp;app_absent=0</v>
      </c>
      <c r="AF3330" t="b">
        <f>IF(ISNA(VLOOKUP(D3330&amp;"-"&amp;AB3330, Ref_Kontak!$A:$E, 4, FALSE)), FALSE, TRUE)</f>
        <v>0</v>
      </c>
      <c r="AG3330" t="str">
        <f>_xlfn.IFNA(VLOOKUP(Z3330,Ref_Kontak!H:H,1,FALSE),"FALSE")</f>
        <v>628999007703</v>
      </c>
      <c r="AH3330" t="str">
        <f t="shared" ref="AH3330:AH3393" si="525">G3330&amp;"-"&amp;D3330</f>
        <v>METALDET1-LINE 8</v>
      </c>
      <c r="AI3330">
        <f>IF(I3330="violation",COUNTIF($AH$1:AH3330,AH3330),0)</f>
        <v>1349</v>
      </c>
      <c r="AJ3330" t="str">
        <f t="shared" si="516"/>
        <v>violation-METALDET1</v>
      </c>
      <c r="AK3330">
        <f>IF(I3330="violation",COUNTIF($AJ$1:AJ3330,AJ3330),FALSE)</f>
        <v>2845</v>
      </c>
      <c r="AL3330">
        <f t="shared" si="517"/>
        <v>0</v>
      </c>
      <c r="AM3330">
        <f t="shared" si="518"/>
        <v>3</v>
      </c>
      <c r="AN3330" t="str">
        <f t="shared" si="519"/>
        <v>ALERT! 3 Violation founded @METALDET1</v>
      </c>
    </row>
    <row r="3331" spans="1:40">
      <c r="A3331" t="s">
        <v>120</v>
      </c>
      <c r="B3331" t="s">
        <v>121</v>
      </c>
      <c r="C3331" t="s">
        <v>1688</v>
      </c>
      <c r="D3331" t="s">
        <v>589</v>
      </c>
      <c r="E3331">
        <v>1</v>
      </c>
      <c r="G3331" t="s">
        <v>130</v>
      </c>
      <c r="I3331" t="s">
        <v>125</v>
      </c>
      <c r="Z3331" t="str">
        <f>IFERROR(MID(AA3331,FIND("-",H3331,1)+1,20),_xlfn.IFNA(VLOOKUP(F3331&amp;"-"&amp;AA3331,Ref_Kontak!$A:$E,4,FALSE),Ref_Kontak!$H$2))</f>
        <v>628999007703</v>
      </c>
      <c r="AA3331" t="str">
        <f t="shared" si="520"/>
        <v/>
      </c>
      <c r="AB3331" t="str">
        <f t="shared" si="521"/>
        <v/>
      </c>
      <c r="AC3331" t="str">
        <f t="shared" si="522"/>
        <v>628999007703</v>
      </c>
      <c r="AD3331" t="str">
        <f t="shared" si="523"/>
        <v>Halo+,+Visual+AI+5S+mendeteksi+Violation%3A+METALDET1-LINE+13</v>
      </c>
      <c r="AE3331" t="str">
        <f t="shared" si="524"/>
        <v>https://web.whatsapp.com/send/?phone=628999007703&amp;text=Halo+,+Visual+AI+5S+mendeteksi+Violation%3A+METALDET1-LINE+13&amp;type=phone_number&amp;app_absent=0</v>
      </c>
      <c r="AF3331" t="b">
        <f>IF(ISNA(VLOOKUP(D3331&amp;"-"&amp;AB3331, Ref_Kontak!$A:$E, 4, FALSE)), FALSE, TRUE)</f>
        <v>0</v>
      </c>
      <c r="AG3331" t="str">
        <f>_xlfn.IFNA(VLOOKUP(Z3331,Ref_Kontak!H:H,1,FALSE),"FALSE")</f>
        <v>628999007703</v>
      </c>
      <c r="AH3331" t="str">
        <f t="shared" si="525"/>
        <v>METALDET1-LINE 13</v>
      </c>
      <c r="AI3331">
        <f>IF(I3331="violation",COUNTIF($AH$1:AH3331,AH3331),0)</f>
        <v>1156</v>
      </c>
      <c r="AJ3331" t="str">
        <f t="shared" ref="AJ3331:AJ3394" si="526">I3331&amp;"-"&amp;G3331</f>
        <v>violation-METALDET1</v>
      </c>
      <c r="AK3331">
        <f>IF(I3331="violation",COUNTIF($AJ$1:AJ3331,AJ3331),FALSE)</f>
        <v>2846</v>
      </c>
      <c r="AL3331">
        <f t="shared" ref="AL3331:AL3394" si="527">IF(AI3331=1,1,0)</f>
        <v>0</v>
      </c>
      <c r="AM3331">
        <f t="shared" ref="AM3331:AM3394" si="528">SUMIF($AJ$2:$AJ$5516,AJ3331,$AL$2:$AL$5516)</f>
        <v>3</v>
      </c>
      <c r="AN3331" t="str">
        <f t="shared" ref="AN3331:AN3394" si="529">"ALERT! " &amp;AM3331&amp; " Violation founded @"&amp;G3331</f>
        <v>ALERT! 3 Violation founded @METALDET1</v>
      </c>
    </row>
    <row r="3332" spans="1:40">
      <c r="A3332" t="s">
        <v>120</v>
      </c>
      <c r="B3332" t="s">
        <v>121</v>
      </c>
      <c r="C3332" t="s">
        <v>1688</v>
      </c>
      <c r="D3332" t="s">
        <v>129</v>
      </c>
      <c r="E3332">
        <v>1</v>
      </c>
      <c r="G3332" t="s">
        <v>130</v>
      </c>
      <c r="I3332" t="s">
        <v>125</v>
      </c>
      <c r="Z3332" t="str">
        <f>IFERROR(MID(AA3332,FIND("-",H3332,1)+1,20),_xlfn.IFNA(VLOOKUP(F3332&amp;"-"&amp;AA3332,Ref_Kontak!$A:$E,4,FALSE),Ref_Kontak!$H$2))</f>
        <v>628999007703</v>
      </c>
      <c r="AA3332" t="str">
        <f t="shared" si="520"/>
        <v/>
      </c>
      <c r="AB3332" t="str">
        <f t="shared" si="521"/>
        <v/>
      </c>
      <c r="AC3332" t="str">
        <f t="shared" si="522"/>
        <v>628999007703</v>
      </c>
      <c r="AD3332" t="str">
        <f t="shared" si="523"/>
        <v>Halo+,+Visual+AI+5S+mendeteksi+Violation%3A+METALDET1-LINE+8</v>
      </c>
      <c r="AE3332" t="str">
        <f t="shared" si="524"/>
        <v>https://web.whatsapp.com/send/?phone=628999007703&amp;text=Halo+,+Visual+AI+5S+mendeteksi+Violation%3A+METALDET1-LINE+8&amp;type=phone_number&amp;app_absent=0</v>
      </c>
      <c r="AF3332" t="b">
        <f>IF(ISNA(VLOOKUP(D3332&amp;"-"&amp;AB3332, Ref_Kontak!$A:$E, 4, FALSE)), FALSE, TRUE)</f>
        <v>0</v>
      </c>
      <c r="AG3332" t="str">
        <f>_xlfn.IFNA(VLOOKUP(Z3332,Ref_Kontak!H:H,1,FALSE),"FALSE")</f>
        <v>628999007703</v>
      </c>
      <c r="AH3332" t="str">
        <f t="shared" si="525"/>
        <v>METALDET1-LINE 8</v>
      </c>
      <c r="AI3332">
        <f>IF(I3332="violation",COUNTIF($AH$1:AH3332,AH3332),0)</f>
        <v>1350</v>
      </c>
      <c r="AJ3332" t="str">
        <f t="shared" si="526"/>
        <v>violation-METALDET1</v>
      </c>
      <c r="AK3332">
        <f>IF(I3332="violation",COUNTIF($AJ$1:AJ3332,AJ3332),FALSE)</f>
        <v>2847</v>
      </c>
      <c r="AL3332">
        <f t="shared" si="527"/>
        <v>0</v>
      </c>
      <c r="AM3332">
        <f t="shared" si="528"/>
        <v>3</v>
      </c>
      <c r="AN3332" t="str">
        <f t="shared" si="529"/>
        <v>ALERT! 3 Violation founded @METALDET1</v>
      </c>
    </row>
    <row r="3333" spans="1:40">
      <c r="A3333" t="s">
        <v>120</v>
      </c>
      <c r="B3333" t="s">
        <v>121</v>
      </c>
      <c r="C3333" t="s">
        <v>1688</v>
      </c>
      <c r="D3333" t="s">
        <v>52</v>
      </c>
      <c r="E3333">
        <v>1</v>
      </c>
      <c r="G3333" t="s">
        <v>130</v>
      </c>
      <c r="I3333" t="s">
        <v>125</v>
      </c>
      <c r="Z3333" t="str">
        <f>IFERROR(MID(AA3333,FIND("-",H3333,1)+1,20),_xlfn.IFNA(VLOOKUP(F3333&amp;"-"&amp;AA3333,Ref_Kontak!$A:$E,4,FALSE),Ref_Kontak!$H$2))</f>
        <v>628999007703</v>
      </c>
      <c r="AA3333" t="str">
        <f t="shared" si="520"/>
        <v/>
      </c>
      <c r="AB3333" t="str">
        <f t="shared" si="521"/>
        <v/>
      </c>
      <c r="AC3333" t="str">
        <f t="shared" si="522"/>
        <v>628999007703</v>
      </c>
      <c r="AD3333" t="str">
        <f t="shared" si="523"/>
        <v>Halo+,+Visual+AI+5S+mendeteksi+Violation%3A+METALDET1-LINE+14</v>
      </c>
      <c r="AE3333" t="str">
        <f t="shared" si="524"/>
        <v>https://web.whatsapp.com/send/?phone=628999007703&amp;text=Halo+,+Visual+AI+5S+mendeteksi+Violation%3A+METALDET1-LINE+14&amp;type=phone_number&amp;app_absent=0</v>
      </c>
      <c r="AF3333" t="b">
        <f>IF(ISNA(VLOOKUP(D3333&amp;"-"&amp;AB3333, Ref_Kontak!$A:$E, 4, FALSE)), FALSE, TRUE)</f>
        <v>0</v>
      </c>
      <c r="AG3333" t="str">
        <f>_xlfn.IFNA(VLOOKUP(Z3333,Ref_Kontak!H:H,1,FALSE),"FALSE")</f>
        <v>628999007703</v>
      </c>
      <c r="AH3333" t="str">
        <f t="shared" si="525"/>
        <v>METALDET1-LINE 14</v>
      </c>
      <c r="AI3333">
        <f>IF(I3333="violation",COUNTIF($AH$1:AH3333,AH3333),0)</f>
        <v>343</v>
      </c>
      <c r="AJ3333" t="str">
        <f t="shared" si="526"/>
        <v>violation-METALDET1</v>
      </c>
      <c r="AK3333">
        <f>IF(I3333="violation",COUNTIF($AJ$1:AJ3333,AJ3333),FALSE)</f>
        <v>2848</v>
      </c>
      <c r="AL3333">
        <f t="shared" si="527"/>
        <v>0</v>
      </c>
      <c r="AM3333">
        <f t="shared" si="528"/>
        <v>3</v>
      </c>
      <c r="AN3333" t="str">
        <f t="shared" si="529"/>
        <v>ALERT! 3 Violation founded @METALDET1</v>
      </c>
    </row>
    <row r="3334" spans="1:40">
      <c r="A3334" t="s">
        <v>120</v>
      </c>
      <c r="B3334" t="s">
        <v>121</v>
      </c>
      <c r="C3334" t="s">
        <v>1688</v>
      </c>
      <c r="D3334" t="s">
        <v>589</v>
      </c>
      <c r="E3334">
        <v>1</v>
      </c>
      <c r="G3334" t="s">
        <v>130</v>
      </c>
      <c r="I3334" t="s">
        <v>125</v>
      </c>
      <c r="Z3334" t="str">
        <f>IFERROR(MID(AA3334,FIND("-",H3334,1)+1,20),_xlfn.IFNA(VLOOKUP(F3334&amp;"-"&amp;AA3334,Ref_Kontak!$A:$E,4,FALSE),Ref_Kontak!$H$2))</f>
        <v>628999007703</v>
      </c>
      <c r="AA3334" t="str">
        <f t="shared" si="520"/>
        <v/>
      </c>
      <c r="AB3334" t="str">
        <f t="shared" si="521"/>
        <v/>
      </c>
      <c r="AC3334" t="str">
        <f t="shared" si="522"/>
        <v>628999007703</v>
      </c>
      <c r="AD3334" t="str">
        <f t="shared" si="523"/>
        <v>Halo+,+Visual+AI+5S+mendeteksi+Violation%3A+METALDET1-LINE+13</v>
      </c>
      <c r="AE3334" t="str">
        <f t="shared" si="524"/>
        <v>https://web.whatsapp.com/send/?phone=628999007703&amp;text=Halo+,+Visual+AI+5S+mendeteksi+Violation%3A+METALDET1-LINE+13&amp;type=phone_number&amp;app_absent=0</v>
      </c>
      <c r="AF3334" t="b">
        <f>IF(ISNA(VLOOKUP(D3334&amp;"-"&amp;AB3334, Ref_Kontak!$A:$E, 4, FALSE)), FALSE, TRUE)</f>
        <v>0</v>
      </c>
      <c r="AG3334" t="str">
        <f>_xlfn.IFNA(VLOOKUP(Z3334,Ref_Kontak!H:H,1,FALSE),"FALSE")</f>
        <v>628999007703</v>
      </c>
      <c r="AH3334" t="str">
        <f t="shared" si="525"/>
        <v>METALDET1-LINE 13</v>
      </c>
      <c r="AI3334">
        <f>IF(I3334="violation",COUNTIF($AH$1:AH3334,AH3334),0)</f>
        <v>1157</v>
      </c>
      <c r="AJ3334" t="str">
        <f t="shared" si="526"/>
        <v>violation-METALDET1</v>
      </c>
      <c r="AK3334">
        <f>IF(I3334="violation",COUNTIF($AJ$1:AJ3334,AJ3334),FALSE)</f>
        <v>2849</v>
      </c>
      <c r="AL3334">
        <f t="shared" si="527"/>
        <v>0</v>
      </c>
      <c r="AM3334">
        <f t="shared" si="528"/>
        <v>3</v>
      </c>
      <c r="AN3334" t="str">
        <f t="shared" si="529"/>
        <v>ALERT! 3 Violation founded @METALDET1</v>
      </c>
    </row>
    <row r="3335" spans="1:40">
      <c r="A3335" t="s">
        <v>120</v>
      </c>
      <c r="B3335" t="s">
        <v>121</v>
      </c>
      <c r="C3335" t="s">
        <v>1688</v>
      </c>
      <c r="D3335" t="s">
        <v>52</v>
      </c>
      <c r="E3335">
        <v>1</v>
      </c>
      <c r="G3335" t="s">
        <v>130</v>
      </c>
      <c r="I3335" t="s">
        <v>125</v>
      </c>
      <c r="Z3335" t="str">
        <f>IFERROR(MID(AA3335,FIND("-",H3335,1)+1,20),_xlfn.IFNA(VLOOKUP(F3335&amp;"-"&amp;AA3335,Ref_Kontak!$A:$E,4,FALSE),Ref_Kontak!$H$2))</f>
        <v>628999007703</v>
      </c>
      <c r="AA3335" t="str">
        <f t="shared" si="520"/>
        <v/>
      </c>
      <c r="AB3335" t="str">
        <f t="shared" si="521"/>
        <v/>
      </c>
      <c r="AC3335" t="str">
        <f t="shared" si="522"/>
        <v>628999007703</v>
      </c>
      <c r="AD3335" t="str">
        <f t="shared" si="523"/>
        <v>Halo+,+Visual+AI+5S+mendeteksi+Violation%3A+METALDET1-LINE+14</v>
      </c>
      <c r="AE3335" t="str">
        <f t="shared" si="524"/>
        <v>https://web.whatsapp.com/send/?phone=628999007703&amp;text=Halo+,+Visual+AI+5S+mendeteksi+Violation%3A+METALDET1-LINE+14&amp;type=phone_number&amp;app_absent=0</v>
      </c>
      <c r="AF3335" t="b">
        <f>IF(ISNA(VLOOKUP(D3335&amp;"-"&amp;AB3335, Ref_Kontak!$A:$E, 4, FALSE)), FALSE, TRUE)</f>
        <v>0</v>
      </c>
      <c r="AG3335" t="str">
        <f>_xlfn.IFNA(VLOOKUP(Z3335,Ref_Kontak!H:H,1,FALSE),"FALSE")</f>
        <v>628999007703</v>
      </c>
      <c r="AH3335" t="str">
        <f t="shared" si="525"/>
        <v>METALDET1-LINE 14</v>
      </c>
      <c r="AI3335">
        <f>IF(I3335="violation",COUNTIF($AH$1:AH3335,AH3335),0)</f>
        <v>344</v>
      </c>
      <c r="AJ3335" t="str">
        <f t="shared" si="526"/>
        <v>violation-METALDET1</v>
      </c>
      <c r="AK3335">
        <f>IF(I3335="violation",COUNTIF($AJ$1:AJ3335,AJ3335),FALSE)</f>
        <v>2850</v>
      </c>
      <c r="AL3335">
        <f t="shared" si="527"/>
        <v>0</v>
      </c>
      <c r="AM3335">
        <f t="shared" si="528"/>
        <v>3</v>
      </c>
      <c r="AN3335" t="str">
        <f t="shared" si="529"/>
        <v>ALERT! 3 Violation founded @METALDET1</v>
      </c>
    </row>
    <row r="3336" spans="1:40">
      <c r="A3336" t="s">
        <v>120</v>
      </c>
      <c r="B3336" t="s">
        <v>121</v>
      </c>
      <c r="C3336" t="s">
        <v>1689</v>
      </c>
      <c r="D3336" t="s">
        <v>129</v>
      </c>
      <c r="E3336">
        <v>1</v>
      </c>
      <c r="G3336" t="s">
        <v>130</v>
      </c>
      <c r="I3336" t="s">
        <v>125</v>
      </c>
      <c r="Z3336" t="str">
        <f>IFERROR(MID(AA3336,FIND("-",H3336,1)+1,20),_xlfn.IFNA(VLOOKUP(F3336&amp;"-"&amp;AA3336,Ref_Kontak!$A:$E,4,FALSE),Ref_Kontak!$H$2))</f>
        <v>628999007703</v>
      </c>
      <c r="AA3336" t="str">
        <f t="shared" si="520"/>
        <v/>
      </c>
      <c r="AB3336" t="str">
        <f t="shared" si="521"/>
        <v/>
      </c>
      <c r="AC3336" t="str">
        <f t="shared" si="522"/>
        <v>628999007703</v>
      </c>
      <c r="AD3336" t="str">
        <f t="shared" si="523"/>
        <v>Halo+,+Visual+AI+5S+mendeteksi+Violation%3A+METALDET1-LINE+8</v>
      </c>
      <c r="AE3336" t="str">
        <f t="shared" si="524"/>
        <v>https://web.whatsapp.com/send/?phone=628999007703&amp;text=Halo+,+Visual+AI+5S+mendeteksi+Violation%3A+METALDET1-LINE+8&amp;type=phone_number&amp;app_absent=0</v>
      </c>
      <c r="AF3336" t="b">
        <f>IF(ISNA(VLOOKUP(D3336&amp;"-"&amp;AB3336, Ref_Kontak!$A:$E, 4, FALSE)), FALSE, TRUE)</f>
        <v>0</v>
      </c>
      <c r="AG3336" t="str">
        <f>_xlfn.IFNA(VLOOKUP(Z3336,Ref_Kontak!H:H,1,FALSE),"FALSE")</f>
        <v>628999007703</v>
      </c>
      <c r="AH3336" t="str">
        <f t="shared" si="525"/>
        <v>METALDET1-LINE 8</v>
      </c>
      <c r="AI3336">
        <f>IF(I3336="violation",COUNTIF($AH$1:AH3336,AH3336),0)</f>
        <v>1351</v>
      </c>
      <c r="AJ3336" t="str">
        <f t="shared" si="526"/>
        <v>violation-METALDET1</v>
      </c>
      <c r="AK3336">
        <f>IF(I3336="violation",COUNTIF($AJ$1:AJ3336,AJ3336),FALSE)</f>
        <v>2851</v>
      </c>
      <c r="AL3336">
        <f t="shared" si="527"/>
        <v>0</v>
      </c>
      <c r="AM3336">
        <f t="shared" si="528"/>
        <v>3</v>
      </c>
      <c r="AN3336" t="str">
        <f t="shared" si="529"/>
        <v>ALERT! 3 Violation founded @METALDET1</v>
      </c>
    </row>
    <row r="3337" spans="1:40">
      <c r="A3337" t="s">
        <v>120</v>
      </c>
      <c r="B3337" t="s">
        <v>121</v>
      </c>
      <c r="C3337" t="s">
        <v>1689</v>
      </c>
      <c r="D3337" t="s">
        <v>589</v>
      </c>
      <c r="E3337">
        <v>1</v>
      </c>
      <c r="G3337" t="s">
        <v>130</v>
      </c>
      <c r="I3337" t="s">
        <v>125</v>
      </c>
      <c r="Z3337" t="str">
        <f>IFERROR(MID(AA3337,FIND("-",H3337,1)+1,20),_xlfn.IFNA(VLOOKUP(F3337&amp;"-"&amp;AA3337,Ref_Kontak!$A:$E,4,FALSE),Ref_Kontak!$H$2))</f>
        <v>628999007703</v>
      </c>
      <c r="AA3337" t="str">
        <f t="shared" si="520"/>
        <v/>
      </c>
      <c r="AB3337" t="str">
        <f t="shared" si="521"/>
        <v/>
      </c>
      <c r="AC3337" t="str">
        <f t="shared" si="522"/>
        <v>628999007703</v>
      </c>
      <c r="AD3337" t="str">
        <f t="shared" si="523"/>
        <v>Halo+,+Visual+AI+5S+mendeteksi+Violation%3A+METALDET1-LINE+13</v>
      </c>
      <c r="AE3337" t="str">
        <f t="shared" si="524"/>
        <v>https://web.whatsapp.com/send/?phone=628999007703&amp;text=Halo+,+Visual+AI+5S+mendeteksi+Violation%3A+METALDET1-LINE+13&amp;type=phone_number&amp;app_absent=0</v>
      </c>
      <c r="AF3337" t="b">
        <f>IF(ISNA(VLOOKUP(D3337&amp;"-"&amp;AB3337, Ref_Kontak!$A:$E, 4, FALSE)), FALSE, TRUE)</f>
        <v>0</v>
      </c>
      <c r="AG3337" t="str">
        <f>_xlfn.IFNA(VLOOKUP(Z3337,Ref_Kontak!H:H,1,FALSE),"FALSE")</f>
        <v>628999007703</v>
      </c>
      <c r="AH3337" t="str">
        <f t="shared" si="525"/>
        <v>METALDET1-LINE 13</v>
      </c>
      <c r="AI3337">
        <f>IF(I3337="violation",COUNTIF($AH$1:AH3337,AH3337),0)</f>
        <v>1158</v>
      </c>
      <c r="AJ3337" t="str">
        <f t="shared" si="526"/>
        <v>violation-METALDET1</v>
      </c>
      <c r="AK3337">
        <f>IF(I3337="violation",COUNTIF($AJ$1:AJ3337,AJ3337),FALSE)</f>
        <v>2852</v>
      </c>
      <c r="AL3337">
        <f t="shared" si="527"/>
        <v>0</v>
      </c>
      <c r="AM3337">
        <f t="shared" si="528"/>
        <v>3</v>
      </c>
      <c r="AN3337" t="str">
        <f t="shared" si="529"/>
        <v>ALERT! 3 Violation founded @METALDET1</v>
      </c>
    </row>
    <row r="3338" spans="1:40">
      <c r="A3338" t="s">
        <v>120</v>
      </c>
      <c r="B3338" t="s">
        <v>121</v>
      </c>
      <c r="C3338" t="s">
        <v>1689</v>
      </c>
      <c r="D3338" t="s">
        <v>52</v>
      </c>
      <c r="E3338">
        <v>1</v>
      </c>
      <c r="G3338" t="s">
        <v>130</v>
      </c>
      <c r="I3338" t="s">
        <v>125</v>
      </c>
      <c r="Z3338" t="str">
        <f>IFERROR(MID(AA3338,FIND("-",H3338,1)+1,20),_xlfn.IFNA(VLOOKUP(F3338&amp;"-"&amp;AA3338,Ref_Kontak!$A:$E,4,FALSE),Ref_Kontak!$H$2))</f>
        <v>628999007703</v>
      </c>
      <c r="AA3338" t="str">
        <f t="shared" si="520"/>
        <v/>
      </c>
      <c r="AB3338" t="str">
        <f t="shared" si="521"/>
        <v/>
      </c>
      <c r="AC3338" t="str">
        <f t="shared" si="522"/>
        <v>628999007703</v>
      </c>
      <c r="AD3338" t="str">
        <f t="shared" si="523"/>
        <v>Halo+,+Visual+AI+5S+mendeteksi+Violation%3A+METALDET1-LINE+14</v>
      </c>
      <c r="AE3338" t="str">
        <f t="shared" si="524"/>
        <v>https://web.whatsapp.com/send/?phone=628999007703&amp;text=Halo+,+Visual+AI+5S+mendeteksi+Violation%3A+METALDET1-LINE+14&amp;type=phone_number&amp;app_absent=0</v>
      </c>
      <c r="AF3338" t="b">
        <f>IF(ISNA(VLOOKUP(D3338&amp;"-"&amp;AB3338, Ref_Kontak!$A:$E, 4, FALSE)), FALSE, TRUE)</f>
        <v>0</v>
      </c>
      <c r="AG3338" t="str">
        <f>_xlfn.IFNA(VLOOKUP(Z3338,Ref_Kontak!H:H,1,FALSE),"FALSE")</f>
        <v>628999007703</v>
      </c>
      <c r="AH3338" t="str">
        <f t="shared" si="525"/>
        <v>METALDET1-LINE 14</v>
      </c>
      <c r="AI3338">
        <f>IF(I3338="violation",COUNTIF($AH$1:AH3338,AH3338),0)</f>
        <v>345</v>
      </c>
      <c r="AJ3338" t="str">
        <f t="shared" si="526"/>
        <v>violation-METALDET1</v>
      </c>
      <c r="AK3338">
        <f>IF(I3338="violation",COUNTIF($AJ$1:AJ3338,AJ3338),FALSE)</f>
        <v>2853</v>
      </c>
      <c r="AL3338">
        <f t="shared" si="527"/>
        <v>0</v>
      </c>
      <c r="AM3338">
        <f t="shared" si="528"/>
        <v>3</v>
      </c>
      <c r="AN3338" t="str">
        <f t="shared" si="529"/>
        <v>ALERT! 3 Violation founded @METALDET1</v>
      </c>
    </row>
    <row r="3339" spans="1:40">
      <c r="A3339" t="s">
        <v>120</v>
      </c>
      <c r="B3339" t="s">
        <v>121</v>
      </c>
      <c r="C3339" t="s">
        <v>1690</v>
      </c>
      <c r="D3339" t="s">
        <v>589</v>
      </c>
      <c r="E3339">
        <v>1</v>
      </c>
      <c r="G3339" t="s">
        <v>130</v>
      </c>
      <c r="I3339" t="s">
        <v>125</v>
      </c>
      <c r="Z3339" t="str">
        <f>IFERROR(MID(AA3339,FIND("-",H3339,1)+1,20),_xlfn.IFNA(VLOOKUP(F3339&amp;"-"&amp;AA3339,Ref_Kontak!$A:$E,4,FALSE),Ref_Kontak!$H$2))</f>
        <v>628999007703</v>
      </c>
      <c r="AA3339" t="str">
        <f t="shared" si="520"/>
        <v/>
      </c>
      <c r="AB3339" t="str">
        <f t="shared" si="521"/>
        <v/>
      </c>
      <c r="AC3339" t="str">
        <f t="shared" si="522"/>
        <v>628999007703</v>
      </c>
      <c r="AD3339" t="str">
        <f t="shared" si="523"/>
        <v>Halo+,+Visual+AI+5S+mendeteksi+Violation%3A+METALDET1-LINE+13</v>
      </c>
      <c r="AE3339" t="str">
        <f t="shared" si="524"/>
        <v>https://web.whatsapp.com/send/?phone=628999007703&amp;text=Halo+,+Visual+AI+5S+mendeteksi+Violation%3A+METALDET1-LINE+13&amp;type=phone_number&amp;app_absent=0</v>
      </c>
      <c r="AF3339" t="b">
        <f>IF(ISNA(VLOOKUP(D3339&amp;"-"&amp;AB3339, Ref_Kontak!$A:$E, 4, FALSE)), FALSE, TRUE)</f>
        <v>0</v>
      </c>
      <c r="AG3339" t="str">
        <f>_xlfn.IFNA(VLOOKUP(Z3339,Ref_Kontak!H:H,1,FALSE),"FALSE")</f>
        <v>628999007703</v>
      </c>
      <c r="AH3339" t="str">
        <f t="shared" si="525"/>
        <v>METALDET1-LINE 13</v>
      </c>
      <c r="AI3339">
        <f>IF(I3339="violation",COUNTIF($AH$1:AH3339,AH3339),0)</f>
        <v>1159</v>
      </c>
      <c r="AJ3339" t="str">
        <f t="shared" si="526"/>
        <v>violation-METALDET1</v>
      </c>
      <c r="AK3339">
        <f>IF(I3339="violation",COUNTIF($AJ$1:AJ3339,AJ3339),FALSE)</f>
        <v>2854</v>
      </c>
      <c r="AL3339">
        <f t="shared" si="527"/>
        <v>0</v>
      </c>
      <c r="AM3339">
        <f t="shared" si="528"/>
        <v>3</v>
      </c>
      <c r="AN3339" t="str">
        <f t="shared" si="529"/>
        <v>ALERT! 3 Violation founded @METALDET1</v>
      </c>
    </row>
    <row r="3340" spans="1:40">
      <c r="A3340" t="s">
        <v>120</v>
      </c>
      <c r="B3340" t="s">
        <v>121</v>
      </c>
      <c r="C3340" t="s">
        <v>1690</v>
      </c>
      <c r="D3340" t="s">
        <v>129</v>
      </c>
      <c r="E3340">
        <v>1</v>
      </c>
      <c r="G3340" t="s">
        <v>130</v>
      </c>
      <c r="I3340" t="s">
        <v>125</v>
      </c>
      <c r="Z3340" t="str">
        <f>IFERROR(MID(AA3340,FIND("-",H3340,1)+1,20),_xlfn.IFNA(VLOOKUP(F3340&amp;"-"&amp;AA3340,Ref_Kontak!$A:$E,4,FALSE),Ref_Kontak!$H$2))</f>
        <v>628999007703</v>
      </c>
      <c r="AA3340" t="str">
        <f t="shared" si="520"/>
        <v/>
      </c>
      <c r="AB3340" t="str">
        <f t="shared" si="521"/>
        <v/>
      </c>
      <c r="AC3340" t="str">
        <f t="shared" si="522"/>
        <v>628999007703</v>
      </c>
      <c r="AD3340" t="str">
        <f t="shared" si="523"/>
        <v>Halo+,+Visual+AI+5S+mendeteksi+Violation%3A+METALDET1-LINE+8</v>
      </c>
      <c r="AE3340" t="str">
        <f t="shared" si="524"/>
        <v>https://web.whatsapp.com/send/?phone=628999007703&amp;text=Halo+,+Visual+AI+5S+mendeteksi+Violation%3A+METALDET1-LINE+8&amp;type=phone_number&amp;app_absent=0</v>
      </c>
      <c r="AF3340" t="b">
        <f>IF(ISNA(VLOOKUP(D3340&amp;"-"&amp;AB3340, Ref_Kontak!$A:$E, 4, FALSE)), FALSE, TRUE)</f>
        <v>0</v>
      </c>
      <c r="AG3340" t="str">
        <f>_xlfn.IFNA(VLOOKUP(Z3340,Ref_Kontak!H:H,1,FALSE),"FALSE")</f>
        <v>628999007703</v>
      </c>
      <c r="AH3340" t="str">
        <f t="shared" si="525"/>
        <v>METALDET1-LINE 8</v>
      </c>
      <c r="AI3340">
        <f>IF(I3340="violation",COUNTIF($AH$1:AH3340,AH3340),0)</f>
        <v>1352</v>
      </c>
      <c r="AJ3340" t="str">
        <f t="shared" si="526"/>
        <v>violation-METALDET1</v>
      </c>
      <c r="AK3340">
        <f>IF(I3340="violation",COUNTIF($AJ$1:AJ3340,AJ3340),FALSE)</f>
        <v>2855</v>
      </c>
      <c r="AL3340">
        <f t="shared" si="527"/>
        <v>0</v>
      </c>
      <c r="AM3340">
        <f t="shared" si="528"/>
        <v>3</v>
      </c>
      <c r="AN3340" t="str">
        <f t="shared" si="529"/>
        <v>ALERT! 3 Violation founded @METALDET1</v>
      </c>
    </row>
    <row r="3341" spans="1:40">
      <c r="A3341" t="s">
        <v>120</v>
      </c>
      <c r="B3341" t="s">
        <v>121</v>
      </c>
      <c r="C3341" t="s">
        <v>1690</v>
      </c>
      <c r="D3341" t="s">
        <v>52</v>
      </c>
      <c r="E3341">
        <v>1</v>
      </c>
      <c r="G3341" t="s">
        <v>130</v>
      </c>
      <c r="I3341" t="s">
        <v>125</v>
      </c>
      <c r="Z3341" t="str">
        <f>IFERROR(MID(AA3341,FIND("-",H3341,1)+1,20),_xlfn.IFNA(VLOOKUP(F3341&amp;"-"&amp;AA3341,Ref_Kontak!$A:$E,4,FALSE),Ref_Kontak!$H$2))</f>
        <v>628999007703</v>
      </c>
      <c r="AA3341" t="str">
        <f t="shared" si="520"/>
        <v/>
      </c>
      <c r="AB3341" t="str">
        <f t="shared" si="521"/>
        <v/>
      </c>
      <c r="AC3341" t="str">
        <f t="shared" si="522"/>
        <v>628999007703</v>
      </c>
      <c r="AD3341" t="str">
        <f t="shared" si="523"/>
        <v>Halo+,+Visual+AI+5S+mendeteksi+Violation%3A+METALDET1-LINE+14</v>
      </c>
      <c r="AE3341" t="str">
        <f t="shared" si="524"/>
        <v>https://web.whatsapp.com/send/?phone=628999007703&amp;text=Halo+,+Visual+AI+5S+mendeteksi+Violation%3A+METALDET1-LINE+14&amp;type=phone_number&amp;app_absent=0</v>
      </c>
      <c r="AF3341" t="b">
        <f>IF(ISNA(VLOOKUP(D3341&amp;"-"&amp;AB3341, Ref_Kontak!$A:$E, 4, FALSE)), FALSE, TRUE)</f>
        <v>0</v>
      </c>
      <c r="AG3341" t="str">
        <f>_xlfn.IFNA(VLOOKUP(Z3341,Ref_Kontak!H:H,1,FALSE),"FALSE")</f>
        <v>628999007703</v>
      </c>
      <c r="AH3341" t="str">
        <f t="shared" si="525"/>
        <v>METALDET1-LINE 14</v>
      </c>
      <c r="AI3341">
        <f>IF(I3341="violation",COUNTIF($AH$1:AH3341,AH3341),0)</f>
        <v>346</v>
      </c>
      <c r="AJ3341" t="str">
        <f t="shared" si="526"/>
        <v>violation-METALDET1</v>
      </c>
      <c r="AK3341">
        <f>IF(I3341="violation",COUNTIF($AJ$1:AJ3341,AJ3341),FALSE)</f>
        <v>2856</v>
      </c>
      <c r="AL3341">
        <f t="shared" si="527"/>
        <v>0</v>
      </c>
      <c r="AM3341">
        <f t="shared" si="528"/>
        <v>3</v>
      </c>
      <c r="AN3341" t="str">
        <f t="shared" si="529"/>
        <v>ALERT! 3 Violation founded @METALDET1</v>
      </c>
    </row>
    <row r="3342" spans="1:40">
      <c r="A3342" t="s">
        <v>120</v>
      </c>
      <c r="B3342" t="s">
        <v>121</v>
      </c>
      <c r="C3342" t="s">
        <v>1690</v>
      </c>
      <c r="D3342" t="s">
        <v>589</v>
      </c>
      <c r="E3342">
        <v>1</v>
      </c>
      <c r="G3342" t="s">
        <v>130</v>
      </c>
      <c r="I3342" t="s">
        <v>125</v>
      </c>
      <c r="Z3342" t="str">
        <f>IFERROR(MID(AA3342,FIND("-",H3342,1)+1,20),_xlfn.IFNA(VLOOKUP(F3342&amp;"-"&amp;AA3342,Ref_Kontak!$A:$E,4,FALSE),Ref_Kontak!$H$2))</f>
        <v>628999007703</v>
      </c>
      <c r="AA3342" t="str">
        <f t="shared" si="520"/>
        <v/>
      </c>
      <c r="AB3342" t="str">
        <f t="shared" si="521"/>
        <v/>
      </c>
      <c r="AC3342" t="str">
        <f t="shared" si="522"/>
        <v>628999007703</v>
      </c>
      <c r="AD3342" t="str">
        <f t="shared" si="523"/>
        <v>Halo+,+Visual+AI+5S+mendeteksi+Violation%3A+METALDET1-LINE+13</v>
      </c>
      <c r="AE3342" t="str">
        <f t="shared" si="524"/>
        <v>https://web.whatsapp.com/send/?phone=628999007703&amp;text=Halo+,+Visual+AI+5S+mendeteksi+Violation%3A+METALDET1-LINE+13&amp;type=phone_number&amp;app_absent=0</v>
      </c>
      <c r="AF3342" t="b">
        <f>IF(ISNA(VLOOKUP(D3342&amp;"-"&amp;AB3342, Ref_Kontak!$A:$E, 4, FALSE)), FALSE, TRUE)</f>
        <v>0</v>
      </c>
      <c r="AG3342" t="str">
        <f>_xlfn.IFNA(VLOOKUP(Z3342,Ref_Kontak!H:H,1,FALSE),"FALSE")</f>
        <v>628999007703</v>
      </c>
      <c r="AH3342" t="str">
        <f t="shared" si="525"/>
        <v>METALDET1-LINE 13</v>
      </c>
      <c r="AI3342">
        <f>IF(I3342="violation",COUNTIF($AH$1:AH3342,AH3342),0)</f>
        <v>1160</v>
      </c>
      <c r="AJ3342" t="str">
        <f t="shared" si="526"/>
        <v>violation-METALDET1</v>
      </c>
      <c r="AK3342">
        <f>IF(I3342="violation",COUNTIF($AJ$1:AJ3342,AJ3342),FALSE)</f>
        <v>2857</v>
      </c>
      <c r="AL3342">
        <f t="shared" si="527"/>
        <v>0</v>
      </c>
      <c r="AM3342">
        <f t="shared" si="528"/>
        <v>3</v>
      </c>
      <c r="AN3342" t="str">
        <f t="shared" si="529"/>
        <v>ALERT! 3 Violation founded @METALDET1</v>
      </c>
    </row>
    <row r="3343" spans="1:40">
      <c r="A3343" t="s">
        <v>120</v>
      </c>
      <c r="B3343" t="s">
        <v>121</v>
      </c>
      <c r="C3343" t="s">
        <v>1690</v>
      </c>
      <c r="D3343" t="s">
        <v>52</v>
      </c>
      <c r="E3343">
        <v>1</v>
      </c>
      <c r="G3343" t="s">
        <v>130</v>
      </c>
      <c r="I3343" t="s">
        <v>125</v>
      </c>
      <c r="Z3343" t="str">
        <f>IFERROR(MID(AA3343,FIND("-",H3343,1)+1,20),_xlfn.IFNA(VLOOKUP(F3343&amp;"-"&amp;AA3343,Ref_Kontak!$A:$E,4,FALSE),Ref_Kontak!$H$2))</f>
        <v>628999007703</v>
      </c>
      <c r="AA3343" t="str">
        <f t="shared" si="520"/>
        <v/>
      </c>
      <c r="AB3343" t="str">
        <f t="shared" si="521"/>
        <v/>
      </c>
      <c r="AC3343" t="str">
        <f t="shared" si="522"/>
        <v>628999007703</v>
      </c>
      <c r="AD3343" t="str">
        <f t="shared" si="523"/>
        <v>Halo+,+Visual+AI+5S+mendeteksi+Violation%3A+METALDET1-LINE+14</v>
      </c>
      <c r="AE3343" t="str">
        <f t="shared" si="524"/>
        <v>https://web.whatsapp.com/send/?phone=628999007703&amp;text=Halo+,+Visual+AI+5S+mendeteksi+Violation%3A+METALDET1-LINE+14&amp;type=phone_number&amp;app_absent=0</v>
      </c>
      <c r="AF3343" t="b">
        <f>IF(ISNA(VLOOKUP(D3343&amp;"-"&amp;AB3343, Ref_Kontak!$A:$E, 4, FALSE)), FALSE, TRUE)</f>
        <v>0</v>
      </c>
      <c r="AG3343" t="str">
        <f>_xlfn.IFNA(VLOOKUP(Z3343,Ref_Kontak!H:H,1,FALSE),"FALSE")</f>
        <v>628999007703</v>
      </c>
      <c r="AH3343" t="str">
        <f t="shared" si="525"/>
        <v>METALDET1-LINE 14</v>
      </c>
      <c r="AI3343">
        <f>IF(I3343="violation",COUNTIF($AH$1:AH3343,AH3343),0)</f>
        <v>347</v>
      </c>
      <c r="AJ3343" t="str">
        <f t="shared" si="526"/>
        <v>violation-METALDET1</v>
      </c>
      <c r="AK3343">
        <f>IF(I3343="violation",COUNTIF($AJ$1:AJ3343,AJ3343),FALSE)</f>
        <v>2858</v>
      </c>
      <c r="AL3343">
        <f t="shared" si="527"/>
        <v>0</v>
      </c>
      <c r="AM3343">
        <f t="shared" si="528"/>
        <v>3</v>
      </c>
      <c r="AN3343" t="str">
        <f t="shared" si="529"/>
        <v>ALERT! 3 Violation founded @METALDET1</v>
      </c>
    </row>
    <row r="3344" spans="1:40">
      <c r="A3344" t="s">
        <v>120</v>
      </c>
      <c r="B3344" t="s">
        <v>121</v>
      </c>
      <c r="C3344" t="s">
        <v>1691</v>
      </c>
      <c r="D3344" t="s">
        <v>129</v>
      </c>
      <c r="E3344">
        <v>1</v>
      </c>
      <c r="G3344" t="s">
        <v>130</v>
      </c>
      <c r="I3344" t="s">
        <v>125</v>
      </c>
      <c r="Z3344" t="str">
        <f>IFERROR(MID(AA3344,FIND("-",H3344,1)+1,20),_xlfn.IFNA(VLOOKUP(F3344&amp;"-"&amp;AA3344,Ref_Kontak!$A:$E,4,FALSE),Ref_Kontak!$H$2))</f>
        <v>628999007703</v>
      </c>
      <c r="AA3344" t="str">
        <f t="shared" si="520"/>
        <v/>
      </c>
      <c r="AB3344" t="str">
        <f t="shared" si="521"/>
        <v/>
      </c>
      <c r="AC3344" t="str">
        <f t="shared" si="522"/>
        <v>628999007703</v>
      </c>
      <c r="AD3344" t="str">
        <f t="shared" si="523"/>
        <v>Halo+,+Visual+AI+5S+mendeteksi+Violation%3A+METALDET1-LINE+8</v>
      </c>
      <c r="AE3344" t="str">
        <f t="shared" si="524"/>
        <v>https://web.whatsapp.com/send/?phone=628999007703&amp;text=Halo+,+Visual+AI+5S+mendeteksi+Violation%3A+METALDET1-LINE+8&amp;type=phone_number&amp;app_absent=0</v>
      </c>
      <c r="AF3344" t="b">
        <f>IF(ISNA(VLOOKUP(D3344&amp;"-"&amp;AB3344, Ref_Kontak!$A:$E, 4, FALSE)), FALSE, TRUE)</f>
        <v>0</v>
      </c>
      <c r="AG3344" t="str">
        <f>_xlfn.IFNA(VLOOKUP(Z3344,Ref_Kontak!H:H,1,FALSE),"FALSE")</f>
        <v>628999007703</v>
      </c>
      <c r="AH3344" t="str">
        <f t="shared" si="525"/>
        <v>METALDET1-LINE 8</v>
      </c>
      <c r="AI3344">
        <f>IF(I3344="violation",COUNTIF($AH$1:AH3344,AH3344),0)</f>
        <v>1353</v>
      </c>
      <c r="AJ3344" t="str">
        <f t="shared" si="526"/>
        <v>violation-METALDET1</v>
      </c>
      <c r="AK3344">
        <f>IF(I3344="violation",COUNTIF($AJ$1:AJ3344,AJ3344),FALSE)</f>
        <v>2859</v>
      </c>
      <c r="AL3344">
        <f t="shared" si="527"/>
        <v>0</v>
      </c>
      <c r="AM3344">
        <f t="shared" si="528"/>
        <v>3</v>
      </c>
      <c r="AN3344" t="str">
        <f t="shared" si="529"/>
        <v>ALERT! 3 Violation founded @METALDET1</v>
      </c>
    </row>
    <row r="3345" spans="1:40">
      <c r="A3345" t="s">
        <v>120</v>
      </c>
      <c r="B3345" t="s">
        <v>121</v>
      </c>
      <c r="C3345" t="s">
        <v>1692</v>
      </c>
      <c r="D3345" t="s">
        <v>589</v>
      </c>
      <c r="E3345">
        <v>1</v>
      </c>
      <c r="G3345" t="s">
        <v>130</v>
      </c>
      <c r="I3345" t="s">
        <v>125</v>
      </c>
      <c r="Z3345" t="str">
        <f>IFERROR(MID(AA3345,FIND("-",H3345,1)+1,20),_xlfn.IFNA(VLOOKUP(F3345&amp;"-"&amp;AA3345,Ref_Kontak!$A:$E,4,FALSE),Ref_Kontak!$H$2))</f>
        <v>628999007703</v>
      </c>
      <c r="AA3345" t="str">
        <f t="shared" si="520"/>
        <v/>
      </c>
      <c r="AB3345" t="str">
        <f t="shared" si="521"/>
        <v/>
      </c>
      <c r="AC3345" t="str">
        <f t="shared" si="522"/>
        <v>628999007703</v>
      </c>
      <c r="AD3345" t="str">
        <f t="shared" si="523"/>
        <v>Halo+,+Visual+AI+5S+mendeteksi+Violation%3A+METALDET1-LINE+13</v>
      </c>
      <c r="AE3345" t="str">
        <f t="shared" si="524"/>
        <v>https://web.whatsapp.com/send/?phone=628999007703&amp;text=Halo+,+Visual+AI+5S+mendeteksi+Violation%3A+METALDET1-LINE+13&amp;type=phone_number&amp;app_absent=0</v>
      </c>
      <c r="AF3345" t="b">
        <f>IF(ISNA(VLOOKUP(D3345&amp;"-"&amp;AB3345, Ref_Kontak!$A:$E, 4, FALSE)), FALSE, TRUE)</f>
        <v>0</v>
      </c>
      <c r="AG3345" t="str">
        <f>_xlfn.IFNA(VLOOKUP(Z3345,Ref_Kontak!H:H,1,FALSE),"FALSE")</f>
        <v>628999007703</v>
      </c>
      <c r="AH3345" t="str">
        <f t="shared" si="525"/>
        <v>METALDET1-LINE 13</v>
      </c>
      <c r="AI3345">
        <f>IF(I3345="violation",COUNTIF($AH$1:AH3345,AH3345),0)</f>
        <v>1161</v>
      </c>
      <c r="AJ3345" t="str">
        <f t="shared" si="526"/>
        <v>violation-METALDET1</v>
      </c>
      <c r="AK3345">
        <f>IF(I3345="violation",COUNTIF($AJ$1:AJ3345,AJ3345),FALSE)</f>
        <v>2860</v>
      </c>
      <c r="AL3345">
        <f t="shared" si="527"/>
        <v>0</v>
      </c>
      <c r="AM3345">
        <f t="shared" si="528"/>
        <v>3</v>
      </c>
      <c r="AN3345" t="str">
        <f t="shared" si="529"/>
        <v>ALERT! 3 Violation founded @METALDET1</v>
      </c>
    </row>
    <row r="3346" spans="1:40">
      <c r="A3346" t="s">
        <v>120</v>
      </c>
      <c r="B3346" t="s">
        <v>121</v>
      </c>
      <c r="C3346" t="s">
        <v>1692</v>
      </c>
      <c r="D3346" t="s">
        <v>129</v>
      </c>
      <c r="E3346">
        <v>1</v>
      </c>
      <c r="G3346" t="s">
        <v>130</v>
      </c>
      <c r="I3346" t="s">
        <v>125</v>
      </c>
      <c r="Z3346" t="str">
        <f>IFERROR(MID(AA3346,FIND("-",H3346,1)+1,20),_xlfn.IFNA(VLOOKUP(F3346&amp;"-"&amp;AA3346,Ref_Kontak!$A:$E,4,FALSE),Ref_Kontak!$H$2))</f>
        <v>628999007703</v>
      </c>
      <c r="AA3346" t="str">
        <f t="shared" si="520"/>
        <v/>
      </c>
      <c r="AB3346" t="str">
        <f t="shared" si="521"/>
        <v/>
      </c>
      <c r="AC3346" t="str">
        <f t="shared" si="522"/>
        <v>628999007703</v>
      </c>
      <c r="AD3346" t="str">
        <f t="shared" si="523"/>
        <v>Halo+,+Visual+AI+5S+mendeteksi+Violation%3A+METALDET1-LINE+8</v>
      </c>
      <c r="AE3346" t="str">
        <f t="shared" si="524"/>
        <v>https://web.whatsapp.com/send/?phone=628999007703&amp;text=Halo+,+Visual+AI+5S+mendeteksi+Violation%3A+METALDET1-LINE+8&amp;type=phone_number&amp;app_absent=0</v>
      </c>
      <c r="AF3346" t="b">
        <f>IF(ISNA(VLOOKUP(D3346&amp;"-"&amp;AB3346, Ref_Kontak!$A:$E, 4, FALSE)), FALSE, TRUE)</f>
        <v>0</v>
      </c>
      <c r="AG3346" t="str">
        <f>_xlfn.IFNA(VLOOKUP(Z3346,Ref_Kontak!H:H,1,FALSE),"FALSE")</f>
        <v>628999007703</v>
      </c>
      <c r="AH3346" t="str">
        <f t="shared" si="525"/>
        <v>METALDET1-LINE 8</v>
      </c>
      <c r="AI3346">
        <f>IF(I3346="violation",COUNTIF($AH$1:AH3346,AH3346),0)</f>
        <v>1354</v>
      </c>
      <c r="AJ3346" t="str">
        <f t="shared" si="526"/>
        <v>violation-METALDET1</v>
      </c>
      <c r="AK3346">
        <f>IF(I3346="violation",COUNTIF($AJ$1:AJ3346,AJ3346),FALSE)</f>
        <v>2861</v>
      </c>
      <c r="AL3346">
        <f t="shared" si="527"/>
        <v>0</v>
      </c>
      <c r="AM3346">
        <f t="shared" si="528"/>
        <v>3</v>
      </c>
      <c r="AN3346" t="str">
        <f t="shared" si="529"/>
        <v>ALERT! 3 Violation founded @METALDET1</v>
      </c>
    </row>
    <row r="3347" spans="1:40">
      <c r="A3347" t="s">
        <v>120</v>
      </c>
      <c r="B3347" t="s">
        <v>121</v>
      </c>
      <c r="C3347" t="s">
        <v>1692</v>
      </c>
      <c r="D3347" t="s">
        <v>52</v>
      </c>
      <c r="E3347">
        <v>1</v>
      </c>
      <c r="G3347" t="s">
        <v>130</v>
      </c>
      <c r="I3347" t="s">
        <v>125</v>
      </c>
      <c r="Z3347" t="str">
        <f>IFERROR(MID(AA3347,FIND("-",H3347,1)+1,20),_xlfn.IFNA(VLOOKUP(F3347&amp;"-"&amp;AA3347,Ref_Kontak!$A:$E,4,FALSE),Ref_Kontak!$H$2))</f>
        <v>628999007703</v>
      </c>
      <c r="AA3347" t="str">
        <f t="shared" si="520"/>
        <v/>
      </c>
      <c r="AB3347" t="str">
        <f t="shared" si="521"/>
        <v/>
      </c>
      <c r="AC3347" t="str">
        <f t="shared" si="522"/>
        <v>628999007703</v>
      </c>
      <c r="AD3347" t="str">
        <f t="shared" si="523"/>
        <v>Halo+,+Visual+AI+5S+mendeteksi+Violation%3A+METALDET1-LINE+14</v>
      </c>
      <c r="AE3347" t="str">
        <f t="shared" si="524"/>
        <v>https://web.whatsapp.com/send/?phone=628999007703&amp;text=Halo+,+Visual+AI+5S+mendeteksi+Violation%3A+METALDET1-LINE+14&amp;type=phone_number&amp;app_absent=0</v>
      </c>
      <c r="AF3347" t="b">
        <f>IF(ISNA(VLOOKUP(D3347&amp;"-"&amp;AB3347, Ref_Kontak!$A:$E, 4, FALSE)), FALSE, TRUE)</f>
        <v>0</v>
      </c>
      <c r="AG3347" t="str">
        <f>_xlfn.IFNA(VLOOKUP(Z3347,Ref_Kontak!H:H,1,FALSE),"FALSE")</f>
        <v>628999007703</v>
      </c>
      <c r="AH3347" t="str">
        <f t="shared" si="525"/>
        <v>METALDET1-LINE 14</v>
      </c>
      <c r="AI3347">
        <f>IF(I3347="violation",COUNTIF($AH$1:AH3347,AH3347),0)</f>
        <v>348</v>
      </c>
      <c r="AJ3347" t="str">
        <f t="shared" si="526"/>
        <v>violation-METALDET1</v>
      </c>
      <c r="AK3347">
        <f>IF(I3347="violation",COUNTIF($AJ$1:AJ3347,AJ3347),FALSE)</f>
        <v>2862</v>
      </c>
      <c r="AL3347">
        <f t="shared" si="527"/>
        <v>0</v>
      </c>
      <c r="AM3347">
        <f t="shared" si="528"/>
        <v>3</v>
      </c>
      <c r="AN3347" t="str">
        <f t="shared" si="529"/>
        <v>ALERT! 3 Violation founded @METALDET1</v>
      </c>
    </row>
    <row r="3348" spans="1:40">
      <c r="A3348" t="s">
        <v>120</v>
      </c>
      <c r="B3348" t="s">
        <v>121</v>
      </c>
      <c r="C3348" t="s">
        <v>1692</v>
      </c>
      <c r="D3348" t="s">
        <v>589</v>
      </c>
      <c r="E3348">
        <v>1</v>
      </c>
      <c r="G3348" t="s">
        <v>130</v>
      </c>
      <c r="I3348" t="s">
        <v>125</v>
      </c>
      <c r="Z3348" t="str">
        <f>IFERROR(MID(AA3348,FIND("-",H3348,1)+1,20),_xlfn.IFNA(VLOOKUP(F3348&amp;"-"&amp;AA3348,Ref_Kontak!$A:$E,4,FALSE),Ref_Kontak!$H$2))</f>
        <v>628999007703</v>
      </c>
      <c r="AA3348" t="str">
        <f t="shared" si="520"/>
        <v/>
      </c>
      <c r="AB3348" t="str">
        <f t="shared" si="521"/>
        <v/>
      </c>
      <c r="AC3348" t="str">
        <f t="shared" si="522"/>
        <v>628999007703</v>
      </c>
      <c r="AD3348" t="str">
        <f t="shared" si="523"/>
        <v>Halo+,+Visual+AI+5S+mendeteksi+Violation%3A+METALDET1-LINE+13</v>
      </c>
      <c r="AE3348" t="str">
        <f t="shared" si="524"/>
        <v>https://web.whatsapp.com/send/?phone=628999007703&amp;text=Halo+,+Visual+AI+5S+mendeteksi+Violation%3A+METALDET1-LINE+13&amp;type=phone_number&amp;app_absent=0</v>
      </c>
      <c r="AF3348" t="b">
        <f>IF(ISNA(VLOOKUP(D3348&amp;"-"&amp;AB3348, Ref_Kontak!$A:$E, 4, FALSE)), FALSE, TRUE)</f>
        <v>0</v>
      </c>
      <c r="AG3348" t="str">
        <f>_xlfn.IFNA(VLOOKUP(Z3348,Ref_Kontak!H:H,1,FALSE),"FALSE")</f>
        <v>628999007703</v>
      </c>
      <c r="AH3348" t="str">
        <f t="shared" si="525"/>
        <v>METALDET1-LINE 13</v>
      </c>
      <c r="AI3348">
        <f>IF(I3348="violation",COUNTIF($AH$1:AH3348,AH3348),0)</f>
        <v>1162</v>
      </c>
      <c r="AJ3348" t="str">
        <f t="shared" si="526"/>
        <v>violation-METALDET1</v>
      </c>
      <c r="AK3348">
        <f>IF(I3348="violation",COUNTIF($AJ$1:AJ3348,AJ3348),FALSE)</f>
        <v>2863</v>
      </c>
      <c r="AL3348">
        <f t="shared" si="527"/>
        <v>0</v>
      </c>
      <c r="AM3348">
        <f t="shared" si="528"/>
        <v>3</v>
      </c>
      <c r="AN3348" t="str">
        <f t="shared" si="529"/>
        <v>ALERT! 3 Violation founded @METALDET1</v>
      </c>
    </row>
    <row r="3349" spans="1:40">
      <c r="A3349" t="s">
        <v>120</v>
      </c>
      <c r="B3349" t="s">
        <v>121</v>
      </c>
      <c r="C3349" t="s">
        <v>1692</v>
      </c>
      <c r="D3349" t="s">
        <v>52</v>
      </c>
      <c r="E3349">
        <v>1</v>
      </c>
      <c r="G3349" t="s">
        <v>130</v>
      </c>
      <c r="I3349" t="s">
        <v>125</v>
      </c>
      <c r="Z3349" t="str">
        <f>IFERROR(MID(AA3349,FIND("-",H3349,1)+1,20),_xlfn.IFNA(VLOOKUP(F3349&amp;"-"&amp;AA3349,Ref_Kontak!$A:$E,4,FALSE),Ref_Kontak!$H$2))</f>
        <v>628999007703</v>
      </c>
      <c r="AA3349" t="str">
        <f t="shared" si="520"/>
        <v/>
      </c>
      <c r="AB3349" t="str">
        <f t="shared" si="521"/>
        <v/>
      </c>
      <c r="AC3349" t="str">
        <f t="shared" si="522"/>
        <v>628999007703</v>
      </c>
      <c r="AD3349" t="str">
        <f t="shared" si="523"/>
        <v>Halo+,+Visual+AI+5S+mendeteksi+Violation%3A+METALDET1-LINE+14</v>
      </c>
      <c r="AE3349" t="str">
        <f t="shared" si="524"/>
        <v>https://web.whatsapp.com/send/?phone=628999007703&amp;text=Halo+,+Visual+AI+5S+mendeteksi+Violation%3A+METALDET1-LINE+14&amp;type=phone_number&amp;app_absent=0</v>
      </c>
      <c r="AF3349" t="b">
        <f>IF(ISNA(VLOOKUP(D3349&amp;"-"&amp;AB3349, Ref_Kontak!$A:$E, 4, FALSE)), FALSE, TRUE)</f>
        <v>0</v>
      </c>
      <c r="AG3349" t="str">
        <f>_xlfn.IFNA(VLOOKUP(Z3349,Ref_Kontak!H:H,1,FALSE),"FALSE")</f>
        <v>628999007703</v>
      </c>
      <c r="AH3349" t="str">
        <f t="shared" si="525"/>
        <v>METALDET1-LINE 14</v>
      </c>
      <c r="AI3349">
        <f>IF(I3349="violation",COUNTIF($AH$1:AH3349,AH3349),0)</f>
        <v>349</v>
      </c>
      <c r="AJ3349" t="str">
        <f t="shared" si="526"/>
        <v>violation-METALDET1</v>
      </c>
      <c r="AK3349">
        <f>IF(I3349="violation",COUNTIF($AJ$1:AJ3349,AJ3349),FALSE)</f>
        <v>2864</v>
      </c>
      <c r="AL3349">
        <f t="shared" si="527"/>
        <v>0</v>
      </c>
      <c r="AM3349">
        <f t="shared" si="528"/>
        <v>3</v>
      </c>
      <c r="AN3349" t="str">
        <f t="shared" si="529"/>
        <v>ALERT! 3 Violation founded @METALDET1</v>
      </c>
    </row>
    <row r="3350" spans="1:40">
      <c r="A3350" t="s">
        <v>120</v>
      </c>
      <c r="B3350" t="s">
        <v>121</v>
      </c>
      <c r="C3350" t="s">
        <v>1693</v>
      </c>
      <c r="D3350" t="s">
        <v>129</v>
      </c>
      <c r="E3350">
        <v>1</v>
      </c>
      <c r="G3350" t="s">
        <v>130</v>
      </c>
      <c r="I3350" t="s">
        <v>125</v>
      </c>
      <c r="Z3350" t="str">
        <f>IFERROR(MID(AA3350,FIND("-",H3350,1)+1,20),_xlfn.IFNA(VLOOKUP(F3350&amp;"-"&amp;AA3350,Ref_Kontak!$A:$E,4,FALSE),Ref_Kontak!$H$2))</f>
        <v>628999007703</v>
      </c>
      <c r="AA3350" t="str">
        <f t="shared" si="520"/>
        <v/>
      </c>
      <c r="AB3350" t="str">
        <f t="shared" si="521"/>
        <v/>
      </c>
      <c r="AC3350" t="str">
        <f t="shared" si="522"/>
        <v>628999007703</v>
      </c>
      <c r="AD3350" t="str">
        <f t="shared" si="523"/>
        <v>Halo+,+Visual+AI+5S+mendeteksi+Violation%3A+METALDET1-LINE+8</v>
      </c>
      <c r="AE3350" t="str">
        <f t="shared" si="524"/>
        <v>https://web.whatsapp.com/send/?phone=628999007703&amp;text=Halo+,+Visual+AI+5S+mendeteksi+Violation%3A+METALDET1-LINE+8&amp;type=phone_number&amp;app_absent=0</v>
      </c>
      <c r="AF3350" t="b">
        <f>IF(ISNA(VLOOKUP(D3350&amp;"-"&amp;AB3350, Ref_Kontak!$A:$E, 4, FALSE)), FALSE, TRUE)</f>
        <v>0</v>
      </c>
      <c r="AG3350" t="str">
        <f>_xlfn.IFNA(VLOOKUP(Z3350,Ref_Kontak!H:H,1,FALSE),"FALSE")</f>
        <v>628999007703</v>
      </c>
      <c r="AH3350" t="str">
        <f t="shared" si="525"/>
        <v>METALDET1-LINE 8</v>
      </c>
      <c r="AI3350">
        <f>IF(I3350="violation",COUNTIF($AH$1:AH3350,AH3350),0)</f>
        <v>1355</v>
      </c>
      <c r="AJ3350" t="str">
        <f t="shared" si="526"/>
        <v>violation-METALDET1</v>
      </c>
      <c r="AK3350">
        <f>IF(I3350="violation",COUNTIF($AJ$1:AJ3350,AJ3350),FALSE)</f>
        <v>2865</v>
      </c>
      <c r="AL3350">
        <f t="shared" si="527"/>
        <v>0</v>
      </c>
      <c r="AM3350">
        <f t="shared" si="528"/>
        <v>3</v>
      </c>
      <c r="AN3350" t="str">
        <f t="shared" si="529"/>
        <v>ALERT! 3 Violation founded @METALDET1</v>
      </c>
    </row>
    <row r="3351" spans="1:40">
      <c r="A3351" t="s">
        <v>120</v>
      </c>
      <c r="B3351" t="s">
        <v>121</v>
      </c>
      <c r="C3351" t="s">
        <v>1693</v>
      </c>
      <c r="D3351" t="s">
        <v>589</v>
      </c>
      <c r="E3351">
        <v>1</v>
      </c>
      <c r="G3351" t="s">
        <v>130</v>
      </c>
      <c r="I3351" t="s">
        <v>125</v>
      </c>
      <c r="Z3351" t="str">
        <f>IFERROR(MID(AA3351,FIND("-",H3351,1)+1,20),_xlfn.IFNA(VLOOKUP(F3351&amp;"-"&amp;AA3351,Ref_Kontak!$A:$E,4,FALSE),Ref_Kontak!$H$2))</f>
        <v>628999007703</v>
      </c>
      <c r="AA3351" t="str">
        <f t="shared" si="520"/>
        <v/>
      </c>
      <c r="AB3351" t="str">
        <f t="shared" si="521"/>
        <v/>
      </c>
      <c r="AC3351" t="str">
        <f t="shared" si="522"/>
        <v>628999007703</v>
      </c>
      <c r="AD3351" t="str">
        <f t="shared" si="523"/>
        <v>Halo+,+Visual+AI+5S+mendeteksi+Violation%3A+METALDET1-LINE+13</v>
      </c>
      <c r="AE3351" t="str">
        <f t="shared" si="524"/>
        <v>https://web.whatsapp.com/send/?phone=628999007703&amp;text=Halo+,+Visual+AI+5S+mendeteksi+Violation%3A+METALDET1-LINE+13&amp;type=phone_number&amp;app_absent=0</v>
      </c>
      <c r="AF3351" t="b">
        <f>IF(ISNA(VLOOKUP(D3351&amp;"-"&amp;AB3351, Ref_Kontak!$A:$E, 4, FALSE)), FALSE, TRUE)</f>
        <v>0</v>
      </c>
      <c r="AG3351" t="str">
        <f>_xlfn.IFNA(VLOOKUP(Z3351,Ref_Kontak!H:H,1,FALSE),"FALSE")</f>
        <v>628999007703</v>
      </c>
      <c r="AH3351" t="str">
        <f t="shared" si="525"/>
        <v>METALDET1-LINE 13</v>
      </c>
      <c r="AI3351">
        <f>IF(I3351="violation",COUNTIF($AH$1:AH3351,AH3351),0)</f>
        <v>1163</v>
      </c>
      <c r="AJ3351" t="str">
        <f t="shared" si="526"/>
        <v>violation-METALDET1</v>
      </c>
      <c r="AK3351">
        <f>IF(I3351="violation",COUNTIF($AJ$1:AJ3351,AJ3351),FALSE)</f>
        <v>2866</v>
      </c>
      <c r="AL3351">
        <f t="shared" si="527"/>
        <v>0</v>
      </c>
      <c r="AM3351">
        <f t="shared" si="528"/>
        <v>3</v>
      </c>
      <c r="AN3351" t="str">
        <f t="shared" si="529"/>
        <v>ALERT! 3 Violation founded @METALDET1</v>
      </c>
    </row>
    <row r="3352" spans="1:40">
      <c r="A3352" t="s">
        <v>120</v>
      </c>
      <c r="B3352" t="s">
        <v>121</v>
      </c>
      <c r="C3352" t="s">
        <v>1693</v>
      </c>
      <c r="D3352" t="s">
        <v>52</v>
      </c>
      <c r="E3352">
        <v>1</v>
      </c>
      <c r="G3352" t="s">
        <v>130</v>
      </c>
      <c r="I3352" t="s">
        <v>125</v>
      </c>
      <c r="Z3352" t="str">
        <f>IFERROR(MID(AA3352,FIND("-",H3352,1)+1,20),_xlfn.IFNA(VLOOKUP(F3352&amp;"-"&amp;AA3352,Ref_Kontak!$A:$E,4,FALSE),Ref_Kontak!$H$2))</f>
        <v>628999007703</v>
      </c>
      <c r="AA3352" t="str">
        <f t="shared" si="520"/>
        <v/>
      </c>
      <c r="AB3352" t="str">
        <f t="shared" si="521"/>
        <v/>
      </c>
      <c r="AC3352" t="str">
        <f t="shared" si="522"/>
        <v>628999007703</v>
      </c>
      <c r="AD3352" t="str">
        <f t="shared" si="523"/>
        <v>Halo+,+Visual+AI+5S+mendeteksi+Violation%3A+METALDET1-LINE+14</v>
      </c>
      <c r="AE3352" t="str">
        <f t="shared" si="524"/>
        <v>https://web.whatsapp.com/send/?phone=628999007703&amp;text=Halo+,+Visual+AI+5S+mendeteksi+Violation%3A+METALDET1-LINE+14&amp;type=phone_number&amp;app_absent=0</v>
      </c>
      <c r="AF3352" t="b">
        <f>IF(ISNA(VLOOKUP(D3352&amp;"-"&amp;AB3352, Ref_Kontak!$A:$E, 4, FALSE)), FALSE, TRUE)</f>
        <v>0</v>
      </c>
      <c r="AG3352" t="str">
        <f>_xlfn.IFNA(VLOOKUP(Z3352,Ref_Kontak!H:H,1,FALSE),"FALSE")</f>
        <v>628999007703</v>
      </c>
      <c r="AH3352" t="str">
        <f t="shared" si="525"/>
        <v>METALDET1-LINE 14</v>
      </c>
      <c r="AI3352">
        <f>IF(I3352="violation",COUNTIF($AH$1:AH3352,AH3352),0)</f>
        <v>350</v>
      </c>
      <c r="AJ3352" t="str">
        <f t="shared" si="526"/>
        <v>violation-METALDET1</v>
      </c>
      <c r="AK3352">
        <f>IF(I3352="violation",COUNTIF($AJ$1:AJ3352,AJ3352),FALSE)</f>
        <v>2867</v>
      </c>
      <c r="AL3352">
        <f t="shared" si="527"/>
        <v>0</v>
      </c>
      <c r="AM3352">
        <f t="shared" si="528"/>
        <v>3</v>
      </c>
      <c r="AN3352" t="str">
        <f t="shared" si="529"/>
        <v>ALERT! 3 Violation founded @METALDET1</v>
      </c>
    </row>
    <row r="3353" spans="1:40">
      <c r="A3353" t="s">
        <v>120</v>
      </c>
      <c r="B3353" t="s">
        <v>121</v>
      </c>
      <c r="C3353" t="s">
        <v>1694</v>
      </c>
      <c r="D3353" t="s">
        <v>129</v>
      </c>
      <c r="E3353">
        <v>1</v>
      </c>
      <c r="G3353" t="s">
        <v>130</v>
      </c>
      <c r="I3353" t="s">
        <v>125</v>
      </c>
      <c r="Z3353" t="str">
        <f>IFERROR(MID(AA3353,FIND("-",H3353,1)+1,20),_xlfn.IFNA(VLOOKUP(F3353&amp;"-"&amp;AA3353,Ref_Kontak!$A:$E,4,FALSE),Ref_Kontak!$H$2))</f>
        <v>628999007703</v>
      </c>
      <c r="AA3353" t="str">
        <f t="shared" si="520"/>
        <v/>
      </c>
      <c r="AB3353" t="str">
        <f t="shared" si="521"/>
        <v/>
      </c>
      <c r="AC3353" t="str">
        <f t="shared" si="522"/>
        <v>628999007703</v>
      </c>
      <c r="AD3353" t="str">
        <f t="shared" si="523"/>
        <v>Halo+,+Visual+AI+5S+mendeteksi+Violation%3A+METALDET1-LINE+8</v>
      </c>
      <c r="AE3353" t="str">
        <f t="shared" si="524"/>
        <v>https://web.whatsapp.com/send/?phone=628999007703&amp;text=Halo+,+Visual+AI+5S+mendeteksi+Violation%3A+METALDET1-LINE+8&amp;type=phone_number&amp;app_absent=0</v>
      </c>
      <c r="AF3353" t="b">
        <f>IF(ISNA(VLOOKUP(D3353&amp;"-"&amp;AB3353, Ref_Kontak!$A:$E, 4, FALSE)), FALSE, TRUE)</f>
        <v>0</v>
      </c>
      <c r="AG3353" t="str">
        <f>_xlfn.IFNA(VLOOKUP(Z3353,Ref_Kontak!H:H,1,FALSE),"FALSE")</f>
        <v>628999007703</v>
      </c>
      <c r="AH3353" t="str">
        <f t="shared" si="525"/>
        <v>METALDET1-LINE 8</v>
      </c>
      <c r="AI3353">
        <f>IF(I3353="violation",COUNTIF($AH$1:AH3353,AH3353),0)</f>
        <v>1356</v>
      </c>
      <c r="AJ3353" t="str">
        <f t="shared" si="526"/>
        <v>violation-METALDET1</v>
      </c>
      <c r="AK3353">
        <f>IF(I3353="violation",COUNTIF($AJ$1:AJ3353,AJ3353),FALSE)</f>
        <v>2868</v>
      </c>
      <c r="AL3353">
        <f t="shared" si="527"/>
        <v>0</v>
      </c>
      <c r="AM3353">
        <f t="shared" si="528"/>
        <v>3</v>
      </c>
      <c r="AN3353" t="str">
        <f t="shared" si="529"/>
        <v>ALERT! 3 Violation founded @METALDET1</v>
      </c>
    </row>
    <row r="3354" spans="1:40">
      <c r="A3354" t="s">
        <v>120</v>
      </c>
      <c r="B3354" t="s">
        <v>121</v>
      </c>
      <c r="C3354" t="s">
        <v>1695</v>
      </c>
      <c r="D3354" t="s">
        <v>589</v>
      </c>
      <c r="E3354">
        <v>1</v>
      </c>
      <c r="G3354" t="s">
        <v>130</v>
      </c>
      <c r="I3354" t="s">
        <v>125</v>
      </c>
      <c r="Z3354" t="str">
        <f>IFERROR(MID(AA3354,FIND("-",H3354,1)+1,20),_xlfn.IFNA(VLOOKUP(F3354&amp;"-"&amp;AA3354,Ref_Kontak!$A:$E,4,FALSE),Ref_Kontak!$H$2))</f>
        <v>628999007703</v>
      </c>
      <c r="AA3354" t="str">
        <f t="shared" si="520"/>
        <v/>
      </c>
      <c r="AB3354" t="str">
        <f t="shared" si="521"/>
        <v/>
      </c>
      <c r="AC3354" t="str">
        <f t="shared" si="522"/>
        <v>628999007703</v>
      </c>
      <c r="AD3354" t="str">
        <f t="shared" si="523"/>
        <v>Halo+,+Visual+AI+5S+mendeteksi+Violation%3A+METALDET1-LINE+13</v>
      </c>
      <c r="AE3354" t="str">
        <f t="shared" si="524"/>
        <v>https://web.whatsapp.com/send/?phone=628999007703&amp;text=Halo+,+Visual+AI+5S+mendeteksi+Violation%3A+METALDET1-LINE+13&amp;type=phone_number&amp;app_absent=0</v>
      </c>
      <c r="AF3354" t="b">
        <f>IF(ISNA(VLOOKUP(D3354&amp;"-"&amp;AB3354, Ref_Kontak!$A:$E, 4, FALSE)), FALSE, TRUE)</f>
        <v>0</v>
      </c>
      <c r="AG3354" t="str">
        <f>_xlfn.IFNA(VLOOKUP(Z3354,Ref_Kontak!H:H,1,FALSE),"FALSE")</f>
        <v>628999007703</v>
      </c>
      <c r="AH3354" t="str">
        <f t="shared" si="525"/>
        <v>METALDET1-LINE 13</v>
      </c>
      <c r="AI3354">
        <f>IF(I3354="violation",COUNTIF($AH$1:AH3354,AH3354),0)</f>
        <v>1164</v>
      </c>
      <c r="AJ3354" t="str">
        <f t="shared" si="526"/>
        <v>violation-METALDET1</v>
      </c>
      <c r="AK3354">
        <f>IF(I3354="violation",COUNTIF($AJ$1:AJ3354,AJ3354),FALSE)</f>
        <v>2869</v>
      </c>
      <c r="AL3354">
        <f t="shared" si="527"/>
        <v>0</v>
      </c>
      <c r="AM3354">
        <f t="shared" si="528"/>
        <v>3</v>
      </c>
      <c r="AN3354" t="str">
        <f t="shared" si="529"/>
        <v>ALERT! 3 Violation founded @METALDET1</v>
      </c>
    </row>
    <row r="3355" spans="1:40">
      <c r="A3355" t="s">
        <v>120</v>
      </c>
      <c r="B3355" t="s">
        <v>121</v>
      </c>
      <c r="C3355" t="s">
        <v>1695</v>
      </c>
      <c r="D3355" t="s">
        <v>129</v>
      </c>
      <c r="E3355">
        <v>1</v>
      </c>
      <c r="G3355" t="s">
        <v>130</v>
      </c>
      <c r="I3355" t="s">
        <v>125</v>
      </c>
      <c r="Z3355" t="str">
        <f>IFERROR(MID(AA3355,FIND("-",H3355,1)+1,20),_xlfn.IFNA(VLOOKUP(F3355&amp;"-"&amp;AA3355,Ref_Kontak!$A:$E,4,FALSE),Ref_Kontak!$H$2))</f>
        <v>628999007703</v>
      </c>
      <c r="AA3355" t="str">
        <f t="shared" si="520"/>
        <v/>
      </c>
      <c r="AB3355" t="str">
        <f t="shared" si="521"/>
        <v/>
      </c>
      <c r="AC3355" t="str">
        <f t="shared" si="522"/>
        <v>628999007703</v>
      </c>
      <c r="AD3355" t="str">
        <f t="shared" si="523"/>
        <v>Halo+,+Visual+AI+5S+mendeteksi+Violation%3A+METALDET1-LINE+8</v>
      </c>
      <c r="AE3355" t="str">
        <f t="shared" si="524"/>
        <v>https://web.whatsapp.com/send/?phone=628999007703&amp;text=Halo+,+Visual+AI+5S+mendeteksi+Violation%3A+METALDET1-LINE+8&amp;type=phone_number&amp;app_absent=0</v>
      </c>
      <c r="AF3355" t="b">
        <f>IF(ISNA(VLOOKUP(D3355&amp;"-"&amp;AB3355, Ref_Kontak!$A:$E, 4, FALSE)), FALSE, TRUE)</f>
        <v>0</v>
      </c>
      <c r="AG3355" t="str">
        <f>_xlfn.IFNA(VLOOKUP(Z3355,Ref_Kontak!H:H,1,FALSE),"FALSE")</f>
        <v>628999007703</v>
      </c>
      <c r="AH3355" t="str">
        <f t="shared" si="525"/>
        <v>METALDET1-LINE 8</v>
      </c>
      <c r="AI3355">
        <f>IF(I3355="violation",COUNTIF($AH$1:AH3355,AH3355),0)</f>
        <v>1357</v>
      </c>
      <c r="AJ3355" t="str">
        <f t="shared" si="526"/>
        <v>violation-METALDET1</v>
      </c>
      <c r="AK3355">
        <f>IF(I3355="violation",COUNTIF($AJ$1:AJ3355,AJ3355),FALSE)</f>
        <v>2870</v>
      </c>
      <c r="AL3355">
        <f t="shared" si="527"/>
        <v>0</v>
      </c>
      <c r="AM3355">
        <f t="shared" si="528"/>
        <v>3</v>
      </c>
      <c r="AN3355" t="str">
        <f t="shared" si="529"/>
        <v>ALERT! 3 Violation founded @METALDET1</v>
      </c>
    </row>
    <row r="3356" spans="1:40">
      <c r="A3356" t="s">
        <v>120</v>
      </c>
      <c r="B3356" t="s">
        <v>121</v>
      </c>
      <c r="C3356" t="s">
        <v>1695</v>
      </c>
      <c r="D3356" t="s">
        <v>52</v>
      </c>
      <c r="E3356">
        <v>1</v>
      </c>
      <c r="G3356" t="s">
        <v>130</v>
      </c>
      <c r="I3356" t="s">
        <v>125</v>
      </c>
      <c r="Z3356" t="str">
        <f>IFERROR(MID(AA3356,FIND("-",H3356,1)+1,20),_xlfn.IFNA(VLOOKUP(F3356&amp;"-"&amp;AA3356,Ref_Kontak!$A:$E,4,FALSE),Ref_Kontak!$H$2))</f>
        <v>628999007703</v>
      </c>
      <c r="AA3356" t="str">
        <f t="shared" si="520"/>
        <v/>
      </c>
      <c r="AB3356" t="str">
        <f t="shared" si="521"/>
        <v/>
      </c>
      <c r="AC3356" t="str">
        <f t="shared" si="522"/>
        <v>628999007703</v>
      </c>
      <c r="AD3356" t="str">
        <f t="shared" si="523"/>
        <v>Halo+,+Visual+AI+5S+mendeteksi+Violation%3A+METALDET1-LINE+14</v>
      </c>
      <c r="AE3356" t="str">
        <f t="shared" si="524"/>
        <v>https://web.whatsapp.com/send/?phone=628999007703&amp;text=Halo+,+Visual+AI+5S+mendeteksi+Violation%3A+METALDET1-LINE+14&amp;type=phone_number&amp;app_absent=0</v>
      </c>
      <c r="AF3356" t="b">
        <f>IF(ISNA(VLOOKUP(D3356&amp;"-"&amp;AB3356, Ref_Kontak!$A:$E, 4, FALSE)), FALSE, TRUE)</f>
        <v>0</v>
      </c>
      <c r="AG3356" t="str">
        <f>_xlfn.IFNA(VLOOKUP(Z3356,Ref_Kontak!H:H,1,FALSE),"FALSE")</f>
        <v>628999007703</v>
      </c>
      <c r="AH3356" t="str">
        <f t="shared" si="525"/>
        <v>METALDET1-LINE 14</v>
      </c>
      <c r="AI3356">
        <f>IF(I3356="violation",COUNTIF($AH$1:AH3356,AH3356),0)</f>
        <v>351</v>
      </c>
      <c r="AJ3356" t="str">
        <f t="shared" si="526"/>
        <v>violation-METALDET1</v>
      </c>
      <c r="AK3356">
        <f>IF(I3356="violation",COUNTIF($AJ$1:AJ3356,AJ3356),FALSE)</f>
        <v>2871</v>
      </c>
      <c r="AL3356">
        <f t="shared" si="527"/>
        <v>0</v>
      </c>
      <c r="AM3356">
        <f t="shared" si="528"/>
        <v>3</v>
      </c>
      <c r="AN3356" t="str">
        <f t="shared" si="529"/>
        <v>ALERT! 3 Violation founded @METALDET1</v>
      </c>
    </row>
    <row r="3357" spans="1:40">
      <c r="A3357" t="s">
        <v>120</v>
      </c>
      <c r="B3357" t="s">
        <v>121</v>
      </c>
      <c r="C3357" t="s">
        <v>1695</v>
      </c>
      <c r="D3357" t="s">
        <v>589</v>
      </c>
      <c r="E3357">
        <v>1</v>
      </c>
      <c r="G3357" t="s">
        <v>130</v>
      </c>
      <c r="I3357" t="s">
        <v>125</v>
      </c>
      <c r="Z3357" t="str">
        <f>IFERROR(MID(AA3357,FIND("-",H3357,1)+1,20),_xlfn.IFNA(VLOOKUP(F3357&amp;"-"&amp;AA3357,Ref_Kontak!$A:$E,4,FALSE),Ref_Kontak!$H$2))</f>
        <v>628999007703</v>
      </c>
      <c r="AA3357" t="str">
        <f t="shared" si="520"/>
        <v/>
      </c>
      <c r="AB3357" t="str">
        <f t="shared" si="521"/>
        <v/>
      </c>
      <c r="AC3357" t="str">
        <f t="shared" si="522"/>
        <v>628999007703</v>
      </c>
      <c r="AD3357" t="str">
        <f t="shared" si="523"/>
        <v>Halo+,+Visual+AI+5S+mendeteksi+Violation%3A+METALDET1-LINE+13</v>
      </c>
      <c r="AE3357" t="str">
        <f t="shared" si="524"/>
        <v>https://web.whatsapp.com/send/?phone=628999007703&amp;text=Halo+,+Visual+AI+5S+mendeteksi+Violation%3A+METALDET1-LINE+13&amp;type=phone_number&amp;app_absent=0</v>
      </c>
      <c r="AF3357" t="b">
        <f>IF(ISNA(VLOOKUP(D3357&amp;"-"&amp;AB3357, Ref_Kontak!$A:$E, 4, FALSE)), FALSE, TRUE)</f>
        <v>0</v>
      </c>
      <c r="AG3357" t="str">
        <f>_xlfn.IFNA(VLOOKUP(Z3357,Ref_Kontak!H:H,1,FALSE),"FALSE")</f>
        <v>628999007703</v>
      </c>
      <c r="AH3357" t="str">
        <f t="shared" si="525"/>
        <v>METALDET1-LINE 13</v>
      </c>
      <c r="AI3357">
        <f>IF(I3357="violation",COUNTIF($AH$1:AH3357,AH3357),0)</f>
        <v>1165</v>
      </c>
      <c r="AJ3357" t="str">
        <f t="shared" si="526"/>
        <v>violation-METALDET1</v>
      </c>
      <c r="AK3357">
        <f>IF(I3357="violation",COUNTIF($AJ$1:AJ3357,AJ3357),FALSE)</f>
        <v>2872</v>
      </c>
      <c r="AL3357">
        <f t="shared" si="527"/>
        <v>0</v>
      </c>
      <c r="AM3357">
        <f t="shared" si="528"/>
        <v>3</v>
      </c>
      <c r="AN3357" t="str">
        <f t="shared" si="529"/>
        <v>ALERT! 3 Violation founded @METALDET1</v>
      </c>
    </row>
    <row r="3358" spans="1:40">
      <c r="A3358" t="s">
        <v>120</v>
      </c>
      <c r="B3358" t="s">
        <v>121</v>
      </c>
      <c r="C3358" t="s">
        <v>1695</v>
      </c>
      <c r="D3358" t="s">
        <v>52</v>
      </c>
      <c r="E3358">
        <v>1</v>
      </c>
      <c r="G3358" t="s">
        <v>130</v>
      </c>
      <c r="I3358" t="s">
        <v>125</v>
      </c>
      <c r="Z3358" t="str">
        <f>IFERROR(MID(AA3358,FIND("-",H3358,1)+1,20),_xlfn.IFNA(VLOOKUP(F3358&amp;"-"&amp;AA3358,Ref_Kontak!$A:$E,4,FALSE),Ref_Kontak!$H$2))</f>
        <v>628999007703</v>
      </c>
      <c r="AA3358" t="str">
        <f t="shared" si="520"/>
        <v/>
      </c>
      <c r="AB3358" t="str">
        <f t="shared" si="521"/>
        <v/>
      </c>
      <c r="AC3358" t="str">
        <f t="shared" si="522"/>
        <v>628999007703</v>
      </c>
      <c r="AD3358" t="str">
        <f t="shared" si="523"/>
        <v>Halo+,+Visual+AI+5S+mendeteksi+Violation%3A+METALDET1-LINE+14</v>
      </c>
      <c r="AE3358" t="str">
        <f t="shared" si="524"/>
        <v>https://web.whatsapp.com/send/?phone=628999007703&amp;text=Halo+,+Visual+AI+5S+mendeteksi+Violation%3A+METALDET1-LINE+14&amp;type=phone_number&amp;app_absent=0</v>
      </c>
      <c r="AF3358" t="b">
        <f>IF(ISNA(VLOOKUP(D3358&amp;"-"&amp;AB3358, Ref_Kontak!$A:$E, 4, FALSE)), FALSE, TRUE)</f>
        <v>0</v>
      </c>
      <c r="AG3358" t="str">
        <f>_xlfn.IFNA(VLOOKUP(Z3358,Ref_Kontak!H:H,1,FALSE),"FALSE")</f>
        <v>628999007703</v>
      </c>
      <c r="AH3358" t="str">
        <f t="shared" si="525"/>
        <v>METALDET1-LINE 14</v>
      </c>
      <c r="AI3358">
        <f>IF(I3358="violation",COUNTIF($AH$1:AH3358,AH3358),0)</f>
        <v>352</v>
      </c>
      <c r="AJ3358" t="str">
        <f t="shared" si="526"/>
        <v>violation-METALDET1</v>
      </c>
      <c r="AK3358">
        <f>IF(I3358="violation",COUNTIF($AJ$1:AJ3358,AJ3358),FALSE)</f>
        <v>2873</v>
      </c>
      <c r="AL3358">
        <f t="shared" si="527"/>
        <v>0</v>
      </c>
      <c r="AM3358">
        <f t="shared" si="528"/>
        <v>3</v>
      </c>
      <c r="AN3358" t="str">
        <f t="shared" si="529"/>
        <v>ALERT! 3 Violation founded @METALDET1</v>
      </c>
    </row>
    <row r="3359" spans="1:40">
      <c r="A3359" t="s">
        <v>120</v>
      </c>
      <c r="B3359" t="s">
        <v>121</v>
      </c>
      <c r="C3359" t="s">
        <v>1696</v>
      </c>
      <c r="D3359" t="s">
        <v>129</v>
      </c>
      <c r="E3359">
        <v>1</v>
      </c>
      <c r="G3359" t="s">
        <v>130</v>
      </c>
      <c r="I3359" t="s">
        <v>125</v>
      </c>
      <c r="Z3359" t="str">
        <f>IFERROR(MID(AA3359,FIND("-",H3359,1)+1,20),_xlfn.IFNA(VLOOKUP(F3359&amp;"-"&amp;AA3359,Ref_Kontak!$A:$E,4,FALSE),Ref_Kontak!$H$2))</f>
        <v>628999007703</v>
      </c>
      <c r="AA3359" t="str">
        <f t="shared" si="520"/>
        <v/>
      </c>
      <c r="AB3359" t="str">
        <f t="shared" si="521"/>
        <v/>
      </c>
      <c r="AC3359" t="str">
        <f t="shared" si="522"/>
        <v>628999007703</v>
      </c>
      <c r="AD3359" t="str">
        <f t="shared" si="523"/>
        <v>Halo+,+Visual+AI+5S+mendeteksi+Violation%3A+METALDET1-LINE+8</v>
      </c>
      <c r="AE3359" t="str">
        <f t="shared" si="524"/>
        <v>https://web.whatsapp.com/send/?phone=628999007703&amp;text=Halo+,+Visual+AI+5S+mendeteksi+Violation%3A+METALDET1-LINE+8&amp;type=phone_number&amp;app_absent=0</v>
      </c>
      <c r="AF3359" t="b">
        <f>IF(ISNA(VLOOKUP(D3359&amp;"-"&amp;AB3359, Ref_Kontak!$A:$E, 4, FALSE)), FALSE, TRUE)</f>
        <v>0</v>
      </c>
      <c r="AG3359" t="str">
        <f>_xlfn.IFNA(VLOOKUP(Z3359,Ref_Kontak!H:H,1,FALSE),"FALSE")</f>
        <v>628999007703</v>
      </c>
      <c r="AH3359" t="str">
        <f t="shared" si="525"/>
        <v>METALDET1-LINE 8</v>
      </c>
      <c r="AI3359">
        <f>IF(I3359="violation",COUNTIF($AH$1:AH3359,AH3359),0)</f>
        <v>1358</v>
      </c>
      <c r="AJ3359" t="str">
        <f t="shared" si="526"/>
        <v>violation-METALDET1</v>
      </c>
      <c r="AK3359">
        <f>IF(I3359="violation",COUNTIF($AJ$1:AJ3359,AJ3359),FALSE)</f>
        <v>2874</v>
      </c>
      <c r="AL3359">
        <f t="shared" si="527"/>
        <v>0</v>
      </c>
      <c r="AM3359">
        <f t="shared" si="528"/>
        <v>3</v>
      </c>
      <c r="AN3359" t="str">
        <f t="shared" si="529"/>
        <v>ALERT! 3 Violation founded @METALDET1</v>
      </c>
    </row>
    <row r="3360" spans="1:40">
      <c r="A3360" t="s">
        <v>120</v>
      </c>
      <c r="B3360" t="s">
        <v>121</v>
      </c>
      <c r="C3360" t="s">
        <v>1697</v>
      </c>
      <c r="D3360" t="s">
        <v>589</v>
      </c>
      <c r="E3360">
        <v>1</v>
      </c>
      <c r="G3360" t="s">
        <v>130</v>
      </c>
      <c r="I3360" t="s">
        <v>125</v>
      </c>
      <c r="Z3360" t="str">
        <f>IFERROR(MID(AA3360,FIND("-",H3360,1)+1,20),_xlfn.IFNA(VLOOKUP(F3360&amp;"-"&amp;AA3360,Ref_Kontak!$A:$E,4,FALSE),Ref_Kontak!$H$2))</f>
        <v>628999007703</v>
      </c>
      <c r="AA3360" t="str">
        <f t="shared" si="520"/>
        <v/>
      </c>
      <c r="AB3360" t="str">
        <f t="shared" si="521"/>
        <v/>
      </c>
      <c r="AC3360" t="str">
        <f t="shared" si="522"/>
        <v>628999007703</v>
      </c>
      <c r="AD3360" t="str">
        <f t="shared" si="523"/>
        <v>Halo+,+Visual+AI+5S+mendeteksi+Violation%3A+METALDET1-LINE+13</v>
      </c>
      <c r="AE3360" t="str">
        <f t="shared" si="524"/>
        <v>https://web.whatsapp.com/send/?phone=628999007703&amp;text=Halo+,+Visual+AI+5S+mendeteksi+Violation%3A+METALDET1-LINE+13&amp;type=phone_number&amp;app_absent=0</v>
      </c>
      <c r="AF3360" t="b">
        <f>IF(ISNA(VLOOKUP(D3360&amp;"-"&amp;AB3360, Ref_Kontak!$A:$E, 4, FALSE)), FALSE, TRUE)</f>
        <v>0</v>
      </c>
      <c r="AG3360" t="str">
        <f>_xlfn.IFNA(VLOOKUP(Z3360,Ref_Kontak!H:H,1,FALSE),"FALSE")</f>
        <v>628999007703</v>
      </c>
      <c r="AH3360" t="str">
        <f t="shared" si="525"/>
        <v>METALDET1-LINE 13</v>
      </c>
      <c r="AI3360">
        <f>IF(I3360="violation",COUNTIF($AH$1:AH3360,AH3360),0)</f>
        <v>1166</v>
      </c>
      <c r="AJ3360" t="str">
        <f t="shared" si="526"/>
        <v>violation-METALDET1</v>
      </c>
      <c r="AK3360">
        <f>IF(I3360="violation",COUNTIF($AJ$1:AJ3360,AJ3360),FALSE)</f>
        <v>2875</v>
      </c>
      <c r="AL3360">
        <f t="shared" si="527"/>
        <v>0</v>
      </c>
      <c r="AM3360">
        <f t="shared" si="528"/>
        <v>3</v>
      </c>
      <c r="AN3360" t="str">
        <f t="shared" si="529"/>
        <v>ALERT! 3 Violation founded @METALDET1</v>
      </c>
    </row>
    <row r="3361" spans="1:40">
      <c r="A3361" t="s">
        <v>120</v>
      </c>
      <c r="B3361" t="s">
        <v>121</v>
      </c>
      <c r="C3361" t="s">
        <v>1697</v>
      </c>
      <c r="D3361" t="s">
        <v>129</v>
      </c>
      <c r="E3361">
        <v>1</v>
      </c>
      <c r="G3361" t="s">
        <v>130</v>
      </c>
      <c r="I3361" t="s">
        <v>125</v>
      </c>
      <c r="Z3361" t="str">
        <f>IFERROR(MID(AA3361,FIND("-",H3361,1)+1,20),_xlfn.IFNA(VLOOKUP(F3361&amp;"-"&amp;AA3361,Ref_Kontak!$A:$E,4,FALSE),Ref_Kontak!$H$2))</f>
        <v>628999007703</v>
      </c>
      <c r="AA3361" t="str">
        <f t="shared" si="520"/>
        <v/>
      </c>
      <c r="AB3361" t="str">
        <f t="shared" si="521"/>
        <v/>
      </c>
      <c r="AC3361" t="str">
        <f t="shared" si="522"/>
        <v>628999007703</v>
      </c>
      <c r="AD3361" t="str">
        <f t="shared" si="523"/>
        <v>Halo+,+Visual+AI+5S+mendeteksi+Violation%3A+METALDET1-LINE+8</v>
      </c>
      <c r="AE3361" t="str">
        <f t="shared" si="524"/>
        <v>https://web.whatsapp.com/send/?phone=628999007703&amp;text=Halo+,+Visual+AI+5S+mendeteksi+Violation%3A+METALDET1-LINE+8&amp;type=phone_number&amp;app_absent=0</v>
      </c>
      <c r="AF3361" t="b">
        <f>IF(ISNA(VLOOKUP(D3361&amp;"-"&amp;AB3361, Ref_Kontak!$A:$E, 4, FALSE)), FALSE, TRUE)</f>
        <v>0</v>
      </c>
      <c r="AG3361" t="str">
        <f>_xlfn.IFNA(VLOOKUP(Z3361,Ref_Kontak!H:H,1,FALSE),"FALSE")</f>
        <v>628999007703</v>
      </c>
      <c r="AH3361" t="str">
        <f t="shared" si="525"/>
        <v>METALDET1-LINE 8</v>
      </c>
      <c r="AI3361">
        <f>IF(I3361="violation",COUNTIF($AH$1:AH3361,AH3361),0)</f>
        <v>1359</v>
      </c>
      <c r="AJ3361" t="str">
        <f t="shared" si="526"/>
        <v>violation-METALDET1</v>
      </c>
      <c r="AK3361">
        <f>IF(I3361="violation",COUNTIF($AJ$1:AJ3361,AJ3361),FALSE)</f>
        <v>2876</v>
      </c>
      <c r="AL3361">
        <f t="shared" si="527"/>
        <v>0</v>
      </c>
      <c r="AM3361">
        <f t="shared" si="528"/>
        <v>3</v>
      </c>
      <c r="AN3361" t="str">
        <f t="shared" si="529"/>
        <v>ALERT! 3 Violation founded @METALDET1</v>
      </c>
    </row>
    <row r="3362" spans="1:40">
      <c r="A3362" t="s">
        <v>120</v>
      </c>
      <c r="B3362" t="s">
        <v>121</v>
      </c>
      <c r="C3362" t="s">
        <v>1697</v>
      </c>
      <c r="D3362" t="s">
        <v>52</v>
      </c>
      <c r="E3362">
        <v>1</v>
      </c>
      <c r="G3362" t="s">
        <v>130</v>
      </c>
      <c r="I3362" t="s">
        <v>125</v>
      </c>
      <c r="Z3362" t="str">
        <f>IFERROR(MID(AA3362,FIND("-",H3362,1)+1,20),_xlfn.IFNA(VLOOKUP(F3362&amp;"-"&amp;AA3362,Ref_Kontak!$A:$E,4,FALSE),Ref_Kontak!$H$2))</f>
        <v>628999007703</v>
      </c>
      <c r="AA3362" t="str">
        <f t="shared" si="520"/>
        <v/>
      </c>
      <c r="AB3362" t="str">
        <f t="shared" si="521"/>
        <v/>
      </c>
      <c r="AC3362" t="str">
        <f t="shared" si="522"/>
        <v>628999007703</v>
      </c>
      <c r="AD3362" t="str">
        <f t="shared" si="523"/>
        <v>Halo+,+Visual+AI+5S+mendeteksi+Violation%3A+METALDET1-LINE+14</v>
      </c>
      <c r="AE3362" t="str">
        <f t="shared" si="524"/>
        <v>https://web.whatsapp.com/send/?phone=628999007703&amp;text=Halo+,+Visual+AI+5S+mendeteksi+Violation%3A+METALDET1-LINE+14&amp;type=phone_number&amp;app_absent=0</v>
      </c>
      <c r="AF3362" t="b">
        <f>IF(ISNA(VLOOKUP(D3362&amp;"-"&amp;AB3362, Ref_Kontak!$A:$E, 4, FALSE)), FALSE, TRUE)</f>
        <v>0</v>
      </c>
      <c r="AG3362" t="str">
        <f>_xlfn.IFNA(VLOOKUP(Z3362,Ref_Kontak!H:H,1,FALSE),"FALSE")</f>
        <v>628999007703</v>
      </c>
      <c r="AH3362" t="str">
        <f t="shared" si="525"/>
        <v>METALDET1-LINE 14</v>
      </c>
      <c r="AI3362">
        <f>IF(I3362="violation",COUNTIF($AH$1:AH3362,AH3362),0)</f>
        <v>353</v>
      </c>
      <c r="AJ3362" t="str">
        <f t="shared" si="526"/>
        <v>violation-METALDET1</v>
      </c>
      <c r="AK3362">
        <f>IF(I3362="violation",COUNTIF($AJ$1:AJ3362,AJ3362),FALSE)</f>
        <v>2877</v>
      </c>
      <c r="AL3362">
        <f t="shared" si="527"/>
        <v>0</v>
      </c>
      <c r="AM3362">
        <f t="shared" si="528"/>
        <v>3</v>
      </c>
      <c r="AN3362" t="str">
        <f t="shared" si="529"/>
        <v>ALERT! 3 Violation founded @METALDET1</v>
      </c>
    </row>
    <row r="3363" spans="1:40">
      <c r="A3363" t="s">
        <v>120</v>
      </c>
      <c r="B3363" t="s">
        <v>121</v>
      </c>
      <c r="C3363" t="s">
        <v>1697</v>
      </c>
      <c r="D3363" t="s">
        <v>589</v>
      </c>
      <c r="E3363">
        <v>1</v>
      </c>
      <c r="G3363" t="s">
        <v>130</v>
      </c>
      <c r="I3363" t="s">
        <v>125</v>
      </c>
      <c r="Z3363" t="str">
        <f>IFERROR(MID(AA3363,FIND("-",H3363,1)+1,20),_xlfn.IFNA(VLOOKUP(F3363&amp;"-"&amp;AA3363,Ref_Kontak!$A:$E,4,FALSE),Ref_Kontak!$H$2))</f>
        <v>628999007703</v>
      </c>
      <c r="AA3363" t="str">
        <f t="shared" si="520"/>
        <v/>
      </c>
      <c r="AB3363" t="str">
        <f t="shared" si="521"/>
        <v/>
      </c>
      <c r="AC3363" t="str">
        <f t="shared" si="522"/>
        <v>628999007703</v>
      </c>
      <c r="AD3363" t="str">
        <f t="shared" si="523"/>
        <v>Halo+,+Visual+AI+5S+mendeteksi+Violation%3A+METALDET1-LINE+13</v>
      </c>
      <c r="AE3363" t="str">
        <f t="shared" si="524"/>
        <v>https://web.whatsapp.com/send/?phone=628999007703&amp;text=Halo+,+Visual+AI+5S+mendeteksi+Violation%3A+METALDET1-LINE+13&amp;type=phone_number&amp;app_absent=0</v>
      </c>
      <c r="AF3363" t="b">
        <f>IF(ISNA(VLOOKUP(D3363&amp;"-"&amp;AB3363, Ref_Kontak!$A:$E, 4, FALSE)), FALSE, TRUE)</f>
        <v>0</v>
      </c>
      <c r="AG3363" t="str">
        <f>_xlfn.IFNA(VLOOKUP(Z3363,Ref_Kontak!H:H,1,FALSE),"FALSE")</f>
        <v>628999007703</v>
      </c>
      <c r="AH3363" t="str">
        <f t="shared" si="525"/>
        <v>METALDET1-LINE 13</v>
      </c>
      <c r="AI3363">
        <f>IF(I3363="violation",COUNTIF($AH$1:AH3363,AH3363),0)</f>
        <v>1167</v>
      </c>
      <c r="AJ3363" t="str">
        <f t="shared" si="526"/>
        <v>violation-METALDET1</v>
      </c>
      <c r="AK3363">
        <f>IF(I3363="violation",COUNTIF($AJ$1:AJ3363,AJ3363),FALSE)</f>
        <v>2878</v>
      </c>
      <c r="AL3363">
        <f t="shared" si="527"/>
        <v>0</v>
      </c>
      <c r="AM3363">
        <f t="shared" si="528"/>
        <v>3</v>
      </c>
      <c r="AN3363" t="str">
        <f t="shared" si="529"/>
        <v>ALERT! 3 Violation founded @METALDET1</v>
      </c>
    </row>
    <row r="3364" spans="1:40">
      <c r="A3364" t="s">
        <v>120</v>
      </c>
      <c r="B3364" t="s">
        <v>121</v>
      </c>
      <c r="C3364" t="s">
        <v>1697</v>
      </c>
      <c r="D3364" t="s">
        <v>52</v>
      </c>
      <c r="E3364">
        <v>1</v>
      </c>
      <c r="G3364" t="s">
        <v>130</v>
      </c>
      <c r="I3364" t="s">
        <v>125</v>
      </c>
      <c r="Z3364" t="str">
        <f>IFERROR(MID(AA3364,FIND("-",H3364,1)+1,20),_xlfn.IFNA(VLOOKUP(F3364&amp;"-"&amp;AA3364,Ref_Kontak!$A:$E,4,FALSE),Ref_Kontak!$H$2))</f>
        <v>628999007703</v>
      </c>
      <c r="AA3364" t="str">
        <f t="shared" si="520"/>
        <v/>
      </c>
      <c r="AB3364" t="str">
        <f t="shared" si="521"/>
        <v/>
      </c>
      <c r="AC3364" t="str">
        <f t="shared" si="522"/>
        <v>628999007703</v>
      </c>
      <c r="AD3364" t="str">
        <f t="shared" si="523"/>
        <v>Halo+,+Visual+AI+5S+mendeteksi+Violation%3A+METALDET1-LINE+14</v>
      </c>
      <c r="AE3364" t="str">
        <f t="shared" si="524"/>
        <v>https://web.whatsapp.com/send/?phone=628999007703&amp;text=Halo+,+Visual+AI+5S+mendeteksi+Violation%3A+METALDET1-LINE+14&amp;type=phone_number&amp;app_absent=0</v>
      </c>
      <c r="AF3364" t="b">
        <f>IF(ISNA(VLOOKUP(D3364&amp;"-"&amp;AB3364, Ref_Kontak!$A:$E, 4, FALSE)), FALSE, TRUE)</f>
        <v>0</v>
      </c>
      <c r="AG3364" t="str">
        <f>_xlfn.IFNA(VLOOKUP(Z3364,Ref_Kontak!H:H,1,FALSE),"FALSE")</f>
        <v>628999007703</v>
      </c>
      <c r="AH3364" t="str">
        <f t="shared" si="525"/>
        <v>METALDET1-LINE 14</v>
      </c>
      <c r="AI3364">
        <f>IF(I3364="violation",COUNTIF($AH$1:AH3364,AH3364),0)</f>
        <v>354</v>
      </c>
      <c r="AJ3364" t="str">
        <f t="shared" si="526"/>
        <v>violation-METALDET1</v>
      </c>
      <c r="AK3364">
        <f>IF(I3364="violation",COUNTIF($AJ$1:AJ3364,AJ3364),FALSE)</f>
        <v>2879</v>
      </c>
      <c r="AL3364">
        <f t="shared" si="527"/>
        <v>0</v>
      </c>
      <c r="AM3364">
        <f t="shared" si="528"/>
        <v>3</v>
      </c>
      <c r="AN3364" t="str">
        <f t="shared" si="529"/>
        <v>ALERT! 3 Violation founded @METALDET1</v>
      </c>
    </row>
    <row r="3365" spans="1:40">
      <c r="A3365" t="s">
        <v>120</v>
      </c>
      <c r="B3365" t="s">
        <v>121</v>
      </c>
      <c r="C3365" t="s">
        <v>1698</v>
      </c>
      <c r="D3365" t="s">
        <v>129</v>
      </c>
      <c r="E3365">
        <v>1</v>
      </c>
      <c r="G3365" t="s">
        <v>130</v>
      </c>
      <c r="I3365" t="s">
        <v>125</v>
      </c>
      <c r="Z3365" t="str">
        <f>IFERROR(MID(AA3365,FIND("-",H3365,1)+1,20),_xlfn.IFNA(VLOOKUP(F3365&amp;"-"&amp;AA3365,Ref_Kontak!$A:$E,4,FALSE),Ref_Kontak!$H$2))</f>
        <v>628999007703</v>
      </c>
      <c r="AA3365" t="str">
        <f t="shared" si="520"/>
        <v/>
      </c>
      <c r="AB3365" t="str">
        <f t="shared" si="521"/>
        <v/>
      </c>
      <c r="AC3365" t="str">
        <f t="shared" si="522"/>
        <v>628999007703</v>
      </c>
      <c r="AD3365" t="str">
        <f t="shared" si="523"/>
        <v>Halo+,+Visual+AI+5S+mendeteksi+Violation%3A+METALDET1-LINE+8</v>
      </c>
      <c r="AE3365" t="str">
        <f t="shared" si="524"/>
        <v>https://web.whatsapp.com/send/?phone=628999007703&amp;text=Halo+,+Visual+AI+5S+mendeteksi+Violation%3A+METALDET1-LINE+8&amp;type=phone_number&amp;app_absent=0</v>
      </c>
      <c r="AF3365" t="b">
        <f>IF(ISNA(VLOOKUP(D3365&amp;"-"&amp;AB3365, Ref_Kontak!$A:$E, 4, FALSE)), FALSE, TRUE)</f>
        <v>0</v>
      </c>
      <c r="AG3365" t="str">
        <f>_xlfn.IFNA(VLOOKUP(Z3365,Ref_Kontak!H:H,1,FALSE),"FALSE")</f>
        <v>628999007703</v>
      </c>
      <c r="AH3365" t="str">
        <f t="shared" si="525"/>
        <v>METALDET1-LINE 8</v>
      </c>
      <c r="AI3365">
        <f>IF(I3365="violation",COUNTIF($AH$1:AH3365,AH3365),0)</f>
        <v>1360</v>
      </c>
      <c r="AJ3365" t="str">
        <f t="shared" si="526"/>
        <v>violation-METALDET1</v>
      </c>
      <c r="AK3365">
        <f>IF(I3365="violation",COUNTIF($AJ$1:AJ3365,AJ3365),FALSE)</f>
        <v>2880</v>
      </c>
      <c r="AL3365">
        <f t="shared" si="527"/>
        <v>0</v>
      </c>
      <c r="AM3365">
        <f t="shared" si="528"/>
        <v>3</v>
      </c>
      <c r="AN3365" t="str">
        <f t="shared" si="529"/>
        <v>ALERT! 3 Violation founded @METALDET1</v>
      </c>
    </row>
    <row r="3366" spans="1:40">
      <c r="A3366" t="s">
        <v>120</v>
      </c>
      <c r="B3366" t="s">
        <v>121</v>
      </c>
      <c r="C3366" t="s">
        <v>1698</v>
      </c>
      <c r="D3366" t="s">
        <v>589</v>
      </c>
      <c r="E3366">
        <v>1</v>
      </c>
      <c r="G3366" t="s">
        <v>130</v>
      </c>
      <c r="I3366" t="s">
        <v>125</v>
      </c>
      <c r="Z3366" t="str">
        <f>IFERROR(MID(AA3366,FIND("-",H3366,1)+1,20),_xlfn.IFNA(VLOOKUP(F3366&amp;"-"&amp;AA3366,Ref_Kontak!$A:$E,4,FALSE),Ref_Kontak!$H$2))</f>
        <v>628999007703</v>
      </c>
      <c r="AA3366" t="str">
        <f t="shared" si="520"/>
        <v/>
      </c>
      <c r="AB3366" t="str">
        <f t="shared" si="521"/>
        <v/>
      </c>
      <c r="AC3366" t="str">
        <f t="shared" si="522"/>
        <v>628999007703</v>
      </c>
      <c r="AD3366" t="str">
        <f t="shared" si="523"/>
        <v>Halo+,+Visual+AI+5S+mendeteksi+Violation%3A+METALDET1-LINE+13</v>
      </c>
      <c r="AE3366" t="str">
        <f t="shared" si="524"/>
        <v>https://web.whatsapp.com/send/?phone=628999007703&amp;text=Halo+,+Visual+AI+5S+mendeteksi+Violation%3A+METALDET1-LINE+13&amp;type=phone_number&amp;app_absent=0</v>
      </c>
      <c r="AF3366" t="b">
        <f>IF(ISNA(VLOOKUP(D3366&amp;"-"&amp;AB3366, Ref_Kontak!$A:$E, 4, FALSE)), FALSE, TRUE)</f>
        <v>0</v>
      </c>
      <c r="AG3366" t="str">
        <f>_xlfn.IFNA(VLOOKUP(Z3366,Ref_Kontak!H:H,1,FALSE),"FALSE")</f>
        <v>628999007703</v>
      </c>
      <c r="AH3366" t="str">
        <f t="shared" si="525"/>
        <v>METALDET1-LINE 13</v>
      </c>
      <c r="AI3366">
        <f>IF(I3366="violation",COUNTIF($AH$1:AH3366,AH3366),0)</f>
        <v>1168</v>
      </c>
      <c r="AJ3366" t="str">
        <f t="shared" si="526"/>
        <v>violation-METALDET1</v>
      </c>
      <c r="AK3366">
        <f>IF(I3366="violation",COUNTIF($AJ$1:AJ3366,AJ3366),FALSE)</f>
        <v>2881</v>
      </c>
      <c r="AL3366">
        <f t="shared" si="527"/>
        <v>0</v>
      </c>
      <c r="AM3366">
        <f t="shared" si="528"/>
        <v>3</v>
      </c>
      <c r="AN3366" t="str">
        <f t="shared" si="529"/>
        <v>ALERT! 3 Violation founded @METALDET1</v>
      </c>
    </row>
    <row r="3367" spans="1:40">
      <c r="A3367" t="s">
        <v>120</v>
      </c>
      <c r="B3367" t="s">
        <v>121</v>
      </c>
      <c r="C3367" t="s">
        <v>1698</v>
      </c>
      <c r="D3367" t="s">
        <v>52</v>
      </c>
      <c r="E3367">
        <v>1</v>
      </c>
      <c r="G3367" t="s">
        <v>130</v>
      </c>
      <c r="I3367" t="s">
        <v>125</v>
      </c>
      <c r="Z3367" t="str">
        <f>IFERROR(MID(AA3367,FIND("-",H3367,1)+1,20),_xlfn.IFNA(VLOOKUP(F3367&amp;"-"&amp;AA3367,Ref_Kontak!$A:$E,4,FALSE),Ref_Kontak!$H$2))</f>
        <v>628999007703</v>
      </c>
      <c r="AA3367" t="str">
        <f t="shared" si="520"/>
        <v/>
      </c>
      <c r="AB3367" t="str">
        <f t="shared" si="521"/>
        <v/>
      </c>
      <c r="AC3367" t="str">
        <f t="shared" si="522"/>
        <v>628999007703</v>
      </c>
      <c r="AD3367" t="str">
        <f t="shared" si="523"/>
        <v>Halo+,+Visual+AI+5S+mendeteksi+Violation%3A+METALDET1-LINE+14</v>
      </c>
      <c r="AE3367" t="str">
        <f t="shared" si="524"/>
        <v>https://web.whatsapp.com/send/?phone=628999007703&amp;text=Halo+,+Visual+AI+5S+mendeteksi+Violation%3A+METALDET1-LINE+14&amp;type=phone_number&amp;app_absent=0</v>
      </c>
      <c r="AF3367" t="b">
        <f>IF(ISNA(VLOOKUP(D3367&amp;"-"&amp;AB3367, Ref_Kontak!$A:$E, 4, FALSE)), FALSE, TRUE)</f>
        <v>0</v>
      </c>
      <c r="AG3367" t="str">
        <f>_xlfn.IFNA(VLOOKUP(Z3367,Ref_Kontak!H:H,1,FALSE),"FALSE")</f>
        <v>628999007703</v>
      </c>
      <c r="AH3367" t="str">
        <f t="shared" si="525"/>
        <v>METALDET1-LINE 14</v>
      </c>
      <c r="AI3367">
        <f>IF(I3367="violation",COUNTIF($AH$1:AH3367,AH3367),0)</f>
        <v>355</v>
      </c>
      <c r="AJ3367" t="str">
        <f t="shared" si="526"/>
        <v>violation-METALDET1</v>
      </c>
      <c r="AK3367">
        <f>IF(I3367="violation",COUNTIF($AJ$1:AJ3367,AJ3367),FALSE)</f>
        <v>2882</v>
      </c>
      <c r="AL3367">
        <f t="shared" si="527"/>
        <v>0</v>
      </c>
      <c r="AM3367">
        <f t="shared" si="528"/>
        <v>3</v>
      </c>
      <c r="AN3367" t="str">
        <f t="shared" si="529"/>
        <v>ALERT! 3 Violation founded @METALDET1</v>
      </c>
    </row>
    <row r="3368" spans="1:40">
      <c r="A3368" t="s">
        <v>120</v>
      </c>
      <c r="B3368" t="s">
        <v>121</v>
      </c>
      <c r="C3368" t="s">
        <v>1699</v>
      </c>
      <c r="D3368" t="s">
        <v>129</v>
      </c>
      <c r="E3368">
        <v>1</v>
      </c>
      <c r="G3368" t="s">
        <v>130</v>
      </c>
      <c r="I3368" t="s">
        <v>125</v>
      </c>
      <c r="Z3368" t="str">
        <f>IFERROR(MID(AA3368,FIND("-",H3368,1)+1,20),_xlfn.IFNA(VLOOKUP(F3368&amp;"-"&amp;AA3368,Ref_Kontak!$A:$E,4,FALSE),Ref_Kontak!$H$2))</f>
        <v>628999007703</v>
      </c>
      <c r="AA3368" t="str">
        <f t="shared" si="520"/>
        <v/>
      </c>
      <c r="AB3368" t="str">
        <f t="shared" si="521"/>
        <v/>
      </c>
      <c r="AC3368" t="str">
        <f t="shared" si="522"/>
        <v>628999007703</v>
      </c>
      <c r="AD3368" t="str">
        <f t="shared" si="523"/>
        <v>Halo+,+Visual+AI+5S+mendeteksi+Violation%3A+METALDET1-LINE+8</v>
      </c>
      <c r="AE3368" t="str">
        <f t="shared" si="524"/>
        <v>https://web.whatsapp.com/send/?phone=628999007703&amp;text=Halo+,+Visual+AI+5S+mendeteksi+Violation%3A+METALDET1-LINE+8&amp;type=phone_number&amp;app_absent=0</v>
      </c>
      <c r="AF3368" t="b">
        <f>IF(ISNA(VLOOKUP(D3368&amp;"-"&amp;AB3368, Ref_Kontak!$A:$E, 4, FALSE)), FALSE, TRUE)</f>
        <v>0</v>
      </c>
      <c r="AG3368" t="str">
        <f>_xlfn.IFNA(VLOOKUP(Z3368,Ref_Kontak!H:H,1,FALSE),"FALSE")</f>
        <v>628999007703</v>
      </c>
      <c r="AH3368" t="str">
        <f t="shared" si="525"/>
        <v>METALDET1-LINE 8</v>
      </c>
      <c r="AI3368">
        <f>IF(I3368="violation",COUNTIF($AH$1:AH3368,AH3368),0)</f>
        <v>1361</v>
      </c>
      <c r="AJ3368" t="str">
        <f t="shared" si="526"/>
        <v>violation-METALDET1</v>
      </c>
      <c r="AK3368">
        <f>IF(I3368="violation",COUNTIF($AJ$1:AJ3368,AJ3368),FALSE)</f>
        <v>2883</v>
      </c>
      <c r="AL3368">
        <f t="shared" si="527"/>
        <v>0</v>
      </c>
      <c r="AM3368">
        <f t="shared" si="528"/>
        <v>3</v>
      </c>
      <c r="AN3368" t="str">
        <f t="shared" si="529"/>
        <v>ALERT! 3 Violation founded @METALDET1</v>
      </c>
    </row>
    <row r="3369" spans="1:40">
      <c r="A3369" t="s">
        <v>120</v>
      </c>
      <c r="B3369" t="s">
        <v>121</v>
      </c>
      <c r="C3369" t="s">
        <v>1700</v>
      </c>
      <c r="D3369" t="s">
        <v>589</v>
      </c>
      <c r="E3369">
        <v>1</v>
      </c>
      <c r="G3369" t="s">
        <v>130</v>
      </c>
      <c r="I3369" t="s">
        <v>125</v>
      </c>
      <c r="Z3369" t="str">
        <f>IFERROR(MID(AA3369,FIND("-",H3369,1)+1,20),_xlfn.IFNA(VLOOKUP(F3369&amp;"-"&amp;AA3369,Ref_Kontak!$A:$E,4,FALSE),Ref_Kontak!$H$2))</f>
        <v>628999007703</v>
      </c>
      <c r="AA3369" t="str">
        <f t="shared" si="520"/>
        <v/>
      </c>
      <c r="AB3369" t="str">
        <f t="shared" si="521"/>
        <v/>
      </c>
      <c r="AC3369" t="str">
        <f t="shared" si="522"/>
        <v>628999007703</v>
      </c>
      <c r="AD3369" t="str">
        <f t="shared" si="523"/>
        <v>Halo+,+Visual+AI+5S+mendeteksi+Violation%3A+METALDET1-LINE+13</v>
      </c>
      <c r="AE3369" t="str">
        <f t="shared" si="524"/>
        <v>https://web.whatsapp.com/send/?phone=628999007703&amp;text=Halo+,+Visual+AI+5S+mendeteksi+Violation%3A+METALDET1-LINE+13&amp;type=phone_number&amp;app_absent=0</v>
      </c>
      <c r="AF3369" t="b">
        <f>IF(ISNA(VLOOKUP(D3369&amp;"-"&amp;AB3369, Ref_Kontak!$A:$E, 4, FALSE)), FALSE, TRUE)</f>
        <v>0</v>
      </c>
      <c r="AG3369" t="str">
        <f>_xlfn.IFNA(VLOOKUP(Z3369,Ref_Kontak!H:H,1,FALSE),"FALSE")</f>
        <v>628999007703</v>
      </c>
      <c r="AH3369" t="str">
        <f t="shared" si="525"/>
        <v>METALDET1-LINE 13</v>
      </c>
      <c r="AI3369">
        <f>IF(I3369="violation",COUNTIF($AH$1:AH3369,AH3369),0)</f>
        <v>1169</v>
      </c>
      <c r="AJ3369" t="str">
        <f t="shared" si="526"/>
        <v>violation-METALDET1</v>
      </c>
      <c r="AK3369">
        <f>IF(I3369="violation",COUNTIF($AJ$1:AJ3369,AJ3369),FALSE)</f>
        <v>2884</v>
      </c>
      <c r="AL3369">
        <f t="shared" si="527"/>
        <v>0</v>
      </c>
      <c r="AM3369">
        <f t="shared" si="528"/>
        <v>3</v>
      </c>
      <c r="AN3369" t="str">
        <f t="shared" si="529"/>
        <v>ALERT! 3 Violation founded @METALDET1</v>
      </c>
    </row>
    <row r="3370" spans="1:40">
      <c r="A3370" t="s">
        <v>120</v>
      </c>
      <c r="B3370" t="s">
        <v>121</v>
      </c>
      <c r="C3370" t="s">
        <v>1700</v>
      </c>
      <c r="D3370" t="s">
        <v>129</v>
      </c>
      <c r="E3370">
        <v>1</v>
      </c>
      <c r="G3370" t="s">
        <v>130</v>
      </c>
      <c r="I3370" t="s">
        <v>125</v>
      </c>
      <c r="Z3370" t="str">
        <f>IFERROR(MID(AA3370,FIND("-",H3370,1)+1,20),_xlfn.IFNA(VLOOKUP(F3370&amp;"-"&amp;AA3370,Ref_Kontak!$A:$E,4,FALSE),Ref_Kontak!$H$2))</f>
        <v>628999007703</v>
      </c>
      <c r="AA3370" t="str">
        <f t="shared" si="520"/>
        <v/>
      </c>
      <c r="AB3370" t="str">
        <f t="shared" si="521"/>
        <v/>
      </c>
      <c r="AC3370" t="str">
        <f t="shared" si="522"/>
        <v>628999007703</v>
      </c>
      <c r="AD3370" t="str">
        <f t="shared" si="523"/>
        <v>Halo+,+Visual+AI+5S+mendeteksi+Violation%3A+METALDET1-LINE+8</v>
      </c>
      <c r="AE3370" t="str">
        <f t="shared" si="524"/>
        <v>https://web.whatsapp.com/send/?phone=628999007703&amp;text=Halo+,+Visual+AI+5S+mendeteksi+Violation%3A+METALDET1-LINE+8&amp;type=phone_number&amp;app_absent=0</v>
      </c>
      <c r="AF3370" t="b">
        <f>IF(ISNA(VLOOKUP(D3370&amp;"-"&amp;AB3370, Ref_Kontak!$A:$E, 4, FALSE)), FALSE, TRUE)</f>
        <v>0</v>
      </c>
      <c r="AG3370" t="str">
        <f>_xlfn.IFNA(VLOOKUP(Z3370,Ref_Kontak!H:H,1,FALSE),"FALSE")</f>
        <v>628999007703</v>
      </c>
      <c r="AH3370" t="str">
        <f t="shared" si="525"/>
        <v>METALDET1-LINE 8</v>
      </c>
      <c r="AI3370">
        <f>IF(I3370="violation",COUNTIF($AH$1:AH3370,AH3370),0)</f>
        <v>1362</v>
      </c>
      <c r="AJ3370" t="str">
        <f t="shared" si="526"/>
        <v>violation-METALDET1</v>
      </c>
      <c r="AK3370">
        <f>IF(I3370="violation",COUNTIF($AJ$1:AJ3370,AJ3370),FALSE)</f>
        <v>2885</v>
      </c>
      <c r="AL3370">
        <f t="shared" si="527"/>
        <v>0</v>
      </c>
      <c r="AM3370">
        <f t="shared" si="528"/>
        <v>3</v>
      </c>
      <c r="AN3370" t="str">
        <f t="shared" si="529"/>
        <v>ALERT! 3 Violation founded @METALDET1</v>
      </c>
    </row>
    <row r="3371" spans="1:40">
      <c r="A3371" t="s">
        <v>120</v>
      </c>
      <c r="B3371" t="s">
        <v>121</v>
      </c>
      <c r="C3371" t="s">
        <v>1700</v>
      </c>
      <c r="D3371" t="s">
        <v>52</v>
      </c>
      <c r="E3371">
        <v>1</v>
      </c>
      <c r="G3371" t="s">
        <v>130</v>
      </c>
      <c r="I3371" t="s">
        <v>125</v>
      </c>
      <c r="Z3371" t="str">
        <f>IFERROR(MID(AA3371,FIND("-",H3371,1)+1,20),_xlfn.IFNA(VLOOKUP(F3371&amp;"-"&amp;AA3371,Ref_Kontak!$A:$E,4,FALSE),Ref_Kontak!$H$2))</f>
        <v>628999007703</v>
      </c>
      <c r="AA3371" t="str">
        <f t="shared" si="520"/>
        <v/>
      </c>
      <c r="AB3371" t="str">
        <f t="shared" si="521"/>
        <v/>
      </c>
      <c r="AC3371" t="str">
        <f t="shared" si="522"/>
        <v>628999007703</v>
      </c>
      <c r="AD3371" t="str">
        <f t="shared" si="523"/>
        <v>Halo+,+Visual+AI+5S+mendeteksi+Violation%3A+METALDET1-LINE+14</v>
      </c>
      <c r="AE3371" t="str">
        <f t="shared" si="524"/>
        <v>https://web.whatsapp.com/send/?phone=628999007703&amp;text=Halo+,+Visual+AI+5S+mendeteksi+Violation%3A+METALDET1-LINE+14&amp;type=phone_number&amp;app_absent=0</v>
      </c>
      <c r="AF3371" t="b">
        <f>IF(ISNA(VLOOKUP(D3371&amp;"-"&amp;AB3371, Ref_Kontak!$A:$E, 4, FALSE)), FALSE, TRUE)</f>
        <v>0</v>
      </c>
      <c r="AG3371" t="str">
        <f>_xlfn.IFNA(VLOOKUP(Z3371,Ref_Kontak!H:H,1,FALSE),"FALSE")</f>
        <v>628999007703</v>
      </c>
      <c r="AH3371" t="str">
        <f t="shared" si="525"/>
        <v>METALDET1-LINE 14</v>
      </c>
      <c r="AI3371">
        <f>IF(I3371="violation",COUNTIF($AH$1:AH3371,AH3371),0)</f>
        <v>356</v>
      </c>
      <c r="AJ3371" t="str">
        <f t="shared" si="526"/>
        <v>violation-METALDET1</v>
      </c>
      <c r="AK3371">
        <f>IF(I3371="violation",COUNTIF($AJ$1:AJ3371,AJ3371),FALSE)</f>
        <v>2886</v>
      </c>
      <c r="AL3371">
        <f t="shared" si="527"/>
        <v>0</v>
      </c>
      <c r="AM3371">
        <f t="shared" si="528"/>
        <v>3</v>
      </c>
      <c r="AN3371" t="str">
        <f t="shared" si="529"/>
        <v>ALERT! 3 Violation founded @METALDET1</v>
      </c>
    </row>
    <row r="3372" spans="1:40">
      <c r="A3372" t="s">
        <v>120</v>
      </c>
      <c r="B3372" t="s">
        <v>121</v>
      </c>
      <c r="C3372" t="s">
        <v>1700</v>
      </c>
      <c r="D3372" t="s">
        <v>589</v>
      </c>
      <c r="E3372">
        <v>1</v>
      </c>
      <c r="G3372" t="s">
        <v>130</v>
      </c>
      <c r="I3372" t="s">
        <v>125</v>
      </c>
      <c r="Z3372" t="str">
        <f>IFERROR(MID(AA3372,FIND("-",H3372,1)+1,20),_xlfn.IFNA(VLOOKUP(F3372&amp;"-"&amp;AA3372,Ref_Kontak!$A:$E,4,FALSE),Ref_Kontak!$H$2))</f>
        <v>628999007703</v>
      </c>
      <c r="AA3372" t="str">
        <f t="shared" si="520"/>
        <v/>
      </c>
      <c r="AB3372" t="str">
        <f t="shared" si="521"/>
        <v/>
      </c>
      <c r="AC3372" t="str">
        <f t="shared" si="522"/>
        <v>628999007703</v>
      </c>
      <c r="AD3372" t="str">
        <f t="shared" si="523"/>
        <v>Halo+,+Visual+AI+5S+mendeteksi+Violation%3A+METALDET1-LINE+13</v>
      </c>
      <c r="AE3372" t="str">
        <f t="shared" si="524"/>
        <v>https://web.whatsapp.com/send/?phone=628999007703&amp;text=Halo+,+Visual+AI+5S+mendeteksi+Violation%3A+METALDET1-LINE+13&amp;type=phone_number&amp;app_absent=0</v>
      </c>
      <c r="AF3372" t="b">
        <f>IF(ISNA(VLOOKUP(D3372&amp;"-"&amp;AB3372, Ref_Kontak!$A:$E, 4, FALSE)), FALSE, TRUE)</f>
        <v>0</v>
      </c>
      <c r="AG3372" t="str">
        <f>_xlfn.IFNA(VLOOKUP(Z3372,Ref_Kontak!H:H,1,FALSE),"FALSE")</f>
        <v>628999007703</v>
      </c>
      <c r="AH3372" t="str">
        <f t="shared" si="525"/>
        <v>METALDET1-LINE 13</v>
      </c>
      <c r="AI3372">
        <f>IF(I3372="violation",COUNTIF($AH$1:AH3372,AH3372),0)</f>
        <v>1170</v>
      </c>
      <c r="AJ3372" t="str">
        <f t="shared" si="526"/>
        <v>violation-METALDET1</v>
      </c>
      <c r="AK3372">
        <f>IF(I3372="violation",COUNTIF($AJ$1:AJ3372,AJ3372),FALSE)</f>
        <v>2887</v>
      </c>
      <c r="AL3372">
        <f t="shared" si="527"/>
        <v>0</v>
      </c>
      <c r="AM3372">
        <f t="shared" si="528"/>
        <v>3</v>
      </c>
      <c r="AN3372" t="str">
        <f t="shared" si="529"/>
        <v>ALERT! 3 Violation founded @METALDET1</v>
      </c>
    </row>
    <row r="3373" spans="1:40">
      <c r="A3373" t="s">
        <v>120</v>
      </c>
      <c r="B3373" t="s">
        <v>121</v>
      </c>
      <c r="C3373" t="s">
        <v>1700</v>
      </c>
      <c r="D3373" t="s">
        <v>52</v>
      </c>
      <c r="E3373">
        <v>1</v>
      </c>
      <c r="G3373" t="s">
        <v>130</v>
      </c>
      <c r="I3373" t="s">
        <v>125</v>
      </c>
      <c r="Z3373" t="str">
        <f>IFERROR(MID(AA3373,FIND("-",H3373,1)+1,20),_xlfn.IFNA(VLOOKUP(F3373&amp;"-"&amp;AA3373,Ref_Kontak!$A:$E,4,FALSE),Ref_Kontak!$H$2))</f>
        <v>628999007703</v>
      </c>
      <c r="AA3373" t="str">
        <f t="shared" si="520"/>
        <v/>
      </c>
      <c r="AB3373" t="str">
        <f t="shared" si="521"/>
        <v/>
      </c>
      <c r="AC3373" t="str">
        <f t="shared" si="522"/>
        <v>628999007703</v>
      </c>
      <c r="AD3373" t="str">
        <f t="shared" si="523"/>
        <v>Halo+,+Visual+AI+5S+mendeteksi+Violation%3A+METALDET1-LINE+14</v>
      </c>
      <c r="AE3373" t="str">
        <f t="shared" si="524"/>
        <v>https://web.whatsapp.com/send/?phone=628999007703&amp;text=Halo+,+Visual+AI+5S+mendeteksi+Violation%3A+METALDET1-LINE+14&amp;type=phone_number&amp;app_absent=0</v>
      </c>
      <c r="AF3373" t="b">
        <f>IF(ISNA(VLOOKUP(D3373&amp;"-"&amp;AB3373, Ref_Kontak!$A:$E, 4, FALSE)), FALSE, TRUE)</f>
        <v>0</v>
      </c>
      <c r="AG3373" t="str">
        <f>_xlfn.IFNA(VLOOKUP(Z3373,Ref_Kontak!H:H,1,FALSE),"FALSE")</f>
        <v>628999007703</v>
      </c>
      <c r="AH3373" t="str">
        <f t="shared" si="525"/>
        <v>METALDET1-LINE 14</v>
      </c>
      <c r="AI3373">
        <f>IF(I3373="violation",COUNTIF($AH$1:AH3373,AH3373),0)</f>
        <v>357</v>
      </c>
      <c r="AJ3373" t="str">
        <f t="shared" si="526"/>
        <v>violation-METALDET1</v>
      </c>
      <c r="AK3373">
        <f>IF(I3373="violation",COUNTIF($AJ$1:AJ3373,AJ3373),FALSE)</f>
        <v>2888</v>
      </c>
      <c r="AL3373">
        <f t="shared" si="527"/>
        <v>0</v>
      </c>
      <c r="AM3373">
        <f t="shared" si="528"/>
        <v>3</v>
      </c>
      <c r="AN3373" t="str">
        <f t="shared" si="529"/>
        <v>ALERT! 3 Violation founded @METALDET1</v>
      </c>
    </row>
    <row r="3374" spans="1:40">
      <c r="A3374" t="s">
        <v>120</v>
      </c>
      <c r="B3374" t="s">
        <v>121</v>
      </c>
      <c r="C3374" t="s">
        <v>1701</v>
      </c>
      <c r="D3374" t="s">
        <v>129</v>
      </c>
      <c r="E3374">
        <v>1</v>
      </c>
      <c r="G3374" t="s">
        <v>130</v>
      </c>
      <c r="I3374" t="s">
        <v>125</v>
      </c>
      <c r="Z3374" t="str">
        <f>IFERROR(MID(AA3374,FIND("-",H3374,1)+1,20),_xlfn.IFNA(VLOOKUP(F3374&amp;"-"&amp;AA3374,Ref_Kontak!$A:$E,4,FALSE),Ref_Kontak!$H$2))</f>
        <v>628999007703</v>
      </c>
      <c r="AA3374" t="str">
        <f t="shared" si="520"/>
        <v/>
      </c>
      <c r="AB3374" t="str">
        <f t="shared" si="521"/>
        <v/>
      </c>
      <c r="AC3374" t="str">
        <f t="shared" si="522"/>
        <v>628999007703</v>
      </c>
      <c r="AD3374" t="str">
        <f t="shared" si="523"/>
        <v>Halo+,+Visual+AI+5S+mendeteksi+Violation%3A+METALDET1-LINE+8</v>
      </c>
      <c r="AE3374" t="str">
        <f t="shared" si="524"/>
        <v>https://web.whatsapp.com/send/?phone=628999007703&amp;text=Halo+,+Visual+AI+5S+mendeteksi+Violation%3A+METALDET1-LINE+8&amp;type=phone_number&amp;app_absent=0</v>
      </c>
      <c r="AF3374" t="b">
        <f>IF(ISNA(VLOOKUP(D3374&amp;"-"&amp;AB3374, Ref_Kontak!$A:$E, 4, FALSE)), FALSE, TRUE)</f>
        <v>0</v>
      </c>
      <c r="AG3374" t="str">
        <f>_xlfn.IFNA(VLOOKUP(Z3374,Ref_Kontak!H:H,1,FALSE),"FALSE")</f>
        <v>628999007703</v>
      </c>
      <c r="AH3374" t="str">
        <f t="shared" si="525"/>
        <v>METALDET1-LINE 8</v>
      </c>
      <c r="AI3374">
        <f>IF(I3374="violation",COUNTIF($AH$1:AH3374,AH3374),0)</f>
        <v>1363</v>
      </c>
      <c r="AJ3374" t="str">
        <f t="shared" si="526"/>
        <v>violation-METALDET1</v>
      </c>
      <c r="AK3374">
        <f>IF(I3374="violation",COUNTIF($AJ$1:AJ3374,AJ3374),FALSE)</f>
        <v>2889</v>
      </c>
      <c r="AL3374">
        <f t="shared" si="527"/>
        <v>0</v>
      </c>
      <c r="AM3374">
        <f t="shared" si="528"/>
        <v>3</v>
      </c>
      <c r="AN3374" t="str">
        <f t="shared" si="529"/>
        <v>ALERT! 3 Violation founded @METALDET1</v>
      </c>
    </row>
    <row r="3375" spans="1:40">
      <c r="A3375" t="s">
        <v>120</v>
      </c>
      <c r="B3375" t="s">
        <v>121</v>
      </c>
      <c r="C3375" t="s">
        <v>1702</v>
      </c>
      <c r="D3375" t="s">
        <v>589</v>
      </c>
      <c r="E3375">
        <v>1</v>
      </c>
      <c r="G3375" t="s">
        <v>130</v>
      </c>
      <c r="I3375" t="s">
        <v>125</v>
      </c>
      <c r="Z3375" t="str">
        <f>IFERROR(MID(AA3375,FIND("-",H3375,1)+1,20),_xlfn.IFNA(VLOOKUP(F3375&amp;"-"&amp;AA3375,Ref_Kontak!$A:$E,4,FALSE),Ref_Kontak!$H$2))</f>
        <v>628999007703</v>
      </c>
      <c r="AA3375" t="str">
        <f t="shared" si="520"/>
        <v/>
      </c>
      <c r="AB3375" t="str">
        <f t="shared" si="521"/>
        <v/>
      </c>
      <c r="AC3375" t="str">
        <f t="shared" si="522"/>
        <v>628999007703</v>
      </c>
      <c r="AD3375" t="str">
        <f t="shared" si="523"/>
        <v>Halo+,+Visual+AI+5S+mendeteksi+Violation%3A+METALDET1-LINE+13</v>
      </c>
      <c r="AE3375" t="str">
        <f t="shared" si="524"/>
        <v>https://web.whatsapp.com/send/?phone=628999007703&amp;text=Halo+,+Visual+AI+5S+mendeteksi+Violation%3A+METALDET1-LINE+13&amp;type=phone_number&amp;app_absent=0</v>
      </c>
      <c r="AF3375" t="b">
        <f>IF(ISNA(VLOOKUP(D3375&amp;"-"&amp;AB3375, Ref_Kontak!$A:$E, 4, FALSE)), FALSE, TRUE)</f>
        <v>0</v>
      </c>
      <c r="AG3375" t="str">
        <f>_xlfn.IFNA(VLOOKUP(Z3375,Ref_Kontak!H:H,1,FALSE),"FALSE")</f>
        <v>628999007703</v>
      </c>
      <c r="AH3375" t="str">
        <f t="shared" si="525"/>
        <v>METALDET1-LINE 13</v>
      </c>
      <c r="AI3375">
        <f>IF(I3375="violation",COUNTIF($AH$1:AH3375,AH3375),0)</f>
        <v>1171</v>
      </c>
      <c r="AJ3375" t="str">
        <f t="shared" si="526"/>
        <v>violation-METALDET1</v>
      </c>
      <c r="AK3375">
        <f>IF(I3375="violation",COUNTIF($AJ$1:AJ3375,AJ3375),FALSE)</f>
        <v>2890</v>
      </c>
      <c r="AL3375">
        <f t="shared" si="527"/>
        <v>0</v>
      </c>
      <c r="AM3375">
        <f t="shared" si="528"/>
        <v>3</v>
      </c>
      <c r="AN3375" t="str">
        <f t="shared" si="529"/>
        <v>ALERT! 3 Violation founded @METALDET1</v>
      </c>
    </row>
    <row r="3376" spans="1:40">
      <c r="A3376" t="s">
        <v>120</v>
      </c>
      <c r="B3376" t="s">
        <v>121</v>
      </c>
      <c r="C3376" t="s">
        <v>1702</v>
      </c>
      <c r="D3376" t="s">
        <v>129</v>
      </c>
      <c r="E3376">
        <v>1</v>
      </c>
      <c r="G3376" t="s">
        <v>130</v>
      </c>
      <c r="I3376" t="s">
        <v>125</v>
      </c>
      <c r="Z3376" t="str">
        <f>IFERROR(MID(AA3376,FIND("-",H3376,1)+1,20),_xlfn.IFNA(VLOOKUP(F3376&amp;"-"&amp;AA3376,Ref_Kontak!$A:$E,4,FALSE),Ref_Kontak!$H$2))</f>
        <v>628999007703</v>
      </c>
      <c r="AA3376" t="str">
        <f t="shared" si="520"/>
        <v/>
      </c>
      <c r="AB3376" t="str">
        <f t="shared" si="521"/>
        <v/>
      </c>
      <c r="AC3376" t="str">
        <f t="shared" si="522"/>
        <v>628999007703</v>
      </c>
      <c r="AD3376" t="str">
        <f t="shared" si="523"/>
        <v>Halo+,+Visual+AI+5S+mendeteksi+Violation%3A+METALDET1-LINE+8</v>
      </c>
      <c r="AE3376" t="str">
        <f t="shared" si="524"/>
        <v>https://web.whatsapp.com/send/?phone=628999007703&amp;text=Halo+,+Visual+AI+5S+mendeteksi+Violation%3A+METALDET1-LINE+8&amp;type=phone_number&amp;app_absent=0</v>
      </c>
      <c r="AF3376" t="b">
        <f>IF(ISNA(VLOOKUP(D3376&amp;"-"&amp;AB3376, Ref_Kontak!$A:$E, 4, FALSE)), FALSE, TRUE)</f>
        <v>0</v>
      </c>
      <c r="AG3376" t="str">
        <f>_xlfn.IFNA(VLOOKUP(Z3376,Ref_Kontak!H:H,1,FALSE),"FALSE")</f>
        <v>628999007703</v>
      </c>
      <c r="AH3376" t="str">
        <f t="shared" si="525"/>
        <v>METALDET1-LINE 8</v>
      </c>
      <c r="AI3376">
        <f>IF(I3376="violation",COUNTIF($AH$1:AH3376,AH3376),0)</f>
        <v>1364</v>
      </c>
      <c r="AJ3376" t="str">
        <f t="shared" si="526"/>
        <v>violation-METALDET1</v>
      </c>
      <c r="AK3376">
        <f>IF(I3376="violation",COUNTIF($AJ$1:AJ3376,AJ3376),FALSE)</f>
        <v>2891</v>
      </c>
      <c r="AL3376">
        <f t="shared" si="527"/>
        <v>0</v>
      </c>
      <c r="AM3376">
        <f t="shared" si="528"/>
        <v>3</v>
      </c>
      <c r="AN3376" t="str">
        <f t="shared" si="529"/>
        <v>ALERT! 3 Violation founded @METALDET1</v>
      </c>
    </row>
    <row r="3377" spans="1:40">
      <c r="A3377" t="s">
        <v>120</v>
      </c>
      <c r="B3377" t="s">
        <v>121</v>
      </c>
      <c r="C3377" t="s">
        <v>1702</v>
      </c>
      <c r="D3377" t="s">
        <v>52</v>
      </c>
      <c r="E3377">
        <v>1</v>
      </c>
      <c r="G3377" t="s">
        <v>130</v>
      </c>
      <c r="I3377" t="s">
        <v>125</v>
      </c>
      <c r="Z3377" t="str">
        <f>IFERROR(MID(AA3377,FIND("-",H3377,1)+1,20),_xlfn.IFNA(VLOOKUP(F3377&amp;"-"&amp;AA3377,Ref_Kontak!$A:$E,4,FALSE),Ref_Kontak!$H$2))</f>
        <v>628999007703</v>
      </c>
      <c r="AA3377" t="str">
        <f t="shared" si="520"/>
        <v/>
      </c>
      <c r="AB3377" t="str">
        <f t="shared" si="521"/>
        <v/>
      </c>
      <c r="AC3377" t="str">
        <f t="shared" si="522"/>
        <v>628999007703</v>
      </c>
      <c r="AD3377" t="str">
        <f t="shared" si="523"/>
        <v>Halo+,+Visual+AI+5S+mendeteksi+Violation%3A+METALDET1-LINE+14</v>
      </c>
      <c r="AE3377" t="str">
        <f t="shared" si="524"/>
        <v>https://web.whatsapp.com/send/?phone=628999007703&amp;text=Halo+,+Visual+AI+5S+mendeteksi+Violation%3A+METALDET1-LINE+14&amp;type=phone_number&amp;app_absent=0</v>
      </c>
      <c r="AF3377" t="b">
        <f>IF(ISNA(VLOOKUP(D3377&amp;"-"&amp;AB3377, Ref_Kontak!$A:$E, 4, FALSE)), FALSE, TRUE)</f>
        <v>0</v>
      </c>
      <c r="AG3377" t="str">
        <f>_xlfn.IFNA(VLOOKUP(Z3377,Ref_Kontak!H:H,1,FALSE),"FALSE")</f>
        <v>628999007703</v>
      </c>
      <c r="AH3377" t="str">
        <f t="shared" si="525"/>
        <v>METALDET1-LINE 14</v>
      </c>
      <c r="AI3377">
        <f>IF(I3377="violation",COUNTIF($AH$1:AH3377,AH3377),0)</f>
        <v>358</v>
      </c>
      <c r="AJ3377" t="str">
        <f t="shared" si="526"/>
        <v>violation-METALDET1</v>
      </c>
      <c r="AK3377">
        <f>IF(I3377="violation",COUNTIF($AJ$1:AJ3377,AJ3377),FALSE)</f>
        <v>2892</v>
      </c>
      <c r="AL3377">
        <f t="shared" si="527"/>
        <v>0</v>
      </c>
      <c r="AM3377">
        <f t="shared" si="528"/>
        <v>3</v>
      </c>
      <c r="AN3377" t="str">
        <f t="shared" si="529"/>
        <v>ALERT! 3 Violation founded @METALDET1</v>
      </c>
    </row>
    <row r="3378" spans="1:40">
      <c r="A3378" t="s">
        <v>120</v>
      </c>
      <c r="B3378" t="s">
        <v>121</v>
      </c>
      <c r="C3378" t="s">
        <v>1702</v>
      </c>
      <c r="D3378" t="s">
        <v>52</v>
      </c>
      <c r="E3378">
        <v>1</v>
      </c>
      <c r="G3378" t="s">
        <v>130</v>
      </c>
      <c r="I3378" t="s">
        <v>125</v>
      </c>
      <c r="Z3378" t="str">
        <f>IFERROR(MID(AA3378,FIND("-",H3378,1)+1,20),_xlfn.IFNA(VLOOKUP(F3378&amp;"-"&amp;AA3378,Ref_Kontak!$A:$E,4,FALSE),Ref_Kontak!$H$2))</f>
        <v>628999007703</v>
      </c>
      <c r="AA3378" t="str">
        <f t="shared" si="520"/>
        <v/>
      </c>
      <c r="AB3378" t="str">
        <f t="shared" si="521"/>
        <v/>
      </c>
      <c r="AC3378" t="str">
        <f t="shared" si="522"/>
        <v>628999007703</v>
      </c>
      <c r="AD3378" t="str">
        <f t="shared" si="523"/>
        <v>Halo+,+Visual+AI+5S+mendeteksi+Violation%3A+METALDET1-LINE+14</v>
      </c>
      <c r="AE3378" t="str">
        <f t="shared" si="524"/>
        <v>https://web.whatsapp.com/send/?phone=628999007703&amp;text=Halo+,+Visual+AI+5S+mendeteksi+Violation%3A+METALDET1-LINE+14&amp;type=phone_number&amp;app_absent=0</v>
      </c>
      <c r="AF3378" t="b">
        <f>IF(ISNA(VLOOKUP(D3378&amp;"-"&amp;AB3378, Ref_Kontak!$A:$E, 4, FALSE)), FALSE, TRUE)</f>
        <v>0</v>
      </c>
      <c r="AG3378" t="str">
        <f>_xlfn.IFNA(VLOOKUP(Z3378,Ref_Kontak!H:H,1,FALSE),"FALSE")</f>
        <v>628999007703</v>
      </c>
      <c r="AH3378" t="str">
        <f t="shared" si="525"/>
        <v>METALDET1-LINE 14</v>
      </c>
      <c r="AI3378">
        <f>IF(I3378="violation",COUNTIF($AH$1:AH3378,AH3378),0)</f>
        <v>359</v>
      </c>
      <c r="AJ3378" t="str">
        <f t="shared" si="526"/>
        <v>violation-METALDET1</v>
      </c>
      <c r="AK3378">
        <f>IF(I3378="violation",COUNTIF($AJ$1:AJ3378,AJ3378),FALSE)</f>
        <v>2893</v>
      </c>
      <c r="AL3378">
        <f t="shared" si="527"/>
        <v>0</v>
      </c>
      <c r="AM3378">
        <f t="shared" si="528"/>
        <v>3</v>
      </c>
      <c r="AN3378" t="str">
        <f t="shared" si="529"/>
        <v>ALERT! 3 Violation founded @METALDET1</v>
      </c>
    </row>
    <row r="3379" spans="1:40">
      <c r="A3379" t="s">
        <v>120</v>
      </c>
      <c r="B3379" t="s">
        <v>121</v>
      </c>
      <c r="C3379" t="s">
        <v>1703</v>
      </c>
      <c r="D3379" t="s">
        <v>129</v>
      </c>
      <c r="E3379">
        <v>1</v>
      </c>
      <c r="G3379" t="s">
        <v>130</v>
      </c>
      <c r="I3379" t="s">
        <v>125</v>
      </c>
      <c r="Z3379" t="str">
        <f>IFERROR(MID(AA3379,FIND("-",H3379,1)+1,20),_xlfn.IFNA(VLOOKUP(F3379&amp;"-"&amp;AA3379,Ref_Kontak!$A:$E,4,FALSE),Ref_Kontak!$H$2))</f>
        <v>628999007703</v>
      </c>
      <c r="AA3379" t="str">
        <f t="shared" si="520"/>
        <v/>
      </c>
      <c r="AB3379" t="str">
        <f t="shared" si="521"/>
        <v/>
      </c>
      <c r="AC3379" t="str">
        <f t="shared" si="522"/>
        <v>628999007703</v>
      </c>
      <c r="AD3379" t="str">
        <f t="shared" si="523"/>
        <v>Halo+,+Visual+AI+5S+mendeteksi+Violation%3A+METALDET1-LINE+8</v>
      </c>
      <c r="AE3379" t="str">
        <f t="shared" si="524"/>
        <v>https://web.whatsapp.com/send/?phone=628999007703&amp;text=Halo+,+Visual+AI+5S+mendeteksi+Violation%3A+METALDET1-LINE+8&amp;type=phone_number&amp;app_absent=0</v>
      </c>
      <c r="AF3379" t="b">
        <f>IF(ISNA(VLOOKUP(D3379&amp;"-"&amp;AB3379, Ref_Kontak!$A:$E, 4, FALSE)), FALSE, TRUE)</f>
        <v>0</v>
      </c>
      <c r="AG3379" t="str">
        <f>_xlfn.IFNA(VLOOKUP(Z3379,Ref_Kontak!H:H,1,FALSE),"FALSE")</f>
        <v>628999007703</v>
      </c>
      <c r="AH3379" t="str">
        <f t="shared" si="525"/>
        <v>METALDET1-LINE 8</v>
      </c>
      <c r="AI3379">
        <f>IF(I3379="violation",COUNTIF($AH$1:AH3379,AH3379),0)</f>
        <v>1365</v>
      </c>
      <c r="AJ3379" t="str">
        <f t="shared" si="526"/>
        <v>violation-METALDET1</v>
      </c>
      <c r="AK3379">
        <f>IF(I3379="violation",COUNTIF($AJ$1:AJ3379,AJ3379),FALSE)</f>
        <v>2894</v>
      </c>
      <c r="AL3379">
        <f t="shared" si="527"/>
        <v>0</v>
      </c>
      <c r="AM3379">
        <f t="shared" si="528"/>
        <v>3</v>
      </c>
      <c r="AN3379" t="str">
        <f t="shared" si="529"/>
        <v>ALERT! 3 Violation founded @METALDET1</v>
      </c>
    </row>
    <row r="3380" spans="1:40">
      <c r="A3380" t="s">
        <v>120</v>
      </c>
      <c r="B3380" t="s">
        <v>121</v>
      </c>
      <c r="C3380" t="s">
        <v>1703</v>
      </c>
      <c r="D3380" t="s">
        <v>589</v>
      </c>
      <c r="E3380">
        <v>1</v>
      </c>
      <c r="G3380" t="s">
        <v>130</v>
      </c>
      <c r="I3380" t="s">
        <v>125</v>
      </c>
      <c r="Z3380" t="str">
        <f>IFERROR(MID(AA3380,FIND("-",H3380,1)+1,20),_xlfn.IFNA(VLOOKUP(F3380&amp;"-"&amp;AA3380,Ref_Kontak!$A:$E,4,FALSE),Ref_Kontak!$H$2))</f>
        <v>628999007703</v>
      </c>
      <c r="AA3380" t="str">
        <f t="shared" si="520"/>
        <v/>
      </c>
      <c r="AB3380" t="str">
        <f t="shared" si="521"/>
        <v/>
      </c>
      <c r="AC3380" t="str">
        <f t="shared" si="522"/>
        <v>628999007703</v>
      </c>
      <c r="AD3380" t="str">
        <f t="shared" si="523"/>
        <v>Halo+,+Visual+AI+5S+mendeteksi+Violation%3A+METALDET1-LINE+13</v>
      </c>
      <c r="AE3380" t="str">
        <f t="shared" si="524"/>
        <v>https://web.whatsapp.com/send/?phone=628999007703&amp;text=Halo+,+Visual+AI+5S+mendeteksi+Violation%3A+METALDET1-LINE+13&amp;type=phone_number&amp;app_absent=0</v>
      </c>
      <c r="AF3380" t="b">
        <f>IF(ISNA(VLOOKUP(D3380&amp;"-"&amp;AB3380, Ref_Kontak!$A:$E, 4, FALSE)), FALSE, TRUE)</f>
        <v>0</v>
      </c>
      <c r="AG3380" t="str">
        <f>_xlfn.IFNA(VLOOKUP(Z3380,Ref_Kontak!H:H,1,FALSE),"FALSE")</f>
        <v>628999007703</v>
      </c>
      <c r="AH3380" t="str">
        <f t="shared" si="525"/>
        <v>METALDET1-LINE 13</v>
      </c>
      <c r="AI3380">
        <f>IF(I3380="violation",COUNTIF($AH$1:AH3380,AH3380),0)</f>
        <v>1172</v>
      </c>
      <c r="AJ3380" t="str">
        <f t="shared" si="526"/>
        <v>violation-METALDET1</v>
      </c>
      <c r="AK3380">
        <f>IF(I3380="violation",COUNTIF($AJ$1:AJ3380,AJ3380),FALSE)</f>
        <v>2895</v>
      </c>
      <c r="AL3380">
        <f t="shared" si="527"/>
        <v>0</v>
      </c>
      <c r="AM3380">
        <f t="shared" si="528"/>
        <v>3</v>
      </c>
      <c r="AN3380" t="str">
        <f t="shared" si="529"/>
        <v>ALERT! 3 Violation founded @METALDET1</v>
      </c>
    </row>
    <row r="3381" spans="1:40">
      <c r="A3381" t="s">
        <v>120</v>
      </c>
      <c r="B3381" t="s">
        <v>121</v>
      </c>
      <c r="C3381" t="s">
        <v>1703</v>
      </c>
      <c r="D3381" t="s">
        <v>52</v>
      </c>
      <c r="E3381">
        <v>1</v>
      </c>
      <c r="G3381" t="s">
        <v>130</v>
      </c>
      <c r="I3381" t="s">
        <v>125</v>
      </c>
      <c r="Z3381" t="str">
        <f>IFERROR(MID(AA3381,FIND("-",H3381,1)+1,20),_xlfn.IFNA(VLOOKUP(F3381&amp;"-"&amp;AA3381,Ref_Kontak!$A:$E,4,FALSE),Ref_Kontak!$H$2))</f>
        <v>628999007703</v>
      </c>
      <c r="AA3381" t="str">
        <f t="shared" si="520"/>
        <v/>
      </c>
      <c r="AB3381" t="str">
        <f t="shared" si="521"/>
        <v/>
      </c>
      <c r="AC3381" t="str">
        <f t="shared" si="522"/>
        <v>628999007703</v>
      </c>
      <c r="AD3381" t="str">
        <f t="shared" si="523"/>
        <v>Halo+,+Visual+AI+5S+mendeteksi+Violation%3A+METALDET1-LINE+14</v>
      </c>
      <c r="AE3381" t="str">
        <f t="shared" si="524"/>
        <v>https://web.whatsapp.com/send/?phone=628999007703&amp;text=Halo+,+Visual+AI+5S+mendeteksi+Violation%3A+METALDET1-LINE+14&amp;type=phone_number&amp;app_absent=0</v>
      </c>
      <c r="AF3381" t="b">
        <f>IF(ISNA(VLOOKUP(D3381&amp;"-"&amp;AB3381, Ref_Kontak!$A:$E, 4, FALSE)), FALSE, TRUE)</f>
        <v>0</v>
      </c>
      <c r="AG3381" t="str">
        <f>_xlfn.IFNA(VLOOKUP(Z3381,Ref_Kontak!H:H,1,FALSE),"FALSE")</f>
        <v>628999007703</v>
      </c>
      <c r="AH3381" t="str">
        <f t="shared" si="525"/>
        <v>METALDET1-LINE 14</v>
      </c>
      <c r="AI3381">
        <f>IF(I3381="violation",COUNTIF($AH$1:AH3381,AH3381),0)</f>
        <v>360</v>
      </c>
      <c r="AJ3381" t="str">
        <f t="shared" si="526"/>
        <v>violation-METALDET1</v>
      </c>
      <c r="AK3381">
        <f>IF(I3381="violation",COUNTIF($AJ$1:AJ3381,AJ3381),FALSE)</f>
        <v>2896</v>
      </c>
      <c r="AL3381">
        <f t="shared" si="527"/>
        <v>0</v>
      </c>
      <c r="AM3381">
        <f t="shared" si="528"/>
        <v>3</v>
      </c>
      <c r="AN3381" t="str">
        <f t="shared" si="529"/>
        <v>ALERT! 3 Violation founded @METALDET1</v>
      </c>
    </row>
    <row r="3382" spans="1:40">
      <c r="A3382" t="s">
        <v>120</v>
      </c>
      <c r="B3382" t="s">
        <v>121</v>
      </c>
      <c r="C3382" t="s">
        <v>1704</v>
      </c>
      <c r="D3382" t="s">
        <v>129</v>
      </c>
      <c r="E3382">
        <v>1</v>
      </c>
      <c r="G3382" t="s">
        <v>130</v>
      </c>
      <c r="I3382" t="s">
        <v>125</v>
      </c>
      <c r="Z3382" t="str">
        <f>IFERROR(MID(AA3382,FIND("-",H3382,1)+1,20),_xlfn.IFNA(VLOOKUP(F3382&amp;"-"&amp;AA3382,Ref_Kontak!$A:$E,4,FALSE),Ref_Kontak!$H$2))</f>
        <v>628999007703</v>
      </c>
      <c r="AA3382" t="str">
        <f t="shared" si="520"/>
        <v/>
      </c>
      <c r="AB3382" t="str">
        <f t="shared" si="521"/>
        <v/>
      </c>
      <c r="AC3382" t="str">
        <f t="shared" si="522"/>
        <v>628999007703</v>
      </c>
      <c r="AD3382" t="str">
        <f t="shared" si="523"/>
        <v>Halo+,+Visual+AI+5S+mendeteksi+Violation%3A+METALDET1-LINE+8</v>
      </c>
      <c r="AE3382" t="str">
        <f t="shared" si="524"/>
        <v>https://web.whatsapp.com/send/?phone=628999007703&amp;text=Halo+,+Visual+AI+5S+mendeteksi+Violation%3A+METALDET1-LINE+8&amp;type=phone_number&amp;app_absent=0</v>
      </c>
      <c r="AF3382" t="b">
        <f>IF(ISNA(VLOOKUP(D3382&amp;"-"&amp;AB3382, Ref_Kontak!$A:$E, 4, FALSE)), FALSE, TRUE)</f>
        <v>0</v>
      </c>
      <c r="AG3382" t="str">
        <f>_xlfn.IFNA(VLOOKUP(Z3382,Ref_Kontak!H:H,1,FALSE),"FALSE")</f>
        <v>628999007703</v>
      </c>
      <c r="AH3382" t="str">
        <f t="shared" si="525"/>
        <v>METALDET1-LINE 8</v>
      </c>
      <c r="AI3382">
        <f>IF(I3382="violation",COUNTIF($AH$1:AH3382,AH3382),0)</f>
        <v>1366</v>
      </c>
      <c r="AJ3382" t="str">
        <f t="shared" si="526"/>
        <v>violation-METALDET1</v>
      </c>
      <c r="AK3382">
        <f>IF(I3382="violation",COUNTIF($AJ$1:AJ3382,AJ3382),FALSE)</f>
        <v>2897</v>
      </c>
      <c r="AL3382">
        <f t="shared" si="527"/>
        <v>0</v>
      </c>
      <c r="AM3382">
        <f t="shared" si="528"/>
        <v>3</v>
      </c>
      <c r="AN3382" t="str">
        <f t="shared" si="529"/>
        <v>ALERT! 3 Violation founded @METALDET1</v>
      </c>
    </row>
    <row r="3383" spans="1:40">
      <c r="A3383" t="s">
        <v>120</v>
      </c>
      <c r="B3383" t="s">
        <v>121</v>
      </c>
      <c r="C3383" t="s">
        <v>1705</v>
      </c>
      <c r="D3383" t="s">
        <v>589</v>
      </c>
      <c r="E3383">
        <v>1</v>
      </c>
      <c r="G3383" t="s">
        <v>130</v>
      </c>
      <c r="I3383" t="s">
        <v>125</v>
      </c>
      <c r="Z3383" t="str">
        <f>IFERROR(MID(AA3383,FIND("-",H3383,1)+1,20),_xlfn.IFNA(VLOOKUP(F3383&amp;"-"&amp;AA3383,Ref_Kontak!$A:$E,4,FALSE),Ref_Kontak!$H$2))</f>
        <v>628999007703</v>
      </c>
      <c r="AA3383" t="str">
        <f t="shared" si="520"/>
        <v/>
      </c>
      <c r="AB3383" t="str">
        <f t="shared" si="521"/>
        <v/>
      </c>
      <c r="AC3383" t="str">
        <f t="shared" si="522"/>
        <v>628999007703</v>
      </c>
      <c r="AD3383" t="str">
        <f t="shared" si="523"/>
        <v>Halo+,+Visual+AI+5S+mendeteksi+Violation%3A+METALDET1-LINE+13</v>
      </c>
      <c r="AE3383" t="str">
        <f t="shared" si="524"/>
        <v>https://web.whatsapp.com/send/?phone=628999007703&amp;text=Halo+,+Visual+AI+5S+mendeteksi+Violation%3A+METALDET1-LINE+13&amp;type=phone_number&amp;app_absent=0</v>
      </c>
      <c r="AF3383" t="b">
        <f>IF(ISNA(VLOOKUP(D3383&amp;"-"&amp;AB3383, Ref_Kontak!$A:$E, 4, FALSE)), FALSE, TRUE)</f>
        <v>0</v>
      </c>
      <c r="AG3383" t="str">
        <f>_xlfn.IFNA(VLOOKUP(Z3383,Ref_Kontak!H:H,1,FALSE),"FALSE")</f>
        <v>628999007703</v>
      </c>
      <c r="AH3383" t="str">
        <f t="shared" si="525"/>
        <v>METALDET1-LINE 13</v>
      </c>
      <c r="AI3383">
        <f>IF(I3383="violation",COUNTIF($AH$1:AH3383,AH3383),0)</f>
        <v>1173</v>
      </c>
      <c r="AJ3383" t="str">
        <f t="shared" si="526"/>
        <v>violation-METALDET1</v>
      </c>
      <c r="AK3383">
        <f>IF(I3383="violation",COUNTIF($AJ$1:AJ3383,AJ3383),FALSE)</f>
        <v>2898</v>
      </c>
      <c r="AL3383">
        <f t="shared" si="527"/>
        <v>0</v>
      </c>
      <c r="AM3383">
        <f t="shared" si="528"/>
        <v>3</v>
      </c>
      <c r="AN3383" t="str">
        <f t="shared" si="529"/>
        <v>ALERT! 3 Violation founded @METALDET1</v>
      </c>
    </row>
    <row r="3384" spans="1:40">
      <c r="A3384" t="s">
        <v>120</v>
      </c>
      <c r="B3384" t="s">
        <v>121</v>
      </c>
      <c r="C3384" t="s">
        <v>1705</v>
      </c>
      <c r="D3384" t="s">
        <v>129</v>
      </c>
      <c r="E3384">
        <v>1</v>
      </c>
      <c r="G3384" t="s">
        <v>130</v>
      </c>
      <c r="I3384" t="s">
        <v>125</v>
      </c>
      <c r="Z3384" t="str">
        <f>IFERROR(MID(AA3384,FIND("-",H3384,1)+1,20),_xlfn.IFNA(VLOOKUP(F3384&amp;"-"&amp;AA3384,Ref_Kontak!$A:$E,4,FALSE),Ref_Kontak!$H$2))</f>
        <v>628999007703</v>
      </c>
      <c r="AA3384" t="str">
        <f t="shared" si="520"/>
        <v/>
      </c>
      <c r="AB3384" t="str">
        <f t="shared" si="521"/>
        <v/>
      </c>
      <c r="AC3384" t="str">
        <f t="shared" si="522"/>
        <v>628999007703</v>
      </c>
      <c r="AD3384" t="str">
        <f t="shared" si="523"/>
        <v>Halo+,+Visual+AI+5S+mendeteksi+Violation%3A+METALDET1-LINE+8</v>
      </c>
      <c r="AE3384" t="str">
        <f t="shared" si="524"/>
        <v>https://web.whatsapp.com/send/?phone=628999007703&amp;text=Halo+,+Visual+AI+5S+mendeteksi+Violation%3A+METALDET1-LINE+8&amp;type=phone_number&amp;app_absent=0</v>
      </c>
      <c r="AF3384" t="b">
        <f>IF(ISNA(VLOOKUP(D3384&amp;"-"&amp;AB3384, Ref_Kontak!$A:$E, 4, FALSE)), FALSE, TRUE)</f>
        <v>0</v>
      </c>
      <c r="AG3384" t="str">
        <f>_xlfn.IFNA(VLOOKUP(Z3384,Ref_Kontak!H:H,1,FALSE),"FALSE")</f>
        <v>628999007703</v>
      </c>
      <c r="AH3384" t="str">
        <f t="shared" si="525"/>
        <v>METALDET1-LINE 8</v>
      </c>
      <c r="AI3384">
        <f>IF(I3384="violation",COUNTIF($AH$1:AH3384,AH3384),0)</f>
        <v>1367</v>
      </c>
      <c r="AJ3384" t="str">
        <f t="shared" si="526"/>
        <v>violation-METALDET1</v>
      </c>
      <c r="AK3384">
        <f>IF(I3384="violation",COUNTIF($AJ$1:AJ3384,AJ3384),FALSE)</f>
        <v>2899</v>
      </c>
      <c r="AL3384">
        <f t="shared" si="527"/>
        <v>0</v>
      </c>
      <c r="AM3384">
        <f t="shared" si="528"/>
        <v>3</v>
      </c>
      <c r="AN3384" t="str">
        <f t="shared" si="529"/>
        <v>ALERT! 3 Violation founded @METALDET1</v>
      </c>
    </row>
    <row r="3385" spans="1:40">
      <c r="A3385" t="s">
        <v>120</v>
      </c>
      <c r="B3385" t="s">
        <v>121</v>
      </c>
      <c r="C3385" t="s">
        <v>1705</v>
      </c>
      <c r="D3385" t="s">
        <v>52</v>
      </c>
      <c r="E3385">
        <v>1</v>
      </c>
      <c r="G3385" t="s">
        <v>130</v>
      </c>
      <c r="I3385" t="s">
        <v>125</v>
      </c>
      <c r="Z3385" t="str">
        <f>IFERROR(MID(AA3385,FIND("-",H3385,1)+1,20),_xlfn.IFNA(VLOOKUP(F3385&amp;"-"&amp;AA3385,Ref_Kontak!$A:$E,4,FALSE),Ref_Kontak!$H$2))</f>
        <v>628999007703</v>
      </c>
      <c r="AA3385" t="str">
        <f t="shared" si="520"/>
        <v/>
      </c>
      <c r="AB3385" t="str">
        <f t="shared" si="521"/>
        <v/>
      </c>
      <c r="AC3385" t="str">
        <f t="shared" si="522"/>
        <v>628999007703</v>
      </c>
      <c r="AD3385" t="str">
        <f t="shared" si="523"/>
        <v>Halo+,+Visual+AI+5S+mendeteksi+Violation%3A+METALDET1-LINE+14</v>
      </c>
      <c r="AE3385" t="str">
        <f t="shared" si="524"/>
        <v>https://web.whatsapp.com/send/?phone=628999007703&amp;text=Halo+,+Visual+AI+5S+mendeteksi+Violation%3A+METALDET1-LINE+14&amp;type=phone_number&amp;app_absent=0</v>
      </c>
      <c r="AF3385" t="b">
        <f>IF(ISNA(VLOOKUP(D3385&amp;"-"&amp;AB3385, Ref_Kontak!$A:$E, 4, FALSE)), FALSE, TRUE)</f>
        <v>0</v>
      </c>
      <c r="AG3385" t="str">
        <f>_xlfn.IFNA(VLOOKUP(Z3385,Ref_Kontak!H:H,1,FALSE),"FALSE")</f>
        <v>628999007703</v>
      </c>
      <c r="AH3385" t="str">
        <f t="shared" si="525"/>
        <v>METALDET1-LINE 14</v>
      </c>
      <c r="AI3385">
        <f>IF(I3385="violation",COUNTIF($AH$1:AH3385,AH3385),0)</f>
        <v>361</v>
      </c>
      <c r="AJ3385" t="str">
        <f t="shared" si="526"/>
        <v>violation-METALDET1</v>
      </c>
      <c r="AK3385">
        <f>IF(I3385="violation",COUNTIF($AJ$1:AJ3385,AJ3385),FALSE)</f>
        <v>2900</v>
      </c>
      <c r="AL3385">
        <f t="shared" si="527"/>
        <v>0</v>
      </c>
      <c r="AM3385">
        <f t="shared" si="528"/>
        <v>3</v>
      </c>
      <c r="AN3385" t="str">
        <f t="shared" si="529"/>
        <v>ALERT! 3 Violation founded @METALDET1</v>
      </c>
    </row>
    <row r="3386" spans="1:40">
      <c r="A3386" t="s">
        <v>120</v>
      </c>
      <c r="B3386" t="s">
        <v>121</v>
      </c>
      <c r="C3386" t="s">
        <v>1705</v>
      </c>
      <c r="D3386" t="s">
        <v>589</v>
      </c>
      <c r="E3386">
        <v>1</v>
      </c>
      <c r="G3386" t="s">
        <v>130</v>
      </c>
      <c r="I3386" t="s">
        <v>125</v>
      </c>
      <c r="Z3386" t="str">
        <f>IFERROR(MID(AA3386,FIND("-",H3386,1)+1,20),_xlfn.IFNA(VLOOKUP(F3386&amp;"-"&amp;AA3386,Ref_Kontak!$A:$E,4,FALSE),Ref_Kontak!$H$2))</f>
        <v>628999007703</v>
      </c>
      <c r="AA3386" t="str">
        <f t="shared" si="520"/>
        <v/>
      </c>
      <c r="AB3386" t="str">
        <f t="shared" si="521"/>
        <v/>
      </c>
      <c r="AC3386" t="str">
        <f t="shared" si="522"/>
        <v>628999007703</v>
      </c>
      <c r="AD3386" t="str">
        <f t="shared" si="523"/>
        <v>Halo+,+Visual+AI+5S+mendeteksi+Violation%3A+METALDET1-LINE+13</v>
      </c>
      <c r="AE3386" t="str">
        <f t="shared" si="524"/>
        <v>https://web.whatsapp.com/send/?phone=628999007703&amp;text=Halo+,+Visual+AI+5S+mendeteksi+Violation%3A+METALDET1-LINE+13&amp;type=phone_number&amp;app_absent=0</v>
      </c>
      <c r="AF3386" t="b">
        <f>IF(ISNA(VLOOKUP(D3386&amp;"-"&amp;AB3386, Ref_Kontak!$A:$E, 4, FALSE)), FALSE, TRUE)</f>
        <v>0</v>
      </c>
      <c r="AG3386" t="str">
        <f>_xlfn.IFNA(VLOOKUP(Z3386,Ref_Kontak!H:H,1,FALSE),"FALSE")</f>
        <v>628999007703</v>
      </c>
      <c r="AH3386" t="str">
        <f t="shared" si="525"/>
        <v>METALDET1-LINE 13</v>
      </c>
      <c r="AI3386">
        <f>IF(I3386="violation",COUNTIF($AH$1:AH3386,AH3386),0)</f>
        <v>1174</v>
      </c>
      <c r="AJ3386" t="str">
        <f t="shared" si="526"/>
        <v>violation-METALDET1</v>
      </c>
      <c r="AK3386">
        <f>IF(I3386="violation",COUNTIF($AJ$1:AJ3386,AJ3386),FALSE)</f>
        <v>2901</v>
      </c>
      <c r="AL3386">
        <f t="shared" si="527"/>
        <v>0</v>
      </c>
      <c r="AM3386">
        <f t="shared" si="528"/>
        <v>3</v>
      </c>
      <c r="AN3386" t="str">
        <f t="shared" si="529"/>
        <v>ALERT! 3 Violation founded @METALDET1</v>
      </c>
    </row>
    <row r="3387" spans="1:40">
      <c r="A3387" t="s">
        <v>120</v>
      </c>
      <c r="B3387" t="s">
        <v>121</v>
      </c>
      <c r="C3387" t="s">
        <v>1705</v>
      </c>
      <c r="D3387" t="s">
        <v>52</v>
      </c>
      <c r="E3387">
        <v>1</v>
      </c>
      <c r="G3387" t="s">
        <v>130</v>
      </c>
      <c r="I3387" t="s">
        <v>125</v>
      </c>
      <c r="Z3387" t="str">
        <f>IFERROR(MID(AA3387,FIND("-",H3387,1)+1,20),_xlfn.IFNA(VLOOKUP(F3387&amp;"-"&amp;AA3387,Ref_Kontak!$A:$E,4,FALSE),Ref_Kontak!$H$2))</f>
        <v>628999007703</v>
      </c>
      <c r="AA3387" t="str">
        <f t="shared" si="520"/>
        <v/>
      </c>
      <c r="AB3387" t="str">
        <f t="shared" si="521"/>
        <v/>
      </c>
      <c r="AC3387" t="str">
        <f t="shared" si="522"/>
        <v>628999007703</v>
      </c>
      <c r="AD3387" t="str">
        <f t="shared" si="523"/>
        <v>Halo+,+Visual+AI+5S+mendeteksi+Violation%3A+METALDET1-LINE+14</v>
      </c>
      <c r="AE3387" t="str">
        <f t="shared" si="524"/>
        <v>https://web.whatsapp.com/send/?phone=628999007703&amp;text=Halo+,+Visual+AI+5S+mendeteksi+Violation%3A+METALDET1-LINE+14&amp;type=phone_number&amp;app_absent=0</v>
      </c>
      <c r="AF3387" t="b">
        <f>IF(ISNA(VLOOKUP(D3387&amp;"-"&amp;AB3387, Ref_Kontak!$A:$E, 4, FALSE)), FALSE, TRUE)</f>
        <v>0</v>
      </c>
      <c r="AG3387" t="str">
        <f>_xlfn.IFNA(VLOOKUP(Z3387,Ref_Kontak!H:H,1,FALSE),"FALSE")</f>
        <v>628999007703</v>
      </c>
      <c r="AH3387" t="str">
        <f t="shared" si="525"/>
        <v>METALDET1-LINE 14</v>
      </c>
      <c r="AI3387">
        <f>IF(I3387="violation",COUNTIF($AH$1:AH3387,AH3387),0)</f>
        <v>362</v>
      </c>
      <c r="AJ3387" t="str">
        <f t="shared" si="526"/>
        <v>violation-METALDET1</v>
      </c>
      <c r="AK3387">
        <f>IF(I3387="violation",COUNTIF($AJ$1:AJ3387,AJ3387),FALSE)</f>
        <v>2902</v>
      </c>
      <c r="AL3387">
        <f t="shared" si="527"/>
        <v>0</v>
      </c>
      <c r="AM3387">
        <f t="shared" si="528"/>
        <v>3</v>
      </c>
      <c r="AN3387" t="str">
        <f t="shared" si="529"/>
        <v>ALERT! 3 Violation founded @METALDET1</v>
      </c>
    </row>
    <row r="3388" spans="1:40">
      <c r="A3388" t="s">
        <v>120</v>
      </c>
      <c r="B3388" t="s">
        <v>121</v>
      </c>
      <c r="C3388" t="s">
        <v>1706</v>
      </c>
      <c r="D3388" t="s">
        <v>129</v>
      </c>
      <c r="E3388">
        <v>1</v>
      </c>
      <c r="G3388" t="s">
        <v>130</v>
      </c>
      <c r="I3388" t="s">
        <v>125</v>
      </c>
      <c r="Z3388" t="str">
        <f>IFERROR(MID(AA3388,FIND("-",H3388,1)+1,20),_xlfn.IFNA(VLOOKUP(F3388&amp;"-"&amp;AA3388,Ref_Kontak!$A:$E,4,FALSE),Ref_Kontak!$H$2))</f>
        <v>628999007703</v>
      </c>
      <c r="AA3388" t="str">
        <f t="shared" si="520"/>
        <v/>
      </c>
      <c r="AB3388" t="str">
        <f t="shared" si="521"/>
        <v/>
      </c>
      <c r="AC3388" t="str">
        <f t="shared" si="522"/>
        <v>628999007703</v>
      </c>
      <c r="AD3388" t="str">
        <f t="shared" si="523"/>
        <v>Halo+,+Visual+AI+5S+mendeteksi+Violation%3A+METALDET1-LINE+8</v>
      </c>
      <c r="AE3388" t="str">
        <f t="shared" si="524"/>
        <v>https://web.whatsapp.com/send/?phone=628999007703&amp;text=Halo+,+Visual+AI+5S+mendeteksi+Violation%3A+METALDET1-LINE+8&amp;type=phone_number&amp;app_absent=0</v>
      </c>
      <c r="AF3388" t="b">
        <f>IF(ISNA(VLOOKUP(D3388&amp;"-"&amp;AB3388, Ref_Kontak!$A:$E, 4, FALSE)), FALSE, TRUE)</f>
        <v>0</v>
      </c>
      <c r="AG3388" t="str">
        <f>_xlfn.IFNA(VLOOKUP(Z3388,Ref_Kontak!H:H,1,FALSE),"FALSE")</f>
        <v>628999007703</v>
      </c>
      <c r="AH3388" t="str">
        <f t="shared" si="525"/>
        <v>METALDET1-LINE 8</v>
      </c>
      <c r="AI3388">
        <f>IF(I3388="violation",COUNTIF($AH$1:AH3388,AH3388),0)</f>
        <v>1368</v>
      </c>
      <c r="AJ3388" t="str">
        <f t="shared" si="526"/>
        <v>violation-METALDET1</v>
      </c>
      <c r="AK3388">
        <f>IF(I3388="violation",COUNTIF($AJ$1:AJ3388,AJ3388),FALSE)</f>
        <v>2903</v>
      </c>
      <c r="AL3388">
        <f t="shared" si="527"/>
        <v>0</v>
      </c>
      <c r="AM3388">
        <f t="shared" si="528"/>
        <v>3</v>
      </c>
      <c r="AN3388" t="str">
        <f t="shared" si="529"/>
        <v>ALERT! 3 Violation founded @METALDET1</v>
      </c>
    </row>
    <row r="3389" spans="1:40">
      <c r="A3389" t="s">
        <v>120</v>
      </c>
      <c r="B3389" t="s">
        <v>121</v>
      </c>
      <c r="C3389" t="s">
        <v>1707</v>
      </c>
      <c r="D3389" t="s">
        <v>589</v>
      </c>
      <c r="E3389">
        <v>1</v>
      </c>
      <c r="G3389" t="s">
        <v>130</v>
      </c>
      <c r="I3389" t="s">
        <v>125</v>
      </c>
      <c r="Z3389" t="str">
        <f>IFERROR(MID(AA3389,FIND("-",H3389,1)+1,20),_xlfn.IFNA(VLOOKUP(F3389&amp;"-"&amp;AA3389,Ref_Kontak!$A:$E,4,FALSE),Ref_Kontak!$H$2))</f>
        <v>628999007703</v>
      </c>
      <c r="AA3389" t="str">
        <f t="shared" si="520"/>
        <v/>
      </c>
      <c r="AB3389" t="str">
        <f t="shared" si="521"/>
        <v/>
      </c>
      <c r="AC3389" t="str">
        <f t="shared" si="522"/>
        <v>628999007703</v>
      </c>
      <c r="AD3389" t="str">
        <f t="shared" si="523"/>
        <v>Halo+,+Visual+AI+5S+mendeteksi+Violation%3A+METALDET1-LINE+13</v>
      </c>
      <c r="AE3389" t="str">
        <f t="shared" si="524"/>
        <v>https://web.whatsapp.com/send/?phone=628999007703&amp;text=Halo+,+Visual+AI+5S+mendeteksi+Violation%3A+METALDET1-LINE+13&amp;type=phone_number&amp;app_absent=0</v>
      </c>
      <c r="AF3389" t="b">
        <f>IF(ISNA(VLOOKUP(D3389&amp;"-"&amp;AB3389, Ref_Kontak!$A:$E, 4, FALSE)), FALSE, TRUE)</f>
        <v>0</v>
      </c>
      <c r="AG3389" t="str">
        <f>_xlfn.IFNA(VLOOKUP(Z3389,Ref_Kontak!H:H,1,FALSE),"FALSE")</f>
        <v>628999007703</v>
      </c>
      <c r="AH3389" t="str">
        <f t="shared" si="525"/>
        <v>METALDET1-LINE 13</v>
      </c>
      <c r="AI3389">
        <f>IF(I3389="violation",COUNTIF($AH$1:AH3389,AH3389),0)</f>
        <v>1175</v>
      </c>
      <c r="AJ3389" t="str">
        <f t="shared" si="526"/>
        <v>violation-METALDET1</v>
      </c>
      <c r="AK3389">
        <f>IF(I3389="violation",COUNTIF($AJ$1:AJ3389,AJ3389),FALSE)</f>
        <v>2904</v>
      </c>
      <c r="AL3389">
        <f t="shared" si="527"/>
        <v>0</v>
      </c>
      <c r="AM3389">
        <f t="shared" si="528"/>
        <v>3</v>
      </c>
      <c r="AN3389" t="str">
        <f t="shared" si="529"/>
        <v>ALERT! 3 Violation founded @METALDET1</v>
      </c>
    </row>
    <row r="3390" spans="1:40">
      <c r="A3390" t="s">
        <v>120</v>
      </c>
      <c r="B3390" t="s">
        <v>121</v>
      </c>
      <c r="C3390" t="s">
        <v>1707</v>
      </c>
      <c r="D3390" t="s">
        <v>129</v>
      </c>
      <c r="E3390">
        <v>1</v>
      </c>
      <c r="G3390" t="s">
        <v>130</v>
      </c>
      <c r="I3390" t="s">
        <v>125</v>
      </c>
      <c r="Z3390" t="str">
        <f>IFERROR(MID(AA3390,FIND("-",H3390,1)+1,20),_xlfn.IFNA(VLOOKUP(F3390&amp;"-"&amp;AA3390,Ref_Kontak!$A:$E,4,FALSE),Ref_Kontak!$H$2))</f>
        <v>628999007703</v>
      </c>
      <c r="AA3390" t="str">
        <f t="shared" si="520"/>
        <v/>
      </c>
      <c r="AB3390" t="str">
        <f t="shared" si="521"/>
        <v/>
      </c>
      <c r="AC3390" t="str">
        <f t="shared" si="522"/>
        <v>628999007703</v>
      </c>
      <c r="AD3390" t="str">
        <f t="shared" si="523"/>
        <v>Halo+,+Visual+AI+5S+mendeteksi+Violation%3A+METALDET1-LINE+8</v>
      </c>
      <c r="AE3390" t="str">
        <f t="shared" si="524"/>
        <v>https://web.whatsapp.com/send/?phone=628999007703&amp;text=Halo+,+Visual+AI+5S+mendeteksi+Violation%3A+METALDET1-LINE+8&amp;type=phone_number&amp;app_absent=0</v>
      </c>
      <c r="AF3390" t="b">
        <f>IF(ISNA(VLOOKUP(D3390&amp;"-"&amp;AB3390, Ref_Kontak!$A:$E, 4, FALSE)), FALSE, TRUE)</f>
        <v>0</v>
      </c>
      <c r="AG3390" t="str">
        <f>_xlfn.IFNA(VLOOKUP(Z3390,Ref_Kontak!H:H,1,FALSE),"FALSE")</f>
        <v>628999007703</v>
      </c>
      <c r="AH3390" t="str">
        <f t="shared" si="525"/>
        <v>METALDET1-LINE 8</v>
      </c>
      <c r="AI3390">
        <f>IF(I3390="violation",COUNTIF($AH$1:AH3390,AH3390),0)</f>
        <v>1369</v>
      </c>
      <c r="AJ3390" t="str">
        <f t="shared" si="526"/>
        <v>violation-METALDET1</v>
      </c>
      <c r="AK3390">
        <f>IF(I3390="violation",COUNTIF($AJ$1:AJ3390,AJ3390),FALSE)</f>
        <v>2905</v>
      </c>
      <c r="AL3390">
        <f t="shared" si="527"/>
        <v>0</v>
      </c>
      <c r="AM3390">
        <f t="shared" si="528"/>
        <v>3</v>
      </c>
      <c r="AN3390" t="str">
        <f t="shared" si="529"/>
        <v>ALERT! 3 Violation founded @METALDET1</v>
      </c>
    </row>
    <row r="3391" spans="1:40">
      <c r="A3391" t="s">
        <v>120</v>
      </c>
      <c r="B3391" t="s">
        <v>121</v>
      </c>
      <c r="C3391" t="s">
        <v>1707</v>
      </c>
      <c r="D3391" t="s">
        <v>52</v>
      </c>
      <c r="E3391">
        <v>1</v>
      </c>
      <c r="G3391" t="s">
        <v>130</v>
      </c>
      <c r="I3391" t="s">
        <v>125</v>
      </c>
      <c r="Z3391" t="str">
        <f>IFERROR(MID(AA3391,FIND("-",H3391,1)+1,20),_xlfn.IFNA(VLOOKUP(F3391&amp;"-"&amp;AA3391,Ref_Kontak!$A:$E,4,FALSE),Ref_Kontak!$H$2))</f>
        <v>628999007703</v>
      </c>
      <c r="AA3391" t="str">
        <f t="shared" si="520"/>
        <v/>
      </c>
      <c r="AB3391" t="str">
        <f t="shared" si="521"/>
        <v/>
      </c>
      <c r="AC3391" t="str">
        <f t="shared" si="522"/>
        <v>628999007703</v>
      </c>
      <c r="AD3391" t="str">
        <f t="shared" si="523"/>
        <v>Halo+,+Visual+AI+5S+mendeteksi+Violation%3A+METALDET1-LINE+14</v>
      </c>
      <c r="AE3391" t="str">
        <f t="shared" si="524"/>
        <v>https://web.whatsapp.com/send/?phone=628999007703&amp;text=Halo+,+Visual+AI+5S+mendeteksi+Violation%3A+METALDET1-LINE+14&amp;type=phone_number&amp;app_absent=0</v>
      </c>
      <c r="AF3391" t="b">
        <f>IF(ISNA(VLOOKUP(D3391&amp;"-"&amp;AB3391, Ref_Kontak!$A:$E, 4, FALSE)), FALSE, TRUE)</f>
        <v>0</v>
      </c>
      <c r="AG3391" t="str">
        <f>_xlfn.IFNA(VLOOKUP(Z3391,Ref_Kontak!H:H,1,FALSE),"FALSE")</f>
        <v>628999007703</v>
      </c>
      <c r="AH3391" t="str">
        <f t="shared" si="525"/>
        <v>METALDET1-LINE 14</v>
      </c>
      <c r="AI3391">
        <f>IF(I3391="violation",COUNTIF($AH$1:AH3391,AH3391),0)</f>
        <v>363</v>
      </c>
      <c r="AJ3391" t="str">
        <f t="shared" si="526"/>
        <v>violation-METALDET1</v>
      </c>
      <c r="AK3391">
        <f>IF(I3391="violation",COUNTIF($AJ$1:AJ3391,AJ3391),FALSE)</f>
        <v>2906</v>
      </c>
      <c r="AL3391">
        <f t="shared" si="527"/>
        <v>0</v>
      </c>
      <c r="AM3391">
        <f t="shared" si="528"/>
        <v>3</v>
      </c>
      <c r="AN3391" t="str">
        <f t="shared" si="529"/>
        <v>ALERT! 3 Violation founded @METALDET1</v>
      </c>
    </row>
    <row r="3392" spans="1:40">
      <c r="A3392" t="s">
        <v>120</v>
      </c>
      <c r="B3392" t="s">
        <v>121</v>
      </c>
      <c r="C3392" t="s">
        <v>1707</v>
      </c>
      <c r="D3392" t="s">
        <v>589</v>
      </c>
      <c r="E3392">
        <v>1</v>
      </c>
      <c r="G3392" t="s">
        <v>130</v>
      </c>
      <c r="I3392" t="s">
        <v>125</v>
      </c>
      <c r="Z3392" t="str">
        <f>IFERROR(MID(AA3392,FIND("-",H3392,1)+1,20),_xlfn.IFNA(VLOOKUP(F3392&amp;"-"&amp;AA3392,Ref_Kontak!$A:$E,4,FALSE),Ref_Kontak!$H$2))</f>
        <v>628999007703</v>
      </c>
      <c r="AA3392" t="str">
        <f t="shared" si="520"/>
        <v/>
      </c>
      <c r="AB3392" t="str">
        <f t="shared" si="521"/>
        <v/>
      </c>
      <c r="AC3392" t="str">
        <f t="shared" si="522"/>
        <v>628999007703</v>
      </c>
      <c r="AD3392" t="str">
        <f t="shared" si="523"/>
        <v>Halo+,+Visual+AI+5S+mendeteksi+Violation%3A+METALDET1-LINE+13</v>
      </c>
      <c r="AE3392" t="str">
        <f t="shared" si="524"/>
        <v>https://web.whatsapp.com/send/?phone=628999007703&amp;text=Halo+,+Visual+AI+5S+mendeteksi+Violation%3A+METALDET1-LINE+13&amp;type=phone_number&amp;app_absent=0</v>
      </c>
      <c r="AF3392" t="b">
        <f>IF(ISNA(VLOOKUP(D3392&amp;"-"&amp;AB3392, Ref_Kontak!$A:$E, 4, FALSE)), FALSE, TRUE)</f>
        <v>0</v>
      </c>
      <c r="AG3392" t="str">
        <f>_xlfn.IFNA(VLOOKUP(Z3392,Ref_Kontak!H:H,1,FALSE),"FALSE")</f>
        <v>628999007703</v>
      </c>
      <c r="AH3392" t="str">
        <f t="shared" si="525"/>
        <v>METALDET1-LINE 13</v>
      </c>
      <c r="AI3392">
        <f>IF(I3392="violation",COUNTIF($AH$1:AH3392,AH3392),0)</f>
        <v>1176</v>
      </c>
      <c r="AJ3392" t="str">
        <f t="shared" si="526"/>
        <v>violation-METALDET1</v>
      </c>
      <c r="AK3392">
        <f>IF(I3392="violation",COUNTIF($AJ$1:AJ3392,AJ3392),FALSE)</f>
        <v>2907</v>
      </c>
      <c r="AL3392">
        <f t="shared" si="527"/>
        <v>0</v>
      </c>
      <c r="AM3392">
        <f t="shared" si="528"/>
        <v>3</v>
      </c>
      <c r="AN3392" t="str">
        <f t="shared" si="529"/>
        <v>ALERT! 3 Violation founded @METALDET1</v>
      </c>
    </row>
    <row r="3393" spans="1:40">
      <c r="A3393" t="s">
        <v>120</v>
      </c>
      <c r="B3393" t="s">
        <v>121</v>
      </c>
      <c r="C3393" t="s">
        <v>1707</v>
      </c>
      <c r="D3393" t="s">
        <v>52</v>
      </c>
      <c r="E3393">
        <v>1</v>
      </c>
      <c r="G3393" t="s">
        <v>130</v>
      </c>
      <c r="I3393" t="s">
        <v>125</v>
      </c>
      <c r="Z3393" t="str">
        <f>IFERROR(MID(AA3393,FIND("-",H3393,1)+1,20),_xlfn.IFNA(VLOOKUP(F3393&amp;"-"&amp;AA3393,Ref_Kontak!$A:$E,4,FALSE),Ref_Kontak!$H$2))</f>
        <v>628999007703</v>
      </c>
      <c r="AA3393" t="str">
        <f t="shared" si="520"/>
        <v/>
      </c>
      <c r="AB3393" t="str">
        <f t="shared" si="521"/>
        <v/>
      </c>
      <c r="AC3393" t="str">
        <f t="shared" si="522"/>
        <v>628999007703</v>
      </c>
      <c r="AD3393" t="str">
        <f t="shared" si="523"/>
        <v>Halo+,+Visual+AI+5S+mendeteksi+Violation%3A+METALDET1-LINE+14</v>
      </c>
      <c r="AE3393" t="str">
        <f t="shared" si="524"/>
        <v>https://web.whatsapp.com/send/?phone=628999007703&amp;text=Halo+,+Visual+AI+5S+mendeteksi+Violation%3A+METALDET1-LINE+14&amp;type=phone_number&amp;app_absent=0</v>
      </c>
      <c r="AF3393" t="b">
        <f>IF(ISNA(VLOOKUP(D3393&amp;"-"&amp;AB3393, Ref_Kontak!$A:$E, 4, FALSE)), FALSE, TRUE)</f>
        <v>0</v>
      </c>
      <c r="AG3393" t="str">
        <f>_xlfn.IFNA(VLOOKUP(Z3393,Ref_Kontak!H:H,1,FALSE),"FALSE")</f>
        <v>628999007703</v>
      </c>
      <c r="AH3393" t="str">
        <f t="shared" si="525"/>
        <v>METALDET1-LINE 14</v>
      </c>
      <c r="AI3393">
        <f>IF(I3393="violation",COUNTIF($AH$1:AH3393,AH3393),0)</f>
        <v>364</v>
      </c>
      <c r="AJ3393" t="str">
        <f t="shared" si="526"/>
        <v>violation-METALDET1</v>
      </c>
      <c r="AK3393">
        <f>IF(I3393="violation",COUNTIF($AJ$1:AJ3393,AJ3393),FALSE)</f>
        <v>2908</v>
      </c>
      <c r="AL3393">
        <f t="shared" si="527"/>
        <v>0</v>
      </c>
      <c r="AM3393">
        <f t="shared" si="528"/>
        <v>3</v>
      </c>
      <c r="AN3393" t="str">
        <f t="shared" si="529"/>
        <v>ALERT! 3 Violation founded @METALDET1</v>
      </c>
    </row>
    <row r="3394" spans="1:40">
      <c r="A3394" t="s">
        <v>120</v>
      </c>
      <c r="B3394" t="s">
        <v>121</v>
      </c>
      <c r="C3394" t="s">
        <v>1708</v>
      </c>
      <c r="D3394" t="s">
        <v>129</v>
      </c>
      <c r="E3394">
        <v>1</v>
      </c>
      <c r="G3394" t="s">
        <v>130</v>
      </c>
      <c r="I3394" t="s">
        <v>125</v>
      </c>
      <c r="Z3394" t="str">
        <f>IFERROR(MID(AA3394,FIND("-",H3394,1)+1,20),_xlfn.IFNA(VLOOKUP(F3394&amp;"-"&amp;AA3394,Ref_Kontak!$A:$E,4,FALSE),Ref_Kontak!$H$2))</f>
        <v>628999007703</v>
      </c>
      <c r="AA3394" t="str">
        <f t="shared" ref="AA3394:AA3457" si="530">CLEAN(SUBSTITUTE(H3394," ",""))</f>
        <v/>
      </c>
      <c r="AB3394" t="str">
        <f t="shared" ref="AB3394:AB3457" si="531">IFERROR(LEFT(AA3394,FIND("-",H3394,1)-1),CLEAN(SUBSTITUTE(SUBSTITUTE(H3394," ",""),"-","")))</f>
        <v/>
      </c>
      <c r="AC3394" t="str">
        <f t="shared" ref="AC3394:AC3457" si="532">IF(LEFT(Z3394,1)="0","62"&amp; MID(Z3394,2,999),Z3394)</f>
        <v>628999007703</v>
      </c>
      <c r="AD3394" t="str">
        <f t="shared" ref="AD3394:AD3457" si="533">"Halo+"&amp;AB3394&amp;","&amp;"+Visual+AI+5S+mendeteksi+Violation%3A+"&amp;SUBSTITUTE(AH3394," ","+")</f>
        <v>Halo+,+Visual+AI+5S+mendeteksi+Violation%3A+METALDET1-LINE+8</v>
      </c>
      <c r="AE3394" t="str">
        <f t="shared" ref="AE3394:AE3457" si="534">"https://web.whatsapp.com/send/?phone="&amp;AC3394&amp;"&amp;text="&amp;AD3394&amp;"&amp;type=phone_number&amp;app_absent=0"</f>
        <v>https://web.whatsapp.com/send/?phone=628999007703&amp;text=Halo+,+Visual+AI+5S+mendeteksi+Violation%3A+METALDET1-LINE+8&amp;type=phone_number&amp;app_absent=0</v>
      </c>
      <c r="AF3394" t="b">
        <f>IF(ISNA(VLOOKUP(D3394&amp;"-"&amp;AB3394, Ref_Kontak!$A:$E, 4, FALSE)), FALSE, TRUE)</f>
        <v>0</v>
      </c>
      <c r="AG3394" t="str">
        <f>_xlfn.IFNA(VLOOKUP(Z3394,Ref_Kontak!H:H,1,FALSE),"FALSE")</f>
        <v>628999007703</v>
      </c>
      <c r="AH3394" t="str">
        <f t="shared" ref="AH3394:AH3457" si="535">G3394&amp;"-"&amp;D3394</f>
        <v>METALDET1-LINE 8</v>
      </c>
      <c r="AI3394">
        <f>IF(I3394="violation",COUNTIF($AH$1:AH3394,AH3394),0)</f>
        <v>1370</v>
      </c>
      <c r="AJ3394" t="str">
        <f t="shared" si="526"/>
        <v>violation-METALDET1</v>
      </c>
      <c r="AK3394">
        <f>IF(I3394="violation",COUNTIF($AJ$1:AJ3394,AJ3394),FALSE)</f>
        <v>2909</v>
      </c>
      <c r="AL3394">
        <f t="shared" si="527"/>
        <v>0</v>
      </c>
      <c r="AM3394">
        <f t="shared" si="528"/>
        <v>3</v>
      </c>
      <c r="AN3394" t="str">
        <f t="shared" si="529"/>
        <v>ALERT! 3 Violation founded @METALDET1</v>
      </c>
    </row>
    <row r="3395" spans="1:40">
      <c r="A3395" t="s">
        <v>120</v>
      </c>
      <c r="B3395" t="s">
        <v>121</v>
      </c>
      <c r="C3395" t="s">
        <v>1708</v>
      </c>
      <c r="D3395" t="s">
        <v>589</v>
      </c>
      <c r="E3395">
        <v>1</v>
      </c>
      <c r="G3395" t="s">
        <v>130</v>
      </c>
      <c r="I3395" t="s">
        <v>125</v>
      </c>
      <c r="Z3395" t="str">
        <f>IFERROR(MID(AA3395,FIND("-",H3395,1)+1,20),_xlfn.IFNA(VLOOKUP(F3395&amp;"-"&amp;AA3395,Ref_Kontak!$A:$E,4,FALSE),Ref_Kontak!$H$2))</f>
        <v>628999007703</v>
      </c>
      <c r="AA3395" t="str">
        <f t="shared" si="530"/>
        <v/>
      </c>
      <c r="AB3395" t="str">
        <f t="shared" si="531"/>
        <v/>
      </c>
      <c r="AC3395" t="str">
        <f t="shared" si="532"/>
        <v>628999007703</v>
      </c>
      <c r="AD3395" t="str">
        <f t="shared" si="533"/>
        <v>Halo+,+Visual+AI+5S+mendeteksi+Violation%3A+METALDET1-LINE+13</v>
      </c>
      <c r="AE3395" t="str">
        <f t="shared" si="534"/>
        <v>https://web.whatsapp.com/send/?phone=628999007703&amp;text=Halo+,+Visual+AI+5S+mendeteksi+Violation%3A+METALDET1-LINE+13&amp;type=phone_number&amp;app_absent=0</v>
      </c>
      <c r="AF3395" t="b">
        <f>IF(ISNA(VLOOKUP(D3395&amp;"-"&amp;AB3395, Ref_Kontak!$A:$E, 4, FALSE)), FALSE, TRUE)</f>
        <v>0</v>
      </c>
      <c r="AG3395" t="str">
        <f>_xlfn.IFNA(VLOOKUP(Z3395,Ref_Kontak!H:H,1,FALSE),"FALSE")</f>
        <v>628999007703</v>
      </c>
      <c r="AH3395" t="str">
        <f t="shared" si="535"/>
        <v>METALDET1-LINE 13</v>
      </c>
      <c r="AI3395">
        <f>IF(I3395="violation",COUNTIF($AH$1:AH3395,AH3395),0)</f>
        <v>1177</v>
      </c>
      <c r="AJ3395" t="str">
        <f t="shared" ref="AJ3395:AJ3458" si="536">I3395&amp;"-"&amp;G3395</f>
        <v>violation-METALDET1</v>
      </c>
      <c r="AK3395">
        <f>IF(I3395="violation",COUNTIF($AJ$1:AJ3395,AJ3395),FALSE)</f>
        <v>2910</v>
      </c>
      <c r="AL3395">
        <f t="shared" ref="AL3395:AL3458" si="537">IF(AI3395=1,1,0)</f>
        <v>0</v>
      </c>
      <c r="AM3395">
        <f t="shared" ref="AM3395:AM3458" si="538">SUMIF($AJ$2:$AJ$5516,AJ3395,$AL$2:$AL$5516)</f>
        <v>3</v>
      </c>
      <c r="AN3395" t="str">
        <f t="shared" ref="AN3395:AN3458" si="539">"ALERT! " &amp;AM3395&amp; " Violation founded @"&amp;G3395</f>
        <v>ALERT! 3 Violation founded @METALDET1</v>
      </c>
    </row>
    <row r="3396" spans="1:40">
      <c r="A3396" t="s">
        <v>120</v>
      </c>
      <c r="B3396" t="s">
        <v>121</v>
      </c>
      <c r="C3396" t="s">
        <v>1708</v>
      </c>
      <c r="D3396" t="s">
        <v>52</v>
      </c>
      <c r="E3396">
        <v>1</v>
      </c>
      <c r="G3396" t="s">
        <v>130</v>
      </c>
      <c r="I3396" t="s">
        <v>125</v>
      </c>
      <c r="Z3396" t="str">
        <f>IFERROR(MID(AA3396,FIND("-",H3396,1)+1,20),_xlfn.IFNA(VLOOKUP(F3396&amp;"-"&amp;AA3396,Ref_Kontak!$A:$E,4,FALSE),Ref_Kontak!$H$2))</f>
        <v>628999007703</v>
      </c>
      <c r="AA3396" t="str">
        <f t="shared" si="530"/>
        <v/>
      </c>
      <c r="AB3396" t="str">
        <f t="shared" si="531"/>
        <v/>
      </c>
      <c r="AC3396" t="str">
        <f t="shared" si="532"/>
        <v>628999007703</v>
      </c>
      <c r="AD3396" t="str">
        <f t="shared" si="533"/>
        <v>Halo+,+Visual+AI+5S+mendeteksi+Violation%3A+METALDET1-LINE+14</v>
      </c>
      <c r="AE3396" t="str">
        <f t="shared" si="534"/>
        <v>https://web.whatsapp.com/send/?phone=628999007703&amp;text=Halo+,+Visual+AI+5S+mendeteksi+Violation%3A+METALDET1-LINE+14&amp;type=phone_number&amp;app_absent=0</v>
      </c>
      <c r="AF3396" t="b">
        <f>IF(ISNA(VLOOKUP(D3396&amp;"-"&amp;AB3396, Ref_Kontak!$A:$E, 4, FALSE)), FALSE, TRUE)</f>
        <v>0</v>
      </c>
      <c r="AG3396" t="str">
        <f>_xlfn.IFNA(VLOOKUP(Z3396,Ref_Kontak!H:H,1,FALSE),"FALSE")</f>
        <v>628999007703</v>
      </c>
      <c r="AH3396" t="str">
        <f t="shared" si="535"/>
        <v>METALDET1-LINE 14</v>
      </c>
      <c r="AI3396">
        <f>IF(I3396="violation",COUNTIF($AH$1:AH3396,AH3396),0)</f>
        <v>365</v>
      </c>
      <c r="AJ3396" t="str">
        <f t="shared" si="536"/>
        <v>violation-METALDET1</v>
      </c>
      <c r="AK3396">
        <f>IF(I3396="violation",COUNTIF($AJ$1:AJ3396,AJ3396),FALSE)</f>
        <v>2911</v>
      </c>
      <c r="AL3396">
        <f t="shared" si="537"/>
        <v>0</v>
      </c>
      <c r="AM3396">
        <f t="shared" si="538"/>
        <v>3</v>
      </c>
      <c r="AN3396" t="str">
        <f t="shared" si="539"/>
        <v>ALERT! 3 Violation founded @METALDET1</v>
      </c>
    </row>
    <row r="3397" spans="1:40">
      <c r="A3397" t="s">
        <v>120</v>
      </c>
      <c r="B3397" t="s">
        <v>121</v>
      </c>
      <c r="C3397" t="s">
        <v>1709</v>
      </c>
      <c r="D3397" t="s">
        <v>589</v>
      </c>
      <c r="E3397">
        <v>1</v>
      </c>
      <c r="G3397" t="s">
        <v>130</v>
      </c>
      <c r="I3397" t="s">
        <v>125</v>
      </c>
      <c r="Z3397" t="str">
        <f>IFERROR(MID(AA3397,FIND("-",H3397,1)+1,20),_xlfn.IFNA(VLOOKUP(F3397&amp;"-"&amp;AA3397,Ref_Kontak!$A:$E,4,FALSE),Ref_Kontak!$H$2))</f>
        <v>628999007703</v>
      </c>
      <c r="AA3397" t="str">
        <f t="shared" si="530"/>
        <v/>
      </c>
      <c r="AB3397" t="str">
        <f t="shared" si="531"/>
        <v/>
      </c>
      <c r="AC3397" t="str">
        <f t="shared" si="532"/>
        <v>628999007703</v>
      </c>
      <c r="AD3397" t="str">
        <f t="shared" si="533"/>
        <v>Halo+,+Visual+AI+5S+mendeteksi+Violation%3A+METALDET1-LINE+13</v>
      </c>
      <c r="AE3397" t="str">
        <f t="shared" si="534"/>
        <v>https://web.whatsapp.com/send/?phone=628999007703&amp;text=Halo+,+Visual+AI+5S+mendeteksi+Violation%3A+METALDET1-LINE+13&amp;type=phone_number&amp;app_absent=0</v>
      </c>
      <c r="AF3397" t="b">
        <f>IF(ISNA(VLOOKUP(D3397&amp;"-"&amp;AB3397, Ref_Kontak!$A:$E, 4, FALSE)), FALSE, TRUE)</f>
        <v>0</v>
      </c>
      <c r="AG3397" t="str">
        <f>_xlfn.IFNA(VLOOKUP(Z3397,Ref_Kontak!H:H,1,FALSE),"FALSE")</f>
        <v>628999007703</v>
      </c>
      <c r="AH3397" t="str">
        <f t="shared" si="535"/>
        <v>METALDET1-LINE 13</v>
      </c>
      <c r="AI3397">
        <f>IF(I3397="violation",COUNTIF($AH$1:AH3397,AH3397),0)</f>
        <v>1178</v>
      </c>
      <c r="AJ3397" t="str">
        <f t="shared" si="536"/>
        <v>violation-METALDET1</v>
      </c>
      <c r="AK3397">
        <f>IF(I3397="violation",COUNTIF($AJ$1:AJ3397,AJ3397),FALSE)</f>
        <v>2912</v>
      </c>
      <c r="AL3397">
        <f t="shared" si="537"/>
        <v>0</v>
      </c>
      <c r="AM3397">
        <f t="shared" si="538"/>
        <v>3</v>
      </c>
      <c r="AN3397" t="str">
        <f t="shared" si="539"/>
        <v>ALERT! 3 Violation founded @METALDET1</v>
      </c>
    </row>
    <row r="3398" spans="1:40">
      <c r="A3398" t="s">
        <v>120</v>
      </c>
      <c r="B3398" t="s">
        <v>121</v>
      </c>
      <c r="C3398" t="s">
        <v>1709</v>
      </c>
      <c r="D3398" t="s">
        <v>129</v>
      </c>
      <c r="E3398">
        <v>1</v>
      </c>
      <c r="G3398" t="s">
        <v>130</v>
      </c>
      <c r="I3398" t="s">
        <v>125</v>
      </c>
      <c r="Z3398" t="str">
        <f>IFERROR(MID(AA3398,FIND("-",H3398,1)+1,20),_xlfn.IFNA(VLOOKUP(F3398&amp;"-"&amp;AA3398,Ref_Kontak!$A:$E,4,FALSE),Ref_Kontak!$H$2))</f>
        <v>628999007703</v>
      </c>
      <c r="AA3398" t="str">
        <f t="shared" si="530"/>
        <v/>
      </c>
      <c r="AB3398" t="str">
        <f t="shared" si="531"/>
        <v/>
      </c>
      <c r="AC3398" t="str">
        <f t="shared" si="532"/>
        <v>628999007703</v>
      </c>
      <c r="AD3398" t="str">
        <f t="shared" si="533"/>
        <v>Halo+,+Visual+AI+5S+mendeteksi+Violation%3A+METALDET1-LINE+8</v>
      </c>
      <c r="AE3398" t="str">
        <f t="shared" si="534"/>
        <v>https://web.whatsapp.com/send/?phone=628999007703&amp;text=Halo+,+Visual+AI+5S+mendeteksi+Violation%3A+METALDET1-LINE+8&amp;type=phone_number&amp;app_absent=0</v>
      </c>
      <c r="AF3398" t="b">
        <f>IF(ISNA(VLOOKUP(D3398&amp;"-"&amp;AB3398, Ref_Kontak!$A:$E, 4, FALSE)), FALSE, TRUE)</f>
        <v>0</v>
      </c>
      <c r="AG3398" t="str">
        <f>_xlfn.IFNA(VLOOKUP(Z3398,Ref_Kontak!H:H,1,FALSE),"FALSE")</f>
        <v>628999007703</v>
      </c>
      <c r="AH3398" t="str">
        <f t="shared" si="535"/>
        <v>METALDET1-LINE 8</v>
      </c>
      <c r="AI3398">
        <f>IF(I3398="violation",COUNTIF($AH$1:AH3398,AH3398),0)</f>
        <v>1371</v>
      </c>
      <c r="AJ3398" t="str">
        <f t="shared" si="536"/>
        <v>violation-METALDET1</v>
      </c>
      <c r="AK3398">
        <f>IF(I3398="violation",COUNTIF($AJ$1:AJ3398,AJ3398),FALSE)</f>
        <v>2913</v>
      </c>
      <c r="AL3398">
        <f t="shared" si="537"/>
        <v>0</v>
      </c>
      <c r="AM3398">
        <f t="shared" si="538"/>
        <v>3</v>
      </c>
      <c r="AN3398" t="str">
        <f t="shared" si="539"/>
        <v>ALERT! 3 Violation founded @METALDET1</v>
      </c>
    </row>
    <row r="3399" spans="1:40">
      <c r="A3399" t="s">
        <v>120</v>
      </c>
      <c r="B3399" t="s">
        <v>121</v>
      </c>
      <c r="C3399" t="s">
        <v>1709</v>
      </c>
      <c r="D3399" t="s">
        <v>52</v>
      </c>
      <c r="E3399">
        <v>1</v>
      </c>
      <c r="G3399" t="s">
        <v>130</v>
      </c>
      <c r="I3399" t="s">
        <v>125</v>
      </c>
      <c r="Z3399" t="str">
        <f>IFERROR(MID(AA3399,FIND("-",H3399,1)+1,20),_xlfn.IFNA(VLOOKUP(F3399&amp;"-"&amp;AA3399,Ref_Kontak!$A:$E,4,FALSE),Ref_Kontak!$H$2))</f>
        <v>628999007703</v>
      </c>
      <c r="AA3399" t="str">
        <f t="shared" si="530"/>
        <v/>
      </c>
      <c r="AB3399" t="str">
        <f t="shared" si="531"/>
        <v/>
      </c>
      <c r="AC3399" t="str">
        <f t="shared" si="532"/>
        <v>628999007703</v>
      </c>
      <c r="AD3399" t="str">
        <f t="shared" si="533"/>
        <v>Halo+,+Visual+AI+5S+mendeteksi+Violation%3A+METALDET1-LINE+14</v>
      </c>
      <c r="AE3399" t="str">
        <f t="shared" si="534"/>
        <v>https://web.whatsapp.com/send/?phone=628999007703&amp;text=Halo+,+Visual+AI+5S+mendeteksi+Violation%3A+METALDET1-LINE+14&amp;type=phone_number&amp;app_absent=0</v>
      </c>
      <c r="AF3399" t="b">
        <f>IF(ISNA(VLOOKUP(D3399&amp;"-"&amp;AB3399, Ref_Kontak!$A:$E, 4, FALSE)), FALSE, TRUE)</f>
        <v>0</v>
      </c>
      <c r="AG3399" t="str">
        <f>_xlfn.IFNA(VLOOKUP(Z3399,Ref_Kontak!H:H,1,FALSE),"FALSE")</f>
        <v>628999007703</v>
      </c>
      <c r="AH3399" t="str">
        <f t="shared" si="535"/>
        <v>METALDET1-LINE 14</v>
      </c>
      <c r="AI3399">
        <f>IF(I3399="violation",COUNTIF($AH$1:AH3399,AH3399),0)</f>
        <v>366</v>
      </c>
      <c r="AJ3399" t="str">
        <f t="shared" si="536"/>
        <v>violation-METALDET1</v>
      </c>
      <c r="AK3399">
        <f>IF(I3399="violation",COUNTIF($AJ$1:AJ3399,AJ3399),FALSE)</f>
        <v>2914</v>
      </c>
      <c r="AL3399">
        <f t="shared" si="537"/>
        <v>0</v>
      </c>
      <c r="AM3399">
        <f t="shared" si="538"/>
        <v>3</v>
      </c>
      <c r="AN3399" t="str">
        <f t="shared" si="539"/>
        <v>ALERT! 3 Violation founded @METALDET1</v>
      </c>
    </row>
    <row r="3400" spans="1:40">
      <c r="A3400" t="s">
        <v>120</v>
      </c>
      <c r="B3400" t="s">
        <v>121</v>
      </c>
      <c r="C3400" t="s">
        <v>1709</v>
      </c>
      <c r="D3400" t="s">
        <v>589</v>
      </c>
      <c r="E3400">
        <v>1</v>
      </c>
      <c r="G3400" t="s">
        <v>130</v>
      </c>
      <c r="I3400" t="s">
        <v>125</v>
      </c>
      <c r="Z3400" t="str">
        <f>IFERROR(MID(AA3400,FIND("-",H3400,1)+1,20),_xlfn.IFNA(VLOOKUP(F3400&amp;"-"&amp;AA3400,Ref_Kontak!$A:$E,4,FALSE),Ref_Kontak!$H$2))</f>
        <v>628999007703</v>
      </c>
      <c r="AA3400" t="str">
        <f t="shared" si="530"/>
        <v/>
      </c>
      <c r="AB3400" t="str">
        <f t="shared" si="531"/>
        <v/>
      </c>
      <c r="AC3400" t="str">
        <f t="shared" si="532"/>
        <v>628999007703</v>
      </c>
      <c r="AD3400" t="str">
        <f t="shared" si="533"/>
        <v>Halo+,+Visual+AI+5S+mendeteksi+Violation%3A+METALDET1-LINE+13</v>
      </c>
      <c r="AE3400" t="str">
        <f t="shared" si="534"/>
        <v>https://web.whatsapp.com/send/?phone=628999007703&amp;text=Halo+,+Visual+AI+5S+mendeteksi+Violation%3A+METALDET1-LINE+13&amp;type=phone_number&amp;app_absent=0</v>
      </c>
      <c r="AF3400" t="b">
        <f>IF(ISNA(VLOOKUP(D3400&amp;"-"&amp;AB3400, Ref_Kontak!$A:$E, 4, FALSE)), FALSE, TRUE)</f>
        <v>0</v>
      </c>
      <c r="AG3400" t="str">
        <f>_xlfn.IFNA(VLOOKUP(Z3400,Ref_Kontak!H:H,1,FALSE),"FALSE")</f>
        <v>628999007703</v>
      </c>
      <c r="AH3400" t="str">
        <f t="shared" si="535"/>
        <v>METALDET1-LINE 13</v>
      </c>
      <c r="AI3400">
        <f>IF(I3400="violation",COUNTIF($AH$1:AH3400,AH3400),0)</f>
        <v>1179</v>
      </c>
      <c r="AJ3400" t="str">
        <f t="shared" si="536"/>
        <v>violation-METALDET1</v>
      </c>
      <c r="AK3400">
        <f>IF(I3400="violation",COUNTIF($AJ$1:AJ3400,AJ3400),FALSE)</f>
        <v>2915</v>
      </c>
      <c r="AL3400">
        <f t="shared" si="537"/>
        <v>0</v>
      </c>
      <c r="AM3400">
        <f t="shared" si="538"/>
        <v>3</v>
      </c>
      <c r="AN3400" t="str">
        <f t="shared" si="539"/>
        <v>ALERT! 3 Violation founded @METALDET1</v>
      </c>
    </row>
    <row r="3401" spans="1:40">
      <c r="A3401" t="s">
        <v>120</v>
      </c>
      <c r="B3401" t="s">
        <v>121</v>
      </c>
      <c r="C3401" t="s">
        <v>1709</v>
      </c>
      <c r="D3401" t="s">
        <v>52</v>
      </c>
      <c r="E3401">
        <v>1</v>
      </c>
      <c r="G3401" t="s">
        <v>130</v>
      </c>
      <c r="I3401" t="s">
        <v>125</v>
      </c>
      <c r="Z3401" t="str">
        <f>IFERROR(MID(AA3401,FIND("-",H3401,1)+1,20),_xlfn.IFNA(VLOOKUP(F3401&amp;"-"&amp;AA3401,Ref_Kontak!$A:$E,4,FALSE),Ref_Kontak!$H$2))</f>
        <v>628999007703</v>
      </c>
      <c r="AA3401" t="str">
        <f t="shared" si="530"/>
        <v/>
      </c>
      <c r="AB3401" t="str">
        <f t="shared" si="531"/>
        <v/>
      </c>
      <c r="AC3401" t="str">
        <f t="shared" si="532"/>
        <v>628999007703</v>
      </c>
      <c r="AD3401" t="str">
        <f t="shared" si="533"/>
        <v>Halo+,+Visual+AI+5S+mendeteksi+Violation%3A+METALDET1-LINE+14</v>
      </c>
      <c r="AE3401" t="str">
        <f t="shared" si="534"/>
        <v>https://web.whatsapp.com/send/?phone=628999007703&amp;text=Halo+,+Visual+AI+5S+mendeteksi+Violation%3A+METALDET1-LINE+14&amp;type=phone_number&amp;app_absent=0</v>
      </c>
      <c r="AF3401" t="b">
        <f>IF(ISNA(VLOOKUP(D3401&amp;"-"&amp;AB3401, Ref_Kontak!$A:$E, 4, FALSE)), FALSE, TRUE)</f>
        <v>0</v>
      </c>
      <c r="AG3401" t="str">
        <f>_xlfn.IFNA(VLOOKUP(Z3401,Ref_Kontak!H:H,1,FALSE),"FALSE")</f>
        <v>628999007703</v>
      </c>
      <c r="AH3401" t="str">
        <f t="shared" si="535"/>
        <v>METALDET1-LINE 14</v>
      </c>
      <c r="AI3401">
        <f>IF(I3401="violation",COUNTIF($AH$1:AH3401,AH3401),0)</f>
        <v>367</v>
      </c>
      <c r="AJ3401" t="str">
        <f t="shared" si="536"/>
        <v>violation-METALDET1</v>
      </c>
      <c r="AK3401">
        <f>IF(I3401="violation",COUNTIF($AJ$1:AJ3401,AJ3401),FALSE)</f>
        <v>2916</v>
      </c>
      <c r="AL3401">
        <f t="shared" si="537"/>
        <v>0</v>
      </c>
      <c r="AM3401">
        <f t="shared" si="538"/>
        <v>3</v>
      </c>
      <c r="AN3401" t="str">
        <f t="shared" si="539"/>
        <v>ALERT! 3 Violation founded @METALDET1</v>
      </c>
    </row>
    <row r="3402" spans="1:40">
      <c r="A3402" t="s">
        <v>120</v>
      </c>
      <c r="B3402" t="s">
        <v>121</v>
      </c>
      <c r="C3402" t="s">
        <v>1710</v>
      </c>
      <c r="D3402" t="s">
        <v>129</v>
      </c>
      <c r="E3402">
        <v>1</v>
      </c>
      <c r="G3402" t="s">
        <v>130</v>
      </c>
      <c r="I3402" t="s">
        <v>125</v>
      </c>
      <c r="Z3402" t="str">
        <f>IFERROR(MID(AA3402,FIND("-",H3402,1)+1,20),_xlfn.IFNA(VLOOKUP(F3402&amp;"-"&amp;AA3402,Ref_Kontak!$A:$E,4,FALSE),Ref_Kontak!$H$2))</f>
        <v>628999007703</v>
      </c>
      <c r="AA3402" t="str">
        <f t="shared" si="530"/>
        <v/>
      </c>
      <c r="AB3402" t="str">
        <f t="shared" si="531"/>
        <v/>
      </c>
      <c r="AC3402" t="str">
        <f t="shared" si="532"/>
        <v>628999007703</v>
      </c>
      <c r="AD3402" t="str">
        <f t="shared" si="533"/>
        <v>Halo+,+Visual+AI+5S+mendeteksi+Violation%3A+METALDET1-LINE+8</v>
      </c>
      <c r="AE3402" t="str">
        <f t="shared" si="534"/>
        <v>https://web.whatsapp.com/send/?phone=628999007703&amp;text=Halo+,+Visual+AI+5S+mendeteksi+Violation%3A+METALDET1-LINE+8&amp;type=phone_number&amp;app_absent=0</v>
      </c>
      <c r="AF3402" t="b">
        <f>IF(ISNA(VLOOKUP(D3402&amp;"-"&amp;AB3402, Ref_Kontak!$A:$E, 4, FALSE)), FALSE, TRUE)</f>
        <v>0</v>
      </c>
      <c r="AG3402" t="str">
        <f>_xlfn.IFNA(VLOOKUP(Z3402,Ref_Kontak!H:H,1,FALSE),"FALSE")</f>
        <v>628999007703</v>
      </c>
      <c r="AH3402" t="str">
        <f t="shared" si="535"/>
        <v>METALDET1-LINE 8</v>
      </c>
      <c r="AI3402">
        <f>IF(I3402="violation",COUNTIF($AH$1:AH3402,AH3402),0)</f>
        <v>1372</v>
      </c>
      <c r="AJ3402" t="str">
        <f t="shared" si="536"/>
        <v>violation-METALDET1</v>
      </c>
      <c r="AK3402">
        <f>IF(I3402="violation",COUNTIF($AJ$1:AJ3402,AJ3402),FALSE)</f>
        <v>2917</v>
      </c>
      <c r="AL3402">
        <f t="shared" si="537"/>
        <v>0</v>
      </c>
      <c r="AM3402">
        <f t="shared" si="538"/>
        <v>3</v>
      </c>
      <c r="AN3402" t="str">
        <f t="shared" si="539"/>
        <v>ALERT! 3 Violation founded @METALDET1</v>
      </c>
    </row>
    <row r="3403" spans="1:40">
      <c r="A3403" t="s">
        <v>120</v>
      </c>
      <c r="B3403" t="s">
        <v>121</v>
      </c>
      <c r="C3403" t="s">
        <v>1711</v>
      </c>
      <c r="D3403" t="s">
        <v>589</v>
      </c>
      <c r="E3403">
        <v>1</v>
      </c>
      <c r="G3403" t="s">
        <v>130</v>
      </c>
      <c r="I3403" t="s">
        <v>125</v>
      </c>
      <c r="Z3403" t="str">
        <f>IFERROR(MID(AA3403,FIND("-",H3403,1)+1,20),_xlfn.IFNA(VLOOKUP(F3403&amp;"-"&amp;AA3403,Ref_Kontak!$A:$E,4,FALSE),Ref_Kontak!$H$2))</f>
        <v>628999007703</v>
      </c>
      <c r="AA3403" t="str">
        <f t="shared" si="530"/>
        <v/>
      </c>
      <c r="AB3403" t="str">
        <f t="shared" si="531"/>
        <v/>
      </c>
      <c r="AC3403" t="str">
        <f t="shared" si="532"/>
        <v>628999007703</v>
      </c>
      <c r="AD3403" t="str">
        <f t="shared" si="533"/>
        <v>Halo+,+Visual+AI+5S+mendeteksi+Violation%3A+METALDET1-LINE+13</v>
      </c>
      <c r="AE3403" t="str">
        <f t="shared" si="534"/>
        <v>https://web.whatsapp.com/send/?phone=628999007703&amp;text=Halo+,+Visual+AI+5S+mendeteksi+Violation%3A+METALDET1-LINE+13&amp;type=phone_number&amp;app_absent=0</v>
      </c>
      <c r="AF3403" t="b">
        <f>IF(ISNA(VLOOKUP(D3403&amp;"-"&amp;AB3403, Ref_Kontak!$A:$E, 4, FALSE)), FALSE, TRUE)</f>
        <v>0</v>
      </c>
      <c r="AG3403" t="str">
        <f>_xlfn.IFNA(VLOOKUP(Z3403,Ref_Kontak!H:H,1,FALSE),"FALSE")</f>
        <v>628999007703</v>
      </c>
      <c r="AH3403" t="str">
        <f t="shared" si="535"/>
        <v>METALDET1-LINE 13</v>
      </c>
      <c r="AI3403">
        <f>IF(I3403="violation",COUNTIF($AH$1:AH3403,AH3403),0)</f>
        <v>1180</v>
      </c>
      <c r="AJ3403" t="str">
        <f t="shared" si="536"/>
        <v>violation-METALDET1</v>
      </c>
      <c r="AK3403">
        <f>IF(I3403="violation",COUNTIF($AJ$1:AJ3403,AJ3403),FALSE)</f>
        <v>2918</v>
      </c>
      <c r="AL3403">
        <f t="shared" si="537"/>
        <v>0</v>
      </c>
      <c r="AM3403">
        <f t="shared" si="538"/>
        <v>3</v>
      </c>
      <c r="AN3403" t="str">
        <f t="shared" si="539"/>
        <v>ALERT! 3 Violation founded @METALDET1</v>
      </c>
    </row>
    <row r="3404" spans="1:40">
      <c r="A3404" t="s">
        <v>120</v>
      </c>
      <c r="B3404" t="s">
        <v>121</v>
      </c>
      <c r="C3404" t="s">
        <v>1711</v>
      </c>
      <c r="D3404" t="s">
        <v>129</v>
      </c>
      <c r="E3404">
        <v>1</v>
      </c>
      <c r="G3404" t="s">
        <v>130</v>
      </c>
      <c r="I3404" t="s">
        <v>125</v>
      </c>
      <c r="Z3404" t="str">
        <f>IFERROR(MID(AA3404,FIND("-",H3404,1)+1,20),_xlfn.IFNA(VLOOKUP(F3404&amp;"-"&amp;AA3404,Ref_Kontak!$A:$E,4,FALSE),Ref_Kontak!$H$2))</f>
        <v>628999007703</v>
      </c>
      <c r="AA3404" t="str">
        <f t="shared" si="530"/>
        <v/>
      </c>
      <c r="AB3404" t="str">
        <f t="shared" si="531"/>
        <v/>
      </c>
      <c r="AC3404" t="str">
        <f t="shared" si="532"/>
        <v>628999007703</v>
      </c>
      <c r="AD3404" t="str">
        <f t="shared" si="533"/>
        <v>Halo+,+Visual+AI+5S+mendeteksi+Violation%3A+METALDET1-LINE+8</v>
      </c>
      <c r="AE3404" t="str">
        <f t="shared" si="534"/>
        <v>https://web.whatsapp.com/send/?phone=628999007703&amp;text=Halo+,+Visual+AI+5S+mendeteksi+Violation%3A+METALDET1-LINE+8&amp;type=phone_number&amp;app_absent=0</v>
      </c>
      <c r="AF3404" t="b">
        <f>IF(ISNA(VLOOKUP(D3404&amp;"-"&amp;AB3404, Ref_Kontak!$A:$E, 4, FALSE)), FALSE, TRUE)</f>
        <v>0</v>
      </c>
      <c r="AG3404" t="str">
        <f>_xlfn.IFNA(VLOOKUP(Z3404,Ref_Kontak!H:H,1,FALSE),"FALSE")</f>
        <v>628999007703</v>
      </c>
      <c r="AH3404" t="str">
        <f t="shared" si="535"/>
        <v>METALDET1-LINE 8</v>
      </c>
      <c r="AI3404">
        <f>IF(I3404="violation",COUNTIF($AH$1:AH3404,AH3404),0)</f>
        <v>1373</v>
      </c>
      <c r="AJ3404" t="str">
        <f t="shared" si="536"/>
        <v>violation-METALDET1</v>
      </c>
      <c r="AK3404">
        <f>IF(I3404="violation",COUNTIF($AJ$1:AJ3404,AJ3404),FALSE)</f>
        <v>2919</v>
      </c>
      <c r="AL3404">
        <f t="shared" si="537"/>
        <v>0</v>
      </c>
      <c r="AM3404">
        <f t="shared" si="538"/>
        <v>3</v>
      </c>
      <c r="AN3404" t="str">
        <f t="shared" si="539"/>
        <v>ALERT! 3 Violation founded @METALDET1</v>
      </c>
    </row>
    <row r="3405" spans="1:40">
      <c r="A3405" t="s">
        <v>120</v>
      </c>
      <c r="B3405" t="s">
        <v>121</v>
      </c>
      <c r="C3405" t="s">
        <v>1711</v>
      </c>
      <c r="D3405" t="s">
        <v>52</v>
      </c>
      <c r="E3405">
        <v>1</v>
      </c>
      <c r="G3405" t="s">
        <v>130</v>
      </c>
      <c r="I3405" t="s">
        <v>125</v>
      </c>
      <c r="Z3405" t="str">
        <f>IFERROR(MID(AA3405,FIND("-",H3405,1)+1,20),_xlfn.IFNA(VLOOKUP(F3405&amp;"-"&amp;AA3405,Ref_Kontak!$A:$E,4,FALSE),Ref_Kontak!$H$2))</f>
        <v>628999007703</v>
      </c>
      <c r="AA3405" t="str">
        <f t="shared" si="530"/>
        <v/>
      </c>
      <c r="AB3405" t="str">
        <f t="shared" si="531"/>
        <v/>
      </c>
      <c r="AC3405" t="str">
        <f t="shared" si="532"/>
        <v>628999007703</v>
      </c>
      <c r="AD3405" t="str">
        <f t="shared" si="533"/>
        <v>Halo+,+Visual+AI+5S+mendeteksi+Violation%3A+METALDET1-LINE+14</v>
      </c>
      <c r="AE3405" t="str">
        <f t="shared" si="534"/>
        <v>https://web.whatsapp.com/send/?phone=628999007703&amp;text=Halo+,+Visual+AI+5S+mendeteksi+Violation%3A+METALDET1-LINE+14&amp;type=phone_number&amp;app_absent=0</v>
      </c>
      <c r="AF3405" t="b">
        <f>IF(ISNA(VLOOKUP(D3405&amp;"-"&amp;AB3405, Ref_Kontak!$A:$E, 4, FALSE)), FALSE, TRUE)</f>
        <v>0</v>
      </c>
      <c r="AG3405" t="str">
        <f>_xlfn.IFNA(VLOOKUP(Z3405,Ref_Kontak!H:H,1,FALSE),"FALSE")</f>
        <v>628999007703</v>
      </c>
      <c r="AH3405" t="str">
        <f t="shared" si="535"/>
        <v>METALDET1-LINE 14</v>
      </c>
      <c r="AI3405">
        <f>IF(I3405="violation",COUNTIF($AH$1:AH3405,AH3405),0)</f>
        <v>368</v>
      </c>
      <c r="AJ3405" t="str">
        <f t="shared" si="536"/>
        <v>violation-METALDET1</v>
      </c>
      <c r="AK3405">
        <f>IF(I3405="violation",COUNTIF($AJ$1:AJ3405,AJ3405),FALSE)</f>
        <v>2920</v>
      </c>
      <c r="AL3405">
        <f t="shared" si="537"/>
        <v>0</v>
      </c>
      <c r="AM3405">
        <f t="shared" si="538"/>
        <v>3</v>
      </c>
      <c r="AN3405" t="str">
        <f t="shared" si="539"/>
        <v>ALERT! 3 Violation founded @METALDET1</v>
      </c>
    </row>
    <row r="3406" spans="1:40">
      <c r="A3406" t="s">
        <v>120</v>
      </c>
      <c r="B3406" t="s">
        <v>121</v>
      </c>
      <c r="C3406" t="s">
        <v>1711</v>
      </c>
      <c r="D3406" t="s">
        <v>589</v>
      </c>
      <c r="E3406">
        <v>1</v>
      </c>
      <c r="G3406" t="s">
        <v>130</v>
      </c>
      <c r="I3406" t="s">
        <v>125</v>
      </c>
      <c r="Z3406" t="str">
        <f>IFERROR(MID(AA3406,FIND("-",H3406,1)+1,20),_xlfn.IFNA(VLOOKUP(F3406&amp;"-"&amp;AA3406,Ref_Kontak!$A:$E,4,FALSE),Ref_Kontak!$H$2))</f>
        <v>628999007703</v>
      </c>
      <c r="AA3406" t="str">
        <f t="shared" si="530"/>
        <v/>
      </c>
      <c r="AB3406" t="str">
        <f t="shared" si="531"/>
        <v/>
      </c>
      <c r="AC3406" t="str">
        <f t="shared" si="532"/>
        <v>628999007703</v>
      </c>
      <c r="AD3406" t="str">
        <f t="shared" si="533"/>
        <v>Halo+,+Visual+AI+5S+mendeteksi+Violation%3A+METALDET1-LINE+13</v>
      </c>
      <c r="AE3406" t="str">
        <f t="shared" si="534"/>
        <v>https://web.whatsapp.com/send/?phone=628999007703&amp;text=Halo+,+Visual+AI+5S+mendeteksi+Violation%3A+METALDET1-LINE+13&amp;type=phone_number&amp;app_absent=0</v>
      </c>
      <c r="AF3406" t="b">
        <f>IF(ISNA(VLOOKUP(D3406&amp;"-"&amp;AB3406, Ref_Kontak!$A:$E, 4, FALSE)), FALSE, TRUE)</f>
        <v>0</v>
      </c>
      <c r="AG3406" t="str">
        <f>_xlfn.IFNA(VLOOKUP(Z3406,Ref_Kontak!H:H,1,FALSE),"FALSE")</f>
        <v>628999007703</v>
      </c>
      <c r="AH3406" t="str">
        <f t="shared" si="535"/>
        <v>METALDET1-LINE 13</v>
      </c>
      <c r="AI3406">
        <f>IF(I3406="violation",COUNTIF($AH$1:AH3406,AH3406),0)</f>
        <v>1181</v>
      </c>
      <c r="AJ3406" t="str">
        <f t="shared" si="536"/>
        <v>violation-METALDET1</v>
      </c>
      <c r="AK3406">
        <f>IF(I3406="violation",COUNTIF($AJ$1:AJ3406,AJ3406),FALSE)</f>
        <v>2921</v>
      </c>
      <c r="AL3406">
        <f t="shared" si="537"/>
        <v>0</v>
      </c>
      <c r="AM3406">
        <f t="shared" si="538"/>
        <v>3</v>
      </c>
      <c r="AN3406" t="str">
        <f t="shared" si="539"/>
        <v>ALERT! 3 Violation founded @METALDET1</v>
      </c>
    </row>
    <row r="3407" spans="1:40">
      <c r="A3407" t="s">
        <v>120</v>
      </c>
      <c r="B3407" t="s">
        <v>121</v>
      </c>
      <c r="C3407" t="s">
        <v>1711</v>
      </c>
      <c r="D3407" t="s">
        <v>52</v>
      </c>
      <c r="E3407">
        <v>1</v>
      </c>
      <c r="G3407" t="s">
        <v>130</v>
      </c>
      <c r="I3407" t="s">
        <v>125</v>
      </c>
      <c r="Z3407" t="str">
        <f>IFERROR(MID(AA3407,FIND("-",H3407,1)+1,20),_xlfn.IFNA(VLOOKUP(F3407&amp;"-"&amp;AA3407,Ref_Kontak!$A:$E,4,FALSE),Ref_Kontak!$H$2))</f>
        <v>628999007703</v>
      </c>
      <c r="AA3407" t="str">
        <f t="shared" si="530"/>
        <v/>
      </c>
      <c r="AB3407" t="str">
        <f t="shared" si="531"/>
        <v/>
      </c>
      <c r="AC3407" t="str">
        <f t="shared" si="532"/>
        <v>628999007703</v>
      </c>
      <c r="AD3407" t="str">
        <f t="shared" si="533"/>
        <v>Halo+,+Visual+AI+5S+mendeteksi+Violation%3A+METALDET1-LINE+14</v>
      </c>
      <c r="AE3407" t="str">
        <f t="shared" si="534"/>
        <v>https://web.whatsapp.com/send/?phone=628999007703&amp;text=Halo+,+Visual+AI+5S+mendeteksi+Violation%3A+METALDET1-LINE+14&amp;type=phone_number&amp;app_absent=0</v>
      </c>
      <c r="AF3407" t="b">
        <f>IF(ISNA(VLOOKUP(D3407&amp;"-"&amp;AB3407, Ref_Kontak!$A:$E, 4, FALSE)), FALSE, TRUE)</f>
        <v>0</v>
      </c>
      <c r="AG3407" t="str">
        <f>_xlfn.IFNA(VLOOKUP(Z3407,Ref_Kontak!H:H,1,FALSE),"FALSE")</f>
        <v>628999007703</v>
      </c>
      <c r="AH3407" t="str">
        <f t="shared" si="535"/>
        <v>METALDET1-LINE 14</v>
      </c>
      <c r="AI3407">
        <f>IF(I3407="violation",COUNTIF($AH$1:AH3407,AH3407),0)</f>
        <v>369</v>
      </c>
      <c r="AJ3407" t="str">
        <f t="shared" si="536"/>
        <v>violation-METALDET1</v>
      </c>
      <c r="AK3407">
        <f>IF(I3407="violation",COUNTIF($AJ$1:AJ3407,AJ3407),FALSE)</f>
        <v>2922</v>
      </c>
      <c r="AL3407">
        <f t="shared" si="537"/>
        <v>0</v>
      </c>
      <c r="AM3407">
        <f t="shared" si="538"/>
        <v>3</v>
      </c>
      <c r="AN3407" t="str">
        <f t="shared" si="539"/>
        <v>ALERT! 3 Violation founded @METALDET1</v>
      </c>
    </row>
    <row r="3408" spans="1:40">
      <c r="A3408" t="s">
        <v>120</v>
      </c>
      <c r="B3408" t="s">
        <v>121</v>
      </c>
      <c r="C3408" t="s">
        <v>1712</v>
      </c>
      <c r="D3408" t="s">
        <v>129</v>
      </c>
      <c r="E3408">
        <v>1</v>
      </c>
      <c r="G3408" t="s">
        <v>130</v>
      </c>
      <c r="I3408" t="s">
        <v>125</v>
      </c>
      <c r="Z3408" t="str">
        <f>IFERROR(MID(AA3408,FIND("-",H3408,1)+1,20),_xlfn.IFNA(VLOOKUP(F3408&amp;"-"&amp;AA3408,Ref_Kontak!$A:$E,4,FALSE),Ref_Kontak!$H$2))</f>
        <v>628999007703</v>
      </c>
      <c r="AA3408" t="str">
        <f t="shared" si="530"/>
        <v/>
      </c>
      <c r="AB3408" t="str">
        <f t="shared" si="531"/>
        <v/>
      </c>
      <c r="AC3408" t="str">
        <f t="shared" si="532"/>
        <v>628999007703</v>
      </c>
      <c r="AD3408" t="str">
        <f t="shared" si="533"/>
        <v>Halo+,+Visual+AI+5S+mendeteksi+Violation%3A+METALDET1-LINE+8</v>
      </c>
      <c r="AE3408" t="str">
        <f t="shared" si="534"/>
        <v>https://web.whatsapp.com/send/?phone=628999007703&amp;text=Halo+,+Visual+AI+5S+mendeteksi+Violation%3A+METALDET1-LINE+8&amp;type=phone_number&amp;app_absent=0</v>
      </c>
      <c r="AF3408" t="b">
        <f>IF(ISNA(VLOOKUP(D3408&amp;"-"&amp;AB3408, Ref_Kontak!$A:$E, 4, FALSE)), FALSE, TRUE)</f>
        <v>0</v>
      </c>
      <c r="AG3408" t="str">
        <f>_xlfn.IFNA(VLOOKUP(Z3408,Ref_Kontak!H:H,1,FALSE),"FALSE")</f>
        <v>628999007703</v>
      </c>
      <c r="AH3408" t="str">
        <f t="shared" si="535"/>
        <v>METALDET1-LINE 8</v>
      </c>
      <c r="AI3408">
        <f>IF(I3408="violation",COUNTIF($AH$1:AH3408,AH3408),0)</f>
        <v>1374</v>
      </c>
      <c r="AJ3408" t="str">
        <f t="shared" si="536"/>
        <v>violation-METALDET1</v>
      </c>
      <c r="AK3408">
        <f>IF(I3408="violation",COUNTIF($AJ$1:AJ3408,AJ3408),FALSE)</f>
        <v>2923</v>
      </c>
      <c r="AL3408">
        <f t="shared" si="537"/>
        <v>0</v>
      </c>
      <c r="AM3408">
        <f t="shared" si="538"/>
        <v>3</v>
      </c>
      <c r="AN3408" t="str">
        <f t="shared" si="539"/>
        <v>ALERT! 3 Violation founded @METALDET1</v>
      </c>
    </row>
    <row r="3409" spans="1:40">
      <c r="A3409" t="s">
        <v>120</v>
      </c>
      <c r="B3409" t="s">
        <v>121</v>
      </c>
      <c r="C3409" t="s">
        <v>1712</v>
      </c>
      <c r="D3409" t="s">
        <v>589</v>
      </c>
      <c r="E3409">
        <v>1</v>
      </c>
      <c r="G3409" t="s">
        <v>130</v>
      </c>
      <c r="I3409" t="s">
        <v>125</v>
      </c>
      <c r="Z3409" t="str">
        <f>IFERROR(MID(AA3409,FIND("-",H3409,1)+1,20),_xlfn.IFNA(VLOOKUP(F3409&amp;"-"&amp;AA3409,Ref_Kontak!$A:$E,4,FALSE),Ref_Kontak!$H$2))</f>
        <v>628999007703</v>
      </c>
      <c r="AA3409" t="str">
        <f t="shared" si="530"/>
        <v/>
      </c>
      <c r="AB3409" t="str">
        <f t="shared" si="531"/>
        <v/>
      </c>
      <c r="AC3409" t="str">
        <f t="shared" si="532"/>
        <v>628999007703</v>
      </c>
      <c r="AD3409" t="str">
        <f t="shared" si="533"/>
        <v>Halo+,+Visual+AI+5S+mendeteksi+Violation%3A+METALDET1-LINE+13</v>
      </c>
      <c r="AE3409" t="str">
        <f t="shared" si="534"/>
        <v>https://web.whatsapp.com/send/?phone=628999007703&amp;text=Halo+,+Visual+AI+5S+mendeteksi+Violation%3A+METALDET1-LINE+13&amp;type=phone_number&amp;app_absent=0</v>
      </c>
      <c r="AF3409" t="b">
        <f>IF(ISNA(VLOOKUP(D3409&amp;"-"&amp;AB3409, Ref_Kontak!$A:$E, 4, FALSE)), FALSE, TRUE)</f>
        <v>0</v>
      </c>
      <c r="AG3409" t="str">
        <f>_xlfn.IFNA(VLOOKUP(Z3409,Ref_Kontak!H:H,1,FALSE),"FALSE")</f>
        <v>628999007703</v>
      </c>
      <c r="AH3409" t="str">
        <f t="shared" si="535"/>
        <v>METALDET1-LINE 13</v>
      </c>
      <c r="AI3409">
        <f>IF(I3409="violation",COUNTIF($AH$1:AH3409,AH3409),0)</f>
        <v>1182</v>
      </c>
      <c r="AJ3409" t="str">
        <f t="shared" si="536"/>
        <v>violation-METALDET1</v>
      </c>
      <c r="AK3409">
        <f>IF(I3409="violation",COUNTIF($AJ$1:AJ3409,AJ3409),FALSE)</f>
        <v>2924</v>
      </c>
      <c r="AL3409">
        <f t="shared" si="537"/>
        <v>0</v>
      </c>
      <c r="AM3409">
        <f t="shared" si="538"/>
        <v>3</v>
      </c>
      <c r="AN3409" t="str">
        <f t="shared" si="539"/>
        <v>ALERT! 3 Violation founded @METALDET1</v>
      </c>
    </row>
    <row r="3410" spans="1:40">
      <c r="A3410" t="s">
        <v>120</v>
      </c>
      <c r="B3410" t="s">
        <v>121</v>
      </c>
      <c r="C3410" t="s">
        <v>1712</v>
      </c>
      <c r="D3410" t="s">
        <v>52</v>
      </c>
      <c r="E3410">
        <v>1</v>
      </c>
      <c r="G3410" t="s">
        <v>130</v>
      </c>
      <c r="I3410" t="s">
        <v>125</v>
      </c>
      <c r="Z3410" t="str">
        <f>IFERROR(MID(AA3410,FIND("-",H3410,1)+1,20),_xlfn.IFNA(VLOOKUP(F3410&amp;"-"&amp;AA3410,Ref_Kontak!$A:$E,4,FALSE),Ref_Kontak!$H$2))</f>
        <v>628999007703</v>
      </c>
      <c r="AA3410" t="str">
        <f t="shared" si="530"/>
        <v/>
      </c>
      <c r="AB3410" t="str">
        <f t="shared" si="531"/>
        <v/>
      </c>
      <c r="AC3410" t="str">
        <f t="shared" si="532"/>
        <v>628999007703</v>
      </c>
      <c r="AD3410" t="str">
        <f t="shared" si="533"/>
        <v>Halo+,+Visual+AI+5S+mendeteksi+Violation%3A+METALDET1-LINE+14</v>
      </c>
      <c r="AE3410" t="str">
        <f t="shared" si="534"/>
        <v>https://web.whatsapp.com/send/?phone=628999007703&amp;text=Halo+,+Visual+AI+5S+mendeteksi+Violation%3A+METALDET1-LINE+14&amp;type=phone_number&amp;app_absent=0</v>
      </c>
      <c r="AF3410" t="b">
        <f>IF(ISNA(VLOOKUP(D3410&amp;"-"&amp;AB3410, Ref_Kontak!$A:$E, 4, FALSE)), FALSE, TRUE)</f>
        <v>0</v>
      </c>
      <c r="AG3410" t="str">
        <f>_xlfn.IFNA(VLOOKUP(Z3410,Ref_Kontak!H:H,1,FALSE),"FALSE")</f>
        <v>628999007703</v>
      </c>
      <c r="AH3410" t="str">
        <f t="shared" si="535"/>
        <v>METALDET1-LINE 14</v>
      </c>
      <c r="AI3410">
        <f>IF(I3410="violation",COUNTIF($AH$1:AH3410,AH3410),0)</f>
        <v>370</v>
      </c>
      <c r="AJ3410" t="str">
        <f t="shared" si="536"/>
        <v>violation-METALDET1</v>
      </c>
      <c r="AK3410">
        <f>IF(I3410="violation",COUNTIF($AJ$1:AJ3410,AJ3410),FALSE)</f>
        <v>2925</v>
      </c>
      <c r="AL3410">
        <f t="shared" si="537"/>
        <v>0</v>
      </c>
      <c r="AM3410">
        <f t="shared" si="538"/>
        <v>3</v>
      </c>
      <c r="AN3410" t="str">
        <f t="shared" si="539"/>
        <v>ALERT! 3 Violation founded @METALDET1</v>
      </c>
    </row>
    <row r="3411" spans="1:40">
      <c r="A3411" t="s">
        <v>120</v>
      </c>
      <c r="B3411" t="s">
        <v>121</v>
      </c>
      <c r="C3411" t="s">
        <v>1713</v>
      </c>
      <c r="D3411" t="s">
        <v>129</v>
      </c>
      <c r="E3411">
        <v>1</v>
      </c>
      <c r="G3411" t="s">
        <v>130</v>
      </c>
      <c r="I3411" t="s">
        <v>125</v>
      </c>
      <c r="Z3411" t="str">
        <f>IFERROR(MID(AA3411,FIND("-",H3411,1)+1,20),_xlfn.IFNA(VLOOKUP(F3411&amp;"-"&amp;AA3411,Ref_Kontak!$A:$E,4,FALSE),Ref_Kontak!$H$2))</f>
        <v>628999007703</v>
      </c>
      <c r="AA3411" t="str">
        <f t="shared" si="530"/>
        <v/>
      </c>
      <c r="AB3411" t="str">
        <f t="shared" si="531"/>
        <v/>
      </c>
      <c r="AC3411" t="str">
        <f t="shared" si="532"/>
        <v>628999007703</v>
      </c>
      <c r="AD3411" t="str">
        <f t="shared" si="533"/>
        <v>Halo+,+Visual+AI+5S+mendeteksi+Violation%3A+METALDET1-LINE+8</v>
      </c>
      <c r="AE3411" t="str">
        <f t="shared" si="534"/>
        <v>https://web.whatsapp.com/send/?phone=628999007703&amp;text=Halo+,+Visual+AI+5S+mendeteksi+Violation%3A+METALDET1-LINE+8&amp;type=phone_number&amp;app_absent=0</v>
      </c>
      <c r="AF3411" t="b">
        <f>IF(ISNA(VLOOKUP(D3411&amp;"-"&amp;AB3411, Ref_Kontak!$A:$E, 4, FALSE)), FALSE, TRUE)</f>
        <v>0</v>
      </c>
      <c r="AG3411" t="str">
        <f>_xlfn.IFNA(VLOOKUP(Z3411,Ref_Kontak!H:H,1,FALSE),"FALSE")</f>
        <v>628999007703</v>
      </c>
      <c r="AH3411" t="str">
        <f t="shared" si="535"/>
        <v>METALDET1-LINE 8</v>
      </c>
      <c r="AI3411">
        <f>IF(I3411="violation",COUNTIF($AH$1:AH3411,AH3411),0)</f>
        <v>1375</v>
      </c>
      <c r="AJ3411" t="str">
        <f t="shared" si="536"/>
        <v>violation-METALDET1</v>
      </c>
      <c r="AK3411">
        <f>IF(I3411="violation",COUNTIF($AJ$1:AJ3411,AJ3411),FALSE)</f>
        <v>2926</v>
      </c>
      <c r="AL3411">
        <f t="shared" si="537"/>
        <v>0</v>
      </c>
      <c r="AM3411">
        <f t="shared" si="538"/>
        <v>3</v>
      </c>
      <c r="AN3411" t="str">
        <f t="shared" si="539"/>
        <v>ALERT! 3 Violation founded @METALDET1</v>
      </c>
    </row>
    <row r="3412" spans="1:40">
      <c r="A3412" t="s">
        <v>120</v>
      </c>
      <c r="B3412" t="s">
        <v>121</v>
      </c>
      <c r="C3412" t="s">
        <v>1714</v>
      </c>
      <c r="D3412" t="s">
        <v>589</v>
      </c>
      <c r="E3412">
        <v>1</v>
      </c>
      <c r="G3412" t="s">
        <v>130</v>
      </c>
      <c r="I3412" t="s">
        <v>125</v>
      </c>
      <c r="Z3412" t="str">
        <f>IFERROR(MID(AA3412,FIND("-",H3412,1)+1,20),_xlfn.IFNA(VLOOKUP(F3412&amp;"-"&amp;AA3412,Ref_Kontak!$A:$E,4,FALSE),Ref_Kontak!$H$2))</f>
        <v>628999007703</v>
      </c>
      <c r="AA3412" t="str">
        <f t="shared" si="530"/>
        <v/>
      </c>
      <c r="AB3412" t="str">
        <f t="shared" si="531"/>
        <v/>
      </c>
      <c r="AC3412" t="str">
        <f t="shared" si="532"/>
        <v>628999007703</v>
      </c>
      <c r="AD3412" t="str">
        <f t="shared" si="533"/>
        <v>Halo+,+Visual+AI+5S+mendeteksi+Violation%3A+METALDET1-LINE+13</v>
      </c>
      <c r="AE3412" t="str">
        <f t="shared" si="534"/>
        <v>https://web.whatsapp.com/send/?phone=628999007703&amp;text=Halo+,+Visual+AI+5S+mendeteksi+Violation%3A+METALDET1-LINE+13&amp;type=phone_number&amp;app_absent=0</v>
      </c>
      <c r="AF3412" t="b">
        <f>IF(ISNA(VLOOKUP(D3412&amp;"-"&amp;AB3412, Ref_Kontak!$A:$E, 4, FALSE)), FALSE, TRUE)</f>
        <v>0</v>
      </c>
      <c r="AG3412" t="str">
        <f>_xlfn.IFNA(VLOOKUP(Z3412,Ref_Kontak!H:H,1,FALSE),"FALSE")</f>
        <v>628999007703</v>
      </c>
      <c r="AH3412" t="str">
        <f t="shared" si="535"/>
        <v>METALDET1-LINE 13</v>
      </c>
      <c r="AI3412">
        <f>IF(I3412="violation",COUNTIF($AH$1:AH3412,AH3412),0)</f>
        <v>1183</v>
      </c>
      <c r="AJ3412" t="str">
        <f t="shared" si="536"/>
        <v>violation-METALDET1</v>
      </c>
      <c r="AK3412">
        <f>IF(I3412="violation",COUNTIF($AJ$1:AJ3412,AJ3412),FALSE)</f>
        <v>2927</v>
      </c>
      <c r="AL3412">
        <f t="shared" si="537"/>
        <v>0</v>
      </c>
      <c r="AM3412">
        <f t="shared" si="538"/>
        <v>3</v>
      </c>
      <c r="AN3412" t="str">
        <f t="shared" si="539"/>
        <v>ALERT! 3 Violation founded @METALDET1</v>
      </c>
    </row>
    <row r="3413" spans="1:40">
      <c r="A3413" t="s">
        <v>120</v>
      </c>
      <c r="B3413" t="s">
        <v>121</v>
      </c>
      <c r="C3413" t="s">
        <v>1714</v>
      </c>
      <c r="D3413" t="s">
        <v>129</v>
      </c>
      <c r="E3413">
        <v>1</v>
      </c>
      <c r="G3413" t="s">
        <v>130</v>
      </c>
      <c r="I3413" t="s">
        <v>125</v>
      </c>
      <c r="Z3413" t="str">
        <f>IFERROR(MID(AA3413,FIND("-",H3413,1)+1,20),_xlfn.IFNA(VLOOKUP(F3413&amp;"-"&amp;AA3413,Ref_Kontak!$A:$E,4,FALSE),Ref_Kontak!$H$2))</f>
        <v>628999007703</v>
      </c>
      <c r="AA3413" t="str">
        <f t="shared" si="530"/>
        <v/>
      </c>
      <c r="AB3413" t="str">
        <f t="shared" si="531"/>
        <v/>
      </c>
      <c r="AC3413" t="str">
        <f t="shared" si="532"/>
        <v>628999007703</v>
      </c>
      <c r="AD3413" t="str">
        <f t="shared" si="533"/>
        <v>Halo+,+Visual+AI+5S+mendeteksi+Violation%3A+METALDET1-LINE+8</v>
      </c>
      <c r="AE3413" t="str">
        <f t="shared" si="534"/>
        <v>https://web.whatsapp.com/send/?phone=628999007703&amp;text=Halo+,+Visual+AI+5S+mendeteksi+Violation%3A+METALDET1-LINE+8&amp;type=phone_number&amp;app_absent=0</v>
      </c>
      <c r="AF3413" t="b">
        <f>IF(ISNA(VLOOKUP(D3413&amp;"-"&amp;AB3413, Ref_Kontak!$A:$E, 4, FALSE)), FALSE, TRUE)</f>
        <v>0</v>
      </c>
      <c r="AG3413" t="str">
        <f>_xlfn.IFNA(VLOOKUP(Z3413,Ref_Kontak!H:H,1,FALSE),"FALSE")</f>
        <v>628999007703</v>
      </c>
      <c r="AH3413" t="str">
        <f t="shared" si="535"/>
        <v>METALDET1-LINE 8</v>
      </c>
      <c r="AI3413">
        <f>IF(I3413="violation",COUNTIF($AH$1:AH3413,AH3413),0)</f>
        <v>1376</v>
      </c>
      <c r="AJ3413" t="str">
        <f t="shared" si="536"/>
        <v>violation-METALDET1</v>
      </c>
      <c r="AK3413">
        <f>IF(I3413="violation",COUNTIF($AJ$1:AJ3413,AJ3413),FALSE)</f>
        <v>2928</v>
      </c>
      <c r="AL3413">
        <f t="shared" si="537"/>
        <v>0</v>
      </c>
      <c r="AM3413">
        <f t="shared" si="538"/>
        <v>3</v>
      </c>
      <c r="AN3413" t="str">
        <f t="shared" si="539"/>
        <v>ALERT! 3 Violation founded @METALDET1</v>
      </c>
    </row>
    <row r="3414" spans="1:40">
      <c r="A3414" t="s">
        <v>120</v>
      </c>
      <c r="B3414" t="s">
        <v>121</v>
      </c>
      <c r="C3414" t="s">
        <v>1714</v>
      </c>
      <c r="D3414" t="s">
        <v>52</v>
      </c>
      <c r="E3414">
        <v>1</v>
      </c>
      <c r="G3414" t="s">
        <v>130</v>
      </c>
      <c r="I3414" t="s">
        <v>125</v>
      </c>
      <c r="Z3414" t="str">
        <f>IFERROR(MID(AA3414,FIND("-",H3414,1)+1,20),_xlfn.IFNA(VLOOKUP(F3414&amp;"-"&amp;AA3414,Ref_Kontak!$A:$E,4,FALSE),Ref_Kontak!$H$2))</f>
        <v>628999007703</v>
      </c>
      <c r="AA3414" t="str">
        <f t="shared" si="530"/>
        <v/>
      </c>
      <c r="AB3414" t="str">
        <f t="shared" si="531"/>
        <v/>
      </c>
      <c r="AC3414" t="str">
        <f t="shared" si="532"/>
        <v>628999007703</v>
      </c>
      <c r="AD3414" t="str">
        <f t="shared" si="533"/>
        <v>Halo+,+Visual+AI+5S+mendeteksi+Violation%3A+METALDET1-LINE+14</v>
      </c>
      <c r="AE3414" t="str">
        <f t="shared" si="534"/>
        <v>https://web.whatsapp.com/send/?phone=628999007703&amp;text=Halo+,+Visual+AI+5S+mendeteksi+Violation%3A+METALDET1-LINE+14&amp;type=phone_number&amp;app_absent=0</v>
      </c>
      <c r="AF3414" t="b">
        <f>IF(ISNA(VLOOKUP(D3414&amp;"-"&amp;AB3414, Ref_Kontak!$A:$E, 4, FALSE)), FALSE, TRUE)</f>
        <v>0</v>
      </c>
      <c r="AG3414" t="str">
        <f>_xlfn.IFNA(VLOOKUP(Z3414,Ref_Kontak!H:H,1,FALSE),"FALSE")</f>
        <v>628999007703</v>
      </c>
      <c r="AH3414" t="str">
        <f t="shared" si="535"/>
        <v>METALDET1-LINE 14</v>
      </c>
      <c r="AI3414">
        <f>IF(I3414="violation",COUNTIF($AH$1:AH3414,AH3414),0)</f>
        <v>371</v>
      </c>
      <c r="AJ3414" t="str">
        <f t="shared" si="536"/>
        <v>violation-METALDET1</v>
      </c>
      <c r="AK3414">
        <f>IF(I3414="violation",COUNTIF($AJ$1:AJ3414,AJ3414),FALSE)</f>
        <v>2929</v>
      </c>
      <c r="AL3414">
        <f t="shared" si="537"/>
        <v>0</v>
      </c>
      <c r="AM3414">
        <f t="shared" si="538"/>
        <v>3</v>
      </c>
      <c r="AN3414" t="str">
        <f t="shared" si="539"/>
        <v>ALERT! 3 Violation founded @METALDET1</v>
      </c>
    </row>
    <row r="3415" spans="1:40">
      <c r="A3415" t="s">
        <v>120</v>
      </c>
      <c r="B3415" t="s">
        <v>121</v>
      </c>
      <c r="C3415" t="s">
        <v>1714</v>
      </c>
      <c r="D3415" t="s">
        <v>589</v>
      </c>
      <c r="E3415">
        <v>1</v>
      </c>
      <c r="G3415" t="s">
        <v>130</v>
      </c>
      <c r="I3415" t="s">
        <v>125</v>
      </c>
      <c r="Z3415" t="str">
        <f>IFERROR(MID(AA3415,FIND("-",H3415,1)+1,20),_xlfn.IFNA(VLOOKUP(F3415&amp;"-"&amp;AA3415,Ref_Kontak!$A:$E,4,FALSE),Ref_Kontak!$H$2))</f>
        <v>628999007703</v>
      </c>
      <c r="AA3415" t="str">
        <f t="shared" si="530"/>
        <v/>
      </c>
      <c r="AB3415" t="str">
        <f t="shared" si="531"/>
        <v/>
      </c>
      <c r="AC3415" t="str">
        <f t="shared" si="532"/>
        <v>628999007703</v>
      </c>
      <c r="AD3415" t="str">
        <f t="shared" si="533"/>
        <v>Halo+,+Visual+AI+5S+mendeteksi+Violation%3A+METALDET1-LINE+13</v>
      </c>
      <c r="AE3415" t="str">
        <f t="shared" si="534"/>
        <v>https://web.whatsapp.com/send/?phone=628999007703&amp;text=Halo+,+Visual+AI+5S+mendeteksi+Violation%3A+METALDET1-LINE+13&amp;type=phone_number&amp;app_absent=0</v>
      </c>
      <c r="AF3415" t="b">
        <f>IF(ISNA(VLOOKUP(D3415&amp;"-"&amp;AB3415, Ref_Kontak!$A:$E, 4, FALSE)), FALSE, TRUE)</f>
        <v>0</v>
      </c>
      <c r="AG3415" t="str">
        <f>_xlfn.IFNA(VLOOKUP(Z3415,Ref_Kontak!H:H,1,FALSE),"FALSE")</f>
        <v>628999007703</v>
      </c>
      <c r="AH3415" t="str">
        <f t="shared" si="535"/>
        <v>METALDET1-LINE 13</v>
      </c>
      <c r="AI3415">
        <f>IF(I3415="violation",COUNTIF($AH$1:AH3415,AH3415),0)</f>
        <v>1184</v>
      </c>
      <c r="AJ3415" t="str">
        <f t="shared" si="536"/>
        <v>violation-METALDET1</v>
      </c>
      <c r="AK3415">
        <f>IF(I3415="violation",COUNTIF($AJ$1:AJ3415,AJ3415),FALSE)</f>
        <v>2930</v>
      </c>
      <c r="AL3415">
        <f t="shared" si="537"/>
        <v>0</v>
      </c>
      <c r="AM3415">
        <f t="shared" si="538"/>
        <v>3</v>
      </c>
      <c r="AN3415" t="str">
        <f t="shared" si="539"/>
        <v>ALERT! 3 Violation founded @METALDET1</v>
      </c>
    </row>
    <row r="3416" spans="1:40">
      <c r="A3416" t="s">
        <v>120</v>
      </c>
      <c r="B3416" t="s">
        <v>121</v>
      </c>
      <c r="C3416" t="s">
        <v>1714</v>
      </c>
      <c r="D3416" t="s">
        <v>52</v>
      </c>
      <c r="E3416">
        <v>1</v>
      </c>
      <c r="G3416" t="s">
        <v>130</v>
      </c>
      <c r="I3416" t="s">
        <v>125</v>
      </c>
      <c r="Z3416" t="str">
        <f>IFERROR(MID(AA3416,FIND("-",H3416,1)+1,20),_xlfn.IFNA(VLOOKUP(F3416&amp;"-"&amp;AA3416,Ref_Kontak!$A:$E,4,FALSE),Ref_Kontak!$H$2))</f>
        <v>628999007703</v>
      </c>
      <c r="AA3416" t="str">
        <f t="shared" si="530"/>
        <v/>
      </c>
      <c r="AB3416" t="str">
        <f t="shared" si="531"/>
        <v/>
      </c>
      <c r="AC3416" t="str">
        <f t="shared" si="532"/>
        <v>628999007703</v>
      </c>
      <c r="AD3416" t="str">
        <f t="shared" si="533"/>
        <v>Halo+,+Visual+AI+5S+mendeteksi+Violation%3A+METALDET1-LINE+14</v>
      </c>
      <c r="AE3416" t="str">
        <f t="shared" si="534"/>
        <v>https://web.whatsapp.com/send/?phone=628999007703&amp;text=Halo+,+Visual+AI+5S+mendeteksi+Violation%3A+METALDET1-LINE+14&amp;type=phone_number&amp;app_absent=0</v>
      </c>
      <c r="AF3416" t="b">
        <f>IF(ISNA(VLOOKUP(D3416&amp;"-"&amp;AB3416, Ref_Kontak!$A:$E, 4, FALSE)), FALSE, TRUE)</f>
        <v>0</v>
      </c>
      <c r="AG3416" t="str">
        <f>_xlfn.IFNA(VLOOKUP(Z3416,Ref_Kontak!H:H,1,FALSE),"FALSE")</f>
        <v>628999007703</v>
      </c>
      <c r="AH3416" t="str">
        <f t="shared" si="535"/>
        <v>METALDET1-LINE 14</v>
      </c>
      <c r="AI3416">
        <f>IF(I3416="violation",COUNTIF($AH$1:AH3416,AH3416),0)</f>
        <v>372</v>
      </c>
      <c r="AJ3416" t="str">
        <f t="shared" si="536"/>
        <v>violation-METALDET1</v>
      </c>
      <c r="AK3416">
        <f>IF(I3416="violation",COUNTIF($AJ$1:AJ3416,AJ3416),FALSE)</f>
        <v>2931</v>
      </c>
      <c r="AL3416">
        <f t="shared" si="537"/>
        <v>0</v>
      </c>
      <c r="AM3416">
        <f t="shared" si="538"/>
        <v>3</v>
      </c>
      <c r="AN3416" t="str">
        <f t="shared" si="539"/>
        <v>ALERT! 3 Violation founded @METALDET1</v>
      </c>
    </row>
    <row r="3417" spans="1:40">
      <c r="A3417" t="s">
        <v>120</v>
      </c>
      <c r="B3417" t="s">
        <v>121</v>
      </c>
      <c r="C3417" t="s">
        <v>1715</v>
      </c>
      <c r="D3417" t="s">
        <v>129</v>
      </c>
      <c r="E3417">
        <v>1</v>
      </c>
      <c r="G3417" t="s">
        <v>130</v>
      </c>
      <c r="I3417" t="s">
        <v>125</v>
      </c>
      <c r="Z3417" t="str">
        <f>IFERROR(MID(AA3417,FIND("-",H3417,1)+1,20),_xlfn.IFNA(VLOOKUP(F3417&amp;"-"&amp;AA3417,Ref_Kontak!$A:$E,4,FALSE),Ref_Kontak!$H$2))</f>
        <v>628999007703</v>
      </c>
      <c r="AA3417" t="str">
        <f t="shared" si="530"/>
        <v/>
      </c>
      <c r="AB3417" t="str">
        <f t="shared" si="531"/>
        <v/>
      </c>
      <c r="AC3417" t="str">
        <f t="shared" si="532"/>
        <v>628999007703</v>
      </c>
      <c r="AD3417" t="str">
        <f t="shared" si="533"/>
        <v>Halo+,+Visual+AI+5S+mendeteksi+Violation%3A+METALDET1-LINE+8</v>
      </c>
      <c r="AE3417" t="str">
        <f t="shared" si="534"/>
        <v>https://web.whatsapp.com/send/?phone=628999007703&amp;text=Halo+,+Visual+AI+5S+mendeteksi+Violation%3A+METALDET1-LINE+8&amp;type=phone_number&amp;app_absent=0</v>
      </c>
      <c r="AF3417" t="b">
        <f>IF(ISNA(VLOOKUP(D3417&amp;"-"&amp;AB3417, Ref_Kontak!$A:$E, 4, FALSE)), FALSE, TRUE)</f>
        <v>0</v>
      </c>
      <c r="AG3417" t="str">
        <f>_xlfn.IFNA(VLOOKUP(Z3417,Ref_Kontak!H:H,1,FALSE),"FALSE")</f>
        <v>628999007703</v>
      </c>
      <c r="AH3417" t="str">
        <f t="shared" si="535"/>
        <v>METALDET1-LINE 8</v>
      </c>
      <c r="AI3417">
        <f>IF(I3417="violation",COUNTIF($AH$1:AH3417,AH3417),0)</f>
        <v>1377</v>
      </c>
      <c r="AJ3417" t="str">
        <f t="shared" si="536"/>
        <v>violation-METALDET1</v>
      </c>
      <c r="AK3417">
        <f>IF(I3417="violation",COUNTIF($AJ$1:AJ3417,AJ3417),FALSE)</f>
        <v>2932</v>
      </c>
      <c r="AL3417">
        <f t="shared" si="537"/>
        <v>0</v>
      </c>
      <c r="AM3417">
        <f t="shared" si="538"/>
        <v>3</v>
      </c>
      <c r="AN3417" t="str">
        <f t="shared" si="539"/>
        <v>ALERT! 3 Violation founded @METALDET1</v>
      </c>
    </row>
    <row r="3418" spans="1:40">
      <c r="A3418" t="s">
        <v>120</v>
      </c>
      <c r="B3418" t="s">
        <v>121</v>
      </c>
      <c r="C3418" t="s">
        <v>1716</v>
      </c>
      <c r="D3418" t="s">
        <v>589</v>
      </c>
      <c r="E3418">
        <v>1</v>
      </c>
      <c r="G3418" t="s">
        <v>130</v>
      </c>
      <c r="I3418" t="s">
        <v>125</v>
      </c>
      <c r="Z3418" t="str">
        <f>IFERROR(MID(AA3418,FIND("-",H3418,1)+1,20),_xlfn.IFNA(VLOOKUP(F3418&amp;"-"&amp;AA3418,Ref_Kontak!$A:$E,4,FALSE),Ref_Kontak!$H$2))</f>
        <v>628999007703</v>
      </c>
      <c r="AA3418" t="str">
        <f t="shared" si="530"/>
        <v/>
      </c>
      <c r="AB3418" t="str">
        <f t="shared" si="531"/>
        <v/>
      </c>
      <c r="AC3418" t="str">
        <f t="shared" si="532"/>
        <v>628999007703</v>
      </c>
      <c r="AD3418" t="str">
        <f t="shared" si="533"/>
        <v>Halo+,+Visual+AI+5S+mendeteksi+Violation%3A+METALDET1-LINE+13</v>
      </c>
      <c r="AE3418" t="str">
        <f t="shared" si="534"/>
        <v>https://web.whatsapp.com/send/?phone=628999007703&amp;text=Halo+,+Visual+AI+5S+mendeteksi+Violation%3A+METALDET1-LINE+13&amp;type=phone_number&amp;app_absent=0</v>
      </c>
      <c r="AF3418" t="b">
        <f>IF(ISNA(VLOOKUP(D3418&amp;"-"&amp;AB3418, Ref_Kontak!$A:$E, 4, FALSE)), FALSE, TRUE)</f>
        <v>0</v>
      </c>
      <c r="AG3418" t="str">
        <f>_xlfn.IFNA(VLOOKUP(Z3418,Ref_Kontak!H:H,1,FALSE),"FALSE")</f>
        <v>628999007703</v>
      </c>
      <c r="AH3418" t="str">
        <f t="shared" si="535"/>
        <v>METALDET1-LINE 13</v>
      </c>
      <c r="AI3418">
        <f>IF(I3418="violation",COUNTIF($AH$1:AH3418,AH3418),0)</f>
        <v>1185</v>
      </c>
      <c r="AJ3418" t="str">
        <f t="shared" si="536"/>
        <v>violation-METALDET1</v>
      </c>
      <c r="AK3418">
        <f>IF(I3418="violation",COUNTIF($AJ$1:AJ3418,AJ3418),FALSE)</f>
        <v>2933</v>
      </c>
      <c r="AL3418">
        <f t="shared" si="537"/>
        <v>0</v>
      </c>
      <c r="AM3418">
        <f t="shared" si="538"/>
        <v>3</v>
      </c>
      <c r="AN3418" t="str">
        <f t="shared" si="539"/>
        <v>ALERT! 3 Violation founded @METALDET1</v>
      </c>
    </row>
    <row r="3419" spans="1:40">
      <c r="A3419" t="s">
        <v>120</v>
      </c>
      <c r="B3419" t="s">
        <v>121</v>
      </c>
      <c r="C3419" t="s">
        <v>1716</v>
      </c>
      <c r="D3419" t="s">
        <v>129</v>
      </c>
      <c r="E3419">
        <v>1</v>
      </c>
      <c r="G3419" t="s">
        <v>130</v>
      </c>
      <c r="I3419" t="s">
        <v>125</v>
      </c>
      <c r="Z3419" t="str">
        <f>IFERROR(MID(AA3419,FIND("-",H3419,1)+1,20),_xlfn.IFNA(VLOOKUP(F3419&amp;"-"&amp;AA3419,Ref_Kontak!$A:$E,4,FALSE),Ref_Kontak!$H$2))</f>
        <v>628999007703</v>
      </c>
      <c r="AA3419" t="str">
        <f t="shared" si="530"/>
        <v/>
      </c>
      <c r="AB3419" t="str">
        <f t="shared" si="531"/>
        <v/>
      </c>
      <c r="AC3419" t="str">
        <f t="shared" si="532"/>
        <v>628999007703</v>
      </c>
      <c r="AD3419" t="str">
        <f t="shared" si="533"/>
        <v>Halo+,+Visual+AI+5S+mendeteksi+Violation%3A+METALDET1-LINE+8</v>
      </c>
      <c r="AE3419" t="str">
        <f t="shared" si="534"/>
        <v>https://web.whatsapp.com/send/?phone=628999007703&amp;text=Halo+,+Visual+AI+5S+mendeteksi+Violation%3A+METALDET1-LINE+8&amp;type=phone_number&amp;app_absent=0</v>
      </c>
      <c r="AF3419" t="b">
        <f>IF(ISNA(VLOOKUP(D3419&amp;"-"&amp;AB3419, Ref_Kontak!$A:$E, 4, FALSE)), FALSE, TRUE)</f>
        <v>0</v>
      </c>
      <c r="AG3419" t="str">
        <f>_xlfn.IFNA(VLOOKUP(Z3419,Ref_Kontak!H:H,1,FALSE),"FALSE")</f>
        <v>628999007703</v>
      </c>
      <c r="AH3419" t="str">
        <f t="shared" si="535"/>
        <v>METALDET1-LINE 8</v>
      </c>
      <c r="AI3419">
        <f>IF(I3419="violation",COUNTIF($AH$1:AH3419,AH3419),0)</f>
        <v>1378</v>
      </c>
      <c r="AJ3419" t="str">
        <f t="shared" si="536"/>
        <v>violation-METALDET1</v>
      </c>
      <c r="AK3419">
        <f>IF(I3419="violation",COUNTIF($AJ$1:AJ3419,AJ3419),FALSE)</f>
        <v>2934</v>
      </c>
      <c r="AL3419">
        <f t="shared" si="537"/>
        <v>0</v>
      </c>
      <c r="AM3419">
        <f t="shared" si="538"/>
        <v>3</v>
      </c>
      <c r="AN3419" t="str">
        <f t="shared" si="539"/>
        <v>ALERT! 3 Violation founded @METALDET1</v>
      </c>
    </row>
    <row r="3420" spans="1:40">
      <c r="A3420" t="s">
        <v>120</v>
      </c>
      <c r="B3420" t="s">
        <v>121</v>
      </c>
      <c r="C3420" t="s">
        <v>1716</v>
      </c>
      <c r="D3420" t="s">
        <v>52</v>
      </c>
      <c r="E3420">
        <v>1</v>
      </c>
      <c r="G3420" t="s">
        <v>130</v>
      </c>
      <c r="I3420" t="s">
        <v>125</v>
      </c>
      <c r="Z3420" t="str">
        <f>IFERROR(MID(AA3420,FIND("-",H3420,1)+1,20),_xlfn.IFNA(VLOOKUP(F3420&amp;"-"&amp;AA3420,Ref_Kontak!$A:$E,4,FALSE),Ref_Kontak!$H$2))</f>
        <v>628999007703</v>
      </c>
      <c r="AA3420" t="str">
        <f t="shared" si="530"/>
        <v/>
      </c>
      <c r="AB3420" t="str">
        <f t="shared" si="531"/>
        <v/>
      </c>
      <c r="AC3420" t="str">
        <f t="shared" si="532"/>
        <v>628999007703</v>
      </c>
      <c r="AD3420" t="str">
        <f t="shared" si="533"/>
        <v>Halo+,+Visual+AI+5S+mendeteksi+Violation%3A+METALDET1-LINE+14</v>
      </c>
      <c r="AE3420" t="str">
        <f t="shared" si="534"/>
        <v>https://web.whatsapp.com/send/?phone=628999007703&amp;text=Halo+,+Visual+AI+5S+mendeteksi+Violation%3A+METALDET1-LINE+14&amp;type=phone_number&amp;app_absent=0</v>
      </c>
      <c r="AF3420" t="b">
        <f>IF(ISNA(VLOOKUP(D3420&amp;"-"&amp;AB3420, Ref_Kontak!$A:$E, 4, FALSE)), FALSE, TRUE)</f>
        <v>0</v>
      </c>
      <c r="AG3420" t="str">
        <f>_xlfn.IFNA(VLOOKUP(Z3420,Ref_Kontak!H:H,1,FALSE),"FALSE")</f>
        <v>628999007703</v>
      </c>
      <c r="AH3420" t="str">
        <f t="shared" si="535"/>
        <v>METALDET1-LINE 14</v>
      </c>
      <c r="AI3420">
        <f>IF(I3420="violation",COUNTIF($AH$1:AH3420,AH3420),0)</f>
        <v>373</v>
      </c>
      <c r="AJ3420" t="str">
        <f t="shared" si="536"/>
        <v>violation-METALDET1</v>
      </c>
      <c r="AK3420">
        <f>IF(I3420="violation",COUNTIF($AJ$1:AJ3420,AJ3420),FALSE)</f>
        <v>2935</v>
      </c>
      <c r="AL3420">
        <f t="shared" si="537"/>
        <v>0</v>
      </c>
      <c r="AM3420">
        <f t="shared" si="538"/>
        <v>3</v>
      </c>
      <c r="AN3420" t="str">
        <f t="shared" si="539"/>
        <v>ALERT! 3 Violation founded @METALDET1</v>
      </c>
    </row>
    <row r="3421" spans="1:40">
      <c r="A3421" t="s">
        <v>120</v>
      </c>
      <c r="B3421" t="s">
        <v>121</v>
      </c>
      <c r="C3421" t="s">
        <v>1716</v>
      </c>
      <c r="D3421" t="s">
        <v>589</v>
      </c>
      <c r="E3421">
        <v>1</v>
      </c>
      <c r="G3421" t="s">
        <v>130</v>
      </c>
      <c r="I3421" t="s">
        <v>125</v>
      </c>
      <c r="Z3421" t="str">
        <f>IFERROR(MID(AA3421,FIND("-",H3421,1)+1,20),_xlfn.IFNA(VLOOKUP(F3421&amp;"-"&amp;AA3421,Ref_Kontak!$A:$E,4,FALSE),Ref_Kontak!$H$2))</f>
        <v>628999007703</v>
      </c>
      <c r="AA3421" t="str">
        <f t="shared" si="530"/>
        <v/>
      </c>
      <c r="AB3421" t="str">
        <f t="shared" si="531"/>
        <v/>
      </c>
      <c r="AC3421" t="str">
        <f t="shared" si="532"/>
        <v>628999007703</v>
      </c>
      <c r="AD3421" t="str">
        <f t="shared" si="533"/>
        <v>Halo+,+Visual+AI+5S+mendeteksi+Violation%3A+METALDET1-LINE+13</v>
      </c>
      <c r="AE3421" t="str">
        <f t="shared" si="534"/>
        <v>https://web.whatsapp.com/send/?phone=628999007703&amp;text=Halo+,+Visual+AI+5S+mendeteksi+Violation%3A+METALDET1-LINE+13&amp;type=phone_number&amp;app_absent=0</v>
      </c>
      <c r="AF3421" t="b">
        <f>IF(ISNA(VLOOKUP(D3421&amp;"-"&amp;AB3421, Ref_Kontak!$A:$E, 4, FALSE)), FALSE, TRUE)</f>
        <v>0</v>
      </c>
      <c r="AG3421" t="str">
        <f>_xlfn.IFNA(VLOOKUP(Z3421,Ref_Kontak!H:H,1,FALSE),"FALSE")</f>
        <v>628999007703</v>
      </c>
      <c r="AH3421" t="str">
        <f t="shared" si="535"/>
        <v>METALDET1-LINE 13</v>
      </c>
      <c r="AI3421">
        <f>IF(I3421="violation",COUNTIF($AH$1:AH3421,AH3421),0)</f>
        <v>1186</v>
      </c>
      <c r="AJ3421" t="str">
        <f t="shared" si="536"/>
        <v>violation-METALDET1</v>
      </c>
      <c r="AK3421">
        <f>IF(I3421="violation",COUNTIF($AJ$1:AJ3421,AJ3421),FALSE)</f>
        <v>2936</v>
      </c>
      <c r="AL3421">
        <f t="shared" si="537"/>
        <v>0</v>
      </c>
      <c r="AM3421">
        <f t="shared" si="538"/>
        <v>3</v>
      </c>
      <c r="AN3421" t="str">
        <f t="shared" si="539"/>
        <v>ALERT! 3 Violation founded @METALDET1</v>
      </c>
    </row>
    <row r="3422" spans="1:40">
      <c r="A3422" t="s">
        <v>120</v>
      </c>
      <c r="B3422" t="s">
        <v>121</v>
      </c>
      <c r="C3422" t="s">
        <v>1716</v>
      </c>
      <c r="D3422" t="s">
        <v>52</v>
      </c>
      <c r="E3422">
        <v>1</v>
      </c>
      <c r="G3422" t="s">
        <v>130</v>
      </c>
      <c r="I3422" t="s">
        <v>125</v>
      </c>
      <c r="Z3422" t="str">
        <f>IFERROR(MID(AA3422,FIND("-",H3422,1)+1,20),_xlfn.IFNA(VLOOKUP(F3422&amp;"-"&amp;AA3422,Ref_Kontak!$A:$E,4,FALSE),Ref_Kontak!$H$2))</f>
        <v>628999007703</v>
      </c>
      <c r="AA3422" t="str">
        <f t="shared" si="530"/>
        <v/>
      </c>
      <c r="AB3422" t="str">
        <f t="shared" si="531"/>
        <v/>
      </c>
      <c r="AC3422" t="str">
        <f t="shared" si="532"/>
        <v>628999007703</v>
      </c>
      <c r="AD3422" t="str">
        <f t="shared" si="533"/>
        <v>Halo+,+Visual+AI+5S+mendeteksi+Violation%3A+METALDET1-LINE+14</v>
      </c>
      <c r="AE3422" t="str">
        <f t="shared" si="534"/>
        <v>https://web.whatsapp.com/send/?phone=628999007703&amp;text=Halo+,+Visual+AI+5S+mendeteksi+Violation%3A+METALDET1-LINE+14&amp;type=phone_number&amp;app_absent=0</v>
      </c>
      <c r="AF3422" t="b">
        <f>IF(ISNA(VLOOKUP(D3422&amp;"-"&amp;AB3422, Ref_Kontak!$A:$E, 4, FALSE)), FALSE, TRUE)</f>
        <v>0</v>
      </c>
      <c r="AG3422" t="str">
        <f>_xlfn.IFNA(VLOOKUP(Z3422,Ref_Kontak!H:H,1,FALSE),"FALSE")</f>
        <v>628999007703</v>
      </c>
      <c r="AH3422" t="str">
        <f t="shared" si="535"/>
        <v>METALDET1-LINE 14</v>
      </c>
      <c r="AI3422">
        <f>IF(I3422="violation",COUNTIF($AH$1:AH3422,AH3422),0)</f>
        <v>374</v>
      </c>
      <c r="AJ3422" t="str">
        <f t="shared" si="536"/>
        <v>violation-METALDET1</v>
      </c>
      <c r="AK3422">
        <f>IF(I3422="violation",COUNTIF($AJ$1:AJ3422,AJ3422),FALSE)</f>
        <v>2937</v>
      </c>
      <c r="AL3422">
        <f t="shared" si="537"/>
        <v>0</v>
      </c>
      <c r="AM3422">
        <f t="shared" si="538"/>
        <v>3</v>
      </c>
      <c r="AN3422" t="str">
        <f t="shared" si="539"/>
        <v>ALERT! 3 Violation founded @METALDET1</v>
      </c>
    </row>
    <row r="3423" spans="1:40">
      <c r="A3423" t="s">
        <v>120</v>
      </c>
      <c r="B3423" t="s">
        <v>121</v>
      </c>
      <c r="C3423" t="s">
        <v>1717</v>
      </c>
      <c r="D3423" t="s">
        <v>129</v>
      </c>
      <c r="E3423">
        <v>1</v>
      </c>
      <c r="G3423" t="s">
        <v>130</v>
      </c>
      <c r="I3423" t="s">
        <v>125</v>
      </c>
      <c r="Z3423" t="str">
        <f>IFERROR(MID(AA3423,FIND("-",H3423,1)+1,20),_xlfn.IFNA(VLOOKUP(F3423&amp;"-"&amp;AA3423,Ref_Kontak!$A:$E,4,FALSE),Ref_Kontak!$H$2))</f>
        <v>628999007703</v>
      </c>
      <c r="AA3423" t="str">
        <f t="shared" si="530"/>
        <v/>
      </c>
      <c r="AB3423" t="str">
        <f t="shared" si="531"/>
        <v/>
      </c>
      <c r="AC3423" t="str">
        <f t="shared" si="532"/>
        <v>628999007703</v>
      </c>
      <c r="AD3423" t="str">
        <f t="shared" si="533"/>
        <v>Halo+,+Visual+AI+5S+mendeteksi+Violation%3A+METALDET1-LINE+8</v>
      </c>
      <c r="AE3423" t="str">
        <f t="shared" si="534"/>
        <v>https://web.whatsapp.com/send/?phone=628999007703&amp;text=Halo+,+Visual+AI+5S+mendeteksi+Violation%3A+METALDET1-LINE+8&amp;type=phone_number&amp;app_absent=0</v>
      </c>
      <c r="AF3423" t="b">
        <f>IF(ISNA(VLOOKUP(D3423&amp;"-"&amp;AB3423, Ref_Kontak!$A:$E, 4, FALSE)), FALSE, TRUE)</f>
        <v>0</v>
      </c>
      <c r="AG3423" t="str">
        <f>_xlfn.IFNA(VLOOKUP(Z3423,Ref_Kontak!H:H,1,FALSE),"FALSE")</f>
        <v>628999007703</v>
      </c>
      <c r="AH3423" t="str">
        <f t="shared" si="535"/>
        <v>METALDET1-LINE 8</v>
      </c>
      <c r="AI3423">
        <f>IF(I3423="violation",COUNTIF($AH$1:AH3423,AH3423),0)</f>
        <v>1379</v>
      </c>
      <c r="AJ3423" t="str">
        <f t="shared" si="536"/>
        <v>violation-METALDET1</v>
      </c>
      <c r="AK3423">
        <f>IF(I3423="violation",COUNTIF($AJ$1:AJ3423,AJ3423),FALSE)</f>
        <v>2938</v>
      </c>
      <c r="AL3423">
        <f t="shared" si="537"/>
        <v>0</v>
      </c>
      <c r="AM3423">
        <f t="shared" si="538"/>
        <v>3</v>
      </c>
      <c r="AN3423" t="str">
        <f t="shared" si="539"/>
        <v>ALERT! 3 Violation founded @METALDET1</v>
      </c>
    </row>
    <row r="3424" spans="1:40">
      <c r="A3424" t="s">
        <v>120</v>
      </c>
      <c r="B3424" t="s">
        <v>121</v>
      </c>
      <c r="C3424" t="s">
        <v>1717</v>
      </c>
      <c r="D3424" t="s">
        <v>589</v>
      </c>
      <c r="E3424">
        <v>1</v>
      </c>
      <c r="G3424" t="s">
        <v>130</v>
      </c>
      <c r="I3424" t="s">
        <v>125</v>
      </c>
      <c r="Z3424" t="str">
        <f>IFERROR(MID(AA3424,FIND("-",H3424,1)+1,20),_xlfn.IFNA(VLOOKUP(F3424&amp;"-"&amp;AA3424,Ref_Kontak!$A:$E,4,FALSE),Ref_Kontak!$H$2))</f>
        <v>628999007703</v>
      </c>
      <c r="AA3424" t="str">
        <f t="shared" si="530"/>
        <v/>
      </c>
      <c r="AB3424" t="str">
        <f t="shared" si="531"/>
        <v/>
      </c>
      <c r="AC3424" t="str">
        <f t="shared" si="532"/>
        <v>628999007703</v>
      </c>
      <c r="AD3424" t="str">
        <f t="shared" si="533"/>
        <v>Halo+,+Visual+AI+5S+mendeteksi+Violation%3A+METALDET1-LINE+13</v>
      </c>
      <c r="AE3424" t="str">
        <f t="shared" si="534"/>
        <v>https://web.whatsapp.com/send/?phone=628999007703&amp;text=Halo+,+Visual+AI+5S+mendeteksi+Violation%3A+METALDET1-LINE+13&amp;type=phone_number&amp;app_absent=0</v>
      </c>
      <c r="AF3424" t="b">
        <f>IF(ISNA(VLOOKUP(D3424&amp;"-"&amp;AB3424, Ref_Kontak!$A:$E, 4, FALSE)), FALSE, TRUE)</f>
        <v>0</v>
      </c>
      <c r="AG3424" t="str">
        <f>_xlfn.IFNA(VLOOKUP(Z3424,Ref_Kontak!H:H,1,FALSE),"FALSE")</f>
        <v>628999007703</v>
      </c>
      <c r="AH3424" t="str">
        <f t="shared" si="535"/>
        <v>METALDET1-LINE 13</v>
      </c>
      <c r="AI3424">
        <f>IF(I3424="violation",COUNTIF($AH$1:AH3424,AH3424),0)</f>
        <v>1187</v>
      </c>
      <c r="AJ3424" t="str">
        <f t="shared" si="536"/>
        <v>violation-METALDET1</v>
      </c>
      <c r="AK3424">
        <f>IF(I3424="violation",COUNTIF($AJ$1:AJ3424,AJ3424),FALSE)</f>
        <v>2939</v>
      </c>
      <c r="AL3424">
        <f t="shared" si="537"/>
        <v>0</v>
      </c>
      <c r="AM3424">
        <f t="shared" si="538"/>
        <v>3</v>
      </c>
      <c r="AN3424" t="str">
        <f t="shared" si="539"/>
        <v>ALERT! 3 Violation founded @METALDET1</v>
      </c>
    </row>
    <row r="3425" spans="1:40">
      <c r="A3425" t="s">
        <v>120</v>
      </c>
      <c r="B3425" t="s">
        <v>121</v>
      </c>
      <c r="C3425" t="s">
        <v>1717</v>
      </c>
      <c r="D3425" t="s">
        <v>52</v>
      </c>
      <c r="E3425">
        <v>1</v>
      </c>
      <c r="G3425" t="s">
        <v>130</v>
      </c>
      <c r="I3425" t="s">
        <v>125</v>
      </c>
      <c r="Z3425" t="str">
        <f>IFERROR(MID(AA3425,FIND("-",H3425,1)+1,20),_xlfn.IFNA(VLOOKUP(F3425&amp;"-"&amp;AA3425,Ref_Kontak!$A:$E,4,FALSE),Ref_Kontak!$H$2))</f>
        <v>628999007703</v>
      </c>
      <c r="AA3425" t="str">
        <f t="shared" si="530"/>
        <v/>
      </c>
      <c r="AB3425" t="str">
        <f t="shared" si="531"/>
        <v/>
      </c>
      <c r="AC3425" t="str">
        <f t="shared" si="532"/>
        <v>628999007703</v>
      </c>
      <c r="AD3425" t="str">
        <f t="shared" si="533"/>
        <v>Halo+,+Visual+AI+5S+mendeteksi+Violation%3A+METALDET1-LINE+14</v>
      </c>
      <c r="AE3425" t="str">
        <f t="shared" si="534"/>
        <v>https://web.whatsapp.com/send/?phone=628999007703&amp;text=Halo+,+Visual+AI+5S+mendeteksi+Violation%3A+METALDET1-LINE+14&amp;type=phone_number&amp;app_absent=0</v>
      </c>
      <c r="AF3425" t="b">
        <f>IF(ISNA(VLOOKUP(D3425&amp;"-"&amp;AB3425, Ref_Kontak!$A:$E, 4, FALSE)), FALSE, TRUE)</f>
        <v>0</v>
      </c>
      <c r="AG3425" t="str">
        <f>_xlfn.IFNA(VLOOKUP(Z3425,Ref_Kontak!H:H,1,FALSE),"FALSE")</f>
        <v>628999007703</v>
      </c>
      <c r="AH3425" t="str">
        <f t="shared" si="535"/>
        <v>METALDET1-LINE 14</v>
      </c>
      <c r="AI3425">
        <f>IF(I3425="violation",COUNTIF($AH$1:AH3425,AH3425),0)</f>
        <v>375</v>
      </c>
      <c r="AJ3425" t="str">
        <f t="shared" si="536"/>
        <v>violation-METALDET1</v>
      </c>
      <c r="AK3425">
        <f>IF(I3425="violation",COUNTIF($AJ$1:AJ3425,AJ3425),FALSE)</f>
        <v>2940</v>
      </c>
      <c r="AL3425">
        <f t="shared" si="537"/>
        <v>0</v>
      </c>
      <c r="AM3425">
        <f t="shared" si="538"/>
        <v>3</v>
      </c>
      <c r="AN3425" t="str">
        <f t="shared" si="539"/>
        <v>ALERT! 3 Violation founded @METALDET1</v>
      </c>
    </row>
    <row r="3426" spans="1:40">
      <c r="A3426" t="s">
        <v>120</v>
      </c>
      <c r="B3426" t="s">
        <v>121</v>
      </c>
      <c r="C3426" t="s">
        <v>1718</v>
      </c>
      <c r="D3426" t="s">
        <v>129</v>
      </c>
      <c r="E3426">
        <v>1</v>
      </c>
      <c r="G3426" t="s">
        <v>130</v>
      </c>
      <c r="I3426" t="s">
        <v>125</v>
      </c>
      <c r="Z3426" t="str">
        <f>IFERROR(MID(AA3426,FIND("-",H3426,1)+1,20),_xlfn.IFNA(VLOOKUP(F3426&amp;"-"&amp;AA3426,Ref_Kontak!$A:$E,4,FALSE),Ref_Kontak!$H$2))</f>
        <v>628999007703</v>
      </c>
      <c r="AA3426" t="str">
        <f t="shared" si="530"/>
        <v/>
      </c>
      <c r="AB3426" t="str">
        <f t="shared" si="531"/>
        <v/>
      </c>
      <c r="AC3426" t="str">
        <f t="shared" si="532"/>
        <v>628999007703</v>
      </c>
      <c r="AD3426" t="str">
        <f t="shared" si="533"/>
        <v>Halo+,+Visual+AI+5S+mendeteksi+Violation%3A+METALDET1-LINE+8</v>
      </c>
      <c r="AE3426" t="str">
        <f t="shared" si="534"/>
        <v>https://web.whatsapp.com/send/?phone=628999007703&amp;text=Halo+,+Visual+AI+5S+mendeteksi+Violation%3A+METALDET1-LINE+8&amp;type=phone_number&amp;app_absent=0</v>
      </c>
      <c r="AF3426" t="b">
        <f>IF(ISNA(VLOOKUP(D3426&amp;"-"&amp;AB3426, Ref_Kontak!$A:$E, 4, FALSE)), FALSE, TRUE)</f>
        <v>0</v>
      </c>
      <c r="AG3426" t="str">
        <f>_xlfn.IFNA(VLOOKUP(Z3426,Ref_Kontak!H:H,1,FALSE),"FALSE")</f>
        <v>628999007703</v>
      </c>
      <c r="AH3426" t="str">
        <f t="shared" si="535"/>
        <v>METALDET1-LINE 8</v>
      </c>
      <c r="AI3426">
        <f>IF(I3426="violation",COUNTIF($AH$1:AH3426,AH3426),0)</f>
        <v>1380</v>
      </c>
      <c r="AJ3426" t="str">
        <f t="shared" si="536"/>
        <v>violation-METALDET1</v>
      </c>
      <c r="AK3426">
        <f>IF(I3426="violation",COUNTIF($AJ$1:AJ3426,AJ3426),FALSE)</f>
        <v>2941</v>
      </c>
      <c r="AL3426">
        <f t="shared" si="537"/>
        <v>0</v>
      </c>
      <c r="AM3426">
        <f t="shared" si="538"/>
        <v>3</v>
      </c>
      <c r="AN3426" t="str">
        <f t="shared" si="539"/>
        <v>ALERT! 3 Violation founded @METALDET1</v>
      </c>
    </row>
    <row r="3427" spans="1:40">
      <c r="A3427" t="s">
        <v>120</v>
      </c>
      <c r="B3427" t="s">
        <v>121</v>
      </c>
      <c r="C3427" t="s">
        <v>1719</v>
      </c>
      <c r="D3427" t="s">
        <v>589</v>
      </c>
      <c r="E3427">
        <v>1</v>
      </c>
      <c r="G3427" t="s">
        <v>130</v>
      </c>
      <c r="I3427" t="s">
        <v>125</v>
      </c>
      <c r="Z3427" t="str">
        <f>IFERROR(MID(AA3427,FIND("-",H3427,1)+1,20),_xlfn.IFNA(VLOOKUP(F3427&amp;"-"&amp;AA3427,Ref_Kontak!$A:$E,4,FALSE),Ref_Kontak!$H$2))</f>
        <v>628999007703</v>
      </c>
      <c r="AA3427" t="str">
        <f t="shared" si="530"/>
        <v/>
      </c>
      <c r="AB3427" t="str">
        <f t="shared" si="531"/>
        <v/>
      </c>
      <c r="AC3427" t="str">
        <f t="shared" si="532"/>
        <v>628999007703</v>
      </c>
      <c r="AD3427" t="str">
        <f t="shared" si="533"/>
        <v>Halo+,+Visual+AI+5S+mendeteksi+Violation%3A+METALDET1-LINE+13</v>
      </c>
      <c r="AE3427" t="str">
        <f t="shared" si="534"/>
        <v>https://web.whatsapp.com/send/?phone=628999007703&amp;text=Halo+,+Visual+AI+5S+mendeteksi+Violation%3A+METALDET1-LINE+13&amp;type=phone_number&amp;app_absent=0</v>
      </c>
      <c r="AF3427" t="b">
        <f>IF(ISNA(VLOOKUP(D3427&amp;"-"&amp;AB3427, Ref_Kontak!$A:$E, 4, FALSE)), FALSE, TRUE)</f>
        <v>0</v>
      </c>
      <c r="AG3427" t="str">
        <f>_xlfn.IFNA(VLOOKUP(Z3427,Ref_Kontak!H:H,1,FALSE),"FALSE")</f>
        <v>628999007703</v>
      </c>
      <c r="AH3427" t="str">
        <f t="shared" si="535"/>
        <v>METALDET1-LINE 13</v>
      </c>
      <c r="AI3427">
        <f>IF(I3427="violation",COUNTIF($AH$1:AH3427,AH3427),0)</f>
        <v>1188</v>
      </c>
      <c r="AJ3427" t="str">
        <f t="shared" si="536"/>
        <v>violation-METALDET1</v>
      </c>
      <c r="AK3427">
        <f>IF(I3427="violation",COUNTIF($AJ$1:AJ3427,AJ3427),FALSE)</f>
        <v>2942</v>
      </c>
      <c r="AL3427">
        <f t="shared" si="537"/>
        <v>0</v>
      </c>
      <c r="AM3427">
        <f t="shared" si="538"/>
        <v>3</v>
      </c>
      <c r="AN3427" t="str">
        <f t="shared" si="539"/>
        <v>ALERT! 3 Violation founded @METALDET1</v>
      </c>
    </row>
    <row r="3428" spans="1:40">
      <c r="A3428" t="s">
        <v>120</v>
      </c>
      <c r="B3428" t="s">
        <v>121</v>
      </c>
      <c r="C3428" t="s">
        <v>1719</v>
      </c>
      <c r="D3428" t="s">
        <v>129</v>
      </c>
      <c r="E3428">
        <v>1</v>
      </c>
      <c r="G3428" t="s">
        <v>130</v>
      </c>
      <c r="I3428" t="s">
        <v>125</v>
      </c>
      <c r="Z3428" t="str">
        <f>IFERROR(MID(AA3428,FIND("-",H3428,1)+1,20),_xlfn.IFNA(VLOOKUP(F3428&amp;"-"&amp;AA3428,Ref_Kontak!$A:$E,4,FALSE),Ref_Kontak!$H$2))</f>
        <v>628999007703</v>
      </c>
      <c r="AA3428" t="str">
        <f t="shared" si="530"/>
        <v/>
      </c>
      <c r="AB3428" t="str">
        <f t="shared" si="531"/>
        <v/>
      </c>
      <c r="AC3428" t="str">
        <f t="shared" si="532"/>
        <v>628999007703</v>
      </c>
      <c r="AD3428" t="str">
        <f t="shared" si="533"/>
        <v>Halo+,+Visual+AI+5S+mendeteksi+Violation%3A+METALDET1-LINE+8</v>
      </c>
      <c r="AE3428" t="str">
        <f t="shared" si="534"/>
        <v>https://web.whatsapp.com/send/?phone=628999007703&amp;text=Halo+,+Visual+AI+5S+mendeteksi+Violation%3A+METALDET1-LINE+8&amp;type=phone_number&amp;app_absent=0</v>
      </c>
      <c r="AF3428" t="b">
        <f>IF(ISNA(VLOOKUP(D3428&amp;"-"&amp;AB3428, Ref_Kontak!$A:$E, 4, FALSE)), FALSE, TRUE)</f>
        <v>0</v>
      </c>
      <c r="AG3428" t="str">
        <f>_xlfn.IFNA(VLOOKUP(Z3428,Ref_Kontak!H:H,1,FALSE),"FALSE")</f>
        <v>628999007703</v>
      </c>
      <c r="AH3428" t="str">
        <f t="shared" si="535"/>
        <v>METALDET1-LINE 8</v>
      </c>
      <c r="AI3428">
        <f>IF(I3428="violation",COUNTIF($AH$1:AH3428,AH3428),0)</f>
        <v>1381</v>
      </c>
      <c r="AJ3428" t="str">
        <f t="shared" si="536"/>
        <v>violation-METALDET1</v>
      </c>
      <c r="AK3428">
        <f>IF(I3428="violation",COUNTIF($AJ$1:AJ3428,AJ3428),FALSE)</f>
        <v>2943</v>
      </c>
      <c r="AL3428">
        <f t="shared" si="537"/>
        <v>0</v>
      </c>
      <c r="AM3428">
        <f t="shared" si="538"/>
        <v>3</v>
      </c>
      <c r="AN3428" t="str">
        <f t="shared" si="539"/>
        <v>ALERT! 3 Violation founded @METALDET1</v>
      </c>
    </row>
    <row r="3429" spans="1:40">
      <c r="A3429" t="s">
        <v>120</v>
      </c>
      <c r="B3429" t="s">
        <v>121</v>
      </c>
      <c r="C3429" t="s">
        <v>1719</v>
      </c>
      <c r="D3429" t="s">
        <v>52</v>
      </c>
      <c r="E3429">
        <v>1</v>
      </c>
      <c r="G3429" t="s">
        <v>130</v>
      </c>
      <c r="I3429" t="s">
        <v>125</v>
      </c>
      <c r="Z3429" t="str">
        <f>IFERROR(MID(AA3429,FIND("-",H3429,1)+1,20),_xlfn.IFNA(VLOOKUP(F3429&amp;"-"&amp;AA3429,Ref_Kontak!$A:$E,4,FALSE),Ref_Kontak!$H$2))</f>
        <v>628999007703</v>
      </c>
      <c r="AA3429" t="str">
        <f t="shared" si="530"/>
        <v/>
      </c>
      <c r="AB3429" t="str">
        <f t="shared" si="531"/>
        <v/>
      </c>
      <c r="AC3429" t="str">
        <f t="shared" si="532"/>
        <v>628999007703</v>
      </c>
      <c r="AD3429" t="str">
        <f t="shared" si="533"/>
        <v>Halo+,+Visual+AI+5S+mendeteksi+Violation%3A+METALDET1-LINE+14</v>
      </c>
      <c r="AE3429" t="str">
        <f t="shared" si="534"/>
        <v>https://web.whatsapp.com/send/?phone=628999007703&amp;text=Halo+,+Visual+AI+5S+mendeteksi+Violation%3A+METALDET1-LINE+14&amp;type=phone_number&amp;app_absent=0</v>
      </c>
      <c r="AF3429" t="b">
        <f>IF(ISNA(VLOOKUP(D3429&amp;"-"&amp;AB3429, Ref_Kontak!$A:$E, 4, FALSE)), FALSE, TRUE)</f>
        <v>0</v>
      </c>
      <c r="AG3429" t="str">
        <f>_xlfn.IFNA(VLOOKUP(Z3429,Ref_Kontak!H:H,1,FALSE),"FALSE")</f>
        <v>628999007703</v>
      </c>
      <c r="AH3429" t="str">
        <f t="shared" si="535"/>
        <v>METALDET1-LINE 14</v>
      </c>
      <c r="AI3429">
        <f>IF(I3429="violation",COUNTIF($AH$1:AH3429,AH3429),0)</f>
        <v>376</v>
      </c>
      <c r="AJ3429" t="str">
        <f t="shared" si="536"/>
        <v>violation-METALDET1</v>
      </c>
      <c r="AK3429">
        <f>IF(I3429="violation",COUNTIF($AJ$1:AJ3429,AJ3429),FALSE)</f>
        <v>2944</v>
      </c>
      <c r="AL3429">
        <f t="shared" si="537"/>
        <v>0</v>
      </c>
      <c r="AM3429">
        <f t="shared" si="538"/>
        <v>3</v>
      </c>
      <c r="AN3429" t="str">
        <f t="shared" si="539"/>
        <v>ALERT! 3 Violation founded @METALDET1</v>
      </c>
    </row>
    <row r="3430" spans="1:40">
      <c r="A3430" t="s">
        <v>120</v>
      </c>
      <c r="B3430" t="s">
        <v>121</v>
      </c>
      <c r="C3430" t="s">
        <v>1719</v>
      </c>
      <c r="D3430" t="s">
        <v>589</v>
      </c>
      <c r="E3430">
        <v>1</v>
      </c>
      <c r="G3430" t="s">
        <v>130</v>
      </c>
      <c r="I3430" t="s">
        <v>125</v>
      </c>
      <c r="Z3430" t="str">
        <f>IFERROR(MID(AA3430,FIND("-",H3430,1)+1,20),_xlfn.IFNA(VLOOKUP(F3430&amp;"-"&amp;AA3430,Ref_Kontak!$A:$E,4,FALSE),Ref_Kontak!$H$2))</f>
        <v>628999007703</v>
      </c>
      <c r="AA3430" t="str">
        <f t="shared" si="530"/>
        <v/>
      </c>
      <c r="AB3430" t="str">
        <f t="shared" si="531"/>
        <v/>
      </c>
      <c r="AC3430" t="str">
        <f t="shared" si="532"/>
        <v>628999007703</v>
      </c>
      <c r="AD3430" t="str">
        <f t="shared" si="533"/>
        <v>Halo+,+Visual+AI+5S+mendeteksi+Violation%3A+METALDET1-LINE+13</v>
      </c>
      <c r="AE3430" t="str">
        <f t="shared" si="534"/>
        <v>https://web.whatsapp.com/send/?phone=628999007703&amp;text=Halo+,+Visual+AI+5S+mendeteksi+Violation%3A+METALDET1-LINE+13&amp;type=phone_number&amp;app_absent=0</v>
      </c>
      <c r="AF3430" t="b">
        <f>IF(ISNA(VLOOKUP(D3430&amp;"-"&amp;AB3430, Ref_Kontak!$A:$E, 4, FALSE)), FALSE, TRUE)</f>
        <v>0</v>
      </c>
      <c r="AG3430" t="str">
        <f>_xlfn.IFNA(VLOOKUP(Z3430,Ref_Kontak!H:H,1,FALSE),"FALSE")</f>
        <v>628999007703</v>
      </c>
      <c r="AH3430" t="str">
        <f t="shared" si="535"/>
        <v>METALDET1-LINE 13</v>
      </c>
      <c r="AI3430">
        <f>IF(I3430="violation",COUNTIF($AH$1:AH3430,AH3430),0)</f>
        <v>1189</v>
      </c>
      <c r="AJ3430" t="str">
        <f t="shared" si="536"/>
        <v>violation-METALDET1</v>
      </c>
      <c r="AK3430">
        <f>IF(I3430="violation",COUNTIF($AJ$1:AJ3430,AJ3430),FALSE)</f>
        <v>2945</v>
      </c>
      <c r="AL3430">
        <f t="shared" si="537"/>
        <v>0</v>
      </c>
      <c r="AM3430">
        <f t="shared" si="538"/>
        <v>3</v>
      </c>
      <c r="AN3430" t="str">
        <f t="shared" si="539"/>
        <v>ALERT! 3 Violation founded @METALDET1</v>
      </c>
    </row>
    <row r="3431" spans="1:40">
      <c r="A3431" t="s">
        <v>120</v>
      </c>
      <c r="B3431" t="s">
        <v>121</v>
      </c>
      <c r="C3431" t="s">
        <v>1719</v>
      </c>
      <c r="D3431" t="s">
        <v>52</v>
      </c>
      <c r="E3431">
        <v>1</v>
      </c>
      <c r="G3431" t="s">
        <v>130</v>
      </c>
      <c r="I3431" t="s">
        <v>125</v>
      </c>
      <c r="Z3431" t="str">
        <f>IFERROR(MID(AA3431,FIND("-",H3431,1)+1,20),_xlfn.IFNA(VLOOKUP(F3431&amp;"-"&amp;AA3431,Ref_Kontak!$A:$E,4,FALSE),Ref_Kontak!$H$2))</f>
        <v>628999007703</v>
      </c>
      <c r="AA3431" t="str">
        <f t="shared" si="530"/>
        <v/>
      </c>
      <c r="AB3431" t="str">
        <f t="shared" si="531"/>
        <v/>
      </c>
      <c r="AC3431" t="str">
        <f t="shared" si="532"/>
        <v>628999007703</v>
      </c>
      <c r="AD3431" t="str">
        <f t="shared" si="533"/>
        <v>Halo+,+Visual+AI+5S+mendeteksi+Violation%3A+METALDET1-LINE+14</v>
      </c>
      <c r="AE3431" t="str">
        <f t="shared" si="534"/>
        <v>https://web.whatsapp.com/send/?phone=628999007703&amp;text=Halo+,+Visual+AI+5S+mendeteksi+Violation%3A+METALDET1-LINE+14&amp;type=phone_number&amp;app_absent=0</v>
      </c>
      <c r="AF3431" t="b">
        <f>IF(ISNA(VLOOKUP(D3431&amp;"-"&amp;AB3431, Ref_Kontak!$A:$E, 4, FALSE)), FALSE, TRUE)</f>
        <v>0</v>
      </c>
      <c r="AG3431" t="str">
        <f>_xlfn.IFNA(VLOOKUP(Z3431,Ref_Kontak!H:H,1,FALSE),"FALSE")</f>
        <v>628999007703</v>
      </c>
      <c r="AH3431" t="str">
        <f t="shared" si="535"/>
        <v>METALDET1-LINE 14</v>
      </c>
      <c r="AI3431">
        <f>IF(I3431="violation",COUNTIF($AH$1:AH3431,AH3431),0)</f>
        <v>377</v>
      </c>
      <c r="AJ3431" t="str">
        <f t="shared" si="536"/>
        <v>violation-METALDET1</v>
      </c>
      <c r="AK3431">
        <f>IF(I3431="violation",COUNTIF($AJ$1:AJ3431,AJ3431),FALSE)</f>
        <v>2946</v>
      </c>
      <c r="AL3431">
        <f t="shared" si="537"/>
        <v>0</v>
      </c>
      <c r="AM3431">
        <f t="shared" si="538"/>
        <v>3</v>
      </c>
      <c r="AN3431" t="str">
        <f t="shared" si="539"/>
        <v>ALERT! 3 Violation founded @METALDET1</v>
      </c>
    </row>
    <row r="3432" spans="1:40">
      <c r="A3432" t="s">
        <v>120</v>
      </c>
      <c r="B3432" t="s">
        <v>121</v>
      </c>
      <c r="C3432" t="s">
        <v>1720</v>
      </c>
      <c r="D3432" t="s">
        <v>129</v>
      </c>
      <c r="E3432">
        <v>1</v>
      </c>
      <c r="G3432" t="s">
        <v>130</v>
      </c>
      <c r="I3432" t="s">
        <v>125</v>
      </c>
      <c r="Z3432" t="str">
        <f>IFERROR(MID(AA3432,FIND("-",H3432,1)+1,20),_xlfn.IFNA(VLOOKUP(F3432&amp;"-"&amp;AA3432,Ref_Kontak!$A:$E,4,FALSE),Ref_Kontak!$H$2))</f>
        <v>628999007703</v>
      </c>
      <c r="AA3432" t="str">
        <f t="shared" si="530"/>
        <v/>
      </c>
      <c r="AB3432" t="str">
        <f t="shared" si="531"/>
        <v/>
      </c>
      <c r="AC3432" t="str">
        <f t="shared" si="532"/>
        <v>628999007703</v>
      </c>
      <c r="AD3432" t="str">
        <f t="shared" si="533"/>
        <v>Halo+,+Visual+AI+5S+mendeteksi+Violation%3A+METALDET1-LINE+8</v>
      </c>
      <c r="AE3432" t="str">
        <f t="shared" si="534"/>
        <v>https://web.whatsapp.com/send/?phone=628999007703&amp;text=Halo+,+Visual+AI+5S+mendeteksi+Violation%3A+METALDET1-LINE+8&amp;type=phone_number&amp;app_absent=0</v>
      </c>
      <c r="AF3432" t="b">
        <f>IF(ISNA(VLOOKUP(D3432&amp;"-"&amp;AB3432, Ref_Kontak!$A:$E, 4, FALSE)), FALSE, TRUE)</f>
        <v>0</v>
      </c>
      <c r="AG3432" t="str">
        <f>_xlfn.IFNA(VLOOKUP(Z3432,Ref_Kontak!H:H,1,FALSE),"FALSE")</f>
        <v>628999007703</v>
      </c>
      <c r="AH3432" t="str">
        <f t="shared" si="535"/>
        <v>METALDET1-LINE 8</v>
      </c>
      <c r="AI3432">
        <f>IF(I3432="violation",COUNTIF($AH$1:AH3432,AH3432),0)</f>
        <v>1382</v>
      </c>
      <c r="AJ3432" t="str">
        <f t="shared" si="536"/>
        <v>violation-METALDET1</v>
      </c>
      <c r="AK3432">
        <f>IF(I3432="violation",COUNTIF($AJ$1:AJ3432,AJ3432),FALSE)</f>
        <v>2947</v>
      </c>
      <c r="AL3432">
        <f t="shared" si="537"/>
        <v>0</v>
      </c>
      <c r="AM3432">
        <f t="shared" si="538"/>
        <v>3</v>
      </c>
      <c r="AN3432" t="str">
        <f t="shared" si="539"/>
        <v>ALERT! 3 Violation founded @METALDET1</v>
      </c>
    </row>
    <row r="3433" spans="1:40">
      <c r="A3433" t="s">
        <v>120</v>
      </c>
      <c r="B3433" t="s">
        <v>121</v>
      </c>
      <c r="C3433" t="s">
        <v>1721</v>
      </c>
      <c r="D3433" t="s">
        <v>589</v>
      </c>
      <c r="E3433">
        <v>1</v>
      </c>
      <c r="G3433" t="s">
        <v>130</v>
      </c>
      <c r="I3433" t="s">
        <v>125</v>
      </c>
      <c r="Z3433" t="str">
        <f>IFERROR(MID(AA3433,FIND("-",H3433,1)+1,20),_xlfn.IFNA(VLOOKUP(F3433&amp;"-"&amp;AA3433,Ref_Kontak!$A:$E,4,FALSE),Ref_Kontak!$H$2))</f>
        <v>628999007703</v>
      </c>
      <c r="AA3433" t="str">
        <f t="shared" si="530"/>
        <v/>
      </c>
      <c r="AB3433" t="str">
        <f t="shared" si="531"/>
        <v/>
      </c>
      <c r="AC3433" t="str">
        <f t="shared" si="532"/>
        <v>628999007703</v>
      </c>
      <c r="AD3433" t="str">
        <f t="shared" si="533"/>
        <v>Halo+,+Visual+AI+5S+mendeteksi+Violation%3A+METALDET1-LINE+13</v>
      </c>
      <c r="AE3433" t="str">
        <f t="shared" si="534"/>
        <v>https://web.whatsapp.com/send/?phone=628999007703&amp;text=Halo+,+Visual+AI+5S+mendeteksi+Violation%3A+METALDET1-LINE+13&amp;type=phone_number&amp;app_absent=0</v>
      </c>
      <c r="AF3433" t="b">
        <f>IF(ISNA(VLOOKUP(D3433&amp;"-"&amp;AB3433, Ref_Kontak!$A:$E, 4, FALSE)), FALSE, TRUE)</f>
        <v>0</v>
      </c>
      <c r="AG3433" t="str">
        <f>_xlfn.IFNA(VLOOKUP(Z3433,Ref_Kontak!H:H,1,FALSE),"FALSE")</f>
        <v>628999007703</v>
      </c>
      <c r="AH3433" t="str">
        <f t="shared" si="535"/>
        <v>METALDET1-LINE 13</v>
      </c>
      <c r="AI3433">
        <f>IF(I3433="violation",COUNTIF($AH$1:AH3433,AH3433),0)</f>
        <v>1190</v>
      </c>
      <c r="AJ3433" t="str">
        <f t="shared" si="536"/>
        <v>violation-METALDET1</v>
      </c>
      <c r="AK3433">
        <f>IF(I3433="violation",COUNTIF($AJ$1:AJ3433,AJ3433),FALSE)</f>
        <v>2948</v>
      </c>
      <c r="AL3433">
        <f t="shared" si="537"/>
        <v>0</v>
      </c>
      <c r="AM3433">
        <f t="shared" si="538"/>
        <v>3</v>
      </c>
      <c r="AN3433" t="str">
        <f t="shared" si="539"/>
        <v>ALERT! 3 Violation founded @METALDET1</v>
      </c>
    </row>
    <row r="3434" spans="1:40">
      <c r="A3434" t="s">
        <v>120</v>
      </c>
      <c r="B3434" t="s">
        <v>121</v>
      </c>
      <c r="C3434" t="s">
        <v>1721</v>
      </c>
      <c r="D3434" t="s">
        <v>129</v>
      </c>
      <c r="E3434">
        <v>1</v>
      </c>
      <c r="G3434" t="s">
        <v>130</v>
      </c>
      <c r="I3434" t="s">
        <v>125</v>
      </c>
      <c r="Z3434" t="str">
        <f>IFERROR(MID(AA3434,FIND("-",H3434,1)+1,20),_xlfn.IFNA(VLOOKUP(F3434&amp;"-"&amp;AA3434,Ref_Kontak!$A:$E,4,FALSE),Ref_Kontak!$H$2))</f>
        <v>628999007703</v>
      </c>
      <c r="AA3434" t="str">
        <f t="shared" si="530"/>
        <v/>
      </c>
      <c r="AB3434" t="str">
        <f t="shared" si="531"/>
        <v/>
      </c>
      <c r="AC3434" t="str">
        <f t="shared" si="532"/>
        <v>628999007703</v>
      </c>
      <c r="AD3434" t="str">
        <f t="shared" si="533"/>
        <v>Halo+,+Visual+AI+5S+mendeteksi+Violation%3A+METALDET1-LINE+8</v>
      </c>
      <c r="AE3434" t="str">
        <f t="shared" si="534"/>
        <v>https://web.whatsapp.com/send/?phone=628999007703&amp;text=Halo+,+Visual+AI+5S+mendeteksi+Violation%3A+METALDET1-LINE+8&amp;type=phone_number&amp;app_absent=0</v>
      </c>
      <c r="AF3434" t="b">
        <f>IF(ISNA(VLOOKUP(D3434&amp;"-"&amp;AB3434, Ref_Kontak!$A:$E, 4, FALSE)), FALSE, TRUE)</f>
        <v>0</v>
      </c>
      <c r="AG3434" t="str">
        <f>_xlfn.IFNA(VLOOKUP(Z3434,Ref_Kontak!H:H,1,FALSE),"FALSE")</f>
        <v>628999007703</v>
      </c>
      <c r="AH3434" t="str">
        <f t="shared" si="535"/>
        <v>METALDET1-LINE 8</v>
      </c>
      <c r="AI3434">
        <f>IF(I3434="violation",COUNTIF($AH$1:AH3434,AH3434),0)</f>
        <v>1383</v>
      </c>
      <c r="AJ3434" t="str">
        <f t="shared" si="536"/>
        <v>violation-METALDET1</v>
      </c>
      <c r="AK3434">
        <f>IF(I3434="violation",COUNTIF($AJ$1:AJ3434,AJ3434),FALSE)</f>
        <v>2949</v>
      </c>
      <c r="AL3434">
        <f t="shared" si="537"/>
        <v>0</v>
      </c>
      <c r="AM3434">
        <f t="shared" si="538"/>
        <v>3</v>
      </c>
      <c r="AN3434" t="str">
        <f t="shared" si="539"/>
        <v>ALERT! 3 Violation founded @METALDET1</v>
      </c>
    </row>
    <row r="3435" spans="1:40">
      <c r="A3435" t="s">
        <v>120</v>
      </c>
      <c r="B3435" t="s">
        <v>121</v>
      </c>
      <c r="C3435" t="s">
        <v>1721</v>
      </c>
      <c r="D3435" t="s">
        <v>52</v>
      </c>
      <c r="E3435">
        <v>1</v>
      </c>
      <c r="G3435" t="s">
        <v>130</v>
      </c>
      <c r="I3435" t="s">
        <v>125</v>
      </c>
      <c r="Z3435" t="str">
        <f>IFERROR(MID(AA3435,FIND("-",H3435,1)+1,20),_xlfn.IFNA(VLOOKUP(F3435&amp;"-"&amp;AA3435,Ref_Kontak!$A:$E,4,FALSE),Ref_Kontak!$H$2))</f>
        <v>628999007703</v>
      </c>
      <c r="AA3435" t="str">
        <f t="shared" si="530"/>
        <v/>
      </c>
      <c r="AB3435" t="str">
        <f t="shared" si="531"/>
        <v/>
      </c>
      <c r="AC3435" t="str">
        <f t="shared" si="532"/>
        <v>628999007703</v>
      </c>
      <c r="AD3435" t="str">
        <f t="shared" si="533"/>
        <v>Halo+,+Visual+AI+5S+mendeteksi+Violation%3A+METALDET1-LINE+14</v>
      </c>
      <c r="AE3435" t="str">
        <f t="shared" si="534"/>
        <v>https://web.whatsapp.com/send/?phone=628999007703&amp;text=Halo+,+Visual+AI+5S+mendeteksi+Violation%3A+METALDET1-LINE+14&amp;type=phone_number&amp;app_absent=0</v>
      </c>
      <c r="AF3435" t="b">
        <f>IF(ISNA(VLOOKUP(D3435&amp;"-"&amp;AB3435, Ref_Kontak!$A:$E, 4, FALSE)), FALSE, TRUE)</f>
        <v>0</v>
      </c>
      <c r="AG3435" t="str">
        <f>_xlfn.IFNA(VLOOKUP(Z3435,Ref_Kontak!H:H,1,FALSE),"FALSE")</f>
        <v>628999007703</v>
      </c>
      <c r="AH3435" t="str">
        <f t="shared" si="535"/>
        <v>METALDET1-LINE 14</v>
      </c>
      <c r="AI3435">
        <f>IF(I3435="violation",COUNTIF($AH$1:AH3435,AH3435),0)</f>
        <v>378</v>
      </c>
      <c r="AJ3435" t="str">
        <f t="shared" si="536"/>
        <v>violation-METALDET1</v>
      </c>
      <c r="AK3435">
        <f>IF(I3435="violation",COUNTIF($AJ$1:AJ3435,AJ3435),FALSE)</f>
        <v>2950</v>
      </c>
      <c r="AL3435">
        <f t="shared" si="537"/>
        <v>0</v>
      </c>
      <c r="AM3435">
        <f t="shared" si="538"/>
        <v>3</v>
      </c>
      <c r="AN3435" t="str">
        <f t="shared" si="539"/>
        <v>ALERT! 3 Violation founded @METALDET1</v>
      </c>
    </row>
    <row r="3436" spans="1:40">
      <c r="A3436" t="s">
        <v>120</v>
      </c>
      <c r="B3436" t="s">
        <v>121</v>
      </c>
      <c r="C3436" t="s">
        <v>1721</v>
      </c>
      <c r="D3436" t="s">
        <v>589</v>
      </c>
      <c r="E3436">
        <v>1</v>
      </c>
      <c r="G3436" t="s">
        <v>130</v>
      </c>
      <c r="I3436" t="s">
        <v>125</v>
      </c>
      <c r="Z3436" t="str">
        <f>IFERROR(MID(AA3436,FIND("-",H3436,1)+1,20),_xlfn.IFNA(VLOOKUP(F3436&amp;"-"&amp;AA3436,Ref_Kontak!$A:$E,4,FALSE),Ref_Kontak!$H$2))</f>
        <v>628999007703</v>
      </c>
      <c r="AA3436" t="str">
        <f t="shared" si="530"/>
        <v/>
      </c>
      <c r="AB3436" t="str">
        <f t="shared" si="531"/>
        <v/>
      </c>
      <c r="AC3436" t="str">
        <f t="shared" si="532"/>
        <v>628999007703</v>
      </c>
      <c r="AD3436" t="str">
        <f t="shared" si="533"/>
        <v>Halo+,+Visual+AI+5S+mendeteksi+Violation%3A+METALDET1-LINE+13</v>
      </c>
      <c r="AE3436" t="str">
        <f t="shared" si="534"/>
        <v>https://web.whatsapp.com/send/?phone=628999007703&amp;text=Halo+,+Visual+AI+5S+mendeteksi+Violation%3A+METALDET1-LINE+13&amp;type=phone_number&amp;app_absent=0</v>
      </c>
      <c r="AF3436" t="b">
        <f>IF(ISNA(VLOOKUP(D3436&amp;"-"&amp;AB3436, Ref_Kontak!$A:$E, 4, FALSE)), FALSE, TRUE)</f>
        <v>0</v>
      </c>
      <c r="AG3436" t="str">
        <f>_xlfn.IFNA(VLOOKUP(Z3436,Ref_Kontak!H:H,1,FALSE),"FALSE")</f>
        <v>628999007703</v>
      </c>
      <c r="AH3436" t="str">
        <f t="shared" si="535"/>
        <v>METALDET1-LINE 13</v>
      </c>
      <c r="AI3436">
        <f>IF(I3436="violation",COUNTIF($AH$1:AH3436,AH3436),0)</f>
        <v>1191</v>
      </c>
      <c r="AJ3436" t="str">
        <f t="shared" si="536"/>
        <v>violation-METALDET1</v>
      </c>
      <c r="AK3436">
        <f>IF(I3436="violation",COUNTIF($AJ$1:AJ3436,AJ3436),FALSE)</f>
        <v>2951</v>
      </c>
      <c r="AL3436">
        <f t="shared" si="537"/>
        <v>0</v>
      </c>
      <c r="AM3436">
        <f t="shared" si="538"/>
        <v>3</v>
      </c>
      <c r="AN3436" t="str">
        <f t="shared" si="539"/>
        <v>ALERT! 3 Violation founded @METALDET1</v>
      </c>
    </row>
    <row r="3437" spans="1:40">
      <c r="A3437" t="s">
        <v>120</v>
      </c>
      <c r="B3437" t="s">
        <v>121</v>
      </c>
      <c r="C3437" t="s">
        <v>1721</v>
      </c>
      <c r="D3437" t="s">
        <v>52</v>
      </c>
      <c r="E3437">
        <v>1</v>
      </c>
      <c r="G3437" t="s">
        <v>130</v>
      </c>
      <c r="I3437" t="s">
        <v>125</v>
      </c>
      <c r="Z3437" t="str">
        <f>IFERROR(MID(AA3437,FIND("-",H3437,1)+1,20),_xlfn.IFNA(VLOOKUP(F3437&amp;"-"&amp;AA3437,Ref_Kontak!$A:$E,4,FALSE),Ref_Kontak!$H$2))</f>
        <v>628999007703</v>
      </c>
      <c r="AA3437" t="str">
        <f t="shared" si="530"/>
        <v/>
      </c>
      <c r="AB3437" t="str">
        <f t="shared" si="531"/>
        <v/>
      </c>
      <c r="AC3437" t="str">
        <f t="shared" si="532"/>
        <v>628999007703</v>
      </c>
      <c r="AD3437" t="str">
        <f t="shared" si="533"/>
        <v>Halo+,+Visual+AI+5S+mendeteksi+Violation%3A+METALDET1-LINE+14</v>
      </c>
      <c r="AE3437" t="str">
        <f t="shared" si="534"/>
        <v>https://web.whatsapp.com/send/?phone=628999007703&amp;text=Halo+,+Visual+AI+5S+mendeteksi+Violation%3A+METALDET1-LINE+14&amp;type=phone_number&amp;app_absent=0</v>
      </c>
      <c r="AF3437" t="b">
        <f>IF(ISNA(VLOOKUP(D3437&amp;"-"&amp;AB3437, Ref_Kontak!$A:$E, 4, FALSE)), FALSE, TRUE)</f>
        <v>0</v>
      </c>
      <c r="AG3437" t="str">
        <f>_xlfn.IFNA(VLOOKUP(Z3437,Ref_Kontak!H:H,1,FALSE),"FALSE")</f>
        <v>628999007703</v>
      </c>
      <c r="AH3437" t="str">
        <f t="shared" si="535"/>
        <v>METALDET1-LINE 14</v>
      </c>
      <c r="AI3437">
        <f>IF(I3437="violation",COUNTIF($AH$1:AH3437,AH3437),0)</f>
        <v>379</v>
      </c>
      <c r="AJ3437" t="str">
        <f t="shared" si="536"/>
        <v>violation-METALDET1</v>
      </c>
      <c r="AK3437">
        <f>IF(I3437="violation",COUNTIF($AJ$1:AJ3437,AJ3437),FALSE)</f>
        <v>2952</v>
      </c>
      <c r="AL3437">
        <f t="shared" si="537"/>
        <v>0</v>
      </c>
      <c r="AM3437">
        <f t="shared" si="538"/>
        <v>3</v>
      </c>
      <c r="AN3437" t="str">
        <f t="shared" si="539"/>
        <v>ALERT! 3 Violation founded @METALDET1</v>
      </c>
    </row>
    <row r="3438" spans="1:40">
      <c r="A3438" t="s">
        <v>120</v>
      </c>
      <c r="B3438" t="s">
        <v>121</v>
      </c>
      <c r="C3438" t="s">
        <v>1722</v>
      </c>
      <c r="D3438" t="s">
        <v>129</v>
      </c>
      <c r="E3438">
        <v>1</v>
      </c>
      <c r="G3438" t="s">
        <v>130</v>
      </c>
      <c r="I3438" t="s">
        <v>125</v>
      </c>
      <c r="Z3438" t="str">
        <f>IFERROR(MID(AA3438,FIND("-",H3438,1)+1,20),_xlfn.IFNA(VLOOKUP(F3438&amp;"-"&amp;AA3438,Ref_Kontak!$A:$E,4,FALSE),Ref_Kontak!$H$2))</f>
        <v>628999007703</v>
      </c>
      <c r="AA3438" t="str">
        <f t="shared" si="530"/>
        <v/>
      </c>
      <c r="AB3438" t="str">
        <f t="shared" si="531"/>
        <v/>
      </c>
      <c r="AC3438" t="str">
        <f t="shared" si="532"/>
        <v>628999007703</v>
      </c>
      <c r="AD3438" t="str">
        <f t="shared" si="533"/>
        <v>Halo+,+Visual+AI+5S+mendeteksi+Violation%3A+METALDET1-LINE+8</v>
      </c>
      <c r="AE3438" t="str">
        <f t="shared" si="534"/>
        <v>https://web.whatsapp.com/send/?phone=628999007703&amp;text=Halo+,+Visual+AI+5S+mendeteksi+Violation%3A+METALDET1-LINE+8&amp;type=phone_number&amp;app_absent=0</v>
      </c>
      <c r="AF3438" t="b">
        <f>IF(ISNA(VLOOKUP(D3438&amp;"-"&amp;AB3438, Ref_Kontak!$A:$E, 4, FALSE)), FALSE, TRUE)</f>
        <v>0</v>
      </c>
      <c r="AG3438" t="str">
        <f>_xlfn.IFNA(VLOOKUP(Z3438,Ref_Kontak!H:H,1,FALSE),"FALSE")</f>
        <v>628999007703</v>
      </c>
      <c r="AH3438" t="str">
        <f t="shared" si="535"/>
        <v>METALDET1-LINE 8</v>
      </c>
      <c r="AI3438">
        <f>IF(I3438="violation",COUNTIF($AH$1:AH3438,AH3438),0)</f>
        <v>1384</v>
      </c>
      <c r="AJ3438" t="str">
        <f t="shared" si="536"/>
        <v>violation-METALDET1</v>
      </c>
      <c r="AK3438">
        <f>IF(I3438="violation",COUNTIF($AJ$1:AJ3438,AJ3438),FALSE)</f>
        <v>2953</v>
      </c>
      <c r="AL3438">
        <f t="shared" si="537"/>
        <v>0</v>
      </c>
      <c r="AM3438">
        <f t="shared" si="538"/>
        <v>3</v>
      </c>
      <c r="AN3438" t="str">
        <f t="shared" si="539"/>
        <v>ALERT! 3 Violation founded @METALDET1</v>
      </c>
    </row>
    <row r="3439" spans="1:40">
      <c r="A3439" t="s">
        <v>120</v>
      </c>
      <c r="B3439" t="s">
        <v>121</v>
      </c>
      <c r="C3439" t="s">
        <v>1722</v>
      </c>
      <c r="D3439" t="s">
        <v>589</v>
      </c>
      <c r="E3439">
        <v>1</v>
      </c>
      <c r="G3439" t="s">
        <v>130</v>
      </c>
      <c r="I3439" t="s">
        <v>125</v>
      </c>
      <c r="Z3439" t="str">
        <f>IFERROR(MID(AA3439,FIND("-",H3439,1)+1,20),_xlfn.IFNA(VLOOKUP(F3439&amp;"-"&amp;AA3439,Ref_Kontak!$A:$E,4,FALSE),Ref_Kontak!$H$2))</f>
        <v>628999007703</v>
      </c>
      <c r="AA3439" t="str">
        <f t="shared" si="530"/>
        <v/>
      </c>
      <c r="AB3439" t="str">
        <f t="shared" si="531"/>
        <v/>
      </c>
      <c r="AC3439" t="str">
        <f t="shared" si="532"/>
        <v>628999007703</v>
      </c>
      <c r="AD3439" t="str">
        <f t="shared" si="533"/>
        <v>Halo+,+Visual+AI+5S+mendeteksi+Violation%3A+METALDET1-LINE+13</v>
      </c>
      <c r="AE3439" t="str">
        <f t="shared" si="534"/>
        <v>https://web.whatsapp.com/send/?phone=628999007703&amp;text=Halo+,+Visual+AI+5S+mendeteksi+Violation%3A+METALDET1-LINE+13&amp;type=phone_number&amp;app_absent=0</v>
      </c>
      <c r="AF3439" t="b">
        <f>IF(ISNA(VLOOKUP(D3439&amp;"-"&amp;AB3439, Ref_Kontak!$A:$E, 4, FALSE)), FALSE, TRUE)</f>
        <v>0</v>
      </c>
      <c r="AG3439" t="str">
        <f>_xlfn.IFNA(VLOOKUP(Z3439,Ref_Kontak!H:H,1,FALSE),"FALSE")</f>
        <v>628999007703</v>
      </c>
      <c r="AH3439" t="str">
        <f t="shared" si="535"/>
        <v>METALDET1-LINE 13</v>
      </c>
      <c r="AI3439">
        <f>IF(I3439="violation",COUNTIF($AH$1:AH3439,AH3439),0)</f>
        <v>1192</v>
      </c>
      <c r="AJ3439" t="str">
        <f t="shared" si="536"/>
        <v>violation-METALDET1</v>
      </c>
      <c r="AK3439">
        <f>IF(I3439="violation",COUNTIF($AJ$1:AJ3439,AJ3439),FALSE)</f>
        <v>2954</v>
      </c>
      <c r="AL3439">
        <f t="shared" si="537"/>
        <v>0</v>
      </c>
      <c r="AM3439">
        <f t="shared" si="538"/>
        <v>3</v>
      </c>
      <c r="AN3439" t="str">
        <f t="shared" si="539"/>
        <v>ALERT! 3 Violation founded @METALDET1</v>
      </c>
    </row>
    <row r="3440" spans="1:40">
      <c r="A3440" t="s">
        <v>120</v>
      </c>
      <c r="B3440" t="s">
        <v>121</v>
      </c>
      <c r="C3440" t="s">
        <v>1722</v>
      </c>
      <c r="D3440" t="s">
        <v>52</v>
      </c>
      <c r="E3440">
        <v>1</v>
      </c>
      <c r="G3440" t="s">
        <v>130</v>
      </c>
      <c r="I3440" t="s">
        <v>125</v>
      </c>
      <c r="Z3440" t="str">
        <f>IFERROR(MID(AA3440,FIND("-",H3440,1)+1,20),_xlfn.IFNA(VLOOKUP(F3440&amp;"-"&amp;AA3440,Ref_Kontak!$A:$E,4,FALSE),Ref_Kontak!$H$2))</f>
        <v>628999007703</v>
      </c>
      <c r="AA3440" t="str">
        <f t="shared" si="530"/>
        <v/>
      </c>
      <c r="AB3440" t="str">
        <f t="shared" si="531"/>
        <v/>
      </c>
      <c r="AC3440" t="str">
        <f t="shared" si="532"/>
        <v>628999007703</v>
      </c>
      <c r="AD3440" t="str">
        <f t="shared" si="533"/>
        <v>Halo+,+Visual+AI+5S+mendeteksi+Violation%3A+METALDET1-LINE+14</v>
      </c>
      <c r="AE3440" t="str">
        <f t="shared" si="534"/>
        <v>https://web.whatsapp.com/send/?phone=628999007703&amp;text=Halo+,+Visual+AI+5S+mendeteksi+Violation%3A+METALDET1-LINE+14&amp;type=phone_number&amp;app_absent=0</v>
      </c>
      <c r="AF3440" t="b">
        <f>IF(ISNA(VLOOKUP(D3440&amp;"-"&amp;AB3440, Ref_Kontak!$A:$E, 4, FALSE)), FALSE, TRUE)</f>
        <v>0</v>
      </c>
      <c r="AG3440" t="str">
        <f>_xlfn.IFNA(VLOOKUP(Z3440,Ref_Kontak!H:H,1,FALSE),"FALSE")</f>
        <v>628999007703</v>
      </c>
      <c r="AH3440" t="str">
        <f t="shared" si="535"/>
        <v>METALDET1-LINE 14</v>
      </c>
      <c r="AI3440">
        <f>IF(I3440="violation",COUNTIF($AH$1:AH3440,AH3440),0)</f>
        <v>380</v>
      </c>
      <c r="AJ3440" t="str">
        <f t="shared" si="536"/>
        <v>violation-METALDET1</v>
      </c>
      <c r="AK3440">
        <f>IF(I3440="violation",COUNTIF($AJ$1:AJ3440,AJ3440),FALSE)</f>
        <v>2955</v>
      </c>
      <c r="AL3440">
        <f t="shared" si="537"/>
        <v>0</v>
      </c>
      <c r="AM3440">
        <f t="shared" si="538"/>
        <v>3</v>
      </c>
      <c r="AN3440" t="str">
        <f t="shared" si="539"/>
        <v>ALERT! 3 Violation founded @METALDET1</v>
      </c>
    </row>
    <row r="3441" spans="1:40">
      <c r="A3441" t="s">
        <v>120</v>
      </c>
      <c r="B3441" t="s">
        <v>121</v>
      </c>
      <c r="C3441" t="s">
        <v>1723</v>
      </c>
      <c r="D3441" t="s">
        <v>589</v>
      </c>
      <c r="E3441">
        <v>1</v>
      </c>
      <c r="G3441" t="s">
        <v>130</v>
      </c>
      <c r="I3441" t="s">
        <v>125</v>
      </c>
      <c r="Z3441" t="str">
        <f>IFERROR(MID(AA3441,FIND("-",H3441,1)+1,20),_xlfn.IFNA(VLOOKUP(F3441&amp;"-"&amp;AA3441,Ref_Kontak!$A:$E,4,FALSE),Ref_Kontak!$H$2))</f>
        <v>628999007703</v>
      </c>
      <c r="AA3441" t="str">
        <f t="shared" si="530"/>
        <v/>
      </c>
      <c r="AB3441" t="str">
        <f t="shared" si="531"/>
        <v/>
      </c>
      <c r="AC3441" t="str">
        <f t="shared" si="532"/>
        <v>628999007703</v>
      </c>
      <c r="AD3441" t="str">
        <f t="shared" si="533"/>
        <v>Halo+,+Visual+AI+5S+mendeteksi+Violation%3A+METALDET1-LINE+13</v>
      </c>
      <c r="AE3441" t="str">
        <f t="shared" si="534"/>
        <v>https://web.whatsapp.com/send/?phone=628999007703&amp;text=Halo+,+Visual+AI+5S+mendeteksi+Violation%3A+METALDET1-LINE+13&amp;type=phone_number&amp;app_absent=0</v>
      </c>
      <c r="AF3441" t="b">
        <f>IF(ISNA(VLOOKUP(D3441&amp;"-"&amp;AB3441, Ref_Kontak!$A:$E, 4, FALSE)), FALSE, TRUE)</f>
        <v>0</v>
      </c>
      <c r="AG3441" t="str">
        <f>_xlfn.IFNA(VLOOKUP(Z3441,Ref_Kontak!H:H,1,FALSE),"FALSE")</f>
        <v>628999007703</v>
      </c>
      <c r="AH3441" t="str">
        <f t="shared" si="535"/>
        <v>METALDET1-LINE 13</v>
      </c>
      <c r="AI3441">
        <f>IF(I3441="violation",COUNTIF($AH$1:AH3441,AH3441),0)</f>
        <v>1193</v>
      </c>
      <c r="AJ3441" t="str">
        <f t="shared" si="536"/>
        <v>violation-METALDET1</v>
      </c>
      <c r="AK3441">
        <f>IF(I3441="violation",COUNTIF($AJ$1:AJ3441,AJ3441),FALSE)</f>
        <v>2956</v>
      </c>
      <c r="AL3441">
        <f t="shared" si="537"/>
        <v>0</v>
      </c>
      <c r="AM3441">
        <f t="shared" si="538"/>
        <v>3</v>
      </c>
      <c r="AN3441" t="str">
        <f t="shared" si="539"/>
        <v>ALERT! 3 Violation founded @METALDET1</v>
      </c>
    </row>
    <row r="3442" spans="1:40">
      <c r="A3442" t="s">
        <v>120</v>
      </c>
      <c r="B3442" t="s">
        <v>121</v>
      </c>
      <c r="C3442" t="s">
        <v>1723</v>
      </c>
      <c r="D3442" t="s">
        <v>129</v>
      </c>
      <c r="E3442">
        <v>1</v>
      </c>
      <c r="G3442" t="s">
        <v>130</v>
      </c>
      <c r="I3442" t="s">
        <v>125</v>
      </c>
      <c r="Z3442" t="str">
        <f>IFERROR(MID(AA3442,FIND("-",H3442,1)+1,20),_xlfn.IFNA(VLOOKUP(F3442&amp;"-"&amp;AA3442,Ref_Kontak!$A:$E,4,FALSE),Ref_Kontak!$H$2))</f>
        <v>628999007703</v>
      </c>
      <c r="AA3442" t="str">
        <f t="shared" si="530"/>
        <v/>
      </c>
      <c r="AB3442" t="str">
        <f t="shared" si="531"/>
        <v/>
      </c>
      <c r="AC3442" t="str">
        <f t="shared" si="532"/>
        <v>628999007703</v>
      </c>
      <c r="AD3442" t="str">
        <f t="shared" si="533"/>
        <v>Halo+,+Visual+AI+5S+mendeteksi+Violation%3A+METALDET1-LINE+8</v>
      </c>
      <c r="AE3442" t="str">
        <f t="shared" si="534"/>
        <v>https://web.whatsapp.com/send/?phone=628999007703&amp;text=Halo+,+Visual+AI+5S+mendeteksi+Violation%3A+METALDET1-LINE+8&amp;type=phone_number&amp;app_absent=0</v>
      </c>
      <c r="AF3442" t="b">
        <f>IF(ISNA(VLOOKUP(D3442&amp;"-"&amp;AB3442, Ref_Kontak!$A:$E, 4, FALSE)), FALSE, TRUE)</f>
        <v>0</v>
      </c>
      <c r="AG3442" t="str">
        <f>_xlfn.IFNA(VLOOKUP(Z3442,Ref_Kontak!H:H,1,FALSE),"FALSE")</f>
        <v>628999007703</v>
      </c>
      <c r="AH3442" t="str">
        <f t="shared" si="535"/>
        <v>METALDET1-LINE 8</v>
      </c>
      <c r="AI3442">
        <f>IF(I3442="violation",COUNTIF($AH$1:AH3442,AH3442),0)</f>
        <v>1385</v>
      </c>
      <c r="AJ3442" t="str">
        <f t="shared" si="536"/>
        <v>violation-METALDET1</v>
      </c>
      <c r="AK3442">
        <f>IF(I3442="violation",COUNTIF($AJ$1:AJ3442,AJ3442),FALSE)</f>
        <v>2957</v>
      </c>
      <c r="AL3442">
        <f t="shared" si="537"/>
        <v>0</v>
      </c>
      <c r="AM3442">
        <f t="shared" si="538"/>
        <v>3</v>
      </c>
      <c r="AN3442" t="str">
        <f t="shared" si="539"/>
        <v>ALERT! 3 Violation founded @METALDET1</v>
      </c>
    </row>
    <row r="3443" spans="1:40">
      <c r="A3443" t="s">
        <v>120</v>
      </c>
      <c r="B3443" t="s">
        <v>121</v>
      </c>
      <c r="C3443" t="s">
        <v>1723</v>
      </c>
      <c r="D3443" t="s">
        <v>52</v>
      </c>
      <c r="E3443">
        <v>1</v>
      </c>
      <c r="G3443" t="s">
        <v>130</v>
      </c>
      <c r="I3443" t="s">
        <v>125</v>
      </c>
      <c r="Z3443" t="str">
        <f>IFERROR(MID(AA3443,FIND("-",H3443,1)+1,20),_xlfn.IFNA(VLOOKUP(F3443&amp;"-"&amp;AA3443,Ref_Kontak!$A:$E,4,FALSE),Ref_Kontak!$H$2))</f>
        <v>628999007703</v>
      </c>
      <c r="AA3443" t="str">
        <f t="shared" si="530"/>
        <v/>
      </c>
      <c r="AB3443" t="str">
        <f t="shared" si="531"/>
        <v/>
      </c>
      <c r="AC3443" t="str">
        <f t="shared" si="532"/>
        <v>628999007703</v>
      </c>
      <c r="AD3443" t="str">
        <f t="shared" si="533"/>
        <v>Halo+,+Visual+AI+5S+mendeteksi+Violation%3A+METALDET1-LINE+14</v>
      </c>
      <c r="AE3443" t="str">
        <f t="shared" si="534"/>
        <v>https://web.whatsapp.com/send/?phone=628999007703&amp;text=Halo+,+Visual+AI+5S+mendeteksi+Violation%3A+METALDET1-LINE+14&amp;type=phone_number&amp;app_absent=0</v>
      </c>
      <c r="AF3443" t="b">
        <f>IF(ISNA(VLOOKUP(D3443&amp;"-"&amp;AB3443, Ref_Kontak!$A:$E, 4, FALSE)), FALSE, TRUE)</f>
        <v>0</v>
      </c>
      <c r="AG3443" t="str">
        <f>_xlfn.IFNA(VLOOKUP(Z3443,Ref_Kontak!H:H,1,FALSE),"FALSE")</f>
        <v>628999007703</v>
      </c>
      <c r="AH3443" t="str">
        <f t="shared" si="535"/>
        <v>METALDET1-LINE 14</v>
      </c>
      <c r="AI3443">
        <f>IF(I3443="violation",COUNTIF($AH$1:AH3443,AH3443),0)</f>
        <v>381</v>
      </c>
      <c r="AJ3443" t="str">
        <f t="shared" si="536"/>
        <v>violation-METALDET1</v>
      </c>
      <c r="AK3443">
        <f>IF(I3443="violation",COUNTIF($AJ$1:AJ3443,AJ3443),FALSE)</f>
        <v>2958</v>
      </c>
      <c r="AL3443">
        <f t="shared" si="537"/>
        <v>0</v>
      </c>
      <c r="AM3443">
        <f t="shared" si="538"/>
        <v>3</v>
      </c>
      <c r="AN3443" t="str">
        <f t="shared" si="539"/>
        <v>ALERT! 3 Violation founded @METALDET1</v>
      </c>
    </row>
    <row r="3444" spans="1:40">
      <c r="A3444" t="s">
        <v>120</v>
      </c>
      <c r="B3444" t="s">
        <v>121</v>
      </c>
      <c r="C3444" t="s">
        <v>1723</v>
      </c>
      <c r="D3444" t="s">
        <v>589</v>
      </c>
      <c r="E3444">
        <v>1</v>
      </c>
      <c r="G3444" t="s">
        <v>130</v>
      </c>
      <c r="I3444" t="s">
        <v>125</v>
      </c>
      <c r="Z3444" t="str">
        <f>IFERROR(MID(AA3444,FIND("-",H3444,1)+1,20),_xlfn.IFNA(VLOOKUP(F3444&amp;"-"&amp;AA3444,Ref_Kontak!$A:$E,4,FALSE),Ref_Kontak!$H$2))</f>
        <v>628999007703</v>
      </c>
      <c r="AA3444" t="str">
        <f t="shared" si="530"/>
        <v/>
      </c>
      <c r="AB3444" t="str">
        <f t="shared" si="531"/>
        <v/>
      </c>
      <c r="AC3444" t="str">
        <f t="shared" si="532"/>
        <v>628999007703</v>
      </c>
      <c r="AD3444" t="str">
        <f t="shared" si="533"/>
        <v>Halo+,+Visual+AI+5S+mendeteksi+Violation%3A+METALDET1-LINE+13</v>
      </c>
      <c r="AE3444" t="str">
        <f t="shared" si="534"/>
        <v>https://web.whatsapp.com/send/?phone=628999007703&amp;text=Halo+,+Visual+AI+5S+mendeteksi+Violation%3A+METALDET1-LINE+13&amp;type=phone_number&amp;app_absent=0</v>
      </c>
      <c r="AF3444" t="b">
        <f>IF(ISNA(VLOOKUP(D3444&amp;"-"&amp;AB3444, Ref_Kontak!$A:$E, 4, FALSE)), FALSE, TRUE)</f>
        <v>0</v>
      </c>
      <c r="AG3444" t="str">
        <f>_xlfn.IFNA(VLOOKUP(Z3444,Ref_Kontak!H:H,1,FALSE),"FALSE")</f>
        <v>628999007703</v>
      </c>
      <c r="AH3444" t="str">
        <f t="shared" si="535"/>
        <v>METALDET1-LINE 13</v>
      </c>
      <c r="AI3444">
        <f>IF(I3444="violation",COUNTIF($AH$1:AH3444,AH3444),0)</f>
        <v>1194</v>
      </c>
      <c r="AJ3444" t="str">
        <f t="shared" si="536"/>
        <v>violation-METALDET1</v>
      </c>
      <c r="AK3444">
        <f>IF(I3444="violation",COUNTIF($AJ$1:AJ3444,AJ3444),FALSE)</f>
        <v>2959</v>
      </c>
      <c r="AL3444">
        <f t="shared" si="537"/>
        <v>0</v>
      </c>
      <c r="AM3444">
        <f t="shared" si="538"/>
        <v>3</v>
      </c>
      <c r="AN3444" t="str">
        <f t="shared" si="539"/>
        <v>ALERT! 3 Violation founded @METALDET1</v>
      </c>
    </row>
    <row r="3445" spans="1:40">
      <c r="A3445" t="s">
        <v>120</v>
      </c>
      <c r="B3445" t="s">
        <v>121</v>
      </c>
      <c r="C3445" t="s">
        <v>1723</v>
      </c>
      <c r="D3445" t="s">
        <v>52</v>
      </c>
      <c r="E3445">
        <v>1</v>
      </c>
      <c r="G3445" t="s">
        <v>130</v>
      </c>
      <c r="I3445" t="s">
        <v>125</v>
      </c>
      <c r="Z3445" t="str">
        <f>IFERROR(MID(AA3445,FIND("-",H3445,1)+1,20),_xlfn.IFNA(VLOOKUP(F3445&amp;"-"&amp;AA3445,Ref_Kontak!$A:$E,4,FALSE),Ref_Kontak!$H$2))</f>
        <v>628999007703</v>
      </c>
      <c r="AA3445" t="str">
        <f t="shared" si="530"/>
        <v/>
      </c>
      <c r="AB3445" t="str">
        <f t="shared" si="531"/>
        <v/>
      </c>
      <c r="AC3445" t="str">
        <f t="shared" si="532"/>
        <v>628999007703</v>
      </c>
      <c r="AD3445" t="str">
        <f t="shared" si="533"/>
        <v>Halo+,+Visual+AI+5S+mendeteksi+Violation%3A+METALDET1-LINE+14</v>
      </c>
      <c r="AE3445" t="str">
        <f t="shared" si="534"/>
        <v>https://web.whatsapp.com/send/?phone=628999007703&amp;text=Halo+,+Visual+AI+5S+mendeteksi+Violation%3A+METALDET1-LINE+14&amp;type=phone_number&amp;app_absent=0</v>
      </c>
      <c r="AF3445" t="b">
        <f>IF(ISNA(VLOOKUP(D3445&amp;"-"&amp;AB3445, Ref_Kontak!$A:$E, 4, FALSE)), FALSE, TRUE)</f>
        <v>0</v>
      </c>
      <c r="AG3445" t="str">
        <f>_xlfn.IFNA(VLOOKUP(Z3445,Ref_Kontak!H:H,1,FALSE),"FALSE")</f>
        <v>628999007703</v>
      </c>
      <c r="AH3445" t="str">
        <f t="shared" si="535"/>
        <v>METALDET1-LINE 14</v>
      </c>
      <c r="AI3445">
        <f>IF(I3445="violation",COUNTIF($AH$1:AH3445,AH3445),0)</f>
        <v>382</v>
      </c>
      <c r="AJ3445" t="str">
        <f t="shared" si="536"/>
        <v>violation-METALDET1</v>
      </c>
      <c r="AK3445">
        <f>IF(I3445="violation",COUNTIF($AJ$1:AJ3445,AJ3445),FALSE)</f>
        <v>2960</v>
      </c>
      <c r="AL3445">
        <f t="shared" si="537"/>
        <v>0</v>
      </c>
      <c r="AM3445">
        <f t="shared" si="538"/>
        <v>3</v>
      </c>
      <c r="AN3445" t="str">
        <f t="shared" si="539"/>
        <v>ALERT! 3 Violation founded @METALDET1</v>
      </c>
    </row>
    <row r="3446" spans="1:40">
      <c r="A3446" t="s">
        <v>120</v>
      </c>
      <c r="B3446" t="s">
        <v>121</v>
      </c>
      <c r="C3446" t="s">
        <v>1724</v>
      </c>
      <c r="D3446" t="s">
        <v>129</v>
      </c>
      <c r="E3446">
        <v>1</v>
      </c>
      <c r="G3446" t="s">
        <v>130</v>
      </c>
      <c r="I3446" t="s">
        <v>125</v>
      </c>
      <c r="Z3446" t="str">
        <f>IFERROR(MID(AA3446,FIND("-",H3446,1)+1,20),_xlfn.IFNA(VLOOKUP(F3446&amp;"-"&amp;AA3446,Ref_Kontak!$A:$E,4,FALSE),Ref_Kontak!$H$2))</f>
        <v>628999007703</v>
      </c>
      <c r="AA3446" t="str">
        <f t="shared" si="530"/>
        <v/>
      </c>
      <c r="AB3446" t="str">
        <f t="shared" si="531"/>
        <v/>
      </c>
      <c r="AC3446" t="str">
        <f t="shared" si="532"/>
        <v>628999007703</v>
      </c>
      <c r="AD3446" t="str">
        <f t="shared" si="533"/>
        <v>Halo+,+Visual+AI+5S+mendeteksi+Violation%3A+METALDET1-LINE+8</v>
      </c>
      <c r="AE3446" t="str">
        <f t="shared" si="534"/>
        <v>https://web.whatsapp.com/send/?phone=628999007703&amp;text=Halo+,+Visual+AI+5S+mendeteksi+Violation%3A+METALDET1-LINE+8&amp;type=phone_number&amp;app_absent=0</v>
      </c>
      <c r="AF3446" t="b">
        <f>IF(ISNA(VLOOKUP(D3446&amp;"-"&amp;AB3446, Ref_Kontak!$A:$E, 4, FALSE)), FALSE, TRUE)</f>
        <v>0</v>
      </c>
      <c r="AG3446" t="str">
        <f>_xlfn.IFNA(VLOOKUP(Z3446,Ref_Kontak!H:H,1,FALSE),"FALSE")</f>
        <v>628999007703</v>
      </c>
      <c r="AH3446" t="str">
        <f t="shared" si="535"/>
        <v>METALDET1-LINE 8</v>
      </c>
      <c r="AI3446">
        <f>IF(I3446="violation",COUNTIF($AH$1:AH3446,AH3446),0)</f>
        <v>1386</v>
      </c>
      <c r="AJ3446" t="str">
        <f t="shared" si="536"/>
        <v>violation-METALDET1</v>
      </c>
      <c r="AK3446">
        <f>IF(I3446="violation",COUNTIF($AJ$1:AJ3446,AJ3446),FALSE)</f>
        <v>2961</v>
      </c>
      <c r="AL3446">
        <f t="shared" si="537"/>
        <v>0</v>
      </c>
      <c r="AM3446">
        <f t="shared" si="538"/>
        <v>3</v>
      </c>
      <c r="AN3446" t="str">
        <f t="shared" si="539"/>
        <v>ALERT! 3 Violation founded @METALDET1</v>
      </c>
    </row>
    <row r="3447" spans="1:40">
      <c r="A3447" t="s">
        <v>120</v>
      </c>
      <c r="B3447" t="s">
        <v>121</v>
      </c>
      <c r="C3447" t="s">
        <v>1725</v>
      </c>
      <c r="D3447" t="s">
        <v>589</v>
      </c>
      <c r="E3447">
        <v>1</v>
      </c>
      <c r="G3447" t="s">
        <v>130</v>
      </c>
      <c r="I3447" t="s">
        <v>125</v>
      </c>
      <c r="Z3447" t="str">
        <f>IFERROR(MID(AA3447,FIND("-",H3447,1)+1,20),_xlfn.IFNA(VLOOKUP(F3447&amp;"-"&amp;AA3447,Ref_Kontak!$A:$E,4,FALSE),Ref_Kontak!$H$2))</f>
        <v>628999007703</v>
      </c>
      <c r="AA3447" t="str">
        <f t="shared" si="530"/>
        <v/>
      </c>
      <c r="AB3447" t="str">
        <f t="shared" si="531"/>
        <v/>
      </c>
      <c r="AC3447" t="str">
        <f t="shared" si="532"/>
        <v>628999007703</v>
      </c>
      <c r="AD3447" t="str">
        <f t="shared" si="533"/>
        <v>Halo+,+Visual+AI+5S+mendeteksi+Violation%3A+METALDET1-LINE+13</v>
      </c>
      <c r="AE3447" t="str">
        <f t="shared" si="534"/>
        <v>https://web.whatsapp.com/send/?phone=628999007703&amp;text=Halo+,+Visual+AI+5S+mendeteksi+Violation%3A+METALDET1-LINE+13&amp;type=phone_number&amp;app_absent=0</v>
      </c>
      <c r="AF3447" t="b">
        <f>IF(ISNA(VLOOKUP(D3447&amp;"-"&amp;AB3447, Ref_Kontak!$A:$E, 4, FALSE)), FALSE, TRUE)</f>
        <v>0</v>
      </c>
      <c r="AG3447" t="str">
        <f>_xlfn.IFNA(VLOOKUP(Z3447,Ref_Kontak!H:H,1,FALSE),"FALSE")</f>
        <v>628999007703</v>
      </c>
      <c r="AH3447" t="str">
        <f t="shared" si="535"/>
        <v>METALDET1-LINE 13</v>
      </c>
      <c r="AI3447">
        <f>IF(I3447="violation",COUNTIF($AH$1:AH3447,AH3447),0)</f>
        <v>1195</v>
      </c>
      <c r="AJ3447" t="str">
        <f t="shared" si="536"/>
        <v>violation-METALDET1</v>
      </c>
      <c r="AK3447">
        <f>IF(I3447="violation",COUNTIF($AJ$1:AJ3447,AJ3447),FALSE)</f>
        <v>2962</v>
      </c>
      <c r="AL3447">
        <f t="shared" si="537"/>
        <v>0</v>
      </c>
      <c r="AM3447">
        <f t="shared" si="538"/>
        <v>3</v>
      </c>
      <c r="AN3447" t="str">
        <f t="shared" si="539"/>
        <v>ALERT! 3 Violation founded @METALDET1</v>
      </c>
    </row>
    <row r="3448" spans="1:40">
      <c r="A3448" t="s">
        <v>120</v>
      </c>
      <c r="B3448" t="s">
        <v>121</v>
      </c>
      <c r="C3448" t="s">
        <v>1725</v>
      </c>
      <c r="D3448" t="s">
        <v>129</v>
      </c>
      <c r="E3448">
        <v>1</v>
      </c>
      <c r="G3448" t="s">
        <v>130</v>
      </c>
      <c r="I3448" t="s">
        <v>125</v>
      </c>
      <c r="Z3448" t="str">
        <f>IFERROR(MID(AA3448,FIND("-",H3448,1)+1,20),_xlfn.IFNA(VLOOKUP(F3448&amp;"-"&amp;AA3448,Ref_Kontak!$A:$E,4,FALSE),Ref_Kontak!$H$2))</f>
        <v>628999007703</v>
      </c>
      <c r="AA3448" t="str">
        <f t="shared" si="530"/>
        <v/>
      </c>
      <c r="AB3448" t="str">
        <f t="shared" si="531"/>
        <v/>
      </c>
      <c r="AC3448" t="str">
        <f t="shared" si="532"/>
        <v>628999007703</v>
      </c>
      <c r="AD3448" t="str">
        <f t="shared" si="533"/>
        <v>Halo+,+Visual+AI+5S+mendeteksi+Violation%3A+METALDET1-LINE+8</v>
      </c>
      <c r="AE3448" t="str">
        <f t="shared" si="534"/>
        <v>https://web.whatsapp.com/send/?phone=628999007703&amp;text=Halo+,+Visual+AI+5S+mendeteksi+Violation%3A+METALDET1-LINE+8&amp;type=phone_number&amp;app_absent=0</v>
      </c>
      <c r="AF3448" t="b">
        <f>IF(ISNA(VLOOKUP(D3448&amp;"-"&amp;AB3448, Ref_Kontak!$A:$E, 4, FALSE)), FALSE, TRUE)</f>
        <v>0</v>
      </c>
      <c r="AG3448" t="str">
        <f>_xlfn.IFNA(VLOOKUP(Z3448,Ref_Kontak!H:H,1,FALSE),"FALSE")</f>
        <v>628999007703</v>
      </c>
      <c r="AH3448" t="str">
        <f t="shared" si="535"/>
        <v>METALDET1-LINE 8</v>
      </c>
      <c r="AI3448">
        <f>IF(I3448="violation",COUNTIF($AH$1:AH3448,AH3448),0)</f>
        <v>1387</v>
      </c>
      <c r="AJ3448" t="str">
        <f t="shared" si="536"/>
        <v>violation-METALDET1</v>
      </c>
      <c r="AK3448">
        <f>IF(I3448="violation",COUNTIF($AJ$1:AJ3448,AJ3448),FALSE)</f>
        <v>2963</v>
      </c>
      <c r="AL3448">
        <f t="shared" si="537"/>
        <v>0</v>
      </c>
      <c r="AM3448">
        <f t="shared" si="538"/>
        <v>3</v>
      </c>
      <c r="AN3448" t="str">
        <f t="shared" si="539"/>
        <v>ALERT! 3 Violation founded @METALDET1</v>
      </c>
    </row>
    <row r="3449" spans="1:40">
      <c r="A3449" t="s">
        <v>120</v>
      </c>
      <c r="B3449" t="s">
        <v>121</v>
      </c>
      <c r="C3449" t="s">
        <v>1725</v>
      </c>
      <c r="D3449" t="s">
        <v>52</v>
      </c>
      <c r="E3449">
        <v>1</v>
      </c>
      <c r="G3449" t="s">
        <v>130</v>
      </c>
      <c r="I3449" t="s">
        <v>125</v>
      </c>
      <c r="Z3449" t="str">
        <f>IFERROR(MID(AA3449,FIND("-",H3449,1)+1,20),_xlfn.IFNA(VLOOKUP(F3449&amp;"-"&amp;AA3449,Ref_Kontak!$A:$E,4,FALSE),Ref_Kontak!$H$2))</f>
        <v>628999007703</v>
      </c>
      <c r="AA3449" t="str">
        <f t="shared" si="530"/>
        <v/>
      </c>
      <c r="AB3449" t="str">
        <f t="shared" si="531"/>
        <v/>
      </c>
      <c r="AC3449" t="str">
        <f t="shared" si="532"/>
        <v>628999007703</v>
      </c>
      <c r="AD3449" t="str">
        <f t="shared" si="533"/>
        <v>Halo+,+Visual+AI+5S+mendeteksi+Violation%3A+METALDET1-LINE+14</v>
      </c>
      <c r="AE3449" t="str">
        <f t="shared" si="534"/>
        <v>https://web.whatsapp.com/send/?phone=628999007703&amp;text=Halo+,+Visual+AI+5S+mendeteksi+Violation%3A+METALDET1-LINE+14&amp;type=phone_number&amp;app_absent=0</v>
      </c>
      <c r="AF3449" t="b">
        <f>IF(ISNA(VLOOKUP(D3449&amp;"-"&amp;AB3449, Ref_Kontak!$A:$E, 4, FALSE)), FALSE, TRUE)</f>
        <v>0</v>
      </c>
      <c r="AG3449" t="str">
        <f>_xlfn.IFNA(VLOOKUP(Z3449,Ref_Kontak!H:H,1,FALSE),"FALSE")</f>
        <v>628999007703</v>
      </c>
      <c r="AH3449" t="str">
        <f t="shared" si="535"/>
        <v>METALDET1-LINE 14</v>
      </c>
      <c r="AI3449">
        <f>IF(I3449="violation",COUNTIF($AH$1:AH3449,AH3449),0)</f>
        <v>383</v>
      </c>
      <c r="AJ3449" t="str">
        <f t="shared" si="536"/>
        <v>violation-METALDET1</v>
      </c>
      <c r="AK3449">
        <f>IF(I3449="violation",COUNTIF($AJ$1:AJ3449,AJ3449),FALSE)</f>
        <v>2964</v>
      </c>
      <c r="AL3449">
        <f t="shared" si="537"/>
        <v>0</v>
      </c>
      <c r="AM3449">
        <f t="shared" si="538"/>
        <v>3</v>
      </c>
      <c r="AN3449" t="str">
        <f t="shared" si="539"/>
        <v>ALERT! 3 Violation founded @METALDET1</v>
      </c>
    </row>
    <row r="3450" spans="1:40">
      <c r="A3450" t="s">
        <v>120</v>
      </c>
      <c r="B3450" t="s">
        <v>121</v>
      </c>
      <c r="C3450" t="s">
        <v>1725</v>
      </c>
      <c r="D3450" t="s">
        <v>589</v>
      </c>
      <c r="E3450">
        <v>1</v>
      </c>
      <c r="G3450" t="s">
        <v>130</v>
      </c>
      <c r="I3450" t="s">
        <v>125</v>
      </c>
      <c r="Z3450" t="str">
        <f>IFERROR(MID(AA3450,FIND("-",H3450,1)+1,20),_xlfn.IFNA(VLOOKUP(F3450&amp;"-"&amp;AA3450,Ref_Kontak!$A:$E,4,FALSE),Ref_Kontak!$H$2))</f>
        <v>628999007703</v>
      </c>
      <c r="AA3450" t="str">
        <f t="shared" si="530"/>
        <v/>
      </c>
      <c r="AB3450" t="str">
        <f t="shared" si="531"/>
        <v/>
      </c>
      <c r="AC3450" t="str">
        <f t="shared" si="532"/>
        <v>628999007703</v>
      </c>
      <c r="AD3450" t="str">
        <f t="shared" si="533"/>
        <v>Halo+,+Visual+AI+5S+mendeteksi+Violation%3A+METALDET1-LINE+13</v>
      </c>
      <c r="AE3450" t="str">
        <f t="shared" si="534"/>
        <v>https://web.whatsapp.com/send/?phone=628999007703&amp;text=Halo+,+Visual+AI+5S+mendeteksi+Violation%3A+METALDET1-LINE+13&amp;type=phone_number&amp;app_absent=0</v>
      </c>
      <c r="AF3450" t="b">
        <f>IF(ISNA(VLOOKUP(D3450&amp;"-"&amp;AB3450, Ref_Kontak!$A:$E, 4, FALSE)), FALSE, TRUE)</f>
        <v>0</v>
      </c>
      <c r="AG3450" t="str">
        <f>_xlfn.IFNA(VLOOKUP(Z3450,Ref_Kontak!H:H,1,FALSE),"FALSE")</f>
        <v>628999007703</v>
      </c>
      <c r="AH3450" t="str">
        <f t="shared" si="535"/>
        <v>METALDET1-LINE 13</v>
      </c>
      <c r="AI3450">
        <f>IF(I3450="violation",COUNTIF($AH$1:AH3450,AH3450),0)</f>
        <v>1196</v>
      </c>
      <c r="AJ3450" t="str">
        <f t="shared" si="536"/>
        <v>violation-METALDET1</v>
      </c>
      <c r="AK3450">
        <f>IF(I3450="violation",COUNTIF($AJ$1:AJ3450,AJ3450),FALSE)</f>
        <v>2965</v>
      </c>
      <c r="AL3450">
        <f t="shared" si="537"/>
        <v>0</v>
      </c>
      <c r="AM3450">
        <f t="shared" si="538"/>
        <v>3</v>
      </c>
      <c r="AN3450" t="str">
        <f t="shared" si="539"/>
        <v>ALERT! 3 Violation founded @METALDET1</v>
      </c>
    </row>
    <row r="3451" spans="1:40">
      <c r="A3451" t="s">
        <v>120</v>
      </c>
      <c r="B3451" t="s">
        <v>121</v>
      </c>
      <c r="C3451" t="s">
        <v>1725</v>
      </c>
      <c r="D3451" t="s">
        <v>52</v>
      </c>
      <c r="E3451">
        <v>1</v>
      </c>
      <c r="G3451" t="s">
        <v>130</v>
      </c>
      <c r="I3451" t="s">
        <v>125</v>
      </c>
      <c r="Z3451" t="str">
        <f>IFERROR(MID(AA3451,FIND("-",H3451,1)+1,20),_xlfn.IFNA(VLOOKUP(F3451&amp;"-"&amp;AA3451,Ref_Kontak!$A:$E,4,FALSE),Ref_Kontak!$H$2))</f>
        <v>628999007703</v>
      </c>
      <c r="AA3451" t="str">
        <f t="shared" si="530"/>
        <v/>
      </c>
      <c r="AB3451" t="str">
        <f t="shared" si="531"/>
        <v/>
      </c>
      <c r="AC3451" t="str">
        <f t="shared" si="532"/>
        <v>628999007703</v>
      </c>
      <c r="AD3451" t="str">
        <f t="shared" si="533"/>
        <v>Halo+,+Visual+AI+5S+mendeteksi+Violation%3A+METALDET1-LINE+14</v>
      </c>
      <c r="AE3451" t="str">
        <f t="shared" si="534"/>
        <v>https://web.whatsapp.com/send/?phone=628999007703&amp;text=Halo+,+Visual+AI+5S+mendeteksi+Violation%3A+METALDET1-LINE+14&amp;type=phone_number&amp;app_absent=0</v>
      </c>
      <c r="AF3451" t="b">
        <f>IF(ISNA(VLOOKUP(D3451&amp;"-"&amp;AB3451, Ref_Kontak!$A:$E, 4, FALSE)), FALSE, TRUE)</f>
        <v>0</v>
      </c>
      <c r="AG3451" t="str">
        <f>_xlfn.IFNA(VLOOKUP(Z3451,Ref_Kontak!H:H,1,FALSE),"FALSE")</f>
        <v>628999007703</v>
      </c>
      <c r="AH3451" t="str">
        <f t="shared" si="535"/>
        <v>METALDET1-LINE 14</v>
      </c>
      <c r="AI3451">
        <f>IF(I3451="violation",COUNTIF($AH$1:AH3451,AH3451),0)</f>
        <v>384</v>
      </c>
      <c r="AJ3451" t="str">
        <f t="shared" si="536"/>
        <v>violation-METALDET1</v>
      </c>
      <c r="AK3451">
        <f>IF(I3451="violation",COUNTIF($AJ$1:AJ3451,AJ3451),FALSE)</f>
        <v>2966</v>
      </c>
      <c r="AL3451">
        <f t="shared" si="537"/>
        <v>0</v>
      </c>
      <c r="AM3451">
        <f t="shared" si="538"/>
        <v>3</v>
      </c>
      <c r="AN3451" t="str">
        <f t="shared" si="539"/>
        <v>ALERT! 3 Violation founded @METALDET1</v>
      </c>
    </row>
    <row r="3452" spans="1:40">
      <c r="A3452" t="s">
        <v>120</v>
      </c>
      <c r="B3452" t="s">
        <v>121</v>
      </c>
      <c r="C3452" t="s">
        <v>1726</v>
      </c>
      <c r="D3452" t="s">
        <v>129</v>
      </c>
      <c r="E3452">
        <v>1</v>
      </c>
      <c r="G3452" t="s">
        <v>130</v>
      </c>
      <c r="I3452" t="s">
        <v>125</v>
      </c>
      <c r="Z3452" t="str">
        <f>IFERROR(MID(AA3452,FIND("-",H3452,1)+1,20),_xlfn.IFNA(VLOOKUP(F3452&amp;"-"&amp;AA3452,Ref_Kontak!$A:$E,4,FALSE),Ref_Kontak!$H$2))</f>
        <v>628999007703</v>
      </c>
      <c r="AA3452" t="str">
        <f t="shared" si="530"/>
        <v/>
      </c>
      <c r="AB3452" t="str">
        <f t="shared" si="531"/>
        <v/>
      </c>
      <c r="AC3452" t="str">
        <f t="shared" si="532"/>
        <v>628999007703</v>
      </c>
      <c r="AD3452" t="str">
        <f t="shared" si="533"/>
        <v>Halo+,+Visual+AI+5S+mendeteksi+Violation%3A+METALDET1-LINE+8</v>
      </c>
      <c r="AE3452" t="str">
        <f t="shared" si="534"/>
        <v>https://web.whatsapp.com/send/?phone=628999007703&amp;text=Halo+,+Visual+AI+5S+mendeteksi+Violation%3A+METALDET1-LINE+8&amp;type=phone_number&amp;app_absent=0</v>
      </c>
      <c r="AF3452" t="b">
        <f>IF(ISNA(VLOOKUP(D3452&amp;"-"&amp;AB3452, Ref_Kontak!$A:$E, 4, FALSE)), FALSE, TRUE)</f>
        <v>0</v>
      </c>
      <c r="AG3452" t="str">
        <f>_xlfn.IFNA(VLOOKUP(Z3452,Ref_Kontak!H:H,1,FALSE),"FALSE")</f>
        <v>628999007703</v>
      </c>
      <c r="AH3452" t="str">
        <f t="shared" si="535"/>
        <v>METALDET1-LINE 8</v>
      </c>
      <c r="AI3452">
        <f>IF(I3452="violation",COUNTIF($AH$1:AH3452,AH3452),0)</f>
        <v>1388</v>
      </c>
      <c r="AJ3452" t="str">
        <f t="shared" si="536"/>
        <v>violation-METALDET1</v>
      </c>
      <c r="AK3452">
        <f>IF(I3452="violation",COUNTIF($AJ$1:AJ3452,AJ3452),FALSE)</f>
        <v>2967</v>
      </c>
      <c r="AL3452">
        <f t="shared" si="537"/>
        <v>0</v>
      </c>
      <c r="AM3452">
        <f t="shared" si="538"/>
        <v>3</v>
      </c>
      <c r="AN3452" t="str">
        <f t="shared" si="539"/>
        <v>ALERT! 3 Violation founded @METALDET1</v>
      </c>
    </row>
    <row r="3453" spans="1:40">
      <c r="A3453" t="s">
        <v>120</v>
      </c>
      <c r="B3453" t="s">
        <v>121</v>
      </c>
      <c r="C3453" t="s">
        <v>1726</v>
      </c>
      <c r="D3453" t="s">
        <v>589</v>
      </c>
      <c r="E3453">
        <v>1</v>
      </c>
      <c r="G3453" t="s">
        <v>130</v>
      </c>
      <c r="I3453" t="s">
        <v>125</v>
      </c>
      <c r="Z3453" t="str">
        <f>IFERROR(MID(AA3453,FIND("-",H3453,1)+1,20),_xlfn.IFNA(VLOOKUP(F3453&amp;"-"&amp;AA3453,Ref_Kontak!$A:$E,4,FALSE),Ref_Kontak!$H$2))</f>
        <v>628999007703</v>
      </c>
      <c r="AA3453" t="str">
        <f t="shared" si="530"/>
        <v/>
      </c>
      <c r="AB3453" t="str">
        <f t="shared" si="531"/>
        <v/>
      </c>
      <c r="AC3453" t="str">
        <f t="shared" si="532"/>
        <v>628999007703</v>
      </c>
      <c r="AD3453" t="str">
        <f t="shared" si="533"/>
        <v>Halo+,+Visual+AI+5S+mendeteksi+Violation%3A+METALDET1-LINE+13</v>
      </c>
      <c r="AE3453" t="str">
        <f t="shared" si="534"/>
        <v>https://web.whatsapp.com/send/?phone=628999007703&amp;text=Halo+,+Visual+AI+5S+mendeteksi+Violation%3A+METALDET1-LINE+13&amp;type=phone_number&amp;app_absent=0</v>
      </c>
      <c r="AF3453" t="b">
        <f>IF(ISNA(VLOOKUP(D3453&amp;"-"&amp;AB3453, Ref_Kontak!$A:$E, 4, FALSE)), FALSE, TRUE)</f>
        <v>0</v>
      </c>
      <c r="AG3453" t="str">
        <f>_xlfn.IFNA(VLOOKUP(Z3453,Ref_Kontak!H:H,1,FALSE),"FALSE")</f>
        <v>628999007703</v>
      </c>
      <c r="AH3453" t="str">
        <f t="shared" si="535"/>
        <v>METALDET1-LINE 13</v>
      </c>
      <c r="AI3453">
        <f>IF(I3453="violation",COUNTIF($AH$1:AH3453,AH3453),0)</f>
        <v>1197</v>
      </c>
      <c r="AJ3453" t="str">
        <f t="shared" si="536"/>
        <v>violation-METALDET1</v>
      </c>
      <c r="AK3453">
        <f>IF(I3453="violation",COUNTIF($AJ$1:AJ3453,AJ3453),FALSE)</f>
        <v>2968</v>
      </c>
      <c r="AL3453">
        <f t="shared" si="537"/>
        <v>0</v>
      </c>
      <c r="AM3453">
        <f t="shared" si="538"/>
        <v>3</v>
      </c>
      <c r="AN3453" t="str">
        <f t="shared" si="539"/>
        <v>ALERT! 3 Violation founded @METALDET1</v>
      </c>
    </row>
    <row r="3454" spans="1:40">
      <c r="A3454" t="s">
        <v>120</v>
      </c>
      <c r="B3454" t="s">
        <v>121</v>
      </c>
      <c r="C3454" t="s">
        <v>1726</v>
      </c>
      <c r="D3454" t="s">
        <v>52</v>
      </c>
      <c r="E3454">
        <v>1</v>
      </c>
      <c r="G3454" t="s">
        <v>130</v>
      </c>
      <c r="I3454" t="s">
        <v>125</v>
      </c>
      <c r="Z3454" t="str">
        <f>IFERROR(MID(AA3454,FIND("-",H3454,1)+1,20),_xlfn.IFNA(VLOOKUP(F3454&amp;"-"&amp;AA3454,Ref_Kontak!$A:$E,4,FALSE),Ref_Kontak!$H$2))</f>
        <v>628999007703</v>
      </c>
      <c r="AA3454" t="str">
        <f t="shared" si="530"/>
        <v/>
      </c>
      <c r="AB3454" t="str">
        <f t="shared" si="531"/>
        <v/>
      </c>
      <c r="AC3454" t="str">
        <f t="shared" si="532"/>
        <v>628999007703</v>
      </c>
      <c r="AD3454" t="str">
        <f t="shared" si="533"/>
        <v>Halo+,+Visual+AI+5S+mendeteksi+Violation%3A+METALDET1-LINE+14</v>
      </c>
      <c r="AE3454" t="str">
        <f t="shared" si="534"/>
        <v>https://web.whatsapp.com/send/?phone=628999007703&amp;text=Halo+,+Visual+AI+5S+mendeteksi+Violation%3A+METALDET1-LINE+14&amp;type=phone_number&amp;app_absent=0</v>
      </c>
      <c r="AF3454" t="b">
        <f>IF(ISNA(VLOOKUP(D3454&amp;"-"&amp;AB3454, Ref_Kontak!$A:$E, 4, FALSE)), FALSE, TRUE)</f>
        <v>0</v>
      </c>
      <c r="AG3454" t="str">
        <f>_xlfn.IFNA(VLOOKUP(Z3454,Ref_Kontak!H:H,1,FALSE),"FALSE")</f>
        <v>628999007703</v>
      </c>
      <c r="AH3454" t="str">
        <f t="shared" si="535"/>
        <v>METALDET1-LINE 14</v>
      </c>
      <c r="AI3454">
        <f>IF(I3454="violation",COUNTIF($AH$1:AH3454,AH3454),0)</f>
        <v>385</v>
      </c>
      <c r="AJ3454" t="str">
        <f t="shared" si="536"/>
        <v>violation-METALDET1</v>
      </c>
      <c r="AK3454">
        <f>IF(I3454="violation",COUNTIF($AJ$1:AJ3454,AJ3454),FALSE)</f>
        <v>2969</v>
      </c>
      <c r="AL3454">
        <f t="shared" si="537"/>
        <v>0</v>
      </c>
      <c r="AM3454">
        <f t="shared" si="538"/>
        <v>3</v>
      </c>
      <c r="AN3454" t="str">
        <f t="shared" si="539"/>
        <v>ALERT! 3 Violation founded @METALDET1</v>
      </c>
    </row>
    <row r="3455" spans="1:40">
      <c r="A3455" t="s">
        <v>120</v>
      </c>
      <c r="B3455" t="s">
        <v>121</v>
      </c>
      <c r="C3455" t="s">
        <v>1727</v>
      </c>
      <c r="D3455" t="s">
        <v>129</v>
      </c>
      <c r="E3455">
        <v>1</v>
      </c>
      <c r="G3455" t="s">
        <v>130</v>
      </c>
      <c r="I3455" t="s">
        <v>125</v>
      </c>
      <c r="Z3455" t="str">
        <f>IFERROR(MID(AA3455,FIND("-",H3455,1)+1,20),_xlfn.IFNA(VLOOKUP(F3455&amp;"-"&amp;AA3455,Ref_Kontak!$A:$E,4,FALSE),Ref_Kontak!$H$2))</f>
        <v>628999007703</v>
      </c>
      <c r="AA3455" t="str">
        <f t="shared" si="530"/>
        <v/>
      </c>
      <c r="AB3455" t="str">
        <f t="shared" si="531"/>
        <v/>
      </c>
      <c r="AC3455" t="str">
        <f t="shared" si="532"/>
        <v>628999007703</v>
      </c>
      <c r="AD3455" t="str">
        <f t="shared" si="533"/>
        <v>Halo+,+Visual+AI+5S+mendeteksi+Violation%3A+METALDET1-LINE+8</v>
      </c>
      <c r="AE3455" t="str">
        <f t="shared" si="534"/>
        <v>https://web.whatsapp.com/send/?phone=628999007703&amp;text=Halo+,+Visual+AI+5S+mendeteksi+Violation%3A+METALDET1-LINE+8&amp;type=phone_number&amp;app_absent=0</v>
      </c>
      <c r="AF3455" t="b">
        <f>IF(ISNA(VLOOKUP(D3455&amp;"-"&amp;AB3455, Ref_Kontak!$A:$E, 4, FALSE)), FALSE, TRUE)</f>
        <v>0</v>
      </c>
      <c r="AG3455" t="str">
        <f>_xlfn.IFNA(VLOOKUP(Z3455,Ref_Kontak!H:H,1,FALSE),"FALSE")</f>
        <v>628999007703</v>
      </c>
      <c r="AH3455" t="str">
        <f t="shared" si="535"/>
        <v>METALDET1-LINE 8</v>
      </c>
      <c r="AI3455">
        <f>IF(I3455="violation",COUNTIF($AH$1:AH3455,AH3455),0)</f>
        <v>1389</v>
      </c>
      <c r="AJ3455" t="str">
        <f t="shared" si="536"/>
        <v>violation-METALDET1</v>
      </c>
      <c r="AK3455">
        <f>IF(I3455="violation",COUNTIF($AJ$1:AJ3455,AJ3455),FALSE)</f>
        <v>2970</v>
      </c>
      <c r="AL3455">
        <f t="shared" si="537"/>
        <v>0</v>
      </c>
      <c r="AM3455">
        <f t="shared" si="538"/>
        <v>3</v>
      </c>
      <c r="AN3455" t="str">
        <f t="shared" si="539"/>
        <v>ALERT! 3 Violation founded @METALDET1</v>
      </c>
    </row>
    <row r="3456" spans="1:40">
      <c r="A3456" t="s">
        <v>120</v>
      </c>
      <c r="B3456" t="s">
        <v>121</v>
      </c>
      <c r="C3456" t="s">
        <v>1728</v>
      </c>
      <c r="D3456" t="s">
        <v>589</v>
      </c>
      <c r="E3456">
        <v>1</v>
      </c>
      <c r="G3456" t="s">
        <v>130</v>
      </c>
      <c r="I3456" t="s">
        <v>125</v>
      </c>
      <c r="Z3456" t="str">
        <f>IFERROR(MID(AA3456,FIND("-",H3456,1)+1,20),_xlfn.IFNA(VLOOKUP(F3456&amp;"-"&amp;AA3456,Ref_Kontak!$A:$E,4,FALSE),Ref_Kontak!$H$2))</f>
        <v>628999007703</v>
      </c>
      <c r="AA3456" t="str">
        <f t="shared" si="530"/>
        <v/>
      </c>
      <c r="AB3456" t="str">
        <f t="shared" si="531"/>
        <v/>
      </c>
      <c r="AC3456" t="str">
        <f t="shared" si="532"/>
        <v>628999007703</v>
      </c>
      <c r="AD3456" t="str">
        <f t="shared" si="533"/>
        <v>Halo+,+Visual+AI+5S+mendeteksi+Violation%3A+METALDET1-LINE+13</v>
      </c>
      <c r="AE3456" t="str">
        <f t="shared" si="534"/>
        <v>https://web.whatsapp.com/send/?phone=628999007703&amp;text=Halo+,+Visual+AI+5S+mendeteksi+Violation%3A+METALDET1-LINE+13&amp;type=phone_number&amp;app_absent=0</v>
      </c>
      <c r="AF3456" t="b">
        <f>IF(ISNA(VLOOKUP(D3456&amp;"-"&amp;AB3456, Ref_Kontak!$A:$E, 4, FALSE)), FALSE, TRUE)</f>
        <v>0</v>
      </c>
      <c r="AG3456" t="str">
        <f>_xlfn.IFNA(VLOOKUP(Z3456,Ref_Kontak!H:H,1,FALSE),"FALSE")</f>
        <v>628999007703</v>
      </c>
      <c r="AH3456" t="str">
        <f t="shared" si="535"/>
        <v>METALDET1-LINE 13</v>
      </c>
      <c r="AI3456">
        <f>IF(I3456="violation",COUNTIF($AH$1:AH3456,AH3456),0)</f>
        <v>1198</v>
      </c>
      <c r="AJ3456" t="str">
        <f t="shared" si="536"/>
        <v>violation-METALDET1</v>
      </c>
      <c r="AK3456">
        <f>IF(I3456="violation",COUNTIF($AJ$1:AJ3456,AJ3456),FALSE)</f>
        <v>2971</v>
      </c>
      <c r="AL3456">
        <f t="shared" si="537"/>
        <v>0</v>
      </c>
      <c r="AM3456">
        <f t="shared" si="538"/>
        <v>3</v>
      </c>
      <c r="AN3456" t="str">
        <f t="shared" si="539"/>
        <v>ALERT! 3 Violation founded @METALDET1</v>
      </c>
    </row>
    <row r="3457" spans="1:40">
      <c r="A3457" t="s">
        <v>120</v>
      </c>
      <c r="B3457" t="s">
        <v>121</v>
      </c>
      <c r="C3457" t="s">
        <v>1728</v>
      </c>
      <c r="D3457" t="s">
        <v>129</v>
      </c>
      <c r="E3457">
        <v>1</v>
      </c>
      <c r="G3457" t="s">
        <v>130</v>
      </c>
      <c r="I3457" t="s">
        <v>125</v>
      </c>
      <c r="Z3457" t="str">
        <f>IFERROR(MID(AA3457,FIND("-",H3457,1)+1,20),_xlfn.IFNA(VLOOKUP(F3457&amp;"-"&amp;AA3457,Ref_Kontak!$A:$E,4,FALSE),Ref_Kontak!$H$2))</f>
        <v>628999007703</v>
      </c>
      <c r="AA3457" t="str">
        <f t="shared" si="530"/>
        <v/>
      </c>
      <c r="AB3457" t="str">
        <f t="shared" si="531"/>
        <v/>
      </c>
      <c r="AC3457" t="str">
        <f t="shared" si="532"/>
        <v>628999007703</v>
      </c>
      <c r="AD3457" t="str">
        <f t="shared" si="533"/>
        <v>Halo+,+Visual+AI+5S+mendeteksi+Violation%3A+METALDET1-LINE+8</v>
      </c>
      <c r="AE3457" t="str">
        <f t="shared" si="534"/>
        <v>https://web.whatsapp.com/send/?phone=628999007703&amp;text=Halo+,+Visual+AI+5S+mendeteksi+Violation%3A+METALDET1-LINE+8&amp;type=phone_number&amp;app_absent=0</v>
      </c>
      <c r="AF3457" t="b">
        <f>IF(ISNA(VLOOKUP(D3457&amp;"-"&amp;AB3457, Ref_Kontak!$A:$E, 4, FALSE)), FALSE, TRUE)</f>
        <v>0</v>
      </c>
      <c r="AG3457" t="str">
        <f>_xlfn.IFNA(VLOOKUP(Z3457,Ref_Kontak!H:H,1,FALSE),"FALSE")</f>
        <v>628999007703</v>
      </c>
      <c r="AH3457" t="str">
        <f t="shared" si="535"/>
        <v>METALDET1-LINE 8</v>
      </c>
      <c r="AI3457">
        <f>IF(I3457="violation",COUNTIF($AH$1:AH3457,AH3457),0)</f>
        <v>1390</v>
      </c>
      <c r="AJ3457" t="str">
        <f t="shared" si="536"/>
        <v>violation-METALDET1</v>
      </c>
      <c r="AK3457">
        <f>IF(I3457="violation",COUNTIF($AJ$1:AJ3457,AJ3457),FALSE)</f>
        <v>2972</v>
      </c>
      <c r="AL3457">
        <f t="shared" si="537"/>
        <v>0</v>
      </c>
      <c r="AM3457">
        <f t="shared" si="538"/>
        <v>3</v>
      </c>
      <c r="AN3457" t="str">
        <f t="shared" si="539"/>
        <v>ALERT! 3 Violation founded @METALDET1</v>
      </c>
    </row>
    <row r="3458" spans="1:40">
      <c r="A3458" t="s">
        <v>120</v>
      </c>
      <c r="B3458" t="s">
        <v>121</v>
      </c>
      <c r="C3458" t="s">
        <v>1728</v>
      </c>
      <c r="D3458" t="s">
        <v>52</v>
      </c>
      <c r="E3458">
        <v>1</v>
      </c>
      <c r="G3458" t="s">
        <v>130</v>
      </c>
      <c r="I3458" t="s">
        <v>125</v>
      </c>
      <c r="Z3458" t="str">
        <f>IFERROR(MID(AA3458,FIND("-",H3458,1)+1,20),_xlfn.IFNA(VLOOKUP(F3458&amp;"-"&amp;AA3458,Ref_Kontak!$A:$E,4,FALSE),Ref_Kontak!$H$2))</f>
        <v>628999007703</v>
      </c>
      <c r="AA3458" t="str">
        <f t="shared" ref="AA3458:AA3521" si="540">CLEAN(SUBSTITUTE(H3458," ",""))</f>
        <v/>
      </c>
      <c r="AB3458" t="str">
        <f t="shared" ref="AB3458:AB3521" si="541">IFERROR(LEFT(AA3458,FIND("-",H3458,1)-1),CLEAN(SUBSTITUTE(SUBSTITUTE(H3458," ",""),"-","")))</f>
        <v/>
      </c>
      <c r="AC3458" t="str">
        <f t="shared" ref="AC3458:AC3521" si="542">IF(LEFT(Z3458,1)="0","62"&amp; MID(Z3458,2,999),Z3458)</f>
        <v>628999007703</v>
      </c>
      <c r="AD3458" t="str">
        <f t="shared" ref="AD3458:AD3521" si="543">"Halo+"&amp;AB3458&amp;","&amp;"+Visual+AI+5S+mendeteksi+Violation%3A+"&amp;SUBSTITUTE(AH3458," ","+")</f>
        <v>Halo+,+Visual+AI+5S+mendeteksi+Violation%3A+METALDET1-LINE+14</v>
      </c>
      <c r="AE3458" t="str">
        <f t="shared" ref="AE3458:AE3521" si="544">"https://web.whatsapp.com/send/?phone="&amp;AC3458&amp;"&amp;text="&amp;AD3458&amp;"&amp;type=phone_number&amp;app_absent=0"</f>
        <v>https://web.whatsapp.com/send/?phone=628999007703&amp;text=Halo+,+Visual+AI+5S+mendeteksi+Violation%3A+METALDET1-LINE+14&amp;type=phone_number&amp;app_absent=0</v>
      </c>
      <c r="AF3458" t="b">
        <f>IF(ISNA(VLOOKUP(D3458&amp;"-"&amp;AB3458, Ref_Kontak!$A:$E, 4, FALSE)), FALSE, TRUE)</f>
        <v>0</v>
      </c>
      <c r="AG3458" t="str">
        <f>_xlfn.IFNA(VLOOKUP(Z3458,Ref_Kontak!H:H,1,FALSE),"FALSE")</f>
        <v>628999007703</v>
      </c>
      <c r="AH3458" t="str">
        <f t="shared" ref="AH3458:AH3521" si="545">G3458&amp;"-"&amp;D3458</f>
        <v>METALDET1-LINE 14</v>
      </c>
      <c r="AI3458">
        <f>IF(I3458="violation",COUNTIF($AH$1:AH3458,AH3458),0)</f>
        <v>386</v>
      </c>
      <c r="AJ3458" t="str">
        <f t="shared" si="536"/>
        <v>violation-METALDET1</v>
      </c>
      <c r="AK3458">
        <f>IF(I3458="violation",COUNTIF($AJ$1:AJ3458,AJ3458),FALSE)</f>
        <v>2973</v>
      </c>
      <c r="AL3458">
        <f t="shared" si="537"/>
        <v>0</v>
      </c>
      <c r="AM3458">
        <f t="shared" si="538"/>
        <v>3</v>
      </c>
      <c r="AN3458" t="str">
        <f t="shared" si="539"/>
        <v>ALERT! 3 Violation founded @METALDET1</v>
      </c>
    </row>
    <row r="3459" spans="1:40">
      <c r="A3459" t="s">
        <v>120</v>
      </c>
      <c r="B3459" t="s">
        <v>121</v>
      </c>
      <c r="C3459" t="s">
        <v>1728</v>
      </c>
      <c r="D3459" t="s">
        <v>589</v>
      </c>
      <c r="E3459">
        <v>1</v>
      </c>
      <c r="G3459" t="s">
        <v>130</v>
      </c>
      <c r="I3459" t="s">
        <v>125</v>
      </c>
      <c r="Z3459" t="str">
        <f>IFERROR(MID(AA3459,FIND("-",H3459,1)+1,20),_xlfn.IFNA(VLOOKUP(F3459&amp;"-"&amp;AA3459,Ref_Kontak!$A:$E,4,FALSE),Ref_Kontak!$H$2))</f>
        <v>628999007703</v>
      </c>
      <c r="AA3459" t="str">
        <f t="shared" si="540"/>
        <v/>
      </c>
      <c r="AB3459" t="str">
        <f t="shared" si="541"/>
        <v/>
      </c>
      <c r="AC3459" t="str">
        <f t="shared" si="542"/>
        <v>628999007703</v>
      </c>
      <c r="AD3459" t="str">
        <f t="shared" si="543"/>
        <v>Halo+,+Visual+AI+5S+mendeteksi+Violation%3A+METALDET1-LINE+13</v>
      </c>
      <c r="AE3459" t="str">
        <f t="shared" si="544"/>
        <v>https://web.whatsapp.com/send/?phone=628999007703&amp;text=Halo+,+Visual+AI+5S+mendeteksi+Violation%3A+METALDET1-LINE+13&amp;type=phone_number&amp;app_absent=0</v>
      </c>
      <c r="AF3459" t="b">
        <f>IF(ISNA(VLOOKUP(D3459&amp;"-"&amp;AB3459, Ref_Kontak!$A:$E, 4, FALSE)), FALSE, TRUE)</f>
        <v>0</v>
      </c>
      <c r="AG3459" t="str">
        <f>_xlfn.IFNA(VLOOKUP(Z3459,Ref_Kontak!H:H,1,FALSE),"FALSE")</f>
        <v>628999007703</v>
      </c>
      <c r="AH3459" t="str">
        <f t="shared" si="545"/>
        <v>METALDET1-LINE 13</v>
      </c>
      <c r="AI3459">
        <f>IF(I3459="violation",COUNTIF($AH$1:AH3459,AH3459),0)</f>
        <v>1199</v>
      </c>
      <c r="AJ3459" t="str">
        <f t="shared" ref="AJ3459:AJ3522" si="546">I3459&amp;"-"&amp;G3459</f>
        <v>violation-METALDET1</v>
      </c>
      <c r="AK3459">
        <f>IF(I3459="violation",COUNTIF($AJ$1:AJ3459,AJ3459),FALSE)</f>
        <v>2974</v>
      </c>
      <c r="AL3459">
        <f t="shared" ref="AL3459:AL3522" si="547">IF(AI3459=1,1,0)</f>
        <v>0</v>
      </c>
      <c r="AM3459">
        <f t="shared" ref="AM3459:AM3522" si="548">SUMIF($AJ$2:$AJ$5516,AJ3459,$AL$2:$AL$5516)</f>
        <v>3</v>
      </c>
      <c r="AN3459" t="str">
        <f t="shared" ref="AN3459:AN3522" si="549">"ALERT! " &amp;AM3459&amp; " Violation founded @"&amp;G3459</f>
        <v>ALERT! 3 Violation founded @METALDET1</v>
      </c>
    </row>
    <row r="3460" spans="1:40">
      <c r="A3460" t="s">
        <v>120</v>
      </c>
      <c r="B3460" t="s">
        <v>121</v>
      </c>
      <c r="C3460" t="s">
        <v>1728</v>
      </c>
      <c r="D3460" t="s">
        <v>52</v>
      </c>
      <c r="E3460">
        <v>1</v>
      </c>
      <c r="G3460" t="s">
        <v>130</v>
      </c>
      <c r="I3460" t="s">
        <v>125</v>
      </c>
      <c r="Z3460" t="str">
        <f>IFERROR(MID(AA3460,FIND("-",H3460,1)+1,20),_xlfn.IFNA(VLOOKUP(F3460&amp;"-"&amp;AA3460,Ref_Kontak!$A:$E,4,FALSE),Ref_Kontak!$H$2))</f>
        <v>628999007703</v>
      </c>
      <c r="AA3460" t="str">
        <f t="shared" si="540"/>
        <v/>
      </c>
      <c r="AB3460" t="str">
        <f t="shared" si="541"/>
        <v/>
      </c>
      <c r="AC3460" t="str">
        <f t="shared" si="542"/>
        <v>628999007703</v>
      </c>
      <c r="AD3460" t="str">
        <f t="shared" si="543"/>
        <v>Halo+,+Visual+AI+5S+mendeteksi+Violation%3A+METALDET1-LINE+14</v>
      </c>
      <c r="AE3460" t="str">
        <f t="shared" si="544"/>
        <v>https://web.whatsapp.com/send/?phone=628999007703&amp;text=Halo+,+Visual+AI+5S+mendeteksi+Violation%3A+METALDET1-LINE+14&amp;type=phone_number&amp;app_absent=0</v>
      </c>
      <c r="AF3460" t="b">
        <f>IF(ISNA(VLOOKUP(D3460&amp;"-"&amp;AB3460, Ref_Kontak!$A:$E, 4, FALSE)), FALSE, TRUE)</f>
        <v>0</v>
      </c>
      <c r="AG3460" t="str">
        <f>_xlfn.IFNA(VLOOKUP(Z3460,Ref_Kontak!H:H,1,FALSE),"FALSE")</f>
        <v>628999007703</v>
      </c>
      <c r="AH3460" t="str">
        <f t="shared" si="545"/>
        <v>METALDET1-LINE 14</v>
      </c>
      <c r="AI3460">
        <f>IF(I3460="violation",COUNTIF($AH$1:AH3460,AH3460),0)</f>
        <v>387</v>
      </c>
      <c r="AJ3460" t="str">
        <f t="shared" si="546"/>
        <v>violation-METALDET1</v>
      </c>
      <c r="AK3460">
        <f>IF(I3460="violation",COUNTIF($AJ$1:AJ3460,AJ3460),FALSE)</f>
        <v>2975</v>
      </c>
      <c r="AL3460">
        <f t="shared" si="547"/>
        <v>0</v>
      </c>
      <c r="AM3460">
        <f t="shared" si="548"/>
        <v>3</v>
      </c>
      <c r="AN3460" t="str">
        <f t="shared" si="549"/>
        <v>ALERT! 3 Violation founded @METALDET1</v>
      </c>
    </row>
    <row r="3461" spans="1:40">
      <c r="A3461" t="s">
        <v>120</v>
      </c>
      <c r="B3461" t="s">
        <v>121</v>
      </c>
      <c r="C3461" t="s">
        <v>1729</v>
      </c>
      <c r="D3461" t="s">
        <v>129</v>
      </c>
      <c r="E3461">
        <v>1</v>
      </c>
      <c r="G3461" t="s">
        <v>130</v>
      </c>
      <c r="I3461" t="s">
        <v>125</v>
      </c>
      <c r="Z3461" t="str">
        <f>IFERROR(MID(AA3461,FIND("-",H3461,1)+1,20),_xlfn.IFNA(VLOOKUP(F3461&amp;"-"&amp;AA3461,Ref_Kontak!$A:$E,4,FALSE),Ref_Kontak!$H$2))</f>
        <v>628999007703</v>
      </c>
      <c r="AA3461" t="str">
        <f t="shared" si="540"/>
        <v/>
      </c>
      <c r="AB3461" t="str">
        <f t="shared" si="541"/>
        <v/>
      </c>
      <c r="AC3461" t="str">
        <f t="shared" si="542"/>
        <v>628999007703</v>
      </c>
      <c r="AD3461" t="str">
        <f t="shared" si="543"/>
        <v>Halo+,+Visual+AI+5S+mendeteksi+Violation%3A+METALDET1-LINE+8</v>
      </c>
      <c r="AE3461" t="str">
        <f t="shared" si="544"/>
        <v>https://web.whatsapp.com/send/?phone=628999007703&amp;text=Halo+,+Visual+AI+5S+mendeteksi+Violation%3A+METALDET1-LINE+8&amp;type=phone_number&amp;app_absent=0</v>
      </c>
      <c r="AF3461" t="b">
        <f>IF(ISNA(VLOOKUP(D3461&amp;"-"&amp;AB3461, Ref_Kontak!$A:$E, 4, FALSE)), FALSE, TRUE)</f>
        <v>0</v>
      </c>
      <c r="AG3461" t="str">
        <f>_xlfn.IFNA(VLOOKUP(Z3461,Ref_Kontak!H:H,1,FALSE),"FALSE")</f>
        <v>628999007703</v>
      </c>
      <c r="AH3461" t="str">
        <f t="shared" si="545"/>
        <v>METALDET1-LINE 8</v>
      </c>
      <c r="AI3461">
        <f>IF(I3461="violation",COUNTIF($AH$1:AH3461,AH3461),0)</f>
        <v>1391</v>
      </c>
      <c r="AJ3461" t="str">
        <f t="shared" si="546"/>
        <v>violation-METALDET1</v>
      </c>
      <c r="AK3461">
        <f>IF(I3461="violation",COUNTIF($AJ$1:AJ3461,AJ3461),FALSE)</f>
        <v>2976</v>
      </c>
      <c r="AL3461">
        <f t="shared" si="547"/>
        <v>0</v>
      </c>
      <c r="AM3461">
        <f t="shared" si="548"/>
        <v>3</v>
      </c>
      <c r="AN3461" t="str">
        <f t="shared" si="549"/>
        <v>ALERT! 3 Violation founded @METALDET1</v>
      </c>
    </row>
    <row r="3462" spans="1:40">
      <c r="A3462" t="s">
        <v>120</v>
      </c>
      <c r="B3462" t="s">
        <v>121</v>
      </c>
      <c r="C3462" t="s">
        <v>1730</v>
      </c>
      <c r="D3462" t="s">
        <v>589</v>
      </c>
      <c r="E3462">
        <v>1</v>
      </c>
      <c r="G3462" t="s">
        <v>130</v>
      </c>
      <c r="I3462" t="s">
        <v>125</v>
      </c>
      <c r="Z3462" t="str">
        <f>IFERROR(MID(AA3462,FIND("-",H3462,1)+1,20),_xlfn.IFNA(VLOOKUP(F3462&amp;"-"&amp;AA3462,Ref_Kontak!$A:$E,4,FALSE),Ref_Kontak!$H$2))</f>
        <v>628999007703</v>
      </c>
      <c r="AA3462" t="str">
        <f t="shared" si="540"/>
        <v/>
      </c>
      <c r="AB3462" t="str">
        <f t="shared" si="541"/>
        <v/>
      </c>
      <c r="AC3462" t="str">
        <f t="shared" si="542"/>
        <v>628999007703</v>
      </c>
      <c r="AD3462" t="str">
        <f t="shared" si="543"/>
        <v>Halo+,+Visual+AI+5S+mendeteksi+Violation%3A+METALDET1-LINE+13</v>
      </c>
      <c r="AE3462" t="str">
        <f t="shared" si="544"/>
        <v>https://web.whatsapp.com/send/?phone=628999007703&amp;text=Halo+,+Visual+AI+5S+mendeteksi+Violation%3A+METALDET1-LINE+13&amp;type=phone_number&amp;app_absent=0</v>
      </c>
      <c r="AF3462" t="b">
        <f>IF(ISNA(VLOOKUP(D3462&amp;"-"&amp;AB3462, Ref_Kontak!$A:$E, 4, FALSE)), FALSE, TRUE)</f>
        <v>0</v>
      </c>
      <c r="AG3462" t="str">
        <f>_xlfn.IFNA(VLOOKUP(Z3462,Ref_Kontak!H:H,1,FALSE),"FALSE")</f>
        <v>628999007703</v>
      </c>
      <c r="AH3462" t="str">
        <f t="shared" si="545"/>
        <v>METALDET1-LINE 13</v>
      </c>
      <c r="AI3462">
        <f>IF(I3462="violation",COUNTIF($AH$1:AH3462,AH3462),0)</f>
        <v>1200</v>
      </c>
      <c r="AJ3462" t="str">
        <f t="shared" si="546"/>
        <v>violation-METALDET1</v>
      </c>
      <c r="AK3462">
        <f>IF(I3462="violation",COUNTIF($AJ$1:AJ3462,AJ3462),FALSE)</f>
        <v>2977</v>
      </c>
      <c r="AL3462">
        <f t="shared" si="547"/>
        <v>0</v>
      </c>
      <c r="AM3462">
        <f t="shared" si="548"/>
        <v>3</v>
      </c>
      <c r="AN3462" t="str">
        <f t="shared" si="549"/>
        <v>ALERT! 3 Violation founded @METALDET1</v>
      </c>
    </row>
    <row r="3463" spans="1:40">
      <c r="A3463" t="s">
        <v>120</v>
      </c>
      <c r="B3463" t="s">
        <v>121</v>
      </c>
      <c r="C3463" t="s">
        <v>1730</v>
      </c>
      <c r="D3463" t="s">
        <v>129</v>
      </c>
      <c r="E3463">
        <v>1</v>
      </c>
      <c r="G3463" t="s">
        <v>130</v>
      </c>
      <c r="I3463" t="s">
        <v>125</v>
      </c>
      <c r="Z3463" t="str">
        <f>IFERROR(MID(AA3463,FIND("-",H3463,1)+1,20),_xlfn.IFNA(VLOOKUP(F3463&amp;"-"&amp;AA3463,Ref_Kontak!$A:$E,4,FALSE),Ref_Kontak!$H$2))</f>
        <v>628999007703</v>
      </c>
      <c r="AA3463" t="str">
        <f t="shared" si="540"/>
        <v/>
      </c>
      <c r="AB3463" t="str">
        <f t="shared" si="541"/>
        <v/>
      </c>
      <c r="AC3463" t="str">
        <f t="shared" si="542"/>
        <v>628999007703</v>
      </c>
      <c r="AD3463" t="str">
        <f t="shared" si="543"/>
        <v>Halo+,+Visual+AI+5S+mendeteksi+Violation%3A+METALDET1-LINE+8</v>
      </c>
      <c r="AE3463" t="str">
        <f t="shared" si="544"/>
        <v>https://web.whatsapp.com/send/?phone=628999007703&amp;text=Halo+,+Visual+AI+5S+mendeteksi+Violation%3A+METALDET1-LINE+8&amp;type=phone_number&amp;app_absent=0</v>
      </c>
      <c r="AF3463" t="b">
        <f>IF(ISNA(VLOOKUP(D3463&amp;"-"&amp;AB3463, Ref_Kontak!$A:$E, 4, FALSE)), FALSE, TRUE)</f>
        <v>0</v>
      </c>
      <c r="AG3463" t="str">
        <f>_xlfn.IFNA(VLOOKUP(Z3463,Ref_Kontak!H:H,1,FALSE),"FALSE")</f>
        <v>628999007703</v>
      </c>
      <c r="AH3463" t="str">
        <f t="shared" si="545"/>
        <v>METALDET1-LINE 8</v>
      </c>
      <c r="AI3463">
        <f>IF(I3463="violation",COUNTIF($AH$1:AH3463,AH3463),0)</f>
        <v>1392</v>
      </c>
      <c r="AJ3463" t="str">
        <f t="shared" si="546"/>
        <v>violation-METALDET1</v>
      </c>
      <c r="AK3463">
        <f>IF(I3463="violation",COUNTIF($AJ$1:AJ3463,AJ3463),FALSE)</f>
        <v>2978</v>
      </c>
      <c r="AL3463">
        <f t="shared" si="547"/>
        <v>0</v>
      </c>
      <c r="AM3463">
        <f t="shared" si="548"/>
        <v>3</v>
      </c>
      <c r="AN3463" t="str">
        <f t="shared" si="549"/>
        <v>ALERT! 3 Violation founded @METALDET1</v>
      </c>
    </row>
    <row r="3464" spans="1:40">
      <c r="A3464" t="s">
        <v>120</v>
      </c>
      <c r="B3464" t="s">
        <v>121</v>
      </c>
      <c r="C3464" t="s">
        <v>1730</v>
      </c>
      <c r="D3464" t="s">
        <v>52</v>
      </c>
      <c r="E3464">
        <v>1</v>
      </c>
      <c r="G3464" t="s">
        <v>130</v>
      </c>
      <c r="I3464" t="s">
        <v>125</v>
      </c>
      <c r="Z3464" t="str">
        <f>IFERROR(MID(AA3464,FIND("-",H3464,1)+1,20),_xlfn.IFNA(VLOOKUP(F3464&amp;"-"&amp;AA3464,Ref_Kontak!$A:$E,4,FALSE),Ref_Kontak!$H$2))</f>
        <v>628999007703</v>
      </c>
      <c r="AA3464" t="str">
        <f t="shared" si="540"/>
        <v/>
      </c>
      <c r="AB3464" t="str">
        <f t="shared" si="541"/>
        <v/>
      </c>
      <c r="AC3464" t="str">
        <f t="shared" si="542"/>
        <v>628999007703</v>
      </c>
      <c r="AD3464" t="str">
        <f t="shared" si="543"/>
        <v>Halo+,+Visual+AI+5S+mendeteksi+Violation%3A+METALDET1-LINE+14</v>
      </c>
      <c r="AE3464" t="str">
        <f t="shared" si="544"/>
        <v>https://web.whatsapp.com/send/?phone=628999007703&amp;text=Halo+,+Visual+AI+5S+mendeteksi+Violation%3A+METALDET1-LINE+14&amp;type=phone_number&amp;app_absent=0</v>
      </c>
      <c r="AF3464" t="b">
        <f>IF(ISNA(VLOOKUP(D3464&amp;"-"&amp;AB3464, Ref_Kontak!$A:$E, 4, FALSE)), FALSE, TRUE)</f>
        <v>0</v>
      </c>
      <c r="AG3464" t="str">
        <f>_xlfn.IFNA(VLOOKUP(Z3464,Ref_Kontak!H:H,1,FALSE),"FALSE")</f>
        <v>628999007703</v>
      </c>
      <c r="AH3464" t="str">
        <f t="shared" si="545"/>
        <v>METALDET1-LINE 14</v>
      </c>
      <c r="AI3464">
        <f>IF(I3464="violation",COUNTIF($AH$1:AH3464,AH3464),0)</f>
        <v>388</v>
      </c>
      <c r="AJ3464" t="str">
        <f t="shared" si="546"/>
        <v>violation-METALDET1</v>
      </c>
      <c r="AK3464">
        <f>IF(I3464="violation",COUNTIF($AJ$1:AJ3464,AJ3464),FALSE)</f>
        <v>2979</v>
      </c>
      <c r="AL3464">
        <f t="shared" si="547"/>
        <v>0</v>
      </c>
      <c r="AM3464">
        <f t="shared" si="548"/>
        <v>3</v>
      </c>
      <c r="AN3464" t="str">
        <f t="shared" si="549"/>
        <v>ALERT! 3 Violation founded @METALDET1</v>
      </c>
    </row>
    <row r="3465" spans="1:40">
      <c r="A3465" t="s">
        <v>120</v>
      </c>
      <c r="B3465" t="s">
        <v>121</v>
      </c>
      <c r="C3465" t="s">
        <v>1730</v>
      </c>
      <c r="D3465" t="s">
        <v>589</v>
      </c>
      <c r="E3465">
        <v>1</v>
      </c>
      <c r="G3465" t="s">
        <v>130</v>
      </c>
      <c r="I3465" t="s">
        <v>125</v>
      </c>
      <c r="Z3465" t="str">
        <f>IFERROR(MID(AA3465,FIND("-",H3465,1)+1,20),_xlfn.IFNA(VLOOKUP(F3465&amp;"-"&amp;AA3465,Ref_Kontak!$A:$E,4,FALSE),Ref_Kontak!$H$2))</f>
        <v>628999007703</v>
      </c>
      <c r="AA3465" t="str">
        <f t="shared" si="540"/>
        <v/>
      </c>
      <c r="AB3465" t="str">
        <f t="shared" si="541"/>
        <v/>
      </c>
      <c r="AC3465" t="str">
        <f t="shared" si="542"/>
        <v>628999007703</v>
      </c>
      <c r="AD3465" t="str">
        <f t="shared" si="543"/>
        <v>Halo+,+Visual+AI+5S+mendeteksi+Violation%3A+METALDET1-LINE+13</v>
      </c>
      <c r="AE3465" t="str">
        <f t="shared" si="544"/>
        <v>https://web.whatsapp.com/send/?phone=628999007703&amp;text=Halo+,+Visual+AI+5S+mendeteksi+Violation%3A+METALDET1-LINE+13&amp;type=phone_number&amp;app_absent=0</v>
      </c>
      <c r="AF3465" t="b">
        <f>IF(ISNA(VLOOKUP(D3465&amp;"-"&amp;AB3465, Ref_Kontak!$A:$E, 4, FALSE)), FALSE, TRUE)</f>
        <v>0</v>
      </c>
      <c r="AG3465" t="str">
        <f>_xlfn.IFNA(VLOOKUP(Z3465,Ref_Kontak!H:H,1,FALSE),"FALSE")</f>
        <v>628999007703</v>
      </c>
      <c r="AH3465" t="str">
        <f t="shared" si="545"/>
        <v>METALDET1-LINE 13</v>
      </c>
      <c r="AI3465">
        <f>IF(I3465="violation",COUNTIF($AH$1:AH3465,AH3465),0)</f>
        <v>1201</v>
      </c>
      <c r="AJ3465" t="str">
        <f t="shared" si="546"/>
        <v>violation-METALDET1</v>
      </c>
      <c r="AK3465">
        <f>IF(I3465="violation",COUNTIF($AJ$1:AJ3465,AJ3465),FALSE)</f>
        <v>2980</v>
      </c>
      <c r="AL3465">
        <f t="shared" si="547"/>
        <v>0</v>
      </c>
      <c r="AM3465">
        <f t="shared" si="548"/>
        <v>3</v>
      </c>
      <c r="AN3465" t="str">
        <f t="shared" si="549"/>
        <v>ALERT! 3 Violation founded @METALDET1</v>
      </c>
    </row>
    <row r="3466" spans="1:40">
      <c r="A3466" t="s">
        <v>120</v>
      </c>
      <c r="B3466" t="s">
        <v>121</v>
      </c>
      <c r="C3466" t="s">
        <v>1730</v>
      </c>
      <c r="D3466" t="s">
        <v>52</v>
      </c>
      <c r="E3466">
        <v>1</v>
      </c>
      <c r="G3466" t="s">
        <v>130</v>
      </c>
      <c r="I3466" t="s">
        <v>125</v>
      </c>
      <c r="Z3466" t="str">
        <f>IFERROR(MID(AA3466,FIND("-",H3466,1)+1,20),_xlfn.IFNA(VLOOKUP(F3466&amp;"-"&amp;AA3466,Ref_Kontak!$A:$E,4,FALSE),Ref_Kontak!$H$2))</f>
        <v>628999007703</v>
      </c>
      <c r="AA3466" t="str">
        <f t="shared" si="540"/>
        <v/>
      </c>
      <c r="AB3466" t="str">
        <f t="shared" si="541"/>
        <v/>
      </c>
      <c r="AC3466" t="str">
        <f t="shared" si="542"/>
        <v>628999007703</v>
      </c>
      <c r="AD3466" t="str">
        <f t="shared" si="543"/>
        <v>Halo+,+Visual+AI+5S+mendeteksi+Violation%3A+METALDET1-LINE+14</v>
      </c>
      <c r="AE3466" t="str">
        <f t="shared" si="544"/>
        <v>https://web.whatsapp.com/send/?phone=628999007703&amp;text=Halo+,+Visual+AI+5S+mendeteksi+Violation%3A+METALDET1-LINE+14&amp;type=phone_number&amp;app_absent=0</v>
      </c>
      <c r="AF3466" t="b">
        <f>IF(ISNA(VLOOKUP(D3466&amp;"-"&amp;AB3466, Ref_Kontak!$A:$E, 4, FALSE)), FALSE, TRUE)</f>
        <v>0</v>
      </c>
      <c r="AG3466" t="str">
        <f>_xlfn.IFNA(VLOOKUP(Z3466,Ref_Kontak!H:H,1,FALSE),"FALSE")</f>
        <v>628999007703</v>
      </c>
      <c r="AH3466" t="str">
        <f t="shared" si="545"/>
        <v>METALDET1-LINE 14</v>
      </c>
      <c r="AI3466">
        <f>IF(I3466="violation",COUNTIF($AH$1:AH3466,AH3466),0)</f>
        <v>389</v>
      </c>
      <c r="AJ3466" t="str">
        <f t="shared" si="546"/>
        <v>violation-METALDET1</v>
      </c>
      <c r="AK3466">
        <f>IF(I3466="violation",COUNTIF($AJ$1:AJ3466,AJ3466),FALSE)</f>
        <v>2981</v>
      </c>
      <c r="AL3466">
        <f t="shared" si="547"/>
        <v>0</v>
      </c>
      <c r="AM3466">
        <f t="shared" si="548"/>
        <v>3</v>
      </c>
      <c r="AN3466" t="str">
        <f t="shared" si="549"/>
        <v>ALERT! 3 Violation founded @METALDET1</v>
      </c>
    </row>
    <row r="3467" spans="1:40">
      <c r="A3467" t="s">
        <v>120</v>
      </c>
      <c r="B3467" t="s">
        <v>121</v>
      </c>
      <c r="C3467" t="s">
        <v>1731</v>
      </c>
      <c r="D3467" t="s">
        <v>129</v>
      </c>
      <c r="E3467">
        <v>1</v>
      </c>
      <c r="G3467" t="s">
        <v>130</v>
      </c>
      <c r="I3467" t="s">
        <v>125</v>
      </c>
      <c r="Z3467" t="str">
        <f>IFERROR(MID(AA3467,FIND("-",H3467,1)+1,20),_xlfn.IFNA(VLOOKUP(F3467&amp;"-"&amp;AA3467,Ref_Kontak!$A:$E,4,FALSE),Ref_Kontak!$H$2))</f>
        <v>628999007703</v>
      </c>
      <c r="AA3467" t="str">
        <f t="shared" si="540"/>
        <v/>
      </c>
      <c r="AB3467" t="str">
        <f t="shared" si="541"/>
        <v/>
      </c>
      <c r="AC3467" t="str">
        <f t="shared" si="542"/>
        <v>628999007703</v>
      </c>
      <c r="AD3467" t="str">
        <f t="shared" si="543"/>
        <v>Halo+,+Visual+AI+5S+mendeteksi+Violation%3A+METALDET1-LINE+8</v>
      </c>
      <c r="AE3467" t="str">
        <f t="shared" si="544"/>
        <v>https://web.whatsapp.com/send/?phone=628999007703&amp;text=Halo+,+Visual+AI+5S+mendeteksi+Violation%3A+METALDET1-LINE+8&amp;type=phone_number&amp;app_absent=0</v>
      </c>
      <c r="AF3467" t="b">
        <f>IF(ISNA(VLOOKUP(D3467&amp;"-"&amp;AB3467, Ref_Kontak!$A:$E, 4, FALSE)), FALSE, TRUE)</f>
        <v>0</v>
      </c>
      <c r="AG3467" t="str">
        <f>_xlfn.IFNA(VLOOKUP(Z3467,Ref_Kontak!H:H,1,FALSE),"FALSE")</f>
        <v>628999007703</v>
      </c>
      <c r="AH3467" t="str">
        <f t="shared" si="545"/>
        <v>METALDET1-LINE 8</v>
      </c>
      <c r="AI3467">
        <f>IF(I3467="violation",COUNTIF($AH$1:AH3467,AH3467),0)</f>
        <v>1393</v>
      </c>
      <c r="AJ3467" t="str">
        <f t="shared" si="546"/>
        <v>violation-METALDET1</v>
      </c>
      <c r="AK3467">
        <f>IF(I3467="violation",COUNTIF($AJ$1:AJ3467,AJ3467),FALSE)</f>
        <v>2982</v>
      </c>
      <c r="AL3467">
        <f t="shared" si="547"/>
        <v>0</v>
      </c>
      <c r="AM3467">
        <f t="shared" si="548"/>
        <v>3</v>
      </c>
      <c r="AN3467" t="str">
        <f t="shared" si="549"/>
        <v>ALERT! 3 Violation founded @METALDET1</v>
      </c>
    </row>
    <row r="3468" spans="1:40">
      <c r="A3468" t="s">
        <v>120</v>
      </c>
      <c r="B3468" t="s">
        <v>121</v>
      </c>
      <c r="C3468" t="s">
        <v>1731</v>
      </c>
      <c r="D3468" t="s">
        <v>589</v>
      </c>
      <c r="E3468">
        <v>1</v>
      </c>
      <c r="G3468" t="s">
        <v>130</v>
      </c>
      <c r="I3468" t="s">
        <v>125</v>
      </c>
      <c r="Z3468" t="str">
        <f>IFERROR(MID(AA3468,FIND("-",H3468,1)+1,20),_xlfn.IFNA(VLOOKUP(F3468&amp;"-"&amp;AA3468,Ref_Kontak!$A:$E,4,FALSE),Ref_Kontak!$H$2))</f>
        <v>628999007703</v>
      </c>
      <c r="AA3468" t="str">
        <f t="shared" si="540"/>
        <v/>
      </c>
      <c r="AB3468" t="str">
        <f t="shared" si="541"/>
        <v/>
      </c>
      <c r="AC3468" t="str">
        <f t="shared" si="542"/>
        <v>628999007703</v>
      </c>
      <c r="AD3468" t="str">
        <f t="shared" si="543"/>
        <v>Halo+,+Visual+AI+5S+mendeteksi+Violation%3A+METALDET1-LINE+13</v>
      </c>
      <c r="AE3468" t="str">
        <f t="shared" si="544"/>
        <v>https://web.whatsapp.com/send/?phone=628999007703&amp;text=Halo+,+Visual+AI+5S+mendeteksi+Violation%3A+METALDET1-LINE+13&amp;type=phone_number&amp;app_absent=0</v>
      </c>
      <c r="AF3468" t="b">
        <f>IF(ISNA(VLOOKUP(D3468&amp;"-"&amp;AB3468, Ref_Kontak!$A:$E, 4, FALSE)), FALSE, TRUE)</f>
        <v>0</v>
      </c>
      <c r="AG3468" t="str">
        <f>_xlfn.IFNA(VLOOKUP(Z3468,Ref_Kontak!H:H,1,FALSE),"FALSE")</f>
        <v>628999007703</v>
      </c>
      <c r="AH3468" t="str">
        <f t="shared" si="545"/>
        <v>METALDET1-LINE 13</v>
      </c>
      <c r="AI3468">
        <f>IF(I3468="violation",COUNTIF($AH$1:AH3468,AH3468),0)</f>
        <v>1202</v>
      </c>
      <c r="AJ3468" t="str">
        <f t="shared" si="546"/>
        <v>violation-METALDET1</v>
      </c>
      <c r="AK3468">
        <f>IF(I3468="violation",COUNTIF($AJ$1:AJ3468,AJ3468),FALSE)</f>
        <v>2983</v>
      </c>
      <c r="AL3468">
        <f t="shared" si="547"/>
        <v>0</v>
      </c>
      <c r="AM3468">
        <f t="shared" si="548"/>
        <v>3</v>
      </c>
      <c r="AN3468" t="str">
        <f t="shared" si="549"/>
        <v>ALERT! 3 Violation founded @METALDET1</v>
      </c>
    </row>
    <row r="3469" spans="1:40">
      <c r="A3469" t="s">
        <v>120</v>
      </c>
      <c r="B3469" t="s">
        <v>121</v>
      </c>
      <c r="C3469" t="s">
        <v>1731</v>
      </c>
      <c r="D3469" t="s">
        <v>52</v>
      </c>
      <c r="E3469">
        <v>1</v>
      </c>
      <c r="G3469" t="s">
        <v>130</v>
      </c>
      <c r="I3469" t="s">
        <v>125</v>
      </c>
      <c r="Z3469" t="str">
        <f>IFERROR(MID(AA3469,FIND("-",H3469,1)+1,20),_xlfn.IFNA(VLOOKUP(F3469&amp;"-"&amp;AA3469,Ref_Kontak!$A:$E,4,FALSE),Ref_Kontak!$H$2))</f>
        <v>628999007703</v>
      </c>
      <c r="AA3469" t="str">
        <f t="shared" si="540"/>
        <v/>
      </c>
      <c r="AB3469" t="str">
        <f t="shared" si="541"/>
        <v/>
      </c>
      <c r="AC3469" t="str">
        <f t="shared" si="542"/>
        <v>628999007703</v>
      </c>
      <c r="AD3469" t="str">
        <f t="shared" si="543"/>
        <v>Halo+,+Visual+AI+5S+mendeteksi+Violation%3A+METALDET1-LINE+14</v>
      </c>
      <c r="AE3469" t="str">
        <f t="shared" si="544"/>
        <v>https://web.whatsapp.com/send/?phone=628999007703&amp;text=Halo+,+Visual+AI+5S+mendeteksi+Violation%3A+METALDET1-LINE+14&amp;type=phone_number&amp;app_absent=0</v>
      </c>
      <c r="AF3469" t="b">
        <f>IF(ISNA(VLOOKUP(D3469&amp;"-"&amp;AB3469, Ref_Kontak!$A:$E, 4, FALSE)), FALSE, TRUE)</f>
        <v>0</v>
      </c>
      <c r="AG3469" t="str">
        <f>_xlfn.IFNA(VLOOKUP(Z3469,Ref_Kontak!H:H,1,FALSE),"FALSE")</f>
        <v>628999007703</v>
      </c>
      <c r="AH3469" t="str">
        <f t="shared" si="545"/>
        <v>METALDET1-LINE 14</v>
      </c>
      <c r="AI3469">
        <f>IF(I3469="violation",COUNTIF($AH$1:AH3469,AH3469),0)</f>
        <v>390</v>
      </c>
      <c r="AJ3469" t="str">
        <f t="shared" si="546"/>
        <v>violation-METALDET1</v>
      </c>
      <c r="AK3469">
        <f>IF(I3469="violation",COUNTIF($AJ$1:AJ3469,AJ3469),FALSE)</f>
        <v>2984</v>
      </c>
      <c r="AL3469">
        <f t="shared" si="547"/>
        <v>0</v>
      </c>
      <c r="AM3469">
        <f t="shared" si="548"/>
        <v>3</v>
      </c>
      <c r="AN3469" t="str">
        <f t="shared" si="549"/>
        <v>ALERT! 3 Violation founded @METALDET1</v>
      </c>
    </row>
    <row r="3470" spans="1:40">
      <c r="A3470" t="s">
        <v>120</v>
      </c>
      <c r="B3470" t="s">
        <v>121</v>
      </c>
      <c r="C3470" t="s">
        <v>1732</v>
      </c>
      <c r="D3470" t="s">
        <v>589</v>
      </c>
      <c r="E3470">
        <v>1</v>
      </c>
      <c r="G3470" t="s">
        <v>130</v>
      </c>
      <c r="I3470" t="s">
        <v>125</v>
      </c>
      <c r="Z3470" t="str">
        <f>IFERROR(MID(AA3470,FIND("-",H3470,1)+1,20),_xlfn.IFNA(VLOOKUP(F3470&amp;"-"&amp;AA3470,Ref_Kontak!$A:$E,4,FALSE),Ref_Kontak!$H$2))</f>
        <v>628999007703</v>
      </c>
      <c r="AA3470" t="str">
        <f t="shared" si="540"/>
        <v/>
      </c>
      <c r="AB3470" t="str">
        <f t="shared" si="541"/>
        <v/>
      </c>
      <c r="AC3470" t="str">
        <f t="shared" si="542"/>
        <v>628999007703</v>
      </c>
      <c r="AD3470" t="str">
        <f t="shared" si="543"/>
        <v>Halo+,+Visual+AI+5S+mendeteksi+Violation%3A+METALDET1-LINE+13</v>
      </c>
      <c r="AE3470" t="str">
        <f t="shared" si="544"/>
        <v>https://web.whatsapp.com/send/?phone=628999007703&amp;text=Halo+,+Visual+AI+5S+mendeteksi+Violation%3A+METALDET1-LINE+13&amp;type=phone_number&amp;app_absent=0</v>
      </c>
      <c r="AF3470" t="b">
        <f>IF(ISNA(VLOOKUP(D3470&amp;"-"&amp;AB3470, Ref_Kontak!$A:$E, 4, FALSE)), FALSE, TRUE)</f>
        <v>0</v>
      </c>
      <c r="AG3470" t="str">
        <f>_xlfn.IFNA(VLOOKUP(Z3470,Ref_Kontak!H:H,1,FALSE),"FALSE")</f>
        <v>628999007703</v>
      </c>
      <c r="AH3470" t="str">
        <f t="shared" si="545"/>
        <v>METALDET1-LINE 13</v>
      </c>
      <c r="AI3470">
        <f>IF(I3470="violation",COUNTIF($AH$1:AH3470,AH3470),0)</f>
        <v>1203</v>
      </c>
      <c r="AJ3470" t="str">
        <f t="shared" si="546"/>
        <v>violation-METALDET1</v>
      </c>
      <c r="AK3470">
        <f>IF(I3470="violation",COUNTIF($AJ$1:AJ3470,AJ3470),FALSE)</f>
        <v>2985</v>
      </c>
      <c r="AL3470">
        <f t="shared" si="547"/>
        <v>0</v>
      </c>
      <c r="AM3470">
        <f t="shared" si="548"/>
        <v>3</v>
      </c>
      <c r="AN3470" t="str">
        <f t="shared" si="549"/>
        <v>ALERT! 3 Violation founded @METALDET1</v>
      </c>
    </row>
    <row r="3471" spans="1:40">
      <c r="A3471" t="s">
        <v>120</v>
      </c>
      <c r="B3471" t="s">
        <v>121</v>
      </c>
      <c r="C3471" t="s">
        <v>1732</v>
      </c>
      <c r="D3471" t="s">
        <v>129</v>
      </c>
      <c r="E3471">
        <v>1</v>
      </c>
      <c r="G3471" t="s">
        <v>130</v>
      </c>
      <c r="I3471" t="s">
        <v>125</v>
      </c>
      <c r="Z3471" t="str">
        <f>IFERROR(MID(AA3471,FIND("-",H3471,1)+1,20),_xlfn.IFNA(VLOOKUP(F3471&amp;"-"&amp;AA3471,Ref_Kontak!$A:$E,4,FALSE),Ref_Kontak!$H$2))</f>
        <v>628999007703</v>
      </c>
      <c r="AA3471" t="str">
        <f t="shared" si="540"/>
        <v/>
      </c>
      <c r="AB3471" t="str">
        <f t="shared" si="541"/>
        <v/>
      </c>
      <c r="AC3471" t="str">
        <f t="shared" si="542"/>
        <v>628999007703</v>
      </c>
      <c r="AD3471" t="str">
        <f t="shared" si="543"/>
        <v>Halo+,+Visual+AI+5S+mendeteksi+Violation%3A+METALDET1-LINE+8</v>
      </c>
      <c r="AE3471" t="str">
        <f t="shared" si="544"/>
        <v>https://web.whatsapp.com/send/?phone=628999007703&amp;text=Halo+,+Visual+AI+5S+mendeteksi+Violation%3A+METALDET1-LINE+8&amp;type=phone_number&amp;app_absent=0</v>
      </c>
      <c r="AF3471" t="b">
        <f>IF(ISNA(VLOOKUP(D3471&amp;"-"&amp;AB3471, Ref_Kontak!$A:$E, 4, FALSE)), FALSE, TRUE)</f>
        <v>0</v>
      </c>
      <c r="AG3471" t="str">
        <f>_xlfn.IFNA(VLOOKUP(Z3471,Ref_Kontak!H:H,1,FALSE),"FALSE")</f>
        <v>628999007703</v>
      </c>
      <c r="AH3471" t="str">
        <f t="shared" si="545"/>
        <v>METALDET1-LINE 8</v>
      </c>
      <c r="AI3471">
        <f>IF(I3471="violation",COUNTIF($AH$1:AH3471,AH3471),0)</f>
        <v>1394</v>
      </c>
      <c r="AJ3471" t="str">
        <f t="shared" si="546"/>
        <v>violation-METALDET1</v>
      </c>
      <c r="AK3471">
        <f>IF(I3471="violation",COUNTIF($AJ$1:AJ3471,AJ3471),FALSE)</f>
        <v>2986</v>
      </c>
      <c r="AL3471">
        <f t="shared" si="547"/>
        <v>0</v>
      </c>
      <c r="AM3471">
        <f t="shared" si="548"/>
        <v>3</v>
      </c>
      <c r="AN3471" t="str">
        <f t="shared" si="549"/>
        <v>ALERT! 3 Violation founded @METALDET1</v>
      </c>
    </row>
    <row r="3472" spans="1:40">
      <c r="A3472" t="s">
        <v>120</v>
      </c>
      <c r="B3472" t="s">
        <v>121</v>
      </c>
      <c r="C3472" t="s">
        <v>1732</v>
      </c>
      <c r="D3472" t="s">
        <v>52</v>
      </c>
      <c r="E3472">
        <v>1</v>
      </c>
      <c r="G3472" t="s">
        <v>130</v>
      </c>
      <c r="I3472" t="s">
        <v>125</v>
      </c>
      <c r="Z3472" t="str">
        <f>IFERROR(MID(AA3472,FIND("-",H3472,1)+1,20),_xlfn.IFNA(VLOOKUP(F3472&amp;"-"&amp;AA3472,Ref_Kontak!$A:$E,4,FALSE),Ref_Kontak!$H$2))</f>
        <v>628999007703</v>
      </c>
      <c r="AA3472" t="str">
        <f t="shared" si="540"/>
        <v/>
      </c>
      <c r="AB3472" t="str">
        <f t="shared" si="541"/>
        <v/>
      </c>
      <c r="AC3472" t="str">
        <f t="shared" si="542"/>
        <v>628999007703</v>
      </c>
      <c r="AD3472" t="str">
        <f t="shared" si="543"/>
        <v>Halo+,+Visual+AI+5S+mendeteksi+Violation%3A+METALDET1-LINE+14</v>
      </c>
      <c r="AE3472" t="str">
        <f t="shared" si="544"/>
        <v>https://web.whatsapp.com/send/?phone=628999007703&amp;text=Halo+,+Visual+AI+5S+mendeteksi+Violation%3A+METALDET1-LINE+14&amp;type=phone_number&amp;app_absent=0</v>
      </c>
      <c r="AF3472" t="b">
        <f>IF(ISNA(VLOOKUP(D3472&amp;"-"&amp;AB3472, Ref_Kontak!$A:$E, 4, FALSE)), FALSE, TRUE)</f>
        <v>0</v>
      </c>
      <c r="AG3472" t="str">
        <f>_xlfn.IFNA(VLOOKUP(Z3472,Ref_Kontak!H:H,1,FALSE),"FALSE")</f>
        <v>628999007703</v>
      </c>
      <c r="AH3472" t="str">
        <f t="shared" si="545"/>
        <v>METALDET1-LINE 14</v>
      </c>
      <c r="AI3472">
        <f>IF(I3472="violation",COUNTIF($AH$1:AH3472,AH3472),0)</f>
        <v>391</v>
      </c>
      <c r="AJ3472" t="str">
        <f t="shared" si="546"/>
        <v>violation-METALDET1</v>
      </c>
      <c r="AK3472">
        <f>IF(I3472="violation",COUNTIF($AJ$1:AJ3472,AJ3472),FALSE)</f>
        <v>2987</v>
      </c>
      <c r="AL3472">
        <f t="shared" si="547"/>
        <v>0</v>
      </c>
      <c r="AM3472">
        <f t="shared" si="548"/>
        <v>3</v>
      </c>
      <c r="AN3472" t="str">
        <f t="shared" si="549"/>
        <v>ALERT! 3 Violation founded @METALDET1</v>
      </c>
    </row>
    <row r="3473" spans="1:40">
      <c r="A3473" t="s">
        <v>120</v>
      </c>
      <c r="B3473" t="s">
        <v>121</v>
      </c>
      <c r="C3473" t="s">
        <v>1732</v>
      </c>
      <c r="D3473" t="s">
        <v>589</v>
      </c>
      <c r="E3473">
        <v>1</v>
      </c>
      <c r="G3473" t="s">
        <v>130</v>
      </c>
      <c r="I3473" t="s">
        <v>125</v>
      </c>
      <c r="Z3473" t="str">
        <f>IFERROR(MID(AA3473,FIND("-",H3473,1)+1,20),_xlfn.IFNA(VLOOKUP(F3473&amp;"-"&amp;AA3473,Ref_Kontak!$A:$E,4,FALSE),Ref_Kontak!$H$2))</f>
        <v>628999007703</v>
      </c>
      <c r="AA3473" t="str">
        <f t="shared" si="540"/>
        <v/>
      </c>
      <c r="AB3473" t="str">
        <f t="shared" si="541"/>
        <v/>
      </c>
      <c r="AC3473" t="str">
        <f t="shared" si="542"/>
        <v>628999007703</v>
      </c>
      <c r="AD3473" t="str">
        <f t="shared" si="543"/>
        <v>Halo+,+Visual+AI+5S+mendeteksi+Violation%3A+METALDET1-LINE+13</v>
      </c>
      <c r="AE3473" t="str">
        <f t="shared" si="544"/>
        <v>https://web.whatsapp.com/send/?phone=628999007703&amp;text=Halo+,+Visual+AI+5S+mendeteksi+Violation%3A+METALDET1-LINE+13&amp;type=phone_number&amp;app_absent=0</v>
      </c>
      <c r="AF3473" t="b">
        <f>IF(ISNA(VLOOKUP(D3473&amp;"-"&amp;AB3473, Ref_Kontak!$A:$E, 4, FALSE)), FALSE, TRUE)</f>
        <v>0</v>
      </c>
      <c r="AG3473" t="str">
        <f>_xlfn.IFNA(VLOOKUP(Z3473,Ref_Kontak!H:H,1,FALSE),"FALSE")</f>
        <v>628999007703</v>
      </c>
      <c r="AH3473" t="str">
        <f t="shared" si="545"/>
        <v>METALDET1-LINE 13</v>
      </c>
      <c r="AI3473">
        <f>IF(I3473="violation",COUNTIF($AH$1:AH3473,AH3473),0)</f>
        <v>1204</v>
      </c>
      <c r="AJ3473" t="str">
        <f t="shared" si="546"/>
        <v>violation-METALDET1</v>
      </c>
      <c r="AK3473">
        <f>IF(I3473="violation",COUNTIF($AJ$1:AJ3473,AJ3473),FALSE)</f>
        <v>2988</v>
      </c>
      <c r="AL3473">
        <f t="shared" si="547"/>
        <v>0</v>
      </c>
      <c r="AM3473">
        <f t="shared" si="548"/>
        <v>3</v>
      </c>
      <c r="AN3473" t="str">
        <f t="shared" si="549"/>
        <v>ALERT! 3 Violation founded @METALDET1</v>
      </c>
    </row>
    <row r="3474" spans="1:40">
      <c r="A3474" t="s">
        <v>120</v>
      </c>
      <c r="B3474" t="s">
        <v>121</v>
      </c>
      <c r="C3474" t="s">
        <v>1732</v>
      </c>
      <c r="D3474" t="s">
        <v>52</v>
      </c>
      <c r="E3474">
        <v>1</v>
      </c>
      <c r="G3474" t="s">
        <v>130</v>
      </c>
      <c r="I3474" t="s">
        <v>125</v>
      </c>
      <c r="Z3474" t="str">
        <f>IFERROR(MID(AA3474,FIND("-",H3474,1)+1,20),_xlfn.IFNA(VLOOKUP(F3474&amp;"-"&amp;AA3474,Ref_Kontak!$A:$E,4,FALSE),Ref_Kontak!$H$2))</f>
        <v>628999007703</v>
      </c>
      <c r="AA3474" t="str">
        <f t="shared" si="540"/>
        <v/>
      </c>
      <c r="AB3474" t="str">
        <f t="shared" si="541"/>
        <v/>
      </c>
      <c r="AC3474" t="str">
        <f t="shared" si="542"/>
        <v>628999007703</v>
      </c>
      <c r="AD3474" t="str">
        <f t="shared" si="543"/>
        <v>Halo+,+Visual+AI+5S+mendeteksi+Violation%3A+METALDET1-LINE+14</v>
      </c>
      <c r="AE3474" t="str">
        <f t="shared" si="544"/>
        <v>https://web.whatsapp.com/send/?phone=628999007703&amp;text=Halo+,+Visual+AI+5S+mendeteksi+Violation%3A+METALDET1-LINE+14&amp;type=phone_number&amp;app_absent=0</v>
      </c>
      <c r="AF3474" t="b">
        <f>IF(ISNA(VLOOKUP(D3474&amp;"-"&amp;AB3474, Ref_Kontak!$A:$E, 4, FALSE)), FALSE, TRUE)</f>
        <v>0</v>
      </c>
      <c r="AG3474" t="str">
        <f>_xlfn.IFNA(VLOOKUP(Z3474,Ref_Kontak!H:H,1,FALSE),"FALSE")</f>
        <v>628999007703</v>
      </c>
      <c r="AH3474" t="str">
        <f t="shared" si="545"/>
        <v>METALDET1-LINE 14</v>
      </c>
      <c r="AI3474">
        <f>IF(I3474="violation",COUNTIF($AH$1:AH3474,AH3474),0)</f>
        <v>392</v>
      </c>
      <c r="AJ3474" t="str">
        <f t="shared" si="546"/>
        <v>violation-METALDET1</v>
      </c>
      <c r="AK3474">
        <f>IF(I3474="violation",COUNTIF($AJ$1:AJ3474,AJ3474),FALSE)</f>
        <v>2989</v>
      </c>
      <c r="AL3474">
        <f t="shared" si="547"/>
        <v>0</v>
      </c>
      <c r="AM3474">
        <f t="shared" si="548"/>
        <v>3</v>
      </c>
      <c r="AN3474" t="str">
        <f t="shared" si="549"/>
        <v>ALERT! 3 Violation founded @METALDET1</v>
      </c>
    </row>
    <row r="3475" spans="1:40">
      <c r="A3475" t="s">
        <v>120</v>
      </c>
      <c r="B3475" t="s">
        <v>121</v>
      </c>
      <c r="C3475" t="s">
        <v>1733</v>
      </c>
      <c r="D3475" t="s">
        <v>129</v>
      </c>
      <c r="E3475">
        <v>1</v>
      </c>
      <c r="G3475" t="s">
        <v>130</v>
      </c>
      <c r="I3475" t="s">
        <v>125</v>
      </c>
      <c r="Z3475" t="str">
        <f>IFERROR(MID(AA3475,FIND("-",H3475,1)+1,20),_xlfn.IFNA(VLOOKUP(F3475&amp;"-"&amp;AA3475,Ref_Kontak!$A:$E,4,FALSE),Ref_Kontak!$H$2))</f>
        <v>628999007703</v>
      </c>
      <c r="AA3475" t="str">
        <f t="shared" si="540"/>
        <v/>
      </c>
      <c r="AB3475" t="str">
        <f t="shared" si="541"/>
        <v/>
      </c>
      <c r="AC3475" t="str">
        <f t="shared" si="542"/>
        <v>628999007703</v>
      </c>
      <c r="AD3475" t="str">
        <f t="shared" si="543"/>
        <v>Halo+,+Visual+AI+5S+mendeteksi+Violation%3A+METALDET1-LINE+8</v>
      </c>
      <c r="AE3475" t="str">
        <f t="shared" si="544"/>
        <v>https://web.whatsapp.com/send/?phone=628999007703&amp;text=Halo+,+Visual+AI+5S+mendeteksi+Violation%3A+METALDET1-LINE+8&amp;type=phone_number&amp;app_absent=0</v>
      </c>
      <c r="AF3475" t="b">
        <f>IF(ISNA(VLOOKUP(D3475&amp;"-"&amp;AB3475, Ref_Kontak!$A:$E, 4, FALSE)), FALSE, TRUE)</f>
        <v>0</v>
      </c>
      <c r="AG3475" t="str">
        <f>_xlfn.IFNA(VLOOKUP(Z3475,Ref_Kontak!H:H,1,FALSE),"FALSE")</f>
        <v>628999007703</v>
      </c>
      <c r="AH3475" t="str">
        <f t="shared" si="545"/>
        <v>METALDET1-LINE 8</v>
      </c>
      <c r="AI3475">
        <f>IF(I3475="violation",COUNTIF($AH$1:AH3475,AH3475),0)</f>
        <v>1395</v>
      </c>
      <c r="AJ3475" t="str">
        <f t="shared" si="546"/>
        <v>violation-METALDET1</v>
      </c>
      <c r="AK3475">
        <f>IF(I3475="violation",COUNTIF($AJ$1:AJ3475,AJ3475),FALSE)</f>
        <v>2990</v>
      </c>
      <c r="AL3475">
        <f t="shared" si="547"/>
        <v>0</v>
      </c>
      <c r="AM3475">
        <f t="shared" si="548"/>
        <v>3</v>
      </c>
      <c r="AN3475" t="str">
        <f t="shared" si="549"/>
        <v>ALERT! 3 Violation founded @METALDET1</v>
      </c>
    </row>
    <row r="3476" spans="1:40">
      <c r="A3476" t="s">
        <v>120</v>
      </c>
      <c r="B3476" t="s">
        <v>121</v>
      </c>
      <c r="C3476" t="s">
        <v>1734</v>
      </c>
      <c r="D3476" t="s">
        <v>589</v>
      </c>
      <c r="E3476">
        <v>1</v>
      </c>
      <c r="G3476" t="s">
        <v>130</v>
      </c>
      <c r="I3476" t="s">
        <v>125</v>
      </c>
      <c r="Z3476" t="str">
        <f>IFERROR(MID(AA3476,FIND("-",H3476,1)+1,20),_xlfn.IFNA(VLOOKUP(F3476&amp;"-"&amp;AA3476,Ref_Kontak!$A:$E,4,FALSE),Ref_Kontak!$H$2))</f>
        <v>628999007703</v>
      </c>
      <c r="AA3476" t="str">
        <f t="shared" si="540"/>
        <v/>
      </c>
      <c r="AB3476" t="str">
        <f t="shared" si="541"/>
        <v/>
      </c>
      <c r="AC3476" t="str">
        <f t="shared" si="542"/>
        <v>628999007703</v>
      </c>
      <c r="AD3476" t="str">
        <f t="shared" si="543"/>
        <v>Halo+,+Visual+AI+5S+mendeteksi+Violation%3A+METALDET1-LINE+13</v>
      </c>
      <c r="AE3476" t="str">
        <f t="shared" si="544"/>
        <v>https://web.whatsapp.com/send/?phone=628999007703&amp;text=Halo+,+Visual+AI+5S+mendeteksi+Violation%3A+METALDET1-LINE+13&amp;type=phone_number&amp;app_absent=0</v>
      </c>
      <c r="AF3476" t="b">
        <f>IF(ISNA(VLOOKUP(D3476&amp;"-"&amp;AB3476, Ref_Kontak!$A:$E, 4, FALSE)), FALSE, TRUE)</f>
        <v>0</v>
      </c>
      <c r="AG3476" t="str">
        <f>_xlfn.IFNA(VLOOKUP(Z3476,Ref_Kontak!H:H,1,FALSE),"FALSE")</f>
        <v>628999007703</v>
      </c>
      <c r="AH3476" t="str">
        <f t="shared" si="545"/>
        <v>METALDET1-LINE 13</v>
      </c>
      <c r="AI3476">
        <f>IF(I3476="violation",COUNTIF($AH$1:AH3476,AH3476),0)</f>
        <v>1205</v>
      </c>
      <c r="AJ3476" t="str">
        <f t="shared" si="546"/>
        <v>violation-METALDET1</v>
      </c>
      <c r="AK3476">
        <f>IF(I3476="violation",COUNTIF($AJ$1:AJ3476,AJ3476),FALSE)</f>
        <v>2991</v>
      </c>
      <c r="AL3476">
        <f t="shared" si="547"/>
        <v>0</v>
      </c>
      <c r="AM3476">
        <f t="shared" si="548"/>
        <v>3</v>
      </c>
      <c r="AN3476" t="str">
        <f t="shared" si="549"/>
        <v>ALERT! 3 Violation founded @METALDET1</v>
      </c>
    </row>
    <row r="3477" spans="1:40">
      <c r="A3477" t="s">
        <v>120</v>
      </c>
      <c r="B3477" t="s">
        <v>121</v>
      </c>
      <c r="C3477" t="s">
        <v>1734</v>
      </c>
      <c r="D3477" t="s">
        <v>129</v>
      </c>
      <c r="E3477">
        <v>1</v>
      </c>
      <c r="G3477" t="s">
        <v>130</v>
      </c>
      <c r="I3477" t="s">
        <v>125</v>
      </c>
      <c r="Z3477" t="str">
        <f>IFERROR(MID(AA3477,FIND("-",H3477,1)+1,20),_xlfn.IFNA(VLOOKUP(F3477&amp;"-"&amp;AA3477,Ref_Kontak!$A:$E,4,FALSE),Ref_Kontak!$H$2))</f>
        <v>628999007703</v>
      </c>
      <c r="AA3477" t="str">
        <f t="shared" si="540"/>
        <v/>
      </c>
      <c r="AB3477" t="str">
        <f t="shared" si="541"/>
        <v/>
      </c>
      <c r="AC3477" t="str">
        <f t="shared" si="542"/>
        <v>628999007703</v>
      </c>
      <c r="AD3477" t="str">
        <f t="shared" si="543"/>
        <v>Halo+,+Visual+AI+5S+mendeteksi+Violation%3A+METALDET1-LINE+8</v>
      </c>
      <c r="AE3477" t="str">
        <f t="shared" si="544"/>
        <v>https://web.whatsapp.com/send/?phone=628999007703&amp;text=Halo+,+Visual+AI+5S+mendeteksi+Violation%3A+METALDET1-LINE+8&amp;type=phone_number&amp;app_absent=0</v>
      </c>
      <c r="AF3477" t="b">
        <f>IF(ISNA(VLOOKUP(D3477&amp;"-"&amp;AB3477, Ref_Kontak!$A:$E, 4, FALSE)), FALSE, TRUE)</f>
        <v>0</v>
      </c>
      <c r="AG3477" t="str">
        <f>_xlfn.IFNA(VLOOKUP(Z3477,Ref_Kontak!H:H,1,FALSE),"FALSE")</f>
        <v>628999007703</v>
      </c>
      <c r="AH3477" t="str">
        <f t="shared" si="545"/>
        <v>METALDET1-LINE 8</v>
      </c>
      <c r="AI3477">
        <f>IF(I3477="violation",COUNTIF($AH$1:AH3477,AH3477),0)</f>
        <v>1396</v>
      </c>
      <c r="AJ3477" t="str">
        <f t="shared" si="546"/>
        <v>violation-METALDET1</v>
      </c>
      <c r="AK3477">
        <f>IF(I3477="violation",COUNTIF($AJ$1:AJ3477,AJ3477),FALSE)</f>
        <v>2992</v>
      </c>
      <c r="AL3477">
        <f t="shared" si="547"/>
        <v>0</v>
      </c>
      <c r="AM3477">
        <f t="shared" si="548"/>
        <v>3</v>
      </c>
      <c r="AN3477" t="str">
        <f t="shared" si="549"/>
        <v>ALERT! 3 Violation founded @METALDET1</v>
      </c>
    </row>
    <row r="3478" spans="1:40">
      <c r="A3478" t="s">
        <v>120</v>
      </c>
      <c r="B3478" t="s">
        <v>121</v>
      </c>
      <c r="C3478" t="s">
        <v>1734</v>
      </c>
      <c r="D3478" t="s">
        <v>52</v>
      </c>
      <c r="E3478">
        <v>1</v>
      </c>
      <c r="G3478" t="s">
        <v>130</v>
      </c>
      <c r="I3478" t="s">
        <v>125</v>
      </c>
      <c r="Z3478" t="str">
        <f>IFERROR(MID(AA3478,FIND("-",H3478,1)+1,20),_xlfn.IFNA(VLOOKUP(F3478&amp;"-"&amp;AA3478,Ref_Kontak!$A:$E,4,FALSE),Ref_Kontak!$H$2))</f>
        <v>628999007703</v>
      </c>
      <c r="AA3478" t="str">
        <f t="shared" si="540"/>
        <v/>
      </c>
      <c r="AB3478" t="str">
        <f t="shared" si="541"/>
        <v/>
      </c>
      <c r="AC3478" t="str">
        <f t="shared" si="542"/>
        <v>628999007703</v>
      </c>
      <c r="AD3478" t="str">
        <f t="shared" si="543"/>
        <v>Halo+,+Visual+AI+5S+mendeteksi+Violation%3A+METALDET1-LINE+14</v>
      </c>
      <c r="AE3478" t="str">
        <f t="shared" si="544"/>
        <v>https://web.whatsapp.com/send/?phone=628999007703&amp;text=Halo+,+Visual+AI+5S+mendeteksi+Violation%3A+METALDET1-LINE+14&amp;type=phone_number&amp;app_absent=0</v>
      </c>
      <c r="AF3478" t="b">
        <f>IF(ISNA(VLOOKUP(D3478&amp;"-"&amp;AB3478, Ref_Kontak!$A:$E, 4, FALSE)), FALSE, TRUE)</f>
        <v>0</v>
      </c>
      <c r="AG3478" t="str">
        <f>_xlfn.IFNA(VLOOKUP(Z3478,Ref_Kontak!H:H,1,FALSE),"FALSE")</f>
        <v>628999007703</v>
      </c>
      <c r="AH3478" t="str">
        <f t="shared" si="545"/>
        <v>METALDET1-LINE 14</v>
      </c>
      <c r="AI3478">
        <f>IF(I3478="violation",COUNTIF($AH$1:AH3478,AH3478),0)</f>
        <v>393</v>
      </c>
      <c r="AJ3478" t="str">
        <f t="shared" si="546"/>
        <v>violation-METALDET1</v>
      </c>
      <c r="AK3478">
        <f>IF(I3478="violation",COUNTIF($AJ$1:AJ3478,AJ3478),FALSE)</f>
        <v>2993</v>
      </c>
      <c r="AL3478">
        <f t="shared" si="547"/>
        <v>0</v>
      </c>
      <c r="AM3478">
        <f t="shared" si="548"/>
        <v>3</v>
      </c>
      <c r="AN3478" t="str">
        <f t="shared" si="549"/>
        <v>ALERT! 3 Violation founded @METALDET1</v>
      </c>
    </row>
    <row r="3479" spans="1:40">
      <c r="A3479" t="s">
        <v>120</v>
      </c>
      <c r="B3479" t="s">
        <v>121</v>
      </c>
      <c r="C3479" t="s">
        <v>1734</v>
      </c>
      <c r="D3479" t="s">
        <v>589</v>
      </c>
      <c r="E3479">
        <v>1</v>
      </c>
      <c r="G3479" t="s">
        <v>130</v>
      </c>
      <c r="I3479" t="s">
        <v>125</v>
      </c>
      <c r="Z3479" t="str">
        <f>IFERROR(MID(AA3479,FIND("-",H3479,1)+1,20),_xlfn.IFNA(VLOOKUP(F3479&amp;"-"&amp;AA3479,Ref_Kontak!$A:$E,4,FALSE),Ref_Kontak!$H$2))</f>
        <v>628999007703</v>
      </c>
      <c r="AA3479" t="str">
        <f t="shared" si="540"/>
        <v/>
      </c>
      <c r="AB3479" t="str">
        <f t="shared" si="541"/>
        <v/>
      </c>
      <c r="AC3479" t="str">
        <f t="shared" si="542"/>
        <v>628999007703</v>
      </c>
      <c r="AD3479" t="str">
        <f t="shared" si="543"/>
        <v>Halo+,+Visual+AI+5S+mendeteksi+Violation%3A+METALDET1-LINE+13</v>
      </c>
      <c r="AE3479" t="str">
        <f t="shared" si="544"/>
        <v>https://web.whatsapp.com/send/?phone=628999007703&amp;text=Halo+,+Visual+AI+5S+mendeteksi+Violation%3A+METALDET1-LINE+13&amp;type=phone_number&amp;app_absent=0</v>
      </c>
      <c r="AF3479" t="b">
        <f>IF(ISNA(VLOOKUP(D3479&amp;"-"&amp;AB3479, Ref_Kontak!$A:$E, 4, FALSE)), FALSE, TRUE)</f>
        <v>0</v>
      </c>
      <c r="AG3479" t="str">
        <f>_xlfn.IFNA(VLOOKUP(Z3479,Ref_Kontak!H:H,1,FALSE),"FALSE")</f>
        <v>628999007703</v>
      </c>
      <c r="AH3479" t="str">
        <f t="shared" si="545"/>
        <v>METALDET1-LINE 13</v>
      </c>
      <c r="AI3479">
        <f>IF(I3479="violation",COUNTIF($AH$1:AH3479,AH3479),0)</f>
        <v>1206</v>
      </c>
      <c r="AJ3479" t="str">
        <f t="shared" si="546"/>
        <v>violation-METALDET1</v>
      </c>
      <c r="AK3479">
        <f>IF(I3479="violation",COUNTIF($AJ$1:AJ3479,AJ3479),FALSE)</f>
        <v>2994</v>
      </c>
      <c r="AL3479">
        <f t="shared" si="547"/>
        <v>0</v>
      </c>
      <c r="AM3479">
        <f t="shared" si="548"/>
        <v>3</v>
      </c>
      <c r="AN3479" t="str">
        <f t="shared" si="549"/>
        <v>ALERT! 3 Violation founded @METALDET1</v>
      </c>
    </row>
    <row r="3480" spans="1:40">
      <c r="A3480" t="s">
        <v>120</v>
      </c>
      <c r="B3480" t="s">
        <v>121</v>
      </c>
      <c r="C3480" t="s">
        <v>1734</v>
      </c>
      <c r="D3480" t="s">
        <v>52</v>
      </c>
      <c r="E3480">
        <v>1</v>
      </c>
      <c r="G3480" t="s">
        <v>130</v>
      </c>
      <c r="I3480" t="s">
        <v>125</v>
      </c>
      <c r="Z3480" t="str">
        <f>IFERROR(MID(AA3480,FIND("-",H3480,1)+1,20),_xlfn.IFNA(VLOOKUP(F3480&amp;"-"&amp;AA3480,Ref_Kontak!$A:$E,4,FALSE),Ref_Kontak!$H$2))</f>
        <v>628999007703</v>
      </c>
      <c r="AA3480" t="str">
        <f t="shared" si="540"/>
        <v/>
      </c>
      <c r="AB3480" t="str">
        <f t="shared" si="541"/>
        <v/>
      </c>
      <c r="AC3480" t="str">
        <f t="shared" si="542"/>
        <v>628999007703</v>
      </c>
      <c r="AD3480" t="str">
        <f t="shared" si="543"/>
        <v>Halo+,+Visual+AI+5S+mendeteksi+Violation%3A+METALDET1-LINE+14</v>
      </c>
      <c r="AE3480" t="str">
        <f t="shared" si="544"/>
        <v>https://web.whatsapp.com/send/?phone=628999007703&amp;text=Halo+,+Visual+AI+5S+mendeteksi+Violation%3A+METALDET1-LINE+14&amp;type=phone_number&amp;app_absent=0</v>
      </c>
      <c r="AF3480" t="b">
        <f>IF(ISNA(VLOOKUP(D3480&amp;"-"&amp;AB3480, Ref_Kontak!$A:$E, 4, FALSE)), FALSE, TRUE)</f>
        <v>0</v>
      </c>
      <c r="AG3480" t="str">
        <f>_xlfn.IFNA(VLOOKUP(Z3480,Ref_Kontak!H:H,1,FALSE),"FALSE")</f>
        <v>628999007703</v>
      </c>
      <c r="AH3480" t="str">
        <f t="shared" si="545"/>
        <v>METALDET1-LINE 14</v>
      </c>
      <c r="AI3480">
        <f>IF(I3480="violation",COUNTIF($AH$1:AH3480,AH3480),0)</f>
        <v>394</v>
      </c>
      <c r="AJ3480" t="str">
        <f t="shared" si="546"/>
        <v>violation-METALDET1</v>
      </c>
      <c r="AK3480">
        <f>IF(I3480="violation",COUNTIF($AJ$1:AJ3480,AJ3480),FALSE)</f>
        <v>2995</v>
      </c>
      <c r="AL3480">
        <f t="shared" si="547"/>
        <v>0</v>
      </c>
      <c r="AM3480">
        <f t="shared" si="548"/>
        <v>3</v>
      </c>
      <c r="AN3480" t="str">
        <f t="shared" si="549"/>
        <v>ALERT! 3 Violation founded @METALDET1</v>
      </c>
    </row>
    <row r="3481" spans="1:40">
      <c r="A3481" t="s">
        <v>120</v>
      </c>
      <c r="B3481" t="s">
        <v>121</v>
      </c>
      <c r="C3481" t="s">
        <v>1735</v>
      </c>
      <c r="D3481" t="s">
        <v>129</v>
      </c>
      <c r="E3481">
        <v>1</v>
      </c>
      <c r="G3481" t="s">
        <v>130</v>
      </c>
      <c r="I3481" t="s">
        <v>125</v>
      </c>
      <c r="Z3481" t="str">
        <f>IFERROR(MID(AA3481,FIND("-",H3481,1)+1,20),_xlfn.IFNA(VLOOKUP(F3481&amp;"-"&amp;AA3481,Ref_Kontak!$A:$E,4,FALSE),Ref_Kontak!$H$2))</f>
        <v>628999007703</v>
      </c>
      <c r="AA3481" t="str">
        <f t="shared" si="540"/>
        <v/>
      </c>
      <c r="AB3481" t="str">
        <f t="shared" si="541"/>
        <v/>
      </c>
      <c r="AC3481" t="str">
        <f t="shared" si="542"/>
        <v>628999007703</v>
      </c>
      <c r="AD3481" t="str">
        <f t="shared" si="543"/>
        <v>Halo+,+Visual+AI+5S+mendeteksi+Violation%3A+METALDET1-LINE+8</v>
      </c>
      <c r="AE3481" t="str">
        <f t="shared" si="544"/>
        <v>https://web.whatsapp.com/send/?phone=628999007703&amp;text=Halo+,+Visual+AI+5S+mendeteksi+Violation%3A+METALDET1-LINE+8&amp;type=phone_number&amp;app_absent=0</v>
      </c>
      <c r="AF3481" t="b">
        <f>IF(ISNA(VLOOKUP(D3481&amp;"-"&amp;AB3481, Ref_Kontak!$A:$E, 4, FALSE)), FALSE, TRUE)</f>
        <v>0</v>
      </c>
      <c r="AG3481" t="str">
        <f>_xlfn.IFNA(VLOOKUP(Z3481,Ref_Kontak!H:H,1,FALSE),"FALSE")</f>
        <v>628999007703</v>
      </c>
      <c r="AH3481" t="str">
        <f t="shared" si="545"/>
        <v>METALDET1-LINE 8</v>
      </c>
      <c r="AI3481">
        <f>IF(I3481="violation",COUNTIF($AH$1:AH3481,AH3481),0)</f>
        <v>1397</v>
      </c>
      <c r="AJ3481" t="str">
        <f t="shared" si="546"/>
        <v>violation-METALDET1</v>
      </c>
      <c r="AK3481">
        <f>IF(I3481="violation",COUNTIF($AJ$1:AJ3481,AJ3481),FALSE)</f>
        <v>2996</v>
      </c>
      <c r="AL3481">
        <f t="shared" si="547"/>
        <v>0</v>
      </c>
      <c r="AM3481">
        <f t="shared" si="548"/>
        <v>3</v>
      </c>
      <c r="AN3481" t="str">
        <f t="shared" si="549"/>
        <v>ALERT! 3 Violation founded @METALDET1</v>
      </c>
    </row>
    <row r="3482" spans="1:40">
      <c r="A3482" t="s">
        <v>120</v>
      </c>
      <c r="B3482" t="s">
        <v>121</v>
      </c>
      <c r="C3482" t="s">
        <v>1735</v>
      </c>
      <c r="D3482" t="s">
        <v>589</v>
      </c>
      <c r="E3482">
        <v>1</v>
      </c>
      <c r="G3482" t="s">
        <v>130</v>
      </c>
      <c r="I3482" t="s">
        <v>125</v>
      </c>
      <c r="Z3482" t="str">
        <f>IFERROR(MID(AA3482,FIND("-",H3482,1)+1,20),_xlfn.IFNA(VLOOKUP(F3482&amp;"-"&amp;AA3482,Ref_Kontak!$A:$E,4,FALSE),Ref_Kontak!$H$2))</f>
        <v>628999007703</v>
      </c>
      <c r="AA3482" t="str">
        <f t="shared" si="540"/>
        <v/>
      </c>
      <c r="AB3482" t="str">
        <f t="shared" si="541"/>
        <v/>
      </c>
      <c r="AC3482" t="str">
        <f t="shared" si="542"/>
        <v>628999007703</v>
      </c>
      <c r="AD3482" t="str">
        <f t="shared" si="543"/>
        <v>Halo+,+Visual+AI+5S+mendeteksi+Violation%3A+METALDET1-LINE+13</v>
      </c>
      <c r="AE3482" t="str">
        <f t="shared" si="544"/>
        <v>https://web.whatsapp.com/send/?phone=628999007703&amp;text=Halo+,+Visual+AI+5S+mendeteksi+Violation%3A+METALDET1-LINE+13&amp;type=phone_number&amp;app_absent=0</v>
      </c>
      <c r="AF3482" t="b">
        <f>IF(ISNA(VLOOKUP(D3482&amp;"-"&amp;AB3482, Ref_Kontak!$A:$E, 4, FALSE)), FALSE, TRUE)</f>
        <v>0</v>
      </c>
      <c r="AG3482" t="str">
        <f>_xlfn.IFNA(VLOOKUP(Z3482,Ref_Kontak!H:H,1,FALSE),"FALSE")</f>
        <v>628999007703</v>
      </c>
      <c r="AH3482" t="str">
        <f t="shared" si="545"/>
        <v>METALDET1-LINE 13</v>
      </c>
      <c r="AI3482">
        <f>IF(I3482="violation",COUNTIF($AH$1:AH3482,AH3482),0)</f>
        <v>1207</v>
      </c>
      <c r="AJ3482" t="str">
        <f t="shared" si="546"/>
        <v>violation-METALDET1</v>
      </c>
      <c r="AK3482">
        <f>IF(I3482="violation",COUNTIF($AJ$1:AJ3482,AJ3482),FALSE)</f>
        <v>2997</v>
      </c>
      <c r="AL3482">
        <f t="shared" si="547"/>
        <v>0</v>
      </c>
      <c r="AM3482">
        <f t="shared" si="548"/>
        <v>3</v>
      </c>
      <c r="AN3482" t="str">
        <f t="shared" si="549"/>
        <v>ALERT! 3 Violation founded @METALDET1</v>
      </c>
    </row>
    <row r="3483" spans="1:40">
      <c r="A3483" t="s">
        <v>120</v>
      </c>
      <c r="B3483" t="s">
        <v>121</v>
      </c>
      <c r="C3483" t="s">
        <v>1735</v>
      </c>
      <c r="D3483" t="s">
        <v>52</v>
      </c>
      <c r="E3483">
        <v>1</v>
      </c>
      <c r="G3483" t="s">
        <v>130</v>
      </c>
      <c r="I3483" t="s">
        <v>125</v>
      </c>
      <c r="Z3483" t="str">
        <f>IFERROR(MID(AA3483,FIND("-",H3483,1)+1,20),_xlfn.IFNA(VLOOKUP(F3483&amp;"-"&amp;AA3483,Ref_Kontak!$A:$E,4,FALSE),Ref_Kontak!$H$2))</f>
        <v>628999007703</v>
      </c>
      <c r="AA3483" t="str">
        <f t="shared" si="540"/>
        <v/>
      </c>
      <c r="AB3483" t="str">
        <f t="shared" si="541"/>
        <v/>
      </c>
      <c r="AC3483" t="str">
        <f t="shared" si="542"/>
        <v>628999007703</v>
      </c>
      <c r="AD3483" t="str">
        <f t="shared" si="543"/>
        <v>Halo+,+Visual+AI+5S+mendeteksi+Violation%3A+METALDET1-LINE+14</v>
      </c>
      <c r="AE3483" t="str">
        <f t="shared" si="544"/>
        <v>https://web.whatsapp.com/send/?phone=628999007703&amp;text=Halo+,+Visual+AI+5S+mendeteksi+Violation%3A+METALDET1-LINE+14&amp;type=phone_number&amp;app_absent=0</v>
      </c>
      <c r="AF3483" t="b">
        <f>IF(ISNA(VLOOKUP(D3483&amp;"-"&amp;AB3483, Ref_Kontak!$A:$E, 4, FALSE)), FALSE, TRUE)</f>
        <v>0</v>
      </c>
      <c r="AG3483" t="str">
        <f>_xlfn.IFNA(VLOOKUP(Z3483,Ref_Kontak!H:H,1,FALSE),"FALSE")</f>
        <v>628999007703</v>
      </c>
      <c r="AH3483" t="str">
        <f t="shared" si="545"/>
        <v>METALDET1-LINE 14</v>
      </c>
      <c r="AI3483">
        <f>IF(I3483="violation",COUNTIF($AH$1:AH3483,AH3483),0)</f>
        <v>395</v>
      </c>
      <c r="AJ3483" t="str">
        <f t="shared" si="546"/>
        <v>violation-METALDET1</v>
      </c>
      <c r="AK3483">
        <f>IF(I3483="violation",COUNTIF($AJ$1:AJ3483,AJ3483),FALSE)</f>
        <v>2998</v>
      </c>
      <c r="AL3483">
        <f t="shared" si="547"/>
        <v>0</v>
      </c>
      <c r="AM3483">
        <f t="shared" si="548"/>
        <v>3</v>
      </c>
      <c r="AN3483" t="str">
        <f t="shared" si="549"/>
        <v>ALERT! 3 Violation founded @METALDET1</v>
      </c>
    </row>
    <row r="3484" spans="1:40">
      <c r="A3484" t="s">
        <v>120</v>
      </c>
      <c r="B3484" t="s">
        <v>121</v>
      </c>
      <c r="C3484" t="s">
        <v>1736</v>
      </c>
      <c r="D3484" t="s">
        <v>129</v>
      </c>
      <c r="E3484">
        <v>1</v>
      </c>
      <c r="G3484" t="s">
        <v>130</v>
      </c>
      <c r="I3484" t="s">
        <v>125</v>
      </c>
      <c r="Z3484" t="str">
        <f>IFERROR(MID(AA3484,FIND("-",H3484,1)+1,20),_xlfn.IFNA(VLOOKUP(F3484&amp;"-"&amp;AA3484,Ref_Kontak!$A:$E,4,FALSE),Ref_Kontak!$H$2))</f>
        <v>628999007703</v>
      </c>
      <c r="AA3484" t="str">
        <f t="shared" si="540"/>
        <v/>
      </c>
      <c r="AB3484" t="str">
        <f t="shared" si="541"/>
        <v/>
      </c>
      <c r="AC3484" t="str">
        <f t="shared" si="542"/>
        <v>628999007703</v>
      </c>
      <c r="AD3484" t="str">
        <f t="shared" si="543"/>
        <v>Halo+,+Visual+AI+5S+mendeteksi+Violation%3A+METALDET1-LINE+8</v>
      </c>
      <c r="AE3484" t="str">
        <f t="shared" si="544"/>
        <v>https://web.whatsapp.com/send/?phone=628999007703&amp;text=Halo+,+Visual+AI+5S+mendeteksi+Violation%3A+METALDET1-LINE+8&amp;type=phone_number&amp;app_absent=0</v>
      </c>
      <c r="AF3484" t="b">
        <f>IF(ISNA(VLOOKUP(D3484&amp;"-"&amp;AB3484, Ref_Kontak!$A:$E, 4, FALSE)), FALSE, TRUE)</f>
        <v>0</v>
      </c>
      <c r="AG3484" t="str">
        <f>_xlfn.IFNA(VLOOKUP(Z3484,Ref_Kontak!H:H,1,FALSE),"FALSE")</f>
        <v>628999007703</v>
      </c>
      <c r="AH3484" t="str">
        <f t="shared" si="545"/>
        <v>METALDET1-LINE 8</v>
      </c>
      <c r="AI3484">
        <f>IF(I3484="violation",COUNTIF($AH$1:AH3484,AH3484),0)</f>
        <v>1398</v>
      </c>
      <c r="AJ3484" t="str">
        <f t="shared" si="546"/>
        <v>violation-METALDET1</v>
      </c>
      <c r="AK3484">
        <f>IF(I3484="violation",COUNTIF($AJ$1:AJ3484,AJ3484),FALSE)</f>
        <v>2999</v>
      </c>
      <c r="AL3484">
        <f t="shared" si="547"/>
        <v>0</v>
      </c>
      <c r="AM3484">
        <f t="shared" si="548"/>
        <v>3</v>
      </c>
      <c r="AN3484" t="str">
        <f t="shared" si="549"/>
        <v>ALERT! 3 Violation founded @METALDET1</v>
      </c>
    </row>
    <row r="3485" spans="1:40">
      <c r="A3485" t="s">
        <v>120</v>
      </c>
      <c r="B3485" t="s">
        <v>121</v>
      </c>
      <c r="C3485" t="s">
        <v>1737</v>
      </c>
      <c r="D3485" t="s">
        <v>589</v>
      </c>
      <c r="E3485">
        <v>1</v>
      </c>
      <c r="G3485" t="s">
        <v>130</v>
      </c>
      <c r="I3485" t="s">
        <v>125</v>
      </c>
      <c r="Z3485" t="str">
        <f>IFERROR(MID(AA3485,FIND("-",H3485,1)+1,20),_xlfn.IFNA(VLOOKUP(F3485&amp;"-"&amp;AA3485,Ref_Kontak!$A:$E,4,FALSE),Ref_Kontak!$H$2))</f>
        <v>628999007703</v>
      </c>
      <c r="AA3485" t="str">
        <f t="shared" si="540"/>
        <v/>
      </c>
      <c r="AB3485" t="str">
        <f t="shared" si="541"/>
        <v/>
      </c>
      <c r="AC3485" t="str">
        <f t="shared" si="542"/>
        <v>628999007703</v>
      </c>
      <c r="AD3485" t="str">
        <f t="shared" si="543"/>
        <v>Halo+,+Visual+AI+5S+mendeteksi+Violation%3A+METALDET1-LINE+13</v>
      </c>
      <c r="AE3485" t="str">
        <f t="shared" si="544"/>
        <v>https://web.whatsapp.com/send/?phone=628999007703&amp;text=Halo+,+Visual+AI+5S+mendeteksi+Violation%3A+METALDET1-LINE+13&amp;type=phone_number&amp;app_absent=0</v>
      </c>
      <c r="AF3485" t="b">
        <f>IF(ISNA(VLOOKUP(D3485&amp;"-"&amp;AB3485, Ref_Kontak!$A:$E, 4, FALSE)), FALSE, TRUE)</f>
        <v>0</v>
      </c>
      <c r="AG3485" t="str">
        <f>_xlfn.IFNA(VLOOKUP(Z3485,Ref_Kontak!H:H,1,FALSE),"FALSE")</f>
        <v>628999007703</v>
      </c>
      <c r="AH3485" t="str">
        <f t="shared" si="545"/>
        <v>METALDET1-LINE 13</v>
      </c>
      <c r="AI3485">
        <f>IF(I3485="violation",COUNTIF($AH$1:AH3485,AH3485),0)</f>
        <v>1208</v>
      </c>
      <c r="AJ3485" t="str">
        <f t="shared" si="546"/>
        <v>violation-METALDET1</v>
      </c>
      <c r="AK3485">
        <f>IF(I3485="violation",COUNTIF($AJ$1:AJ3485,AJ3485),FALSE)</f>
        <v>3000</v>
      </c>
      <c r="AL3485">
        <f t="shared" si="547"/>
        <v>0</v>
      </c>
      <c r="AM3485">
        <f t="shared" si="548"/>
        <v>3</v>
      </c>
      <c r="AN3485" t="str">
        <f t="shared" si="549"/>
        <v>ALERT! 3 Violation founded @METALDET1</v>
      </c>
    </row>
    <row r="3486" spans="1:40">
      <c r="A3486" t="s">
        <v>120</v>
      </c>
      <c r="B3486" t="s">
        <v>121</v>
      </c>
      <c r="C3486" t="s">
        <v>1737</v>
      </c>
      <c r="D3486" t="s">
        <v>129</v>
      </c>
      <c r="E3486">
        <v>1</v>
      </c>
      <c r="G3486" t="s">
        <v>130</v>
      </c>
      <c r="I3486" t="s">
        <v>125</v>
      </c>
      <c r="Z3486" t="str">
        <f>IFERROR(MID(AA3486,FIND("-",H3486,1)+1,20),_xlfn.IFNA(VLOOKUP(F3486&amp;"-"&amp;AA3486,Ref_Kontak!$A:$E,4,FALSE),Ref_Kontak!$H$2))</f>
        <v>628999007703</v>
      </c>
      <c r="AA3486" t="str">
        <f t="shared" si="540"/>
        <v/>
      </c>
      <c r="AB3486" t="str">
        <f t="shared" si="541"/>
        <v/>
      </c>
      <c r="AC3486" t="str">
        <f t="shared" si="542"/>
        <v>628999007703</v>
      </c>
      <c r="AD3486" t="str">
        <f t="shared" si="543"/>
        <v>Halo+,+Visual+AI+5S+mendeteksi+Violation%3A+METALDET1-LINE+8</v>
      </c>
      <c r="AE3486" t="str">
        <f t="shared" si="544"/>
        <v>https://web.whatsapp.com/send/?phone=628999007703&amp;text=Halo+,+Visual+AI+5S+mendeteksi+Violation%3A+METALDET1-LINE+8&amp;type=phone_number&amp;app_absent=0</v>
      </c>
      <c r="AF3486" t="b">
        <f>IF(ISNA(VLOOKUP(D3486&amp;"-"&amp;AB3486, Ref_Kontak!$A:$E, 4, FALSE)), FALSE, TRUE)</f>
        <v>0</v>
      </c>
      <c r="AG3486" t="str">
        <f>_xlfn.IFNA(VLOOKUP(Z3486,Ref_Kontak!H:H,1,FALSE),"FALSE")</f>
        <v>628999007703</v>
      </c>
      <c r="AH3486" t="str">
        <f t="shared" si="545"/>
        <v>METALDET1-LINE 8</v>
      </c>
      <c r="AI3486">
        <f>IF(I3486="violation",COUNTIF($AH$1:AH3486,AH3486),0)</f>
        <v>1399</v>
      </c>
      <c r="AJ3486" t="str">
        <f t="shared" si="546"/>
        <v>violation-METALDET1</v>
      </c>
      <c r="AK3486">
        <f>IF(I3486="violation",COUNTIF($AJ$1:AJ3486,AJ3486),FALSE)</f>
        <v>3001</v>
      </c>
      <c r="AL3486">
        <f t="shared" si="547"/>
        <v>0</v>
      </c>
      <c r="AM3486">
        <f t="shared" si="548"/>
        <v>3</v>
      </c>
      <c r="AN3486" t="str">
        <f t="shared" si="549"/>
        <v>ALERT! 3 Violation founded @METALDET1</v>
      </c>
    </row>
    <row r="3487" spans="1:40">
      <c r="A3487" t="s">
        <v>120</v>
      </c>
      <c r="B3487" t="s">
        <v>121</v>
      </c>
      <c r="C3487" t="s">
        <v>1737</v>
      </c>
      <c r="D3487" t="s">
        <v>52</v>
      </c>
      <c r="E3487">
        <v>1</v>
      </c>
      <c r="G3487" t="s">
        <v>130</v>
      </c>
      <c r="I3487" t="s">
        <v>125</v>
      </c>
      <c r="Z3487" t="str">
        <f>IFERROR(MID(AA3487,FIND("-",H3487,1)+1,20),_xlfn.IFNA(VLOOKUP(F3487&amp;"-"&amp;AA3487,Ref_Kontak!$A:$E,4,FALSE),Ref_Kontak!$H$2))</f>
        <v>628999007703</v>
      </c>
      <c r="AA3487" t="str">
        <f t="shared" si="540"/>
        <v/>
      </c>
      <c r="AB3487" t="str">
        <f t="shared" si="541"/>
        <v/>
      </c>
      <c r="AC3487" t="str">
        <f t="shared" si="542"/>
        <v>628999007703</v>
      </c>
      <c r="AD3487" t="str">
        <f t="shared" si="543"/>
        <v>Halo+,+Visual+AI+5S+mendeteksi+Violation%3A+METALDET1-LINE+14</v>
      </c>
      <c r="AE3487" t="str">
        <f t="shared" si="544"/>
        <v>https://web.whatsapp.com/send/?phone=628999007703&amp;text=Halo+,+Visual+AI+5S+mendeteksi+Violation%3A+METALDET1-LINE+14&amp;type=phone_number&amp;app_absent=0</v>
      </c>
      <c r="AF3487" t="b">
        <f>IF(ISNA(VLOOKUP(D3487&amp;"-"&amp;AB3487, Ref_Kontak!$A:$E, 4, FALSE)), FALSE, TRUE)</f>
        <v>0</v>
      </c>
      <c r="AG3487" t="str">
        <f>_xlfn.IFNA(VLOOKUP(Z3487,Ref_Kontak!H:H,1,FALSE),"FALSE")</f>
        <v>628999007703</v>
      </c>
      <c r="AH3487" t="str">
        <f t="shared" si="545"/>
        <v>METALDET1-LINE 14</v>
      </c>
      <c r="AI3487">
        <f>IF(I3487="violation",COUNTIF($AH$1:AH3487,AH3487),0)</f>
        <v>396</v>
      </c>
      <c r="AJ3487" t="str">
        <f t="shared" si="546"/>
        <v>violation-METALDET1</v>
      </c>
      <c r="AK3487">
        <f>IF(I3487="violation",COUNTIF($AJ$1:AJ3487,AJ3487),FALSE)</f>
        <v>3002</v>
      </c>
      <c r="AL3487">
        <f t="shared" si="547"/>
        <v>0</v>
      </c>
      <c r="AM3487">
        <f t="shared" si="548"/>
        <v>3</v>
      </c>
      <c r="AN3487" t="str">
        <f t="shared" si="549"/>
        <v>ALERT! 3 Violation founded @METALDET1</v>
      </c>
    </row>
    <row r="3488" spans="1:40">
      <c r="A3488" t="s">
        <v>120</v>
      </c>
      <c r="B3488" t="s">
        <v>121</v>
      </c>
      <c r="C3488" t="s">
        <v>1737</v>
      </c>
      <c r="D3488" t="s">
        <v>589</v>
      </c>
      <c r="E3488">
        <v>1</v>
      </c>
      <c r="G3488" t="s">
        <v>130</v>
      </c>
      <c r="I3488" t="s">
        <v>125</v>
      </c>
      <c r="Z3488" t="str">
        <f>IFERROR(MID(AA3488,FIND("-",H3488,1)+1,20),_xlfn.IFNA(VLOOKUP(F3488&amp;"-"&amp;AA3488,Ref_Kontak!$A:$E,4,FALSE),Ref_Kontak!$H$2))</f>
        <v>628999007703</v>
      </c>
      <c r="AA3488" t="str">
        <f t="shared" si="540"/>
        <v/>
      </c>
      <c r="AB3488" t="str">
        <f t="shared" si="541"/>
        <v/>
      </c>
      <c r="AC3488" t="str">
        <f t="shared" si="542"/>
        <v>628999007703</v>
      </c>
      <c r="AD3488" t="str">
        <f t="shared" si="543"/>
        <v>Halo+,+Visual+AI+5S+mendeteksi+Violation%3A+METALDET1-LINE+13</v>
      </c>
      <c r="AE3488" t="str">
        <f t="shared" si="544"/>
        <v>https://web.whatsapp.com/send/?phone=628999007703&amp;text=Halo+,+Visual+AI+5S+mendeteksi+Violation%3A+METALDET1-LINE+13&amp;type=phone_number&amp;app_absent=0</v>
      </c>
      <c r="AF3488" t="b">
        <f>IF(ISNA(VLOOKUP(D3488&amp;"-"&amp;AB3488, Ref_Kontak!$A:$E, 4, FALSE)), FALSE, TRUE)</f>
        <v>0</v>
      </c>
      <c r="AG3488" t="str">
        <f>_xlfn.IFNA(VLOOKUP(Z3488,Ref_Kontak!H:H,1,FALSE),"FALSE")</f>
        <v>628999007703</v>
      </c>
      <c r="AH3488" t="str">
        <f t="shared" si="545"/>
        <v>METALDET1-LINE 13</v>
      </c>
      <c r="AI3488">
        <f>IF(I3488="violation",COUNTIF($AH$1:AH3488,AH3488),0)</f>
        <v>1209</v>
      </c>
      <c r="AJ3488" t="str">
        <f t="shared" si="546"/>
        <v>violation-METALDET1</v>
      </c>
      <c r="AK3488">
        <f>IF(I3488="violation",COUNTIF($AJ$1:AJ3488,AJ3488),FALSE)</f>
        <v>3003</v>
      </c>
      <c r="AL3488">
        <f t="shared" si="547"/>
        <v>0</v>
      </c>
      <c r="AM3488">
        <f t="shared" si="548"/>
        <v>3</v>
      </c>
      <c r="AN3488" t="str">
        <f t="shared" si="549"/>
        <v>ALERT! 3 Violation founded @METALDET1</v>
      </c>
    </row>
    <row r="3489" spans="1:40">
      <c r="A3489" t="s">
        <v>120</v>
      </c>
      <c r="B3489" t="s">
        <v>121</v>
      </c>
      <c r="C3489" t="s">
        <v>1737</v>
      </c>
      <c r="D3489" t="s">
        <v>52</v>
      </c>
      <c r="E3489">
        <v>1</v>
      </c>
      <c r="G3489" t="s">
        <v>130</v>
      </c>
      <c r="I3489" t="s">
        <v>125</v>
      </c>
      <c r="Z3489" t="str">
        <f>IFERROR(MID(AA3489,FIND("-",H3489,1)+1,20),_xlfn.IFNA(VLOOKUP(F3489&amp;"-"&amp;AA3489,Ref_Kontak!$A:$E,4,FALSE),Ref_Kontak!$H$2))</f>
        <v>628999007703</v>
      </c>
      <c r="AA3489" t="str">
        <f t="shared" si="540"/>
        <v/>
      </c>
      <c r="AB3489" t="str">
        <f t="shared" si="541"/>
        <v/>
      </c>
      <c r="AC3489" t="str">
        <f t="shared" si="542"/>
        <v>628999007703</v>
      </c>
      <c r="AD3489" t="str">
        <f t="shared" si="543"/>
        <v>Halo+,+Visual+AI+5S+mendeteksi+Violation%3A+METALDET1-LINE+14</v>
      </c>
      <c r="AE3489" t="str">
        <f t="shared" si="544"/>
        <v>https://web.whatsapp.com/send/?phone=628999007703&amp;text=Halo+,+Visual+AI+5S+mendeteksi+Violation%3A+METALDET1-LINE+14&amp;type=phone_number&amp;app_absent=0</v>
      </c>
      <c r="AF3489" t="b">
        <f>IF(ISNA(VLOOKUP(D3489&amp;"-"&amp;AB3489, Ref_Kontak!$A:$E, 4, FALSE)), FALSE, TRUE)</f>
        <v>0</v>
      </c>
      <c r="AG3489" t="str">
        <f>_xlfn.IFNA(VLOOKUP(Z3489,Ref_Kontak!H:H,1,FALSE),"FALSE")</f>
        <v>628999007703</v>
      </c>
      <c r="AH3489" t="str">
        <f t="shared" si="545"/>
        <v>METALDET1-LINE 14</v>
      </c>
      <c r="AI3489">
        <f>IF(I3489="violation",COUNTIF($AH$1:AH3489,AH3489),0)</f>
        <v>397</v>
      </c>
      <c r="AJ3489" t="str">
        <f t="shared" si="546"/>
        <v>violation-METALDET1</v>
      </c>
      <c r="AK3489">
        <f>IF(I3489="violation",COUNTIF($AJ$1:AJ3489,AJ3489),FALSE)</f>
        <v>3004</v>
      </c>
      <c r="AL3489">
        <f t="shared" si="547"/>
        <v>0</v>
      </c>
      <c r="AM3489">
        <f t="shared" si="548"/>
        <v>3</v>
      </c>
      <c r="AN3489" t="str">
        <f t="shared" si="549"/>
        <v>ALERT! 3 Violation founded @METALDET1</v>
      </c>
    </row>
    <row r="3490" spans="1:40">
      <c r="A3490" t="s">
        <v>120</v>
      </c>
      <c r="B3490" t="s">
        <v>121</v>
      </c>
      <c r="C3490" t="s">
        <v>1738</v>
      </c>
      <c r="D3490" t="s">
        <v>129</v>
      </c>
      <c r="E3490">
        <v>1</v>
      </c>
      <c r="G3490" t="s">
        <v>130</v>
      </c>
      <c r="I3490" t="s">
        <v>125</v>
      </c>
      <c r="Z3490" t="str">
        <f>IFERROR(MID(AA3490,FIND("-",H3490,1)+1,20),_xlfn.IFNA(VLOOKUP(F3490&amp;"-"&amp;AA3490,Ref_Kontak!$A:$E,4,FALSE),Ref_Kontak!$H$2))</f>
        <v>628999007703</v>
      </c>
      <c r="AA3490" t="str">
        <f t="shared" si="540"/>
        <v/>
      </c>
      <c r="AB3490" t="str">
        <f t="shared" si="541"/>
        <v/>
      </c>
      <c r="AC3490" t="str">
        <f t="shared" si="542"/>
        <v>628999007703</v>
      </c>
      <c r="AD3490" t="str">
        <f t="shared" si="543"/>
        <v>Halo+,+Visual+AI+5S+mendeteksi+Violation%3A+METALDET1-LINE+8</v>
      </c>
      <c r="AE3490" t="str">
        <f t="shared" si="544"/>
        <v>https://web.whatsapp.com/send/?phone=628999007703&amp;text=Halo+,+Visual+AI+5S+mendeteksi+Violation%3A+METALDET1-LINE+8&amp;type=phone_number&amp;app_absent=0</v>
      </c>
      <c r="AF3490" t="b">
        <f>IF(ISNA(VLOOKUP(D3490&amp;"-"&amp;AB3490, Ref_Kontak!$A:$E, 4, FALSE)), FALSE, TRUE)</f>
        <v>0</v>
      </c>
      <c r="AG3490" t="str">
        <f>_xlfn.IFNA(VLOOKUP(Z3490,Ref_Kontak!H:H,1,FALSE),"FALSE")</f>
        <v>628999007703</v>
      </c>
      <c r="AH3490" t="str">
        <f t="shared" si="545"/>
        <v>METALDET1-LINE 8</v>
      </c>
      <c r="AI3490">
        <f>IF(I3490="violation",COUNTIF($AH$1:AH3490,AH3490),0)</f>
        <v>1400</v>
      </c>
      <c r="AJ3490" t="str">
        <f t="shared" si="546"/>
        <v>violation-METALDET1</v>
      </c>
      <c r="AK3490">
        <f>IF(I3490="violation",COUNTIF($AJ$1:AJ3490,AJ3490),FALSE)</f>
        <v>3005</v>
      </c>
      <c r="AL3490">
        <f t="shared" si="547"/>
        <v>0</v>
      </c>
      <c r="AM3490">
        <f t="shared" si="548"/>
        <v>3</v>
      </c>
      <c r="AN3490" t="str">
        <f t="shared" si="549"/>
        <v>ALERT! 3 Violation founded @METALDET1</v>
      </c>
    </row>
    <row r="3491" spans="1:40">
      <c r="A3491" t="s">
        <v>120</v>
      </c>
      <c r="B3491" t="s">
        <v>121</v>
      </c>
      <c r="C3491" t="s">
        <v>1739</v>
      </c>
      <c r="D3491" t="s">
        <v>589</v>
      </c>
      <c r="E3491">
        <v>1</v>
      </c>
      <c r="G3491" t="s">
        <v>130</v>
      </c>
      <c r="I3491" t="s">
        <v>125</v>
      </c>
      <c r="Z3491" t="str">
        <f>IFERROR(MID(AA3491,FIND("-",H3491,1)+1,20),_xlfn.IFNA(VLOOKUP(F3491&amp;"-"&amp;AA3491,Ref_Kontak!$A:$E,4,FALSE),Ref_Kontak!$H$2))</f>
        <v>628999007703</v>
      </c>
      <c r="AA3491" t="str">
        <f t="shared" si="540"/>
        <v/>
      </c>
      <c r="AB3491" t="str">
        <f t="shared" si="541"/>
        <v/>
      </c>
      <c r="AC3491" t="str">
        <f t="shared" si="542"/>
        <v>628999007703</v>
      </c>
      <c r="AD3491" t="str">
        <f t="shared" si="543"/>
        <v>Halo+,+Visual+AI+5S+mendeteksi+Violation%3A+METALDET1-LINE+13</v>
      </c>
      <c r="AE3491" t="str">
        <f t="shared" si="544"/>
        <v>https://web.whatsapp.com/send/?phone=628999007703&amp;text=Halo+,+Visual+AI+5S+mendeteksi+Violation%3A+METALDET1-LINE+13&amp;type=phone_number&amp;app_absent=0</v>
      </c>
      <c r="AF3491" t="b">
        <f>IF(ISNA(VLOOKUP(D3491&amp;"-"&amp;AB3491, Ref_Kontak!$A:$E, 4, FALSE)), FALSE, TRUE)</f>
        <v>0</v>
      </c>
      <c r="AG3491" t="str">
        <f>_xlfn.IFNA(VLOOKUP(Z3491,Ref_Kontak!H:H,1,FALSE),"FALSE")</f>
        <v>628999007703</v>
      </c>
      <c r="AH3491" t="str">
        <f t="shared" si="545"/>
        <v>METALDET1-LINE 13</v>
      </c>
      <c r="AI3491">
        <f>IF(I3491="violation",COUNTIF($AH$1:AH3491,AH3491),0)</f>
        <v>1210</v>
      </c>
      <c r="AJ3491" t="str">
        <f t="shared" si="546"/>
        <v>violation-METALDET1</v>
      </c>
      <c r="AK3491">
        <f>IF(I3491="violation",COUNTIF($AJ$1:AJ3491,AJ3491),FALSE)</f>
        <v>3006</v>
      </c>
      <c r="AL3491">
        <f t="shared" si="547"/>
        <v>0</v>
      </c>
      <c r="AM3491">
        <f t="shared" si="548"/>
        <v>3</v>
      </c>
      <c r="AN3491" t="str">
        <f t="shared" si="549"/>
        <v>ALERT! 3 Violation founded @METALDET1</v>
      </c>
    </row>
    <row r="3492" spans="1:40">
      <c r="A3492" t="s">
        <v>120</v>
      </c>
      <c r="B3492" t="s">
        <v>121</v>
      </c>
      <c r="C3492" t="s">
        <v>1739</v>
      </c>
      <c r="D3492" t="s">
        <v>129</v>
      </c>
      <c r="E3492">
        <v>1</v>
      </c>
      <c r="G3492" t="s">
        <v>130</v>
      </c>
      <c r="I3492" t="s">
        <v>125</v>
      </c>
      <c r="Z3492" t="str">
        <f>IFERROR(MID(AA3492,FIND("-",H3492,1)+1,20),_xlfn.IFNA(VLOOKUP(F3492&amp;"-"&amp;AA3492,Ref_Kontak!$A:$E,4,FALSE),Ref_Kontak!$H$2))</f>
        <v>628999007703</v>
      </c>
      <c r="AA3492" t="str">
        <f t="shared" si="540"/>
        <v/>
      </c>
      <c r="AB3492" t="str">
        <f t="shared" si="541"/>
        <v/>
      </c>
      <c r="AC3492" t="str">
        <f t="shared" si="542"/>
        <v>628999007703</v>
      </c>
      <c r="AD3492" t="str">
        <f t="shared" si="543"/>
        <v>Halo+,+Visual+AI+5S+mendeteksi+Violation%3A+METALDET1-LINE+8</v>
      </c>
      <c r="AE3492" t="str">
        <f t="shared" si="544"/>
        <v>https://web.whatsapp.com/send/?phone=628999007703&amp;text=Halo+,+Visual+AI+5S+mendeteksi+Violation%3A+METALDET1-LINE+8&amp;type=phone_number&amp;app_absent=0</v>
      </c>
      <c r="AF3492" t="b">
        <f>IF(ISNA(VLOOKUP(D3492&amp;"-"&amp;AB3492, Ref_Kontak!$A:$E, 4, FALSE)), FALSE, TRUE)</f>
        <v>0</v>
      </c>
      <c r="AG3492" t="str">
        <f>_xlfn.IFNA(VLOOKUP(Z3492,Ref_Kontak!H:H,1,FALSE),"FALSE")</f>
        <v>628999007703</v>
      </c>
      <c r="AH3492" t="str">
        <f t="shared" si="545"/>
        <v>METALDET1-LINE 8</v>
      </c>
      <c r="AI3492">
        <f>IF(I3492="violation",COUNTIF($AH$1:AH3492,AH3492),0)</f>
        <v>1401</v>
      </c>
      <c r="AJ3492" t="str">
        <f t="shared" si="546"/>
        <v>violation-METALDET1</v>
      </c>
      <c r="AK3492">
        <f>IF(I3492="violation",COUNTIF($AJ$1:AJ3492,AJ3492),FALSE)</f>
        <v>3007</v>
      </c>
      <c r="AL3492">
        <f t="shared" si="547"/>
        <v>0</v>
      </c>
      <c r="AM3492">
        <f t="shared" si="548"/>
        <v>3</v>
      </c>
      <c r="AN3492" t="str">
        <f t="shared" si="549"/>
        <v>ALERT! 3 Violation founded @METALDET1</v>
      </c>
    </row>
    <row r="3493" spans="1:40">
      <c r="A3493" t="s">
        <v>120</v>
      </c>
      <c r="B3493" t="s">
        <v>121</v>
      </c>
      <c r="C3493" t="s">
        <v>1739</v>
      </c>
      <c r="D3493" t="s">
        <v>52</v>
      </c>
      <c r="E3493">
        <v>1</v>
      </c>
      <c r="G3493" t="s">
        <v>130</v>
      </c>
      <c r="I3493" t="s">
        <v>125</v>
      </c>
      <c r="Z3493" t="str">
        <f>IFERROR(MID(AA3493,FIND("-",H3493,1)+1,20),_xlfn.IFNA(VLOOKUP(F3493&amp;"-"&amp;AA3493,Ref_Kontak!$A:$E,4,FALSE),Ref_Kontak!$H$2))</f>
        <v>628999007703</v>
      </c>
      <c r="AA3493" t="str">
        <f t="shared" si="540"/>
        <v/>
      </c>
      <c r="AB3493" t="str">
        <f t="shared" si="541"/>
        <v/>
      </c>
      <c r="AC3493" t="str">
        <f t="shared" si="542"/>
        <v>628999007703</v>
      </c>
      <c r="AD3493" t="str">
        <f t="shared" si="543"/>
        <v>Halo+,+Visual+AI+5S+mendeteksi+Violation%3A+METALDET1-LINE+14</v>
      </c>
      <c r="AE3493" t="str">
        <f t="shared" si="544"/>
        <v>https://web.whatsapp.com/send/?phone=628999007703&amp;text=Halo+,+Visual+AI+5S+mendeteksi+Violation%3A+METALDET1-LINE+14&amp;type=phone_number&amp;app_absent=0</v>
      </c>
      <c r="AF3493" t="b">
        <f>IF(ISNA(VLOOKUP(D3493&amp;"-"&amp;AB3493, Ref_Kontak!$A:$E, 4, FALSE)), FALSE, TRUE)</f>
        <v>0</v>
      </c>
      <c r="AG3493" t="str">
        <f>_xlfn.IFNA(VLOOKUP(Z3493,Ref_Kontak!H:H,1,FALSE),"FALSE")</f>
        <v>628999007703</v>
      </c>
      <c r="AH3493" t="str">
        <f t="shared" si="545"/>
        <v>METALDET1-LINE 14</v>
      </c>
      <c r="AI3493">
        <f>IF(I3493="violation",COUNTIF($AH$1:AH3493,AH3493),0)</f>
        <v>398</v>
      </c>
      <c r="AJ3493" t="str">
        <f t="shared" si="546"/>
        <v>violation-METALDET1</v>
      </c>
      <c r="AK3493">
        <f>IF(I3493="violation",COUNTIF($AJ$1:AJ3493,AJ3493),FALSE)</f>
        <v>3008</v>
      </c>
      <c r="AL3493">
        <f t="shared" si="547"/>
        <v>0</v>
      </c>
      <c r="AM3493">
        <f t="shared" si="548"/>
        <v>3</v>
      </c>
      <c r="AN3493" t="str">
        <f t="shared" si="549"/>
        <v>ALERT! 3 Violation founded @METALDET1</v>
      </c>
    </row>
    <row r="3494" spans="1:40">
      <c r="A3494" t="s">
        <v>120</v>
      </c>
      <c r="B3494" t="s">
        <v>121</v>
      </c>
      <c r="C3494" t="s">
        <v>1739</v>
      </c>
      <c r="D3494" t="s">
        <v>589</v>
      </c>
      <c r="E3494">
        <v>1</v>
      </c>
      <c r="G3494" t="s">
        <v>130</v>
      </c>
      <c r="I3494" t="s">
        <v>125</v>
      </c>
      <c r="Z3494" t="str">
        <f>IFERROR(MID(AA3494,FIND("-",H3494,1)+1,20),_xlfn.IFNA(VLOOKUP(F3494&amp;"-"&amp;AA3494,Ref_Kontak!$A:$E,4,FALSE),Ref_Kontak!$H$2))</f>
        <v>628999007703</v>
      </c>
      <c r="AA3494" t="str">
        <f t="shared" si="540"/>
        <v/>
      </c>
      <c r="AB3494" t="str">
        <f t="shared" si="541"/>
        <v/>
      </c>
      <c r="AC3494" t="str">
        <f t="shared" si="542"/>
        <v>628999007703</v>
      </c>
      <c r="AD3494" t="str">
        <f t="shared" si="543"/>
        <v>Halo+,+Visual+AI+5S+mendeteksi+Violation%3A+METALDET1-LINE+13</v>
      </c>
      <c r="AE3494" t="str">
        <f t="shared" si="544"/>
        <v>https://web.whatsapp.com/send/?phone=628999007703&amp;text=Halo+,+Visual+AI+5S+mendeteksi+Violation%3A+METALDET1-LINE+13&amp;type=phone_number&amp;app_absent=0</v>
      </c>
      <c r="AF3494" t="b">
        <f>IF(ISNA(VLOOKUP(D3494&amp;"-"&amp;AB3494, Ref_Kontak!$A:$E, 4, FALSE)), FALSE, TRUE)</f>
        <v>0</v>
      </c>
      <c r="AG3494" t="str">
        <f>_xlfn.IFNA(VLOOKUP(Z3494,Ref_Kontak!H:H,1,FALSE),"FALSE")</f>
        <v>628999007703</v>
      </c>
      <c r="AH3494" t="str">
        <f t="shared" si="545"/>
        <v>METALDET1-LINE 13</v>
      </c>
      <c r="AI3494">
        <f>IF(I3494="violation",COUNTIF($AH$1:AH3494,AH3494),0)</f>
        <v>1211</v>
      </c>
      <c r="AJ3494" t="str">
        <f t="shared" si="546"/>
        <v>violation-METALDET1</v>
      </c>
      <c r="AK3494">
        <f>IF(I3494="violation",COUNTIF($AJ$1:AJ3494,AJ3494),FALSE)</f>
        <v>3009</v>
      </c>
      <c r="AL3494">
        <f t="shared" si="547"/>
        <v>0</v>
      </c>
      <c r="AM3494">
        <f t="shared" si="548"/>
        <v>3</v>
      </c>
      <c r="AN3494" t="str">
        <f t="shared" si="549"/>
        <v>ALERT! 3 Violation founded @METALDET1</v>
      </c>
    </row>
    <row r="3495" spans="1:40">
      <c r="A3495" t="s">
        <v>120</v>
      </c>
      <c r="B3495" t="s">
        <v>121</v>
      </c>
      <c r="C3495" t="s">
        <v>1739</v>
      </c>
      <c r="D3495" t="s">
        <v>52</v>
      </c>
      <c r="E3495">
        <v>1</v>
      </c>
      <c r="G3495" t="s">
        <v>130</v>
      </c>
      <c r="I3495" t="s">
        <v>125</v>
      </c>
      <c r="Z3495" t="str">
        <f>IFERROR(MID(AA3495,FIND("-",H3495,1)+1,20),_xlfn.IFNA(VLOOKUP(F3495&amp;"-"&amp;AA3495,Ref_Kontak!$A:$E,4,FALSE),Ref_Kontak!$H$2))</f>
        <v>628999007703</v>
      </c>
      <c r="AA3495" t="str">
        <f t="shared" si="540"/>
        <v/>
      </c>
      <c r="AB3495" t="str">
        <f t="shared" si="541"/>
        <v/>
      </c>
      <c r="AC3495" t="str">
        <f t="shared" si="542"/>
        <v>628999007703</v>
      </c>
      <c r="AD3495" t="str">
        <f t="shared" si="543"/>
        <v>Halo+,+Visual+AI+5S+mendeteksi+Violation%3A+METALDET1-LINE+14</v>
      </c>
      <c r="AE3495" t="str">
        <f t="shared" si="544"/>
        <v>https://web.whatsapp.com/send/?phone=628999007703&amp;text=Halo+,+Visual+AI+5S+mendeteksi+Violation%3A+METALDET1-LINE+14&amp;type=phone_number&amp;app_absent=0</v>
      </c>
      <c r="AF3495" t="b">
        <f>IF(ISNA(VLOOKUP(D3495&amp;"-"&amp;AB3495, Ref_Kontak!$A:$E, 4, FALSE)), FALSE, TRUE)</f>
        <v>0</v>
      </c>
      <c r="AG3495" t="str">
        <f>_xlfn.IFNA(VLOOKUP(Z3495,Ref_Kontak!H:H,1,FALSE),"FALSE")</f>
        <v>628999007703</v>
      </c>
      <c r="AH3495" t="str">
        <f t="shared" si="545"/>
        <v>METALDET1-LINE 14</v>
      </c>
      <c r="AI3495">
        <f>IF(I3495="violation",COUNTIF($AH$1:AH3495,AH3495),0)</f>
        <v>399</v>
      </c>
      <c r="AJ3495" t="str">
        <f t="shared" si="546"/>
        <v>violation-METALDET1</v>
      </c>
      <c r="AK3495">
        <f>IF(I3495="violation",COUNTIF($AJ$1:AJ3495,AJ3495),FALSE)</f>
        <v>3010</v>
      </c>
      <c r="AL3495">
        <f t="shared" si="547"/>
        <v>0</v>
      </c>
      <c r="AM3495">
        <f t="shared" si="548"/>
        <v>3</v>
      </c>
      <c r="AN3495" t="str">
        <f t="shared" si="549"/>
        <v>ALERT! 3 Violation founded @METALDET1</v>
      </c>
    </row>
    <row r="3496" spans="1:40">
      <c r="A3496" t="s">
        <v>120</v>
      </c>
      <c r="B3496" t="s">
        <v>121</v>
      </c>
      <c r="C3496" t="s">
        <v>1740</v>
      </c>
      <c r="D3496" t="s">
        <v>129</v>
      </c>
      <c r="E3496">
        <v>1</v>
      </c>
      <c r="G3496" t="s">
        <v>130</v>
      </c>
      <c r="I3496" t="s">
        <v>125</v>
      </c>
      <c r="Z3496" t="str">
        <f>IFERROR(MID(AA3496,FIND("-",H3496,1)+1,20),_xlfn.IFNA(VLOOKUP(F3496&amp;"-"&amp;AA3496,Ref_Kontak!$A:$E,4,FALSE),Ref_Kontak!$H$2))</f>
        <v>628999007703</v>
      </c>
      <c r="AA3496" t="str">
        <f t="shared" si="540"/>
        <v/>
      </c>
      <c r="AB3496" t="str">
        <f t="shared" si="541"/>
        <v/>
      </c>
      <c r="AC3496" t="str">
        <f t="shared" si="542"/>
        <v>628999007703</v>
      </c>
      <c r="AD3496" t="str">
        <f t="shared" si="543"/>
        <v>Halo+,+Visual+AI+5S+mendeteksi+Violation%3A+METALDET1-LINE+8</v>
      </c>
      <c r="AE3496" t="str">
        <f t="shared" si="544"/>
        <v>https://web.whatsapp.com/send/?phone=628999007703&amp;text=Halo+,+Visual+AI+5S+mendeteksi+Violation%3A+METALDET1-LINE+8&amp;type=phone_number&amp;app_absent=0</v>
      </c>
      <c r="AF3496" t="b">
        <f>IF(ISNA(VLOOKUP(D3496&amp;"-"&amp;AB3496, Ref_Kontak!$A:$E, 4, FALSE)), FALSE, TRUE)</f>
        <v>0</v>
      </c>
      <c r="AG3496" t="str">
        <f>_xlfn.IFNA(VLOOKUP(Z3496,Ref_Kontak!H:H,1,FALSE),"FALSE")</f>
        <v>628999007703</v>
      </c>
      <c r="AH3496" t="str">
        <f t="shared" si="545"/>
        <v>METALDET1-LINE 8</v>
      </c>
      <c r="AI3496">
        <f>IF(I3496="violation",COUNTIF($AH$1:AH3496,AH3496),0)</f>
        <v>1402</v>
      </c>
      <c r="AJ3496" t="str">
        <f t="shared" si="546"/>
        <v>violation-METALDET1</v>
      </c>
      <c r="AK3496">
        <f>IF(I3496="violation",COUNTIF($AJ$1:AJ3496,AJ3496),FALSE)</f>
        <v>3011</v>
      </c>
      <c r="AL3496">
        <f t="shared" si="547"/>
        <v>0</v>
      </c>
      <c r="AM3496">
        <f t="shared" si="548"/>
        <v>3</v>
      </c>
      <c r="AN3496" t="str">
        <f t="shared" si="549"/>
        <v>ALERT! 3 Violation founded @METALDET1</v>
      </c>
    </row>
    <row r="3497" spans="1:40">
      <c r="A3497" t="s">
        <v>120</v>
      </c>
      <c r="B3497" t="s">
        <v>121</v>
      </c>
      <c r="C3497" t="s">
        <v>1740</v>
      </c>
      <c r="D3497" t="s">
        <v>589</v>
      </c>
      <c r="E3497">
        <v>1</v>
      </c>
      <c r="G3497" t="s">
        <v>130</v>
      </c>
      <c r="I3497" t="s">
        <v>125</v>
      </c>
      <c r="Z3497" t="str">
        <f>IFERROR(MID(AA3497,FIND("-",H3497,1)+1,20),_xlfn.IFNA(VLOOKUP(F3497&amp;"-"&amp;AA3497,Ref_Kontak!$A:$E,4,FALSE),Ref_Kontak!$H$2))</f>
        <v>628999007703</v>
      </c>
      <c r="AA3497" t="str">
        <f t="shared" si="540"/>
        <v/>
      </c>
      <c r="AB3497" t="str">
        <f t="shared" si="541"/>
        <v/>
      </c>
      <c r="AC3497" t="str">
        <f t="shared" si="542"/>
        <v>628999007703</v>
      </c>
      <c r="AD3497" t="str">
        <f t="shared" si="543"/>
        <v>Halo+,+Visual+AI+5S+mendeteksi+Violation%3A+METALDET1-LINE+13</v>
      </c>
      <c r="AE3497" t="str">
        <f t="shared" si="544"/>
        <v>https://web.whatsapp.com/send/?phone=628999007703&amp;text=Halo+,+Visual+AI+5S+mendeteksi+Violation%3A+METALDET1-LINE+13&amp;type=phone_number&amp;app_absent=0</v>
      </c>
      <c r="AF3497" t="b">
        <f>IF(ISNA(VLOOKUP(D3497&amp;"-"&amp;AB3497, Ref_Kontak!$A:$E, 4, FALSE)), FALSE, TRUE)</f>
        <v>0</v>
      </c>
      <c r="AG3497" t="str">
        <f>_xlfn.IFNA(VLOOKUP(Z3497,Ref_Kontak!H:H,1,FALSE),"FALSE")</f>
        <v>628999007703</v>
      </c>
      <c r="AH3497" t="str">
        <f t="shared" si="545"/>
        <v>METALDET1-LINE 13</v>
      </c>
      <c r="AI3497">
        <f>IF(I3497="violation",COUNTIF($AH$1:AH3497,AH3497),0)</f>
        <v>1212</v>
      </c>
      <c r="AJ3497" t="str">
        <f t="shared" si="546"/>
        <v>violation-METALDET1</v>
      </c>
      <c r="AK3497">
        <f>IF(I3497="violation",COUNTIF($AJ$1:AJ3497,AJ3497),FALSE)</f>
        <v>3012</v>
      </c>
      <c r="AL3497">
        <f t="shared" si="547"/>
        <v>0</v>
      </c>
      <c r="AM3497">
        <f t="shared" si="548"/>
        <v>3</v>
      </c>
      <c r="AN3497" t="str">
        <f t="shared" si="549"/>
        <v>ALERT! 3 Violation founded @METALDET1</v>
      </c>
    </row>
    <row r="3498" spans="1:40">
      <c r="A3498" t="s">
        <v>120</v>
      </c>
      <c r="B3498" t="s">
        <v>121</v>
      </c>
      <c r="C3498" t="s">
        <v>1741</v>
      </c>
      <c r="D3498" t="s">
        <v>129</v>
      </c>
      <c r="E3498">
        <v>1</v>
      </c>
      <c r="G3498" t="s">
        <v>130</v>
      </c>
      <c r="I3498" t="s">
        <v>125</v>
      </c>
      <c r="Z3498" t="str">
        <f>IFERROR(MID(AA3498,FIND("-",H3498,1)+1,20),_xlfn.IFNA(VLOOKUP(F3498&amp;"-"&amp;AA3498,Ref_Kontak!$A:$E,4,FALSE),Ref_Kontak!$H$2))</f>
        <v>628999007703</v>
      </c>
      <c r="AA3498" t="str">
        <f t="shared" si="540"/>
        <v/>
      </c>
      <c r="AB3498" t="str">
        <f t="shared" si="541"/>
        <v/>
      </c>
      <c r="AC3498" t="str">
        <f t="shared" si="542"/>
        <v>628999007703</v>
      </c>
      <c r="AD3498" t="str">
        <f t="shared" si="543"/>
        <v>Halo+,+Visual+AI+5S+mendeteksi+Violation%3A+METALDET1-LINE+8</v>
      </c>
      <c r="AE3498" t="str">
        <f t="shared" si="544"/>
        <v>https://web.whatsapp.com/send/?phone=628999007703&amp;text=Halo+,+Visual+AI+5S+mendeteksi+Violation%3A+METALDET1-LINE+8&amp;type=phone_number&amp;app_absent=0</v>
      </c>
      <c r="AF3498" t="b">
        <f>IF(ISNA(VLOOKUP(D3498&amp;"-"&amp;AB3498, Ref_Kontak!$A:$E, 4, FALSE)), FALSE, TRUE)</f>
        <v>0</v>
      </c>
      <c r="AG3498" t="str">
        <f>_xlfn.IFNA(VLOOKUP(Z3498,Ref_Kontak!H:H,1,FALSE),"FALSE")</f>
        <v>628999007703</v>
      </c>
      <c r="AH3498" t="str">
        <f t="shared" si="545"/>
        <v>METALDET1-LINE 8</v>
      </c>
      <c r="AI3498">
        <f>IF(I3498="violation",COUNTIF($AH$1:AH3498,AH3498),0)</f>
        <v>1403</v>
      </c>
      <c r="AJ3498" t="str">
        <f t="shared" si="546"/>
        <v>violation-METALDET1</v>
      </c>
      <c r="AK3498">
        <f>IF(I3498="violation",COUNTIF($AJ$1:AJ3498,AJ3498),FALSE)</f>
        <v>3013</v>
      </c>
      <c r="AL3498">
        <f t="shared" si="547"/>
        <v>0</v>
      </c>
      <c r="AM3498">
        <f t="shared" si="548"/>
        <v>3</v>
      </c>
      <c r="AN3498" t="str">
        <f t="shared" si="549"/>
        <v>ALERT! 3 Violation founded @METALDET1</v>
      </c>
    </row>
    <row r="3499" spans="1:40">
      <c r="A3499" t="s">
        <v>120</v>
      </c>
      <c r="B3499" t="s">
        <v>121</v>
      </c>
      <c r="C3499" t="s">
        <v>1742</v>
      </c>
      <c r="D3499" t="s">
        <v>589</v>
      </c>
      <c r="E3499">
        <v>1</v>
      </c>
      <c r="G3499" t="s">
        <v>130</v>
      </c>
      <c r="I3499" t="s">
        <v>125</v>
      </c>
      <c r="Z3499" t="str">
        <f>IFERROR(MID(AA3499,FIND("-",H3499,1)+1,20),_xlfn.IFNA(VLOOKUP(F3499&amp;"-"&amp;AA3499,Ref_Kontak!$A:$E,4,FALSE),Ref_Kontak!$H$2))</f>
        <v>628999007703</v>
      </c>
      <c r="AA3499" t="str">
        <f t="shared" si="540"/>
        <v/>
      </c>
      <c r="AB3499" t="str">
        <f t="shared" si="541"/>
        <v/>
      </c>
      <c r="AC3499" t="str">
        <f t="shared" si="542"/>
        <v>628999007703</v>
      </c>
      <c r="AD3499" t="str">
        <f t="shared" si="543"/>
        <v>Halo+,+Visual+AI+5S+mendeteksi+Violation%3A+METALDET1-LINE+13</v>
      </c>
      <c r="AE3499" t="str">
        <f t="shared" si="544"/>
        <v>https://web.whatsapp.com/send/?phone=628999007703&amp;text=Halo+,+Visual+AI+5S+mendeteksi+Violation%3A+METALDET1-LINE+13&amp;type=phone_number&amp;app_absent=0</v>
      </c>
      <c r="AF3499" t="b">
        <f>IF(ISNA(VLOOKUP(D3499&amp;"-"&amp;AB3499, Ref_Kontak!$A:$E, 4, FALSE)), FALSE, TRUE)</f>
        <v>0</v>
      </c>
      <c r="AG3499" t="str">
        <f>_xlfn.IFNA(VLOOKUP(Z3499,Ref_Kontak!H:H,1,FALSE),"FALSE")</f>
        <v>628999007703</v>
      </c>
      <c r="AH3499" t="str">
        <f t="shared" si="545"/>
        <v>METALDET1-LINE 13</v>
      </c>
      <c r="AI3499">
        <f>IF(I3499="violation",COUNTIF($AH$1:AH3499,AH3499),0)</f>
        <v>1213</v>
      </c>
      <c r="AJ3499" t="str">
        <f t="shared" si="546"/>
        <v>violation-METALDET1</v>
      </c>
      <c r="AK3499">
        <f>IF(I3499="violation",COUNTIF($AJ$1:AJ3499,AJ3499),FALSE)</f>
        <v>3014</v>
      </c>
      <c r="AL3499">
        <f t="shared" si="547"/>
        <v>0</v>
      </c>
      <c r="AM3499">
        <f t="shared" si="548"/>
        <v>3</v>
      </c>
      <c r="AN3499" t="str">
        <f t="shared" si="549"/>
        <v>ALERT! 3 Violation founded @METALDET1</v>
      </c>
    </row>
    <row r="3500" spans="1:40">
      <c r="A3500" t="s">
        <v>120</v>
      </c>
      <c r="B3500" t="s">
        <v>121</v>
      </c>
      <c r="C3500" t="s">
        <v>1742</v>
      </c>
      <c r="D3500" t="s">
        <v>129</v>
      </c>
      <c r="E3500">
        <v>1</v>
      </c>
      <c r="G3500" t="s">
        <v>130</v>
      </c>
      <c r="I3500" t="s">
        <v>125</v>
      </c>
      <c r="Z3500" t="str">
        <f>IFERROR(MID(AA3500,FIND("-",H3500,1)+1,20),_xlfn.IFNA(VLOOKUP(F3500&amp;"-"&amp;AA3500,Ref_Kontak!$A:$E,4,FALSE),Ref_Kontak!$H$2))</f>
        <v>628999007703</v>
      </c>
      <c r="AA3500" t="str">
        <f t="shared" si="540"/>
        <v/>
      </c>
      <c r="AB3500" t="str">
        <f t="shared" si="541"/>
        <v/>
      </c>
      <c r="AC3500" t="str">
        <f t="shared" si="542"/>
        <v>628999007703</v>
      </c>
      <c r="AD3500" t="str">
        <f t="shared" si="543"/>
        <v>Halo+,+Visual+AI+5S+mendeteksi+Violation%3A+METALDET1-LINE+8</v>
      </c>
      <c r="AE3500" t="str">
        <f t="shared" si="544"/>
        <v>https://web.whatsapp.com/send/?phone=628999007703&amp;text=Halo+,+Visual+AI+5S+mendeteksi+Violation%3A+METALDET1-LINE+8&amp;type=phone_number&amp;app_absent=0</v>
      </c>
      <c r="AF3500" t="b">
        <f>IF(ISNA(VLOOKUP(D3500&amp;"-"&amp;AB3500, Ref_Kontak!$A:$E, 4, FALSE)), FALSE, TRUE)</f>
        <v>0</v>
      </c>
      <c r="AG3500" t="str">
        <f>_xlfn.IFNA(VLOOKUP(Z3500,Ref_Kontak!H:H,1,FALSE),"FALSE")</f>
        <v>628999007703</v>
      </c>
      <c r="AH3500" t="str">
        <f t="shared" si="545"/>
        <v>METALDET1-LINE 8</v>
      </c>
      <c r="AI3500">
        <f>IF(I3500="violation",COUNTIF($AH$1:AH3500,AH3500),0)</f>
        <v>1404</v>
      </c>
      <c r="AJ3500" t="str">
        <f t="shared" si="546"/>
        <v>violation-METALDET1</v>
      </c>
      <c r="AK3500">
        <f>IF(I3500="violation",COUNTIF($AJ$1:AJ3500,AJ3500),FALSE)</f>
        <v>3015</v>
      </c>
      <c r="AL3500">
        <f t="shared" si="547"/>
        <v>0</v>
      </c>
      <c r="AM3500">
        <f t="shared" si="548"/>
        <v>3</v>
      </c>
      <c r="AN3500" t="str">
        <f t="shared" si="549"/>
        <v>ALERT! 3 Violation founded @METALDET1</v>
      </c>
    </row>
    <row r="3501" spans="1:40">
      <c r="A3501" t="s">
        <v>120</v>
      </c>
      <c r="B3501" t="s">
        <v>121</v>
      </c>
      <c r="C3501" t="s">
        <v>1742</v>
      </c>
      <c r="D3501" t="s">
        <v>589</v>
      </c>
      <c r="E3501">
        <v>1</v>
      </c>
      <c r="G3501" t="s">
        <v>130</v>
      </c>
      <c r="I3501" t="s">
        <v>125</v>
      </c>
      <c r="Z3501" t="str">
        <f>IFERROR(MID(AA3501,FIND("-",H3501,1)+1,20),_xlfn.IFNA(VLOOKUP(F3501&amp;"-"&amp;AA3501,Ref_Kontak!$A:$E,4,FALSE),Ref_Kontak!$H$2))</f>
        <v>628999007703</v>
      </c>
      <c r="AA3501" t="str">
        <f t="shared" si="540"/>
        <v/>
      </c>
      <c r="AB3501" t="str">
        <f t="shared" si="541"/>
        <v/>
      </c>
      <c r="AC3501" t="str">
        <f t="shared" si="542"/>
        <v>628999007703</v>
      </c>
      <c r="AD3501" t="str">
        <f t="shared" si="543"/>
        <v>Halo+,+Visual+AI+5S+mendeteksi+Violation%3A+METALDET1-LINE+13</v>
      </c>
      <c r="AE3501" t="str">
        <f t="shared" si="544"/>
        <v>https://web.whatsapp.com/send/?phone=628999007703&amp;text=Halo+,+Visual+AI+5S+mendeteksi+Violation%3A+METALDET1-LINE+13&amp;type=phone_number&amp;app_absent=0</v>
      </c>
      <c r="AF3501" t="b">
        <f>IF(ISNA(VLOOKUP(D3501&amp;"-"&amp;AB3501, Ref_Kontak!$A:$E, 4, FALSE)), FALSE, TRUE)</f>
        <v>0</v>
      </c>
      <c r="AG3501" t="str">
        <f>_xlfn.IFNA(VLOOKUP(Z3501,Ref_Kontak!H:H,1,FALSE),"FALSE")</f>
        <v>628999007703</v>
      </c>
      <c r="AH3501" t="str">
        <f t="shared" si="545"/>
        <v>METALDET1-LINE 13</v>
      </c>
      <c r="AI3501">
        <f>IF(I3501="violation",COUNTIF($AH$1:AH3501,AH3501),0)</f>
        <v>1214</v>
      </c>
      <c r="AJ3501" t="str">
        <f t="shared" si="546"/>
        <v>violation-METALDET1</v>
      </c>
      <c r="AK3501">
        <f>IF(I3501="violation",COUNTIF($AJ$1:AJ3501,AJ3501),FALSE)</f>
        <v>3016</v>
      </c>
      <c r="AL3501">
        <f t="shared" si="547"/>
        <v>0</v>
      </c>
      <c r="AM3501">
        <f t="shared" si="548"/>
        <v>3</v>
      </c>
      <c r="AN3501" t="str">
        <f t="shared" si="549"/>
        <v>ALERT! 3 Violation founded @METALDET1</v>
      </c>
    </row>
    <row r="3502" spans="1:40">
      <c r="A3502" t="s">
        <v>120</v>
      </c>
      <c r="B3502" t="s">
        <v>121</v>
      </c>
      <c r="C3502" t="s">
        <v>1743</v>
      </c>
      <c r="D3502" t="s">
        <v>129</v>
      </c>
      <c r="E3502">
        <v>1</v>
      </c>
      <c r="G3502" t="s">
        <v>130</v>
      </c>
      <c r="I3502" t="s">
        <v>125</v>
      </c>
      <c r="Z3502" t="str">
        <f>IFERROR(MID(AA3502,FIND("-",H3502,1)+1,20),_xlfn.IFNA(VLOOKUP(F3502&amp;"-"&amp;AA3502,Ref_Kontak!$A:$E,4,FALSE),Ref_Kontak!$H$2))</f>
        <v>628999007703</v>
      </c>
      <c r="AA3502" t="str">
        <f t="shared" si="540"/>
        <v/>
      </c>
      <c r="AB3502" t="str">
        <f t="shared" si="541"/>
        <v/>
      </c>
      <c r="AC3502" t="str">
        <f t="shared" si="542"/>
        <v>628999007703</v>
      </c>
      <c r="AD3502" t="str">
        <f t="shared" si="543"/>
        <v>Halo+,+Visual+AI+5S+mendeteksi+Violation%3A+METALDET1-LINE+8</v>
      </c>
      <c r="AE3502" t="str">
        <f t="shared" si="544"/>
        <v>https://web.whatsapp.com/send/?phone=628999007703&amp;text=Halo+,+Visual+AI+5S+mendeteksi+Violation%3A+METALDET1-LINE+8&amp;type=phone_number&amp;app_absent=0</v>
      </c>
      <c r="AF3502" t="b">
        <f>IF(ISNA(VLOOKUP(D3502&amp;"-"&amp;AB3502, Ref_Kontak!$A:$E, 4, FALSE)), FALSE, TRUE)</f>
        <v>0</v>
      </c>
      <c r="AG3502" t="str">
        <f>_xlfn.IFNA(VLOOKUP(Z3502,Ref_Kontak!H:H,1,FALSE),"FALSE")</f>
        <v>628999007703</v>
      </c>
      <c r="AH3502" t="str">
        <f t="shared" si="545"/>
        <v>METALDET1-LINE 8</v>
      </c>
      <c r="AI3502">
        <f>IF(I3502="violation",COUNTIF($AH$1:AH3502,AH3502),0)</f>
        <v>1405</v>
      </c>
      <c r="AJ3502" t="str">
        <f t="shared" si="546"/>
        <v>violation-METALDET1</v>
      </c>
      <c r="AK3502">
        <f>IF(I3502="violation",COUNTIF($AJ$1:AJ3502,AJ3502),FALSE)</f>
        <v>3017</v>
      </c>
      <c r="AL3502">
        <f t="shared" si="547"/>
        <v>0</v>
      </c>
      <c r="AM3502">
        <f t="shared" si="548"/>
        <v>3</v>
      </c>
      <c r="AN3502" t="str">
        <f t="shared" si="549"/>
        <v>ALERT! 3 Violation founded @METALDET1</v>
      </c>
    </row>
    <row r="3503" spans="1:40">
      <c r="A3503" t="s">
        <v>120</v>
      </c>
      <c r="B3503" t="s">
        <v>121</v>
      </c>
      <c r="C3503" t="s">
        <v>1744</v>
      </c>
      <c r="D3503" t="s">
        <v>589</v>
      </c>
      <c r="E3503">
        <v>1</v>
      </c>
      <c r="G3503" t="s">
        <v>130</v>
      </c>
      <c r="I3503" t="s">
        <v>125</v>
      </c>
      <c r="Z3503" t="str">
        <f>IFERROR(MID(AA3503,FIND("-",H3503,1)+1,20),_xlfn.IFNA(VLOOKUP(F3503&amp;"-"&amp;AA3503,Ref_Kontak!$A:$E,4,FALSE),Ref_Kontak!$H$2))</f>
        <v>628999007703</v>
      </c>
      <c r="AA3503" t="str">
        <f t="shared" si="540"/>
        <v/>
      </c>
      <c r="AB3503" t="str">
        <f t="shared" si="541"/>
        <v/>
      </c>
      <c r="AC3503" t="str">
        <f t="shared" si="542"/>
        <v>628999007703</v>
      </c>
      <c r="AD3503" t="str">
        <f t="shared" si="543"/>
        <v>Halo+,+Visual+AI+5S+mendeteksi+Violation%3A+METALDET1-LINE+13</v>
      </c>
      <c r="AE3503" t="str">
        <f t="shared" si="544"/>
        <v>https://web.whatsapp.com/send/?phone=628999007703&amp;text=Halo+,+Visual+AI+5S+mendeteksi+Violation%3A+METALDET1-LINE+13&amp;type=phone_number&amp;app_absent=0</v>
      </c>
      <c r="AF3503" t="b">
        <f>IF(ISNA(VLOOKUP(D3503&amp;"-"&amp;AB3503, Ref_Kontak!$A:$E, 4, FALSE)), FALSE, TRUE)</f>
        <v>0</v>
      </c>
      <c r="AG3503" t="str">
        <f>_xlfn.IFNA(VLOOKUP(Z3503,Ref_Kontak!H:H,1,FALSE),"FALSE")</f>
        <v>628999007703</v>
      </c>
      <c r="AH3503" t="str">
        <f t="shared" si="545"/>
        <v>METALDET1-LINE 13</v>
      </c>
      <c r="AI3503">
        <f>IF(I3503="violation",COUNTIF($AH$1:AH3503,AH3503),0)</f>
        <v>1215</v>
      </c>
      <c r="AJ3503" t="str">
        <f t="shared" si="546"/>
        <v>violation-METALDET1</v>
      </c>
      <c r="AK3503">
        <f>IF(I3503="violation",COUNTIF($AJ$1:AJ3503,AJ3503),FALSE)</f>
        <v>3018</v>
      </c>
      <c r="AL3503">
        <f t="shared" si="547"/>
        <v>0</v>
      </c>
      <c r="AM3503">
        <f t="shared" si="548"/>
        <v>3</v>
      </c>
      <c r="AN3503" t="str">
        <f t="shared" si="549"/>
        <v>ALERT! 3 Violation founded @METALDET1</v>
      </c>
    </row>
    <row r="3504" spans="1:40">
      <c r="A3504" t="s">
        <v>120</v>
      </c>
      <c r="B3504" t="s">
        <v>121</v>
      </c>
      <c r="C3504" t="s">
        <v>1744</v>
      </c>
      <c r="D3504" t="s">
        <v>129</v>
      </c>
      <c r="E3504">
        <v>1</v>
      </c>
      <c r="G3504" t="s">
        <v>130</v>
      </c>
      <c r="I3504" t="s">
        <v>125</v>
      </c>
      <c r="Z3504" t="str">
        <f>IFERROR(MID(AA3504,FIND("-",H3504,1)+1,20),_xlfn.IFNA(VLOOKUP(F3504&amp;"-"&amp;AA3504,Ref_Kontak!$A:$E,4,FALSE),Ref_Kontak!$H$2))</f>
        <v>628999007703</v>
      </c>
      <c r="AA3504" t="str">
        <f t="shared" si="540"/>
        <v/>
      </c>
      <c r="AB3504" t="str">
        <f t="shared" si="541"/>
        <v/>
      </c>
      <c r="AC3504" t="str">
        <f t="shared" si="542"/>
        <v>628999007703</v>
      </c>
      <c r="AD3504" t="str">
        <f t="shared" si="543"/>
        <v>Halo+,+Visual+AI+5S+mendeteksi+Violation%3A+METALDET1-LINE+8</v>
      </c>
      <c r="AE3504" t="str">
        <f t="shared" si="544"/>
        <v>https://web.whatsapp.com/send/?phone=628999007703&amp;text=Halo+,+Visual+AI+5S+mendeteksi+Violation%3A+METALDET1-LINE+8&amp;type=phone_number&amp;app_absent=0</v>
      </c>
      <c r="AF3504" t="b">
        <f>IF(ISNA(VLOOKUP(D3504&amp;"-"&amp;AB3504, Ref_Kontak!$A:$E, 4, FALSE)), FALSE, TRUE)</f>
        <v>0</v>
      </c>
      <c r="AG3504" t="str">
        <f>_xlfn.IFNA(VLOOKUP(Z3504,Ref_Kontak!H:H,1,FALSE),"FALSE")</f>
        <v>628999007703</v>
      </c>
      <c r="AH3504" t="str">
        <f t="shared" si="545"/>
        <v>METALDET1-LINE 8</v>
      </c>
      <c r="AI3504">
        <f>IF(I3504="violation",COUNTIF($AH$1:AH3504,AH3504),0)</f>
        <v>1406</v>
      </c>
      <c r="AJ3504" t="str">
        <f t="shared" si="546"/>
        <v>violation-METALDET1</v>
      </c>
      <c r="AK3504">
        <f>IF(I3504="violation",COUNTIF($AJ$1:AJ3504,AJ3504),FALSE)</f>
        <v>3019</v>
      </c>
      <c r="AL3504">
        <f t="shared" si="547"/>
        <v>0</v>
      </c>
      <c r="AM3504">
        <f t="shared" si="548"/>
        <v>3</v>
      </c>
      <c r="AN3504" t="str">
        <f t="shared" si="549"/>
        <v>ALERT! 3 Violation founded @METALDET1</v>
      </c>
    </row>
    <row r="3505" spans="1:40">
      <c r="A3505" t="s">
        <v>120</v>
      </c>
      <c r="B3505" t="s">
        <v>121</v>
      </c>
      <c r="C3505" t="s">
        <v>1744</v>
      </c>
      <c r="D3505" t="s">
        <v>589</v>
      </c>
      <c r="E3505">
        <v>1</v>
      </c>
      <c r="G3505" t="s">
        <v>130</v>
      </c>
      <c r="I3505" t="s">
        <v>125</v>
      </c>
      <c r="Z3505" t="str">
        <f>IFERROR(MID(AA3505,FIND("-",H3505,1)+1,20),_xlfn.IFNA(VLOOKUP(F3505&amp;"-"&amp;AA3505,Ref_Kontak!$A:$E,4,FALSE),Ref_Kontak!$H$2))</f>
        <v>628999007703</v>
      </c>
      <c r="AA3505" t="str">
        <f t="shared" si="540"/>
        <v/>
      </c>
      <c r="AB3505" t="str">
        <f t="shared" si="541"/>
        <v/>
      </c>
      <c r="AC3505" t="str">
        <f t="shared" si="542"/>
        <v>628999007703</v>
      </c>
      <c r="AD3505" t="str">
        <f t="shared" si="543"/>
        <v>Halo+,+Visual+AI+5S+mendeteksi+Violation%3A+METALDET1-LINE+13</v>
      </c>
      <c r="AE3505" t="str">
        <f t="shared" si="544"/>
        <v>https://web.whatsapp.com/send/?phone=628999007703&amp;text=Halo+,+Visual+AI+5S+mendeteksi+Violation%3A+METALDET1-LINE+13&amp;type=phone_number&amp;app_absent=0</v>
      </c>
      <c r="AF3505" t="b">
        <f>IF(ISNA(VLOOKUP(D3505&amp;"-"&amp;AB3505, Ref_Kontak!$A:$E, 4, FALSE)), FALSE, TRUE)</f>
        <v>0</v>
      </c>
      <c r="AG3505" t="str">
        <f>_xlfn.IFNA(VLOOKUP(Z3505,Ref_Kontak!H:H,1,FALSE),"FALSE")</f>
        <v>628999007703</v>
      </c>
      <c r="AH3505" t="str">
        <f t="shared" si="545"/>
        <v>METALDET1-LINE 13</v>
      </c>
      <c r="AI3505">
        <f>IF(I3505="violation",COUNTIF($AH$1:AH3505,AH3505),0)</f>
        <v>1216</v>
      </c>
      <c r="AJ3505" t="str">
        <f t="shared" si="546"/>
        <v>violation-METALDET1</v>
      </c>
      <c r="AK3505">
        <f>IF(I3505="violation",COUNTIF($AJ$1:AJ3505,AJ3505),FALSE)</f>
        <v>3020</v>
      </c>
      <c r="AL3505">
        <f t="shared" si="547"/>
        <v>0</v>
      </c>
      <c r="AM3505">
        <f t="shared" si="548"/>
        <v>3</v>
      </c>
      <c r="AN3505" t="str">
        <f t="shared" si="549"/>
        <v>ALERT! 3 Violation founded @METALDET1</v>
      </c>
    </row>
    <row r="3506" spans="1:40">
      <c r="A3506" t="s">
        <v>120</v>
      </c>
      <c r="B3506" t="s">
        <v>121</v>
      </c>
      <c r="C3506" t="s">
        <v>1745</v>
      </c>
      <c r="D3506" t="s">
        <v>129</v>
      </c>
      <c r="E3506">
        <v>1</v>
      </c>
      <c r="G3506" t="s">
        <v>130</v>
      </c>
      <c r="I3506" t="s">
        <v>125</v>
      </c>
      <c r="Z3506" t="str">
        <f>IFERROR(MID(AA3506,FIND("-",H3506,1)+1,20),_xlfn.IFNA(VLOOKUP(F3506&amp;"-"&amp;AA3506,Ref_Kontak!$A:$E,4,FALSE),Ref_Kontak!$H$2))</f>
        <v>628999007703</v>
      </c>
      <c r="AA3506" t="str">
        <f t="shared" si="540"/>
        <v/>
      </c>
      <c r="AB3506" t="str">
        <f t="shared" si="541"/>
        <v/>
      </c>
      <c r="AC3506" t="str">
        <f t="shared" si="542"/>
        <v>628999007703</v>
      </c>
      <c r="AD3506" t="str">
        <f t="shared" si="543"/>
        <v>Halo+,+Visual+AI+5S+mendeteksi+Violation%3A+METALDET1-LINE+8</v>
      </c>
      <c r="AE3506" t="str">
        <f t="shared" si="544"/>
        <v>https://web.whatsapp.com/send/?phone=628999007703&amp;text=Halo+,+Visual+AI+5S+mendeteksi+Violation%3A+METALDET1-LINE+8&amp;type=phone_number&amp;app_absent=0</v>
      </c>
      <c r="AF3506" t="b">
        <f>IF(ISNA(VLOOKUP(D3506&amp;"-"&amp;AB3506, Ref_Kontak!$A:$E, 4, FALSE)), FALSE, TRUE)</f>
        <v>0</v>
      </c>
      <c r="AG3506" t="str">
        <f>_xlfn.IFNA(VLOOKUP(Z3506,Ref_Kontak!H:H,1,FALSE),"FALSE")</f>
        <v>628999007703</v>
      </c>
      <c r="AH3506" t="str">
        <f t="shared" si="545"/>
        <v>METALDET1-LINE 8</v>
      </c>
      <c r="AI3506">
        <f>IF(I3506="violation",COUNTIF($AH$1:AH3506,AH3506),0)</f>
        <v>1407</v>
      </c>
      <c r="AJ3506" t="str">
        <f t="shared" si="546"/>
        <v>violation-METALDET1</v>
      </c>
      <c r="AK3506">
        <f>IF(I3506="violation",COUNTIF($AJ$1:AJ3506,AJ3506),FALSE)</f>
        <v>3021</v>
      </c>
      <c r="AL3506">
        <f t="shared" si="547"/>
        <v>0</v>
      </c>
      <c r="AM3506">
        <f t="shared" si="548"/>
        <v>3</v>
      </c>
      <c r="AN3506" t="str">
        <f t="shared" si="549"/>
        <v>ALERT! 3 Violation founded @METALDET1</v>
      </c>
    </row>
    <row r="3507" spans="1:40">
      <c r="A3507" t="s">
        <v>120</v>
      </c>
      <c r="B3507" t="s">
        <v>121</v>
      </c>
      <c r="C3507" t="s">
        <v>1745</v>
      </c>
      <c r="D3507" t="s">
        <v>589</v>
      </c>
      <c r="E3507">
        <v>1</v>
      </c>
      <c r="G3507" t="s">
        <v>130</v>
      </c>
      <c r="I3507" t="s">
        <v>125</v>
      </c>
      <c r="Z3507" t="str">
        <f>IFERROR(MID(AA3507,FIND("-",H3507,1)+1,20),_xlfn.IFNA(VLOOKUP(F3507&amp;"-"&amp;AA3507,Ref_Kontak!$A:$E,4,FALSE),Ref_Kontak!$H$2))</f>
        <v>628999007703</v>
      </c>
      <c r="AA3507" t="str">
        <f t="shared" si="540"/>
        <v/>
      </c>
      <c r="AB3507" t="str">
        <f t="shared" si="541"/>
        <v/>
      </c>
      <c r="AC3507" t="str">
        <f t="shared" si="542"/>
        <v>628999007703</v>
      </c>
      <c r="AD3507" t="str">
        <f t="shared" si="543"/>
        <v>Halo+,+Visual+AI+5S+mendeteksi+Violation%3A+METALDET1-LINE+13</v>
      </c>
      <c r="AE3507" t="str">
        <f t="shared" si="544"/>
        <v>https://web.whatsapp.com/send/?phone=628999007703&amp;text=Halo+,+Visual+AI+5S+mendeteksi+Violation%3A+METALDET1-LINE+13&amp;type=phone_number&amp;app_absent=0</v>
      </c>
      <c r="AF3507" t="b">
        <f>IF(ISNA(VLOOKUP(D3507&amp;"-"&amp;AB3507, Ref_Kontak!$A:$E, 4, FALSE)), FALSE, TRUE)</f>
        <v>0</v>
      </c>
      <c r="AG3507" t="str">
        <f>_xlfn.IFNA(VLOOKUP(Z3507,Ref_Kontak!H:H,1,FALSE),"FALSE")</f>
        <v>628999007703</v>
      </c>
      <c r="AH3507" t="str">
        <f t="shared" si="545"/>
        <v>METALDET1-LINE 13</v>
      </c>
      <c r="AI3507">
        <f>IF(I3507="violation",COUNTIF($AH$1:AH3507,AH3507),0)</f>
        <v>1217</v>
      </c>
      <c r="AJ3507" t="str">
        <f t="shared" si="546"/>
        <v>violation-METALDET1</v>
      </c>
      <c r="AK3507">
        <f>IF(I3507="violation",COUNTIF($AJ$1:AJ3507,AJ3507),FALSE)</f>
        <v>3022</v>
      </c>
      <c r="AL3507">
        <f t="shared" si="547"/>
        <v>0</v>
      </c>
      <c r="AM3507">
        <f t="shared" si="548"/>
        <v>3</v>
      </c>
      <c r="AN3507" t="str">
        <f t="shared" si="549"/>
        <v>ALERT! 3 Violation founded @METALDET1</v>
      </c>
    </row>
    <row r="3508" spans="1:40">
      <c r="A3508" t="s">
        <v>120</v>
      </c>
      <c r="B3508" t="s">
        <v>121</v>
      </c>
      <c r="C3508" t="s">
        <v>1746</v>
      </c>
      <c r="D3508" t="s">
        <v>129</v>
      </c>
      <c r="E3508">
        <v>1</v>
      </c>
      <c r="G3508" t="s">
        <v>130</v>
      </c>
      <c r="I3508" t="s">
        <v>125</v>
      </c>
      <c r="Z3508" t="str">
        <f>IFERROR(MID(AA3508,FIND("-",H3508,1)+1,20),_xlfn.IFNA(VLOOKUP(F3508&amp;"-"&amp;AA3508,Ref_Kontak!$A:$E,4,FALSE),Ref_Kontak!$H$2))</f>
        <v>628999007703</v>
      </c>
      <c r="AA3508" t="str">
        <f t="shared" si="540"/>
        <v/>
      </c>
      <c r="AB3508" t="str">
        <f t="shared" si="541"/>
        <v/>
      </c>
      <c r="AC3508" t="str">
        <f t="shared" si="542"/>
        <v>628999007703</v>
      </c>
      <c r="AD3508" t="str">
        <f t="shared" si="543"/>
        <v>Halo+,+Visual+AI+5S+mendeteksi+Violation%3A+METALDET1-LINE+8</v>
      </c>
      <c r="AE3508" t="str">
        <f t="shared" si="544"/>
        <v>https://web.whatsapp.com/send/?phone=628999007703&amp;text=Halo+,+Visual+AI+5S+mendeteksi+Violation%3A+METALDET1-LINE+8&amp;type=phone_number&amp;app_absent=0</v>
      </c>
      <c r="AF3508" t="b">
        <f>IF(ISNA(VLOOKUP(D3508&amp;"-"&amp;AB3508, Ref_Kontak!$A:$E, 4, FALSE)), FALSE, TRUE)</f>
        <v>0</v>
      </c>
      <c r="AG3508" t="str">
        <f>_xlfn.IFNA(VLOOKUP(Z3508,Ref_Kontak!H:H,1,FALSE),"FALSE")</f>
        <v>628999007703</v>
      </c>
      <c r="AH3508" t="str">
        <f t="shared" si="545"/>
        <v>METALDET1-LINE 8</v>
      </c>
      <c r="AI3508">
        <f>IF(I3508="violation",COUNTIF($AH$1:AH3508,AH3508),0)</f>
        <v>1408</v>
      </c>
      <c r="AJ3508" t="str">
        <f t="shared" si="546"/>
        <v>violation-METALDET1</v>
      </c>
      <c r="AK3508">
        <f>IF(I3508="violation",COUNTIF($AJ$1:AJ3508,AJ3508),FALSE)</f>
        <v>3023</v>
      </c>
      <c r="AL3508">
        <f t="shared" si="547"/>
        <v>0</v>
      </c>
      <c r="AM3508">
        <f t="shared" si="548"/>
        <v>3</v>
      </c>
      <c r="AN3508" t="str">
        <f t="shared" si="549"/>
        <v>ALERT! 3 Violation founded @METALDET1</v>
      </c>
    </row>
    <row r="3509" spans="1:40">
      <c r="A3509" t="s">
        <v>120</v>
      </c>
      <c r="B3509" t="s">
        <v>121</v>
      </c>
      <c r="C3509" t="s">
        <v>1747</v>
      </c>
      <c r="D3509" t="s">
        <v>589</v>
      </c>
      <c r="E3509">
        <v>1</v>
      </c>
      <c r="G3509" t="s">
        <v>130</v>
      </c>
      <c r="I3509" t="s">
        <v>125</v>
      </c>
      <c r="Z3509" t="str">
        <f>IFERROR(MID(AA3509,FIND("-",H3509,1)+1,20),_xlfn.IFNA(VLOOKUP(F3509&amp;"-"&amp;AA3509,Ref_Kontak!$A:$E,4,FALSE),Ref_Kontak!$H$2))</f>
        <v>628999007703</v>
      </c>
      <c r="AA3509" t="str">
        <f t="shared" si="540"/>
        <v/>
      </c>
      <c r="AB3509" t="str">
        <f t="shared" si="541"/>
        <v/>
      </c>
      <c r="AC3509" t="str">
        <f t="shared" si="542"/>
        <v>628999007703</v>
      </c>
      <c r="AD3509" t="str">
        <f t="shared" si="543"/>
        <v>Halo+,+Visual+AI+5S+mendeteksi+Violation%3A+METALDET1-LINE+13</v>
      </c>
      <c r="AE3509" t="str">
        <f t="shared" si="544"/>
        <v>https://web.whatsapp.com/send/?phone=628999007703&amp;text=Halo+,+Visual+AI+5S+mendeteksi+Violation%3A+METALDET1-LINE+13&amp;type=phone_number&amp;app_absent=0</v>
      </c>
      <c r="AF3509" t="b">
        <f>IF(ISNA(VLOOKUP(D3509&amp;"-"&amp;AB3509, Ref_Kontak!$A:$E, 4, FALSE)), FALSE, TRUE)</f>
        <v>0</v>
      </c>
      <c r="AG3509" t="str">
        <f>_xlfn.IFNA(VLOOKUP(Z3509,Ref_Kontak!H:H,1,FALSE),"FALSE")</f>
        <v>628999007703</v>
      </c>
      <c r="AH3509" t="str">
        <f t="shared" si="545"/>
        <v>METALDET1-LINE 13</v>
      </c>
      <c r="AI3509">
        <f>IF(I3509="violation",COUNTIF($AH$1:AH3509,AH3509),0)</f>
        <v>1218</v>
      </c>
      <c r="AJ3509" t="str">
        <f t="shared" si="546"/>
        <v>violation-METALDET1</v>
      </c>
      <c r="AK3509">
        <f>IF(I3509="violation",COUNTIF($AJ$1:AJ3509,AJ3509),FALSE)</f>
        <v>3024</v>
      </c>
      <c r="AL3509">
        <f t="shared" si="547"/>
        <v>0</v>
      </c>
      <c r="AM3509">
        <f t="shared" si="548"/>
        <v>3</v>
      </c>
      <c r="AN3509" t="str">
        <f t="shared" si="549"/>
        <v>ALERT! 3 Violation founded @METALDET1</v>
      </c>
    </row>
    <row r="3510" spans="1:40">
      <c r="A3510" t="s">
        <v>120</v>
      </c>
      <c r="B3510" t="s">
        <v>121</v>
      </c>
      <c r="C3510" t="s">
        <v>1747</v>
      </c>
      <c r="D3510" t="s">
        <v>129</v>
      </c>
      <c r="E3510">
        <v>1</v>
      </c>
      <c r="G3510" t="s">
        <v>130</v>
      </c>
      <c r="I3510" t="s">
        <v>125</v>
      </c>
      <c r="Z3510" t="str">
        <f>IFERROR(MID(AA3510,FIND("-",H3510,1)+1,20),_xlfn.IFNA(VLOOKUP(F3510&amp;"-"&amp;AA3510,Ref_Kontak!$A:$E,4,FALSE),Ref_Kontak!$H$2))</f>
        <v>628999007703</v>
      </c>
      <c r="AA3510" t="str">
        <f t="shared" si="540"/>
        <v/>
      </c>
      <c r="AB3510" t="str">
        <f t="shared" si="541"/>
        <v/>
      </c>
      <c r="AC3510" t="str">
        <f t="shared" si="542"/>
        <v>628999007703</v>
      </c>
      <c r="AD3510" t="str">
        <f t="shared" si="543"/>
        <v>Halo+,+Visual+AI+5S+mendeteksi+Violation%3A+METALDET1-LINE+8</v>
      </c>
      <c r="AE3510" t="str">
        <f t="shared" si="544"/>
        <v>https://web.whatsapp.com/send/?phone=628999007703&amp;text=Halo+,+Visual+AI+5S+mendeteksi+Violation%3A+METALDET1-LINE+8&amp;type=phone_number&amp;app_absent=0</v>
      </c>
      <c r="AF3510" t="b">
        <f>IF(ISNA(VLOOKUP(D3510&amp;"-"&amp;AB3510, Ref_Kontak!$A:$E, 4, FALSE)), FALSE, TRUE)</f>
        <v>0</v>
      </c>
      <c r="AG3510" t="str">
        <f>_xlfn.IFNA(VLOOKUP(Z3510,Ref_Kontak!H:H,1,FALSE),"FALSE")</f>
        <v>628999007703</v>
      </c>
      <c r="AH3510" t="str">
        <f t="shared" si="545"/>
        <v>METALDET1-LINE 8</v>
      </c>
      <c r="AI3510">
        <f>IF(I3510="violation",COUNTIF($AH$1:AH3510,AH3510),0)</f>
        <v>1409</v>
      </c>
      <c r="AJ3510" t="str">
        <f t="shared" si="546"/>
        <v>violation-METALDET1</v>
      </c>
      <c r="AK3510">
        <f>IF(I3510="violation",COUNTIF($AJ$1:AJ3510,AJ3510),FALSE)</f>
        <v>3025</v>
      </c>
      <c r="AL3510">
        <f t="shared" si="547"/>
        <v>0</v>
      </c>
      <c r="AM3510">
        <f t="shared" si="548"/>
        <v>3</v>
      </c>
      <c r="AN3510" t="str">
        <f t="shared" si="549"/>
        <v>ALERT! 3 Violation founded @METALDET1</v>
      </c>
    </row>
    <row r="3511" spans="1:40">
      <c r="A3511" t="s">
        <v>120</v>
      </c>
      <c r="B3511" t="s">
        <v>121</v>
      </c>
      <c r="C3511" t="s">
        <v>1747</v>
      </c>
      <c r="D3511" t="s">
        <v>589</v>
      </c>
      <c r="E3511">
        <v>1</v>
      </c>
      <c r="G3511" t="s">
        <v>130</v>
      </c>
      <c r="I3511" t="s">
        <v>125</v>
      </c>
      <c r="Z3511" t="str">
        <f>IFERROR(MID(AA3511,FIND("-",H3511,1)+1,20),_xlfn.IFNA(VLOOKUP(F3511&amp;"-"&amp;AA3511,Ref_Kontak!$A:$E,4,FALSE),Ref_Kontak!$H$2))</f>
        <v>628999007703</v>
      </c>
      <c r="AA3511" t="str">
        <f t="shared" si="540"/>
        <v/>
      </c>
      <c r="AB3511" t="str">
        <f t="shared" si="541"/>
        <v/>
      </c>
      <c r="AC3511" t="str">
        <f t="shared" si="542"/>
        <v>628999007703</v>
      </c>
      <c r="AD3511" t="str">
        <f t="shared" si="543"/>
        <v>Halo+,+Visual+AI+5S+mendeteksi+Violation%3A+METALDET1-LINE+13</v>
      </c>
      <c r="AE3511" t="str">
        <f t="shared" si="544"/>
        <v>https://web.whatsapp.com/send/?phone=628999007703&amp;text=Halo+,+Visual+AI+5S+mendeteksi+Violation%3A+METALDET1-LINE+13&amp;type=phone_number&amp;app_absent=0</v>
      </c>
      <c r="AF3511" t="b">
        <f>IF(ISNA(VLOOKUP(D3511&amp;"-"&amp;AB3511, Ref_Kontak!$A:$E, 4, FALSE)), FALSE, TRUE)</f>
        <v>0</v>
      </c>
      <c r="AG3511" t="str">
        <f>_xlfn.IFNA(VLOOKUP(Z3511,Ref_Kontak!H:H,1,FALSE),"FALSE")</f>
        <v>628999007703</v>
      </c>
      <c r="AH3511" t="str">
        <f t="shared" si="545"/>
        <v>METALDET1-LINE 13</v>
      </c>
      <c r="AI3511">
        <f>IF(I3511="violation",COUNTIF($AH$1:AH3511,AH3511),0)</f>
        <v>1219</v>
      </c>
      <c r="AJ3511" t="str">
        <f t="shared" si="546"/>
        <v>violation-METALDET1</v>
      </c>
      <c r="AK3511">
        <f>IF(I3511="violation",COUNTIF($AJ$1:AJ3511,AJ3511),FALSE)</f>
        <v>3026</v>
      </c>
      <c r="AL3511">
        <f t="shared" si="547"/>
        <v>0</v>
      </c>
      <c r="AM3511">
        <f t="shared" si="548"/>
        <v>3</v>
      </c>
      <c r="AN3511" t="str">
        <f t="shared" si="549"/>
        <v>ALERT! 3 Violation founded @METALDET1</v>
      </c>
    </row>
    <row r="3512" spans="1:40">
      <c r="A3512" t="s">
        <v>120</v>
      </c>
      <c r="B3512" t="s">
        <v>121</v>
      </c>
      <c r="C3512" t="s">
        <v>1748</v>
      </c>
      <c r="D3512" t="s">
        <v>129</v>
      </c>
      <c r="E3512">
        <v>1</v>
      </c>
      <c r="G3512" t="s">
        <v>130</v>
      </c>
      <c r="I3512" t="s">
        <v>125</v>
      </c>
      <c r="Z3512" t="str">
        <f>IFERROR(MID(AA3512,FIND("-",H3512,1)+1,20),_xlfn.IFNA(VLOOKUP(F3512&amp;"-"&amp;AA3512,Ref_Kontak!$A:$E,4,FALSE),Ref_Kontak!$H$2))</f>
        <v>628999007703</v>
      </c>
      <c r="AA3512" t="str">
        <f t="shared" si="540"/>
        <v/>
      </c>
      <c r="AB3512" t="str">
        <f t="shared" si="541"/>
        <v/>
      </c>
      <c r="AC3512" t="str">
        <f t="shared" si="542"/>
        <v>628999007703</v>
      </c>
      <c r="AD3512" t="str">
        <f t="shared" si="543"/>
        <v>Halo+,+Visual+AI+5S+mendeteksi+Violation%3A+METALDET1-LINE+8</v>
      </c>
      <c r="AE3512" t="str">
        <f t="shared" si="544"/>
        <v>https://web.whatsapp.com/send/?phone=628999007703&amp;text=Halo+,+Visual+AI+5S+mendeteksi+Violation%3A+METALDET1-LINE+8&amp;type=phone_number&amp;app_absent=0</v>
      </c>
      <c r="AF3512" t="b">
        <f>IF(ISNA(VLOOKUP(D3512&amp;"-"&amp;AB3512, Ref_Kontak!$A:$E, 4, FALSE)), FALSE, TRUE)</f>
        <v>0</v>
      </c>
      <c r="AG3512" t="str">
        <f>_xlfn.IFNA(VLOOKUP(Z3512,Ref_Kontak!H:H,1,FALSE),"FALSE")</f>
        <v>628999007703</v>
      </c>
      <c r="AH3512" t="str">
        <f t="shared" si="545"/>
        <v>METALDET1-LINE 8</v>
      </c>
      <c r="AI3512">
        <f>IF(I3512="violation",COUNTIF($AH$1:AH3512,AH3512),0)</f>
        <v>1410</v>
      </c>
      <c r="AJ3512" t="str">
        <f t="shared" si="546"/>
        <v>violation-METALDET1</v>
      </c>
      <c r="AK3512">
        <f>IF(I3512="violation",COUNTIF($AJ$1:AJ3512,AJ3512),FALSE)</f>
        <v>3027</v>
      </c>
      <c r="AL3512">
        <f t="shared" si="547"/>
        <v>0</v>
      </c>
      <c r="AM3512">
        <f t="shared" si="548"/>
        <v>3</v>
      </c>
      <c r="AN3512" t="str">
        <f t="shared" si="549"/>
        <v>ALERT! 3 Violation founded @METALDET1</v>
      </c>
    </row>
    <row r="3513" spans="1:40">
      <c r="A3513" t="s">
        <v>120</v>
      </c>
      <c r="B3513" t="s">
        <v>121</v>
      </c>
      <c r="C3513" t="s">
        <v>1749</v>
      </c>
      <c r="D3513" t="s">
        <v>589</v>
      </c>
      <c r="E3513">
        <v>1</v>
      </c>
      <c r="G3513" t="s">
        <v>130</v>
      </c>
      <c r="I3513" t="s">
        <v>125</v>
      </c>
      <c r="Z3513" t="str">
        <f>IFERROR(MID(AA3513,FIND("-",H3513,1)+1,20),_xlfn.IFNA(VLOOKUP(F3513&amp;"-"&amp;AA3513,Ref_Kontak!$A:$E,4,FALSE),Ref_Kontak!$H$2))</f>
        <v>628999007703</v>
      </c>
      <c r="AA3513" t="str">
        <f t="shared" si="540"/>
        <v/>
      </c>
      <c r="AB3513" t="str">
        <f t="shared" si="541"/>
        <v/>
      </c>
      <c r="AC3513" t="str">
        <f t="shared" si="542"/>
        <v>628999007703</v>
      </c>
      <c r="AD3513" t="str">
        <f t="shared" si="543"/>
        <v>Halo+,+Visual+AI+5S+mendeteksi+Violation%3A+METALDET1-LINE+13</v>
      </c>
      <c r="AE3513" t="str">
        <f t="shared" si="544"/>
        <v>https://web.whatsapp.com/send/?phone=628999007703&amp;text=Halo+,+Visual+AI+5S+mendeteksi+Violation%3A+METALDET1-LINE+13&amp;type=phone_number&amp;app_absent=0</v>
      </c>
      <c r="AF3513" t="b">
        <f>IF(ISNA(VLOOKUP(D3513&amp;"-"&amp;AB3513, Ref_Kontak!$A:$E, 4, FALSE)), FALSE, TRUE)</f>
        <v>0</v>
      </c>
      <c r="AG3513" t="str">
        <f>_xlfn.IFNA(VLOOKUP(Z3513,Ref_Kontak!H:H,1,FALSE),"FALSE")</f>
        <v>628999007703</v>
      </c>
      <c r="AH3513" t="str">
        <f t="shared" si="545"/>
        <v>METALDET1-LINE 13</v>
      </c>
      <c r="AI3513">
        <f>IF(I3513="violation",COUNTIF($AH$1:AH3513,AH3513),0)</f>
        <v>1220</v>
      </c>
      <c r="AJ3513" t="str">
        <f t="shared" si="546"/>
        <v>violation-METALDET1</v>
      </c>
      <c r="AK3513">
        <f>IF(I3513="violation",COUNTIF($AJ$1:AJ3513,AJ3513),FALSE)</f>
        <v>3028</v>
      </c>
      <c r="AL3513">
        <f t="shared" si="547"/>
        <v>0</v>
      </c>
      <c r="AM3513">
        <f t="shared" si="548"/>
        <v>3</v>
      </c>
      <c r="AN3513" t="str">
        <f t="shared" si="549"/>
        <v>ALERT! 3 Violation founded @METALDET1</v>
      </c>
    </row>
    <row r="3514" spans="1:40">
      <c r="A3514" t="s">
        <v>120</v>
      </c>
      <c r="B3514" t="s">
        <v>121</v>
      </c>
      <c r="C3514" t="s">
        <v>1749</v>
      </c>
      <c r="D3514" t="s">
        <v>129</v>
      </c>
      <c r="E3514">
        <v>1</v>
      </c>
      <c r="G3514" t="s">
        <v>130</v>
      </c>
      <c r="I3514" t="s">
        <v>125</v>
      </c>
      <c r="Z3514" t="str">
        <f>IFERROR(MID(AA3514,FIND("-",H3514,1)+1,20),_xlfn.IFNA(VLOOKUP(F3514&amp;"-"&amp;AA3514,Ref_Kontak!$A:$E,4,FALSE),Ref_Kontak!$H$2))</f>
        <v>628999007703</v>
      </c>
      <c r="AA3514" t="str">
        <f t="shared" si="540"/>
        <v/>
      </c>
      <c r="AB3514" t="str">
        <f t="shared" si="541"/>
        <v/>
      </c>
      <c r="AC3514" t="str">
        <f t="shared" si="542"/>
        <v>628999007703</v>
      </c>
      <c r="AD3514" t="str">
        <f t="shared" si="543"/>
        <v>Halo+,+Visual+AI+5S+mendeteksi+Violation%3A+METALDET1-LINE+8</v>
      </c>
      <c r="AE3514" t="str">
        <f t="shared" si="544"/>
        <v>https://web.whatsapp.com/send/?phone=628999007703&amp;text=Halo+,+Visual+AI+5S+mendeteksi+Violation%3A+METALDET1-LINE+8&amp;type=phone_number&amp;app_absent=0</v>
      </c>
      <c r="AF3514" t="b">
        <f>IF(ISNA(VLOOKUP(D3514&amp;"-"&amp;AB3514, Ref_Kontak!$A:$E, 4, FALSE)), FALSE, TRUE)</f>
        <v>0</v>
      </c>
      <c r="AG3514" t="str">
        <f>_xlfn.IFNA(VLOOKUP(Z3514,Ref_Kontak!H:H,1,FALSE),"FALSE")</f>
        <v>628999007703</v>
      </c>
      <c r="AH3514" t="str">
        <f t="shared" si="545"/>
        <v>METALDET1-LINE 8</v>
      </c>
      <c r="AI3514">
        <f>IF(I3514="violation",COUNTIF($AH$1:AH3514,AH3514),0)</f>
        <v>1411</v>
      </c>
      <c r="AJ3514" t="str">
        <f t="shared" si="546"/>
        <v>violation-METALDET1</v>
      </c>
      <c r="AK3514">
        <f>IF(I3514="violation",COUNTIF($AJ$1:AJ3514,AJ3514),FALSE)</f>
        <v>3029</v>
      </c>
      <c r="AL3514">
        <f t="shared" si="547"/>
        <v>0</v>
      </c>
      <c r="AM3514">
        <f t="shared" si="548"/>
        <v>3</v>
      </c>
      <c r="AN3514" t="str">
        <f t="shared" si="549"/>
        <v>ALERT! 3 Violation founded @METALDET1</v>
      </c>
    </row>
    <row r="3515" spans="1:40">
      <c r="A3515" t="s">
        <v>120</v>
      </c>
      <c r="B3515" t="s">
        <v>121</v>
      </c>
      <c r="C3515" t="s">
        <v>1749</v>
      </c>
      <c r="D3515" t="s">
        <v>589</v>
      </c>
      <c r="E3515">
        <v>1</v>
      </c>
      <c r="G3515" t="s">
        <v>130</v>
      </c>
      <c r="I3515" t="s">
        <v>125</v>
      </c>
      <c r="Z3515" t="str">
        <f>IFERROR(MID(AA3515,FIND("-",H3515,1)+1,20),_xlfn.IFNA(VLOOKUP(F3515&amp;"-"&amp;AA3515,Ref_Kontak!$A:$E,4,FALSE),Ref_Kontak!$H$2))</f>
        <v>628999007703</v>
      </c>
      <c r="AA3515" t="str">
        <f t="shared" si="540"/>
        <v/>
      </c>
      <c r="AB3515" t="str">
        <f t="shared" si="541"/>
        <v/>
      </c>
      <c r="AC3515" t="str">
        <f t="shared" si="542"/>
        <v>628999007703</v>
      </c>
      <c r="AD3515" t="str">
        <f t="shared" si="543"/>
        <v>Halo+,+Visual+AI+5S+mendeteksi+Violation%3A+METALDET1-LINE+13</v>
      </c>
      <c r="AE3515" t="str">
        <f t="shared" si="544"/>
        <v>https://web.whatsapp.com/send/?phone=628999007703&amp;text=Halo+,+Visual+AI+5S+mendeteksi+Violation%3A+METALDET1-LINE+13&amp;type=phone_number&amp;app_absent=0</v>
      </c>
      <c r="AF3515" t="b">
        <f>IF(ISNA(VLOOKUP(D3515&amp;"-"&amp;AB3515, Ref_Kontak!$A:$E, 4, FALSE)), FALSE, TRUE)</f>
        <v>0</v>
      </c>
      <c r="AG3515" t="str">
        <f>_xlfn.IFNA(VLOOKUP(Z3515,Ref_Kontak!H:H,1,FALSE),"FALSE")</f>
        <v>628999007703</v>
      </c>
      <c r="AH3515" t="str">
        <f t="shared" si="545"/>
        <v>METALDET1-LINE 13</v>
      </c>
      <c r="AI3515">
        <f>IF(I3515="violation",COUNTIF($AH$1:AH3515,AH3515),0)</f>
        <v>1221</v>
      </c>
      <c r="AJ3515" t="str">
        <f t="shared" si="546"/>
        <v>violation-METALDET1</v>
      </c>
      <c r="AK3515">
        <f>IF(I3515="violation",COUNTIF($AJ$1:AJ3515,AJ3515),FALSE)</f>
        <v>3030</v>
      </c>
      <c r="AL3515">
        <f t="shared" si="547"/>
        <v>0</v>
      </c>
      <c r="AM3515">
        <f t="shared" si="548"/>
        <v>3</v>
      </c>
      <c r="AN3515" t="str">
        <f t="shared" si="549"/>
        <v>ALERT! 3 Violation founded @METALDET1</v>
      </c>
    </row>
    <row r="3516" spans="1:40">
      <c r="A3516" t="s">
        <v>120</v>
      </c>
      <c r="B3516" t="s">
        <v>121</v>
      </c>
      <c r="C3516" t="s">
        <v>1750</v>
      </c>
      <c r="D3516" t="s">
        <v>129</v>
      </c>
      <c r="E3516">
        <v>1</v>
      </c>
      <c r="G3516" t="s">
        <v>130</v>
      </c>
      <c r="I3516" t="s">
        <v>125</v>
      </c>
      <c r="Z3516" t="str">
        <f>IFERROR(MID(AA3516,FIND("-",H3516,1)+1,20),_xlfn.IFNA(VLOOKUP(F3516&amp;"-"&amp;AA3516,Ref_Kontak!$A:$E,4,FALSE),Ref_Kontak!$H$2))</f>
        <v>628999007703</v>
      </c>
      <c r="AA3516" t="str">
        <f t="shared" si="540"/>
        <v/>
      </c>
      <c r="AB3516" t="str">
        <f t="shared" si="541"/>
        <v/>
      </c>
      <c r="AC3516" t="str">
        <f t="shared" si="542"/>
        <v>628999007703</v>
      </c>
      <c r="AD3516" t="str">
        <f t="shared" si="543"/>
        <v>Halo+,+Visual+AI+5S+mendeteksi+Violation%3A+METALDET1-LINE+8</v>
      </c>
      <c r="AE3516" t="str">
        <f t="shared" si="544"/>
        <v>https://web.whatsapp.com/send/?phone=628999007703&amp;text=Halo+,+Visual+AI+5S+mendeteksi+Violation%3A+METALDET1-LINE+8&amp;type=phone_number&amp;app_absent=0</v>
      </c>
      <c r="AF3516" t="b">
        <f>IF(ISNA(VLOOKUP(D3516&amp;"-"&amp;AB3516, Ref_Kontak!$A:$E, 4, FALSE)), FALSE, TRUE)</f>
        <v>0</v>
      </c>
      <c r="AG3516" t="str">
        <f>_xlfn.IFNA(VLOOKUP(Z3516,Ref_Kontak!H:H,1,FALSE),"FALSE")</f>
        <v>628999007703</v>
      </c>
      <c r="AH3516" t="str">
        <f t="shared" si="545"/>
        <v>METALDET1-LINE 8</v>
      </c>
      <c r="AI3516">
        <f>IF(I3516="violation",COUNTIF($AH$1:AH3516,AH3516),0)</f>
        <v>1412</v>
      </c>
      <c r="AJ3516" t="str">
        <f t="shared" si="546"/>
        <v>violation-METALDET1</v>
      </c>
      <c r="AK3516">
        <f>IF(I3516="violation",COUNTIF($AJ$1:AJ3516,AJ3516),FALSE)</f>
        <v>3031</v>
      </c>
      <c r="AL3516">
        <f t="shared" si="547"/>
        <v>0</v>
      </c>
      <c r="AM3516">
        <f t="shared" si="548"/>
        <v>3</v>
      </c>
      <c r="AN3516" t="str">
        <f t="shared" si="549"/>
        <v>ALERT! 3 Violation founded @METALDET1</v>
      </c>
    </row>
    <row r="3517" spans="1:40">
      <c r="A3517" t="s">
        <v>120</v>
      </c>
      <c r="B3517" t="s">
        <v>121</v>
      </c>
      <c r="C3517" t="s">
        <v>1750</v>
      </c>
      <c r="D3517" t="s">
        <v>589</v>
      </c>
      <c r="E3517">
        <v>1</v>
      </c>
      <c r="G3517" t="s">
        <v>130</v>
      </c>
      <c r="I3517" t="s">
        <v>125</v>
      </c>
      <c r="Z3517" t="str">
        <f>IFERROR(MID(AA3517,FIND("-",H3517,1)+1,20),_xlfn.IFNA(VLOOKUP(F3517&amp;"-"&amp;AA3517,Ref_Kontak!$A:$E,4,FALSE),Ref_Kontak!$H$2))</f>
        <v>628999007703</v>
      </c>
      <c r="AA3517" t="str">
        <f t="shared" si="540"/>
        <v/>
      </c>
      <c r="AB3517" t="str">
        <f t="shared" si="541"/>
        <v/>
      </c>
      <c r="AC3517" t="str">
        <f t="shared" si="542"/>
        <v>628999007703</v>
      </c>
      <c r="AD3517" t="str">
        <f t="shared" si="543"/>
        <v>Halo+,+Visual+AI+5S+mendeteksi+Violation%3A+METALDET1-LINE+13</v>
      </c>
      <c r="AE3517" t="str">
        <f t="shared" si="544"/>
        <v>https://web.whatsapp.com/send/?phone=628999007703&amp;text=Halo+,+Visual+AI+5S+mendeteksi+Violation%3A+METALDET1-LINE+13&amp;type=phone_number&amp;app_absent=0</v>
      </c>
      <c r="AF3517" t="b">
        <f>IF(ISNA(VLOOKUP(D3517&amp;"-"&amp;AB3517, Ref_Kontak!$A:$E, 4, FALSE)), FALSE, TRUE)</f>
        <v>0</v>
      </c>
      <c r="AG3517" t="str">
        <f>_xlfn.IFNA(VLOOKUP(Z3517,Ref_Kontak!H:H,1,FALSE),"FALSE")</f>
        <v>628999007703</v>
      </c>
      <c r="AH3517" t="str">
        <f t="shared" si="545"/>
        <v>METALDET1-LINE 13</v>
      </c>
      <c r="AI3517">
        <f>IF(I3517="violation",COUNTIF($AH$1:AH3517,AH3517),0)</f>
        <v>1222</v>
      </c>
      <c r="AJ3517" t="str">
        <f t="shared" si="546"/>
        <v>violation-METALDET1</v>
      </c>
      <c r="AK3517">
        <f>IF(I3517="violation",COUNTIF($AJ$1:AJ3517,AJ3517),FALSE)</f>
        <v>3032</v>
      </c>
      <c r="AL3517">
        <f t="shared" si="547"/>
        <v>0</v>
      </c>
      <c r="AM3517">
        <f t="shared" si="548"/>
        <v>3</v>
      </c>
      <c r="AN3517" t="str">
        <f t="shared" si="549"/>
        <v>ALERT! 3 Violation founded @METALDET1</v>
      </c>
    </row>
    <row r="3518" spans="1:40">
      <c r="A3518" t="s">
        <v>120</v>
      </c>
      <c r="B3518" t="s">
        <v>121</v>
      </c>
      <c r="C3518" t="s">
        <v>1751</v>
      </c>
      <c r="D3518" t="s">
        <v>129</v>
      </c>
      <c r="E3518">
        <v>1</v>
      </c>
      <c r="G3518" t="s">
        <v>130</v>
      </c>
      <c r="I3518" t="s">
        <v>125</v>
      </c>
      <c r="Z3518" t="str">
        <f>IFERROR(MID(AA3518,FIND("-",H3518,1)+1,20),_xlfn.IFNA(VLOOKUP(F3518&amp;"-"&amp;AA3518,Ref_Kontak!$A:$E,4,FALSE),Ref_Kontak!$H$2))</f>
        <v>628999007703</v>
      </c>
      <c r="AA3518" t="str">
        <f t="shared" si="540"/>
        <v/>
      </c>
      <c r="AB3518" t="str">
        <f t="shared" si="541"/>
        <v/>
      </c>
      <c r="AC3518" t="str">
        <f t="shared" si="542"/>
        <v>628999007703</v>
      </c>
      <c r="AD3518" t="str">
        <f t="shared" si="543"/>
        <v>Halo+,+Visual+AI+5S+mendeteksi+Violation%3A+METALDET1-LINE+8</v>
      </c>
      <c r="AE3518" t="str">
        <f t="shared" si="544"/>
        <v>https://web.whatsapp.com/send/?phone=628999007703&amp;text=Halo+,+Visual+AI+5S+mendeteksi+Violation%3A+METALDET1-LINE+8&amp;type=phone_number&amp;app_absent=0</v>
      </c>
      <c r="AF3518" t="b">
        <f>IF(ISNA(VLOOKUP(D3518&amp;"-"&amp;AB3518, Ref_Kontak!$A:$E, 4, FALSE)), FALSE, TRUE)</f>
        <v>0</v>
      </c>
      <c r="AG3518" t="str">
        <f>_xlfn.IFNA(VLOOKUP(Z3518,Ref_Kontak!H:H,1,FALSE),"FALSE")</f>
        <v>628999007703</v>
      </c>
      <c r="AH3518" t="str">
        <f t="shared" si="545"/>
        <v>METALDET1-LINE 8</v>
      </c>
      <c r="AI3518">
        <f>IF(I3518="violation",COUNTIF($AH$1:AH3518,AH3518),0)</f>
        <v>1413</v>
      </c>
      <c r="AJ3518" t="str">
        <f t="shared" si="546"/>
        <v>violation-METALDET1</v>
      </c>
      <c r="AK3518">
        <f>IF(I3518="violation",COUNTIF($AJ$1:AJ3518,AJ3518),FALSE)</f>
        <v>3033</v>
      </c>
      <c r="AL3518">
        <f t="shared" si="547"/>
        <v>0</v>
      </c>
      <c r="AM3518">
        <f t="shared" si="548"/>
        <v>3</v>
      </c>
      <c r="AN3518" t="str">
        <f t="shared" si="549"/>
        <v>ALERT! 3 Violation founded @METALDET1</v>
      </c>
    </row>
    <row r="3519" spans="1:40">
      <c r="A3519" t="s">
        <v>120</v>
      </c>
      <c r="B3519" t="s">
        <v>121</v>
      </c>
      <c r="C3519" t="s">
        <v>1752</v>
      </c>
      <c r="D3519" t="s">
        <v>589</v>
      </c>
      <c r="E3519">
        <v>1</v>
      </c>
      <c r="G3519" t="s">
        <v>130</v>
      </c>
      <c r="I3519" t="s">
        <v>125</v>
      </c>
      <c r="Z3519" t="str">
        <f>IFERROR(MID(AA3519,FIND("-",H3519,1)+1,20),_xlfn.IFNA(VLOOKUP(F3519&amp;"-"&amp;AA3519,Ref_Kontak!$A:$E,4,FALSE),Ref_Kontak!$H$2))</f>
        <v>628999007703</v>
      </c>
      <c r="AA3519" t="str">
        <f t="shared" si="540"/>
        <v/>
      </c>
      <c r="AB3519" t="str">
        <f t="shared" si="541"/>
        <v/>
      </c>
      <c r="AC3519" t="str">
        <f t="shared" si="542"/>
        <v>628999007703</v>
      </c>
      <c r="AD3519" t="str">
        <f t="shared" si="543"/>
        <v>Halo+,+Visual+AI+5S+mendeteksi+Violation%3A+METALDET1-LINE+13</v>
      </c>
      <c r="AE3519" t="str">
        <f t="shared" si="544"/>
        <v>https://web.whatsapp.com/send/?phone=628999007703&amp;text=Halo+,+Visual+AI+5S+mendeteksi+Violation%3A+METALDET1-LINE+13&amp;type=phone_number&amp;app_absent=0</v>
      </c>
      <c r="AF3519" t="b">
        <f>IF(ISNA(VLOOKUP(D3519&amp;"-"&amp;AB3519, Ref_Kontak!$A:$E, 4, FALSE)), FALSE, TRUE)</f>
        <v>0</v>
      </c>
      <c r="AG3519" t="str">
        <f>_xlfn.IFNA(VLOOKUP(Z3519,Ref_Kontak!H:H,1,FALSE),"FALSE")</f>
        <v>628999007703</v>
      </c>
      <c r="AH3519" t="str">
        <f t="shared" si="545"/>
        <v>METALDET1-LINE 13</v>
      </c>
      <c r="AI3519">
        <f>IF(I3519="violation",COUNTIF($AH$1:AH3519,AH3519),0)</f>
        <v>1223</v>
      </c>
      <c r="AJ3519" t="str">
        <f t="shared" si="546"/>
        <v>violation-METALDET1</v>
      </c>
      <c r="AK3519">
        <f>IF(I3519="violation",COUNTIF($AJ$1:AJ3519,AJ3519),FALSE)</f>
        <v>3034</v>
      </c>
      <c r="AL3519">
        <f t="shared" si="547"/>
        <v>0</v>
      </c>
      <c r="AM3519">
        <f t="shared" si="548"/>
        <v>3</v>
      </c>
      <c r="AN3519" t="str">
        <f t="shared" si="549"/>
        <v>ALERT! 3 Violation founded @METALDET1</v>
      </c>
    </row>
    <row r="3520" spans="1:40">
      <c r="A3520" t="s">
        <v>120</v>
      </c>
      <c r="B3520" t="s">
        <v>121</v>
      </c>
      <c r="C3520" t="s">
        <v>1752</v>
      </c>
      <c r="D3520" t="s">
        <v>129</v>
      </c>
      <c r="E3520">
        <v>1</v>
      </c>
      <c r="G3520" t="s">
        <v>130</v>
      </c>
      <c r="I3520" t="s">
        <v>125</v>
      </c>
      <c r="Z3520" t="str">
        <f>IFERROR(MID(AA3520,FIND("-",H3520,1)+1,20),_xlfn.IFNA(VLOOKUP(F3520&amp;"-"&amp;AA3520,Ref_Kontak!$A:$E,4,FALSE),Ref_Kontak!$H$2))</f>
        <v>628999007703</v>
      </c>
      <c r="AA3520" t="str">
        <f t="shared" si="540"/>
        <v/>
      </c>
      <c r="AB3520" t="str">
        <f t="shared" si="541"/>
        <v/>
      </c>
      <c r="AC3520" t="str">
        <f t="shared" si="542"/>
        <v>628999007703</v>
      </c>
      <c r="AD3520" t="str">
        <f t="shared" si="543"/>
        <v>Halo+,+Visual+AI+5S+mendeteksi+Violation%3A+METALDET1-LINE+8</v>
      </c>
      <c r="AE3520" t="str">
        <f t="shared" si="544"/>
        <v>https://web.whatsapp.com/send/?phone=628999007703&amp;text=Halo+,+Visual+AI+5S+mendeteksi+Violation%3A+METALDET1-LINE+8&amp;type=phone_number&amp;app_absent=0</v>
      </c>
      <c r="AF3520" t="b">
        <f>IF(ISNA(VLOOKUP(D3520&amp;"-"&amp;AB3520, Ref_Kontak!$A:$E, 4, FALSE)), FALSE, TRUE)</f>
        <v>0</v>
      </c>
      <c r="AG3520" t="str">
        <f>_xlfn.IFNA(VLOOKUP(Z3520,Ref_Kontak!H:H,1,FALSE),"FALSE")</f>
        <v>628999007703</v>
      </c>
      <c r="AH3520" t="str">
        <f t="shared" si="545"/>
        <v>METALDET1-LINE 8</v>
      </c>
      <c r="AI3520">
        <f>IF(I3520="violation",COUNTIF($AH$1:AH3520,AH3520),0)</f>
        <v>1414</v>
      </c>
      <c r="AJ3520" t="str">
        <f t="shared" si="546"/>
        <v>violation-METALDET1</v>
      </c>
      <c r="AK3520">
        <f>IF(I3520="violation",COUNTIF($AJ$1:AJ3520,AJ3520),FALSE)</f>
        <v>3035</v>
      </c>
      <c r="AL3520">
        <f t="shared" si="547"/>
        <v>0</v>
      </c>
      <c r="AM3520">
        <f t="shared" si="548"/>
        <v>3</v>
      </c>
      <c r="AN3520" t="str">
        <f t="shared" si="549"/>
        <v>ALERT! 3 Violation founded @METALDET1</v>
      </c>
    </row>
    <row r="3521" spans="1:40">
      <c r="A3521" t="s">
        <v>120</v>
      </c>
      <c r="B3521" t="s">
        <v>121</v>
      </c>
      <c r="C3521" t="s">
        <v>1752</v>
      </c>
      <c r="D3521" t="s">
        <v>589</v>
      </c>
      <c r="E3521">
        <v>1</v>
      </c>
      <c r="G3521" t="s">
        <v>130</v>
      </c>
      <c r="I3521" t="s">
        <v>125</v>
      </c>
      <c r="Z3521" t="str">
        <f>IFERROR(MID(AA3521,FIND("-",H3521,1)+1,20),_xlfn.IFNA(VLOOKUP(F3521&amp;"-"&amp;AA3521,Ref_Kontak!$A:$E,4,FALSE),Ref_Kontak!$H$2))</f>
        <v>628999007703</v>
      </c>
      <c r="AA3521" t="str">
        <f t="shared" si="540"/>
        <v/>
      </c>
      <c r="AB3521" t="str">
        <f t="shared" si="541"/>
        <v/>
      </c>
      <c r="AC3521" t="str">
        <f t="shared" si="542"/>
        <v>628999007703</v>
      </c>
      <c r="AD3521" t="str">
        <f t="shared" si="543"/>
        <v>Halo+,+Visual+AI+5S+mendeteksi+Violation%3A+METALDET1-LINE+13</v>
      </c>
      <c r="AE3521" t="str">
        <f t="shared" si="544"/>
        <v>https://web.whatsapp.com/send/?phone=628999007703&amp;text=Halo+,+Visual+AI+5S+mendeteksi+Violation%3A+METALDET1-LINE+13&amp;type=phone_number&amp;app_absent=0</v>
      </c>
      <c r="AF3521" t="b">
        <f>IF(ISNA(VLOOKUP(D3521&amp;"-"&amp;AB3521, Ref_Kontak!$A:$E, 4, FALSE)), FALSE, TRUE)</f>
        <v>0</v>
      </c>
      <c r="AG3521" t="str">
        <f>_xlfn.IFNA(VLOOKUP(Z3521,Ref_Kontak!H:H,1,FALSE),"FALSE")</f>
        <v>628999007703</v>
      </c>
      <c r="AH3521" t="str">
        <f t="shared" si="545"/>
        <v>METALDET1-LINE 13</v>
      </c>
      <c r="AI3521">
        <f>IF(I3521="violation",COUNTIF($AH$1:AH3521,AH3521),0)</f>
        <v>1224</v>
      </c>
      <c r="AJ3521" t="str">
        <f t="shared" si="546"/>
        <v>violation-METALDET1</v>
      </c>
      <c r="AK3521">
        <f>IF(I3521="violation",COUNTIF($AJ$1:AJ3521,AJ3521),FALSE)</f>
        <v>3036</v>
      </c>
      <c r="AL3521">
        <f t="shared" si="547"/>
        <v>0</v>
      </c>
      <c r="AM3521">
        <f t="shared" si="548"/>
        <v>3</v>
      </c>
      <c r="AN3521" t="str">
        <f t="shared" si="549"/>
        <v>ALERT! 3 Violation founded @METALDET1</v>
      </c>
    </row>
    <row r="3522" spans="1:40">
      <c r="A3522" t="s">
        <v>120</v>
      </c>
      <c r="B3522" t="s">
        <v>121</v>
      </c>
      <c r="C3522" t="s">
        <v>1753</v>
      </c>
      <c r="D3522" t="s">
        <v>129</v>
      </c>
      <c r="E3522">
        <v>1</v>
      </c>
      <c r="G3522" t="s">
        <v>130</v>
      </c>
      <c r="I3522" t="s">
        <v>125</v>
      </c>
      <c r="Z3522" t="str">
        <f>IFERROR(MID(AA3522,FIND("-",H3522,1)+1,20),_xlfn.IFNA(VLOOKUP(F3522&amp;"-"&amp;AA3522,Ref_Kontak!$A:$E,4,FALSE),Ref_Kontak!$H$2))</f>
        <v>628999007703</v>
      </c>
      <c r="AA3522" t="str">
        <f t="shared" ref="AA3522:AA3585" si="550">CLEAN(SUBSTITUTE(H3522," ",""))</f>
        <v/>
      </c>
      <c r="AB3522" t="str">
        <f t="shared" ref="AB3522:AB3585" si="551">IFERROR(LEFT(AA3522,FIND("-",H3522,1)-1),CLEAN(SUBSTITUTE(SUBSTITUTE(H3522," ",""),"-","")))</f>
        <v/>
      </c>
      <c r="AC3522" t="str">
        <f t="shared" ref="AC3522:AC3585" si="552">IF(LEFT(Z3522,1)="0","62"&amp; MID(Z3522,2,999),Z3522)</f>
        <v>628999007703</v>
      </c>
      <c r="AD3522" t="str">
        <f t="shared" ref="AD3522:AD3585" si="553">"Halo+"&amp;AB3522&amp;","&amp;"+Visual+AI+5S+mendeteksi+Violation%3A+"&amp;SUBSTITUTE(AH3522," ","+")</f>
        <v>Halo+,+Visual+AI+5S+mendeteksi+Violation%3A+METALDET1-LINE+8</v>
      </c>
      <c r="AE3522" t="str">
        <f t="shared" ref="AE3522:AE3585" si="554">"https://web.whatsapp.com/send/?phone="&amp;AC3522&amp;"&amp;text="&amp;AD3522&amp;"&amp;type=phone_number&amp;app_absent=0"</f>
        <v>https://web.whatsapp.com/send/?phone=628999007703&amp;text=Halo+,+Visual+AI+5S+mendeteksi+Violation%3A+METALDET1-LINE+8&amp;type=phone_number&amp;app_absent=0</v>
      </c>
      <c r="AF3522" t="b">
        <f>IF(ISNA(VLOOKUP(D3522&amp;"-"&amp;AB3522, Ref_Kontak!$A:$E, 4, FALSE)), FALSE, TRUE)</f>
        <v>0</v>
      </c>
      <c r="AG3522" t="str">
        <f>_xlfn.IFNA(VLOOKUP(Z3522,Ref_Kontak!H:H,1,FALSE),"FALSE")</f>
        <v>628999007703</v>
      </c>
      <c r="AH3522" t="str">
        <f t="shared" ref="AH3522:AH3585" si="555">G3522&amp;"-"&amp;D3522</f>
        <v>METALDET1-LINE 8</v>
      </c>
      <c r="AI3522">
        <f>IF(I3522="violation",COUNTIF($AH$1:AH3522,AH3522),0)</f>
        <v>1415</v>
      </c>
      <c r="AJ3522" t="str">
        <f t="shared" si="546"/>
        <v>violation-METALDET1</v>
      </c>
      <c r="AK3522">
        <f>IF(I3522="violation",COUNTIF($AJ$1:AJ3522,AJ3522),FALSE)</f>
        <v>3037</v>
      </c>
      <c r="AL3522">
        <f t="shared" si="547"/>
        <v>0</v>
      </c>
      <c r="AM3522">
        <f t="shared" si="548"/>
        <v>3</v>
      </c>
      <c r="AN3522" t="str">
        <f t="shared" si="549"/>
        <v>ALERT! 3 Violation founded @METALDET1</v>
      </c>
    </row>
    <row r="3523" spans="1:40">
      <c r="A3523" t="s">
        <v>120</v>
      </c>
      <c r="B3523" t="s">
        <v>121</v>
      </c>
      <c r="C3523" t="s">
        <v>1754</v>
      </c>
      <c r="D3523" t="s">
        <v>589</v>
      </c>
      <c r="E3523">
        <v>1</v>
      </c>
      <c r="G3523" t="s">
        <v>130</v>
      </c>
      <c r="I3523" t="s">
        <v>125</v>
      </c>
      <c r="Z3523" t="str">
        <f>IFERROR(MID(AA3523,FIND("-",H3523,1)+1,20),_xlfn.IFNA(VLOOKUP(F3523&amp;"-"&amp;AA3523,Ref_Kontak!$A:$E,4,FALSE),Ref_Kontak!$H$2))</f>
        <v>628999007703</v>
      </c>
      <c r="AA3523" t="str">
        <f t="shared" si="550"/>
        <v/>
      </c>
      <c r="AB3523" t="str">
        <f t="shared" si="551"/>
        <v/>
      </c>
      <c r="AC3523" t="str">
        <f t="shared" si="552"/>
        <v>628999007703</v>
      </c>
      <c r="AD3523" t="str">
        <f t="shared" si="553"/>
        <v>Halo+,+Visual+AI+5S+mendeteksi+Violation%3A+METALDET1-LINE+13</v>
      </c>
      <c r="AE3523" t="str">
        <f t="shared" si="554"/>
        <v>https://web.whatsapp.com/send/?phone=628999007703&amp;text=Halo+,+Visual+AI+5S+mendeteksi+Violation%3A+METALDET1-LINE+13&amp;type=phone_number&amp;app_absent=0</v>
      </c>
      <c r="AF3523" t="b">
        <f>IF(ISNA(VLOOKUP(D3523&amp;"-"&amp;AB3523, Ref_Kontak!$A:$E, 4, FALSE)), FALSE, TRUE)</f>
        <v>0</v>
      </c>
      <c r="AG3523" t="str">
        <f>_xlfn.IFNA(VLOOKUP(Z3523,Ref_Kontak!H:H,1,FALSE),"FALSE")</f>
        <v>628999007703</v>
      </c>
      <c r="AH3523" t="str">
        <f t="shared" si="555"/>
        <v>METALDET1-LINE 13</v>
      </c>
      <c r="AI3523">
        <f>IF(I3523="violation",COUNTIF($AH$1:AH3523,AH3523),0)</f>
        <v>1225</v>
      </c>
      <c r="AJ3523" t="str">
        <f t="shared" ref="AJ3523:AJ3586" si="556">I3523&amp;"-"&amp;G3523</f>
        <v>violation-METALDET1</v>
      </c>
      <c r="AK3523">
        <f>IF(I3523="violation",COUNTIF($AJ$1:AJ3523,AJ3523),FALSE)</f>
        <v>3038</v>
      </c>
      <c r="AL3523">
        <f t="shared" ref="AL3523:AL3586" si="557">IF(AI3523=1,1,0)</f>
        <v>0</v>
      </c>
      <c r="AM3523">
        <f t="shared" ref="AM3523:AM3586" si="558">SUMIF($AJ$2:$AJ$5516,AJ3523,$AL$2:$AL$5516)</f>
        <v>3</v>
      </c>
      <c r="AN3523" t="str">
        <f t="shared" ref="AN3523:AN3586" si="559">"ALERT! " &amp;AM3523&amp; " Violation founded @"&amp;G3523</f>
        <v>ALERT! 3 Violation founded @METALDET1</v>
      </c>
    </row>
    <row r="3524" spans="1:40">
      <c r="A3524" t="s">
        <v>120</v>
      </c>
      <c r="B3524" t="s">
        <v>121</v>
      </c>
      <c r="C3524" t="s">
        <v>1754</v>
      </c>
      <c r="D3524" t="s">
        <v>129</v>
      </c>
      <c r="E3524">
        <v>1</v>
      </c>
      <c r="G3524" t="s">
        <v>130</v>
      </c>
      <c r="I3524" t="s">
        <v>125</v>
      </c>
      <c r="Z3524" t="str">
        <f>IFERROR(MID(AA3524,FIND("-",H3524,1)+1,20),_xlfn.IFNA(VLOOKUP(F3524&amp;"-"&amp;AA3524,Ref_Kontak!$A:$E,4,FALSE),Ref_Kontak!$H$2))</f>
        <v>628999007703</v>
      </c>
      <c r="AA3524" t="str">
        <f t="shared" si="550"/>
        <v/>
      </c>
      <c r="AB3524" t="str">
        <f t="shared" si="551"/>
        <v/>
      </c>
      <c r="AC3524" t="str">
        <f t="shared" si="552"/>
        <v>628999007703</v>
      </c>
      <c r="AD3524" t="str">
        <f t="shared" si="553"/>
        <v>Halo+,+Visual+AI+5S+mendeteksi+Violation%3A+METALDET1-LINE+8</v>
      </c>
      <c r="AE3524" t="str">
        <f t="shared" si="554"/>
        <v>https://web.whatsapp.com/send/?phone=628999007703&amp;text=Halo+,+Visual+AI+5S+mendeteksi+Violation%3A+METALDET1-LINE+8&amp;type=phone_number&amp;app_absent=0</v>
      </c>
      <c r="AF3524" t="b">
        <f>IF(ISNA(VLOOKUP(D3524&amp;"-"&amp;AB3524, Ref_Kontak!$A:$E, 4, FALSE)), FALSE, TRUE)</f>
        <v>0</v>
      </c>
      <c r="AG3524" t="str">
        <f>_xlfn.IFNA(VLOOKUP(Z3524,Ref_Kontak!H:H,1,FALSE),"FALSE")</f>
        <v>628999007703</v>
      </c>
      <c r="AH3524" t="str">
        <f t="shared" si="555"/>
        <v>METALDET1-LINE 8</v>
      </c>
      <c r="AI3524">
        <f>IF(I3524="violation",COUNTIF($AH$1:AH3524,AH3524),0)</f>
        <v>1416</v>
      </c>
      <c r="AJ3524" t="str">
        <f t="shared" si="556"/>
        <v>violation-METALDET1</v>
      </c>
      <c r="AK3524">
        <f>IF(I3524="violation",COUNTIF($AJ$1:AJ3524,AJ3524),FALSE)</f>
        <v>3039</v>
      </c>
      <c r="AL3524">
        <f t="shared" si="557"/>
        <v>0</v>
      </c>
      <c r="AM3524">
        <f t="shared" si="558"/>
        <v>3</v>
      </c>
      <c r="AN3524" t="str">
        <f t="shared" si="559"/>
        <v>ALERT! 3 Violation founded @METALDET1</v>
      </c>
    </row>
    <row r="3525" spans="1:40">
      <c r="A3525" t="s">
        <v>120</v>
      </c>
      <c r="B3525" t="s">
        <v>121</v>
      </c>
      <c r="C3525" t="s">
        <v>1754</v>
      </c>
      <c r="D3525" t="s">
        <v>589</v>
      </c>
      <c r="E3525">
        <v>1</v>
      </c>
      <c r="G3525" t="s">
        <v>130</v>
      </c>
      <c r="I3525" t="s">
        <v>125</v>
      </c>
      <c r="Z3525" t="str">
        <f>IFERROR(MID(AA3525,FIND("-",H3525,1)+1,20),_xlfn.IFNA(VLOOKUP(F3525&amp;"-"&amp;AA3525,Ref_Kontak!$A:$E,4,FALSE),Ref_Kontak!$H$2))</f>
        <v>628999007703</v>
      </c>
      <c r="AA3525" t="str">
        <f t="shared" si="550"/>
        <v/>
      </c>
      <c r="AB3525" t="str">
        <f t="shared" si="551"/>
        <v/>
      </c>
      <c r="AC3525" t="str">
        <f t="shared" si="552"/>
        <v>628999007703</v>
      </c>
      <c r="AD3525" t="str">
        <f t="shared" si="553"/>
        <v>Halo+,+Visual+AI+5S+mendeteksi+Violation%3A+METALDET1-LINE+13</v>
      </c>
      <c r="AE3525" t="str">
        <f t="shared" si="554"/>
        <v>https://web.whatsapp.com/send/?phone=628999007703&amp;text=Halo+,+Visual+AI+5S+mendeteksi+Violation%3A+METALDET1-LINE+13&amp;type=phone_number&amp;app_absent=0</v>
      </c>
      <c r="AF3525" t="b">
        <f>IF(ISNA(VLOOKUP(D3525&amp;"-"&amp;AB3525, Ref_Kontak!$A:$E, 4, FALSE)), FALSE, TRUE)</f>
        <v>0</v>
      </c>
      <c r="AG3525" t="str">
        <f>_xlfn.IFNA(VLOOKUP(Z3525,Ref_Kontak!H:H,1,FALSE),"FALSE")</f>
        <v>628999007703</v>
      </c>
      <c r="AH3525" t="str">
        <f t="shared" si="555"/>
        <v>METALDET1-LINE 13</v>
      </c>
      <c r="AI3525">
        <f>IF(I3525="violation",COUNTIF($AH$1:AH3525,AH3525),0)</f>
        <v>1226</v>
      </c>
      <c r="AJ3525" t="str">
        <f t="shared" si="556"/>
        <v>violation-METALDET1</v>
      </c>
      <c r="AK3525">
        <f>IF(I3525="violation",COUNTIF($AJ$1:AJ3525,AJ3525),FALSE)</f>
        <v>3040</v>
      </c>
      <c r="AL3525">
        <f t="shared" si="557"/>
        <v>0</v>
      </c>
      <c r="AM3525">
        <f t="shared" si="558"/>
        <v>3</v>
      </c>
      <c r="AN3525" t="str">
        <f t="shared" si="559"/>
        <v>ALERT! 3 Violation founded @METALDET1</v>
      </c>
    </row>
    <row r="3526" spans="1:40">
      <c r="A3526" t="s">
        <v>120</v>
      </c>
      <c r="B3526" t="s">
        <v>121</v>
      </c>
      <c r="C3526" t="s">
        <v>1755</v>
      </c>
      <c r="D3526" t="s">
        <v>129</v>
      </c>
      <c r="E3526">
        <v>1</v>
      </c>
      <c r="G3526" t="s">
        <v>130</v>
      </c>
      <c r="I3526" t="s">
        <v>125</v>
      </c>
      <c r="Z3526" t="str">
        <f>IFERROR(MID(AA3526,FIND("-",H3526,1)+1,20),_xlfn.IFNA(VLOOKUP(F3526&amp;"-"&amp;AA3526,Ref_Kontak!$A:$E,4,FALSE),Ref_Kontak!$H$2))</f>
        <v>628999007703</v>
      </c>
      <c r="AA3526" t="str">
        <f t="shared" si="550"/>
        <v/>
      </c>
      <c r="AB3526" t="str">
        <f t="shared" si="551"/>
        <v/>
      </c>
      <c r="AC3526" t="str">
        <f t="shared" si="552"/>
        <v>628999007703</v>
      </c>
      <c r="AD3526" t="str">
        <f t="shared" si="553"/>
        <v>Halo+,+Visual+AI+5S+mendeteksi+Violation%3A+METALDET1-LINE+8</v>
      </c>
      <c r="AE3526" t="str">
        <f t="shared" si="554"/>
        <v>https://web.whatsapp.com/send/?phone=628999007703&amp;text=Halo+,+Visual+AI+5S+mendeteksi+Violation%3A+METALDET1-LINE+8&amp;type=phone_number&amp;app_absent=0</v>
      </c>
      <c r="AF3526" t="b">
        <f>IF(ISNA(VLOOKUP(D3526&amp;"-"&amp;AB3526, Ref_Kontak!$A:$E, 4, FALSE)), FALSE, TRUE)</f>
        <v>0</v>
      </c>
      <c r="AG3526" t="str">
        <f>_xlfn.IFNA(VLOOKUP(Z3526,Ref_Kontak!H:H,1,FALSE),"FALSE")</f>
        <v>628999007703</v>
      </c>
      <c r="AH3526" t="str">
        <f t="shared" si="555"/>
        <v>METALDET1-LINE 8</v>
      </c>
      <c r="AI3526">
        <f>IF(I3526="violation",COUNTIF($AH$1:AH3526,AH3526),0)</f>
        <v>1417</v>
      </c>
      <c r="AJ3526" t="str">
        <f t="shared" si="556"/>
        <v>violation-METALDET1</v>
      </c>
      <c r="AK3526">
        <f>IF(I3526="violation",COUNTIF($AJ$1:AJ3526,AJ3526),FALSE)</f>
        <v>3041</v>
      </c>
      <c r="AL3526">
        <f t="shared" si="557"/>
        <v>0</v>
      </c>
      <c r="AM3526">
        <f t="shared" si="558"/>
        <v>3</v>
      </c>
      <c r="AN3526" t="str">
        <f t="shared" si="559"/>
        <v>ALERT! 3 Violation founded @METALDET1</v>
      </c>
    </row>
    <row r="3527" spans="1:40">
      <c r="A3527" t="s">
        <v>120</v>
      </c>
      <c r="B3527" t="s">
        <v>121</v>
      </c>
      <c r="C3527" t="s">
        <v>1755</v>
      </c>
      <c r="D3527" t="s">
        <v>589</v>
      </c>
      <c r="E3527">
        <v>1</v>
      </c>
      <c r="G3527" t="s">
        <v>130</v>
      </c>
      <c r="I3527" t="s">
        <v>125</v>
      </c>
      <c r="Z3527" t="str">
        <f>IFERROR(MID(AA3527,FIND("-",H3527,1)+1,20),_xlfn.IFNA(VLOOKUP(F3527&amp;"-"&amp;AA3527,Ref_Kontak!$A:$E,4,FALSE),Ref_Kontak!$H$2))</f>
        <v>628999007703</v>
      </c>
      <c r="AA3527" t="str">
        <f t="shared" si="550"/>
        <v/>
      </c>
      <c r="AB3527" t="str">
        <f t="shared" si="551"/>
        <v/>
      </c>
      <c r="AC3527" t="str">
        <f t="shared" si="552"/>
        <v>628999007703</v>
      </c>
      <c r="AD3527" t="str">
        <f t="shared" si="553"/>
        <v>Halo+,+Visual+AI+5S+mendeteksi+Violation%3A+METALDET1-LINE+13</v>
      </c>
      <c r="AE3527" t="str">
        <f t="shared" si="554"/>
        <v>https://web.whatsapp.com/send/?phone=628999007703&amp;text=Halo+,+Visual+AI+5S+mendeteksi+Violation%3A+METALDET1-LINE+13&amp;type=phone_number&amp;app_absent=0</v>
      </c>
      <c r="AF3527" t="b">
        <f>IF(ISNA(VLOOKUP(D3527&amp;"-"&amp;AB3527, Ref_Kontak!$A:$E, 4, FALSE)), FALSE, TRUE)</f>
        <v>0</v>
      </c>
      <c r="AG3527" t="str">
        <f>_xlfn.IFNA(VLOOKUP(Z3527,Ref_Kontak!H:H,1,FALSE),"FALSE")</f>
        <v>628999007703</v>
      </c>
      <c r="AH3527" t="str">
        <f t="shared" si="555"/>
        <v>METALDET1-LINE 13</v>
      </c>
      <c r="AI3527">
        <f>IF(I3527="violation",COUNTIF($AH$1:AH3527,AH3527),0)</f>
        <v>1227</v>
      </c>
      <c r="AJ3527" t="str">
        <f t="shared" si="556"/>
        <v>violation-METALDET1</v>
      </c>
      <c r="AK3527">
        <f>IF(I3527="violation",COUNTIF($AJ$1:AJ3527,AJ3527),FALSE)</f>
        <v>3042</v>
      </c>
      <c r="AL3527">
        <f t="shared" si="557"/>
        <v>0</v>
      </c>
      <c r="AM3527">
        <f t="shared" si="558"/>
        <v>3</v>
      </c>
      <c r="AN3527" t="str">
        <f t="shared" si="559"/>
        <v>ALERT! 3 Violation founded @METALDET1</v>
      </c>
    </row>
    <row r="3528" spans="1:40">
      <c r="A3528" t="s">
        <v>120</v>
      </c>
      <c r="B3528" t="s">
        <v>121</v>
      </c>
      <c r="C3528" t="s">
        <v>1756</v>
      </c>
      <c r="D3528" t="s">
        <v>589</v>
      </c>
      <c r="E3528">
        <v>1</v>
      </c>
      <c r="G3528" t="s">
        <v>130</v>
      </c>
      <c r="I3528" t="s">
        <v>125</v>
      </c>
      <c r="Z3528" t="str">
        <f>IFERROR(MID(AA3528,FIND("-",H3528,1)+1,20),_xlfn.IFNA(VLOOKUP(F3528&amp;"-"&amp;AA3528,Ref_Kontak!$A:$E,4,FALSE),Ref_Kontak!$H$2))</f>
        <v>628999007703</v>
      </c>
      <c r="AA3528" t="str">
        <f t="shared" si="550"/>
        <v/>
      </c>
      <c r="AB3528" t="str">
        <f t="shared" si="551"/>
        <v/>
      </c>
      <c r="AC3528" t="str">
        <f t="shared" si="552"/>
        <v>628999007703</v>
      </c>
      <c r="AD3528" t="str">
        <f t="shared" si="553"/>
        <v>Halo+,+Visual+AI+5S+mendeteksi+Violation%3A+METALDET1-LINE+13</v>
      </c>
      <c r="AE3528" t="str">
        <f t="shared" si="554"/>
        <v>https://web.whatsapp.com/send/?phone=628999007703&amp;text=Halo+,+Visual+AI+5S+mendeteksi+Violation%3A+METALDET1-LINE+13&amp;type=phone_number&amp;app_absent=0</v>
      </c>
      <c r="AF3528" t="b">
        <f>IF(ISNA(VLOOKUP(D3528&amp;"-"&amp;AB3528, Ref_Kontak!$A:$E, 4, FALSE)), FALSE, TRUE)</f>
        <v>0</v>
      </c>
      <c r="AG3528" t="str">
        <f>_xlfn.IFNA(VLOOKUP(Z3528,Ref_Kontak!H:H,1,FALSE),"FALSE")</f>
        <v>628999007703</v>
      </c>
      <c r="AH3528" t="str">
        <f t="shared" si="555"/>
        <v>METALDET1-LINE 13</v>
      </c>
      <c r="AI3528">
        <f>IF(I3528="violation",COUNTIF($AH$1:AH3528,AH3528),0)</f>
        <v>1228</v>
      </c>
      <c r="AJ3528" t="str">
        <f t="shared" si="556"/>
        <v>violation-METALDET1</v>
      </c>
      <c r="AK3528">
        <f>IF(I3528="violation",COUNTIF($AJ$1:AJ3528,AJ3528),FALSE)</f>
        <v>3043</v>
      </c>
      <c r="AL3528">
        <f t="shared" si="557"/>
        <v>0</v>
      </c>
      <c r="AM3528">
        <f t="shared" si="558"/>
        <v>3</v>
      </c>
      <c r="AN3528" t="str">
        <f t="shared" si="559"/>
        <v>ALERT! 3 Violation founded @METALDET1</v>
      </c>
    </row>
    <row r="3529" spans="1:40">
      <c r="A3529" t="s">
        <v>120</v>
      </c>
      <c r="B3529" t="s">
        <v>121</v>
      </c>
      <c r="C3529" t="s">
        <v>1756</v>
      </c>
      <c r="D3529" t="s">
        <v>129</v>
      </c>
      <c r="E3529">
        <v>1</v>
      </c>
      <c r="G3529" t="s">
        <v>130</v>
      </c>
      <c r="I3529" t="s">
        <v>125</v>
      </c>
      <c r="Z3529" t="str">
        <f>IFERROR(MID(AA3529,FIND("-",H3529,1)+1,20),_xlfn.IFNA(VLOOKUP(F3529&amp;"-"&amp;AA3529,Ref_Kontak!$A:$E,4,FALSE),Ref_Kontak!$H$2))</f>
        <v>628999007703</v>
      </c>
      <c r="AA3529" t="str">
        <f t="shared" si="550"/>
        <v/>
      </c>
      <c r="AB3529" t="str">
        <f t="shared" si="551"/>
        <v/>
      </c>
      <c r="AC3529" t="str">
        <f t="shared" si="552"/>
        <v>628999007703</v>
      </c>
      <c r="AD3529" t="str">
        <f t="shared" si="553"/>
        <v>Halo+,+Visual+AI+5S+mendeteksi+Violation%3A+METALDET1-LINE+8</v>
      </c>
      <c r="AE3529" t="str">
        <f t="shared" si="554"/>
        <v>https://web.whatsapp.com/send/?phone=628999007703&amp;text=Halo+,+Visual+AI+5S+mendeteksi+Violation%3A+METALDET1-LINE+8&amp;type=phone_number&amp;app_absent=0</v>
      </c>
      <c r="AF3529" t="b">
        <f>IF(ISNA(VLOOKUP(D3529&amp;"-"&amp;AB3529, Ref_Kontak!$A:$E, 4, FALSE)), FALSE, TRUE)</f>
        <v>0</v>
      </c>
      <c r="AG3529" t="str">
        <f>_xlfn.IFNA(VLOOKUP(Z3529,Ref_Kontak!H:H,1,FALSE),"FALSE")</f>
        <v>628999007703</v>
      </c>
      <c r="AH3529" t="str">
        <f t="shared" si="555"/>
        <v>METALDET1-LINE 8</v>
      </c>
      <c r="AI3529">
        <f>IF(I3529="violation",COUNTIF($AH$1:AH3529,AH3529),0)</f>
        <v>1418</v>
      </c>
      <c r="AJ3529" t="str">
        <f t="shared" si="556"/>
        <v>violation-METALDET1</v>
      </c>
      <c r="AK3529">
        <f>IF(I3529="violation",COUNTIF($AJ$1:AJ3529,AJ3529),FALSE)</f>
        <v>3044</v>
      </c>
      <c r="AL3529">
        <f t="shared" si="557"/>
        <v>0</v>
      </c>
      <c r="AM3529">
        <f t="shared" si="558"/>
        <v>3</v>
      </c>
      <c r="AN3529" t="str">
        <f t="shared" si="559"/>
        <v>ALERT! 3 Violation founded @METALDET1</v>
      </c>
    </row>
    <row r="3530" spans="1:40">
      <c r="A3530" t="s">
        <v>120</v>
      </c>
      <c r="B3530" t="s">
        <v>121</v>
      </c>
      <c r="C3530" t="s">
        <v>1756</v>
      </c>
      <c r="D3530" t="s">
        <v>589</v>
      </c>
      <c r="E3530">
        <v>1</v>
      </c>
      <c r="G3530" t="s">
        <v>130</v>
      </c>
      <c r="I3530" t="s">
        <v>125</v>
      </c>
      <c r="Z3530" t="str">
        <f>IFERROR(MID(AA3530,FIND("-",H3530,1)+1,20),_xlfn.IFNA(VLOOKUP(F3530&amp;"-"&amp;AA3530,Ref_Kontak!$A:$E,4,FALSE),Ref_Kontak!$H$2))</f>
        <v>628999007703</v>
      </c>
      <c r="AA3530" t="str">
        <f t="shared" si="550"/>
        <v/>
      </c>
      <c r="AB3530" t="str">
        <f t="shared" si="551"/>
        <v/>
      </c>
      <c r="AC3530" t="str">
        <f t="shared" si="552"/>
        <v>628999007703</v>
      </c>
      <c r="AD3530" t="str">
        <f t="shared" si="553"/>
        <v>Halo+,+Visual+AI+5S+mendeteksi+Violation%3A+METALDET1-LINE+13</v>
      </c>
      <c r="AE3530" t="str">
        <f t="shared" si="554"/>
        <v>https://web.whatsapp.com/send/?phone=628999007703&amp;text=Halo+,+Visual+AI+5S+mendeteksi+Violation%3A+METALDET1-LINE+13&amp;type=phone_number&amp;app_absent=0</v>
      </c>
      <c r="AF3530" t="b">
        <f>IF(ISNA(VLOOKUP(D3530&amp;"-"&amp;AB3530, Ref_Kontak!$A:$E, 4, FALSE)), FALSE, TRUE)</f>
        <v>0</v>
      </c>
      <c r="AG3530" t="str">
        <f>_xlfn.IFNA(VLOOKUP(Z3530,Ref_Kontak!H:H,1,FALSE),"FALSE")</f>
        <v>628999007703</v>
      </c>
      <c r="AH3530" t="str">
        <f t="shared" si="555"/>
        <v>METALDET1-LINE 13</v>
      </c>
      <c r="AI3530">
        <f>IF(I3530="violation",COUNTIF($AH$1:AH3530,AH3530),0)</f>
        <v>1229</v>
      </c>
      <c r="AJ3530" t="str">
        <f t="shared" si="556"/>
        <v>violation-METALDET1</v>
      </c>
      <c r="AK3530">
        <f>IF(I3530="violation",COUNTIF($AJ$1:AJ3530,AJ3530),FALSE)</f>
        <v>3045</v>
      </c>
      <c r="AL3530">
        <f t="shared" si="557"/>
        <v>0</v>
      </c>
      <c r="AM3530">
        <f t="shared" si="558"/>
        <v>3</v>
      </c>
      <c r="AN3530" t="str">
        <f t="shared" si="559"/>
        <v>ALERT! 3 Violation founded @METALDET1</v>
      </c>
    </row>
    <row r="3531" spans="1:40">
      <c r="A3531" t="s">
        <v>120</v>
      </c>
      <c r="B3531" t="s">
        <v>121</v>
      </c>
      <c r="C3531" t="s">
        <v>1757</v>
      </c>
      <c r="D3531" t="s">
        <v>129</v>
      </c>
      <c r="E3531">
        <v>1</v>
      </c>
      <c r="G3531" t="s">
        <v>130</v>
      </c>
      <c r="I3531" t="s">
        <v>125</v>
      </c>
      <c r="Z3531" t="str">
        <f>IFERROR(MID(AA3531,FIND("-",H3531,1)+1,20),_xlfn.IFNA(VLOOKUP(F3531&amp;"-"&amp;AA3531,Ref_Kontak!$A:$E,4,FALSE),Ref_Kontak!$H$2))</f>
        <v>628999007703</v>
      </c>
      <c r="AA3531" t="str">
        <f t="shared" si="550"/>
        <v/>
      </c>
      <c r="AB3531" t="str">
        <f t="shared" si="551"/>
        <v/>
      </c>
      <c r="AC3531" t="str">
        <f t="shared" si="552"/>
        <v>628999007703</v>
      </c>
      <c r="AD3531" t="str">
        <f t="shared" si="553"/>
        <v>Halo+,+Visual+AI+5S+mendeteksi+Violation%3A+METALDET1-LINE+8</v>
      </c>
      <c r="AE3531" t="str">
        <f t="shared" si="554"/>
        <v>https://web.whatsapp.com/send/?phone=628999007703&amp;text=Halo+,+Visual+AI+5S+mendeteksi+Violation%3A+METALDET1-LINE+8&amp;type=phone_number&amp;app_absent=0</v>
      </c>
      <c r="AF3531" t="b">
        <f>IF(ISNA(VLOOKUP(D3531&amp;"-"&amp;AB3531, Ref_Kontak!$A:$E, 4, FALSE)), FALSE, TRUE)</f>
        <v>0</v>
      </c>
      <c r="AG3531" t="str">
        <f>_xlfn.IFNA(VLOOKUP(Z3531,Ref_Kontak!H:H,1,FALSE),"FALSE")</f>
        <v>628999007703</v>
      </c>
      <c r="AH3531" t="str">
        <f t="shared" si="555"/>
        <v>METALDET1-LINE 8</v>
      </c>
      <c r="AI3531">
        <f>IF(I3531="violation",COUNTIF($AH$1:AH3531,AH3531),0)</f>
        <v>1419</v>
      </c>
      <c r="AJ3531" t="str">
        <f t="shared" si="556"/>
        <v>violation-METALDET1</v>
      </c>
      <c r="AK3531">
        <f>IF(I3531="violation",COUNTIF($AJ$1:AJ3531,AJ3531),FALSE)</f>
        <v>3046</v>
      </c>
      <c r="AL3531">
        <f t="shared" si="557"/>
        <v>0</v>
      </c>
      <c r="AM3531">
        <f t="shared" si="558"/>
        <v>3</v>
      </c>
      <c r="AN3531" t="str">
        <f t="shared" si="559"/>
        <v>ALERT! 3 Violation founded @METALDET1</v>
      </c>
    </row>
    <row r="3532" spans="1:40">
      <c r="A3532" t="s">
        <v>120</v>
      </c>
      <c r="B3532" t="s">
        <v>121</v>
      </c>
      <c r="C3532" t="s">
        <v>1758</v>
      </c>
      <c r="D3532" t="s">
        <v>589</v>
      </c>
      <c r="E3532">
        <v>1</v>
      </c>
      <c r="G3532" t="s">
        <v>130</v>
      </c>
      <c r="I3532" t="s">
        <v>125</v>
      </c>
      <c r="Z3532" t="str">
        <f>IFERROR(MID(AA3532,FIND("-",H3532,1)+1,20),_xlfn.IFNA(VLOOKUP(F3532&amp;"-"&amp;AA3532,Ref_Kontak!$A:$E,4,FALSE),Ref_Kontak!$H$2))</f>
        <v>628999007703</v>
      </c>
      <c r="AA3532" t="str">
        <f t="shared" si="550"/>
        <v/>
      </c>
      <c r="AB3532" t="str">
        <f t="shared" si="551"/>
        <v/>
      </c>
      <c r="AC3532" t="str">
        <f t="shared" si="552"/>
        <v>628999007703</v>
      </c>
      <c r="AD3532" t="str">
        <f t="shared" si="553"/>
        <v>Halo+,+Visual+AI+5S+mendeteksi+Violation%3A+METALDET1-LINE+13</v>
      </c>
      <c r="AE3532" t="str">
        <f t="shared" si="554"/>
        <v>https://web.whatsapp.com/send/?phone=628999007703&amp;text=Halo+,+Visual+AI+5S+mendeteksi+Violation%3A+METALDET1-LINE+13&amp;type=phone_number&amp;app_absent=0</v>
      </c>
      <c r="AF3532" t="b">
        <f>IF(ISNA(VLOOKUP(D3532&amp;"-"&amp;AB3532, Ref_Kontak!$A:$E, 4, FALSE)), FALSE, TRUE)</f>
        <v>0</v>
      </c>
      <c r="AG3532" t="str">
        <f>_xlfn.IFNA(VLOOKUP(Z3532,Ref_Kontak!H:H,1,FALSE),"FALSE")</f>
        <v>628999007703</v>
      </c>
      <c r="AH3532" t="str">
        <f t="shared" si="555"/>
        <v>METALDET1-LINE 13</v>
      </c>
      <c r="AI3532">
        <f>IF(I3532="violation",COUNTIF($AH$1:AH3532,AH3532),0)</f>
        <v>1230</v>
      </c>
      <c r="AJ3532" t="str">
        <f t="shared" si="556"/>
        <v>violation-METALDET1</v>
      </c>
      <c r="AK3532">
        <f>IF(I3532="violation",COUNTIF($AJ$1:AJ3532,AJ3532),FALSE)</f>
        <v>3047</v>
      </c>
      <c r="AL3532">
        <f t="shared" si="557"/>
        <v>0</v>
      </c>
      <c r="AM3532">
        <f t="shared" si="558"/>
        <v>3</v>
      </c>
      <c r="AN3532" t="str">
        <f t="shared" si="559"/>
        <v>ALERT! 3 Violation founded @METALDET1</v>
      </c>
    </row>
    <row r="3533" spans="1:40">
      <c r="A3533" t="s">
        <v>120</v>
      </c>
      <c r="B3533" t="s">
        <v>121</v>
      </c>
      <c r="C3533" t="s">
        <v>1758</v>
      </c>
      <c r="D3533" t="s">
        <v>129</v>
      </c>
      <c r="E3533">
        <v>1</v>
      </c>
      <c r="G3533" t="s">
        <v>130</v>
      </c>
      <c r="I3533" t="s">
        <v>125</v>
      </c>
      <c r="Z3533" t="str">
        <f>IFERROR(MID(AA3533,FIND("-",H3533,1)+1,20),_xlfn.IFNA(VLOOKUP(F3533&amp;"-"&amp;AA3533,Ref_Kontak!$A:$E,4,FALSE),Ref_Kontak!$H$2))</f>
        <v>628999007703</v>
      </c>
      <c r="AA3533" t="str">
        <f t="shared" si="550"/>
        <v/>
      </c>
      <c r="AB3533" t="str">
        <f t="shared" si="551"/>
        <v/>
      </c>
      <c r="AC3533" t="str">
        <f t="shared" si="552"/>
        <v>628999007703</v>
      </c>
      <c r="AD3533" t="str">
        <f t="shared" si="553"/>
        <v>Halo+,+Visual+AI+5S+mendeteksi+Violation%3A+METALDET1-LINE+8</v>
      </c>
      <c r="AE3533" t="str">
        <f t="shared" si="554"/>
        <v>https://web.whatsapp.com/send/?phone=628999007703&amp;text=Halo+,+Visual+AI+5S+mendeteksi+Violation%3A+METALDET1-LINE+8&amp;type=phone_number&amp;app_absent=0</v>
      </c>
      <c r="AF3533" t="b">
        <f>IF(ISNA(VLOOKUP(D3533&amp;"-"&amp;AB3533, Ref_Kontak!$A:$E, 4, FALSE)), FALSE, TRUE)</f>
        <v>0</v>
      </c>
      <c r="AG3533" t="str">
        <f>_xlfn.IFNA(VLOOKUP(Z3533,Ref_Kontak!H:H,1,FALSE),"FALSE")</f>
        <v>628999007703</v>
      </c>
      <c r="AH3533" t="str">
        <f t="shared" si="555"/>
        <v>METALDET1-LINE 8</v>
      </c>
      <c r="AI3533">
        <f>IF(I3533="violation",COUNTIF($AH$1:AH3533,AH3533),0)</f>
        <v>1420</v>
      </c>
      <c r="AJ3533" t="str">
        <f t="shared" si="556"/>
        <v>violation-METALDET1</v>
      </c>
      <c r="AK3533">
        <f>IF(I3533="violation",COUNTIF($AJ$1:AJ3533,AJ3533),FALSE)</f>
        <v>3048</v>
      </c>
      <c r="AL3533">
        <f t="shared" si="557"/>
        <v>0</v>
      </c>
      <c r="AM3533">
        <f t="shared" si="558"/>
        <v>3</v>
      </c>
      <c r="AN3533" t="str">
        <f t="shared" si="559"/>
        <v>ALERT! 3 Violation founded @METALDET1</v>
      </c>
    </row>
    <row r="3534" spans="1:40">
      <c r="A3534" t="s">
        <v>120</v>
      </c>
      <c r="B3534" t="s">
        <v>121</v>
      </c>
      <c r="C3534" t="s">
        <v>1758</v>
      </c>
      <c r="D3534" t="s">
        <v>589</v>
      </c>
      <c r="E3534">
        <v>1</v>
      </c>
      <c r="G3534" t="s">
        <v>130</v>
      </c>
      <c r="I3534" t="s">
        <v>125</v>
      </c>
      <c r="Z3534" t="str">
        <f>IFERROR(MID(AA3534,FIND("-",H3534,1)+1,20),_xlfn.IFNA(VLOOKUP(F3534&amp;"-"&amp;AA3534,Ref_Kontak!$A:$E,4,FALSE),Ref_Kontak!$H$2))</f>
        <v>628999007703</v>
      </c>
      <c r="AA3534" t="str">
        <f t="shared" si="550"/>
        <v/>
      </c>
      <c r="AB3534" t="str">
        <f t="shared" si="551"/>
        <v/>
      </c>
      <c r="AC3534" t="str">
        <f t="shared" si="552"/>
        <v>628999007703</v>
      </c>
      <c r="AD3534" t="str">
        <f t="shared" si="553"/>
        <v>Halo+,+Visual+AI+5S+mendeteksi+Violation%3A+METALDET1-LINE+13</v>
      </c>
      <c r="AE3534" t="str">
        <f t="shared" si="554"/>
        <v>https://web.whatsapp.com/send/?phone=628999007703&amp;text=Halo+,+Visual+AI+5S+mendeteksi+Violation%3A+METALDET1-LINE+13&amp;type=phone_number&amp;app_absent=0</v>
      </c>
      <c r="AF3534" t="b">
        <f>IF(ISNA(VLOOKUP(D3534&amp;"-"&amp;AB3534, Ref_Kontak!$A:$E, 4, FALSE)), FALSE, TRUE)</f>
        <v>0</v>
      </c>
      <c r="AG3534" t="str">
        <f>_xlfn.IFNA(VLOOKUP(Z3534,Ref_Kontak!H:H,1,FALSE),"FALSE")</f>
        <v>628999007703</v>
      </c>
      <c r="AH3534" t="str">
        <f t="shared" si="555"/>
        <v>METALDET1-LINE 13</v>
      </c>
      <c r="AI3534">
        <f>IF(I3534="violation",COUNTIF($AH$1:AH3534,AH3534),0)</f>
        <v>1231</v>
      </c>
      <c r="AJ3534" t="str">
        <f t="shared" si="556"/>
        <v>violation-METALDET1</v>
      </c>
      <c r="AK3534">
        <f>IF(I3534="violation",COUNTIF($AJ$1:AJ3534,AJ3534),FALSE)</f>
        <v>3049</v>
      </c>
      <c r="AL3534">
        <f t="shared" si="557"/>
        <v>0</v>
      </c>
      <c r="AM3534">
        <f t="shared" si="558"/>
        <v>3</v>
      </c>
      <c r="AN3534" t="str">
        <f t="shared" si="559"/>
        <v>ALERT! 3 Violation founded @METALDET1</v>
      </c>
    </row>
    <row r="3535" spans="1:40">
      <c r="A3535" t="s">
        <v>120</v>
      </c>
      <c r="B3535" t="s">
        <v>121</v>
      </c>
      <c r="C3535" t="s">
        <v>1759</v>
      </c>
      <c r="D3535" t="s">
        <v>129</v>
      </c>
      <c r="E3535">
        <v>1</v>
      </c>
      <c r="G3535" t="s">
        <v>130</v>
      </c>
      <c r="I3535" t="s">
        <v>125</v>
      </c>
      <c r="Z3535" t="str">
        <f>IFERROR(MID(AA3535,FIND("-",H3535,1)+1,20),_xlfn.IFNA(VLOOKUP(F3535&amp;"-"&amp;AA3535,Ref_Kontak!$A:$E,4,FALSE),Ref_Kontak!$H$2))</f>
        <v>628999007703</v>
      </c>
      <c r="AA3535" t="str">
        <f t="shared" si="550"/>
        <v/>
      </c>
      <c r="AB3535" t="str">
        <f t="shared" si="551"/>
        <v/>
      </c>
      <c r="AC3535" t="str">
        <f t="shared" si="552"/>
        <v>628999007703</v>
      </c>
      <c r="AD3535" t="str">
        <f t="shared" si="553"/>
        <v>Halo+,+Visual+AI+5S+mendeteksi+Violation%3A+METALDET1-LINE+8</v>
      </c>
      <c r="AE3535" t="str">
        <f t="shared" si="554"/>
        <v>https://web.whatsapp.com/send/?phone=628999007703&amp;text=Halo+,+Visual+AI+5S+mendeteksi+Violation%3A+METALDET1-LINE+8&amp;type=phone_number&amp;app_absent=0</v>
      </c>
      <c r="AF3535" t="b">
        <f>IF(ISNA(VLOOKUP(D3535&amp;"-"&amp;AB3535, Ref_Kontak!$A:$E, 4, FALSE)), FALSE, TRUE)</f>
        <v>0</v>
      </c>
      <c r="AG3535" t="str">
        <f>_xlfn.IFNA(VLOOKUP(Z3535,Ref_Kontak!H:H,1,FALSE),"FALSE")</f>
        <v>628999007703</v>
      </c>
      <c r="AH3535" t="str">
        <f t="shared" si="555"/>
        <v>METALDET1-LINE 8</v>
      </c>
      <c r="AI3535">
        <f>IF(I3535="violation",COUNTIF($AH$1:AH3535,AH3535),0)</f>
        <v>1421</v>
      </c>
      <c r="AJ3535" t="str">
        <f t="shared" si="556"/>
        <v>violation-METALDET1</v>
      </c>
      <c r="AK3535">
        <f>IF(I3535="violation",COUNTIF($AJ$1:AJ3535,AJ3535),FALSE)</f>
        <v>3050</v>
      </c>
      <c r="AL3535">
        <f t="shared" si="557"/>
        <v>0</v>
      </c>
      <c r="AM3535">
        <f t="shared" si="558"/>
        <v>3</v>
      </c>
      <c r="AN3535" t="str">
        <f t="shared" si="559"/>
        <v>ALERT! 3 Violation founded @METALDET1</v>
      </c>
    </row>
    <row r="3536" spans="1:40">
      <c r="A3536" t="s">
        <v>120</v>
      </c>
      <c r="B3536" t="s">
        <v>121</v>
      </c>
      <c r="C3536" t="s">
        <v>1759</v>
      </c>
      <c r="D3536" t="s">
        <v>589</v>
      </c>
      <c r="E3536">
        <v>1</v>
      </c>
      <c r="G3536" t="s">
        <v>130</v>
      </c>
      <c r="I3536" t="s">
        <v>125</v>
      </c>
      <c r="Z3536" t="str">
        <f>IFERROR(MID(AA3536,FIND("-",H3536,1)+1,20),_xlfn.IFNA(VLOOKUP(F3536&amp;"-"&amp;AA3536,Ref_Kontak!$A:$E,4,FALSE),Ref_Kontak!$H$2))</f>
        <v>628999007703</v>
      </c>
      <c r="AA3536" t="str">
        <f t="shared" si="550"/>
        <v/>
      </c>
      <c r="AB3536" t="str">
        <f t="shared" si="551"/>
        <v/>
      </c>
      <c r="AC3536" t="str">
        <f t="shared" si="552"/>
        <v>628999007703</v>
      </c>
      <c r="AD3536" t="str">
        <f t="shared" si="553"/>
        <v>Halo+,+Visual+AI+5S+mendeteksi+Violation%3A+METALDET1-LINE+13</v>
      </c>
      <c r="AE3536" t="str">
        <f t="shared" si="554"/>
        <v>https://web.whatsapp.com/send/?phone=628999007703&amp;text=Halo+,+Visual+AI+5S+mendeteksi+Violation%3A+METALDET1-LINE+13&amp;type=phone_number&amp;app_absent=0</v>
      </c>
      <c r="AF3536" t="b">
        <f>IF(ISNA(VLOOKUP(D3536&amp;"-"&amp;AB3536, Ref_Kontak!$A:$E, 4, FALSE)), FALSE, TRUE)</f>
        <v>0</v>
      </c>
      <c r="AG3536" t="str">
        <f>_xlfn.IFNA(VLOOKUP(Z3536,Ref_Kontak!H:H,1,FALSE),"FALSE")</f>
        <v>628999007703</v>
      </c>
      <c r="AH3536" t="str">
        <f t="shared" si="555"/>
        <v>METALDET1-LINE 13</v>
      </c>
      <c r="AI3536">
        <f>IF(I3536="violation",COUNTIF($AH$1:AH3536,AH3536),0)</f>
        <v>1232</v>
      </c>
      <c r="AJ3536" t="str">
        <f t="shared" si="556"/>
        <v>violation-METALDET1</v>
      </c>
      <c r="AK3536">
        <f>IF(I3536="violation",COUNTIF($AJ$1:AJ3536,AJ3536),FALSE)</f>
        <v>3051</v>
      </c>
      <c r="AL3536">
        <f t="shared" si="557"/>
        <v>0</v>
      </c>
      <c r="AM3536">
        <f t="shared" si="558"/>
        <v>3</v>
      </c>
      <c r="AN3536" t="str">
        <f t="shared" si="559"/>
        <v>ALERT! 3 Violation founded @METALDET1</v>
      </c>
    </row>
    <row r="3537" spans="1:40">
      <c r="A3537" t="s">
        <v>120</v>
      </c>
      <c r="B3537" t="s">
        <v>121</v>
      </c>
      <c r="C3537" t="s">
        <v>1760</v>
      </c>
      <c r="D3537" t="s">
        <v>129</v>
      </c>
      <c r="E3537">
        <v>1</v>
      </c>
      <c r="G3537" t="s">
        <v>130</v>
      </c>
      <c r="I3537" t="s">
        <v>125</v>
      </c>
      <c r="Z3537" t="str">
        <f>IFERROR(MID(AA3537,FIND("-",H3537,1)+1,20),_xlfn.IFNA(VLOOKUP(F3537&amp;"-"&amp;AA3537,Ref_Kontak!$A:$E,4,FALSE),Ref_Kontak!$H$2))</f>
        <v>628999007703</v>
      </c>
      <c r="AA3537" t="str">
        <f t="shared" si="550"/>
        <v/>
      </c>
      <c r="AB3537" t="str">
        <f t="shared" si="551"/>
        <v/>
      </c>
      <c r="AC3537" t="str">
        <f t="shared" si="552"/>
        <v>628999007703</v>
      </c>
      <c r="AD3537" t="str">
        <f t="shared" si="553"/>
        <v>Halo+,+Visual+AI+5S+mendeteksi+Violation%3A+METALDET1-LINE+8</v>
      </c>
      <c r="AE3537" t="str">
        <f t="shared" si="554"/>
        <v>https://web.whatsapp.com/send/?phone=628999007703&amp;text=Halo+,+Visual+AI+5S+mendeteksi+Violation%3A+METALDET1-LINE+8&amp;type=phone_number&amp;app_absent=0</v>
      </c>
      <c r="AF3537" t="b">
        <f>IF(ISNA(VLOOKUP(D3537&amp;"-"&amp;AB3537, Ref_Kontak!$A:$E, 4, FALSE)), FALSE, TRUE)</f>
        <v>0</v>
      </c>
      <c r="AG3537" t="str">
        <f>_xlfn.IFNA(VLOOKUP(Z3537,Ref_Kontak!H:H,1,FALSE),"FALSE")</f>
        <v>628999007703</v>
      </c>
      <c r="AH3537" t="str">
        <f t="shared" si="555"/>
        <v>METALDET1-LINE 8</v>
      </c>
      <c r="AI3537">
        <f>IF(I3537="violation",COUNTIF($AH$1:AH3537,AH3537),0)</f>
        <v>1422</v>
      </c>
      <c r="AJ3537" t="str">
        <f t="shared" si="556"/>
        <v>violation-METALDET1</v>
      </c>
      <c r="AK3537">
        <f>IF(I3537="violation",COUNTIF($AJ$1:AJ3537,AJ3537),FALSE)</f>
        <v>3052</v>
      </c>
      <c r="AL3537">
        <f t="shared" si="557"/>
        <v>0</v>
      </c>
      <c r="AM3537">
        <f t="shared" si="558"/>
        <v>3</v>
      </c>
      <c r="AN3537" t="str">
        <f t="shared" si="559"/>
        <v>ALERT! 3 Violation founded @METALDET1</v>
      </c>
    </row>
    <row r="3538" spans="1:40">
      <c r="A3538" t="s">
        <v>120</v>
      </c>
      <c r="B3538" t="s">
        <v>121</v>
      </c>
      <c r="C3538" t="s">
        <v>1761</v>
      </c>
      <c r="D3538" t="s">
        <v>589</v>
      </c>
      <c r="E3538">
        <v>1</v>
      </c>
      <c r="G3538" t="s">
        <v>130</v>
      </c>
      <c r="I3538" t="s">
        <v>125</v>
      </c>
      <c r="Z3538" t="str">
        <f>IFERROR(MID(AA3538,FIND("-",H3538,1)+1,20),_xlfn.IFNA(VLOOKUP(F3538&amp;"-"&amp;AA3538,Ref_Kontak!$A:$E,4,FALSE),Ref_Kontak!$H$2))</f>
        <v>628999007703</v>
      </c>
      <c r="AA3538" t="str">
        <f t="shared" si="550"/>
        <v/>
      </c>
      <c r="AB3538" t="str">
        <f t="shared" si="551"/>
        <v/>
      </c>
      <c r="AC3538" t="str">
        <f t="shared" si="552"/>
        <v>628999007703</v>
      </c>
      <c r="AD3538" t="str">
        <f t="shared" si="553"/>
        <v>Halo+,+Visual+AI+5S+mendeteksi+Violation%3A+METALDET1-LINE+13</v>
      </c>
      <c r="AE3538" t="str">
        <f t="shared" si="554"/>
        <v>https://web.whatsapp.com/send/?phone=628999007703&amp;text=Halo+,+Visual+AI+5S+mendeteksi+Violation%3A+METALDET1-LINE+13&amp;type=phone_number&amp;app_absent=0</v>
      </c>
      <c r="AF3538" t="b">
        <f>IF(ISNA(VLOOKUP(D3538&amp;"-"&amp;AB3538, Ref_Kontak!$A:$E, 4, FALSE)), FALSE, TRUE)</f>
        <v>0</v>
      </c>
      <c r="AG3538" t="str">
        <f>_xlfn.IFNA(VLOOKUP(Z3538,Ref_Kontak!H:H,1,FALSE),"FALSE")</f>
        <v>628999007703</v>
      </c>
      <c r="AH3538" t="str">
        <f t="shared" si="555"/>
        <v>METALDET1-LINE 13</v>
      </c>
      <c r="AI3538">
        <f>IF(I3538="violation",COUNTIF($AH$1:AH3538,AH3538),0)</f>
        <v>1233</v>
      </c>
      <c r="AJ3538" t="str">
        <f t="shared" si="556"/>
        <v>violation-METALDET1</v>
      </c>
      <c r="AK3538">
        <f>IF(I3538="violation",COUNTIF($AJ$1:AJ3538,AJ3538),FALSE)</f>
        <v>3053</v>
      </c>
      <c r="AL3538">
        <f t="shared" si="557"/>
        <v>0</v>
      </c>
      <c r="AM3538">
        <f t="shared" si="558"/>
        <v>3</v>
      </c>
      <c r="AN3538" t="str">
        <f t="shared" si="559"/>
        <v>ALERT! 3 Violation founded @METALDET1</v>
      </c>
    </row>
    <row r="3539" spans="1:40">
      <c r="A3539" t="s">
        <v>120</v>
      </c>
      <c r="B3539" t="s">
        <v>121</v>
      </c>
      <c r="C3539" t="s">
        <v>1761</v>
      </c>
      <c r="D3539" t="s">
        <v>129</v>
      </c>
      <c r="E3539">
        <v>1</v>
      </c>
      <c r="G3539" t="s">
        <v>130</v>
      </c>
      <c r="I3539" t="s">
        <v>125</v>
      </c>
      <c r="Z3539" t="str">
        <f>IFERROR(MID(AA3539,FIND("-",H3539,1)+1,20),_xlfn.IFNA(VLOOKUP(F3539&amp;"-"&amp;AA3539,Ref_Kontak!$A:$E,4,FALSE),Ref_Kontak!$H$2))</f>
        <v>628999007703</v>
      </c>
      <c r="AA3539" t="str">
        <f t="shared" si="550"/>
        <v/>
      </c>
      <c r="AB3539" t="str">
        <f t="shared" si="551"/>
        <v/>
      </c>
      <c r="AC3539" t="str">
        <f t="shared" si="552"/>
        <v>628999007703</v>
      </c>
      <c r="AD3539" t="str">
        <f t="shared" si="553"/>
        <v>Halo+,+Visual+AI+5S+mendeteksi+Violation%3A+METALDET1-LINE+8</v>
      </c>
      <c r="AE3539" t="str">
        <f t="shared" si="554"/>
        <v>https://web.whatsapp.com/send/?phone=628999007703&amp;text=Halo+,+Visual+AI+5S+mendeteksi+Violation%3A+METALDET1-LINE+8&amp;type=phone_number&amp;app_absent=0</v>
      </c>
      <c r="AF3539" t="b">
        <f>IF(ISNA(VLOOKUP(D3539&amp;"-"&amp;AB3539, Ref_Kontak!$A:$E, 4, FALSE)), FALSE, TRUE)</f>
        <v>0</v>
      </c>
      <c r="AG3539" t="str">
        <f>_xlfn.IFNA(VLOOKUP(Z3539,Ref_Kontak!H:H,1,FALSE),"FALSE")</f>
        <v>628999007703</v>
      </c>
      <c r="AH3539" t="str">
        <f t="shared" si="555"/>
        <v>METALDET1-LINE 8</v>
      </c>
      <c r="AI3539">
        <f>IF(I3539="violation",COUNTIF($AH$1:AH3539,AH3539),0)</f>
        <v>1423</v>
      </c>
      <c r="AJ3539" t="str">
        <f t="shared" si="556"/>
        <v>violation-METALDET1</v>
      </c>
      <c r="AK3539">
        <f>IF(I3539="violation",COUNTIF($AJ$1:AJ3539,AJ3539),FALSE)</f>
        <v>3054</v>
      </c>
      <c r="AL3539">
        <f t="shared" si="557"/>
        <v>0</v>
      </c>
      <c r="AM3539">
        <f t="shared" si="558"/>
        <v>3</v>
      </c>
      <c r="AN3539" t="str">
        <f t="shared" si="559"/>
        <v>ALERT! 3 Violation founded @METALDET1</v>
      </c>
    </row>
    <row r="3540" spans="1:40">
      <c r="A3540" t="s">
        <v>120</v>
      </c>
      <c r="B3540" t="s">
        <v>121</v>
      </c>
      <c r="C3540" t="s">
        <v>1761</v>
      </c>
      <c r="D3540" t="s">
        <v>589</v>
      </c>
      <c r="E3540">
        <v>1</v>
      </c>
      <c r="G3540" t="s">
        <v>130</v>
      </c>
      <c r="I3540" t="s">
        <v>125</v>
      </c>
      <c r="Z3540" t="str">
        <f>IFERROR(MID(AA3540,FIND("-",H3540,1)+1,20),_xlfn.IFNA(VLOOKUP(F3540&amp;"-"&amp;AA3540,Ref_Kontak!$A:$E,4,FALSE),Ref_Kontak!$H$2))</f>
        <v>628999007703</v>
      </c>
      <c r="AA3540" t="str">
        <f t="shared" si="550"/>
        <v/>
      </c>
      <c r="AB3540" t="str">
        <f t="shared" si="551"/>
        <v/>
      </c>
      <c r="AC3540" t="str">
        <f t="shared" si="552"/>
        <v>628999007703</v>
      </c>
      <c r="AD3540" t="str">
        <f t="shared" si="553"/>
        <v>Halo+,+Visual+AI+5S+mendeteksi+Violation%3A+METALDET1-LINE+13</v>
      </c>
      <c r="AE3540" t="str">
        <f t="shared" si="554"/>
        <v>https://web.whatsapp.com/send/?phone=628999007703&amp;text=Halo+,+Visual+AI+5S+mendeteksi+Violation%3A+METALDET1-LINE+13&amp;type=phone_number&amp;app_absent=0</v>
      </c>
      <c r="AF3540" t="b">
        <f>IF(ISNA(VLOOKUP(D3540&amp;"-"&amp;AB3540, Ref_Kontak!$A:$E, 4, FALSE)), FALSE, TRUE)</f>
        <v>0</v>
      </c>
      <c r="AG3540" t="str">
        <f>_xlfn.IFNA(VLOOKUP(Z3540,Ref_Kontak!H:H,1,FALSE),"FALSE")</f>
        <v>628999007703</v>
      </c>
      <c r="AH3540" t="str">
        <f t="shared" si="555"/>
        <v>METALDET1-LINE 13</v>
      </c>
      <c r="AI3540">
        <f>IF(I3540="violation",COUNTIF($AH$1:AH3540,AH3540),0)</f>
        <v>1234</v>
      </c>
      <c r="AJ3540" t="str">
        <f t="shared" si="556"/>
        <v>violation-METALDET1</v>
      </c>
      <c r="AK3540">
        <f>IF(I3540="violation",COUNTIF($AJ$1:AJ3540,AJ3540),FALSE)</f>
        <v>3055</v>
      </c>
      <c r="AL3540">
        <f t="shared" si="557"/>
        <v>0</v>
      </c>
      <c r="AM3540">
        <f t="shared" si="558"/>
        <v>3</v>
      </c>
      <c r="AN3540" t="str">
        <f t="shared" si="559"/>
        <v>ALERT! 3 Violation founded @METALDET1</v>
      </c>
    </row>
    <row r="3541" spans="1:40">
      <c r="A3541" t="s">
        <v>120</v>
      </c>
      <c r="B3541" t="s">
        <v>121</v>
      </c>
      <c r="C3541" t="s">
        <v>1762</v>
      </c>
      <c r="D3541" t="s">
        <v>129</v>
      </c>
      <c r="E3541">
        <v>1</v>
      </c>
      <c r="G3541" t="s">
        <v>130</v>
      </c>
      <c r="I3541" t="s">
        <v>125</v>
      </c>
      <c r="Z3541" t="str">
        <f>IFERROR(MID(AA3541,FIND("-",H3541,1)+1,20),_xlfn.IFNA(VLOOKUP(F3541&amp;"-"&amp;AA3541,Ref_Kontak!$A:$E,4,FALSE),Ref_Kontak!$H$2))</f>
        <v>628999007703</v>
      </c>
      <c r="AA3541" t="str">
        <f t="shared" si="550"/>
        <v/>
      </c>
      <c r="AB3541" t="str">
        <f t="shared" si="551"/>
        <v/>
      </c>
      <c r="AC3541" t="str">
        <f t="shared" si="552"/>
        <v>628999007703</v>
      </c>
      <c r="AD3541" t="str">
        <f t="shared" si="553"/>
        <v>Halo+,+Visual+AI+5S+mendeteksi+Violation%3A+METALDET1-LINE+8</v>
      </c>
      <c r="AE3541" t="str">
        <f t="shared" si="554"/>
        <v>https://web.whatsapp.com/send/?phone=628999007703&amp;text=Halo+,+Visual+AI+5S+mendeteksi+Violation%3A+METALDET1-LINE+8&amp;type=phone_number&amp;app_absent=0</v>
      </c>
      <c r="AF3541" t="b">
        <f>IF(ISNA(VLOOKUP(D3541&amp;"-"&amp;AB3541, Ref_Kontak!$A:$E, 4, FALSE)), FALSE, TRUE)</f>
        <v>0</v>
      </c>
      <c r="AG3541" t="str">
        <f>_xlfn.IFNA(VLOOKUP(Z3541,Ref_Kontak!H:H,1,FALSE),"FALSE")</f>
        <v>628999007703</v>
      </c>
      <c r="AH3541" t="str">
        <f t="shared" si="555"/>
        <v>METALDET1-LINE 8</v>
      </c>
      <c r="AI3541">
        <f>IF(I3541="violation",COUNTIF($AH$1:AH3541,AH3541),0)</f>
        <v>1424</v>
      </c>
      <c r="AJ3541" t="str">
        <f t="shared" si="556"/>
        <v>violation-METALDET1</v>
      </c>
      <c r="AK3541">
        <f>IF(I3541="violation",COUNTIF($AJ$1:AJ3541,AJ3541),FALSE)</f>
        <v>3056</v>
      </c>
      <c r="AL3541">
        <f t="shared" si="557"/>
        <v>0</v>
      </c>
      <c r="AM3541">
        <f t="shared" si="558"/>
        <v>3</v>
      </c>
      <c r="AN3541" t="str">
        <f t="shared" si="559"/>
        <v>ALERT! 3 Violation founded @METALDET1</v>
      </c>
    </row>
    <row r="3542" spans="1:40">
      <c r="A3542" t="s">
        <v>120</v>
      </c>
      <c r="B3542" t="s">
        <v>121</v>
      </c>
      <c r="C3542" t="s">
        <v>1763</v>
      </c>
      <c r="D3542" t="s">
        <v>589</v>
      </c>
      <c r="E3542">
        <v>1</v>
      </c>
      <c r="G3542" t="s">
        <v>130</v>
      </c>
      <c r="I3542" t="s">
        <v>125</v>
      </c>
      <c r="Z3542" t="str">
        <f>IFERROR(MID(AA3542,FIND("-",H3542,1)+1,20),_xlfn.IFNA(VLOOKUP(F3542&amp;"-"&amp;AA3542,Ref_Kontak!$A:$E,4,FALSE),Ref_Kontak!$H$2))</f>
        <v>628999007703</v>
      </c>
      <c r="AA3542" t="str">
        <f t="shared" si="550"/>
        <v/>
      </c>
      <c r="AB3542" t="str">
        <f t="shared" si="551"/>
        <v/>
      </c>
      <c r="AC3542" t="str">
        <f t="shared" si="552"/>
        <v>628999007703</v>
      </c>
      <c r="AD3542" t="str">
        <f t="shared" si="553"/>
        <v>Halo+,+Visual+AI+5S+mendeteksi+Violation%3A+METALDET1-LINE+13</v>
      </c>
      <c r="AE3542" t="str">
        <f t="shared" si="554"/>
        <v>https://web.whatsapp.com/send/?phone=628999007703&amp;text=Halo+,+Visual+AI+5S+mendeteksi+Violation%3A+METALDET1-LINE+13&amp;type=phone_number&amp;app_absent=0</v>
      </c>
      <c r="AF3542" t="b">
        <f>IF(ISNA(VLOOKUP(D3542&amp;"-"&amp;AB3542, Ref_Kontak!$A:$E, 4, FALSE)), FALSE, TRUE)</f>
        <v>0</v>
      </c>
      <c r="AG3542" t="str">
        <f>_xlfn.IFNA(VLOOKUP(Z3542,Ref_Kontak!H:H,1,FALSE),"FALSE")</f>
        <v>628999007703</v>
      </c>
      <c r="AH3542" t="str">
        <f t="shared" si="555"/>
        <v>METALDET1-LINE 13</v>
      </c>
      <c r="AI3542">
        <f>IF(I3542="violation",COUNTIF($AH$1:AH3542,AH3542),0)</f>
        <v>1235</v>
      </c>
      <c r="AJ3542" t="str">
        <f t="shared" si="556"/>
        <v>violation-METALDET1</v>
      </c>
      <c r="AK3542">
        <f>IF(I3542="violation",COUNTIF($AJ$1:AJ3542,AJ3542),FALSE)</f>
        <v>3057</v>
      </c>
      <c r="AL3542">
        <f t="shared" si="557"/>
        <v>0</v>
      </c>
      <c r="AM3542">
        <f t="shared" si="558"/>
        <v>3</v>
      </c>
      <c r="AN3542" t="str">
        <f t="shared" si="559"/>
        <v>ALERT! 3 Violation founded @METALDET1</v>
      </c>
    </row>
    <row r="3543" spans="1:40">
      <c r="A3543" t="s">
        <v>120</v>
      </c>
      <c r="B3543" t="s">
        <v>121</v>
      </c>
      <c r="C3543" t="s">
        <v>1763</v>
      </c>
      <c r="D3543" t="s">
        <v>129</v>
      </c>
      <c r="E3543">
        <v>1</v>
      </c>
      <c r="G3543" t="s">
        <v>130</v>
      </c>
      <c r="I3543" t="s">
        <v>125</v>
      </c>
      <c r="Z3543" t="str">
        <f>IFERROR(MID(AA3543,FIND("-",H3543,1)+1,20),_xlfn.IFNA(VLOOKUP(F3543&amp;"-"&amp;AA3543,Ref_Kontak!$A:$E,4,FALSE),Ref_Kontak!$H$2))</f>
        <v>628999007703</v>
      </c>
      <c r="AA3543" t="str">
        <f t="shared" si="550"/>
        <v/>
      </c>
      <c r="AB3543" t="str">
        <f t="shared" si="551"/>
        <v/>
      </c>
      <c r="AC3543" t="str">
        <f t="shared" si="552"/>
        <v>628999007703</v>
      </c>
      <c r="AD3543" t="str">
        <f t="shared" si="553"/>
        <v>Halo+,+Visual+AI+5S+mendeteksi+Violation%3A+METALDET1-LINE+8</v>
      </c>
      <c r="AE3543" t="str">
        <f t="shared" si="554"/>
        <v>https://web.whatsapp.com/send/?phone=628999007703&amp;text=Halo+,+Visual+AI+5S+mendeteksi+Violation%3A+METALDET1-LINE+8&amp;type=phone_number&amp;app_absent=0</v>
      </c>
      <c r="AF3543" t="b">
        <f>IF(ISNA(VLOOKUP(D3543&amp;"-"&amp;AB3543, Ref_Kontak!$A:$E, 4, FALSE)), FALSE, TRUE)</f>
        <v>0</v>
      </c>
      <c r="AG3543" t="str">
        <f>_xlfn.IFNA(VLOOKUP(Z3543,Ref_Kontak!H:H,1,FALSE),"FALSE")</f>
        <v>628999007703</v>
      </c>
      <c r="AH3543" t="str">
        <f t="shared" si="555"/>
        <v>METALDET1-LINE 8</v>
      </c>
      <c r="AI3543">
        <f>IF(I3543="violation",COUNTIF($AH$1:AH3543,AH3543),0)</f>
        <v>1425</v>
      </c>
      <c r="AJ3543" t="str">
        <f t="shared" si="556"/>
        <v>violation-METALDET1</v>
      </c>
      <c r="AK3543">
        <f>IF(I3543="violation",COUNTIF($AJ$1:AJ3543,AJ3543),FALSE)</f>
        <v>3058</v>
      </c>
      <c r="AL3543">
        <f t="shared" si="557"/>
        <v>0</v>
      </c>
      <c r="AM3543">
        <f t="shared" si="558"/>
        <v>3</v>
      </c>
      <c r="AN3543" t="str">
        <f t="shared" si="559"/>
        <v>ALERT! 3 Violation founded @METALDET1</v>
      </c>
    </row>
    <row r="3544" spans="1:40">
      <c r="A3544" t="s">
        <v>120</v>
      </c>
      <c r="B3544" t="s">
        <v>121</v>
      </c>
      <c r="C3544" t="s">
        <v>1763</v>
      </c>
      <c r="D3544" t="s">
        <v>589</v>
      </c>
      <c r="E3544">
        <v>1</v>
      </c>
      <c r="G3544" t="s">
        <v>130</v>
      </c>
      <c r="I3544" t="s">
        <v>125</v>
      </c>
      <c r="Z3544" t="str">
        <f>IFERROR(MID(AA3544,FIND("-",H3544,1)+1,20),_xlfn.IFNA(VLOOKUP(F3544&amp;"-"&amp;AA3544,Ref_Kontak!$A:$E,4,FALSE),Ref_Kontak!$H$2))</f>
        <v>628999007703</v>
      </c>
      <c r="AA3544" t="str">
        <f t="shared" si="550"/>
        <v/>
      </c>
      <c r="AB3544" t="str">
        <f t="shared" si="551"/>
        <v/>
      </c>
      <c r="AC3544" t="str">
        <f t="shared" si="552"/>
        <v>628999007703</v>
      </c>
      <c r="AD3544" t="str">
        <f t="shared" si="553"/>
        <v>Halo+,+Visual+AI+5S+mendeteksi+Violation%3A+METALDET1-LINE+13</v>
      </c>
      <c r="AE3544" t="str">
        <f t="shared" si="554"/>
        <v>https://web.whatsapp.com/send/?phone=628999007703&amp;text=Halo+,+Visual+AI+5S+mendeteksi+Violation%3A+METALDET1-LINE+13&amp;type=phone_number&amp;app_absent=0</v>
      </c>
      <c r="AF3544" t="b">
        <f>IF(ISNA(VLOOKUP(D3544&amp;"-"&amp;AB3544, Ref_Kontak!$A:$E, 4, FALSE)), FALSE, TRUE)</f>
        <v>0</v>
      </c>
      <c r="AG3544" t="str">
        <f>_xlfn.IFNA(VLOOKUP(Z3544,Ref_Kontak!H:H,1,FALSE),"FALSE")</f>
        <v>628999007703</v>
      </c>
      <c r="AH3544" t="str">
        <f t="shared" si="555"/>
        <v>METALDET1-LINE 13</v>
      </c>
      <c r="AI3544">
        <f>IF(I3544="violation",COUNTIF($AH$1:AH3544,AH3544),0)</f>
        <v>1236</v>
      </c>
      <c r="AJ3544" t="str">
        <f t="shared" si="556"/>
        <v>violation-METALDET1</v>
      </c>
      <c r="AK3544">
        <f>IF(I3544="violation",COUNTIF($AJ$1:AJ3544,AJ3544),FALSE)</f>
        <v>3059</v>
      </c>
      <c r="AL3544">
        <f t="shared" si="557"/>
        <v>0</v>
      </c>
      <c r="AM3544">
        <f t="shared" si="558"/>
        <v>3</v>
      </c>
      <c r="AN3544" t="str">
        <f t="shared" si="559"/>
        <v>ALERT! 3 Violation founded @METALDET1</v>
      </c>
    </row>
    <row r="3545" spans="1:40">
      <c r="A3545" t="s">
        <v>120</v>
      </c>
      <c r="B3545" t="s">
        <v>121</v>
      </c>
      <c r="C3545" t="s">
        <v>1764</v>
      </c>
      <c r="D3545" t="s">
        <v>129</v>
      </c>
      <c r="E3545">
        <v>1</v>
      </c>
      <c r="G3545" t="s">
        <v>130</v>
      </c>
      <c r="I3545" t="s">
        <v>125</v>
      </c>
      <c r="Z3545" t="str">
        <f>IFERROR(MID(AA3545,FIND("-",H3545,1)+1,20),_xlfn.IFNA(VLOOKUP(F3545&amp;"-"&amp;AA3545,Ref_Kontak!$A:$E,4,FALSE),Ref_Kontak!$H$2))</f>
        <v>628999007703</v>
      </c>
      <c r="AA3545" t="str">
        <f t="shared" si="550"/>
        <v/>
      </c>
      <c r="AB3545" t="str">
        <f t="shared" si="551"/>
        <v/>
      </c>
      <c r="AC3545" t="str">
        <f t="shared" si="552"/>
        <v>628999007703</v>
      </c>
      <c r="AD3545" t="str">
        <f t="shared" si="553"/>
        <v>Halo+,+Visual+AI+5S+mendeteksi+Violation%3A+METALDET1-LINE+8</v>
      </c>
      <c r="AE3545" t="str">
        <f t="shared" si="554"/>
        <v>https://web.whatsapp.com/send/?phone=628999007703&amp;text=Halo+,+Visual+AI+5S+mendeteksi+Violation%3A+METALDET1-LINE+8&amp;type=phone_number&amp;app_absent=0</v>
      </c>
      <c r="AF3545" t="b">
        <f>IF(ISNA(VLOOKUP(D3545&amp;"-"&amp;AB3545, Ref_Kontak!$A:$E, 4, FALSE)), FALSE, TRUE)</f>
        <v>0</v>
      </c>
      <c r="AG3545" t="str">
        <f>_xlfn.IFNA(VLOOKUP(Z3545,Ref_Kontak!H:H,1,FALSE),"FALSE")</f>
        <v>628999007703</v>
      </c>
      <c r="AH3545" t="str">
        <f t="shared" si="555"/>
        <v>METALDET1-LINE 8</v>
      </c>
      <c r="AI3545">
        <f>IF(I3545="violation",COUNTIF($AH$1:AH3545,AH3545),0)</f>
        <v>1426</v>
      </c>
      <c r="AJ3545" t="str">
        <f t="shared" si="556"/>
        <v>violation-METALDET1</v>
      </c>
      <c r="AK3545">
        <f>IF(I3545="violation",COUNTIF($AJ$1:AJ3545,AJ3545),FALSE)</f>
        <v>3060</v>
      </c>
      <c r="AL3545">
        <f t="shared" si="557"/>
        <v>0</v>
      </c>
      <c r="AM3545">
        <f t="shared" si="558"/>
        <v>3</v>
      </c>
      <c r="AN3545" t="str">
        <f t="shared" si="559"/>
        <v>ALERT! 3 Violation founded @METALDET1</v>
      </c>
    </row>
    <row r="3546" spans="1:40">
      <c r="A3546" t="s">
        <v>120</v>
      </c>
      <c r="B3546" t="s">
        <v>121</v>
      </c>
      <c r="C3546" t="s">
        <v>1764</v>
      </c>
      <c r="D3546" t="s">
        <v>589</v>
      </c>
      <c r="E3546">
        <v>1</v>
      </c>
      <c r="G3546" t="s">
        <v>130</v>
      </c>
      <c r="I3546" t="s">
        <v>125</v>
      </c>
      <c r="Z3546" t="str">
        <f>IFERROR(MID(AA3546,FIND("-",H3546,1)+1,20),_xlfn.IFNA(VLOOKUP(F3546&amp;"-"&amp;AA3546,Ref_Kontak!$A:$E,4,FALSE),Ref_Kontak!$H$2))</f>
        <v>628999007703</v>
      </c>
      <c r="AA3546" t="str">
        <f t="shared" si="550"/>
        <v/>
      </c>
      <c r="AB3546" t="str">
        <f t="shared" si="551"/>
        <v/>
      </c>
      <c r="AC3546" t="str">
        <f t="shared" si="552"/>
        <v>628999007703</v>
      </c>
      <c r="AD3546" t="str">
        <f t="shared" si="553"/>
        <v>Halo+,+Visual+AI+5S+mendeteksi+Violation%3A+METALDET1-LINE+13</v>
      </c>
      <c r="AE3546" t="str">
        <f t="shared" si="554"/>
        <v>https://web.whatsapp.com/send/?phone=628999007703&amp;text=Halo+,+Visual+AI+5S+mendeteksi+Violation%3A+METALDET1-LINE+13&amp;type=phone_number&amp;app_absent=0</v>
      </c>
      <c r="AF3546" t="b">
        <f>IF(ISNA(VLOOKUP(D3546&amp;"-"&amp;AB3546, Ref_Kontak!$A:$E, 4, FALSE)), FALSE, TRUE)</f>
        <v>0</v>
      </c>
      <c r="AG3546" t="str">
        <f>_xlfn.IFNA(VLOOKUP(Z3546,Ref_Kontak!H:H,1,FALSE),"FALSE")</f>
        <v>628999007703</v>
      </c>
      <c r="AH3546" t="str">
        <f t="shared" si="555"/>
        <v>METALDET1-LINE 13</v>
      </c>
      <c r="AI3546">
        <f>IF(I3546="violation",COUNTIF($AH$1:AH3546,AH3546),0)</f>
        <v>1237</v>
      </c>
      <c r="AJ3546" t="str">
        <f t="shared" si="556"/>
        <v>violation-METALDET1</v>
      </c>
      <c r="AK3546">
        <f>IF(I3546="violation",COUNTIF($AJ$1:AJ3546,AJ3546),FALSE)</f>
        <v>3061</v>
      </c>
      <c r="AL3546">
        <f t="shared" si="557"/>
        <v>0</v>
      </c>
      <c r="AM3546">
        <f t="shared" si="558"/>
        <v>3</v>
      </c>
      <c r="AN3546" t="str">
        <f t="shared" si="559"/>
        <v>ALERT! 3 Violation founded @METALDET1</v>
      </c>
    </row>
    <row r="3547" spans="1:40">
      <c r="A3547" t="s">
        <v>120</v>
      </c>
      <c r="B3547" t="s">
        <v>121</v>
      </c>
      <c r="C3547" t="s">
        <v>1765</v>
      </c>
      <c r="D3547" t="s">
        <v>129</v>
      </c>
      <c r="E3547">
        <v>1</v>
      </c>
      <c r="G3547" t="s">
        <v>130</v>
      </c>
      <c r="I3547" t="s">
        <v>125</v>
      </c>
      <c r="Z3547" t="str">
        <f>IFERROR(MID(AA3547,FIND("-",H3547,1)+1,20),_xlfn.IFNA(VLOOKUP(F3547&amp;"-"&amp;AA3547,Ref_Kontak!$A:$E,4,FALSE),Ref_Kontak!$H$2))</f>
        <v>628999007703</v>
      </c>
      <c r="AA3547" t="str">
        <f t="shared" si="550"/>
        <v/>
      </c>
      <c r="AB3547" t="str">
        <f t="shared" si="551"/>
        <v/>
      </c>
      <c r="AC3547" t="str">
        <f t="shared" si="552"/>
        <v>628999007703</v>
      </c>
      <c r="AD3547" t="str">
        <f t="shared" si="553"/>
        <v>Halo+,+Visual+AI+5S+mendeteksi+Violation%3A+METALDET1-LINE+8</v>
      </c>
      <c r="AE3547" t="str">
        <f t="shared" si="554"/>
        <v>https://web.whatsapp.com/send/?phone=628999007703&amp;text=Halo+,+Visual+AI+5S+mendeteksi+Violation%3A+METALDET1-LINE+8&amp;type=phone_number&amp;app_absent=0</v>
      </c>
      <c r="AF3547" t="b">
        <f>IF(ISNA(VLOOKUP(D3547&amp;"-"&amp;AB3547, Ref_Kontak!$A:$E, 4, FALSE)), FALSE, TRUE)</f>
        <v>0</v>
      </c>
      <c r="AG3547" t="str">
        <f>_xlfn.IFNA(VLOOKUP(Z3547,Ref_Kontak!H:H,1,FALSE),"FALSE")</f>
        <v>628999007703</v>
      </c>
      <c r="AH3547" t="str">
        <f t="shared" si="555"/>
        <v>METALDET1-LINE 8</v>
      </c>
      <c r="AI3547">
        <f>IF(I3547="violation",COUNTIF($AH$1:AH3547,AH3547),0)</f>
        <v>1427</v>
      </c>
      <c r="AJ3547" t="str">
        <f t="shared" si="556"/>
        <v>violation-METALDET1</v>
      </c>
      <c r="AK3547">
        <f>IF(I3547="violation",COUNTIF($AJ$1:AJ3547,AJ3547),FALSE)</f>
        <v>3062</v>
      </c>
      <c r="AL3547">
        <f t="shared" si="557"/>
        <v>0</v>
      </c>
      <c r="AM3547">
        <f t="shared" si="558"/>
        <v>3</v>
      </c>
      <c r="AN3547" t="str">
        <f t="shared" si="559"/>
        <v>ALERT! 3 Violation founded @METALDET1</v>
      </c>
    </row>
    <row r="3548" spans="1:40">
      <c r="A3548" t="s">
        <v>120</v>
      </c>
      <c r="B3548" t="s">
        <v>121</v>
      </c>
      <c r="C3548" t="s">
        <v>1766</v>
      </c>
      <c r="D3548" t="s">
        <v>589</v>
      </c>
      <c r="E3548">
        <v>1</v>
      </c>
      <c r="G3548" t="s">
        <v>130</v>
      </c>
      <c r="I3548" t="s">
        <v>125</v>
      </c>
      <c r="Z3548" t="str">
        <f>IFERROR(MID(AA3548,FIND("-",H3548,1)+1,20),_xlfn.IFNA(VLOOKUP(F3548&amp;"-"&amp;AA3548,Ref_Kontak!$A:$E,4,FALSE),Ref_Kontak!$H$2))</f>
        <v>628999007703</v>
      </c>
      <c r="AA3548" t="str">
        <f t="shared" si="550"/>
        <v/>
      </c>
      <c r="AB3548" t="str">
        <f t="shared" si="551"/>
        <v/>
      </c>
      <c r="AC3548" t="str">
        <f t="shared" si="552"/>
        <v>628999007703</v>
      </c>
      <c r="AD3548" t="str">
        <f t="shared" si="553"/>
        <v>Halo+,+Visual+AI+5S+mendeteksi+Violation%3A+METALDET1-LINE+13</v>
      </c>
      <c r="AE3548" t="str">
        <f t="shared" si="554"/>
        <v>https://web.whatsapp.com/send/?phone=628999007703&amp;text=Halo+,+Visual+AI+5S+mendeteksi+Violation%3A+METALDET1-LINE+13&amp;type=phone_number&amp;app_absent=0</v>
      </c>
      <c r="AF3548" t="b">
        <f>IF(ISNA(VLOOKUP(D3548&amp;"-"&amp;AB3548, Ref_Kontak!$A:$E, 4, FALSE)), FALSE, TRUE)</f>
        <v>0</v>
      </c>
      <c r="AG3548" t="str">
        <f>_xlfn.IFNA(VLOOKUP(Z3548,Ref_Kontak!H:H,1,FALSE),"FALSE")</f>
        <v>628999007703</v>
      </c>
      <c r="AH3548" t="str">
        <f t="shared" si="555"/>
        <v>METALDET1-LINE 13</v>
      </c>
      <c r="AI3548">
        <f>IF(I3548="violation",COUNTIF($AH$1:AH3548,AH3548),0)</f>
        <v>1238</v>
      </c>
      <c r="AJ3548" t="str">
        <f t="shared" si="556"/>
        <v>violation-METALDET1</v>
      </c>
      <c r="AK3548">
        <f>IF(I3548="violation",COUNTIF($AJ$1:AJ3548,AJ3548),FALSE)</f>
        <v>3063</v>
      </c>
      <c r="AL3548">
        <f t="shared" si="557"/>
        <v>0</v>
      </c>
      <c r="AM3548">
        <f t="shared" si="558"/>
        <v>3</v>
      </c>
      <c r="AN3548" t="str">
        <f t="shared" si="559"/>
        <v>ALERT! 3 Violation founded @METALDET1</v>
      </c>
    </row>
    <row r="3549" spans="1:40">
      <c r="A3549" t="s">
        <v>120</v>
      </c>
      <c r="B3549" t="s">
        <v>121</v>
      </c>
      <c r="C3549" t="s">
        <v>1766</v>
      </c>
      <c r="D3549" t="s">
        <v>129</v>
      </c>
      <c r="E3549">
        <v>1</v>
      </c>
      <c r="G3549" t="s">
        <v>130</v>
      </c>
      <c r="I3549" t="s">
        <v>125</v>
      </c>
      <c r="Z3549" t="str">
        <f>IFERROR(MID(AA3549,FIND("-",H3549,1)+1,20),_xlfn.IFNA(VLOOKUP(F3549&amp;"-"&amp;AA3549,Ref_Kontak!$A:$E,4,FALSE),Ref_Kontak!$H$2))</f>
        <v>628999007703</v>
      </c>
      <c r="AA3549" t="str">
        <f t="shared" si="550"/>
        <v/>
      </c>
      <c r="AB3549" t="str">
        <f t="shared" si="551"/>
        <v/>
      </c>
      <c r="AC3549" t="str">
        <f t="shared" si="552"/>
        <v>628999007703</v>
      </c>
      <c r="AD3549" t="str">
        <f t="shared" si="553"/>
        <v>Halo+,+Visual+AI+5S+mendeteksi+Violation%3A+METALDET1-LINE+8</v>
      </c>
      <c r="AE3549" t="str">
        <f t="shared" si="554"/>
        <v>https://web.whatsapp.com/send/?phone=628999007703&amp;text=Halo+,+Visual+AI+5S+mendeteksi+Violation%3A+METALDET1-LINE+8&amp;type=phone_number&amp;app_absent=0</v>
      </c>
      <c r="AF3549" t="b">
        <f>IF(ISNA(VLOOKUP(D3549&amp;"-"&amp;AB3549, Ref_Kontak!$A:$E, 4, FALSE)), FALSE, TRUE)</f>
        <v>0</v>
      </c>
      <c r="AG3549" t="str">
        <f>_xlfn.IFNA(VLOOKUP(Z3549,Ref_Kontak!H:H,1,FALSE),"FALSE")</f>
        <v>628999007703</v>
      </c>
      <c r="AH3549" t="str">
        <f t="shared" si="555"/>
        <v>METALDET1-LINE 8</v>
      </c>
      <c r="AI3549">
        <f>IF(I3549="violation",COUNTIF($AH$1:AH3549,AH3549),0)</f>
        <v>1428</v>
      </c>
      <c r="AJ3549" t="str">
        <f t="shared" si="556"/>
        <v>violation-METALDET1</v>
      </c>
      <c r="AK3549">
        <f>IF(I3549="violation",COUNTIF($AJ$1:AJ3549,AJ3549),FALSE)</f>
        <v>3064</v>
      </c>
      <c r="AL3549">
        <f t="shared" si="557"/>
        <v>0</v>
      </c>
      <c r="AM3549">
        <f t="shared" si="558"/>
        <v>3</v>
      </c>
      <c r="AN3549" t="str">
        <f t="shared" si="559"/>
        <v>ALERT! 3 Violation founded @METALDET1</v>
      </c>
    </row>
    <row r="3550" spans="1:40">
      <c r="A3550" t="s">
        <v>120</v>
      </c>
      <c r="B3550" t="s">
        <v>121</v>
      </c>
      <c r="C3550" t="s">
        <v>1766</v>
      </c>
      <c r="D3550" t="s">
        <v>589</v>
      </c>
      <c r="E3550">
        <v>1</v>
      </c>
      <c r="G3550" t="s">
        <v>130</v>
      </c>
      <c r="I3550" t="s">
        <v>125</v>
      </c>
      <c r="Z3550" t="str">
        <f>IFERROR(MID(AA3550,FIND("-",H3550,1)+1,20),_xlfn.IFNA(VLOOKUP(F3550&amp;"-"&amp;AA3550,Ref_Kontak!$A:$E,4,FALSE),Ref_Kontak!$H$2))</f>
        <v>628999007703</v>
      </c>
      <c r="AA3550" t="str">
        <f t="shared" si="550"/>
        <v/>
      </c>
      <c r="AB3550" t="str">
        <f t="shared" si="551"/>
        <v/>
      </c>
      <c r="AC3550" t="str">
        <f t="shared" si="552"/>
        <v>628999007703</v>
      </c>
      <c r="AD3550" t="str">
        <f t="shared" si="553"/>
        <v>Halo+,+Visual+AI+5S+mendeteksi+Violation%3A+METALDET1-LINE+13</v>
      </c>
      <c r="AE3550" t="str">
        <f t="shared" si="554"/>
        <v>https://web.whatsapp.com/send/?phone=628999007703&amp;text=Halo+,+Visual+AI+5S+mendeteksi+Violation%3A+METALDET1-LINE+13&amp;type=phone_number&amp;app_absent=0</v>
      </c>
      <c r="AF3550" t="b">
        <f>IF(ISNA(VLOOKUP(D3550&amp;"-"&amp;AB3550, Ref_Kontak!$A:$E, 4, FALSE)), FALSE, TRUE)</f>
        <v>0</v>
      </c>
      <c r="AG3550" t="str">
        <f>_xlfn.IFNA(VLOOKUP(Z3550,Ref_Kontak!H:H,1,FALSE),"FALSE")</f>
        <v>628999007703</v>
      </c>
      <c r="AH3550" t="str">
        <f t="shared" si="555"/>
        <v>METALDET1-LINE 13</v>
      </c>
      <c r="AI3550">
        <f>IF(I3550="violation",COUNTIF($AH$1:AH3550,AH3550),0)</f>
        <v>1239</v>
      </c>
      <c r="AJ3550" t="str">
        <f t="shared" si="556"/>
        <v>violation-METALDET1</v>
      </c>
      <c r="AK3550">
        <f>IF(I3550="violation",COUNTIF($AJ$1:AJ3550,AJ3550),FALSE)</f>
        <v>3065</v>
      </c>
      <c r="AL3550">
        <f t="shared" si="557"/>
        <v>0</v>
      </c>
      <c r="AM3550">
        <f t="shared" si="558"/>
        <v>3</v>
      </c>
      <c r="AN3550" t="str">
        <f t="shared" si="559"/>
        <v>ALERT! 3 Violation founded @METALDET1</v>
      </c>
    </row>
    <row r="3551" spans="1:40">
      <c r="A3551" t="s">
        <v>120</v>
      </c>
      <c r="B3551" t="s">
        <v>121</v>
      </c>
      <c r="C3551" t="s">
        <v>1767</v>
      </c>
      <c r="D3551" t="s">
        <v>129</v>
      </c>
      <c r="E3551">
        <v>1</v>
      </c>
      <c r="G3551" t="s">
        <v>130</v>
      </c>
      <c r="I3551" t="s">
        <v>125</v>
      </c>
      <c r="Z3551" t="str">
        <f>IFERROR(MID(AA3551,FIND("-",H3551,1)+1,20),_xlfn.IFNA(VLOOKUP(F3551&amp;"-"&amp;AA3551,Ref_Kontak!$A:$E,4,FALSE),Ref_Kontak!$H$2))</f>
        <v>628999007703</v>
      </c>
      <c r="AA3551" t="str">
        <f t="shared" si="550"/>
        <v/>
      </c>
      <c r="AB3551" t="str">
        <f t="shared" si="551"/>
        <v/>
      </c>
      <c r="AC3551" t="str">
        <f t="shared" si="552"/>
        <v>628999007703</v>
      </c>
      <c r="AD3551" t="str">
        <f t="shared" si="553"/>
        <v>Halo+,+Visual+AI+5S+mendeteksi+Violation%3A+METALDET1-LINE+8</v>
      </c>
      <c r="AE3551" t="str">
        <f t="shared" si="554"/>
        <v>https://web.whatsapp.com/send/?phone=628999007703&amp;text=Halo+,+Visual+AI+5S+mendeteksi+Violation%3A+METALDET1-LINE+8&amp;type=phone_number&amp;app_absent=0</v>
      </c>
      <c r="AF3551" t="b">
        <f>IF(ISNA(VLOOKUP(D3551&amp;"-"&amp;AB3551, Ref_Kontak!$A:$E, 4, FALSE)), FALSE, TRUE)</f>
        <v>0</v>
      </c>
      <c r="AG3551" t="str">
        <f>_xlfn.IFNA(VLOOKUP(Z3551,Ref_Kontak!H:H,1,FALSE),"FALSE")</f>
        <v>628999007703</v>
      </c>
      <c r="AH3551" t="str">
        <f t="shared" si="555"/>
        <v>METALDET1-LINE 8</v>
      </c>
      <c r="AI3551">
        <f>IF(I3551="violation",COUNTIF($AH$1:AH3551,AH3551),0)</f>
        <v>1429</v>
      </c>
      <c r="AJ3551" t="str">
        <f t="shared" si="556"/>
        <v>violation-METALDET1</v>
      </c>
      <c r="AK3551">
        <f>IF(I3551="violation",COUNTIF($AJ$1:AJ3551,AJ3551),FALSE)</f>
        <v>3066</v>
      </c>
      <c r="AL3551">
        <f t="shared" si="557"/>
        <v>0</v>
      </c>
      <c r="AM3551">
        <f t="shared" si="558"/>
        <v>3</v>
      </c>
      <c r="AN3551" t="str">
        <f t="shared" si="559"/>
        <v>ALERT! 3 Violation founded @METALDET1</v>
      </c>
    </row>
    <row r="3552" spans="1:40">
      <c r="A3552" t="s">
        <v>120</v>
      </c>
      <c r="B3552" t="s">
        <v>121</v>
      </c>
      <c r="C3552" t="s">
        <v>1768</v>
      </c>
      <c r="D3552" t="s">
        <v>589</v>
      </c>
      <c r="E3552">
        <v>1</v>
      </c>
      <c r="G3552" t="s">
        <v>130</v>
      </c>
      <c r="I3552" t="s">
        <v>125</v>
      </c>
      <c r="Z3552" t="str">
        <f>IFERROR(MID(AA3552,FIND("-",H3552,1)+1,20),_xlfn.IFNA(VLOOKUP(F3552&amp;"-"&amp;AA3552,Ref_Kontak!$A:$E,4,FALSE),Ref_Kontak!$H$2))</f>
        <v>628999007703</v>
      </c>
      <c r="AA3552" t="str">
        <f t="shared" si="550"/>
        <v/>
      </c>
      <c r="AB3552" t="str">
        <f t="shared" si="551"/>
        <v/>
      </c>
      <c r="AC3552" t="str">
        <f t="shared" si="552"/>
        <v>628999007703</v>
      </c>
      <c r="AD3552" t="str">
        <f t="shared" si="553"/>
        <v>Halo+,+Visual+AI+5S+mendeteksi+Violation%3A+METALDET1-LINE+13</v>
      </c>
      <c r="AE3552" t="str">
        <f t="shared" si="554"/>
        <v>https://web.whatsapp.com/send/?phone=628999007703&amp;text=Halo+,+Visual+AI+5S+mendeteksi+Violation%3A+METALDET1-LINE+13&amp;type=phone_number&amp;app_absent=0</v>
      </c>
      <c r="AF3552" t="b">
        <f>IF(ISNA(VLOOKUP(D3552&amp;"-"&amp;AB3552, Ref_Kontak!$A:$E, 4, FALSE)), FALSE, TRUE)</f>
        <v>0</v>
      </c>
      <c r="AG3552" t="str">
        <f>_xlfn.IFNA(VLOOKUP(Z3552,Ref_Kontak!H:H,1,FALSE),"FALSE")</f>
        <v>628999007703</v>
      </c>
      <c r="AH3552" t="str">
        <f t="shared" si="555"/>
        <v>METALDET1-LINE 13</v>
      </c>
      <c r="AI3552">
        <f>IF(I3552="violation",COUNTIF($AH$1:AH3552,AH3552),0)</f>
        <v>1240</v>
      </c>
      <c r="AJ3552" t="str">
        <f t="shared" si="556"/>
        <v>violation-METALDET1</v>
      </c>
      <c r="AK3552">
        <f>IF(I3552="violation",COUNTIF($AJ$1:AJ3552,AJ3552),FALSE)</f>
        <v>3067</v>
      </c>
      <c r="AL3552">
        <f t="shared" si="557"/>
        <v>0</v>
      </c>
      <c r="AM3552">
        <f t="shared" si="558"/>
        <v>3</v>
      </c>
      <c r="AN3552" t="str">
        <f t="shared" si="559"/>
        <v>ALERT! 3 Violation founded @METALDET1</v>
      </c>
    </row>
    <row r="3553" spans="1:40">
      <c r="A3553" t="s">
        <v>120</v>
      </c>
      <c r="B3553" t="s">
        <v>121</v>
      </c>
      <c r="C3553" t="s">
        <v>1768</v>
      </c>
      <c r="D3553" t="s">
        <v>129</v>
      </c>
      <c r="E3553">
        <v>1</v>
      </c>
      <c r="G3553" t="s">
        <v>130</v>
      </c>
      <c r="I3553" t="s">
        <v>125</v>
      </c>
      <c r="Z3553" t="str">
        <f>IFERROR(MID(AA3553,FIND("-",H3553,1)+1,20),_xlfn.IFNA(VLOOKUP(F3553&amp;"-"&amp;AA3553,Ref_Kontak!$A:$E,4,FALSE),Ref_Kontak!$H$2))</f>
        <v>628999007703</v>
      </c>
      <c r="AA3553" t="str">
        <f t="shared" si="550"/>
        <v/>
      </c>
      <c r="AB3553" t="str">
        <f t="shared" si="551"/>
        <v/>
      </c>
      <c r="AC3553" t="str">
        <f t="shared" si="552"/>
        <v>628999007703</v>
      </c>
      <c r="AD3553" t="str">
        <f t="shared" si="553"/>
        <v>Halo+,+Visual+AI+5S+mendeteksi+Violation%3A+METALDET1-LINE+8</v>
      </c>
      <c r="AE3553" t="str">
        <f t="shared" si="554"/>
        <v>https://web.whatsapp.com/send/?phone=628999007703&amp;text=Halo+,+Visual+AI+5S+mendeteksi+Violation%3A+METALDET1-LINE+8&amp;type=phone_number&amp;app_absent=0</v>
      </c>
      <c r="AF3553" t="b">
        <f>IF(ISNA(VLOOKUP(D3553&amp;"-"&amp;AB3553, Ref_Kontak!$A:$E, 4, FALSE)), FALSE, TRUE)</f>
        <v>0</v>
      </c>
      <c r="AG3553" t="str">
        <f>_xlfn.IFNA(VLOOKUP(Z3553,Ref_Kontak!H:H,1,FALSE),"FALSE")</f>
        <v>628999007703</v>
      </c>
      <c r="AH3553" t="str">
        <f t="shared" si="555"/>
        <v>METALDET1-LINE 8</v>
      </c>
      <c r="AI3553">
        <f>IF(I3553="violation",COUNTIF($AH$1:AH3553,AH3553),0)</f>
        <v>1430</v>
      </c>
      <c r="AJ3553" t="str">
        <f t="shared" si="556"/>
        <v>violation-METALDET1</v>
      </c>
      <c r="AK3553">
        <f>IF(I3553="violation",COUNTIF($AJ$1:AJ3553,AJ3553),FALSE)</f>
        <v>3068</v>
      </c>
      <c r="AL3553">
        <f t="shared" si="557"/>
        <v>0</v>
      </c>
      <c r="AM3553">
        <f t="shared" si="558"/>
        <v>3</v>
      </c>
      <c r="AN3553" t="str">
        <f t="shared" si="559"/>
        <v>ALERT! 3 Violation founded @METALDET1</v>
      </c>
    </row>
    <row r="3554" spans="1:40">
      <c r="A3554" t="s">
        <v>120</v>
      </c>
      <c r="B3554" t="s">
        <v>121</v>
      </c>
      <c r="C3554" t="s">
        <v>1768</v>
      </c>
      <c r="D3554" t="s">
        <v>589</v>
      </c>
      <c r="E3554">
        <v>1</v>
      </c>
      <c r="G3554" t="s">
        <v>130</v>
      </c>
      <c r="I3554" t="s">
        <v>125</v>
      </c>
      <c r="Z3554" t="str">
        <f>IFERROR(MID(AA3554,FIND("-",H3554,1)+1,20),_xlfn.IFNA(VLOOKUP(F3554&amp;"-"&amp;AA3554,Ref_Kontak!$A:$E,4,FALSE),Ref_Kontak!$H$2))</f>
        <v>628999007703</v>
      </c>
      <c r="AA3554" t="str">
        <f t="shared" si="550"/>
        <v/>
      </c>
      <c r="AB3554" t="str">
        <f t="shared" si="551"/>
        <v/>
      </c>
      <c r="AC3554" t="str">
        <f t="shared" si="552"/>
        <v>628999007703</v>
      </c>
      <c r="AD3554" t="str">
        <f t="shared" si="553"/>
        <v>Halo+,+Visual+AI+5S+mendeteksi+Violation%3A+METALDET1-LINE+13</v>
      </c>
      <c r="AE3554" t="str">
        <f t="shared" si="554"/>
        <v>https://web.whatsapp.com/send/?phone=628999007703&amp;text=Halo+,+Visual+AI+5S+mendeteksi+Violation%3A+METALDET1-LINE+13&amp;type=phone_number&amp;app_absent=0</v>
      </c>
      <c r="AF3554" t="b">
        <f>IF(ISNA(VLOOKUP(D3554&amp;"-"&amp;AB3554, Ref_Kontak!$A:$E, 4, FALSE)), FALSE, TRUE)</f>
        <v>0</v>
      </c>
      <c r="AG3554" t="str">
        <f>_xlfn.IFNA(VLOOKUP(Z3554,Ref_Kontak!H:H,1,FALSE),"FALSE")</f>
        <v>628999007703</v>
      </c>
      <c r="AH3554" t="str">
        <f t="shared" si="555"/>
        <v>METALDET1-LINE 13</v>
      </c>
      <c r="AI3554">
        <f>IF(I3554="violation",COUNTIF($AH$1:AH3554,AH3554),0)</f>
        <v>1241</v>
      </c>
      <c r="AJ3554" t="str">
        <f t="shared" si="556"/>
        <v>violation-METALDET1</v>
      </c>
      <c r="AK3554">
        <f>IF(I3554="violation",COUNTIF($AJ$1:AJ3554,AJ3554),FALSE)</f>
        <v>3069</v>
      </c>
      <c r="AL3554">
        <f t="shared" si="557"/>
        <v>0</v>
      </c>
      <c r="AM3554">
        <f t="shared" si="558"/>
        <v>3</v>
      </c>
      <c r="AN3554" t="str">
        <f t="shared" si="559"/>
        <v>ALERT! 3 Violation founded @METALDET1</v>
      </c>
    </row>
    <row r="3555" spans="1:40">
      <c r="A3555" t="s">
        <v>120</v>
      </c>
      <c r="B3555" t="s">
        <v>121</v>
      </c>
      <c r="C3555" t="s">
        <v>1769</v>
      </c>
      <c r="D3555" t="s">
        <v>129</v>
      </c>
      <c r="E3555">
        <v>1</v>
      </c>
      <c r="G3555" t="s">
        <v>130</v>
      </c>
      <c r="I3555" t="s">
        <v>125</v>
      </c>
      <c r="Z3555" t="str">
        <f>IFERROR(MID(AA3555,FIND("-",H3555,1)+1,20),_xlfn.IFNA(VLOOKUP(F3555&amp;"-"&amp;AA3555,Ref_Kontak!$A:$E,4,FALSE),Ref_Kontak!$H$2))</f>
        <v>628999007703</v>
      </c>
      <c r="AA3555" t="str">
        <f t="shared" si="550"/>
        <v/>
      </c>
      <c r="AB3555" t="str">
        <f t="shared" si="551"/>
        <v/>
      </c>
      <c r="AC3555" t="str">
        <f t="shared" si="552"/>
        <v>628999007703</v>
      </c>
      <c r="AD3555" t="str">
        <f t="shared" si="553"/>
        <v>Halo+,+Visual+AI+5S+mendeteksi+Violation%3A+METALDET1-LINE+8</v>
      </c>
      <c r="AE3555" t="str">
        <f t="shared" si="554"/>
        <v>https://web.whatsapp.com/send/?phone=628999007703&amp;text=Halo+,+Visual+AI+5S+mendeteksi+Violation%3A+METALDET1-LINE+8&amp;type=phone_number&amp;app_absent=0</v>
      </c>
      <c r="AF3555" t="b">
        <f>IF(ISNA(VLOOKUP(D3555&amp;"-"&amp;AB3555, Ref_Kontak!$A:$E, 4, FALSE)), FALSE, TRUE)</f>
        <v>0</v>
      </c>
      <c r="AG3555" t="str">
        <f>_xlfn.IFNA(VLOOKUP(Z3555,Ref_Kontak!H:H,1,FALSE),"FALSE")</f>
        <v>628999007703</v>
      </c>
      <c r="AH3555" t="str">
        <f t="shared" si="555"/>
        <v>METALDET1-LINE 8</v>
      </c>
      <c r="AI3555">
        <f>IF(I3555="violation",COUNTIF($AH$1:AH3555,AH3555),0)</f>
        <v>1431</v>
      </c>
      <c r="AJ3555" t="str">
        <f t="shared" si="556"/>
        <v>violation-METALDET1</v>
      </c>
      <c r="AK3555">
        <f>IF(I3555="violation",COUNTIF($AJ$1:AJ3555,AJ3555),FALSE)</f>
        <v>3070</v>
      </c>
      <c r="AL3555">
        <f t="shared" si="557"/>
        <v>0</v>
      </c>
      <c r="AM3555">
        <f t="shared" si="558"/>
        <v>3</v>
      </c>
      <c r="AN3555" t="str">
        <f t="shared" si="559"/>
        <v>ALERT! 3 Violation founded @METALDET1</v>
      </c>
    </row>
    <row r="3556" spans="1:40">
      <c r="A3556" t="s">
        <v>120</v>
      </c>
      <c r="B3556" t="s">
        <v>121</v>
      </c>
      <c r="C3556" t="s">
        <v>1769</v>
      </c>
      <c r="D3556" t="s">
        <v>589</v>
      </c>
      <c r="E3556">
        <v>1</v>
      </c>
      <c r="G3556" t="s">
        <v>130</v>
      </c>
      <c r="I3556" t="s">
        <v>125</v>
      </c>
      <c r="Z3556" t="str">
        <f>IFERROR(MID(AA3556,FIND("-",H3556,1)+1,20),_xlfn.IFNA(VLOOKUP(F3556&amp;"-"&amp;AA3556,Ref_Kontak!$A:$E,4,FALSE),Ref_Kontak!$H$2))</f>
        <v>628999007703</v>
      </c>
      <c r="AA3556" t="str">
        <f t="shared" si="550"/>
        <v/>
      </c>
      <c r="AB3556" t="str">
        <f t="shared" si="551"/>
        <v/>
      </c>
      <c r="AC3556" t="str">
        <f t="shared" si="552"/>
        <v>628999007703</v>
      </c>
      <c r="AD3556" t="str">
        <f t="shared" si="553"/>
        <v>Halo+,+Visual+AI+5S+mendeteksi+Violation%3A+METALDET1-LINE+13</v>
      </c>
      <c r="AE3556" t="str">
        <f t="shared" si="554"/>
        <v>https://web.whatsapp.com/send/?phone=628999007703&amp;text=Halo+,+Visual+AI+5S+mendeteksi+Violation%3A+METALDET1-LINE+13&amp;type=phone_number&amp;app_absent=0</v>
      </c>
      <c r="AF3556" t="b">
        <f>IF(ISNA(VLOOKUP(D3556&amp;"-"&amp;AB3556, Ref_Kontak!$A:$E, 4, FALSE)), FALSE, TRUE)</f>
        <v>0</v>
      </c>
      <c r="AG3556" t="str">
        <f>_xlfn.IFNA(VLOOKUP(Z3556,Ref_Kontak!H:H,1,FALSE),"FALSE")</f>
        <v>628999007703</v>
      </c>
      <c r="AH3556" t="str">
        <f t="shared" si="555"/>
        <v>METALDET1-LINE 13</v>
      </c>
      <c r="AI3556">
        <f>IF(I3556="violation",COUNTIF($AH$1:AH3556,AH3556),0)</f>
        <v>1242</v>
      </c>
      <c r="AJ3556" t="str">
        <f t="shared" si="556"/>
        <v>violation-METALDET1</v>
      </c>
      <c r="AK3556">
        <f>IF(I3556="violation",COUNTIF($AJ$1:AJ3556,AJ3556),FALSE)</f>
        <v>3071</v>
      </c>
      <c r="AL3556">
        <f t="shared" si="557"/>
        <v>0</v>
      </c>
      <c r="AM3556">
        <f t="shared" si="558"/>
        <v>3</v>
      </c>
      <c r="AN3556" t="str">
        <f t="shared" si="559"/>
        <v>ALERT! 3 Violation founded @METALDET1</v>
      </c>
    </row>
    <row r="3557" spans="1:40">
      <c r="A3557" t="s">
        <v>120</v>
      </c>
      <c r="B3557" t="s">
        <v>121</v>
      </c>
      <c r="C3557" t="s">
        <v>1770</v>
      </c>
      <c r="D3557" t="s">
        <v>129</v>
      </c>
      <c r="E3557">
        <v>1</v>
      </c>
      <c r="G3557" t="s">
        <v>130</v>
      </c>
      <c r="I3557" t="s">
        <v>125</v>
      </c>
      <c r="Z3557" t="str">
        <f>IFERROR(MID(AA3557,FIND("-",H3557,1)+1,20),_xlfn.IFNA(VLOOKUP(F3557&amp;"-"&amp;AA3557,Ref_Kontak!$A:$E,4,FALSE),Ref_Kontak!$H$2))</f>
        <v>628999007703</v>
      </c>
      <c r="AA3557" t="str">
        <f t="shared" si="550"/>
        <v/>
      </c>
      <c r="AB3557" t="str">
        <f t="shared" si="551"/>
        <v/>
      </c>
      <c r="AC3557" t="str">
        <f t="shared" si="552"/>
        <v>628999007703</v>
      </c>
      <c r="AD3557" t="str">
        <f t="shared" si="553"/>
        <v>Halo+,+Visual+AI+5S+mendeteksi+Violation%3A+METALDET1-LINE+8</v>
      </c>
      <c r="AE3557" t="str">
        <f t="shared" si="554"/>
        <v>https://web.whatsapp.com/send/?phone=628999007703&amp;text=Halo+,+Visual+AI+5S+mendeteksi+Violation%3A+METALDET1-LINE+8&amp;type=phone_number&amp;app_absent=0</v>
      </c>
      <c r="AF3557" t="b">
        <f>IF(ISNA(VLOOKUP(D3557&amp;"-"&amp;AB3557, Ref_Kontak!$A:$E, 4, FALSE)), FALSE, TRUE)</f>
        <v>0</v>
      </c>
      <c r="AG3557" t="str">
        <f>_xlfn.IFNA(VLOOKUP(Z3557,Ref_Kontak!H:H,1,FALSE),"FALSE")</f>
        <v>628999007703</v>
      </c>
      <c r="AH3557" t="str">
        <f t="shared" si="555"/>
        <v>METALDET1-LINE 8</v>
      </c>
      <c r="AI3557">
        <f>IF(I3557="violation",COUNTIF($AH$1:AH3557,AH3557),0)</f>
        <v>1432</v>
      </c>
      <c r="AJ3557" t="str">
        <f t="shared" si="556"/>
        <v>violation-METALDET1</v>
      </c>
      <c r="AK3557">
        <f>IF(I3557="violation",COUNTIF($AJ$1:AJ3557,AJ3557),FALSE)</f>
        <v>3072</v>
      </c>
      <c r="AL3557">
        <f t="shared" si="557"/>
        <v>0</v>
      </c>
      <c r="AM3557">
        <f t="shared" si="558"/>
        <v>3</v>
      </c>
      <c r="AN3557" t="str">
        <f t="shared" si="559"/>
        <v>ALERT! 3 Violation founded @METALDET1</v>
      </c>
    </row>
    <row r="3558" spans="1:40">
      <c r="A3558" t="s">
        <v>120</v>
      </c>
      <c r="B3558" t="s">
        <v>121</v>
      </c>
      <c r="C3558" t="s">
        <v>1771</v>
      </c>
      <c r="D3558" t="s">
        <v>589</v>
      </c>
      <c r="E3558">
        <v>1</v>
      </c>
      <c r="G3558" t="s">
        <v>130</v>
      </c>
      <c r="I3558" t="s">
        <v>125</v>
      </c>
      <c r="Z3558" t="str">
        <f>IFERROR(MID(AA3558,FIND("-",H3558,1)+1,20),_xlfn.IFNA(VLOOKUP(F3558&amp;"-"&amp;AA3558,Ref_Kontak!$A:$E,4,FALSE),Ref_Kontak!$H$2))</f>
        <v>628999007703</v>
      </c>
      <c r="AA3558" t="str">
        <f t="shared" si="550"/>
        <v/>
      </c>
      <c r="AB3558" t="str">
        <f t="shared" si="551"/>
        <v/>
      </c>
      <c r="AC3558" t="str">
        <f t="shared" si="552"/>
        <v>628999007703</v>
      </c>
      <c r="AD3558" t="str">
        <f t="shared" si="553"/>
        <v>Halo+,+Visual+AI+5S+mendeteksi+Violation%3A+METALDET1-LINE+13</v>
      </c>
      <c r="AE3558" t="str">
        <f t="shared" si="554"/>
        <v>https://web.whatsapp.com/send/?phone=628999007703&amp;text=Halo+,+Visual+AI+5S+mendeteksi+Violation%3A+METALDET1-LINE+13&amp;type=phone_number&amp;app_absent=0</v>
      </c>
      <c r="AF3558" t="b">
        <f>IF(ISNA(VLOOKUP(D3558&amp;"-"&amp;AB3558, Ref_Kontak!$A:$E, 4, FALSE)), FALSE, TRUE)</f>
        <v>0</v>
      </c>
      <c r="AG3558" t="str">
        <f>_xlfn.IFNA(VLOOKUP(Z3558,Ref_Kontak!H:H,1,FALSE),"FALSE")</f>
        <v>628999007703</v>
      </c>
      <c r="AH3558" t="str">
        <f t="shared" si="555"/>
        <v>METALDET1-LINE 13</v>
      </c>
      <c r="AI3558">
        <f>IF(I3558="violation",COUNTIF($AH$1:AH3558,AH3558),0)</f>
        <v>1243</v>
      </c>
      <c r="AJ3558" t="str">
        <f t="shared" si="556"/>
        <v>violation-METALDET1</v>
      </c>
      <c r="AK3558">
        <f>IF(I3558="violation",COUNTIF($AJ$1:AJ3558,AJ3558),FALSE)</f>
        <v>3073</v>
      </c>
      <c r="AL3558">
        <f t="shared" si="557"/>
        <v>0</v>
      </c>
      <c r="AM3558">
        <f t="shared" si="558"/>
        <v>3</v>
      </c>
      <c r="AN3558" t="str">
        <f t="shared" si="559"/>
        <v>ALERT! 3 Violation founded @METALDET1</v>
      </c>
    </row>
    <row r="3559" spans="1:40">
      <c r="A3559" t="s">
        <v>120</v>
      </c>
      <c r="B3559" t="s">
        <v>121</v>
      </c>
      <c r="C3559" t="s">
        <v>1771</v>
      </c>
      <c r="D3559" t="s">
        <v>129</v>
      </c>
      <c r="E3559">
        <v>1</v>
      </c>
      <c r="G3559" t="s">
        <v>130</v>
      </c>
      <c r="I3559" t="s">
        <v>125</v>
      </c>
      <c r="Z3559" t="str">
        <f>IFERROR(MID(AA3559,FIND("-",H3559,1)+1,20),_xlfn.IFNA(VLOOKUP(F3559&amp;"-"&amp;AA3559,Ref_Kontak!$A:$E,4,FALSE),Ref_Kontak!$H$2))</f>
        <v>628999007703</v>
      </c>
      <c r="AA3559" t="str">
        <f t="shared" si="550"/>
        <v/>
      </c>
      <c r="AB3559" t="str">
        <f t="shared" si="551"/>
        <v/>
      </c>
      <c r="AC3559" t="str">
        <f t="shared" si="552"/>
        <v>628999007703</v>
      </c>
      <c r="AD3559" t="str">
        <f t="shared" si="553"/>
        <v>Halo+,+Visual+AI+5S+mendeteksi+Violation%3A+METALDET1-LINE+8</v>
      </c>
      <c r="AE3559" t="str">
        <f t="shared" si="554"/>
        <v>https://web.whatsapp.com/send/?phone=628999007703&amp;text=Halo+,+Visual+AI+5S+mendeteksi+Violation%3A+METALDET1-LINE+8&amp;type=phone_number&amp;app_absent=0</v>
      </c>
      <c r="AF3559" t="b">
        <f>IF(ISNA(VLOOKUP(D3559&amp;"-"&amp;AB3559, Ref_Kontak!$A:$E, 4, FALSE)), FALSE, TRUE)</f>
        <v>0</v>
      </c>
      <c r="AG3559" t="str">
        <f>_xlfn.IFNA(VLOOKUP(Z3559,Ref_Kontak!H:H,1,FALSE),"FALSE")</f>
        <v>628999007703</v>
      </c>
      <c r="AH3559" t="str">
        <f t="shared" si="555"/>
        <v>METALDET1-LINE 8</v>
      </c>
      <c r="AI3559">
        <f>IF(I3559="violation",COUNTIF($AH$1:AH3559,AH3559),0)</f>
        <v>1433</v>
      </c>
      <c r="AJ3559" t="str">
        <f t="shared" si="556"/>
        <v>violation-METALDET1</v>
      </c>
      <c r="AK3559">
        <f>IF(I3559="violation",COUNTIF($AJ$1:AJ3559,AJ3559),FALSE)</f>
        <v>3074</v>
      </c>
      <c r="AL3559">
        <f t="shared" si="557"/>
        <v>0</v>
      </c>
      <c r="AM3559">
        <f t="shared" si="558"/>
        <v>3</v>
      </c>
      <c r="AN3559" t="str">
        <f t="shared" si="559"/>
        <v>ALERT! 3 Violation founded @METALDET1</v>
      </c>
    </row>
    <row r="3560" spans="1:40">
      <c r="A3560" t="s">
        <v>120</v>
      </c>
      <c r="B3560" t="s">
        <v>121</v>
      </c>
      <c r="C3560" t="s">
        <v>1771</v>
      </c>
      <c r="D3560" t="s">
        <v>589</v>
      </c>
      <c r="E3560">
        <v>1</v>
      </c>
      <c r="G3560" t="s">
        <v>130</v>
      </c>
      <c r="I3560" t="s">
        <v>125</v>
      </c>
      <c r="Z3560" t="str">
        <f>IFERROR(MID(AA3560,FIND("-",H3560,1)+1,20),_xlfn.IFNA(VLOOKUP(F3560&amp;"-"&amp;AA3560,Ref_Kontak!$A:$E,4,FALSE),Ref_Kontak!$H$2))</f>
        <v>628999007703</v>
      </c>
      <c r="AA3560" t="str">
        <f t="shared" si="550"/>
        <v/>
      </c>
      <c r="AB3560" t="str">
        <f t="shared" si="551"/>
        <v/>
      </c>
      <c r="AC3560" t="str">
        <f t="shared" si="552"/>
        <v>628999007703</v>
      </c>
      <c r="AD3560" t="str">
        <f t="shared" si="553"/>
        <v>Halo+,+Visual+AI+5S+mendeteksi+Violation%3A+METALDET1-LINE+13</v>
      </c>
      <c r="AE3560" t="str">
        <f t="shared" si="554"/>
        <v>https://web.whatsapp.com/send/?phone=628999007703&amp;text=Halo+,+Visual+AI+5S+mendeteksi+Violation%3A+METALDET1-LINE+13&amp;type=phone_number&amp;app_absent=0</v>
      </c>
      <c r="AF3560" t="b">
        <f>IF(ISNA(VLOOKUP(D3560&amp;"-"&amp;AB3560, Ref_Kontak!$A:$E, 4, FALSE)), FALSE, TRUE)</f>
        <v>0</v>
      </c>
      <c r="AG3560" t="str">
        <f>_xlfn.IFNA(VLOOKUP(Z3560,Ref_Kontak!H:H,1,FALSE),"FALSE")</f>
        <v>628999007703</v>
      </c>
      <c r="AH3560" t="str">
        <f t="shared" si="555"/>
        <v>METALDET1-LINE 13</v>
      </c>
      <c r="AI3560">
        <f>IF(I3560="violation",COUNTIF($AH$1:AH3560,AH3560),0)</f>
        <v>1244</v>
      </c>
      <c r="AJ3560" t="str">
        <f t="shared" si="556"/>
        <v>violation-METALDET1</v>
      </c>
      <c r="AK3560">
        <f>IF(I3560="violation",COUNTIF($AJ$1:AJ3560,AJ3560),FALSE)</f>
        <v>3075</v>
      </c>
      <c r="AL3560">
        <f t="shared" si="557"/>
        <v>0</v>
      </c>
      <c r="AM3560">
        <f t="shared" si="558"/>
        <v>3</v>
      </c>
      <c r="AN3560" t="str">
        <f t="shared" si="559"/>
        <v>ALERT! 3 Violation founded @METALDET1</v>
      </c>
    </row>
    <row r="3561" spans="1:40">
      <c r="A3561" t="s">
        <v>120</v>
      </c>
      <c r="B3561" t="s">
        <v>121</v>
      </c>
      <c r="C3561" t="s">
        <v>1772</v>
      </c>
      <c r="D3561" t="s">
        <v>129</v>
      </c>
      <c r="E3561">
        <v>1</v>
      </c>
      <c r="G3561" t="s">
        <v>130</v>
      </c>
      <c r="I3561" t="s">
        <v>125</v>
      </c>
      <c r="Z3561" t="str">
        <f>IFERROR(MID(AA3561,FIND("-",H3561,1)+1,20),_xlfn.IFNA(VLOOKUP(F3561&amp;"-"&amp;AA3561,Ref_Kontak!$A:$E,4,FALSE),Ref_Kontak!$H$2))</f>
        <v>628999007703</v>
      </c>
      <c r="AA3561" t="str">
        <f t="shared" si="550"/>
        <v/>
      </c>
      <c r="AB3561" t="str">
        <f t="shared" si="551"/>
        <v/>
      </c>
      <c r="AC3561" t="str">
        <f t="shared" si="552"/>
        <v>628999007703</v>
      </c>
      <c r="AD3561" t="str">
        <f t="shared" si="553"/>
        <v>Halo+,+Visual+AI+5S+mendeteksi+Violation%3A+METALDET1-LINE+8</v>
      </c>
      <c r="AE3561" t="str">
        <f t="shared" si="554"/>
        <v>https://web.whatsapp.com/send/?phone=628999007703&amp;text=Halo+,+Visual+AI+5S+mendeteksi+Violation%3A+METALDET1-LINE+8&amp;type=phone_number&amp;app_absent=0</v>
      </c>
      <c r="AF3561" t="b">
        <f>IF(ISNA(VLOOKUP(D3561&amp;"-"&amp;AB3561, Ref_Kontak!$A:$E, 4, FALSE)), FALSE, TRUE)</f>
        <v>0</v>
      </c>
      <c r="AG3561" t="str">
        <f>_xlfn.IFNA(VLOOKUP(Z3561,Ref_Kontak!H:H,1,FALSE),"FALSE")</f>
        <v>628999007703</v>
      </c>
      <c r="AH3561" t="str">
        <f t="shared" si="555"/>
        <v>METALDET1-LINE 8</v>
      </c>
      <c r="AI3561">
        <f>IF(I3561="violation",COUNTIF($AH$1:AH3561,AH3561),0)</f>
        <v>1434</v>
      </c>
      <c r="AJ3561" t="str">
        <f t="shared" si="556"/>
        <v>violation-METALDET1</v>
      </c>
      <c r="AK3561">
        <f>IF(I3561="violation",COUNTIF($AJ$1:AJ3561,AJ3561),FALSE)</f>
        <v>3076</v>
      </c>
      <c r="AL3561">
        <f t="shared" si="557"/>
        <v>0</v>
      </c>
      <c r="AM3561">
        <f t="shared" si="558"/>
        <v>3</v>
      </c>
      <c r="AN3561" t="str">
        <f t="shared" si="559"/>
        <v>ALERT! 3 Violation founded @METALDET1</v>
      </c>
    </row>
    <row r="3562" spans="1:40">
      <c r="A3562" t="s">
        <v>120</v>
      </c>
      <c r="B3562" t="s">
        <v>121</v>
      </c>
      <c r="C3562" t="s">
        <v>1773</v>
      </c>
      <c r="D3562" t="s">
        <v>589</v>
      </c>
      <c r="E3562">
        <v>1</v>
      </c>
      <c r="G3562" t="s">
        <v>130</v>
      </c>
      <c r="I3562" t="s">
        <v>125</v>
      </c>
      <c r="Z3562" t="str">
        <f>IFERROR(MID(AA3562,FIND("-",H3562,1)+1,20),_xlfn.IFNA(VLOOKUP(F3562&amp;"-"&amp;AA3562,Ref_Kontak!$A:$E,4,FALSE),Ref_Kontak!$H$2))</f>
        <v>628999007703</v>
      </c>
      <c r="AA3562" t="str">
        <f t="shared" si="550"/>
        <v/>
      </c>
      <c r="AB3562" t="str">
        <f t="shared" si="551"/>
        <v/>
      </c>
      <c r="AC3562" t="str">
        <f t="shared" si="552"/>
        <v>628999007703</v>
      </c>
      <c r="AD3562" t="str">
        <f t="shared" si="553"/>
        <v>Halo+,+Visual+AI+5S+mendeteksi+Violation%3A+METALDET1-LINE+13</v>
      </c>
      <c r="AE3562" t="str">
        <f t="shared" si="554"/>
        <v>https://web.whatsapp.com/send/?phone=628999007703&amp;text=Halo+,+Visual+AI+5S+mendeteksi+Violation%3A+METALDET1-LINE+13&amp;type=phone_number&amp;app_absent=0</v>
      </c>
      <c r="AF3562" t="b">
        <f>IF(ISNA(VLOOKUP(D3562&amp;"-"&amp;AB3562, Ref_Kontak!$A:$E, 4, FALSE)), FALSE, TRUE)</f>
        <v>0</v>
      </c>
      <c r="AG3562" t="str">
        <f>_xlfn.IFNA(VLOOKUP(Z3562,Ref_Kontak!H:H,1,FALSE),"FALSE")</f>
        <v>628999007703</v>
      </c>
      <c r="AH3562" t="str">
        <f t="shared" si="555"/>
        <v>METALDET1-LINE 13</v>
      </c>
      <c r="AI3562">
        <f>IF(I3562="violation",COUNTIF($AH$1:AH3562,AH3562),0)</f>
        <v>1245</v>
      </c>
      <c r="AJ3562" t="str">
        <f t="shared" si="556"/>
        <v>violation-METALDET1</v>
      </c>
      <c r="AK3562">
        <f>IF(I3562="violation",COUNTIF($AJ$1:AJ3562,AJ3562),FALSE)</f>
        <v>3077</v>
      </c>
      <c r="AL3562">
        <f t="shared" si="557"/>
        <v>0</v>
      </c>
      <c r="AM3562">
        <f t="shared" si="558"/>
        <v>3</v>
      </c>
      <c r="AN3562" t="str">
        <f t="shared" si="559"/>
        <v>ALERT! 3 Violation founded @METALDET1</v>
      </c>
    </row>
    <row r="3563" spans="1:40">
      <c r="A3563" t="s">
        <v>120</v>
      </c>
      <c r="B3563" t="s">
        <v>121</v>
      </c>
      <c r="C3563" t="s">
        <v>1773</v>
      </c>
      <c r="D3563" t="s">
        <v>129</v>
      </c>
      <c r="E3563">
        <v>1</v>
      </c>
      <c r="G3563" t="s">
        <v>130</v>
      </c>
      <c r="I3563" t="s">
        <v>125</v>
      </c>
      <c r="Z3563" t="str">
        <f>IFERROR(MID(AA3563,FIND("-",H3563,1)+1,20),_xlfn.IFNA(VLOOKUP(F3563&amp;"-"&amp;AA3563,Ref_Kontak!$A:$E,4,FALSE),Ref_Kontak!$H$2))</f>
        <v>628999007703</v>
      </c>
      <c r="AA3563" t="str">
        <f t="shared" si="550"/>
        <v/>
      </c>
      <c r="AB3563" t="str">
        <f t="shared" si="551"/>
        <v/>
      </c>
      <c r="AC3563" t="str">
        <f t="shared" si="552"/>
        <v>628999007703</v>
      </c>
      <c r="AD3563" t="str">
        <f t="shared" si="553"/>
        <v>Halo+,+Visual+AI+5S+mendeteksi+Violation%3A+METALDET1-LINE+8</v>
      </c>
      <c r="AE3563" t="str">
        <f t="shared" si="554"/>
        <v>https://web.whatsapp.com/send/?phone=628999007703&amp;text=Halo+,+Visual+AI+5S+mendeteksi+Violation%3A+METALDET1-LINE+8&amp;type=phone_number&amp;app_absent=0</v>
      </c>
      <c r="AF3563" t="b">
        <f>IF(ISNA(VLOOKUP(D3563&amp;"-"&amp;AB3563, Ref_Kontak!$A:$E, 4, FALSE)), FALSE, TRUE)</f>
        <v>0</v>
      </c>
      <c r="AG3563" t="str">
        <f>_xlfn.IFNA(VLOOKUP(Z3563,Ref_Kontak!H:H,1,FALSE),"FALSE")</f>
        <v>628999007703</v>
      </c>
      <c r="AH3563" t="str">
        <f t="shared" si="555"/>
        <v>METALDET1-LINE 8</v>
      </c>
      <c r="AI3563">
        <f>IF(I3563="violation",COUNTIF($AH$1:AH3563,AH3563),0)</f>
        <v>1435</v>
      </c>
      <c r="AJ3563" t="str">
        <f t="shared" si="556"/>
        <v>violation-METALDET1</v>
      </c>
      <c r="AK3563">
        <f>IF(I3563="violation",COUNTIF($AJ$1:AJ3563,AJ3563),FALSE)</f>
        <v>3078</v>
      </c>
      <c r="AL3563">
        <f t="shared" si="557"/>
        <v>0</v>
      </c>
      <c r="AM3563">
        <f t="shared" si="558"/>
        <v>3</v>
      </c>
      <c r="AN3563" t="str">
        <f t="shared" si="559"/>
        <v>ALERT! 3 Violation founded @METALDET1</v>
      </c>
    </row>
    <row r="3564" spans="1:40">
      <c r="A3564" t="s">
        <v>120</v>
      </c>
      <c r="B3564" t="s">
        <v>121</v>
      </c>
      <c r="C3564" t="s">
        <v>1773</v>
      </c>
      <c r="D3564" t="s">
        <v>589</v>
      </c>
      <c r="E3564">
        <v>1</v>
      </c>
      <c r="G3564" t="s">
        <v>130</v>
      </c>
      <c r="I3564" t="s">
        <v>125</v>
      </c>
      <c r="Z3564" t="str">
        <f>IFERROR(MID(AA3564,FIND("-",H3564,1)+1,20),_xlfn.IFNA(VLOOKUP(F3564&amp;"-"&amp;AA3564,Ref_Kontak!$A:$E,4,FALSE),Ref_Kontak!$H$2))</f>
        <v>628999007703</v>
      </c>
      <c r="AA3564" t="str">
        <f t="shared" si="550"/>
        <v/>
      </c>
      <c r="AB3564" t="str">
        <f t="shared" si="551"/>
        <v/>
      </c>
      <c r="AC3564" t="str">
        <f t="shared" si="552"/>
        <v>628999007703</v>
      </c>
      <c r="AD3564" t="str">
        <f t="shared" si="553"/>
        <v>Halo+,+Visual+AI+5S+mendeteksi+Violation%3A+METALDET1-LINE+13</v>
      </c>
      <c r="AE3564" t="str">
        <f t="shared" si="554"/>
        <v>https://web.whatsapp.com/send/?phone=628999007703&amp;text=Halo+,+Visual+AI+5S+mendeteksi+Violation%3A+METALDET1-LINE+13&amp;type=phone_number&amp;app_absent=0</v>
      </c>
      <c r="AF3564" t="b">
        <f>IF(ISNA(VLOOKUP(D3564&amp;"-"&amp;AB3564, Ref_Kontak!$A:$E, 4, FALSE)), FALSE, TRUE)</f>
        <v>0</v>
      </c>
      <c r="AG3564" t="str">
        <f>_xlfn.IFNA(VLOOKUP(Z3564,Ref_Kontak!H:H,1,FALSE),"FALSE")</f>
        <v>628999007703</v>
      </c>
      <c r="AH3564" t="str">
        <f t="shared" si="555"/>
        <v>METALDET1-LINE 13</v>
      </c>
      <c r="AI3564">
        <f>IF(I3564="violation",COUNTIF($AH$1:AH3564,AH3564),0)</f>
        <v>1246</v>
      </c>
      <c r="AJ3564" t="str">
        <f t="shared" si="556"/>
        <v>violation-METALDET1</v>
      </c>
      <c r="AK3564">
        <f>IF(I3564="violation",COUNTIF($AJ$1:AJ3564,AJ3564),FALSE)</f>
        <v>3079</v>
      </c>
      <c r="AL3564">
        <f t="shared" si="557"/>
        <v>0</v>
      </c>
      <c r="AM3564">
        <f t="shared" si="558"/>
        <v>3</v>
      </c>
      <c r="AN3564" t="str">
        <f t="shared" si="559"/>
        <v>ALERT! 3 Violation founded @METALDET1</v>
      </c>
    </row>
    <row r="3565" spans="1:40">
      <c r="A3565" t="s">
        <v>120</v>
      </c>
      <c r="B3565" t="s">
        <v>121</v>
      </c>
      <c r="C3565" t="s">
        <v>1774</v>
      </c>
      <c r="D3565" t="s">
        <v>129</v>
      </c>
      <c r="E3565">
        <v>1</v>
      </c>
      <c r="G3565" t="s">
        <v>130</v>
      </c>
      <c r="I3565" t="s">
        <v>125</v>
      </c>
      <c r="Z3565" t="str">
        <f>IFERROR(MID(AA3565,FIND("-",H3565,1)+1,20),_xlfn.IFNA(VLOOKUP(F3565&amp;"-"&amp;AA3565,Ref_Kontak!$A:$E,4,FALSE),Ref_Kontak!$H$2))</f>
        <v>628999007703</v>
      </c>
      <c r="AA3565" t="str">
        <f t="shared" si="550"/>
        <v/>
      </c>
      <c r="AB3565" t="str">
        <f t="shared" si="551"/>
        <v/>
      </c>
      <c r="AC3565" t="str">
        <f t="shared" si="552"/>
        <v>628999007703</v>
      </c>
      <c r="AD3565" t="str">
        <f t="shared" si="553"/>
        <v>Halo+,+Visual+AI+5S+mendeteksi+Violation%3A+METALDET1-LINE+8</v>
      </c>
      <c r="AE3565" t="str">
        <f t="shared" si="554"/>
        <v>https://web.whatsapp.com/send/?phone=628999007703&amp;text=Halo+,+Visual+AI+5S+mendeteksi+Violation%3A+METALDET1-LINE+8&amp;type=phone_number&amp;app_absent=0</v>
      </c>
      <c r="AF3565" t="b">
        <f>IF(ISNA(VLOOKUP(D3565&amp;"-"&amp;AB3565, Ref_Kontak!$A:$E, 4, FALSE)), FALSE, TRUE)</f>
        <v>0</v>
      </c>
      <c r="AG3565" t="str">
        <f>_xlfn.IFNA(VLOOKUP(Z3565,Ref_Kontak!H:H,1,FALSE),"FALSE")</f>
        <v>628999007703</v>
      </c>
      <c r="AH3565" t="str">
        <f t="shared" si="555"/>
        <v>METALDET1-LINE 8</v>
      </c>
      <c r="AI3565">
        <f>IF(I3565="violation",COUNTIF($AH$1:AH3565,AH3565),0)</f>
        <v>1436</v>
      </c>
      <c r="AJ3565" t="str">
        <f t="shared" si="556"/>
        <v>violation-METALDET1</v>
      </c>
      <c r="AK3565">
        <f>IF(I3565="violation",COUNTIF($AJ$1:AJ3565,AJ3565),FALSE)</f>
        <v>3080</v>
      </c>
      <c r="AL3565">
        <f t="shared" si="557"/>
        <v>0</v>
      </c>
      <c r="AM3565">
        <f t="shared" si="558"/>
        <v>3</v>
      </c>
      <c r="AN3565" t="str">
        <f t="shared" si="559"/>
        <v>ALERT! 3 Violation founded @METALDET1</v>
      </c>
    </row>
    <row r="3566" spans="1:40">
      <c r="A3566" t="s">
        <v>120</v>
      </c>
      <c r="B3566" t="s">
        <v>121</v>
      </c>
      <c r="C3566" t="s">
        <v>1774</v>
      </c>
      <c r="D3566" t="s">
        <v>589</v>
      </c>
      <c r="E3566">
        <v>1</v>
      </c>
      <c r="G3566" t="s">
        <v>130</v>
      </c>
      <c r="I3566" t="s">
        <v>125</v>
      </c>
      <c r="Z3566" t="str">
        <f>IFERROR(MID(AA3566,FIND("-",H3566,1)+1,20),_xlfn.IFNA(VLOOKUP(F3566&amp;"-"&amp;AA3566,Ref_Kontak!$A:$E,4,FALSE),Ref_Kontak!$H$2))</f>
        <v>628999007703</v>
      </c>
      <c r="AA3566" t="str">
        <f t="shared" si="550"/>
        <v/>
      </c>
      <c r="AB3566" t="str">
        <f t="shared" si="551"/>
        <v/>
      </c>
      <c r="AC3566" t="str">
        <f t="shared" si="552"/>
        <v>628999007703</v>
      </c>
      <c r="AD3566" t="str">
        <f t="shared" si="553"/>
        <v>Halo+,+Visual+AI+5S+mendeteksi+Violation%3A+METALDET1-LINE+13</v>
      </c>
      <c r="AE3566" t="str">
        <f t="shared" si="554"/>
        <v>https://web.whatsapp.com/send/?phone=628999007703&amp;text=Halo+,+Visual+AI+5S+mendeteksi+Violation%3A+METALDET1-LINE+13&amp;type=phone_number&amp;app_absent=0</v>
      </c>
      <c r="AF3566" t="b">
        <f>IF(ISNA(VLOOKUP(D3566&amp;"-"&amp;AB3566, Ref_Kontak!$A:$E, 4, FALSE)), FALSE, TRUE)</f>
        <v>0</v>
      </c>
      <c r="AG3566" t="str">
        <f>_xlfn.IFNA(VLOOKUP(Z3566,Ref_Kontak!H:H,1,FALSE),"FALSE")</f>
        <v>628999007703</v>
      </c>
      <c r="AH3566" t="str">
        <f t="shared" si="555"/>
        <v>METALDET1-LINE 13</v>
      </c>
      <c r="AI3566">
        <f>IF(I3566="violation",COUNTIF($AH$1:AH3566,AH3566),0)</f>
        <v>1247</v>
      </c>
      <c r="AJ3566" t="str">
        <f t="shared" si="556"/>
        <v>violation-METALDET1</v>
      </c>
      <c r="AK3566">
        <f>IF(I3566="violation",COUNTIF($AJ$1:AJ3566,AJ3566),FALSE)</f>
        <v>3081</v>
      </c>
      <c r="AL3566">
        <f t="shared" si="557"/>
        <v>0</v>
      </c>
      <c r="AM3566">
        <f t="shared" si="558"/>
        <v>3</v>
      </c>
      <c r="AN3566" t="str">
        <f t="shared" si="559"/>
        <v>ALERT! 3 Violation founded @METALDET1</v>
      </c>
    </row>
    <row r="3567" spans="1:40">
      <c r="A3567" t="s">
        <v>120</v>
      </c>
      <c r="B3567" t="s">
        <v>121</v>
      </c>
      <c r="C3567" t="s">
        <v>1775</v>
      </c>
      <c r="D3567" t="s">
        <v>589</v>
      </c>
      <c r="E3567">
        <v>1</v>
      </c>
      <c r="G3567" t="s">
        <v>130</v>
      </c>
      <c r="I3567" t="s">
        <v>125</v>
      </c>
      <c r="Z3567" t="str">
        <f>IFERROR(MID(AA3567,FIND("-",H3567,1)+1,20),_xlfn.IFNA(VLOOKUP(F3567&amp;"-"&amp;AA3567,Ref_Kontak!$A:$E,4,FALSE),Ref_Kontak!$H$2))</f>
        <v>628999007703</v>
      </c>
      <c r="AA3567" t="str">
        <f t="shared" si="550"/>
        <v/>
      </c>
      <c r="AB3567" t="str">
        <f t="shared" si="551"/>
        <v/>
      </c>
      <c r="AC3567" t="str">
        <f t="shared" si="552"/>
        <v>628999007703</v>
      </c>
      <c r="AD3567" t="str">
        <f t="shared" si="553"/>
        <v>Halo+,+Visual+AI+5S+mendeteksi+Violation%3A+METALDET1-LINE+13</v>
      </c>
      <c r="AE3567" t="str">
        <f t="shared" si="554"/>
        <v>https://web.whatsapp.com/send/?phone=628999007703&amp;text=Halo+,+Visual+AI+5S+mendeteksi+Violation%3A+METALDET1-LINE+13&amp;type=phone_number&amp;app_absent=0</v>
      </c>
      <c r="AF3567" t="b">
        <f>IF(ISNA(VLOOKUP(D3567&amp;"-"&amp;AB3567, Ref_Kontak!$A:$E, 4, FALSE)), FALSE, TRUE)</f>
        <v>0</v>
      </c>
      <c r="AG3567" t="str">
        <f>_xlfn.IFNA(VLOOKUP(Z3567,Ref_Kontak!H:H,1,FALSE),"FALSE")</f>
        <v>628999007703</v>
      </c>
      <c r="AH3567" t="str">
        <f t="shared" si="555"/>
        <v>METALDET1-LINE 13</v>
      </c>
      <c r="AI3567">
        <f>IF(I3567="violation",COUNTIF($AH$1:AH3567,AH3567),0)</f>
        <v>1248</v>
      </c>
      <c r="AJ3567" t="str">
        <f t="shared" si="556"/>
        <v>violation-METALDET1</v>
      </c>
      <c r="AK3567">
        <f>IF(I3567="violation",COUNTIF($AJ$1:AJ3567,AJ3567),FALSE)</f>
        <v>3082</v>
      </c>
      <c r="AL3567">
        <f t="shared" si="557"/>
        <v>0</v>
      </c>
      <c r="AM3567">
        <f t="shared" si="558"/>
        <v>3</v>
      </c>
      <c r="AN3567" t="str">
        <f t="shared" si="559"/>
        <v>ALERT! 3 Violation founded @METALDET1</v>
      </c>
    </row>
    <row r="3568" spans="1:40">
      <c r="A3568" t="s">
        <v>120</v>
      </c>
      <c r="B3568" t="s">
        <v>121</v>
      </c>
      <c r="C3568" t="s">
        <v>1775</v>
      </c>
      <c r="D3568" t="s">
        <v>129</v>
      </c>
      <c r="E3568">
        <v>1</v>
      </c>
      <c r="G3568" t="s">
        <v>130</v>
      </c>
      <c r="I3568" t="s">
        <v>125</v>
      </c>
      <c r="Z3568" t="str">
        <f>IFERROR(MID(AA3568,FIND("-",H3568,1)+1,20),_xlfn.IFNA(VLOOKUP(F3568&amp;"-"&amp;AA3568,Ref_Kontak!$A:$E,4,FALSE),Ref_Kontak!$H$2))</f>
        <v>628999007703</v>
      </c>
      <c r="AA3568" t="str">
        <f t="shared" si="550"/>
        <v/>
      </c>
      <c r="AB3568" t="str">
        <f t="shared" si="551"/>
        <v/>
      </c>
      <c r="AC3568" t="str">
        <f t="shared" si="552"/>
        <v>628999007703</v>
      </c>
      <c r="AD3568" t="str">
        <f t="shared" si="553"/>
        <v>Halo+,+Visual+AI+5S+mendeteksi+Violation%3A+METALDET1-LINE+8</v>
      </c>
      <c r="AE3568" t="str">
        <f t="shared" si="554"/>
        <v>https://web.whatsapp.com/send/?phone=628999007703&amp;text=Halo+,+Visual+AI+5S+mendeteksi+Violation%3A+METALDET1-LINE+8&amp;type=phone_number&amp;app_absent=0</v>
      </c>
      <c r="AF3568" t="b">
        <f>IF(ISNA(VLOOKUP(D3568&amp;"-"&amp;AB3568, Ref_Kontak!$A:$E, 4, FALSE)), FALSE, TRUE)</f>
        <v>0</v>
      </c>
      <c r="AG3568" t="str">
        <f>_xlfn.IFNA(VLOOKUP(Z3568,Ref_Kontak!H:H,1,FALSE),"FALSE")</f>
        <v>628999007703</v>
      </c>
      <c r="AH3568" t="str">
        <f t="shared" si="555"/>
        <v>METALDET1-LINE 8</v>
      </c>
      <c r="AI3568">
        <f>IF(I3568="violation",COUNTIF($AH$1:AH3568,AH3568),0)</f>
        <v>1437</v>
      </c>
      <c r="AJ3568" t="str">
        <f t="shared" si="556"/>
        <v>violation-METALDET1</v>
      </c>
      <c r="AK3568">
        <f>IF(I3568="violation",COUNTIF($AJ$1:AJ3568,AJ3568),FALSE)</f>
        <v>3083</v>
      </c>
      <c r="AL3568">
        <f t="shared" si="557"/>
        <v>0</v>
      </c>
      <c r="AM3568">
        <f t="shared" si="558"/>
        <v>3</v>
      </c>
      <c r="AN3568" t="str">
        <f t="shared" si="559"/>
        <v>ALERT! 3 Violation founded @METALDET1</v>
      </c>
    </row>
    <row r="3569" spans="1:40">
      <c r="A3569" t="s">
        <v>120</v>
      </c>
      <c r="B3569" t="s">
        <v>121</v>
      </c>
      <c r="C3569" t="s">
        <v>1775</v>
      </c>
      <c r="D3569" t="s">
        <v>589</v>
      </c>
      <c r="E3569">
        <v>1</v>
      </c>
      <c r="G3569" t="s">
        <v>130</v>
      </c>
      <c r="I3569" t="s">
        <v>125</v>
      </c>
      <c r="Z3569" t="str">
        <f>IFERROR(MID(AA3569,FIND("-",H3569,1)+1,20),_xlfn.IFNA(VLOOKUP(F3569&amp;"-"&amp;AA3569,Ref_Kontak!$A:$E,4,FALSE),Ref_Kontak!$H$2))</f>
        <v>628999007703</v>
      </c>
      <c r="AA3569" t="str">
        <f t="shared" si="550"/>
        <v/>
      </c>
      <c r="AB3569" t="str">
        <f t="shared" si="551"/>
        <v/>
      </c>
      <c r="AC3569" t="str">
        <f t="shared" si="552"/>
        <v>628999007703</v>
      </c>
      <c r="AD3569" t="str">
        <f t="shared" si="553"/>
        <v>Halo+,+Visual+AI+5S+mendeteksi+Violation%3A+METALDET1-LINE+13</v>
      </c>
      <c r="AE3569" t="str">
        <f t="shared" si="554"/>
        <v>https://web.whatsapp.com/send/?phone=628999007703&amp;text=Halo+,+Visual+AI+5S+mendeteksi+Violation%3A+METALDET1-LINE+13&amp;type=phone_number&amp;app_absent=0</v>
      </c>
      <c r="AF3569" t="b">
        <f>IF(ISNA(VLOOKUP(D3569&amp;"-"&amp;AB3569, Ref_Kontak!$A:$E, 4, FALSE)), FALSE, TRUE)</f>
        <v>0</v>
      </c>
      <c r="AG3569" t="str">
        <f>_xlfn.IFNA(VLOOKUP(Z3569,Ref_Kontak!H:H,1,FALSE),"FALSE")</f>
        <v>628999007703</v>
      </c>
      <c r="AH3569" t="str">
        <f t="shared" si="555"/>
        <v>METALDET1-LINE 13</v>
      </c>
      <c r="AI3569">
        <f>IF(I3569="violation",COUNTIF($AH$1:AH3569,AH3569),0)</f>
        <v>1249</v>
      </c>
      <c r="AJ3569" t="str">
        <f t="shared" si="556"/>
        <v>violation-METALDET1</v>
      </c>
      <c r="AK3569">
        <f>IF(I3569="violation",COUNTIF($AJ$1:AJ3569,AJ3569),FALSE)</f>
        <v>3084</v>
      </c>
      <c r="AL3569">
        <f t="shared" si="557"/>
        <v>0</v>
      </c>
      <c r="AM3569">
        <f t="shared" si="558"/>
        <v>3</v>
      </c>
      <c r="AN3569" t="str">
        <f t="shared" si="559"/>
        <v>ALERT! 3 Violation founded @METALDET1</v>
      </c>
    </row>
    <row r="3570" spans="1:40">
      <c r="A3570" t="s">
        <v>120</v>
      </c>
      <c r="B3570" t="s">
        <v>121</v>
      </c>
      <c r="C3570" t="s">
        <v>1776</v>
      </c>
      <c r="D3570" t="s">
        <v>129</v>
      </c>
      <c r="E3570">
        <v>1</v>
      </c>
      <c r="G3570" t="s">
        <v>130</v>
      </c>
      <c r="I3570" t="s">
        <v>125</v>
      </c>
      <c r="Z3570" t="str">
        <f>IFERROR(MID(AA3570,FIND("-",H3570,1)+1,20),_xlfn.IFNA(VLOOKUP(F3570&amp;"-"&amp;AA3570,Ref_Kontak!$A:$E,4,FALSE),Ref_Kontak!$H$2))</f>
        <v>628999007703</v>
      </c>
      <c r="AA3570" t="str">
        <f t="shared" si="550"/>
        <v/>
      </c>
      <c r="AB3570" t="str">
        <f t="shared" si="551"/>
        <v/>
      </c>
      <c r="AC3570" t="str">
        <f t="shared" si="552"/>
        <v>628999007703</v>
      </c>
      <c r="AD3570" t="str">
        <f t="shared" si="553"/>
        <v>Halo+,+Visual+AI+5S+mendeteksi+Violation%3A+METALDET1-LINE+8</v>
      </c>
      <c r="AE3570" t="str">
        <f t="shared" si="554"/>
        <v>https://web.whatsapp.com/send/?phone=628999007703&amp;text=Halo+,+Visual+AI+5S+mendeteksi+Violation%3A+METALDET1-LINE+8&amp;type=phone_number&amp;app_absent=0</v>
      </c>
      <c r="AF3570" t="b">
        <f>IF(ISNA(VLOOKUP(D3570&amp;"-"&amp;AB3570, Ref_Kontak!$A:$E, 4, FALSE)), FALSE, TRUE)</f>
        <v>0</v>
      </c>
      <c r="AG3570" t="str">
        <f>_xlfn.IFNA(VLOOKUP(Z3570,Ref_Kontak!H:H,1,FALSE),"FALSE")</f>
        <v>628999007703</v>
      </c>
      <c r="AH3570" t="str">
        <f t="shared" si="555"/>
        <v>METALDET1-LINE 8</v>
      </c>
      <c r="AI3570">
        <f>IF(I3570="violation",COUNTIF($AH$1:AH3570,AH3570),0)</f>
        <v>1438</v>
      </c>
      <c r="AJ3570" t="str">
        <f t="shared" si="556"/>
        <v>violation-METALDET1</v>
      </c>
      <c r="AK3570">
        <f>IF(I3570="violation",COUNTIF($AJ$1:AJ3570,AJ3570),FALSE)</f>
        <v>3085</v>
      </c>
      <c r="AL3570">
        <f t="shared" si="557"/>
        <v>0</v>
      </c>
      <c r="AM3570">
        <f t="shared" si="558"/>
        <v>3</v>
      </c>
      <c r="AN3570" t="str">
        <f t="shared" si="559"/>
        <v>ALERT! 3 Violation founded @METALDET1</v>
      </c>
    </row>
    <row r="3571" spans="1:40">
      <c r="A3571" t="s">
        <v>120</v>
      </c>
      <c r="B3571" t="s">
        <v>121</v>
      </c>
      <c r="C3571" t="s">
        <v>1777</v>
      </c>
      <c r="D3571" t="s">
        <v>589</v>
      </c>
      <c r="E3571">
        <v>1</v>
      </c>
      <c r="G3571" t="s">
        <v>130</v>
      </c>
      <c r="I3571" t="s">
        <v>125</v>
      </c>
      <c r="Z3571" t="str">
        <f>IFERROR(MID(AA3571,FIND("-",H3571,1)+1,20),_xlfn.IFNA(VLOOKUP(F3571&amp;"-"&amp;AA3571,Ref_Kontak!$A:$E,4,FALSE),Ref_Kontak!$H$2))</f>
        <v>628999007703</v>
      </c>
      <c r="AA3571" t="str">
        <f t="shared" si="550"/>
        <v/>
      </c>
      <c r="AB3571" t="str">
        <f t="shared" si="551"/>
        <v/>
      </c>
      <c r="AC3571" t="str">
        <f t="shared" si="552"/>
        <v>628999007703</v>
      </c>
      <c r="AD3571" t="str">
        <f t="shared" si="553"/>
        <v>Halo+,+Visual+AI+5S+mendeteksi+Violation%3A+METALDET1-LINE+13</v>
      </c>
      <c r="AE3571" t="str">
        <f t="shared" si="554"/>
        <v>https://web.whatsapp.com/send/?phone=628999007703&amp;text=Halo+,+Visual+AI+5S+mendeteksi+Violation%3A+METALDET1-LINE+13&amp;type=phone_number&amp;app_absent=0</v>
      </c>
      <c r="AF3571" t="b">
        <f>IF(ISNA(VLOOKUP(D3571&amp;"-"&amp;AB3571, Ref_Kontak!$A:$E, 4, FALSE)), FALSE, TRUE)</f>
        <v>0</v>
      </c>
      <c r="AG3571" t="str">
        <f>_xlfn.IFNA(VLOOKUP(Z3571,Ref_Kontak!H:H,1,FALSE),"FALSE")</f>
        <v>628999007703</v>
      </c>
      <c r="AH3571" t="str">
        <f t="shared" si="555"/>
        <v>METALDET1-LINE 13</v>
      </c>
      <c r="AI3571">
        <f>IF(I3571="violation",COUNTIF($AH$1:AH3571,AH3571),0)</f>
        <v>1250</v>
      </c>
      <c r="AJ3571" t="str">
        <f t="shared" si="556"/>
        <v>violation-METALDET1</v>
      </c>
      <c r="AK3571">
        <f>IF(I3571="violation",COUNTIF($AJ$1:AJ3571,AJ3571),FALSE)</f>
        <v>3086</v>
      </c>
      <c r="AL3571">
        <f t="shared" si="557"/>
        <v>0</v>
      </c>
      <c r="AM3571">
        <f t="shared" si="558"/>
        <v>3</v>
      </c>
      <c r="AN3571" t="str">
        <f t="shared" si="559"/>
        <v>ALERT! 3 Violation founded @METALDET1</v>
      </c>
    </row>
    <row r="3572" spans="1:40">
      <c r="A3572" t="s">
        <v>120</v>
      </c>
      <c r="B3572" t="s">
        <v>121</v>
      </c>
      <c r="C3572" t="s">
        <v>1777</v>
      </c>
      <c r="D3572" t="s">
        <v>129</v>
      </c>
      <c r="E3572">
        <v>1</v>
      </c>
      <c r="G3572" t="s">
        <v>130</v>
      </c>
      <c r="I3572" t="s">
        <v>125</v>
      </c>
      <c r="Z3572" t="str">
        <f>IFERROR(MID(AA3572,FIND("-",H3572,1)+1,20),_xlfn.IFNA(VLOOKUP(F3572&amp;"-"&amp;AA3572,Ref_Kontak!$A:$E,4,FALSE),Ref_Kontak!$H$2))</f>
        <v>628999007703</v>
      </c>
      <c r="AA3572" t="str">
        <f t="shared" si="550"/>
        <v/>
      </c>
      <c r="AB3572" t="str">
        <f t="shared" si="551"/>
        <v/>
      </c>
      <c r="AC3572" t="str">
        <f t="shared" si="552"/>
        <v>628999007703</v>
      </c>
      <c r="AD3572" t="str">
        <f t="shared" si="553"/>
        <v>Halo+,+Visual+AI+5S+mendeteksi+Violation%3A+METALDET1-LINE+8</v>
      </c>
      <c r="AE3572" t="str">
        <f t="shared" si="554"/>
        <v>https://web.whatsapp.com/send/?phone=628999007703&amp;text=Halo+,+Visual+AI+5S+mendeteksi+Violation%3A+METALDET1-LINE+8&amp;type=phone_number&amp;app_absent=0</v>
      </c>
      <c r="AF3572" t="b">
        <f>IF(ISNA(VLOOKUP(D3572&amp;"-"&amp;AB3572, Ref_Kontak!$A:$E, 4, FALSE)), FALSE, TRUE)</f>
        <v>0</v>
      </c>
      <c r="AG3572" t="str">
        <f>_xlfn.IFNA(VLOOKUP(Z3572,Ref_Kontak!H:H,1,FALSE),"FALSE")</f>
        <v>628999007703</v>
      </c>
      <c r="AH3572" t="str">
        <f t="shared" si="555"/>
        <v>METALDET1-LINE 8</v>
      </c>
      <c r="AI3572">
        <f>IF(I3572="violation",COUNTIF($AH$1:AH3572,AH3572),0)</f>
        <v>1439</v>
      </c>
      <c r="AJ3572" t="str">
        <f t="shared" si="556"/>
        <v>violation-METALDET1</v>
      </c>
      <c r="AK3572">
        <f>IF(I3572="violation",COUNTIF($AJ$1:AJ3572,AJ3572),FALSE)</f>
        <v>3087</v>
      </c>
      <c r="AL3572">
        <f t="shared" si="557"/>
        <v>0</v>
      </c>
      <c r="AM3572">
        <f t="shared" si="558"/>
        <v>3</v>
      </c>
      <c r="AN3572" t="str">
        <f t="shared" si="559"/>
        <v>ALERT! 3 Violation founded @METALDET1</v>
      </c>
    </row>
    <row r="3573" spans="1:40">
      <c r="A3573" t="s">
        <v>120</v>
      </c>
      <c r="B3573" t="s">
        <v>121</v>
      </c>
      <c r="C3573" t="s">
        <v>1777</v>
      </c>
      <c r="D3573" t="s">
        <v>589</v>
      </c>
      <c r="E3573">
        <v>1</v>
      </c>
      <c r="G3573" t="s">
        <v>130</v>
      </c>
      <c r="I3573" t="s">
        <v>125</v>
      </c>
      <c r="Z3573" t="str">
        <f>IFERROR(MID(AA3573,FIND("-",H3573,1)+1,20),_xlfn.IFNA(VLOOKUP(F3573&amp;"-"&amp;AA3573,Ref_Kontak!$A:$E,4,FALSE),Ref_Kontak!$H$2))</f>
        <v>628999007703</v>
      </c>
      <c r="AA3573" t="str">
        <f t="shared" si="550"/>
        <v/>
      </c>
      <c r="AB3573" t="str">
        <f t="shared" si="551"/>
        <v/>
      </c>
      <c r="AC3573" t="str">
        <f t="shared" si="552"/>
        <v>628999007703</v>
      </c>
      <c r="AD3573" t="str">
        <f t="shared" si="553"/>
        <v>Halo+,+Visual+AI+5S+mendeteksi+Violation%3A+METALDET1-LINE+13</v>
      </c>
      <c r="AE3573" t="str">
        <f t="shared" si="554"/>
        <v>https://web.whatsapp.com/send/?phone=628999007703&amp;text=Halo+,+Visual+AI+5S+mendeteksi+Violation%3A+METALDET1-LINE+13&amp;type=phone_number&amp;app_absent=0</v>
      </c>
      <c r="AF3573" t="b">
        <f>IF(ISNA(VLOOKUP(D3573&amp;"-"&amp;AB3573, Ref_Kontak!$A:$E, 4, FALSE)), FALSE, TRUE)</f>
        <v>0</v>
      </c>
      <c r="AG3573" t="str">
        <f>_xlfn.IFNA(VLOOKUP(Z3573,Ref_Kontak!H:H,1,FALSE),"FALSE")</f>
        <v>628999007703</v>
      </c>
      <c r="AH3573" t="str">
        <f t="shared" si="555"/>
        <v>METALDET1-LINE 13</v>
      </c>
      <c r="AI3573">
        <f>IF(I3573="violation",COUNTIF($AH$1:AH3573,AH3573),0)</f>
        <v>1251</v>
      </c>
      <c r="AJ3573" t="str">
        <f t="shared" si="556"/>
        <v>violation-METALDET1</v>
      </c>
      <c r="AK3573">
        <f>IF(I3573="violation",COUNTIF($AJ$1:AJ3573,AJ3573),FALSE)</f>
        <v>3088</v>
      </c>
      <c r="AL3573">
        <f t="shared" si="557"/>
        <v>0</v>
      </c>
      <c r="AM3573">
        <f t="shared" si="558"/>
        <v>3</v>
      </c>
      <c r="AN3573" t="str">
        <f t="shared" si="559"/>
        <v>ALERT! 3 Violation founded @METALDET1</v>
      </c>
    </row>
    <row r="3574" spans="1:40">
      <c r="A3574" t="s">
        <v>120</v>
      </c>
      <c r="B3574" t="s">
        <v>121</v>
      </c>
      <c r="C3574" t="s">
        <v>1778</v>
      </c>
      <c r="D3574" t="s">
        <v>129</v>
      </c>
      <c r="E3574">
        <v>1</v>
      </c>
      <c r="G3574" t="s">
        <v>130</v>
      </c>
      <c r="I3574" t="s">
        <v>125</v>
      </c>
      <c r="Z3574" t="str">
        <f>IFERROR(MID(AA3574,FIND("-",H3574,1)+1,20),_xlfn.IFNA(VLOOKUP(F3574&amp;"-"&amp;AA3574,Ref_Kontak!$A:$E,4,FALSE),Ref_Kontak!$H$2))</f>
        <v>628999007703</v>
      </c>
      <c r="AA3574" t="str">
        <f t="shared" si="550"/>
        <v/>
      </c>
      <c r="AB3574" t="str">
        <f t="shared" si="551"/>
        <v/>
      </c>
      <c r="AC3574" t="str">
        <f t="shared" si="552"/>
        <v>628999007703</v>
      </c>
      <c r="AD3574" t="str">
        <f t="shared" si="553"/>
        <v>Halo+,+Visual+AI+5S+mendeteksi+Violation%3A+METALDET1-LINE+8</v>
      </c>
      <c r="AE3574" t="str">
        <f t="shared" si="554"/>
        <v>https://web.whatsapp.com/send/?phone=628999007703&amp;text=Halo+,+Visual+AI+5S+mendeteksi+Violation%3A+METALDET1-LINE+8&amp;type=phone_number&amp;app_absent=0</v>
      </c>
      <c r="AF3574" t="b">
        <f>IF(ISNA(VLOOKUP(D3574&amp;"-"&amp;AB3574, Ref_Kontak!$A:$E, 4, FALSE)), FALSE, TRUE)</f>
        <v>0</v>
      </c>
      <c r="AG3574" t="str">
        <f>_xlfn.IFNA(VLOOKUP(Z3574,Ref_Kontak!H:H,1,FALSE),"FALSE")</f>
        <v>628999007703</v>
      </c>
      <c r="AH3574" t="str">
        <f t="shared" si="555"/>
        <v>METALDET1-LINE 8</v>
      </c>
      <c r="AI3574">
        <f>IF(I3574="violation",COUNTIF($AH$1:AH3574,AH3574),0)</f>
        <v>1440</v>
      </c>
      <c r="AJ3574" t="str">
        <f t="shared" si="556"/>
        <v>violation-METALDET1</v>
      </c>
      <c r="AK3574">
        <f>IF(I3574="violation",COUNTIF($AJ$1:AJ3574,AJ3574),FALSE)</f>
        <v>3089</v>
      </c>
      <c r="AL3574">
        <f t="shared" si="557"/>
        <v>0</v>
      </c>
      <c r="AM3574">
        <f t="shared" si="558"/>
        <v>3</v>
      </c>
      <c r="AN3574" t="str">
        <f t="shared" si="559"/>
        <v>ALERT! 3 Violation founded @METALDET1</v>
      </c>
    </row>
    <row r="3575" spans="1:40">
      <c r="A3575" t="s">
        <v>120</v>
      </c>
      <c r="B3575" t="s">
        <v>121</v>
      </c>
      <c r="C3575" t="s">
        <v>1778</v>
      </c>
      <c r="D3575" t="s">
        <v>589</v>
      </c>
      <c r="E3575">
        <v>1</v>
      </c>
      <c r="G3575" t="s">
        <v>130</v>
      </c>
      <c r="I3575" t="s">
        <v>125</v>
      </c>
      <c r="Z3575" t="str">
        <f>IFERROR(MID(AA3575,FIND("-",H3575,1)+1,20),_xlfn.IFNA(VLOOKUP(F3575&amp;"-"&amp;AA3575,Ref_Kontak!$A:$E,4,FALSE),Ref_Kontak!$H$2))</f>
        <v>628999007703</v>
      </c>
      <c r="AA3575" t="str">
        <f t="shared" si="550"/>
        <v/>
      </c>
      <c r="AB3575" t="str">
        <f t="shared" si="551"/>
        <v/>
      </c>
      <c r="AC3575" t="str">
        <f t="shared" si="552"/>
        <v>628999007703</v>
      </c>
      <c r="AD3575" t="str">
        <f t="shared" si="553"/>
        <v>Halo+,+Visual+AI+5S+mendeteksi+Violation%3A+METALDET1-LINE+13</v>
      </c>
      <c r="AE3575" t="str">
        <f t="shared" si="554"/>
        <v>https://web.whatsapp.com/send/?phone=628999007703&amp;text=Halo+,+Visual+AI+5S+mendeteksi+Violation%3A+METALDET1-LINE+13&amp;type=phone_number&amp;app_absent=0</v>
      </c>
      <c r="AF3575" t="b">
        <f>IF(ISNA(VLOOKUP(D3575&amp;"-"&amp;AB3575, Ref_Kontak!$A:$E, 4, FALSE)), FALSE, TRUE)</f>
        <v>0</v>
      </c>
      <c r="AG3575" t="str">
        <f>_xlfn.IFNA(VLOOKUP(Z3575,Ref_Kontak!H:H,1,FALSE),"FALSE")</f>
        <v>628999007703</v>
      </c>
      <c r="AH3575" t="str">
        <f t="shared" si="555"/>
        <v>METALDET1-LINE 13</v>
      </c>
      <c r="AI3575">
        <f>IF(I3575="violation",COUNTIF($AH$1:AH3575,AH3575),0)</f>
        <v>1252</v>
      </c>
      <c r="AJ3575" t="str">
        <f t="shared" si="556"/>
        <v>violation-METALDET1</v>
      </c>
      <c r="AK3575">
        <f>IF(I3575="violation",COUNTIF($AJ$1:AJ3575,AJ3575),FALSE)</f>
        <v>3090</v>
      </c>
      <c r="AL3575">
        <f t="shared" si="557"/>
        <v>0</v>
      </c>
      <c r="AM3575">
        <f t="shared" si="558"/>
        <v>3</v>
      </c>
      <c r="AN3575" t="str">
        <f t="shared" si="559"/>
        <v>ALERT! 3 Violation founded @METALDET1</v>
      </c>
    </row>
    <row r="3576" spans="1:40">
      <c r="A3576" t="s">
        <v>120</v>
      </c>
      <c r="B3576" t="s">
        <v>121</v>
      </c>
      <c r="C3576" t="s">
        <v>1779</v>
      </c>
      <c r="D3576" t="s">
        <v>129</v>
      </c>
      <c r="E3576">
        <v>1</v>
      </c>
      <c r="G3576" t="s">
        <v>130</v>
      </c>
      <c r="I3576" t="s">
        <v>125</v>
      </c>
      <c r="Z3576" t="str">
        <f>IFERROR(MID(AA3576,FIND("-",H3576,1)+1,20),_xlfn.IFNA(VLOOKUP(F3576&amp;"-"&amp;AA3576,Ref_Kontak!$A:$E,4,FALSE),Ref_Kontak!$H$2))</f>
        <v>628999007703</v>
      </c>
      <c r="AA3576" t="str">
        <f t="shared" si="550"/>
        <v/>
      </c>
      <c r="AB3576" t="str">
        <f t="shared" si="551"/>
        <v/>
      </c>
      <c r="AC3576" t="str">
        <f t="shared" si="552"/>
        <v>628999007703</v>
      </c>
      <c r="AD3576" t="str">
        <f t="shared" si="553"/>
        <v>Halo+,+Visual+AI+5S+mendeteksi+Violation%3A+METALDET1-LINE+8</v>
      </c>
      <c r="AE3576" t="str">
        <f t="shared" si="554"/>
        <v>https://web.whatsapp.com/send/?phone=628999007703&amp;text=Halo+,+Visual+AI+5S+mendeteksi+Violation%3A+METALDET1-LINE+8&amp;type=phone_number&amp;app_absent=0</v>
      </c>
      <c r="AF3576" t="b">
        <f>IF(ISNA(VLOOKUP(D3576&amp;"-"&amp;AB3576, Ref_Kontak!$A:$E, 4, FALSE)), FALSE, TRUE)</f>
        <v>0</v>
      </c>
      <c r="AG3576" t="str">
        <f>_xlfn.IFNA(VLOOKUP(Z3576,Ref_Kontak!H:H,1,FALSE),"FALSE")</f>
        <v>628999007703</v>
      </c>
      <c r="AH3576" t="str">
        <f t="shared" si="555"/>
        <v>METALDET1-LINE 8</v>
      </c>
      <c r="AI3576">
        <f>IF(I3576="violation",COUNTIF($AH$1:AH3576,AH3576),0)</f>
        <v>1441</v>
      </c>
      <c r="AJ3576" t="str">
        <f t="shared" si="556"/>
        <v>violation-METALDET1</v>
      </c>
      <c r="AK3576">
        <f>IF(I3576="violation",COUNTIF($AJ$1:AJ3576,AJ3576),FALSE)</f>
        <v>3091</v>
      </c>
      <c r="AL3576">
        <f t="shared" si="557"/>
        <v>0</v>
      </c>
      <c r="AM3576">
        <f t="shared" si="558"/>
        <v>3</v>
      </c>
      <c r="AN3576" t="str">
        <f t="shared" si="559"/>
        <v>ALERT! 3 Violation founded @METALDET1</v>
      </c>
    </row>
    <row r="3577" spans="1:40">
      <c r="A3577" t="s">
        <v>120</v>
      </c>
      <c r="B3577" t="s">
        <v>121</v>
      </c>
      <c r="C3577" t="s">
        <v>1780</v>
      </c>
      <c r="D3577" t="s">
        <v>589</v>
      </c>
      <c r="E3577">
        <v>1</v>
      </c>
      <c r="G3577" t="s">
        <v>130</v>
      </c>
      <c r="I3577" t="s">
        <v>125</v>
      </c>
      <c r="Z3577" t="str">
        <f>IFERROR(MID(AA3577,FIND("-",H3577,1)+1,20),_xlfn.IFNA(VLOOKUP(F3577&amp;"-"&amp;AA3577,Ref_Kontak!$A:$E,4,FALSE),Ref_Kontak!$H$2))</f>
        <v>628999007703</v>
      </c>
      <c r="AA3577" t="str">
        <f t="shared" si="550"/>
        <v/>
      </c>
      <c r="AB3577" t="str">
        <f t="shared" si="551"/>
        <v/>
      </c>
      <c r="AC3577" t="str">
        <f t="shared" si="552"/>
        <v>628999007703</v>
      </c>
      <c r="AD3577" t="str">
        <f t="shared" si="553"/>
        <v>Halo+,+Visual+AI+5S+mendeteksi+Violation%3A+METALDET1-LINE+13</v>
      </c>
      <c r="AE3577" t="str">
        <f t="shared" si="554"/>
        <v>https://web.whatsapp.com/send/?phone=628999007703&amp;text=Halo+,+Visual+AI+5S+mendeteksi+Violation%3A+METALDET1-LINE+13&amp;type=phone_number&amp;app_absent=0</v>
      </c>
      <c r="AF3577" t="b">
        <f>IF(ISNA(VLOOKUP(D3577&amp;"-"&amp;AB3577, Ref_Kontak!$A:$E, 4, FALSE)), FALSE, TRUE)</f>
        <v>0</v>
      </c>
      <c r="AG3577" t="str">
        <f>_xlfn.IFNA(VLOOKUP(Z3577,Ref_Kontak!H:H,1,FALSE),"FALSE")</f>
        <v>628999007703</v>
      </c>
      <c r="AH3577" t="str">
        <f t="shared" si="555"/>
        <v>METALDET1-LINE 13</v>
      </c>
      <c r="AI3577">
        <f>IF(I3577="violation",COUNTIF($AH$1:AH3577,AH3577),0)</f>
        <v>1253</v>
      </c>
      <c r="AJ3577" t="str">
        <f t="shared" si="556"/>
        <v>violation-METALDET1</v>
      </c>
      <c r="AK3577">
        <f>IF(I3577="violation",COUNTIF($AJ$1:AJ3577,AJ3577),FALSE)</f>
        <v>3092</v>
      </c>
      <c r="AL3577">
        <f t="shared" si="557"/>
        <v>0</v>
      </c>
      <c r="AM3577">
        <f t="shared" si="558"/>
        <v>3</v>
      </c>
      <c r="AN3577" t="str">
        <f t="shared" si="559"/>
        <v>ALERT! 3 Violation founded @METALDET1</v>
      </c>
    </row>
    <row r="3578" spans="1:40">
      <c r="A3578" t="s">
        <v>120</v>
      </c>
      <c r="B3578" t="s">
        <v>121</v>
      </c>
      <c r="C3578" t="s">
        <v>1780</v>
      </c>
      <c r="D3578" t="s">
        <v>129</v>
      </c>
      <c r="E3578">
        <v>1</v>
      </c>
      <c r="G3578" t="s">
        <v>130</v>
      </c>
      <c r="I3578" t="s">
        <v>125</v>
      </c>
      <c r="Z3578" t="str">
        <f>IFERROR(MID(AA3578,FIND("-",H3578,1)+1,20),_xlfn.IFNA(VLOOKUP(F3578&amp;"-"&amp;AA3578,Ref_Kontak!$A:$E,4,FALSE),Ref_Kontak!$H$2))</f>
        <v>628999007703</v>
      </c>
      <c r="AA3578" t="str">
        <f t="shared" si="550"/>
        <v/>
      </c>
      <c r="AB3578" t="str">
        <f t="shared" si="551"/>
        <v/>
      </c>
      <c r="AC3578" t="str">
        <f t="shared" si="552"/>
        <v>628999007703</v>
      </c>
      <c r="AD3578" t="str">
        <f t="shared" si="553"/>
        <v>Halo+,+Visual+AI+5S+mendeteksi+Violation%3A+METALDET1-LINE+8</v>
      </c>
      <c r="AE3578" t="str">
        <f t="shared" si="554"/>
        <v>https://web.whatsapp.com/send/?phone=628999007703&amp;text=Halo+,+Visual+AI+5S+mendeteksi+Violation%3A+METALDET1-LINE+8&amp;type=phone_number&amp;app_absent=0</v>
      </c>
      <c r="AF3578" t="b">
        <f>IF(ISNA(VLOOKUP(D3578&amp;"-"&amp;AB3578, Ref_Kontak!$A:$E, 4, FALSE)), FALSE, TRUE)</f>
        <v>0</v>
      </c>
      <c r="AG3578" t="str">
        <f>_xlfn.IFNA(VLOOKUP(Z3578,Ref_Kontak!H:H,1,FALSE),"FALSE")</f>
        <v>628999007703</v>
      </c>
      <c r="AH3578" t="str">
        <f t="shared" si="555"/>
        <v>METALDET1-LINE 8</v>
      </c>
      <c r="AI3578">
        <f>IF(I3578="violation",COUNTIF($AH$1:AH3578,AH3578),0)</f>
        <v>1442</v>
      </c>
      <c r="AJ3578" t="str">
        <f t="shared" si="556"/>
        <v>violation-METALDET1</v>
      </c>
      <c r="AK3578">
        <f>IF(I3578="violation",COUNTIF($AJ$1:AJ3578,AJ3578),FALSE)</f>
        <v>3093</v>
      </c>
      <c r="AL3578">
        <f t="shared" si="557"/>
        <v>0</v>
      </c>
      <c r="AM3578">
        <f t="shared" si="558"/>
        <v>3</v>
      </c>
      <c r="AN3578" t="str">
        <f t="shared" si="559"/>
        <v>ALERT! 3 Violation founded @METALDET1</v>
      </c>
    </row>
    <row r="3579" spans="1:40">
      <c r="A3579" t="s">
        <v>120</v>
      </c>
      <c r="B3579" t="s">
        <v>121</v>
      </c>
      <c r="C3579" t="s">
        <v>1780</v>
      </c>
      <c r="D3579" t="s">
        <v>589</v>
      </c>
      <c r="E3579">
        <v>1</v>
      </c>
      <c r="G3579" t="s">
        <v>130</v>
      </c>
      <c r="I3579" t="s">
        <v>125</v>
      </c>
      <c r="Z3579" t="str">
        <f>IFERROR(MID(AA3579,FIND("-",H3579,1)+1,20),_xlfn.IFNA(VLOOKUP(F3579&amp;"-"&amp;AA3579,Ref_Kontak!$A:$E,4,FALSE),Ref_Kontak!$H$2))</f>
        <v>628999007703</v>
      </c>
      <c r="AA3579" t="str">
        <f t="shared" si="550"/>
        <v/>
      </c>
      <c r="AB3579" t="str">
        <f t="shared" si="551"/>
        <v/>
      </c>
      <c r="AC3579" t="str">
        <f t="shared" si="552"/>
        <v>628999007703</v>
      </c>
      <c r="AD3579" t="str">
        <f t="shared" si="553"/>
        <v>Halo+,+Visual+AI+5S+mendeteksi+Violation%3A+METALDET1-LINE+13</v>
      </c>
      <c r="AE3579" t="str">
        <f t="shared" si="554"/>
        <v>https://web.whatsapp.com/send/?phone=628999007703&amp;text=Halo+,+Visual+AI+5S+mendeteksi+Violation%3A+METALDET1-LINE+13&amp;type=phone_number&amp;app_absent=0</v>
      </c>
      <c r="AF3579" t="b">
        <f>IF(ISNA(VLOOKUP(D3579&amp;"-"&amp;AB3579, Ref_Kontak!$A:$E, 4, FALSE)), FALSE, TRUE)</f>
        <v>0</v>
      </c>
      <c r="AG3579" t="str">
        <f>_xlfn.IFNA(VLOOKUP(Z3579,Ref_Kontak!H:H,1,FALSE),"FALSE")</f>
        <v>628999007703</v>
      </c>
      <c r="AH3579" t="str">
        <f t="shared" si="555"/>
        <v>METALDET1-LINE 13</v>
      </c>
      <c r="AI3579">
        <f>IF(I3579="violation",COUNTIF($AH$1:AH3579,AH3579),0)</f>
        <v>1254</v>
      </c>
      <c r="AJ3579" t="str">
        <f t="shared" si="556"/>
        <v>violation-METALDET1</v>
      </c>
      <c r="AK3579">
        <f>IF(I3579="violation",COUNTIF($AJ$1:AJ3579,AJ3579),FALSE)</f>
        <v>3094</v>
      </c>
      <c r="AL3579">
        <f t="shared" si="557"/>
        <v>0</v>
      </c>
      <c r="AM3579">
        <f t="shared" si="558"/>
        <v>3</v>
      </c>
      <c r="AN3579" t="str">
        <f t="shared" si="559"/>
        <v>ALERT! 3 Violation founded @METALDET1</v>
      </c>
    </row>
    <row r="3580" spans="1:40">
      <c r="A3580" t="s">
        <v>120</v>
      </c>
      <c r="B3580" t="s">
        <v>121</v>
      </c>
      <c r="C3580" t="s">
        <v>1781</v>
      </c>
      <c r="D3580" t="s">
        <v>129</v>
      </c>
      <c r="E3580">
        <v>1</v>
      </c>
      <c r="G3580" t="s">
        <v>130</v>
      </c>
      <c r="I3580" t="s">
        <v>125</v>
      </c>
      <c r="Z3580" t="str">
        <f>IFERROR(MID(AA3580,FIND("-",H3580,1)+1,20),_xlfn.IFNA(VLOOKUP(F3580&amp;"-"&amp;AA3580,Ref_Kontak!$A:$E,4,FALSE),Ref_Kontak!$H$2))</f>
        <v>628999007703</v>
      </c>
      <c r="AA3580" t="str">
        <f t="shared" si="550"/>
        <v/>
      </c>
      <c r="AB3580" t="str">
        <f t="shared" si="551"/>
        <v/>
      </c>
      <c r="AC3580" t="str">
        <f t="shared" si="552"/>
        <v>628999007703</v>
      </c>
      <c r="AD3580" t="str">
        <f t="shared" si="553"/>
        <v>Halo+,+Visual+AI+5S+mendeteksi+Violation%3A+METALDET1-LINE+8</v>
      </c>
      <c r="AE3580" t="str">
        <f t="shared" si="554"/>
        <v>https://web.whatsapp.com/send/?phone=628999007703&amp;text=Halo+,+Visual+AI+5S+mendeteksi+Violation%3A+METALDET1-LINE+8&amp;type=phone_number&amp;app_absent=0</v>
      </c>
      <c r="AF3580" t="b">
        <f>IF(ISNA(VLOOKUP(D3580&amp;"-"&amp;AB3580, Ref_Kontak!$A:$E, 4, FALSE)), FALSE, TRUE)</f>
        <v>0</v>
      </c>
      <c r="AG3580" t="str">
        <f>_xlfn.IFNA(VLOOKUP(Z3580,Ref_Kontak!H:H,1,FALSE),"FALSE")</f>
        <v>628999007703</v>
      </c>
      <c r="AH3580" t="str">
        <f t="shared" si="555"/>
        <v>METALDET1-LINE 8</v>
      </c>
      <c r="AI3580">
        <f>IF(I3580="violation",COUNTIF($AH$1:AH3580,AH3580),0)</f>
        <v>1443</v>
      </c>
      <c r="AJ3580" t="str">
        <f t="shared" si="556"/>
        <v>violation-METALDET1</v>
      </c>
      <c r="AK3580">
        <f>IF(I3580="violation",COUNTIF($AJ$1:AJ3580,AJ3580),FALSE)</f>
        <v>3095</v>
      </c>
      <c r="AL3580">
        <f t="shared" si="557"/>
        <v>0</v>
      </c>
      <c r="AM3580">
        <f t="shared" si="558"/>
        <v>3</v>
      </c>
      <c r="AN3580" t="str">
        <f t="shared" si="559"/>
        <v>ALERT! 3 Violation founded @METALDET1</v>
      </c>
    </row>
    <row r="3581" spans="1:40">
      <c r="A3581" t="s">
        <v>120</v>
      </c>
      <c r="B3581" t="s">
        <v>121</v>
      </c>
      <c r="C3581" t="s">
        <v>1782</v>
      </c>
      <c r="D3581" t="s">
        <v>589</v>
      </c>
      <c r="E3581">
        <v>1</v>
      </c>
      <c r="G3581" t="s">
        <v>130</v>
      </c>
      <c r="I3581" t="s">
        <v>125</v>
      </c>
      <c r="Z3581" t="str">
        <f>IFERROR(MID(AA3581,FIND("-",H3581,1)+1,20),_xlfn.IFNA(VLOOKUP(F3581&amp;"-"&amp;AA3581,Ref_Kontak!$A:$E,4,FALSE),Ref_Kontak!$H$2))</f>
        <v>628999007703</v>
      </c>
      <c r="AA3581" t="str">
        <f t="shared" si="550"/>
        <v/>
      </c>
      <c r="AB3581" t="str">
        <f t="shared" si="551"/>
        <v/>
      </c>
      <c r="AC3581" t="str">
        <f t="shared" si="552"/>
        <v>628999007703</v>
      </c>
      <c r="AD3581" t="str">
        <f t="shared" si="553"/>
        <v>Halo+,+Visual+AI+5S+mendeteksi+Violation%3A+METALDET1-LINE+13</v>
      </c>
      <c r="AE3581" t="str">
        <f t="shared" si="554"/>
        <v>https://web.whatsapp.com/send/?phone=628999007703&amp;text=Halo+,+Visual+AI+5S+mendeteksi+Violation%3A+METALDET1-LINE+13&amp;type=phone_number&amp;app_absent=0</v>
      </c>
      <c r="AF3581" t="b">
        <f>IF(ISNA(VLOOKUP(D3581&amp;"-"&amp;AB3581, Ref_Kontak!$A:$E, 4, FALSE)), FALSE, TRUE)</f>
        <v>0</v>
      </c>
      <c r="AG3581" t="str">
        <f>_xlfn.IFNA(VLOOKUP(Z3581,Ref_Kontak!H:H,1,FALSE),"FALSE")</f>
        <v>628999007703</v>
      </c>
      <c r="AH3581" t="str">
        <f t="shared" si="555"/>
        <v>METALDET1-LINE 13</v>
      </c>
      <c r="AI3581">
        <f>IF(I3581="violation",COUNTIF($AH$1:AH3581,AH3581),0)</f>
        <v>1255</v>
      </c>
      <c r="AJ3581" t="str">
        <f t="shared" si="556"/>
        <v>violation-METALDET1</v>
      </c>
      <c r="AK3581">
        <f>IF(I3581="violation",COUNTIF($AJ$1:AJ3581,AJ3581),FALSE)</f>
        <v>3096</v>
      </c>
      <c r="AL3581">
        <f t="shared" si="557"/>
        <v>0</v>
      </c>
      <c r="AM3581">
        <f t="shared" si="558"/>
        <v>3</v>
      </c>
      <c r="AN3581" t="str">
        <f t="shared" si="559"/>
        <v>ALERT! 3 Violation founded @METALDET1</v>
      </c>
    </row>
    <row r="3582" spans="1:40">
      <c r="A3582" t="s">
        <v>120</v>
      </c>
      <c r="B3582" t="s">
        <v>121</v>
      </c>
      <c r="C3582" t="s">
        <v>1782</v>
      </c>
      <c r="D3582" t="s">
        <v>129</v>
      </c>
      <c r="E3582">
        <v>1</v>
      </c>
      <c r="G3582" t="s">
        <v>130</v>
      </c>
      <c r="I3582" t="s">
        <v>125</v>
      </c>
      <c r="Z3582" t="str">
        <f>IFERROR(MID(AA3582,FIND("-",H3582,1)+1,20),_xlfn.IFNA(VLOOKUP(F3582&amp;"-"&amp;AA3582,Ref_Kontak!$A:$E,4,FALSE),Ref_Kontak!$H$2))</f>
        <v>628999007703</v>
      </c>
      <c r="AA3582" t="str">
        <f t="shared" si="550"/>
        <v/>
      </c>
      <c r="AB3582" t="str">
        <f t="shared" si="551"/>
        <v/>
      </c>
      <c r="AC3582" t="str">
        <f t="shared" si="552"/>
        <v>628999007703</v>
      </c>
      <c r="AD3582" t="str">
        <f t="shared" si="553"/>
        <v>Halo+,+Visual+AI+5S+mendeteksi+Violation%3A+METALDET1-LINE+8</v>
      </c>
      <c r="AE3582" t="str">
        <f t="shared" si="554"/>
        <v>https://web.whatsapp.com/send/?phone=628999007703&amp;text=Halo+,+Visual+AI+5S+mendeteksi+Violation%3A+METALDET1-LINE+8&amp;type=phone_number&amp;app_absent=0</v>
      </c>
      <c r="AF3582" t="b">
        <f>IF(ISNA(VLOOKUP(D3582&amp;"-"&amp;AB3582, Ref_Kontak!$A:$E, 4, FALSE)), FALSE, TRUE)</f>
        <v>0</v>
      </c>
      <c r="AG3582" t="str">
        <f>_xlfn.IFNA(VLOOKUP(Z3582,Ref_Kontak!H:H,1,FALSE),"FALSE")</f>
        <v>628999007703</v>
      </c>
      <c r="AH3582" t="str">
        <f t="shared" si="555"/>
        <v>METALDET1-LINE 8</v>
      </c>
      <c r="AI3582">
        <f>IF(I3582="violation",COUNTIF($AH$1:AH3582,AH3582),0)</f>
        <v>1444</v>
      </c>
      <c r="AJ3582" t="str">
        <f t="shared" si="556"/>
        <v>violation-METALDET1</v>
      </c>
      <c r="AK3582">
        <f>IF(I3582="violation",COUNTIF($AJ$1:AJ3582,AJ3582),FALSE)</f>
        <v>3097</v>
      </c>
      <c r="AL3582">
        <f t="shared" si="557"/>
        <v>0</v>
      </c>
      <c r="AM3582">
        <f t="shared" si="558"/>
        <v>3</v>
      </c>
      <c r="AN3582" t="str">
        <f t="shared" si="559"/>
        <v>ALERT! 3 Violation founded @METALDET1</v>
      </c>
    </row>
    <row r="3583" spans="1:40">
      <c r="A3583" t="s">
        <v>120</v>
      </c>
      <c r="B3583" t="s">
        <v>121</v>
      </c>
      <c r="C3583" t="s">
        <v>1782</v>
      </c>
      <c r="D3583" t="s">
        <v>589</v>
      </c>
      <c r="E3583">
        <v>1</v>
      </c>
      <c r="G3583" t="s">
        <v>130</v>
      </c>
      <c r="I3583" t="s">
        <v>125</v>
      </c>
      <c r="Z3583" t="str">
        <f>IFERROR(MID(AA3583,FIND("-",H3583,1)+1,20),_xlfn.IFNA(VLOOKUP(F3583&amp;"-"&amp;AA3583,Ref_Kontak!$A:$E,4,FALSE),Ref_Kontak!$H$2))</f>
        <v>628999007703</v>
      </c>
      <c r="AA3583" t="str">
        <f t="shared" si="550"/>
        <v/>
      </c>
      <c r="AB3583" t="str">
        <f t="shared" si="551"/>
        <v/>
      </c>
      <c r="AC3583" t="str">
        <f t="shared" si="552"/>
        <v>628999007703</v>
      </c>
      <c r="AD3583" t="str">
        <f t="shared" si="553"/>
        <v>Halo+,+Visual+AI+5S+mendeteksi+Violation%3A+METALDET1-LINE+13</v>
      </c>
      <c r="AE3583" t="str">
        <f t="shared" si="554"/>
        <v>https://web.whatsapp.com/send/?phone=628999007703&amp;text=Halo+,+Visual+AI+5S+mendeteksi+Violation%3A+METALDET1-LINE+13&amp;type=phone_number&amp;app_absent=0</v>
      </c>
      <c r="AF3583" t="b">
        <f>IF(ISNA(VLOOKUP(D3583&amp;"-"&amp;AB3583, Ref_Kontak!$A:$E, 4, FALSE)), FALSE, TRUE)</f>
        <v>0</v>
      </c>
      <c r="AG3583" t="str">
        <f>_xlfn.IFNA(VLOOKUP(Z3583,Ref_Kontak!H:H,1,FALSE),"FALSE")</f>
        <v>628999007703</v>
      </c>
      <c r="AH3583" t="str">
        <f t="shared" si="555"/>
        <v>METALDET1-LINE 13</v>
      </c>
      <c r="AI3583">
        <f>IF(I3583="violation",COUNTIF($AH$1:AH3583,AH3583),0)</f>
        <v>1256</v>
      </c>
      <c r="AJ3583" t="str">
        <f t="shared" si="556"/>
        <v>violation-METALDET1</v>
      </c>
      <c r="AK3583">
        <f>IF(I3583="violation",COUNTIF($AJ$1:AJ3583,AJ3583),FALSE)</f>
        <v>3098</v>
      </c>
      <c r="AL3583">
        <f t="shared" si="557"/>
        <v>0</v>
      </c>
      <c r="AM3583">
        <f t="shared" si="558"/>
        <v>3</v>
      </c>
      <c r="AN3583" t="str">
        <f t="shared" si="559"/>
        <v>ALERT! 3 Violation founded @METALDET1</v>
      </c>
    </row>
    <row r="3584" spans="1:40">
      <c r="A3584" t="s">
        <v>120</v>
      </c>
      <c r="B3584" t="s">
        <v>121</v>
      </c>
      <c r="C3584" t="s">
        <v>1783</v>
      </c>
      <c r="D3584" t="s">
        <v>129</v>
      </c>
      <c r="E3584">
        <v>1</v>
      </c>
      <c r="G3584" t="s">
        <v>130</v>
      </c>
      <c r="I3584" t="s">
        <v>125</v>
      </c>
      <c r="Z3584" t="str">
        <f>IFERROR(MID(AA3584,FIND("-",H3584,1)+1,20),_xlfn.IFNA(VLOOKUP(F3584&amp;"-"&amp;AA3584,Ref_Kontak!$A:$E,4,FALSE),Ref_Kontak!$H$2))</f>
        <v>628999007703</v>
      </c>
      <c r="AA3584" t="str">
        <f t="shared" si="550"/>
        <v/>
      </c>
      <c r="AB3584" t="str">
        <f t="shared" si="551"/>
        <v/>
      </c>
      <c r="AC3584" t="str">
        <f t="shared" si="552"/>
        <v>628999007703</v>
      </c>
      <c r="AD3584" t="str">
        <f t="shared" si="553"/>
        <v>Halo+,+Visual+AI+5S+mendeteksi+Violation%3A+METALDET1-LINE+8</v>
      </c>
      <c r="AE3584" t="str">
        <f t="shared" si="554"/>
        <v>https://web.whatsapp.com/send/?phone=628999007703&amp;text=Halo+,+Visual+AI+5S+mendeteksi+Violation%3A+METALDET1-LINE+8&amp;type=phone_number&amp;app_absent=0</v>
      </c>
      <c r="AF3584" t="b">
        <f>IF(ISNA(VLOOKUP(D3584&amp;"-"&amp;AB3584, Ref_Kontak!$A:$E, 4, FALSE)), FALSE, TRUE)</f>
        <v>0</v>
      </c>
      <c r="AG3584" t="str">
        <f>_xlfn.IFNA(VLOOKUP(Z3584,Ref_Kontak!H:H,1,FALSE),"FALSE")</f>
        <v>628999007703</v>
      </c>
      <c r="AH3584" t="str">
        <f t="shared" si="555"/>
        <v>METALDET1-LINE 8</v>
      </c>
      <c r="AI3584">
        <f>IF(I3584="violation",COUNTIF($AH$1:AH3584,AH3584),0)</f>
        <v>1445</v>
      </c>
      <c r="AJ3584" t="str">
        <f t="shared" si="556"/>
        <v>violation-METALDET1</v>
      </c>
      <c r="AK3584">
        <f>IF(I3584="violation",COUNTIF($AJ$1:AJ3584,AJ3584),FALSE)</f>
        <v>3099</v>
      </c>
      <c r="AL3584">
        <f t="shared" si="557"/>
        <v>0</v>
      </c>
      <c r="AM3584">
        <f t="shared" si="558"/>
        <v>3</v>
      </c>
      <c r="AN3584" t="str">
        <f t="shared" si="559"/>
        <v>ALERT! 3 Violation founded @METALDET1</v>
      </c>
    </row>
    <row r="3585" spans="1:40">
      <c r="A3585" t="s">
        <v>120</v>
      </c>
      <c r="B3585" t="s">
        <v>121</v>
      </c>
      <c r="C3585" t="s">
        <v>1783</v>
      </c>
      <c r="D3585" t="s">
        <v>589</v>
      </c>
      <c r="E3585">
        <v>1</v>
      </c>
      <c r="G3585" t="s">
        <v>130</v>
      </c>
      <c r="I3585" t="s">
        <v>125</v>
      </c>
      <c r="Z3585" t="str">
        <f>IFERROR(MID(AA3585,FIND("-",H3585,1)+1,20),_xlfn.IFNA(VLOOKUP(F3585&amp;"-"&amp;AA3585,Ref_Kontak!$A:$E,4,FALSE),Ref_Kontak!$H$2))</f>
        <v>628999007703</v>
      </c>
      <c r="AA3585" t="str">
        <f t="shared" si="550"/>
        <v/>
      </c>
      <c r="AB3585" t="str">
        <f t="shared" si="551"/>
        <v/>
      </c>
      <c r="AC3585" t="str">
        <f t="shared" si="552"/>
        <v>628999007703</v>
      </c>
      <c r="AD3585" t="str">
        <f t="shared" si="553"/>
        <v>Halo+,+Visual+AI+5S+mendeteksi+Violation%3A+METALDET1-LINE+13</v>
      </c>
      <c r="AE3585" t="str">
        <f t="shared" si="554"/>
        <v>https://web.whatsapp.com/send/?phone=628999007703&amp;text=Halo+,+Visual+AI+5S+mendeteksi+Violation%3A+METALDET1-LINE+13&amp;type=phone_number&amp;app_absent=0</v>
      </c>
      <c r="AF3585" t="b">
        <f>IF(ISNA(VLOOKUP(D3585&amp;"-"&amp;AB3585, Ref_Kontak!$A:$E, 4, FALSE)), FALSE, TRUE)</f>
        <v>0</v>
      </c>
      <c r="AG3585" t="str">
        <f>_xlfn.IFNA(VLOOKUP(Z3585,Ref_Kontak!H:H,1,FALSE),"FALSE")</f>
        <v>628999007703</v>
      </c>
      <c r="AH3585" t="str">
        <f t="shared" si="555"/>
        <v>METALDET1-LINE 13</v>
      </c>
      <c r="AI3585">
        <f>IF(I3585="violation",COUNTIF($AH$1:AH3585,AH3585),0)</f>
        <v>1257</v>
      </c>
      <c r="AJ3585" t="str">
        <f t="shared" si="556"/>
        <v>violation-METALDET1</v>
      </c>
      <c r="AK3585">
        <f>IF(I3585="violation",COUNTIF($AJ$1:AJ3585,AJ3585),FALSE)</f>
        <v>3100</v>
      </c>
      <c r="AL3585">
        <f t="shared" si="557"/>
        <v>0</v>
      </c>
      <c r="AM3585">
        <f t="shared" si="558"/>
        <v>3</v>
      </c>
      <c r="AN3585" t="str">
        <f t="shared" si="559"/>
        <v>ALERT! 3 Violation founded @METALDET1</v>
      </c>
    </row>
    <row r="3586" spans="1:40">
      <c r="A3586" t="s">
        <v>120</v>
      </c>
      <c r="B3586" t="s">
        <v>121</v>
      </c>
      <c r="C3586" t="s">
        <v>1784</v>
      </c>
      <c r="D3586" t="s">
        <v>129</v>
      </c>
      <c r="E3586">
        <v>1</v>
      </c>
      <c r="G3586" t="s">
        <v>130</v>
      </c>
      <c r="I3586" t="s">
        <v>125</v>
      </c>
      <c r="Z3586" t="str">
        <f>IFERROR(MID(AA3586,FIND("-",H3586,1)+1,20),_xlfn.IFNA(VLOOKUP(F3586&amp;"-"&amp;AA3586,Ref_Kontak!$A:$E,4,FALSE),Ref_Kontak!$H$2))</f>
        <v>628999007703</v>
      </c>
      <c r="AA3586" t="str">
        <f t="shared" ref="AA3586:AA3649" si="560">CLEAN(SUBSTITUTE(H3586," ",""))</f>
        <v/>
      </c>
      <c r="AB3586" t="str">
        <f t="shared" ref="AB3586:AB3649" si="561">IFERROR(LEFT(AA3586,FIND("-",H3586,1)-1),CLEAN(SUBSTITUTE(SUBSTITUTE(H3586," ",""),"-","")))</f>
        <v/>
      </c>
      <c r="AC3586" t="str">
        <f t="shared" ref="AC3586:AC3649" si="562">IF(LEFT(Z3586,1)="0","62"&amp; MID(Z3586,2,999),Z3586)</f>
        <v>628999007703</v>
      </c>
      <c r="AD3586" t="str">
        <f t="shared" ref="AD3586:AD3649" si="563">"Halo+"&amp;AB3586&amp;","&amp;"+Visual+AI+5S+mendeteksi+Violation%3A+"&amp;SUBSTITUTE(AH3586," ","+")</f>
        <v>Halo+,+Visual+AI+5S+mendeteksi+Violation%3A+METALDET1-LINE+8</v>
      </c>
      <c r="AE3586" t="str">
        <f t="shared" ref="AE3586:AE3649" si="564">"https://web.whatsapp.com/send/?phone="&amp;AC3586&amp;"&amp;text="&amp;AD3586&amp;"&amp;type=phone_number&amp;app_absent=0"</f>
        <v>https://web.whatsapp.com/send/?phone=628999007703&amp;text=Halo+,+Visual+AI+5S+mendeteksi+Violation%3A+METALDET1-LINE+8&amp;type=phone_number&amp;app_absent=0</v>
      </c>
      <c r="AF3586" t="b">
        <f>IF(ISNA(VLOOKUP(D3586&amp;"-"&amp;AB3586, Ref_Kontak!$A:$E, 4, FALSE)), FALSE, TRUE)</f>
        <v>0</v>
      </c>
      <c r="AG3586" t="str">
        <f>_xlfn.IFNA(VLOOKUP(Z3586,Ref_Kontak!H:H,1,FALSE),"FALSE")</f>
        <v>628999007703</v>
      </c>
      <c r="AH3586" t="str">
        <f t="shared" ref="AH3586:AH3649" si="565">G3586&amp;"-"&amp;D3586</f>
        <v>METALDET1-LINE 8</v>
      </c>
      <c r="AI3586">
        <f>IF(I3586="violation",COUNTIF($AH$1:AH3586,AH3586),0)</f>
        <v>1446</v>
      </c>
      <c r="AJ3586" t="str">
        <f t="shared" si="556"/>
        <v>violation-METALDET1</v>
      </c>
      <c r="AK3586">
        <f>IF(I3586="violation",COUNTIF($AJ$1:AJ3586,AJ3586),FALSE)</f>
        <v>3101</v>
      </c>
      <c r="AL3586">
        <f t="shared" si="557"/>
        <v>0</v>
      </c>
      <c r="AM3586">
        <f t="shared" si="558"/>
        <v>3</v>
      </c>
      <c r="AN3586" t="str">
        <f t="shared" si="559"/>
        <v>ALERT! 3 Violation founded @METALDET1</v>
      </c>
    </row>
    <row r="3587" spans="1:40">
      <c r="A3587" t="s">
        <v>120</v>
      </c>
      <c r="B3587" t="s">
        <v>121</v>
      </c>
      <c r="C3587" t="s">
        <v>1785</v>
      </c>
      <c r="D3587" t="s">
        <v>589</v>
      </c>
      <c r="E3587">
        <v>1</v>
      </c>
      <c r="G3587" t="s">
        <v>130</v>
      </c>
      <c r="I3587" t="s">
        <v>125</v>
      </c>
      <c r="Z3587" t="str">
        <f>IFERROR(MID(AA3587,FIND("-",H3587,1)+1,20),_xlfn.IFNA(VLOOKUP(F3587&amp;"-"&amp;AA3587,Ref_Kontak!$A:$E,4,FALSE),Ref_Kontak!$H$2))</f>
        <v>628999007703</v>
      </c>
      <c r="AA3587" t="str">
        <f t="shared" si="560"/>
        <v/>
      </c>
      <c r="AB3587" t="str">
        <f t="shared" si="561"/>
        <v/>
      </c>
      <c r="AC3587" t="str">
        <f t="shared" si="562"/>
        <v>628999007703</v>
      </c>
      <c r="AD3587" t="str">
        <f t="shared" si="563"/>
        <v>Halo+,+Visual+AI+5S+mendeteksi+Violation%3A+METALDET1-LINE+13</v>
      </c>
      <c r="AE3587" t="str">
        <f t="shared" si="564"/>
        <v>https://web.whatsapp.com/send/?phone=628999007703&amp;text=Halo+,+Visual+AI+5S+mendeteksi+Violation%3A+METALDET1-LINE+13&amp;type=phone_number&amp;app_absent=0</v>
      </c>
      <c r="AF3587" t="b">
        <f>IF(ISNA(VLOOKUP(D3587&amp;"-"&amp;AB3587, Ref_Kontak!$A:$E, 4, FALSE)), FALSE, TRUE)</f>
        <v>0</v>
      </c>
      <c r="AG3587" t="str">
        <f>_xlfn.IFNA(VLOOKUP(Z3587,Ref_Kontak!H:H,1,FALSE),"FALSE")</f>
        <v>628999007703</v>
      </c>
      <c r="AH3587" t="str">
        <f t="shared" si="565"/>
        <v>METALDET1-LINE 13</v>
      </c>
      <c r="AI3587">
        <f>IF(I3587="violation",COUNTIF($AH$1:AH3587,AH3587),0)</f>
        <v>1258</v>
      </c>
      <c r="AJ3587" t="str">
        <f t="shared" ref="AJ3587:AJ3650" si="566">I3587&amp;"-"&amp;G3587</f>
        <v>violation-METALDET1</v>
      </c>
      <c r="AK3587">
        <f>IF(I3587="violation",COUNTIF($AJ$1:AJ3587,AJ3587),FALSE)</f>
        <v>3102</v>
      </c>
      <c r="AL3587">
        <f t="shared" ref="AL3587:AL3650" si="567">IF(AI3587=1,1,0)</f>
        <v>0</v>
      </c>
      <c r="AM3587">
        <f t="shared" ref="AM3587:AM3650" si="568">SUMIF($AJ$2:$AJ$5516,AJ3587,$AL$2:$AL$5516)</f>
        <v>3</v>
      </c>
      <c r="AN3587" t="str">
        <f t="shared" ref="AN3587:AN3650" si="569">"ALERT! " &amp;AM3587&amp; " Violation founded @"&amp;G3587</f>
        <v>ALERT! 3 Violation founded @METALDET1</v>
      </c>
    </row>
    <row r="3588" spans="1:40">
      <c r="A3588" t="s">
        <v>120</v>
      </c>
      <c r="B3588" t="s">
        <v>121</v>
      </c>
      <c r="C3588" t="s">
        <v>1785</v>
      </c>
      <c r="D3588" t="s">
        <v>129</v>
      </c>
      <c r="E3588">
        <v>1</v>
      </c>
      <c r="G3588" t="s">
        <v>130</v>
      </c>
      <c r="I3588" t="s">
        <v>125</v>
      </c>
      <c r="Z3588" t="str">
        <f>IFERROR(MID(AA3588,FIND("-",H3588,1)+1,20),_xlfn.IFNA(VLOOKUP(F3588&amp;"-"&amp;AA3588,Ref_Kontak!$A:$E,4,FALSE),Ref_Kontak!$H$2))</f>
        <v>628999007703</v>
      </c>
      <c r="AA3588" t="str">
        <f t="shared" si="560"/>
        <v/>
      </c>
      <c r="AB3588" t="str">
        <f t="shared" si="561"/>
        <v/>
      </c>
      <c r="AC3588" t="str">
        <f t="shared" si="562"/>
        <v>628999007703</v>
      </c>
      <c r="AD3588" t="str">
        <f t="shared" si="563"/>
        <v>Halo+,+Visual+AI+5S+mendeteksi+Violation%3A+METALDET1-LINE+8</v>
      </c>
      <c r="AE3588" t="str">
        <f t="shared" si="564"/>
        <v>https://web.whatsapp.com/send/?phone=628999007703&amp;text=Halo+,+Visual+AI+5S+mendeteksi+Violation%3A+METALDET1-LINE+8&amp;type=phone_number&amp;app_absent=0</v>
      </c>
      <c r="AF3588" t="b">
        <f>IF(ISNA(VLOOKUP(D3588&amp;"-"&amp;AB3588, Ref_Kontak!$A:$E, 4, FALSE)), FALSE, TRUE)</f>
        <v>0</v>
      </c>
      <c r="AG3588" t="str">
        <f>_xlfn.IFNA(VLOOKUP(Z3588,Ref_Kontak!H:H,1,FALSE),"FALSE")</f>
        <v>628999007703</v>
      </c>
      <c r="AH3588" t="str">
        <f t="shared" si="565"/>
        <v>METALDET1-LINE 8</v>
      </c>
      <c r="AI3588">
        <f>IF(I3588="violation",COUNTIF($AH$1:AH3588,AH3588),0)</f>
        <v>1447</v>
      </c>
      <c r="AJ3588" t="str">
        <f t="shared" si="566"/>
        <v>violation-METALDET1</v>
      </c>
      <c r="AK3588">
        <f>IF(I3588="violation",COUNTIF($AJ$1:AJ3588,AJ3588),FALSE)</f>
        <v>3103</v>
      </c>
      <c r="AL3588">
        <f t="shared" si="567"/>
        <v>0</v>
      </c>
      <c r="AM3588">
        <f t="shared" si="568"/>
        <v>3</v>
      </c>
      <c r="AN3588" t="str">
        <f t="shared" si="569"/>
        <v>ALERT! 3 Violation founded @METALDET1</v>
      </c>
    </row>
    <row r="3589" spans="1:40">
      <c r="A3589" t="s">
        <v>120</v>
      </c>
      <c r="B3589" t="s">
        <v>121</v>
      </c>
      <c r="C3589" t="s">
        <v>1785</v>
      </c>
      <c r="D3589" t="s">
        <v>589</v>
      </c>
      <c r="E3589">
        <v>1</v>
      </c>
      <c r="G3589" t="s">
        <v>130</v>
      </c>
      <c r="I3589" t="s">
        <v>125</v>
      </c>
      <c r="Z3589" t="str">
        <f>IFERROR(MID(AA3589,FIND("-",H3589,1)+1,20),_xlfn.IFNA(VLOOKUP(F3589&amp;"-"&amp;AA3589,Ref_Kontak!$A:$E,4,FALSE),Ref_Kontak!$H$2))</f>
        <v>628999007703</v>
      </c>
      <c r="AA3589" t="str">
        <f t="shared" si="560"/>
        <v/>
      </c>
      <c r="AB3589" t="str">
        <f t="shared" si="561"/>
        <v/>
      </c>
      <c r="AC3589" t="str">
        <f t="shared" si="562"/>
        <v>628999007703</v>
      </c>
      <c r="AD3589" t="str">
        <f t="shared" si="563"/>
        <v>Halo+,+Visual+AI+5S+mendeteksi+Violation%3A+METALDET1-LINE+13</v>
      </c>
      <c r="AE3589" t="str">
        <f t="shared" si="564"/>
        <v>https://web.whatsapp.com/send/?phone=628999007703&amp;text=Halo+,+Visual+AI+5S+mendeteksi+Violation%3A+METALDET1-LINE+13&amp;type=phone_number&amp;app_absent=0</v>
      </c>
      <c r="AF3589" t="b">
        <f>IF(ISNA(VLOOKUP(D3589&amp;"-"&amp;AB3589, Ref_Kontak!$A:$E, 4, FALSE)), FALSE, TRUE)</f>
        <v>0</v>
      </c>
      <c r="AG3589" t="str">
        <f>_xlfn.IFNA(VLOOKUP(Z3589,Ref_Kontak!H:H,1,FALSE),"FALSE")</f>
        <v>628999007703</v>
      </c>
      <c r="AH3589" t="str">
        <f t="shared" si="565"/>
        <v>METALDET1-LINE 13</v>
      </c>
      <c r="AI3589">
        <f>IF(I3589="violation",COUNTIF($AH$1:AH3589,AH3589),0)</f>
        <v>1259</v>
      </c>
      <c r="AJ3589" t="str">
        <f t="shared" si="566"/>
        <v>violation-METALDET1</v>
      </c>
      <c r="AK3589">
        <f>IF(I3589="violation",COUNTIF($AJ$1:AJ3589,AJ3589),FALSE)</f>
        <v>3104</v>
      </c>
      <c r="AL3589">
        <f t="shared" si="567"/>
        <v>0</v>
      </c>
      <c r="AM3589">
        <f t="shared" si="568"/>
        <v>3</v>
      </c>
      <c r="AN3589" t="str">
        <f t="shared" si="569"/>
        <v>ALERT! 3 Violation founded @METALDET1</v>
      </c>
    </row>
    <row r="3590" spans="1:40">
      <c r="A3590" t="s">
        <v>120</v>
      </c>
      <c r="B3590" t="s">
        <v>121</v>
      </c>
      <c r="C3590" t="s">
        <v>1786</v>
      </c>
      <c r="D3590" t="s">
        <v>129</v>
      </c>
      <c r="E3590">
        <v>1</v>
      </c>
      <c r="G3590" t="s">
        <v>130</v>
      </c>
      <c r="I3590" t="s">
        <v>125</v>
      </c>
      <c r="Z3590" t="str">
        <f>IFERROR(MID(AA3590,FIND("-",H3590,1)+1,20),_xlfn.IFNA(VLOOKUP(F3590&amp;"-"&amp;AA3590,Ref_Kontak!$A:$E,4,FALSE),Ref_Kontak!$H$2))</f>
        <v>628999007703</v>
      </c>
      <c r="AA3590" t="str">
        <f t="shared" si="560"/>
        <v/>
      </c>
      <c r="AB3590" t="str">
        <f t="shared" si="561"/>
        <v/>
      </c>
      <c r="AC3590" t="str">
        <f t="shared" si="562"/>
        <v>628999007703</v>
      </c>
      <c r="AD3590" t="str">
        <f t="shared" si="563"/>
        <v>Halo+,+Visual+AI+5S+mendeteksi+Violation%3A+METALDET1-LINE+8</v>
      </c>
      <c r="AE3590" t="str">
        <f t="shared" si="564"/>
        <v>https://web.whatsapp.com/send/?phone=628999007703&amp;text=Halo+,+Visual+AI+5S+mendeteksi+Violation%3A+METALDET1-LINE+8&amp;type=phone_number&amp;app_absent=0</v>
      </c>
      <c r="AF3590" t="b">
        <f>IF(ISNA(VLOOKUP(D3590&amp;"-"&amp;AB3590, Ref_Kontak!$A:$E, 4, FALSE)), FALSE, TRUE)</f>
        <v>0</v>
      </c>
      <c r="AG3590" t="str">
        <f>_xlfn.IFNA(VLOOKUP(Z3590,Ref_Kontak!H:H,1,FALSE),"FALSE")</f>
        <v>628999007703</v>
      </c>
      <c r="AH3590" t="str">
        <f t="shared" si="565"/>
        <v>METALDET1-LINE 8</v>
      </c>
      <c r="AI3590">
        <f>IF(I3590="violation",COUNTIF($AH$1:AH3590,AH3590),0)</f>
        <v>1448</v>
      </c>
      <c r="AJ3590" t="str">
        <f t="shared" si="566"/>
        <v>violation-METALDET1</v>
      </c>
      <c r="AK3590">
        <f>IF(I3590="violation",COUNTIF($AJ$1:AJ3590,AJ3590),FALSE)</f>
        <v>3105</v>
      </c>
      <c r="AL3590">
        <f t="shared" si="567"/>
        <v>0</v>
      </c>
      <c r="AM3590">
        <f t="shared" si="568"/>
        <v>3</v>
      </c>
      <c r="AN3590" t="str">
        <f t="shared" si="569"/>
        <v>ALERT! 3 Violation founded @METALDET1</v>
      </c>
    </row>
    <row r="3591" spans="1:40">
      <c r="A3591" t="s">
        <v>120</v>
      </c>
      <c r="B3591" t="s">
        <v>121</v>
      </c>
      <c r="C3591" t="s">
        <v>1787</v>
      </c>
      <c r="D3591" t="s">
        <v>589</v>
      </c>
      <c r="E3591">
        <v>1</v>
      </c>
      <c r="G3591" t="s">
        <v>130</v>
      </c>
      <c r="I3591" t="s">
        <v>125</v>
      </c>
      <c r="Z3591" t="str">
        <f>IFERROR(MID(AA3591,FIND("-",H3591,1)+1,20),_xlfn.IFNA(VLOOKUP(F3591&amp;"-"&amp;AA3591,Ref_Kontak!$A:$E,4,FALSE),Ref_Kontak!$H$2))</f>
        <v>628999007703</v>
      </c>
      <c r="AA3591" t="str">
        <f t="shared" si="560"/>
        <v/>
      </c>
      <c r="AB3591" t="str">
        <f t="shared" si="561"/>
        <v/>
      </c>
      <c r="AC3591" t="str">
        <f t="shared" si="562"/>
        <v>628999007703</v>
      </c>
      <c r="AD3591" t="str">
        <f t="shared" si="563"/>
        <v>Halo+,+Visual+AI+5S+mendeteksi+Violation%3A+METALDET1-LINE+13</v>
      </c>
      <c r="AE3591" t="str">
        <f t="shared" si="564"/>
        <v>https://web.whatsapp.com/send/?phone=628999007703&amp;text=Halo+,+Visual+AI+5S+mendeteksi+Violation%3A+METALDET1-LINE+13&amp;type=phone_number&amp;app_absent=0</v>
      </c>
      <c r="AF3591" t="b">
        <f>IF(ISNA(VLOOKUP(D3591&amp;"-"&amp;AB3591, Ref_Kontak!$A:$E, 4, FALSE)), FALSE, TRUE)</f>
        <v>0</v>
      </c>
      <c r="AG3591" t="str">
        <f>_xlfn.IFNA(VLOOKUP(Z3591,Ref_Kontak!H:H,1,FALSE),"FALSE")</f>
        <v>628999007703</v>
      </c>
      <c r="AH3591" t="str">
        <f t="shared" si="565"/>
        <v>METALDET1-LINE 13</v>
      </c>
      <c r="AI3591">
        <f>IF(I3591="violation",COUNTIF($AH$1:AH3591,AH3591),0)</f>
        <v>1260</v>
      </c>
      <c r="AJ3591" t="str">
        <f t="shared" si="566"/>
        <v>violation-METALDET1</v>
      </c>
      <c r="AK3591">
        <f>IF(I3591="violation",COUNTIF($AJ$1:AJ3591,AJ3591),FALSE)</f>
        <v>3106</v>
      </c>
      <c r="AL3591">
        <f t="shared" si="567"/>
        <v>0</v>
      </c>
      <c r="AM3591">
        <f t="shared" si="568"/>
        <v>3</v>
      </c>
      <c r="AN3591" t="str">
        <f t="shared" si="569"/>
        <v>ALERT! 3 Violation founded @METALDET1</v>
      </c>
    </row>
    <row r="3592" spans="1:40">
      <c r="A3592" t="s">
        <v>120</v>
      </c>
      <c r="B3592" t="s">
        <v>121</v>
      </c>
      <c r="C3592" t="s">
        <v>1787</v>
      </c>
      <c r="D3592" t="s">
        <v>129</v>
      </c>
      <c r="E3592">
        <v>1</v>
      </c>
      <c r="G3592" t="s">
        <v>130</v>
      </c>
      <c r="I3592" t="s">
        <v>125</v>
      </c>
      <c r="Z3592" t="str">
        <f>IFERROR(MID(AA3592,FIND("-",H3592,1)+1,20),_xlfn.IFNA(VLOOKUP(F3592&amp;"-"&amp;AA3592,Ref_Kontak!$A:$E,4,FALSE),Ref_Kontak!$H$2))</f>
        <v>628999007703</v>
      </c>
      <c r="AA3592" t="str">
        <f t="shared" si="560"/>
        <v/>
      </c>
      <c r="AB3592" t="str">
        <f t="shared" si="561"/>
        <v/>
      </c>
      <c r="AC3592" t="str">
        <f t="shared" si="562"/>
        <v>628999007703</v>
      </c>
      <c r="AD3592" t="str">
        <f t="shared" si="563"/>
        <v>Halo+,+Visual+AI+5S+mendeteksi+Violation%3A+METALDET1-LINE+8</v>
      </c>
      <c r="AE3592" t="str">
        <f t="shared" si="564"/>
        <v>https://web.whatsapp.com/send/?phone=628999007703&amp;text=Halo+,+Visual+AI+5S+mendeteksi+Violation%3A+METALDET1-LINE+8&amp;type=phone_number&amp;app_absent=0</v>
      </c>
      <c r="AF3592" t="b">
        <f>IF(ISNA(VLOOKUP(D3592&amp;"-"&amp;AB3592, Ref_Kontak!$A:$E, 4, FALSE)), FALSE, TRUE)</f>
        <v>0</v>
      </c>
      <c r="AG3592" t="str">
        <f>_xlfn.IFNA(VLOOKUP(Z3592,Ref_Kontak!H:H,1,FALSE),"FALSE")</f>
        <v>628999007703</v>
      </c>
      <c r="AH3592" t="str">
        <f t="shared" si="565"/>
        <v>METALDET1-LINE 8</v>
      </c>
      <c r="AI3592">
        <f>IF(I3592="violation",COUNTIF($AH$1:AH3592,AH3592),0)</f>
        <v>1449</v>
      </c>
      <c r="AJ3592" t="str">
        <f t="shared" si="566"/>
        <v>violation-METALDET1</v>
      </c>
      <c r="AK3592">
        <f>IF(I3592="violation",COUNTIF($AJ$1:AJ3592,AJ3592),FALSE)</f>
        <v>3107</v>
      </c>
      <c r="AL3592">
        <f t="shared" si="567"/>
        <v>0</v>
      </c>
      <c r="AM3592">
        <f t="shared" si="568"/>
        <v>3</v>
      </c>
      <c r="AN3592" t="str">
        <f t="shared" si="569"/>
        <v>ALERT! 3 Violation founded @METALDET1</v>
      </c>
    </row>
    <row r="3593" spans="1:40">
      <c r="A3593" t="s">
        <v>120</v>
      </c>
      <c r="B3593" t="s">
        <v>121</v>
      </c>
      <c r="C3593" t="s">
        <v>1787</v>
      </c>
      <c r="D3593" t="s">
        <v>589</v>
      </c>
      <c r="E3593">
        <v>1</v>
      </c>
      <c r="G3593" t="s">
        <v>130</v>
      </c>
      <c r="I3593" t="s">
        <v>125</v>
      </c>
      <c r="Z3593" t="str">
        <f>IFERROR(MID(AA3593,FIND("-",H3593,1)+1,20),_xlfn.IFNA(VLOOKUP(F3593&amp;"-"&amp;AA3593,Ref_Kontak!$A:$E,4,FALSE),Ref_Kontak!$H$2))</f>
        <v>628999007703</v>
      </c>
      <c r="AA3593" t="str">
        <f t="shared" si="560"/>
        <v/>
      </c>
      <c r="AB3593" t="str">
        <f t="shared" si="561"/>
        <v/>
      </c>
      <c r="AC3593" t="str">
        <f t="shared" si="562"/>
        <v>628999007703</v>
      </c>
      <c r="AD3593" t="str">
        <f t="shared" si="563"/>
        <v>Halo+,+Visual+AI+5S+mendeteksi+Violation%3A+METALDET1-LINE+13</v>
      </c>
      <c r="AE3593" t="str">
        <f t="shared" si="564"/>
        <v>https://web.whatsapp.com/send/?phone=628999007703&amp;text=Halo+,+Visual+AI+5S+mendeteksi+Violation%3A+METALDET1-LINE+13&amp;type=phone_number&amp;app_absent=0</v>
      </c>
      <c r="AF3593" t="b">
        <f>IF(ISNA(VLOOKUP(D3593&amp;"-"&amp;AB3593, Ref_Kontak!$A:$E, 4, FALSE)), FALSE, TRUE)</f>
        <v>0</v>
      </c>
      <c r="AG3593" t="str">
        <f>_xlfn.IFNA(VLOOKUP(Z3593,Ref_Kontak!H:H,1,FALSE),"FALSE")</f>
        <v>628999007703</v>
      </c>
      <c r="AH3593" t="str">
        <f t="shared" si="565"/>
        <v>METALDET1-LINE 13</v>
      </c>
      <c r="AI3593">
        <f>IF(I3593="violation",COUNTIF($AH$1:AH3593,AH3593),0)</f>
        <v>1261</v>
      </c>
      <c r="AJ3593" t="str">
        <f t="shared" si="566"/>
        <v>violation-METALDET1</v>
      </c>
      <c r="AK3593">
        <f>IF(I3593="violation",COUNTIF($AJ$1:AJ3593,AJ3593),FALSE)</f>
        <v>3108</v>
      </c>
      <c r="AL3593">
        <f t="shared" si="567"/>
        <v>0</v>
      </c>
      <c r="AM3593">
        <f t="shared" si="568"/>
        <v>3</v>
      </c>
      <c r="AN3593" t="str">
        <f t="shared" si="569"/>
        <v>ALERT! 3 Violation founded @METALDET1</v>
      </c>
    </row>
    <row r="3594" spans="1:40">
      <c r="A3594" t="s">
        <v>120</v>
      </c>
      <c r="B3594" t="s">
        <v>121</v>
      </c>
      <c r="C3594" t="s">
        <v>1788</v>
      </c>
      <c r="D3594" t="s">
        <v>129</v>
      </c>
      <c r="E3594">
        <v>1</v>
      </c>
      <c r="G3594" t="s">
        <v>130</v>
      </c>
      <c r="I3594" t="s">
        <v>125</v>
      </c>
      <c r="Z3594" t="str">
        <f>IFERROR(MID(AA3594,FIND("-",H3594,1)+1,20),_xlfn.IFNA(VLOOKUP(F3594&amp;"-"&amp;AA3594,Ref_Kontak!$A:$E,4,FALSE),Ref_Kontak!$H$2))</f>
        <v>628999007703</v>
      </c>
      <c r="AA3594" t="str">
        <f t="shared" si="560"/>
        <v/>
      </c>
      <c r="AB3594" t="str">
        <f t="shared" si="561"/>
        <v/>
      </c>
      <c r="AC3594" t="str">
        <f t="shared" si="562"/>
        <v>628999007703</v>
      </c>
      <c r="AD3594" t="str">
        <f t="shared" si="563"/>
        <v>Halo+,+Visual+AI+5S+mendeteksi+Violation%3A+METALDET1-LINE+8</v>
      </c>
      <c r="AE3594" t="str">
        <f t="shared" si="564"/>
        <v>https://web.whatsapp.com/send/?phone=628999007703&amp;text=Halo+,+Visual+AI+5S+mendeteksi+Violation%3A+METALDET1-LINE+8&amp;type=phone_number&amp;app_absent=0</v>
      </c>
      <c r="AF3594" t="b">
        <f>IF(ISNA(VLOOKUP(D3594&amp;"-"&amp;AB3594, Ref_Kontak!$A:$E, 4, FALSE)), FALSE, TRUE)</f>
        <v>0</v>
      </c>
      <c r="AG3594" t="str">
        <f>_xlfn.IFNA(VLOOKUP(Z3594,Ref_Kontak!H:H,1,FALSE),"FALSE")</f>
        <v>628999007703</v>
      </c>
      <c r="AH3594" t="str">
        <f t="shared" si="565"/>
        <v>METALDET1-LINE 8</v>
      </c>
      <c r="AI3594">
        <f>IF(I3594="violation",COUNTIF($AH$1:AH3594,AH3594),0)</f>
        <v>1450</v>
      </c>
      <c r="AJ3594" t="str">
        <f t="shared" si="566"/>
        <v>violation-METALDET1</v>
      </c>
      <c r="AK3594">
        <f>IF(I3594="violation",COUNTIF($AJ$1:AJ3594,AJ3594),FALSE)</f>
        <v>3109</v>
      </c>
      <c r="AL3594">
        <f t="shared" si="567"/>
        <v>0</v>
      </c>
      <c r="AM3594">
        <f t="shared" si="568"/>
        <v>3</v>
      </c>
      <c r="AN3594" t="str">
        <f t="shared" si="569"/>
        <v>ALERT! 3 Violation founded @METALDET1</v>
      </c>
    </row>
    <row r="3595" spans="1:40">
      <c r="A3595" t="s">
        <v>120</v>
      </c>
      <c r="B3595" t="s">
        <v>121</v>
      </c>
      <c r="C3595" t="s">
        <v>1788</v>
      </c>
      <c r="D3595" t="s">
        <v>589</v>
      </c>
      <c r="E3595">
        <v>1</v>
      </c>
      <c r="G3595" t="s">
        <v>130</v>
      </c>
      <c r="I3595" t="s">
        <v>125</v>
      </c>
      <c r="Z3595" t="str">
        <f>IFERROR(MID(AA3595,FIND("-",H3595,1)+1,20),_xlfn.IFNA(VLOOKUP(F3595&amp;"-"&amp;AA3595,Ref_Kontak!$A:$E,4,FALSE),Ref_Kontak!$H$2))</f>
        <v>628999007703</v>
      </c>
      <c r="AA3595" t="str">
        <f t="shared" si="560"/>
        <v/>
      </c>
      <c r="AB3595" t="str">
        <f t="shared" si="561"/>
        <v/>
      </c>
      <c r="AC3595" t="str">
        <f t="shared" si="562"/>
        <v>628999007703</v>
      </c>
      <c r="AD3595" t="str">
        <f t="shared" si="563"/>
        <v>Halo+,+Visual+AI+5S+mendeteksi+Violation%3A+METALDET1-LINE+13</v>
      </c>
      <c r="AE3595" t="str">
        <f t="shared" si="564"/>
        <v>https://web.whatsapp.com/send/?phone=628999007703&amp;text=Halo+,+Visual+AI+5S+mendeteksi+Violation%3A+METALDET1-LINE+13&amp;type=phone_number&amp;app_absent=0</v>
      </c>
      <c r="AF3595" t="b">
        <f>IF(ISNA(VLOOKUP(D3595&amp;"-"&amp;AB3595, Ref_Kontak!$A:$E, 4, FALSE)), FALSE, TRUE)</f>
        <v>0</v>
      </c>
      <c r="AG3595" t="str">
        <f>_xlfn.IFNA(VLOOKUP(Z3595,Ref_Kontak!H:H,1,FALSE),"FALSE")</f>
        <v>628999007703</v>
      </c>
      <c r="AH3595" t="str">
        <f t="shared" si="565"/>
        <v>METALDET1-LINE 13</v>
      </c>
      <c r="AI3595">
        <f>IF(I3595="violation",COUNTIF($AH$1:AH3595,AH3595),0)</f>
        <v>1262</v>
      </c>
      <c r="AJ3595" t="str">
        <f t="shared" si="566"/>
        <v>violation-METALDET1</v>
      </c>
      <c r="AK3595">
        <f>IF(I3595="violation",COUNTIF($AJ$1:AJ3595,AJ3595),FALSE)</f>
        <v>3110</v>
      </c>
      <c r="AL3595">
        <f t="shared" si="567"/>
        <v>0</v>
      </c>
      <c r="AM3595">
        <f t="shared" si="568"/>
        <v>3</v>
      </c>
      <c r="AN3595" t="str">
        <f t="shared" si="569"/>
        <v>ALERT! 3 Violation founded @METALDET1</v>
      </c>
    </row>
    <row r="3596" spans="1:40">
      <c r="A3596" t="s">
        <v>120</v>
      </c>
      <c r="B3596" t="s">
        <v>121</v>
      </c>
      <c r="C3596" t="s">
        <v>1789</v>
      </c>
      <c r="D3596" t="s">
        <v>129</v>
      </c>
      <c r="E3596">
        <v>1</v>
      </c>
      <c r="G3596" t="s">
        <v>130</v>
      </c>
      <c r="I3596" t="s">
        <v>125</v>
      </c>
      <c r="Z3596" t="str">
        <f>IFERROR(MID(AA3596,FIND("-",H3596,1)+1,20),_xlfn.IFNA(VLOOKUP(F3596&amp;"-"&amp;AA3596,Ref_Kontak!$A:$E,4,FALSE),Ref_Kontak!$H$2))</f>
        <v>628999007703</v>
      </c>
      <c r="AA3596" t="str">
        <f t="shared" si="560"/>
        <v/>
      </c>
      <c r="AB3596" t="str">
        <f t="shared" si="561"/>
        <v/>
      </c>
      <c r="AC3596" t="str">
        <f t="shared" si="562"/>
        <v>628999007703</v>
      </c>
      <c r="AD3596" t="str">
        <f t="shared" si="563"/>
        <v>Halo+,+Visual+AI+5S+mendeteksi+Violation%3A+METALDET1-LINE+8</v>
      </c>
      <c r="AE3596" t="str">
        <f t="shared" si="564"/>
        <v>https://web.whatsapp.com/send/?phone=628999007703&amp;text=Halo+,+Visual+AI+5S+mendeteksi+Violation%3A+METALDET1-LINE+8&amp;type=phone_number&amp;app_absent=0</v>
      </c>
      <c r="AF3596" t="b">
        <f>IF(ISNA(VLOOKUP(D3596&amp;"-"&amp;AB3596, Ref_Kontak!$A:$E, 4, FALSE)), FALSE, TRUE)</f>
        <v>0</v>
      </c>
      <c r="AG3596" t="str">
        <f>_xlfn.IFNA(VLOOKUP(Z3596,Ref_Kontak!H:H,1,FALSE),"FALSE")</f>
        <v>628999007703</v>
      </c>
      <c r="AH3596" t="str">
        <f t="shared" si="565"/>
        <v>METALDET1-LINE 8</v>
      </c>
      <c r="AI3596">
        <f>IF(I3596="violation",COUNTIF($AH$1:AH3596,AH3596),0)</f>
        <v>1451</v>
      </c>
      <c r="AJ3596" t="str">
        <f t="shared" si="566"/>
        <v>violation-METALDET1</v>
      </c>
      <c r="AK3596">
        <f>IF(I3596="violation",COUNTIF($AJ$1:AJ3596,AJ3596),FALSE)</f>
        <v>3111</v>
      </c>
      <c r="AL3596">
        <f t="shared" si="567"/>
        <v>0</v>
      </c>
      <c r="AM3596">
        <f t="shared" si="568"/>
        <v>3</v>
      </c>
      <c r="AN3596" t="str">
        <f t="shared" si="569"/>
        <v>ALERT! 3 Violation founded @METALDET1</v>
      </c>
    </row>
    <row r="3597" spans="1:40">
      <c r="A3597" t="s">
        <v>120</v>
      </c>
      <c r="B3597" t="s">
        <v>121</v>
      </c>
      <c r="C3597" t="s">
        <v>1790</v>
      </c>
      <c r="D3597" t="s">
        <v>589</v>
      </c>
      <c r="E3597">
        <v>1</v>
      </c>
      <c r="G3597" t="s">
        <v>130</v>
      </c>
      <c r="I3597" t="s">
        <v>125</v>
      </c>
      <c r="Z3597" t="str">
        <f>IFERROR(MID(AA3597,FIND("-",H3597,1)+1,20),_xlfn.IFNA(VLOOKUP(F3597&amp;"-"&amp;AA3597,Ref_Kontak!$A:$E,4,FALSE),Ref_Kontak!$H$2))</f>
        <v>628999007703</v>
      </c>
      <c r="AA3597" t="str">
        <f t="shared" si="560"/>
        <v/>
      </c>
      <c r="AB3597" t="str">
        <f t="shared" si="561"/>
        <v/>
      </c>
      <c r="AC3597" t="str">
        <f t="shared" si="562"/>
        <v>628999007703</v>
      </c>
      <c r="AD3597" t="str">
        <f t="shared" si="563"/>
        <v>Halo+,+Visual+AI+5S+mendeteksi+Violation%3A+METALDET1-LINE+13</v>
      </c>
      <c r="AE3597" t="str">
        <f t="shared" si="564"/>
        <v>https://web.whatsapp.com/send/?phone=628999007703&amp;text=Halo+,+Visual+AI+5S+mendeteksi+Violation%3A+METALDET1-LINE+13&amp;type=phone_number&amp;app_absent=0</v>
      </c>
      <c r="AF3597" t="b">
        <f>IF(ISNA(VLOOKUP(D3597&amp;"-"&amp;AB3597, Ref_Kontak!$A:$E, 4, FALSE)), FALSE, TRUE)</f>
        <v>0</v>
      </c>
      <c r="AG3597" t="str">
        <f>_xlfn.IFNA(VLOOKUP(Z3597,Ref_Kontak!H:H,1,FALSE),"FALSE")</f>
        <v>628999007703</v>
      </c>
      <c r="AH3597" t="str">
        <f t="shared" si="565"/>
        <v>METALDET1-LINE 13</v>
      </c>
      <c r="AI3597">
        <f>IF(I3597="violation",COUNTIF($AH$1:AH3597,AH3597),0)</f>
        <v>1263</v>
      </c>
      <c r="AJ3597" t="str">
        <f t="shared" si="566"/>
        <v>violation-METALDET1</v>
      </c>
      <c r="AK3597">
        <f>IF(I3597="violation",COUNTIF($AJ$1:AJ3597,AJ3597),FALSE)</f>
        <v>3112</v>
      </c>
      <c r="AL3597">
        <f t="shared" si="567"/>
        <v>0</v>
      </c>
      <c r="AM3597">
        <f t="shared" si="568"/>
        <v>3</v>
      </c>
      <c r="AN3597" t="str">
        <f t="shared" si="569"/>
        <v>ALERT! 3 Violation founded @METALDET1</v>
      </c>
    </row>
    <row r="3598" spans="1:40">
      <c r="A3598" t="s">
        <v>120</v>
      </c>
      <c r="B3598" t="s">
        <v>121</v>
      </c>
      <c r="C3598" t="s">
        <v>1790</v>
      </c>
      <c r="D3598" t="s">
        <v>129</v>
      </c>
      <c r="E3598">
        <v>1</v>
      </c>
      <c r="G3598" t="s">
        <v>130</v>
      </c>
      <c r="I3598" t="s">
        <v>125</v>
      </c>
      <c r="Z3598" t="str">
        <f>IFERROR(MID(AA3598,FIND("-",H3598,1)+1,20),_xlfn.IFNA(VLOOKUP(F3598&amp;"-"&amp;AA3598,Ref_Kontak!$A:$E,4,FALSE),Ref_Kontak!$H$2))</f>
        <v>628999007703</v>
      </c>
      <c r="AA3598" t="str">
        <f t="shared" si="560"/>
        <v/>
      </c>
      <c r="AB3598" t="str">
        <f t="shared" si="561"/>
        <v/>
      </c>
      <c r="AC3598" t="str">
        <f t="shared" si="562"/>
        <v>628999007703</v>
      </c>
      <c r="AD3598" t="str">
        <f t="shared" si="563"/>
        <v>Halo+,+Visual+AI+5S+mendeteksi+Violation%3A+METALDET1-LINE+8</v>
      </c>
      <c r="AE3598" t="str">
        <f t="shared" si="564"/>
        <v>https://web.whatsapp.com/send/?phone=628999007703&amp;text=Halo+,+Visual+AI+5S+mendeteksi+Violation%3A+METALDET1-LINE+8&amp;type=phone_number&amp;app_absent=0</v>
      </c>
      <c r="AF3598" t="b">
        <f>IF(ISNA(VLOOKUP(D3598&amp;"-"&amp;AB3598, Ref_Kontak!$A:$E, 4, FALSE)), FALSE, TRUE)</f>
        <v>0</v>
      </c>
      <c r="AG3598" t="str">
        <f>_xlfn.IFNA(VLOOKUP(Z3598,Ref_Kontak!H:H,1,FALSE),"FALSE")</f>
        <v>628999007703</v>
      </c>
      <c r="AH3598" t="str">
        <f t="shared" si="565"/>
        <v>METALDET1-LINE 8</v>
      </c>
      <c r="AI3598">
        <f>IF(I3598="violation",COUNTIF($AH$1:AH3598,AH3598),0)</f>
        <v>1452</v>
      </c>
      <c r="AJ3598" t="str">
        <f t="shared" si="566"/>
        <v>violation-METALDET1</v>
      </c>
      <c r="AK3598">
        <f>IF(I3598="violation",COUNTIF($AJ$1:AJ3598,AJ3598),FALSE)</f>
        <v>3113</v>
      </c>
      <c r="AL3598">
        <f t="shared" si="567"/>
        <v>0</v>
      </c>
      <c r="AM3598">
        <f t="shared" si="568"/>
        <v>3</v>
      </c>
      <c r="AN3598" t="str">
        <f t="shared" si="569"/>
        <v>ALERT! 3 Violation founded @METALDET1</v>
      </c>
    </row>
    <row r="3599" spans="1:40">
      <c r="A3599" t="s">
        <v>120</v>
      </c>
      <c r="B3599" t="s">
        <v>121</v>
      </c>
      <c r="C3599" t="s">
        <v>1790</v>
      </c>
      <c r="D3599" t="s">
        <v>589</v>
      </c>
      <c r="E3599">
        <v>1</v>
      </c>
      <c r="G3599" t="s">
        <v>130</v>
      </c>
      <c r="I3599" t="s">
        <v>125</v>
      </c>
      <c r="Z3599" t="str">
        <f>IFERROR(MID(AA3599,FIND("-",H3599,1)+1,20),_xlfn.IFNA(VLOOKUP(F3599&amp;"-"&amp;AA3599,Ref_Kontak!$A:$E,4,FALSE),Ref_Kontak!$H$2))</f>
        <v>628999007703</v>
      </c>
      <c r="AA3599" t="str">
        <f t="shared" si="560"/>
        <v/>
      </c>
      <c r="AB3599" t="str">
        <f t="shared" si="561"/>
        <v/>
      </c>
      <c r="AC3599" t="str">
        <f t="shared" si="562"/>
        <v>628999007703</v>
      </c>
      <c r="AD3599" t="str">
        <f t="shared" si="563"/>
        <v>Halo+,+Visual+AI+5S+mendeteksi+Violation%3A+METALDET1-LINE+13</v>
      </c>
      <c r="AE3599" t="str">
        <f t="shared" si="564"/>
        <v>https://web.whatsapp.com/send/?phone=628999007703&amp;text=Halo+,+Visual+AI+5S+mendeteksi+Violation%3A+METALDET1-LINE+13&amp;type=phone_number&amp;app_absent=0</v>
      </c>
      <c r="AF3599" t="b">
        <f>IF(ISNA(VLOOKUP(D3599&amp;"-"&amp;AB3599, Ref_Kontak!$A:$E, 4, FALSE)), FALSE, TRUE)</f>
        <v>0</v>
      </c>
      <c r="AG3599" t="str">
        <f>_xlfn.IFNA(VLOOKUP(Z3599,Ref_Kontak!H:H,1,FALSE),"FALSE")</f>
        <v>628999007703</v>
      </c>
      <c r="AH3599" t="str">
        <f t="shared" si="565"/>
        <v>METALDET1-LINE 13</v>
      </c>
      <c r="AI3599">
        <f>IF(I3599="violation",COUNTIF($AH$1:AH3599,AH3599),0)</f>
        <v>1264</v>
      </c>
      <c r="AJ3599" t="str">
        <f t="shared" si="566"/>
        <v>violation-METALDET1</v>
      </c>
      <c r="AK3599">
        <f>IF(I3599="violation",COUNTIF($AJ$1:AJ3599,AJ3599),FALSE)</f>
        <v>3114</v>
      </c>
      <c r="AL3599">
        <f t="shared" si="567"/>
        <v>0</v>
      </c>
      <c r="AM3599">
        <f t="shared" si="568"/>
        <v>3</v>
      </c>
      <c r="AN3599" t="str">
        <f t="shared" si="569"/>
        <v>ALERT! 3 Violation founded @METALDET1</v>
      </c>
    </row>
    <row r="3600" spans="1:40">
      <c r="A3600" t="s">
        <v>120</v>
      </c>
      <c r="B3600" t="s">
        <v>121</v>
      </c>
      <c r="C3600" t="s">
        <v>1791</v>
      </c>
      <c r="D3600" t="s">
        <v>129</v>
      </c>
      <c r="E3600">
        <v>1</v>
      </c>
      <c r="G3600" t="s">
        <v>130</v>
      </c>
      <c r="I3600" t="s">
        <v>125</v>
      </c>
      <c r="Z3600" t="str">
        <f>IFERROR(MID(AA3600,FIND("-",H3600,1)+1,20),_xlfn.IFNA(VLOOKUP(F3600&amp;"-"&amp;AA3600,Ref_Kontak!$A:$E,4,FALSE),Ref_Kontak!$H$2))</f>
        <v>628999007703</v>
      </c>
      <c r="AA3600" t="str">
        <f t="shared" si="560"/>
        <v/>
      </c>
      <c r="AB3600" t="str">
        <f t="shared" si="561"/>
        <v/>
      </c>
      <c r="AC3600" t="str">
        <f t="shared" si="562"/>
        <v>628999007703</v>
      </c>
      <c r="AD3600" t="str">
        <f t="shared" si="563"/>
        <v>Halo+,+Visual+AI+5S+mendeteksi+Violation%3A+METALDET1-LINE+8</v>
      </c>
      <c r="AE3600" t="str">
        <f t="shared" si="564"/>
        <v>https://web.whatsapp.com/send/?phone=628999007703&amp;text=Halo+,+Visual+AI+5S+mendeteksi+Violation%3A+METALDET1-LINE+8&amp;type=phone_number&amp;app_absent=0</v>
      </c>
      <c r="AF3600" t="b">
        <f>IF(ISNA(VLOOKUP(D3600&amp;"-"&amp;AB3600, Ref_Kontak!$A:$E, 4, FALSE)), FALSE, TRUE)</f>
        <v>0</v>
      </c>
      <c r="AG3600" t="str">
        <f>_xlfn.IFNA(VLOOKUP(Z3600,Ref_Kontak!H:H,1,FALSE),"FALSE")</f>
        <v>628999007703</v>
      </c>
      <c r="AH3600" t="str">
        <f t="shared" si="565"/>
        <v>METALDET1-LINE 8</v>
      </c>
      <c r="AI3600">
        <f>IF(I3600="violation",COUNTIF($AH$1:AH3600,AH3600),0)</f>
        <v>1453</v>
      </c>
      <c r="AJ3600" t="str">
        <f t="shared" si="566"/>
        <v>violation-METALDET1</v>
      </c>
      <c r="AK3600">
        <f>IF(I3600="violation",COUNTIF($AJ$1:AJ3600,AJ3600),FALSE)</f>
        <v>3115</v>
      </c>
      <c r="AL3600">
        <f t="shared" si="567"/>
        <v>0</v>
      </c>
      <c r="AM3600">
        <f t="shared" si="568"/>
        <v>3</v>
      </c>
      <c r="AN3600" t="str">
        <f t="shared" si="569"/>
        <v>ALERT! 3 Violation founded @METALDET1</v>
      </c>
    </row>
    <row r="3601" spans="1:40">
      <c r="A3601" t="s">
        <v>120</v>
      </c>
      <c r="B3601" t="s">
        <v>121</v>
      </c>
      <c r="C3601" t="s">
        <v>1792</v>
      </c>
      <c r="D3601" t="s">
        <v>589</v>
      </c>
      <c r="E3601">
        <v>1</v>
      </c>
      <c r="G3601" t="s">
        <v>130</v>
      </c>
      <c r="I3601" t="s">
        <v>125</v>
      </c>
      <c r="Z3601" t="str">
        <f>IFERROR(MID(AA3601,FIND("-",H3601,1)+1,20),_xlfn.IFNA(VLOOKUP(F3601&amp;"-"&amp;AA3601,Ref_Kontak!$A:$E,4,FALSE),Ref_Kontak!$H$2))</f>
        <v>628999007703</v>
      </c>
      <c r="AA3601" t="str">
        <f t="shared" si="560"/>
        <v/>
      </c>
      <c r="AB3601" t="str">
        <f t="shared" si="561"/>
        <v/>
      </c>
      <c r="AC3601" t="str">
        <f t="shared" si="562"/>
        <v>628999007703</v>
      </c>
      <c r="AD3601" t="str">
        <f t="shared" si="563"/>
        <v>Halo+,+Visual+AI+5S+mendeteksi+Violation%3A+METALDET1-LINE+13</v>
      </c>
      <c r="AE3601" t="str">
        <f t="shared" si="564"/>
        <v>https://web.whatsapp.com/send/?phone=628999007703&amp;text=Halo+,+Visual+AI+5S+mendeteksi+Violation%3A+METALDET1-LINE+13&amp;type=phone_number&amp;app_absent=0</v>
      </c>
      <c r="AF3601" t="b">
        <f>IF(ISNA(VLOOKUP(D3601&amp;"-"&amp;AB3601, Ref_Kontak!$A:$E, 4, FALSE)), FALSE, TRUE)</f>
        <v>0</v>
      </c>
      <c r="AG3601" t="str">
        <f>_xlfn.IFNA(VLOOKUP(Z3601,Ref_Kontak!H:H,1,FALSE),"FALSE")</f>
        <v>628999007703</v>
      </c>
      <c r="AH3601" t="str">
        <f t="shared" si="565"/>
        <v>METALDET1-LINE 13</v>
      </c>
      <c r="AI3601">
        <f>IF(I3601="violation",COUNTIF($AH$1:AH3601,AH3601),0)</f>
        <v>1265</v>
      </c>
      <c r="AJ3601" t="str">
        <f t="shared" si="566"/>
        <v>violation-METALDET1</v>
      </c>
      <c r="AK3601">
        <f>IF(I3601="violation",COUNTIF($AJ$1:AJ3601,AJ3601),FALSE)</f>
        <v>3116</v>
      </c>
      <c r="AL3601">
        <f t="shared" si="567"/>
        <v>0</v>
      </c>
      <c r="AM3601">
        <f t="shared" si="568"/>
        <v>3</v>
      </c>
      <c r="AN3601" t="str">
        <f t="shared" si="569"/>
        <v>ALERT! 3 Violation founded @METALDET1</v>
      </c>
    </row>
    <row r="3602" spans="1:40">
      <c r="A3602" t="s">
        <v>120</v>
      </c>
      <c r="B3602" t="s">
        <v>121</v>
      </c>
      <c r="C3602" t="s">
        <v>1792</v>
      </c>
      <c r="D3602" t="s">
        <v>129</v>
      </c>
      <c r="E3602">
        <v>1</v>
      </c>
      <c r="G3602" t="s">
        <v>130</v>
      </c>
      <c r="I3602" t="s">
        <v>125</v>
      </c>
      <c r="Z3602" t="str">
        <f>IFERROR(MID(AA3602,FIND("-",H3602,1)+1,20),_xlfn.IFNA(VLOOKUP(F3602&amp;"-"&amp;AA3602,Ref_Kontak!$A:$E,4,FALSE),Ref_Kontak!$H$2))</f>
        <v>628999007703</v>
      </c>
      <c r="AA3602" t="str">
        <f t="shared" si="560"/>
        <v/>
      </c>
      <c r="AB3602" t="str">
        <f t="shared" si="561"/>
        <v/>
      </c>
      <c r="AC3602" t="str">
        <f t="shared" si="562"/>
        <v>628999007703</v>
      </c>
      <c r="AD3602" t="str">
        <f t="shared" si="563"/>
        <v>Halo+,+Visual+AI+5S+mendeteksi+Violation%3A+METALDET1-LINE+8</v>
      </c>
      <c r="AE3602" t="str">
        <f t="shared" si="564"/>
        <v>https://web.whatsapp.com/send/?phone=628999007703&amp;text=Halo+,+Visual+AI+5S+mendeteksi+Violation%3A+METALDET1-LINE+8&amp;type=phone_number&amp;app_absent=0</v>
      </c>
      <c r="AF3602" t="b">
        <f>IF(ISNA(VLOOKUP(D3602&amp;"-"&amp;AB3602, Ref_Kontak!$A:$E, 4, FALSE)), FALSE, TRUE)</f>
        <v>0</v>
      </c>
      <c r="AG3602" t="str">
        <f>_xlfn.IFNA(VLOOKUP(Z3602,Ref_Kontak!H:H,1,FALSE),"FALSE")</f>
        <v>628999007703</v>
      </c>
      <c r="AH3602" t="str">
        <f t="shared" si="565"/>
        <v>METALDET1-LINE 8</v>
      </c>
      <c r="AI3602">
        <f>IF(I3602="violation",COUNTIF($AH$1:AH3602,AH3602),0)</f>
        <v>1454</v>
      </c>
      <c r="AJ3602" t="str">
        <f t="shared" si="566"/>
        <v>violation-METALDET1</v>
      </c>
      <c r="AK3602">
        <f>IF(I3602="violation",COUNTIF($AJ$1:AJ3602,AJ3602),FALSE)</f>
        <v>3117</v>
      </c>
      <c r="AL3602">
        <f t="shared" si="567"/>
        <v>0</v>
      </c>
      <c r="AM3602">
        <f t="shared" si="568"/>
        <v>3</v>
      </c>
      <c r="AN3602" t="str">
        <f t="shared" si="569"/>
        <v>ALERT! 3 Violation founded @METALDET1</v>
      </c>
    </row>
    <row r="3603" spans="1:40">
      <c r="A3603" t="s">
        <v>120</v>
      </c>
      <c r="B3603" t="s">
        <v>121</v>
      </c>
      <c r="C3603" t="s">
        <v>1792</v>
      </c>
      <c r="D3603" t="s">
        <v>589</v>
      </c>
      <c r="E3603">
        <v>1</v>
      </c>
      <c r="G3603" t="s">
        <v>130</v>
      </c>
      <c r="I3603" t="s">
        <v>125</v>
      </c>
      <c r="Z3603" t="str">
        <f>IFERROR(MID(AA3603,FIND("-",H3603,1)+1,20),_xlfn.IFNA(VLOOKUP(F3603&amp;"-"&amp;AA3603,Ref_Kontak!$A:$E,4,FALSE),Ref_Kontak!$H$2))</f>
        <v>628999007703</v>
      </c>
      <c r="AA3603" t="str">
        <f t="shared" si="560"/>
        <v/>
      </c>
      <c r="AB3603" t="str">
        <f t="shared" si="561"/>
        <v/>
      </c>
      <c r="AC3603" t="str">
        <f t="shared" si="562"/>
        <v>628999007703</v>
      </c>
      <c r="AD3603" t="str">
        <f t="shared" si="563"/>
        <v>Halo+,+Visual+AI+5S+mendeteksi+Violation%3A+METALDET1-LINE+13</v>
      </c>
      <c r="AE3603" t="str">
        <f t="shared" si="564"/>
        <v>https://web.whatsapp.com/send/?phone=628999007703&amp;text=Halo+,+Visual+AI+5S+mendeteksi+Violation%3A+METALDET1-LINE+13&amp;type=phone_number&amp;app_absent=0</v>
      </c>
      <c r="AF3603" t="b">
        <f>IF(ISNA(VLOOKUP(D3603&amp;"-"&amp;AB3603, Ref_Kontak!$A:$E, 4, FALSE)), FALSE, TRUE)</f>
        <v>0</v>
      </c>
      <c r="AG3603" t="str">
        <f>_xlfn.IFNA(VLOOKUP(Z3603,Ref_Kontak!H:H,1,FALSE),"FALSE")</f>
        <v>628999007703</v>
      </c>
      <c r="AH3603" t="str">
        <f t="shared" si="565"/>
        <v>METALDET1-LINE 13</v>
      </c>
      <c r="AI3603">
        <f>IF(I3603="violation",COUNTIF($AH$1:AH3603,AH3603),0)</f>
        <v>1266</v>
      </c>
      <c r="AJ3603" t="str">
        <f t="shared" si="566"/>
        <v>violation-METALDET1</v>
      </c>
      <c r="AK3603">
        <f>IF(I3603="violation",COUNTIF($AJ$1:AJ3603,AJ3603),FALSE)</f>
        <v>3118</v>
      </c>
      <c r="AL3603">
        <f t="shared" si="567"/>
        <v>0</v>
      </c>
      <c r="AM3603">
        <f t="shared" si="568"/>
        <v>3</v>
      </c>
      <c r="AN3603" t="str">
        <f t="shared" si="569"/>
        <v>ALERT! 3 Violation founded @METALDET1</v>
      </c>
    </row>
    <row r="3604" spans="1:40">
      <c r="A3604" t="s">
        <v>120</v>
      </c>
      <c r="B3604" t="s">
        <v>121</v>
      </c>
      <c r="C3604" t="s">
        <v>1793</v>
      </c>
      <c r="D3604" t="s">
        <v>129</v>
      </c>
      <c r="E3604">
        <v>1</v>
      </c>
      <c r="G3604" t="s">
        <v>130</v>
      </c>
      <c r="I3604" t="s">
        <v>125</v>
      </c>
      <c r="Z3604" t="str">
        <f>IFERROR(MID(AA3604,FIND("-",H3604,1)+1,20),_xlfn.IFNA(VLOOKUP(F3604&amp;"-"&amp;AA3604,Ref_Kontak!$A:$E,4,FALSE),Ref_Kontak!$H$2))</f>
        <v>628999007703</v>
      </c>
      <c r="AA3604" t="str">
        <f t="shared" si="560"/>
        <v/>
      </c>
      <c r="AB3604" t="str">
        <f t="shared" si="561"/>
        <v/>
      </c>
      <c r="AC3604" t="str">
        <f t="shared" si="562"/>
        <v>628999007703</v>
      </c>
      <c r="AD3604" t="str">
        <f t="shared" si="563"/>
        <v>Halo+,+Visual+AI+5S+mendeteksi+Violation%3A+METALDET1-LINE+8</v>
      </c>
      <c r="AE3604" t="str">
        <f t="shared" si="564"/>
        <v>https://web.whatsapp.com/send/?phone=628999007703&amp;text=Halo+,+Visual+AI+5S+mendeteksi+Violation%3A+METALDET1-LINE+8&amp;type=phone_number&amp;app_absent=0</v>
      </c>
      <c r="AF3604" t="b">
        <f>IF(ISNA(VLOOKUP(D3604&amp;"-"&amp;AB3604, Ref_Kontak!$A:$E, 4, FALSE)), FALSE, TRUE)</f>
        <v>0</v>
      </c>
      <c r="AG3604" t="str">
        <f>_xlfn.IFNA(VLOOKUP(Z3604,Ref_Kontak!H:H,1,FALSE),"FALSE")</f>
        <v>628999007703</v>
      </c>
      <c r="AH3604" t="str">
        <f t="shared" si="565"/>
        <v>METALDET1-LINE 8</v>
      </c>
      <c r="AI3604">
        <f>IF(I3604="violation",COUNTIF($AH$1:AH3604,AH3604),0)</f>
        <v>1455</v>
      </c>
      <c r="AJ3604" t="str">
        <f t="shared" si="566"/>
        <v>violation-METALDET1</v>
      </c>
      <c r="AK3604">
        <f>IF(I3604="violation",COUNTIF($AJ$1:AJ3604,AJ3604),FALSE)</f>
        <v>3119</v>
      </c>
      <c r="AL3604">
        <f t="shared" si="567"/>
        <v>0</v>
      </c>
      <c r="AM3604">
        <f t="shared" si="568"/>
        <v>3</v>
      </c>
      <c r="AN3604" t="str">
        <f t="shared" si="569"/>
        <v>ALERT! 3 Violation founded @METALDET1</v>
      </c>
    </row>
    <row r="3605" spans="1:40">
      <c r="A3605" t="s">
        <v>120</v>
      </c>
      <c r="B3605" t="s">
        <v>121</v>
      </c>
      <c r="C3605" t="s">
        <v>1793</v>
      </c>
      <c r="D3605" t="s">
        <v>589</v>
      </c>
      <c r="E3605">
        <v>1</v>
      </c>
      <c r="G3605" t="s">
        <v>130</v>
      </c>
      <c r="I3605" t="s">
        <v>125</v>
      </c>
      <c r="Z3605" t="str">
        <f>IFERROR(MID(AA3605,FIND("-",H3605,1)+1,20),_xlfn.IFNA(VLOOKUP(F3605&amp;"-"&amp;AA3605,Ref_Kontak!$A:$E,4,FALSE),Ref_Kontak!$H$2))</f>
        <v>628999007703</v>
      </c>
      <c r="AA3605" t="str">
        <f t="shared" si="560"/>
        <v/>
      </c>
      <c r="AB3605" t="str">
        <f t="shared" si="561"/>
        <v/>
      </c>
      <c r="AC3605" t="str">
        <f t="shared" si="562"/>
        <v>628999007703</v>
      </c>
      <c r="AD3605" t="str">
        <f t="shared" si="563"/>
        <v>Halo+,+Visual+AI+5S+mendeteksi+Violation%3A+METALDET1-LINE+13</v>
      </c>
      <c r="AE3605" t="str">
        <f t="shared" si="564"/>
        <v>https://web.whatsapp.com/send/?phone=628999007703&amp;text=Halo+,+Visual+AI+5S+mendeteksi+Violation%3A+METALDET1-LINE+13&amp;type=phone_number&amp;app_absent=0</v>
      </c>
      <c r="AF3605" t="b">
        <f>IF(ISNA(VLOOKUP(D3605&amp;"-"&amp;AB3605, Ref_Kontak!$A:$E, 4, FALSE)), FALSE, TRUE)</f>
        <v>0</v>
      </c>
      <c r="AG3605" t="str">
        <f>_xlfn.IFNA(VLOOKUP(Z3605,Ref_Kontak!H:H,1,FALSE),"FALSE")</f>
        <v>628999007703</v>
      </c>
      <c r="AH3605" t="str">
        <f t="shared" si="565"/>
        <v>METALDET1-LINE 13</v>
      </c>
      <c r="AI3605">
        <f>IF(I3605="violation",COUNTIF($AH$1:AH3605,AH3605),0)</f>
        <v>1267</v>
      </c>
      <c r="AJ3605" t="str">
        <f t="shared" si="566"/>
        <v>violation-METALDET1</v>
      </c>
      <c r="AK3605">
        <f>IF(I3605="violation",COUNTIF($AJ$1:AJ3605,AJ3605),FALSE)</f>
        <v>3120</v>
      </c>
      <c r="AL3605">
        <f t="shared" si="567"/>
        <v>0</v>
      </c>
      <c r="AM3605">
        <f t="shared" si="568"/>
        <v>3</v>
      </c>
      <c r="AN3605" t="str">
        <f t="shared" si="569"/>
        <v>ALERT! 3 Violation founded @METALDET1</v>
      </c>
    </row>
    <row r="3606" spans="1:40">
      <c r="A3606" t="s">
        <v>120</v>
      </c>
      <c r="B3606" t="s">
        <v>121</v>
      </c>
      <c r="C3606" t="s">
        <v>1794</v>
      </c>
      <c r="D3606" t="s">
        <v>589</v>
      </c>
      <c r="E3606">
        <v>1</v>
      </c>
      <c r="G3606" t="s">
        <v>130</v>
      </c>
      <c r="I3606" t="s">
        <v>125</v>
      </c>
      <c r="Z3606" t="str">
        <f>IFERROR(MID(AA3606,FIND("-",H3606,1)+1,20),_xlfn.IFNA(VLOOKUP(F3606&amp;"-"&amp;AA3606,Ref_Kontak!$A:$E,4,FALSE),Ref_Kontak!$H$2))</f>
        <v>628999007703</v>
      </c>
      <c r="AA3606" t="str">
        <f t="shared" si="560"/>
        <v/>
      </c>
      <c r="AB3606" t="str">
        <f t="shared" si="561"/>
        <v/>
      </c>
      <c r="AC3606" t="str">
        <f t="shared" si="562"/>
        <v>628999007703</v>
      </c>
      <c r="AD3606" t="str">
        <f t="shared" si="563"/>
        <v>Halo+,+Visual+AI+5S+mendeteksi+Violation%3A+METALDET1-LINE+13</v>
      </c>
      <c r="AE3606" t="str">
        <f t="shared" si="564"/>
        <v>https://web.whatsapp.com/send/?phone=628999007703&amp;text=Halo+,+Visual+AI+5S+mendeteksi+Violation%3A+METALDET1-LINE+13&amp;type=phone_number&amp;app_absent=0</v>
      </c>
      <c r="AF3606" t="b">
        <f>IF(ISNA(VLOOKUP(D3606&amp;"-"&amp;AB3606, Ref_Kontak!$A:$E, 4, FALSE)), FALSE, TRUE)</f>
        <v>0</v>
      </c>
      <c r="AG3606" t="str">
        <f>_xlfn.IFNA(VLOOKUP(Z3606,Ref_Kontak!H:H,1,FALSE),"FALSE")</f>
        <v>628999007703</v>
      </c>
      <c r="AH3606" t="str">
        <f t="shared" si="565"/>
        <v>METALDET1-LINE 13</v>
      </c>
      <c r="AI3606">
        <f>IF(I3606="violation",COUNTIF($AH$1:AH3606,AH3606),0)</f>
        <v>1268</v>
      </c>
      <c r="AJ3606" t="str">
        <f t="shared" si="566"/>
        <v>violation-METALDET1</v>
      </c>
      <c r="AK3606">
        <f>IF(I3606="violation",COUNTIF($AJ$1:AJ3606,AJ3606),FALSE)</f>
        <v>3121</v>
      </c>
      <c r="AL3606">
        <f t="shared" si="567"/>
        <v>0</v>
      </c>
      <c r="AM3606">
        <f t="shared" si="568"/>
        <v>3</v>
      </c>
      <c r="AN3606" t="str">
        <f t="shared" si="569"/>
        <v>ALERT! 3 Violation founded @METALDET1</v>
      </c>
    </row>
    <row r="3607" spans="1:40">
      <c r="A3607" t="s">
        <v>120</v>
      </c>
      <c r="B3607" t="s">
        <v>121</v>
      </c>
      <c r="C3607" t="s">
        <v>1794</v>
      </c>
      <c r="D3607" t="s">
        <v>129</v>
      </c>
      <c r="E3607">
        <v>1</v>
      </c>
      <c r="G3607" t="s">
        <v>130</v>
      </c>
      <c r="I3607" t="s">
        <v>125</v>
      </c>
      <c r="Z3607" t="str">
        <f>IFERROR(MID(AA3607,FIND("-",H3607,1)+1,20),_xlfn.IFNA(VLOOKUP(F3607&amp;"-"&amp;AA3607,Ref_Kontak!$A:$E,4,FALSE),Ref_Kontak!$H$2))</f>
        <v>628999007703</v>
      </c>
      <c r="AA3607" t="str">
        <f t="shared" si="560"/>
        <v/>
      </c>
      <c r="AB3607" t="str">
        <f t="shared" si="561"/>
        <v/>
      </c>
      <c r="AC3607" t="str">
        <f t="shared" si="562"/>
        <v>628999007703</v>
      </c>
      <c r="AD3607" t="str">
        <f t="shared" si="563"/>
        <v>Halo+,+Visual+AI+5S+mendeteksi+Violation%3A+METALDET1-LINE+8</v>
      </c>
      <c r="AE3607" t="str">
        <f t="shared" si="564"/>
        <v>https://web.whatsapp.com/send/?phone=628999007703&amp;text=Halo+,+Visual+AI+5S+mendeteksi+Violation%3A+METALDET1-LINE+8&amp;type=phone_number&amp;app_absent=0</v>
      </c>
      <c r="AF3607" t="b">
        <f>IF(ISNA(VLOOKUP(D3607&amp;"-"&amp;AB3607, Ref_Kontak!$A:$E, 4, FALSE)), FALSE, TRUE)</f>
        <v>0</v>
      </c>
      <c r="AG3607" t="str">
        <f>_xlfn.IFNA(VLOOKUP(Z3607,Ref_Kontak!H:H,1,FALSE),"FALSE")</f>
        <v>628999007703</v>
      </c>
      <c r="AH3607" t="str">
        <f t="shared" si="565"/>
        <v>METALDET1-LINE 8</v>
      </c>
      <c r="AI3607">
        <f>IF(I3607="violation",COUNTIF($AH$1:AH3607,AH3607),0)</f>
        <v>1456</v>
      </c>
      <c r="AJ3607" t="str">
        <f t="shared" si="566"/>
        <v>violation-METALDET1</v>
      </c>
      <c r="AK3607">
        <f>IF(I3607="violation",COUNTIF($AJ$1:AJ3607,AJ3607),FALSE)</f>
        <v>3122</v>
      </c>
      <c r="AL3607">
        <f t="shared" si="567"/>
        <v>0</v>
      </c>
      <c r="AM3607">
        <f t="shared" si="568"/>
        <v>3</v>
      </c>
      <c r="AN3607" t="str">
        <f t="shared" si="569"/>
        <v>ALERT! 3 Violation founded @METALDET1</v>
      </c>
    </row>
    <row r="3608" spans="1:40">
      <c r="A3608" t="s">
        <v>120</v>
      </c>
      <c r="B3608" t="s">
        <v>121</v>
      </c>
      <c r="C3608" t="s">
        <v>1794</v>
      </c>
      <c r="D3608" t="s">
        <v>589</v>
      </c>
      <c r="E3608">
        <v>1</v>
      </c>
      <c r="G3608" t="s">
        <v>130</v>
      </c>
      <c r="I3608" t="s">
        <v>125</v>
      </c>
      <c r="Z3608" t="str">
        <f>IFERROR(MID(AA3608,FIND("-",H3608,1)+1,20),_xlfn.IFNA(VLOOKUP(F3608&amp;"-"&amp;AA3608,Ref_Kontak!$A:$E,4,FALSE),Ref_Kontak!$H$2))</f>
        <v>628999007703</v>
      </c>
      <c r="AA3608" t="str">
        <f t="shared" si="560"/>
        <v/>
      </c>
      <c r="AB3608" t="str">
        <f t="shared" si="561"/>
        <v/>
      </c>
      <c r="AC3608" t="str">
        <f t="shared" si="562"/>
        <v>628999007703</v>
      </c>
      <c r="AD3608" t="str">
        <f t="shared" si="563"/>
        <v>Halo+,+Visual+AI+5S+mendeteksi+Violation%3A+METALDET1-LINE+13</v>
      </c>
      <c r="AE3608" t="str">
        <f t="shared" si="564"/>
        <v>https://web.whatsapp.com/send/?phone=628999007703&amp;text=Halo+,+Visual+AI+5S+mendeteksi+Violation%3A+METALDET1-LINE+13&amp;type=phone_number&amp;app_absent=0</v>
      </c>
      <c r="AF3608" t="b">
        <f>IF(ISNA(VLOOKUP(D3608&amp;"-"&amp;AB3608, Ref_Kontak!$A:$E, 4, FALSE)), FALSE, TRUE)</f>
        <v>0</v>
      </c>
      <c r="AG3608" t="str">
        <f>_xlfn.IFNA(VLOOKUP(Z3608,Ref_Kontak!H:H,1,FALSE),"FALSE")</f>
        <v>628999007703</v>
      </c>
      <c r="AH3608" t="str">
        <f t="shared" si="565"/>
        <v>METALDET1-LINE 13</v>
      </c>
      <c r="AI3608">
        <f>IF(I3608="violation",COUNTIF($AH$1:AH3608,AH3608),0)</f>
        <v>1269</v>
      </c>
      <c r="AJ3608" t="str">
        <f t="shared" si="566"/>
        <v>violation-METALDET1</v>
      </c>
      <c r="AK3608">
        <f>IF(I3608="violation",COUNTIF($AJ$1:AJ3608,AJ3608),FALSE)</f>
        <v>3123</v>
      </c>
      <c r="AL3608">
        <f t="shared" si="567"/>
        <v>0</v>
      </c>
      <c r="AM3608">
        <f t="shared" si="568"/>
        <v>3</v>
      </c>
      <c r="AN3608" t="str">
        <f t="shared" si="569"/>
        <v>ALERT! 3 Violation founded @METALDET1</v>
      </c>
    </row>
    <row r="3609" spans="1:40">
      <c r="A3609" t="s">
        <v>120</v>
      </c>
      <c r="B3609" t="s">
        <v>121</v>
      </c>
      <c r="C3609" t="s">
        <v>1795</v>
      </c>
      <c r="D3609" t="s">
        <v>129</v>
      </c>
      <c r="E3609">
        <v>1</v>
      </c>
      <c r="G3609" t="s">
        <v>130</v>
      </c>
      <c r="I3609" t="s">
        <v>125</v>
      </c>
      <c r="Z3609" t="str">
        <f>IFERROR(MID(AA3609,FIND("-",H3609,1)+1,20),_xlfn.IFNA(VLOOKUP(F3609&amp;"-"&amp;AA3609,Ref_Kontak!$A:$E,4,FALSE),Ref_Kontak!$H$2))</f>
        <v>628999007703</v>
      </c>
      <c r="AA3609" t="str">
        <f t="shared" si="560"/>
        <v/>
      </c>
      <c r="AB3609" t="str">
        <f t="shared" si="561"/>
        <v/>
      </c>
      <c r="AC3609" t="str">
        <f t="shared" si="562"/>
        <v>628999007703</v>
      </c>
      <c r="AD3609" t="str">
        <f t="shared" si="563"/>
        <v>Halo+,+Visual+AI+5S+mendeteksi+Violation%3A+METALDET1-LINE+8</v>
      </c>
      <c r="AE3609" t="str">
        <f t="shared" si="564"/>
        <v>https://web.whatsapp.com/send/?phone=628999007703&amp;text=Halo+,+Visual+AI+5S+mendeteksi+Violation%3A+METALDET1-LINE+8&amp;type=phone_number&amp;app_absent=0</v>
      </c>
      <c r="AF3609" t="b">
        <f>IF(ISNA(VLOOKUP(D3609&amp;"-"&amp;AB3609, Ref_Kontak!$A:$E, 4, FALSE)), FALSE, TRUE)</f>
        <v>0</v>
      </c>
      <c r="AG3609" t="str">
        <f>_xlfn.IFNA(VLOOKUP(Z3609,Ref_Kontak!H:H,1,FALSE),"FALSE")</f>
        <v>628999007703</v>
      </c>
      <c r="AH3609" t="str">
        <f t="shared" si="565"/>
        <v>METALDET1-LINE 8</v>
      </c>
      <c r="AI3609">
        <f>IF(I3609="violation",COUNTIF($AH$1:AH3609,AH3609),0)</f>
        <v>1457</v>
      </c>
      <c r="AJ3609" t="str">
        <f t="shared" si="566"/>
        <v>violation-METALDET1</v>
      </c>
      <c r="AK3609">
        <f>IF(I3609="violation",COUNTIF($AJ$1:AJ3609,AJ3609),FALSE)</f>
        <v>3124</v>
      </c>
      <c r="AL3609">
        <f t="shared" si="567"/>
        <v>0</v>
      </c>
      <c r="AM3609">
        <f t="shared" si="568"/>
        <v>3</v>
      </c>
      <c r="AN3609" t="str">
        <f t="shared" si="569"/>
        <v>ALERT! 3 Violation founded @METALDET1</v>
      </c>
    </row>
    <row r="3610" spans="1:40">
      <c r="A3610" t="s">
        <v>120</v>
      </c>
      <c r="B3610" t="s">
        <v>121</v>
      </c>
      <c r="C3610" t="s">
        <v>1796</v>
      </c>
      <c r="D3610" t="s">
        <v>589</v>
      </c>
      <c r="E3610">
        <v>1</v>
      </c>
      <c r="G3610" t="s">
        <v>130</v>
      </c>
      <c r="I3610" t="s">
        <v>125</v>
      </c>
      <c r="Z3610" t="str">
        <f>IFERROR(MID(AA3610,FIND("-",H3610,1)+1,20),_xlfn.IFNA(VLOOKUP(F3610&amp;"-"&amp;AA3610,Ref_Kontak!$A:$E,4,FALSE),Ref_Kontak!$H$2))</f>
        <v>628999007703</v>
      </c>
      <c r="AA3610" t="str">
        <f t="shared" si="560"/>
        <v/>
      </c>
      <c r="AB3610" t="str">
        <f t="shared" si="561"/>
        <v/>
      </c>
      <c r="AC3610" t="str">
        <f t="shared" si="562"/>
        <v>628999007703</v>
      </c>
      <c r="AD3610" t="str">
        <f t="shared" si="563"/>
        <v>Halo+,+Visual+AI+5S+mendeteksi+Violation%3A+METALDET1-LINE+13</v>
      </c>
      <c r="AE3610" t="str">
        <f t="shared" si="564"/>
        <v>https://web.whatsapp.com/send/?phone=628999007703&amp;text=Halo+,+Visual+AI+5S+mendeteksi+Violation%3A+METALDET1-LINE+13&amp;type=phone_number&amp;app_absent=0</v>
      </c>
      <c r="AF3610" t="b">
        <f>IF(ISNA(VLOOKUP(D3610&amp;"-"&amp;AB3610, Ref_Kontak!$A:$E, 4, FALSE)), FALSE, TRUE)</f>
        <v>0</v>
      </c>
      <c r="AG3610" t="str">
        <f>_xlfn.IFNA(VLOOKUP(Z3610,Ref_Kontak!H:H,1,FALSE),"FALSE")</f>
        <v>628999007703</v>
      </c>
      <c r="AH3610" t="str">
        <f t="shared" si="565"/>
        <v>METALDET1-LINE 13</v>
      </c>
      <c r="AI3610">
        <f>IF(I3610="violation",COUNTIF($AH$1:AH3610,AH3610),0)</f>
        <v>1270</v>
      </c>
      <c r="AJ3610" t="str">
        <f t="shared" si="566"/>
        <v>violation-METALDET1</v>
      </c>
      <c r="AK3610">
        <f>IF(I3610="violation",COUNTIF($AJ$1:AJ3610,AJ3610),FALSE)</f>
        <v>3125</v>
      </c>
      <c r="AL3610">
        <f t="shared" si="567"/>
        <v>0</v>
      </c>
      <c r="AM3610">
        <f t="shared" si="568"/>
        <v>3</v>
      </c>
      <c r="AN3610" t="str">
        <f t="shared" si="569"/>
        <v>ALERT! 3 Violation founded @METALDET1</v>
      </c>
    </row>
    <row r="3611" spans="1:40">
      <c r="A3611" t="s">
        <v>120</v>
      </c>
      <c r="B3611" t="s">
        <v>121</v>
      </c>
      <c r="C3611" t="s">
        <v>1796</v>
      </c>
      <c r="D3611" t="s">
        <v>129</v>
      </c>
      <c r="E3611">
        <v>1</v>
      </c>
      <c r="G3611" t="s">
        <v>130</v>
      </c>
      <c r="I3611" t="s">
        <v>125</v>
      </c>
      <c r="Z3611" t="str">
        <f>IFERROR(MID(AA3611,FIND("-",H3611,1)+1,20),_xlfn.IFNA(VLOOKUP(F3611&amp;"-"&amp;AA3611,Ref_Kontak!$A:$E,4,FALSE),Ref_Kontak!$H$2))</f>
        <v>628999007703</v>
      </c>
      <c r="AA3611" t="str">
        <f t="shared" si="560"/>
        <v/>
      </c>
      <c r="AB3611" t="str">
        <f t="shared" si="561"/>
        <v/>
      </c>
      <c r="AC3611" t="str">
        <f t="shared" si="562"/>
        <v>628999007703</v>
      </c>
      <c r="AD3611" t="str">
        <f t="shared" si="563"/>
        <v>Halo+,+Visual+AI+5S+mendeteksi+Violation%3A+METALDET1-LINE+8</v>
      </c>
      <c r="AE3611" t="str">
        <f t="shared" si="564"/>
        <v>https://web.whatsapp.com/send/?phone=628999007703&amp;text=Halo+,+Visual+AI+5S+mendeteksi+Violation%3A+METALDET1-LINE+8&amp;type=phone_number&amp;app_absent=0</v>
      </c>
      <c r="AF3611" t="b">
        <f>IF(ISNA(VLOOKUP(D3611&amp;"-"&amp;AB3611, Ref_Kontak!$A:$E, 4, FALSE)), FALSE, TRUE)</f>
        <v>0</v>
      </c>
      <c r="AG3611" t="str">
        <f>_xlfn.IFNA(VLOOKUP(Z3611,Ref_Kontak!H:H,1,FALSE),"FALSE")</f>
        <v>628999007703</v>
      </c>
      <c r="AH3611" t="str">
        <f t="shared" si="565"/>
        <v>METALDET1-LINE 8</v>
      </c>
      <c r="AI3611">
        <f>IF(I3611="violation",COUNTIF($AH$1:AH3611,AH3611),0)</f>
        <v>1458</v>
      </c>
      <c r="AJ3611" t="str">
        <f t="shared" si="566"/>
        <v>violation-METALDET1</v>
      </c>
      <c r="AK3611">
        <f>IF(I3611="violation",COUNTIF($AJ$1:AJ3611,AJ3611),FALSE)</f>
        <v>3126</v>
      </c>
      <c r="AL3611">
        <f t="shared" si="567"/>
        <v>0</v>
      </c>
      <c r="AM3611">
        <f t="shared" si="568"/>
        <v>3</v>
      </c>
      <c r="AN3611" t="str">
        <f t="shared" si="569"/>
        <v>ALERT! 3 Violation founded @METALDET1</v>
      </c>
    </row>
    <row r="3612" spans="1:40">
      <c r="A3612" t="s">
        <v>120</v>
      </c>
      <c r="B3612" t="s">
        <v>121</v>
      </c>
      <c r="C3612" t="s">
        <v>1796</v>
      </c>
      <c r="D3612" t="s">
        <v>589</v>
      </c>
      <c r="E3612">
        <v>1</v>
      </c>
      <c r="G3612" t="s">
        <v>130</v>
      </c>
      <c r="I3612" t="s">
        <v>125</v>
      </c>
      <c r="Z3612" t="str">
        <f>IFERROR(MID(AA3612,FIND("-",H3612,1)+1,20),_xlfn.IFNA(VLOOKUP(F3612&amp;"-"&amp;AA3612,Ref_Kontak!$A:$E,4,FALSE),Ref_Kontak!$H$2))</f>
        <v>628999007703</v>
      </c>
      <c r="AA3612" t="str">
        <f t="shared" si="560"/>
        <v/>
      </c>
      <c r="AB3612" t="str">
        <f t="shared" si="561"/>
        <v/>
      </c>
      <c r="AC3612" t="str">
        <f t="shared" si="562"/>
        <v>628999007703</v>
      </c>
      <c r="AD3612" t="str">
        <f t="shared" si="563"/>
        <v>Halo+,+Visual+AI+5S+mendeteksi+Violation%3A+METALDET1-LINE+13</v>
      </c>
      <c r="AE3612" t="str">
        <f t="shared" si="564"/>
        <v>https://web.whatsapp.com/send/?phone=628999007703&amp;text=Halo+,+Visual+AI+5S+mendeteksi+Violation%3A+METALDET1-LINE+13&amp;type=phone_number&amp;app_absent=0</v>
      </c>
      <c r="AF3612" t="b">
        <f>IF(ISNA(VLOOKUP(D3612&amp;"-"&amp;AB3612, Ref_Kontak!$A:$E, 4, FALSE)), FALSE, TRUE)</f>
        <v>0</v>
      </c>
      <c r="AG3612" t="str">
        <f>_xlfn.IFNA(VLOOKUP(Z3612,Ref_Kontak!H:H,1,FALSE),"FALSE")</f>
        <v>628999007703</v>
      </c>
      <c r="AH3612" t="str">
        <f t="shared" si="565"/>
        <v>METALDET1-LINE 13</v>
      </c>
      <c r="AI3612">
        <f>IF(I3612="violation",COUNTIF($AH$1:AH3612,AH3612),0)</f>
        <v>1271</v>
      </c>
      <c r="AJ3612" t="str">
        <f t="shared" si="566"/>
        <v>violation-METALDET1</v>
      </c>
      <c r="AK3612">
        <f>IF(I3612="violation",COUNTIF($AJ$1:AJ3612,AJ3612),FALSE)</f>
        <v>3127</v>
      </c>
      <c r="AL3612">
        <f t="shared" si="567"/>
        <v>0</v>
      </c>
      <c r="AM3612">
        <f t="shared" si="568"/>
        <v>3</v>
      </c>
      <c r="AN3612" t="str">
        <f t="shared" si="569"/>
        <v>ALERT! 3 Violation founded @METALDET1</v>
      </c>
    </row>
    <row r="3613" spans="1:40">
      <c r="A3613" t="s">
        <v>120</v>
      </c>
      <c r="B3613" t="s">
        <v>121</v>
      </c>
      <c r="C3613" t="s">
        <v>1797</v>
      </c>
      <c r="D3613" t="s">
        <v>129</v>
      </c>
      <c r="E3613">
        <v>1</v>
      </c>
      <c r="G3613" t="s">
        <v>130</v>
      </c>
      <c r="I3613" t="s">
        <v>125</v>
      </c>
      <c r="Z3613" t="str">
        <f>IFERROR(MID(AA3613,FIND("-",H3613,1)+1,20),_xlfn.IFNA(VLOOKUP(F3613&amp;"-"&amp;AA3613,Ref_Kontak!$A:$E,4,FALSE),Ref_Kontak!$H$2))</f>
        <v>628999007703</v>
      </c>
      <c r="AA3613" t="str">
        <f t="shared" si="560"/>
        <v/>
      </c>
      <c r="AB3613" t="str">
        <f t="shared" si="561"/>
        <v/>
      </c>
      <c r="AC3613" t="str">
        <f t="shared" si="562"/>
        <v>628999007703</v>
      </c>
      <c r="AD3613" t="str">
        <f t="shared" si="563"/>
        <v>Halo+,+Visual+AI+5S+mendeteksi+Violation%3A+METALDET1-LINE+8</v>
      </c>
      <c r="AE3613" t="str">
        <f t="shared" si="564"/>
        <v>https://web.whatsapp.com/send/?phone=628999007703&amp;text=Halo+,+Visual+AI+5S+mendeteksi+Violation%3A+METALDET1-LINE+8&amp;type=phone_number&amp;app_absent=0</v>
      </c>
      <c r="AF3613" t="b">
        <f>IF(ISNA(VLOOKUP(D3613&amp;"-"&amp;AB3613, Ref_Kontak!$A:$E, 4, FALSE)), FALSE, TRUE)</f>
        <v>0</v>
      </c>
      <c r="AG3613" t="str">
        <f>_xlfn.IFNA(VLOOKUP(Z3613,Ref_Kontak!H:H,1,FALSE),"FALSE")</f>
        <v>628999007703</v>
      </c>
      <c r="AH3613" t="str">
        <f t="shared" si="565"/>
        <v>METALDET1-LINE 8</v>
      </c>
      <c r="AI3613">
        <f>IF(I3613="violation",COUNTIF($AH$1:AH3613,AH3613),0)</f>
        <v>1459</v>
      </c>
      <c r="AJ3613" t="str">
        <f t="shared" si="566"/>
        <v>violation-METALDET1</v>
      </c>
      <c r="AK3613">
        <f>IF(I3613="violation",COUNTIF($AJ$1:AJ3613,AJ3613),FALSE)</f>
        <v>3128</v>
      </c>
      <c r="AL3613">
        <f t="shared" si="567"/>
        <v>0</v>
      </c>
      <c r="AM3613">
        <f t="shared" si="568"/>
        <v>3</v>
      </c>
      <c r="AN3613" t="str">
        <f t="shared" si="569"/>
        <v>ALERT! 3 Violation founded @METALDET1</v>
      </c>
    </row>
    <row r="3614" spans="1:40">
      <c r="A3614" t="s">
        <v>120</v>
      </c>
      <c r="B3614" t="s">
        <v>121</v>
      </c>
      <c r="C3614" t="s">
        <v>1797</v>
      </c>
      <c r="D3614" t="s">
        <v>589</v>
      </c>
      <c r="E3614">
        <v>1</v>
      </c>
      <c r="G3614" t="s">
        <v>130</v>
      </c>
      <c r="I3614" t="s">
        <v>125</v>
      </c>
      <c r="Z3614" t="str">
        <f>IFERROR(MID(AA3614,FIND("-",H3614,1)+1,20),_xlfn.IFNA(VLOOKUP(F3614&amp;"-"&amp;AA3614,Ref_Kontak!$A:$E,4,FALSE),Ref_Kontak!$H$2))</f>
        <v>628999007703</v>
      </c>
      <c r="AA3614" t="str">
        <f t="shared" si="560"/>
        <v/>
      </c>
      <c r="AB3614" t="str">
        <f t="shared" si="561"/>
        <v/>
      </c>
      <c r="AC3614" t="str">
        <f t="shared" si="562"/>
        <v>628999007703</v>
      </c>
      <c r="AD3614" t="str">
        <f t="shared" si="563"/>
        <v>Halo+,+Visual+AI+5S+mendeteksi+Violation%3A+METALDET1-LINE+13</v>
      </c>
      <c r="AE3614" t="str">
        <f t="shared" si="564"/>
        <v>https://web.whatsapp.com/send/?phone=628999007703&amp;text=Halo+,+Visual+AI+5S+mendeteksi+Violation%3A+METALDET1-LINE+13&amp;type=phone_number&amp;app_absent=0</v>
      </c>
      <c r="AF3614" t="b">
        <f>IF(ISNA(VLOOKUP(D3614&amp;"-"&amp;AB3614, Ref_Kontak!$A:$E, 4, FALSE)), FALSE, TRUE)</f>
        <v>0</v>
      </c>
      <c r="AG3614" t="str">
        <f>_xlfn.IFNA(VLOOKUP(Z3614,Ref_Kontak!H:H,1,FALSE),"FALSE")</f>
        <v>628999007703</v>
      </c>
      <c r="AH3614" t="str">
        <f t="shared" si="565"/>
        <v>METALDET1-LINE 13</v>
      </c>
      <c r="AI3614">
        <f>IF(I3614="violation",COUNTIF($AH$1:AH3614,AH3614),0)</f>
        <v>1272</v>
      </c>
      <c r="AJ3614" t="str">
        <f t="shared" si="566"/>
        <v>violation-METALDET1</v>
      </c>
      <c r="AK3614">
        <f>IF(I3614="violation",COUNTIF($AJ$1:AJ3614,AJ3614),FALSE)</f>
        <v>3129</v>
      </c>
      <c r="AL3614">
        <f t="shared" si="567"/>
        <v>0</v>
      </c>
      <c r="AM3614">
        <f t="shared" si="568"/>
        <v>3</v>
      </c>
      <c r="AN3614" t="str">
        <f t="shared" si="569"/>
        <v>ALERT! 3 Violation founded @METALDET1</v>
      </c>
    </row>
    <row r="3615" spans="1:40">
      <c r="A3615" t="s">
        <v>120</v>
      </c>
      <c r="B3615" t="s">
        <v>121</v>
      </c>
      <c r="C3615" t="s">
        <v>1798</v>
      </c>
      <c r="D3615" t="s">
        <v>589</v>
      </c>
      <c r="E3615">
        <v>1</v>
      </c>
      <c r="G3615" t="s">
        <v>130</v>
      </c>
      <c r="I3615" t="s">
        <v>125</v>
      </c>
      <c r="Z3615" t="str">
        <f>IFERROR(MID(AA3615,FIND("-",H3615,1)+1,20),_xlfn.IFNA(VLOOKUP(F3615&amp;"-"&amp;AA3615,Ref_Kontak!$A:$E,4,FALSE),Ref_Kontak!$H$2))</f>
        <v>628999007703</v>
      </c>
      <c r="AA3615" t="str">
        <f t="shared" si="560"/>
        <v/>
      </c>
      <c r="AB3615" t="str">
        <f t="shared" si="561"/>
        <v/>
      </c>
      <c r="AC3615" t="str">
        <f t="shared" si="562"/>
        <v>628999007703</v>
      </c>
      <c r="AD3615" t="str">
        <f t="shared" si="563"/>
        <v>Halo+,+Visual+AI+5S+mendeteksi+Violation%3A+METALDET1-LINE+13</v>
      </c>
      <c r="AE3615" t="str">
        <f t="shared" si="564"/>
        <v>https://web.whatsapp.com/send/?phone=628999007703&amp;text=Halo+,+Visual+AI+5S+mendeteksi+Violation%3A+METALDET1-LINE+13&amp;type=phone_number&amp;app_absent=0</v>
      </c>
      <c r="AF3615" t="b">
        <f>IF(ISNA(VLOOKUP(D3615&amp;"-"&amp;AB3615, Ref_Kontak!$A:$E, 4, FALSE)), FALSE, TRUE)</f>
        <v>0</v>
      </c>
      <c r="AG3615" t="str">
        <f>_xlfn.IFNA(VLOOKUP(Z3615,Ref_Kontak!H:H,1,FALSE),"FALSE")</f>
        <v>628999007703</v>
      </c>
      <c r="AH3615" t="str">
        <f t="shared" si="565"/>
        <v>METALDET1-LINE 13</v>
      </c>
      <c r="AI3615">
        <f>IF(I3615="violation",COUNTIF($AH$1:AH3615,AH3615),0)</f>
        <v>1273</v>
      </c>
      <c r="AJ3615" t="str">
        <f t="shared" si="566"/>
        <v>violation-METALDET1</v>
      </c>
      <c r="AK3615">
        <f>IF(I3615="violation",COUNTIF($AJ$1:AJ3615,AJ3615),FALSE)</f>
        <v>3130</v>
      </c>
      <c r="AL3615">
        <f t="shared" si="567"/>
        <v>0</v>
      </c>
      <c r="AM3615">
        <f t="shared" si="568"/>
        <v>3</v>
      </c>
      <c r="AN3615" t="str">
        <f t="shared" si="569"/>
        <v>ALERT! 3 Violation founded @METALDET1</v>
      </c>
    </row>
    <row r="3616" spans="1:40">
      <c r="A3616" t="s">
        <v>120</v>
      </c>
      <c r="B3616" t="s">
        <v>121</v>
      </c>
      <c r="C3616" t="s">
        <v>1798</v>
      </c>
      <c r="D3616" t="s">
        <v>129</v>
      </c>
      <c r="E3616">
        <v>1</v>
      </c>
      <c r="G3616" t="s">
        <v>130</v>
      </c>
      <c r="I3616" t="s">
        <v>125</v>
      </c>
      <c r="Z3616" t="str">
        <f>IFERROR(MID(AA3616,FIND("-",H3616,1)+1,20),_xlfn.IFNA(VLOOKUP(F3616&amp;"-"&amp;AA3616,Ref_Kontak!$A:$E,4,FALSE),Ref_Kontak!$H$2))</f>
        <v>628999007703</v>
      </c>
      <c r="AA3616" t="str">
        <f t="shared" si="560"/>
        <v/>
      </c>
      <c r="AB3616" t="str">
        <f t="shared" si="561"/>
        <v/>
      </c>
      <c r="AC3616" t="str">
        <f t="shared" si="562"/>
        <v>628999007703</v>
      </c>
      <c r="AD3616" t="str">
        <f t="shared" si="563"/>
        <v>Halo+,+Visual+AI+5S+mendeteksi+Violation%3A+METALDET1-LINE+8</v>
      </c>
      <c r="AE3616" t="str">
        <f t="shared" si="564"/>
        <v>https://web.whatsapp.com/send/?phone=628999007703&amp;text=Halo+,+Visual+AI+5S+mendeteksi+Violation%3A+METALDET1-LINE+8&amp;type=phone_number&amp;app_absent=0</v>
      </c>
      <c r="AF3616" t="b">
        <f>IF(ISNA(VLOOKUP(D3616&amp;"-"&amp;AB3616, Ref_Kontak!$A:$E, 4, FALSE)), FALSE, TRUE)</f>
        <v>0</v>
      </c>
      <c r="AG3616" t="str">
        <f>_xlfn.IFNA(VLOOKUP(Z3616,Ref_Kontak!H:H,1,FALSE),"FALSE")</f>
        <v>628999007703</v>
      </c>
      <c r="AH3616" t="str">
        <f t="shared" si="565"/>
        <v>METALDET1-LINE 8</v>
      </c>
      <c r="AI3616">
        <f>IF(I3616="violation",COUNTIF($AH$1:AH3616,AH3616),0)</f>
        <v>1460</v>
      </c>
      <c r="AJ3616" t="str">
        <f t="shared" si="566"/>
        <v>violation-METALDET1</v>
      </c>
      <c r="AK3616">
        <f>IF(I3616="violation",COUNTIF($AJ$1:AJ3616,AJ3616),FALSE)</f>
        <v>3131</v>
      </c>
      <c r="AL3616">
        <f t="shared" si="567"/>
        <v>0</v>
      </c>
      <c r="AM3616">
        <f t="shared" si="568"/>
        <v>3</v>
      </c>
      <c r="AN3616" t="str">
        <f t="shared" si="569"/>
        <v>ALERT! 3 Violation founded @METALDET1</v>
      </c>
    </row>
    <row r="3617" spans="1:40">
      <c r="A3617" t="s">
        <v>120</v>
      </c>
      <c r="B3617" t="s">
        <v>121</v>
      </c>
      <c r="C3617" t="s">
        <v>1798</v>
      </c>
      <c r="D3617" t="s">
        <v>589</v>
      </c>
      <c r="E3617">
        <v>1</v>
      </c>
      <c r="G3617" t="s">
        <v>130</v>
      </c>
      <c r="I3617" t="s">
        <v>125</v>
      </c>
      <c r="Z3617" t="str">
        <f>IFERROR(MID(AA3617,FIND("-",H3617,1)+1,20),_xlfn.IFNA(VLOOKUP(F3617&amp;"-"&amp;AA3617,Ref_Kontak!$A:$E,4,FALSE),Ref_Kontak!$H$2))</f>
        <v>628999007703</v>
      </c>
      <c r="AA3617" t="str">
        <f t="shared" si="560"/>
        <v/>
      </c>
      <c r="AB3617" t="str">
        <f t="shared" si="561"/>
        <v/>
      </c>
      <c r="AC3617" t="str">
        <f t="shared" si="562"/>
        <v>628999007703</v>
      </c>
      <c r="AD3617" t="str">
        <f t="shared" si="563"/>
        <v>Halo+,+Visual+AI+5S+mendeteksi+Violation%3A+METALDET1-LINE+13</v>
      </c>
      <c r="AE3617" t="str">
        <f t="shared" si="564"/>
        <v>https://web.whatsapp.com/send/?phone=628999007703&amp;text=Halo+,+Visual+AI+5S+mendeteksi+Violation%3A+METALDET1-LINE+13&amp;type=phone_number&amp;app_absent=0</v>
      </c>
      <c r="AF3617" t="b">
        <f>IF(ISNA(VLOOKUP(D3617&amp;"-"&amp;AB3617, Ref_Kontak!$A:$E, 4, FALSE)), FALSE, TRUE)</f>
        <v>0</v>
      </c>
      <c r="AG3617" t="str">
        <f>_xlfn.IFNA(VLOOKUP(Z3617,Ref_Kontak!H:H,1,FALSE),"FALSE")</f>
        <v>628999007703</v>
      </c>
      <c r="AH3617" t="str">
        <f t="shared" si="565"/>
        <v>METALDET1-LINE 13</v>
      </c>
      <c r="AI3617">
        <f>IF(I3617="violation",COUNTIF($AH$1:AH3617,AH3617),0)</f>
        <v>1274</v>
      </c>
      <c r="AJ3617" t="str">
        <f t="shared" si="566"/>
        <v>violation-METALDET1</v>
      </c>
      <c r="AK3617">
        <f>IF(I3617="violation",COUNTIF($AJ$1:AJ3617,AJ3617),FALSE)</f>
        <v>3132</v>
      </c>
      <c r="AL3617">
        <f t="shared" si="567"/>
        <v>0</v>
      </c>
      <c r="AM3617">
        <f t="shared" si="568"/>
        <v>3</v>
      </c>
      <c r="AN3617" t="str">
        <f t="shared" si="569"/>
        <v>ALERT! 3 Violation founded @METALDET1</v>
      </c>
    </row>
    <row r="3618" spans="1:40">
      <c r="A3618" t="s">
        <v>120</v>
      </c>
      <c r="B3618" t="s">
        <v>121</v>
      </c>
      <c r="C3618" t="s">
        <v>1799</v>
      </c>
      <c r="D3618" t="s">
        <v>129</v>
      </c>
      <c r="E3618">
        <v>1</v>
      </c>
      <c r="G3618" t="s">
        <v>130</v>
      </c>
      <c r="I3618" t="s">
        <v>125</v>
      </c>
      <c r="Z3618" t="str">
        <f>IFERROR(MID(AA3618,FIND("-",H3618,1)+1,20),_xlfn.IFNA(VLOOKUP(F3618&amp;"-"&amp;AA3618,Ref_Kontak!$A:$E,4,FALSE),Ref_Kontak!$H$2))</f>
        <v>628999007703</v>
      </c>
      <c r="AA3618" t="str">
        <f t="shared" si="560"/>
        <v/>
      </c>
      <c r="AB3618" t="str">
        <f t="shared" si="561"/>
        <v/>
      </c>
      <c r="AC3618" t="str">
        <f t="shared" si="562"/>
        <v>628999007703</v>
      </c>
      <c r="AD3618" t="str">
        <f t="shared" si="563"/>
        <v>Halo+,+Visual+AI+5S+mendeteksi+Violation%3A+METALDET1-LINE+8</v>
      </c>
      <c r="AE3618" t="str">
        <f t="shared" si="564"/>
        <v>https://web.whatsapp.com/send/?phone=628999007703&amp;text=Halo+,+Visual+AI+5S+mendeteksi+Violation%3A+METALDET1-LINE+8&amp;type=phone_number&amp;app_absent=0</v>
      </c>
      <c r="AF3618" t="b">
        <f>IF(ISNA(VLOOKUP(D3618&amp;"-"&amp;AB3618, Ref_Kontak!$A:$E, 4, FALSE)), FALSE, TRUE)</f>
        <v>0</v>
      </c>
      <c r="AG3618" t="str">
        <f>_xlfn.IFNA(VLOOKUP(Z3618,Ref_Kontak!H:H,1,FALSE),"FALSE")</f>
        <v>628999007703</v>
      </c>
      <c r="AH3618" t="str">
        <f t="shared" si="565"/>
        <v>METALDET1-LINE 8</v>
      </c>
      <c r="AI3618">
        <f>IF(I3618="violation",COUNTIF($AH$1:AH3618,AH3618),0)</f>
        <v>1461</v>
      </c>
      <c r="AJ3618" t="str">
        <f t="shared" si="566"/>
        <v>violation-METALDET1</v>
      </c>
      <c r="AK3618">
        <f>IF(I3618="violation",COUNTIF($AJ$1:AJ3618,AJ3618),FALSE)</f>
        <v>3133</v>
      </c>
      <c r="AL3618">
        <f t="shared" si="567"/>
        <v>0</v>
      </c>
      <c r="AM3618">
        <f t="shared" si="568"/>
        <v>3</v>
      </c>
      <c r="AN3618" t="str">
        <f t="shared" si="569"/>
        <v>ALERT! 3 Violation founded @METALDET1</v>
      </c>
    </row>
    <row r="3619" spans="1:40">
      <c r="A3619" t="s">
        <v>120</v>
      </c>
      <c r="B3619" t="s">
        <v>121</v>
      </c>
      <c r="C3619" t="s">
        <v>1800</v>
      </c>
      <c r="D3619" t="s">
        <v>589</v>
      </c>
      <c r="E3619">
        <v>1</v>
      </c>
      <c r="G3619" t="s">
        <v>130</v>
      </c>
      <c r="I3619" t="s">
        <v>125</v>
      </c>
      <c r="Z3619" t="str">
        <f>IFERROR(MID(AA3619,FIND("-",H3619,1)+1,20),_xlfn.IFNA(VLOOKUP(F3619&amp;"-"&amp;AA3619,Ref_Kontak!$A:$E,4,FALSE),Ref_Kontak!$H$2))</f>
        <v>628999007703</v>
      </c>
      <c r="AA3619" t="str">
        <f t="shared" si="560"/>
        <v/>
      </c>
      <c r="AB3619" t="str">
        <f t="shared" si="561"/>
        <v/>
      </c>
      <c r="AC3619" t="str">
        <f t="shared" si="562"/>
        <v>628999007703</v>
      </c>
      <c r="AD3619" t="str">
        <f t="shared" si="563"/>
        <v>Halo+,+Visual+AI+5S+mendeteksi+Violation%3A+METALDET1-LINE+13</v>
      </c>
      <c r="AE3619" t="str">
        <f t="shared" si="564"/>
        <v>https://web.whatsapp.com/send/?phone=628999007703&amp;text=Halo+,+Visual+AI+5S+mendeteksi+Violation%3A+METALDET1-LINE+13&amp;type=phone_number&amp;app_absent=0</v>
      </c>
      <c r="AF3619" t="b">
        <f>IF(ISNA(VLOOKUP(D3619&amp;"-"&amp;AB3619, Ref_Kontak!$A:$E, 4, FALSE)), FALSE, TRUE)</f>
        <v>0</v>
      </c>
      <c r="AG3619" t="str">
        <f>_xlfn.IFNA(VLOOKUP(Z3619,Ref_Kontak!H:H,1,FALSE),"FALSE")</f>
        <v>628999007703</v>
      </c>
      <c r="AH3619" t="str">
        <f t="shared" si="565"/>
        <v>METALDET1-LINE 13</v>
      </c>
      <c r="AI3619">
        <f>IF(I3619="violation",COUNTIF($AH$1:AH3619,AH3619),0)</f>
        <v>1275</v>
      </c>
      <c r="AJ3619" t="str">
        <f t="shared" si="566"/>
        <v>violation-METALDET1</v>
      </c>
      <c r="AK3619">
        <f>IF(I3619="violation",COUNTIF($AJ$1:AJ3619,AJ3619),FALSE)</f>
        <v>3134</v>
      </c>
      <c r="AL3619">
        <f t="shared" si="567"/>
        <v>0</v>
      </c>
      <c r="AM3619">
        <f t="shared" si="568"/>
        <v>3</v>
      </c>
      <c r="AN3619" t="str">
        <f t="shared" si="569"/>
        <v>ALERT! 3 Violation founded @METALDET1</v>
      </c>
    </row>
    <row r="3620" spans="1:40">
      <c r="A3620" t="s">
        <v>120</v>
      </c>
      <c r="B3620" t="s">
        <v>121</v>
      </c>
      <c r="C3620" t="s">
        <v>1800</v>
      </c>
      <c r="D3620" t="s">
        <v>129</v>
      </c>
      <c r="E3620">
        <v>1</v>
      </c>
      <c r="G3620" t="s">
        <v>130</v>
      </c>
      <c r="I3620" t="s">
        <v>125</v>
      </c>
      <c r="Z3620" t="str">
        <f>IFERROR(MID(AA3620,FIND("-",H3620,1)+1,20),_xlfn.IFNA(VLOOKUP(F3620&amp;"-"&amp;AA3620,Ref_Kontak!$A:$E,4,FALSE),Ref_Kontak!$H$2))</f>
        <v>628999007703</v>
      </c>
      <c r="AA3620" t="str">
        <f t="shared" si="560"/>
        <v/>
      </c>
      <c r="AB3620" t="str">
        <f t="shared" si="561"/>
        <v/>
      </c>
      <c r="AC3620" t="str">
        <f t="shared" si="562"/>
        <v>628999007703</v>
      </c>
      <c r="AD3620" t="str">
        <f t="shared" si="563"/>
        <v>Halo+,+Visual+AI+5S+mendeteksi+Violation%3A+METALDET1-LINE+8</v>
      </c>
      <c r="AE3620" t="str">
        <f t="shared" si="564"/>
        <v>https://web.whatsapp.com/send/?phone=628999007703&amp;text=Halo+,+Visual+AI+5S+mendeteksi+Violation%3A+METALDET1-LINE+8&amp;type=phone_number&amp;app_absent=0</v>
      </c>
      <c r="AF3620" t="b">
        <f>IF(ISNA(VLOOKUP(D3620&amp;"-"&amp;AB3620, Ref_Kontak!$A:$E, 4, FALSE)), FALSE, TRUE)</f>
        <v>0</v>
      </c>
      <c r="AG3620" t="str">
        <f>_xlfn.IFNA(VLOOKUP(Z3620,Ref_Kontak!H:H,1,FALSE),"FALSE")</f>
        <v>628999007703</v>
      </c>
      <c r="AH3620" t="str">
        <f t="shared" si="565"/>
        <v>METALDET1-LINE 8</v>
      </c>
      <c r="AI3620">
        <f>IF(I3620="violation",COUNTIF($AH$1:AH3620,AH3620),0)</f>
        <v>1462</v>
      </c>
      <c r="AJ3620" t="str">
        <f t="shared" si="566"/>
        <v>violation-METALDET1</v>
      </c>
      <c r="AK3620">
        <f>IF(I3620="violation",COUNTIF($AJ$1:AJ3620,AJ3620),FALSE)</f>
        <v>3135</v>
      </c>
      <c r="AL3620">
        <f t="shared" si="567"/>
        <v>0</v>
      </c>
      <c r="AM3620">
        <f t="shared" si="568"/>
        <v>3</v>
      </c>
      <c r="AN3620" t="str">
        <f t="shared" si="569"/>
        <v>ALERT! 3 Violation founded @METALDET1</v>
      </c>
    </row>
    <row r="3621" spans="1:40">
      <c r="A3621" t="s">
        <v>120</v>
      </c>
      <c r="B3621" t="s">
        <v>121</v>
      </c>
      <c r="C3621" t="s">
        <v>1800</v>
      </c>
      <c r="D3621" t="s">
        <v>589</v>
      </c>
      <c r="E3621">
        <v>1</v>
      </c>
      <c r="G3621" t="s">
        <v>130</v>
      </c>
      <c r="I3621" t="s">
        <v>125</v>
      </c>
      <c r="Z3621" t="str">
        <f>IFERROR(MID(AA3621,FIND("-",H3621,1)+1,20),_xlfn.IFNA(VLOOKUP(F3621&amp;"-"&amp;AA3621,Ref_Kontak!$A:$E,4,FALSE),Ref_Kontak!$H$2))</f>
        <v>628999007703</v>
      </c>
      <c r="AA3621" t="str">
        <f t="shared" si="560"/>
        <v/>
      </c>
      <c r="AB3621" t="str">
        <f t="shared" si="561"/>
        <v/>
      </c>
      <c r="AC3621" t="str">
        <f t="shared" si="562"/>
        <v>628999007703</v>
      </c>
      <c r="AD3621" t="str">
        <f t="shared" si="563"/>
        <v>Halo+,+Visual+AI+5S+mendeteksi+Violation%3A+METALDET1-LINE+13</v>
      </c>
      <c r="AE3621" t="str">
        <f t="shared" si="564"/>
        <v>https://web.whatsapp.com/send/?phone=628999007703&amp;text=Halo+,+Visual+AI+5S+mendeteksi+Violation%3A+METALDET1-LINE+13&amp;type=phone_number&amp;app_absent=0</v>
      </c>
      <c r="AF3621" t="b">
        <f>IF(ISNA(VLOOKUP(D3621&amp;"-"&amp;AB3621, Ref_Kontak!$A:$E, 4, FALSE)), FALSE, TRUE)</f>
        <v>0</v>
      </c>
      <c r="AG3621" t="str">
        <f>_xlfn.IFNA(VLOOKUP(Z3621,Ref_Kontak!H:H,1,FALSE),"FALSE")</f>
        <v>628999007703</v>
      </c>
      <c r="AH3621" t="str">
        <f t="shared" si="565"/>
        <v>METALDET1-LINE 13</v>
      </c>
      <c r="AI3621">
        <f>IF(I3621="violation",COUNTIF($AH$1:AH3621,AH3621),0)</f>
        <v>1276</v>
      </c>
      <c r="AJ3621" t="str">
        <f t="shared" si="566"/>
        <v>violation-METALDET1</v>
      </c>
      <c r="AK3621">
        <f>IF(I3621="violation",COUNTIF($AJ$1:AJ3621,AJ3621),FALSE)</f>
        <v>3136</v>
      </c>
      <c r="AL3621">
        <f t="shared" si="567"/>
        <v>0</v>
      </c>
      <c r="AM3621">
        <f t="shared" si="568"/>
        <v>3</v>
      </c>
      <c r="AN3621" t="str">
        <f t="shared" si="569"/>
        <v>ALERT! 3 Violation founded @METALDET1</v>
      </c>
    </row>
    <row r="3622" spans="1:40">
      <c r="A3622" t="s">
        <v>120</v>
      </c>
      <c r="B3622" t="s">
        <v>121</v>
      </c>
      <c r="C3622" t="s">
        <v>1801</v>
      </c>
      <c r="D3622" t="s">
        <v>129</v>
      </c>
      <c r="E3622">
        <v>1</v>
      </c>
      <c r="G3622" t="s">
        <v>130</v>
      </c>
      <c r="I3622" t="s">
        <v>125</v>
      </c>
      <c r="Z3622" t="str">
        <f>IFERROR(MID(AA3622,FIND("-",H3622,1)+1,20),_xlfn.IFNA(VLOOKUP(F3622&amp;"-"&amp;AA3622,Ref_Kontak!$A:$E,4,FALSE),Ref_Kontak!$H$2))</f>
        <v>628999007703</v>
      </c>
      <c r="AA3622" t="str">
        <f t="shared" si="560"/>
        <v/>
      </c>
      <c r="AB3622" t="str">
        <f t="shared" si="561"/>
        <v/>
      </c>
      <c r="AC3622" t="str">
        <f t="shared" si="562"/>
        <v>628999007703</v>
      </c>
      <c r="AD3622" t="str">
        <f t="shared" si="563"/>
        <v>Halo+,+Visual+AI+5S+mendeteksi+Violation%3A+METALDET1-LINE+8</v>
      </c>
      <c r="AE3622" t="str">
        <f t="shared" si="564"/>
        <v>https://web.whatsapp.com/send/?phone=628999007703&amp;text=Halo+,+Visual+AI+5S+mendeteksi+Violation%3A+METALDET1-LINE+8&amp;type=phone_number&amp;app_absent=0</v>
      </c>
      <c r="AF3622" t="b">
        <f>IF(ISNA(VLOOKUP(D3622&amp;"-"&amp;AB3622, Ref_Kontak!$A:$E, 4, FALSE)), FALSE, TRUE)</f>
        <v>0</v>
      </c>
      <c r="AG3622" t="str">
        <f>_xlfn.IFNA(VLOOKUP(Z3622,Ref_Kontak!H:H,1,FALSE),"FALSE")</f>
        <v>628999007703</v>
      </c>
      <c r="AH3622" t="str">
        <f t="shared" si="565"/>
        <v>METALDET1-LINE 8</v>
      </c>
      <c r="AI3622">
        <f>IF(I3622="violation",COUNTIF($AH$1:AH3622,AH3622),0)</f>
        <v>1463</v>
      </c>
      <c r="AJ3622" t="str">
        <f t="shared" si="566"/>
        <v>violation-METALDET1</v>
      </c>
      <c r="AK3622">
        <f>IF(I3622="violation",COUNTIF($AJ$1:AJ3622,AJ3622),FALSE)</f>
        <v>3137</v>
      </c>
      <c r="AL3622">
        <f t="shared" si="567"/>
        <v>0</v>
      </c>
      <c r="AM3622">
        <f t="shared" si="568"/>
        <v>3</v>
      </c>
      <c r="AN3622" t="str">
        <f t="shared" si="569"/>
        <v>ALERT! 3 Violation founded @METALDET1</v>
      </c>
    </row>
    <row r="3623" spans="1:40">
      <c r="A3623" t="s">
        <v>120</v>
      </c>
      <c r="B3623" t="s">
        <v>121</v>
      </c>
      <c r="C3623" t="s">
        <v>1801</v>
      </c>
      <c r="D3623" t="s">
        <v>589</v>
      </c>
      <c r="E3623">
        <v>1</v>
      </c>
      <c r="G3623" t="s">
        <v>130</v>
      </c>
      <c r="I3623" t="s">
        <v>125</v>
      </c>
      <c r="Z3623" t="str">
        <f>IFERROR(MID(AA3623,FIND("-",H3623,1)+1,20),_xlfn.IFNA(VLOOKUP(F3623&amp;"-"&amp;AA3623,Ref_Kontak!$A:$E,4,FALSE),Ref_Kontak!$H$2))</f>
        <v>628999007703</v>
      </c>
      <c r="AA3623" t="str">
        <f t="shared" si="560"/>
        <v/>
      </c>
      <c r="AB3623" t="str">
        <f t="shared" si="561"/>
        <v/>
      </c>
      <c r="AC3623" t="str">
        <f t="shared" si="562"/>
        <v>628999007703</v>
      </c>
      <c r="AD3623" t="str">
        <f t="shared" si="563"/>
        <v>Halo+,+Visual+AI+5S+mendeteksi+Violation%3A+METALDET1-LINE+13</v>
      </c>
      <c r="AE3623" t="str">
        <f t="shared" si="564"/>
        <v>https://web.whatsapp.com/send/?phone=628999007703&amp;text=Halo+,+Visual+AI+5S+mendeteksi+Violation%3A+METALDET1-LINE+13&amp;type=phone_number&amp;app_absent=0</v>
      </c>
      <c r="AF3623" t="b">
        <f>IF(ISNA(VLOOKUP(D3623&amp;"-"&amp;AB3623, Ref_Kontak!$A:$E, 4, FALSE)), FALSE, TRUE)</f>
        <v>0</v>
      </c>
      <c r="AG3623" t="str">
        <f>_xlfn.IFNA(VLOOKUP(Z3623,Ref_Kontak!H:H,1,FALSE),"FALSE")</f>
        <v>628999007703</v>
      </c>
      <c r="AH3623" t="str">
        <f t="shared" si="565"/>
        <v>METALDET1-LINE 13</v>
      </c>
      <c r="AI3623">
        <f>IF(I3623="violation",COUNTIF($AH$1:AH3623,AH3623),0)</f>
        <v>1277</v>
      </c>
      <c r="AJ3623" t="str">
        <f t="shared" si="566"/>
        <v>violation-METALDET1</v>
      </c>
      <c r="AK3623">
        <f>IF(I3623="violation",COUNTIF($AJ$1:AJ3623,AJ3623),FALSE)</f>
        <v>3138</v>
      </c>
      <c r="AL3623">
        <f t="shared" si="567"/>
        <v>0</v>
      </c>
      <c r="AM3623">
        <f t="shared" si="568"/>
        <v>3</v>
      </c>
      <c r="AN3623" t="str">
        <f t="shared" si="569"/>
        <v>ALERT! 3 Violation founded @METALDET1</v>
      </c>
    </row>
    <row r="3624" spans="1:40">
      <c r="A3624" t="s">
        <v>120</v>
      </c>
      <c r="B3624" t="s">
        <v>121</v>
      </c>
      <c r="C3624" t="s">
        <v>1802</v>
      </c>
      <c r="D3624" t="s">
        <v>589</v>
      </c>
      <c r="E3624">
        <v>1</v>
      </c>
      <c r="G3624" t="s">
        <v>130</v>
      </c>
      <c r="I3624" t="s">
        <v>125</v>
      </c>
      <c r="Z3624" t="str">
        <f>IFERROR(MID(AA3624,FIND("-",H3624,1)+1,20),_xlfn.IFNA(VLOOKUP(F3624&amp;"-"&amp;AA3624,Ref_Kontak!$A:$E,4,FALSE),Ref_Kontak!$H$2))</f>
        <v>628999007703</v>
      </c>
      <c r="AA3624" t="str">
        <f t="shared" si="560"/>
        <v/>
      </c>
      <c r="AB3624" t="str">
        <f t="shared" si="561"/>
        <v/>
      </c>
      <c r="AC3624" t="str">
        <f t="shared" si="562"/>
        <v>628999007703</v>
      </c>
      <c r="AD3624" t="str">
        <f t="shared" si="563"/>
        <v>Halo+,+Visual+AI+5S+mendeteksi+Violation%3A+METALDET1-LINE+13</v>
      </c>
      <c r="AE3624" t="str">
        <f t="shared" si="564"/>
        <v>https://web.whatsapp.com/send/?phone=628999007703&amp;text=Halo+,+Visual+AI+5S+mendeteksi+Violation%3A+METALDET1-LINE+13&amp;type=phone_number&amp;app_absent=0</v>
      </c>
      <c r="AF3624" t="b">
        <f>IF(ISNA(VLOOKUP(D3624&amp;"-"&amp;AB3624, Ref_Kontak!$A:$E, 4, FALSE)), FALSE, TRUE)</f>
        <v>0</v>
      </c>
      <c r="AG3624" t="str">
        <f>_xlfn.IFNA(VLOOKUP(Z3624,Ref_Kontak!H:H,1,FALSE),"FALSE")</f>
        <v>628999007703</v>
      </c>
      <c r="AH3624" t="str">
        <f t="shared" si="565"/>
        <v>METALDET1-LINE 13</v>
      </c>
      <c r="AI3624">
        <f>IF(I3624="violation",COUNTIF($AH$1:AH3624,AH3624),0)</f>
        <v>1278</v>
      </c>
      <c r="AJ3624" t="str">
        <f t="shared" si="566"/>
        <v>violation-METALDET1</v>
      </c>
      <c r="AK3624">
        <f>IF(I3624="violation",COUNTIF($AJ$1:AJ3624,AJ3624),FALSE)</f>
        <v>3139</v>
      </c>
      <c r="AL3624">
        <f t="shared" si="567"/>
        <v>0</v>
      </c>
      <c r="AM3624">
        <f t="shared" si="568"/>
        <v>3</v>
      </c>
      <c r="AN3624" t="str">
        <f t="shared" si="569"/>
        <v>ALERT! 3 Violation founded @METALDET1</v>
      </c>
    </row>
    <row r="3625" spans="1:40">
      <c r="A3625" t="s">
        <v>120</v>
      </c>
      <c r="B3625" t="s">
        <v>121</v>
      </c>
      <c r="C3625" t="s">
        <v>1802</v>
      </c>
      <c r="D3625" t="s">
        <v>129</v>
      </c>
      <c r="E3625">
        <v>1</v>
      </c>
      <c r="G3625" t="s">
        <v>130</v>
      </c>
      <c r="I3625" t="s">
        <v>125</v>
      </c>
      <c r="Z3625" t="str">
        <f>IFERROR(MID(AA3625,FIND("-",H3625,1)+1,20),_xlfn.IFNA(VLOOKUP(F3625&amp;"-"&amp;AA3625,Ref_Kontak!$A:$E,4,FALSE),Ref_Kontak!$H$2))</f>
        <v>628999007703</v>
      </c>
      <c r="AA3625" t="str">
        <f t="shared" si="560"/>
        <v/>
      </c>
      <c r="AB3625" t="str">
        <f t="shared" si="561"/>
        <v/>
      </c>
      <c r="AC3625" t="str">
        <f t="shared" si="562"/>
        <v>628999007703</v>
      </c>
      <c r="AD3625" t="str">
        <f t="shared" si="563"/>
        <v>Halo+,+Visual+AI+5S+mendeteksi+Violation%3A+METALDET1-LINE+8</v>
      </c>
      <c r="AE3625" t="str">
        <f t="shared" si="564"/>
        <v>https://web.whatsapp.com/send/?phone=628999007703&amp;text=Halo+,+Visual+AI+5S+mendeteksi+Violation%3A+METALDET1-LINE+8&amp;type=phone_number&amp;app_absent=0</v>
      </c>
      <c r="AF3625" t="b">
        <f>IF(ISNA(VLOOKUP(D3625&amp;"-"&amp;AB3625, Ref_Kontak!$A:$E, 4, FALSE)), FALSE, TRUE)</f>
        <v>0</v>
      </c>
      <c r="AG3625" t="str">
        <f>_xlfn.IFNA(VLOOKUP(Z3625,Ref_Kontak!H:H,1,FALSE),"FALSE")</f>
        <v>628999007703</v>
      </c>
      <c r="AH3625" t="str">
        <f t="shared" si="565"/>
        <v>METALDET1-LINE 8</v>
      </c>
      <c r="AI3625">
        <f>IF(I3625="violation",COUNTIF($AH$1:AH3625,AH3625),0)</f>
        <v>1464</v>
      </c>
      <c r="AJ3625" t="str">
        <f t="shared" si="566"/>
        <v>violation-METALDET1</v>
      </c>
      <c r="AK3625">
        <f>IF(I3625="violation",COUNTIF($AJ$1:AJ3625,AJ3625),FALSE)</f>
        <v>3140</v>
      </c>
      <c r="AL3625">
        <f t="shared" si="567"/>
        <v>0</v>
      </c>
      <c r="AM3625">
        <f t="shared" si="568"/>
        <v>3</v>
      </c>
      <c r="AN3625" t="str">
        <f t="shared" si="569"/>
        <v>ALERT! 3 Violation founded @METALDET1</v>
      </c>
    </row>
    <row r="3626" spans="1:40">
      <c r="A3626" t="s">
        <v>120</v>
      </c>
      <c r="B3626" t="s">
        <v>121</v>
      </c>
      <c r="C3626" t="s">
        <v>1802</v>
      </c>
      <c r="D3626" t="s">
        <v>589</v>
      </c>
      <c r="E3626">
        <v>1</v>
      </c>
      <c r="G3626" t="s">
        <v>130</v>
      </c>
      <c r="I3626" t="s">
        <v>125</v>
      </c>
      <c r="Z3626" t="str">
        <f>IFERROR(MID(AA3626,FIND("-",H3626,1)+1,20),_xlfn.IFNA(VLOOKUP(F3626&amp;"-"&amp;AA3626,Ref_Kontak!$A:$E,4,FALSE),Ref_Kontak!$H$2))</f>
        <v>628999007703</v>
      </c>
      <c r="AA3626" t="str">
        <f t="shared" si="560"/>
        <v/>
      </c>
      <c r="AB3626" t="str">
        <f t="shared" si="561"/>
        <v/>
      </c>
      <c r="AC3626" t="str">
        <f t="shared" si="562"/>
        <v>628999007703</v>
      </c>
      <c r="AD3626" t="str">
        <f t="shared" si="563"/>
        <v>Halo+,+Visual+AI+5S+mendeteksi+Violation%3A+METALDET1-LINE+13</v>
      </c>
      <c r="AE3626" t="str">
        <f t="shared" si="564"/>
        <v>https://web.whatsapp.com/send/?phone=628999007703&amp;text=Halo+,+Visual+AI+5S+mendeteksi+Violation%3A+METALDET1-LINE+13&amp;type=phone_number&amp;app_absent=0</v>
      </c>
      <c r="AF3626" t="b">
        <f>IF(ISNA(VLOOKUP(D3626&amp;"-"&amp;AB3626, Ref_Kontak!$A:$E, 4, FALSE)), FALSE, TRUE)</f>
        <v>0</v>
      </c>
      <c r="AG3626" t="str">
        <f>_xlfn.IFNA(VLOOKUP(Z3626,Ref_Kontak!H:H,1,FALSE),"FALSE")</f>
        <v>628999007703</v>
      </c>
      <c r="AH3626" t="str">
        <f t="shared" si="565"/>
        <v>METALDET1-LINE 13</v>
      </c>
      <c r="AI3626">
        <f>IF(I3626="violation",COUNTIF($AH$1:AH3626,AH3626),0)</f>
        <v>1279</v>
      </c>
      <c r="AJ3626" t="str">
        <f t="shared" si="566"/>
        <v>violation-METALDET1</v>
      </c>
      <c r="AK3626">
        <f>IF(I3626="violation",COUNTIF($AJ$1:AJ3626,AJ3626),FALSE)</f>
        <v>3141</v>
      </c>
      <c r="AL3626">
        <f t="shared" si="567"/>
        <v>0</v>
      </c>
      <c r="AM3626">
        <f t="shared" si="568"/>
        <v>3</v>
      </c>
      <c r="AN3626" t="str">
        <f t="shared" si="569"/>
        <v>ALERT! 3 Violation founded @METALDET1</v>
      </c>
    </row>
    <row r="3627" spans="1:40">
      <c r="A3627" t="s">
        <v>120</v>
      </c>
      <c r="B3627" t="s">
        <v>121</v>
      </c>
      <c r="C3627" t="s">
        <v>1803</v>
      </c>
      <c r="D3627" t="s">
        <v>129</v>
      </c>
      <c r="E3627">
        <v>1</v>
      </c>
      <c r="G3627" t="s">
        <v>130</v>
      </c>
      <c r="I3627" t="s">
        <v>125</v>
      </c>
      <c r="Z3627" t="str">
        <f>IFERROR(MID(AA3627,FIND("-",H3627,1)+1,20),_xlfn.IFNA(VLOOKUP(F3627&amp;"-"&amp;AA3627,Ref_Kontak!$A:$E,4,FALSE),Ref_Kontak!$H$2))</f>
        <v>628999007703</v>
      </c>
      <c r="AA3627" t="str">
        <f t="shared" si="560"/>
        <v/>
      </c>
      <c r="AB3627" t="str">
        <f t="shared" si="561"/>
        <v/>
      </c>
      <c r="AC3627" t="str">
        <f t="shared" si="562"/>
        <v>628999007703</v>
      </c>
      <c r="AD3627" t="str">
        <f t="shared" si="563"/>
        <v>Halo+,+Visual+AI+5S+mendeteksi+Violation%3A+METALDET1-LINE+8</v>
      </c>
      <c r="AE3627" t="str">
        <f t="shared" si="564"/>
        <v>https://web.whatsapp.com/send/?phone=628999007703&amp;text=Halo+,+Visual+AI+5S+mendeteksi+Violation%3A+METALDET1-LINE+8&amp;type=phone_number&amp;app_absent=0</v>
      </c>
      <c r="AF3627" t="b">
        <f>IF(ISNA(VLOOKUP(D3627&amp;"-"&amp;AB3627, Ref_Kontak!$A:$E, 4, FALSE)), FALSE, TRUE)</f>
        <v>0</v>
      </c>
      <c r="AG3627" t="str">
        <f>_xlfn.IFNA(VLOOKUP(Z3627,Ref_Kontak!H:H,1,FALSE),"FALSE")</f>
        <v>628999007703</v>
      </c>
      <c r="AH3627" t="str">
        <f t="shared" si="565"/>
        <v>METALDET1-LINE 8</v>
      </c>
      <c r="AI3627">
        <f>IF(I3627="violation",COUNTIF($AH$1:AH3627,AH3627),0)</f>
        <v>1465</v>
      </c>
      <c r="AJ3627" t="str">
        <f t="shared" si="566"/>
        <v>violation-METALDET1</v>
      </c>
      <c r="AK3627">
        <f>IF(I3627="violation",COUNTIF($AJ$1:AJ3627,AJ3627),FALSE)</f>
        <v>3142</v>
      </c>
      <c r="AL3627">
        <f t="shared" si="567"/>
        <v>0</v>
      </c>
      <c r="AM3627">
        <f t="shared" si="568"/>
        <v>3</v>
      </c>
      <c r="AN3627" t="str">
        <f t="shared" si="569"/>
        <v>ALERT! 3 Violation founded @METALDET1</v>
      </c>
    </row>
    <row r="3628" spans="1:40">
      <c r="A3628" t="s">
        <v>120</v>
      </c>
      <c r="B3628" t="s">
        <v>121</v>
      </c>
      <c r="C3628" t="s">
        <v>1804</v>
      </c>
      <c r="D3628" t="s">
        <v>589</v>
      </c>
      <c r="E3628">
        <v>1</v>
      </c>
      <c r="G3628" t="s">
        <v>130</v>
      </c>
      <c r="I3628" t="s">
        <v>125</v>
      </c>
      <c r="Z3628" t="str">
        <f>IFERROR(MID(AA3628,FIND("-",H3628,1)+1,20),_xlfn.IFNA(VLOOKUP(F3628&amp;"-"&amp;AA3628,Ref_Kontak!$A:$E,4,FALSE),Ref_Kontak!$H$2))</f>
        <v>628999007703</v>
      </c>
      <c r="AA3628" t="str">
        <f t="shared" si="560"/>
        <v/>
      </c>
      <c r="AB3628" t="str">
        <f t="shared" si="561"/>
        <v/>
      </c>
      <c r="AC3628" t="str">
        <f t="shared" si="562"/>
        <v>628999007703</v>
      </c>
      <c r="AD3628" t="str">
        <f t="shared" si="563"/>
        <v>Halo+,+Visual+AI+5S+mendeteksi+Violation%3A+METALDET1-LINE+13</v>
      </c>
      <c r="AE3628" t="str">
        <f t="shared" si="564"/>
        <v>https://web.whatsapp.com/send/?phone=628999007703&amp;text=Halo+,+Visual+AI+5S+mendeteksi+Violation%3A+METALDET1-LINE+13&amp;type=phone_number&amp;app_absent=0</v>
      </c>
      <c r="AF3628" t="b">
        <f>IF(ISNA(VLOOKUP(D3628&amp;"-"&amp;AB3628, Ref_Kontak!$A:$E, 4, FALSE)), FALSE, TRUE)</f>
        <v>0</v>
      </c>
      <c r="AG3628" t="str">
        <f>_xlfn.IFNA(VLOOKUP(Z3628,Ref_Kontak!H:H,1,FALSE),"FALSE")</f>
        <v>628999007703</v>
      </c>
      <c r="AH3628" t="str">
        <f t="shared" si="565"/>
        <v>METALDET1-LINE 13</v>
      </c>
      <c r="AI3628">
        <f>IF(I3628="violation",COUNTIF($AH$1:AH3628,AH3628),0)</f>
        <v>1280</v>
      </c>
      <c r="AJ3628" t="str">
        <f t="shared" si="566"/>
        <v>violation-METALDET1</v>
      </c>
      <c r="AK3628">
        <f>IF(I3628="violation",COUNTIF($AJ$1:AJ3628,AJ3628),FALSE)</f>
        <v>3143</v>
      </c>
      <c r="AL3628">
        <f t="shared" si="567"/>
        <v>0</v>
      </c>
      <c r="AM3628">
        <f t="shared" si="568"/>
        <v>3</v>
      </c>
      <c r="AN3628" t="str">
        <f t="shared" si="569"/>
        <v>ALERT! 3 Violation founded @METALDET1</v>
      </c>
    </row>
    <row r="3629" spans="1:40">
      <c r="A3629" t="s">
        <v>120</v>
      </c>
      <c r="B3629" t="s">
        <v>121</v>
      </c>
      <c r="C3629" t="s">
        <v>1804</v>
      </c>
      <c r="D3629" t="s">
        <v>129</v>
      </c>
      <c r="E3629">
        <v>1</v>
      </c>
      <c r="G3629" t="s">
        <v>130</v>
      </c>
      <c r="I3629" t="s">
        <v>125</v>
      </c>
      <c r="Z3629" t="str">
        <f>IFERROR(MID(AA3629,FIND("-",H3629,1)+1,20),_xlfn.IFNA(VLOOKUP(F3629&amp;"-"&amp;AA3629,Ref_Kontak!$A:$E,4,FALSE),Ref_Kontak!$H$2))</f>
        <v>628999007703</v>
      </c>
      <c r="AA3629" t="str">
        <f t="shared" si="560"/>
        <v/>
      </c>
      <c r="AB3629" t="str">
        <f t="shared" si="561"/>
        <v/>
      </c>
      <c r="AC3629" t="str">
        <f t="shared" si="562"/>
        <v>628999007703</v>
      </c>
      <c r="AD3629" t="str">
        <f t="shared" si="563"/>
        <v>Halo+,+Visual+AI+5S+mendeteksi+Violation%3A+METALDET1-LINE+8</v>
      </c>
      <c r="AE3629" t="str">
        <f t="shared" si="564"/>
        <v>https://web.whatsapp.com/send/?phone=628999007703&amp;text=Halo+,+Visual+AI+5S+mendeteksi+Violation%3A+METALDET1-LINE+8&amp;type=phone_number&amp;app_absent=0</v>
      </c>
      <c r="AF3629" t="b">
        <f>IF(ISNA(VLOOKUP(D3629&amp;"-"&amp;AB3629, Ref_Kontak!$A:$E, 4, FALSE)), FALSE, TRUE)</f>
        <v>0</v>
      </c>
      <c r="AG3629" t="str">
        <f>_xlfn.IFNA(VLOOKUP(Z3629,Ref_Kontak!H:H,1,FALSE),"FALSE")</f>
        <v>628999007703</v>
      </c>
      <c r="AH3629" t="str">
        <f t="shared" si="565"/>
        <v>METALDET1-LINE 8</v>
      </c>
      <c r="AI3629">
        <f>IF(I3629="violation",COUNTIF($AH$1:AH3629,AH3629),0)</f>
        <v>1466</v>
      </c>
      <c r="AJ3629" t="str">
        <f t="shared" si="566"/>
        <v>violation-METALDET1</v>
      </c>
      <c r="AK3629">
        <f>IF(I3629="violation",COUNTIF($AJ$1:AJ3629,AJ3629),FALSE)</f>
        <v>3144</v>
      </c>
      <c r="AL3629">
        <f t="shared" si="567"/>
        <v>0</v>
      </c>
      <c r="AM3629">
        <f t="shared" si="568"/>
        <v>3</v>
      </c>
      <c r="AN3629" t="str">
        <f t="shared" si="569"/>
        <v>ALERT! 3 Violation founded @METALDET1</v>
      </c>
    </row>
    <row r="3630" spans="1:40">
      <c r="A3630" t="s">
        <v>120</v>
      </c>
      <c r="B3630" t="s">
        <v>121</v>
      </c>
      <c r="C3630" t="s">
        <v>1804</v>
      </c>
      <c r="D3630" t="s">
        <v>589</v>
      </c>
      <c r="E3630">
        <v>1</v>
      </c>
      <c r="G3630" t="s">
        <v>130</v>
      </c>
      <c r="I3630" t="s">
        <v>125</v>
      </c>
      <c r="Z3630" t="str">
        <f>IFERROR(MID(AA3630,FIND("-",H3630,1)+1,20),_xlfn.IFNA(VLOOKUP(F3630&amp;"-"&amp;AA3630,Ref_Kontak!$A:$E,4,FALSE),Ref_Kontak!$H$2))</f>
        <v>628999007703</v>
      </c>
      <c r="AA3630" t="str">
        <f t="shared" si="560"/>
        <v/>
      </c>
      <c r="AB3630" t="str">
        <f t="shared" si="561"/>
        <v/>
      </c>
      <c r="AC3630" t="str">
        <f t="shared" si="562"/>
        <v>628999007703</v>
      </c>
      <c r="AD3630" t="str">
        <f t="shared" si="563"/>
        <v>Halo+,+Visual+AI+5S+mendeteksi+Violation%3A+METALDET1-LINE+13</v>
      </c>
      <c r="AE3630" t="str">
        <f t="shared" si="564"/>
        <v>https://web.whatsapp.com/send/?phone=628999007703&amp;text=Halo+,+Visual+AI+5S+mendeteksi+Violation%3A+METALDET1-LINE+13&amp;type=phone_number&amp;app_absent=0</v>
      </c>
      <c r="AF3630" t="b">
        <f>IF(ISNA(VLOOKUP(D3630&amp;"-"&amp;AB3630, Ref_Kontak!$A:$E, 4, FALSE)), FALSE, TRUE)</f>
        <v>0</v>
      </c>
      <c r="AG3630" t="str">
        <f>_xlfn.IFNA(VLOOKUP(Z3630,Ref_Kontak!H:H,1,FALSE),"FALSE")</f>
        <v>628999007703</v>
      </c>
      <c r="AH3630" t="str">
        <f t="shared" si="565"/>
        <v>METALDET1-LINE 13</v>
      </c>
      <c r="AI3630">
        <f>IF(I3630="violation",COUNTIF($AH$1:AH3630,AH3630),0)</f>
        <v>1281</v>
      </c>
      <c r="AJ3630" t="str">
        <f t="shared" si="566"/>
        <v>violation-METALDET1</v>
      </c>
      <c r="AK3630">
        <f>IF(I3630="violation",COUNTIF($AJ$1:AJ3630,AJ3630),FALSE)</f>
        <v>3145</v>
      </c>
      <c r="AL3630">
        <f t="shared" si="567"/>
        <v>0</v>
      </c>
      <c r="AM3630">
        <f t="shared" si="568"/>
        <v>3</v>
      </c>
      <c r="AN3630" t="str">
        <f t="shared" si="569"/>
        <v>ALERT! 3 Violation founded @METALDET1</v>
      </c>
    </row>
    <row r="3631" spans="1:40">
      <c r="A3631" t="s">
        <v>120</v>
      </c>
      <c r="B3631" t="s">
        <v>121</v>
      </c>
      <c r="C3631" t="s">
        <v>1805</v>
      </c>
      <c r="D3631" t="s">
        <v>129</v>
      </c>
      <c r="E3631">
        <v>1</v>
      </c>
      <c r="G3631" t="s">
        <v>130</v>
      </c>
      <c r="I3631" t="s">
        <v>125</v>
      </c>
      <c r="Z3631" t="str">
        <f>IFERROR(MID(AA3631,FIND("-",H3631,1)+1,20),_xlfn.IFNA(VLOOKUP(F3631&amp;"-"&amp;AA3631,Ref_Kontak!$A:$E,4,FALSE),Ref_Kontak!$H$2))</f>
        <v>628999007703</v>
      </c>
      <c r="AA3631" t="str">
        <f t="shared" si="560"/>
        <v/>
      </c>
      <c r="AB3631" t="str">
        <f t="shared" si="561"/>
        <v/>
      </c>
      <c r="AC3631" t="str">
        <f t="shared" si="562"/>
        <v>628999007703</v>
      </c>
      <c r="AD3631" t="str">
        <f t="shared" si="563"/>
        <v>Halo+,+Visual+AI+5S+mendeteksi+Violation%3A+METALDET1-LINE+8</v>
      </c>
      <c r="AE3631" t="str">
        <f t="shared" si="564"/>
        <v>https://web.whatsapp.com/send/?phone=628999007703&amp;text=Halo+,+Visual+AI+5S+mendeteksi+Violation%3A+METALDET1-LINE+8&amp;type=phone_number&amp;app_absent=0</v>
      </c>
      <c r="AF3631" t="b">
        <f>IF(ISNA(VLOOKUP(D3631&amp;"-"&amp;AB3631, Ref_Kontak!$A:$E, 4, FALSE)), FALSE, TRUE)</f>
        <v>0</v>
      </c>
      <c r="AG3631" t="str">
        <f>_xlfn.IFNA(VLOOKUP(Z3631,Ref_Kontak!H:H,1,FALSE),"FALSE")</f>
        <v>628999007703</v>
      </c>
      <c r="AH3631" t="str">
        <f t="shared" si="565"/>
        <v>METALDET1-LINE 8</v>
      </c>
      <c r="AI3631">
        <f>IF(I3631="violation",COUNTIF($AH$1:AH3631,AH3631),0)</f>
        <v>1467</v>
      </c>
      <c r="AJ3631" t="str">
        <f t="shared" si="566"/>
        <v>violation-METALDET1</v>
      </c>
      <c r="AK3631">
        <f>IF(I3631="violation",COUNTIF($AJ$1:AJ3631,AJ3631),FALSE)</f>
        <v>3146</v>
      </c>
      <c r="AL3631">
        <f t="shared" si="567"/>
        <v>0</v>
      </c>
      <c r="AM3631">
        <f t="shared" si="568"/>
        <v>3</v>
      </c>
      <c r="AN3631" t="str">
        <f t="shared" si="569"/>
        <v>ALERT! 3 Violation founded @METALDET1</v>
      </c>
    </row>
    <row r="3632" spans="1:40">
      <c r="A3632" t="s">
        <v>120</v>
      </c>
      <c r="B3632" t="s">
        <v>121</v>
      </c>
      <c r="C3632" t="s">
        <v>1805</v>
      </c>
      <c r="D3632" t="s">
        <v>589</v>
      </c>
      <c r="E3632">
        <v>1</v>
      </c>
      <c r="G3632" t="s">
        <v>130</v>
      </c>
      <c r="I3632" t="s">
        <v>125</v>
      </c>
      <c r="Z3632" t="str">
        <f>IFERROR(MID(AA3632,FIND("-",H3632,1)+1,20),_xlfn.IFNA(VLOOKUP(F3632&amp;"-"&amp;AA3632,Ref_Kontak!$A:$E,4,FALSE),Ref_Kontak!$H$2))</f>
        <v>628999007703</v>
      </c>
      <c r="AA3632" t="str">
        <f t="shared" si="560"/>
        <v/>
      </c>
      <c r="AB3632" t="str">
        <f t="shared" si="561"/>
        <v/>
      </c>
      <c r="AC3632" t="str">
        <f t="shared" si="562"/>
        <v>628999007703</v>
      </c>
      <c r="AD3632" t="str">
        <f t="shared" si="563"/>
        <v>Halo+,+Visual+AI+5S+mendeteksi+Violation%3A+METALDET1-LINE+13</v>
      </c>
      <c r="AE3632" t="str">
        <f t="shared" si="564"/>
        <v>https://web.whatsapp.com/send/?phone=628999007703&amp;text=Halo+,+Visual+AI+5S+mendeteksi+Violation%3A+METALDET1-LINE+13&amp;type=phone_number&amp;app_absent=0</v>
      </c>
      <c r="AF3632" t="b">
        <f>IF(ISNA(VLOOKUP(D3632&amp;"-"&amp;AB3632, Ref_Kontak!$A:$E, 4, FALSE)), FALSE, TRUE)</f>
        <v>0</v>
      </c>
      <c r="AG3632" t="str">
        <f>_xlfn.IFNA(VLOOKUP(Z3632,Ref_Kontak!H:H,1,FALSE),"FALSE")</f>
        <v>628999007703</v>
      </c>
      <c r="AH3632" t="str">
        <f t="shared" si="565"/>
        <v>METALDET1-LINE 13</v>
      </c>
      <c r="AI3632">
        <f>IF(I3632="violation",COUNTIF($AH$1:AH3632,AH3632),0)</f>
        <v>1282</v>
      </c>
      <c r="AJ3632" t="str">
        <f t="shared" si="566"/>
        <v>violation-METALDET1</v>
      </c>
      <c r="AK3632">
        <f>IF(I3632="violation",COUNTIF($AJ$1:AJ3632,AJ3632),FALSE)</f>
        <v>3147</v>
      </c>
      <c r="AL3632">
        <f t="shared" si="567"/>
        <v>0</v>
      </c>
      <c r="AM3632">
        <f t="shared" si="568"/>
        <v>3</v>
      </c>
      <c r="AN3632" t="str">
        <f t="shared" si="569"/>
        <v>ALERT! 3 Violation founded @METALDET1</v>
      </c>
    </row>
    <row r="3633" spans="1:40">
      <c r="A3633" t="s">
        <v>120</v>
      </c>
      <c r="B3633" t="s">
        <v>121</v>
      </c>
      <c r="C3633" t="s">
        <v>1806</v>
      </c>
      <c r="D3633" t="s">
        <v>129</v>
      </c>
      <c r="E3633">
        <v>1</v>
      </c>
      <c r="G3633" t="s">
        <v>130</v>
      </c>
      <c r="I3633" t="s">
        <v>125</v>
      </c>
      <c r="Z3633" t="str">
        <f>IFERROR(MID(AA3633,FIND("-",H3633,1)+1,20),_xlfn.IFNA(VLOOKUP(F3633&amp;"-"&amp;AA3633,Ref_Kontak!$A:$E,4,FALSE),Ref_Kontak!$H$2))</f>
        <v>628999007703</v>
      </c>
      <c r="AA3633" t="str">
        <f t="shared" si="560"/>
        <v/>
      </c>
      <c r="AB3633" t="str">
        <f t="shared" si="561"/>
        <v/>
      </c>
      <c r="AC3633" t="str">
        <f t="shared" si="562"/>
        <v>628999007703</v>
      </c>
      <c r="AD3633" t="str">
        <f t="shared" si="563"/>
        <v>Halo+,+Visual+AI+5S+mendeteksi+Violation%3A+METALDET1-LINE+8</v>
      </c>
      <c r="AE3633" t="str">
        <f t="shared" si="564"/>
        <v>https://web.whatsapp.com/send/?phone=628999007703&amp;text=Halo+,+Visual+AI+5S+mendeteksi+Violation%3A+METALDET1-LINE+8&amp;type=phone_number&amp;app_absent=0</v>
      </c>
      <c r="AF3633" t="b">
        <f>IF(ISNA(VLOOKUP(D3633&amp;"-"&amp;AB3633, Ref_Kontak!$A:$E, 4, FALSE)), FALSE, TRUE)</f>
        <v>0</v>
      </c>
      <c r="AG3633" t="str">
        <f>_xlfn.IFNA(VLOOKUP(Z3633,Ref_Kontak!H:H,1,FALSE),"FALSE")</f>
        <v>628999007703</v>
      </c>
      <c r="AH3633" t="str">
        <f t="shared" si="565"/>
        <v>METALDET1-LINE 8</v>
      </c>
      <c r="AI3633">
        <f>IF(I3633="violation",COUNTIF($AH$1:AH3633,AH3633),0)</f>
        <v>1468</v>
      </c>
      <c r="AJ3633" t="str">
        <f t="shared" si="566"/>
        <v>violation-METALDET1</v>
      </c>
      <c r="AK3633">
        <f>IF(I3633="violation",COUNTIF($AJ$1:AJ3633,AJ3633),FALSE)</f>
        <v>3148</v>
      </c>
      <c r="AL3633">
        <f t="shared" si="567"/>
        <v>0</v>
      </c>
      <c r="AM3633">
        <f t="shared" si="568"/>
        <v>3</v>
      </c>
      <c r="AN3633" t="str">
        <f t="shared" si="569"/>
        <v>ALERT! 3 Violation founded @METALDET1</v>
      </c>
    </row>
    <row r="3634" spans="1:40">
      <c r="A3634" t="s">
        <v>120</v>
      </c>
      <c r="B3634" t="s">
        <v>121</v>
      </c>
      <c r="C3634" t="s">
        <v>1807</v>
      </c>
      <c r="D3634" t="s">
        <v>589</v>
      </c>
      <c r="E3634">
        <v>1</v>
      </c>
      <c r="G3634" t="s">
        <v>130</v>
      </c>
      <c r="I3634" t="s">
        <v>125</v>
      </c>
      <c r="Z3634" t="str">
        <f>IFERROR(MID(AA3634,FIND("-",H3634,1)+1,20),_xlfn.IFNA(VLOOKUP(F3634&amp;"-"&amp;AA3634,Ref_Kontak!$A:$E,4,FALSE),Ref_Kontak!$H$2))</f>
        <v>628999007703</v>
      </c>
      <c r="AA3634" t="str">
        <f t="shared" si="560"/>
        <v/>
      </c>
      <c r="AB3634" t="str">
        <f t="shared" si="561"/>
        <v/>
      </c>
      <c r="AC3634" t="str">
        <f t="shared" si="562"/>
        <v>628999007703</v>
      </c>
      <c r="AD3634" t="str">
        <f t="shared" si="563"/>
        <v>Halo+,+Visual+AI+5S+mendeteksi+Violation%3A+METALDET1-LINE+13</v>
      </c>
      <c r="AE3634" t="str">
        <f t="shared" si="564"/>
        <v>https://web.whatsapp.com/send/?phone=628999007703&amp;text=Halo+,+Visual+AI+5S+mendeteksi+Violation%3A+METALDET1-LINE+13&amp;type=phone_number&amp;app_absent=0</v>
      </c>
      <c r="AF3634" t="b">
        <f>IF(ISNA(VLOOKUP(D3634&amp;"-"&amp;AB3634, Ref_Kontak!$A:$E, 4, FALSE)), FALSE, TRUE)</f>
        <v>0</v>
      </c>
      <c r="AG3634" t="str">
        <f>_xlfn.IFNA(VLOOKUP(Z3634,Ref_Kontak!H:H,1,FALSE),"FALSE")</f>
        <v>628999007703</v>
      </c>
      <c r="AH3634" t="str">
        <f t="shared" si="565"/>
        <v>METALDET1-LINE 13</v>
      </c>
      <c r="AI3634">
        <f>IF(I3634="violation",COUNTIF($AH$1:AH3634,AH3634),0)</f>
        <v>1283</v>
      </c>
      <c r="AJ3634" t="str">
        <f t="shared" si="566"/>
        <v>violation-METALDET1</v>
      </c>
      <c r="AK3634">
        <f>IF(I3634="violation",COUNTIF($AJ$1:AJ3634,AJ3634),FALSE)</f>
        <v>3149</v>
      </c>
      <c r="AL3634">
        <f t="shared" si="567"/>
        <v>0</v>
      </c>
      <c r="AM3634">
        <f t="shared" si="568"/>
        <v>3</v>
      </c>
      <c r="AN3634" t="str">
        <f t="shared" si="569"/>
        <v>ALERT! 3 Violation founded @METALDET1</v>
      </c>
    </row>
    <row r="3635" spans="1:40">
      <c r="A3635" t="s">
        <v>120</v>
      </c>
      <c r="B3635" t="s">
        <v>121</v>
      </c>
      <c r="C3635" t="s">
        <v>1807</v>
      </c>
      <c r="D3635" t="s">
        <v>129</v>
      </c>
      <c r="E3635">
        <v>1</v>
      </c>
      <c r="G3635" t="s">
        <v>130</v>
      </c>
      <c r="I3635" t="s">
        <v>125</v>
      </c>
      <c r="Z3635" t="str">
        <f>IFERROR(MID(AA3635,FIND("-",H3635,1)+1,20),_xlfn.IFNA(VLOOKUP(F3635&amp;"-"&amp;AA3635,Ref_Kontak!$A:$E,4,FALSE),Ref_Kontak!$H$2))</f>
        <v>628999007703</v>
      </c>
      <c r="AA3635" t="str">
        <f t="shared" si="560"/>
        <v/>
      </c>
      <c r="AB3635" t="str">
        <f t="shared" si="561"/>
        <v/>
      </c>
      <c r="AC3635" t="str">
        <f t="shared" si="562"/>
        <v>628999007703</v>
      </c>
      <c r="AD3635" t="str">
        <f t="shared" si="563"/>
        <v>Halo+,+Visual+AI+5S+mendeteksi+Violation%3A+METALDET1-LINE+8</v>
      </c>
      <c r="AE3635" t="str">
        <f t="shared" si="564"/>
        <v>https://web.whatsapp.com/send/?phone=628999007703&amp;text=Halo+,+Visual+AI+5S+mendeteksi+Violation%3A+METALDET1-LINE+8&amp;type=phone_number&amp;app_absent=0</v>
      </c>
      <c r="AF3635" t="b">
        <f>IF(ISNA(VLOOKUP(D3635&amp;"-"&amp;AB3635, Ref_Kontak!$A:$E, 4, FALSE)), FALSE, TRUE)</f>
        <v>0</v>
      </c>
      <c r="AG3635" t="str">
        <f>_xlfn.IFNA(VLOOKUP(Z3635,Ref_Kontak!H:H,1,FALSE),"FALSE")</f>
        <v>628999007703</v>
      </c>
      <c r="AH3635" t="str">
        <f t="shared" si="565"/>
        <v>METALDET1-LINE 8</v>
      </c>
      <c r="AI3635">
        <f>IF(I3635="violation",COUNTIF($AH$1:AH3635,AH3635),0)</f>
        <v>1469</v>
      </c>
      <c r="AJ3635" t="str">
        <f t="shared" si="566"/>
        <v>violation-METALDET1</v>
      </c>
      <c r="AK3635">
        <f>IF(I3635="violation",COUNTIF($AJ$1:AJ3635,AJ3635),FALSE)</f>
        <v>3150</v>
      </c>
      <c r="AL3635">
        <f t="shared" si="567"/>
        <v>0</v>
      </c>
      <c r="AM3635">
        <f t="shared" si="568"/>
        <v>3</v>
      </c>
      <c r="AN3635" t="str">
        <f t="shared" si="569"/>
        <v>ALERT! 3 Violation founded @METALDET1</v>
      </c>
    </row>
    <row r="3636" spans="1:40">
      <c r="A3636" t="s">
        <v>120</v>
      </c>
      <c r="B3636" t="s">
        <v>121</v>
      </c>
      <c r="C3636" t="s">
        <v>1807</v>
      </c>
      <c r="D3636" t="s">
        <v>589</v>
      </c>
      <c r="E3636">
        <v>1</v>
      </c>
      <c r="G3636" t="s">
        <v>130</v>
      </c>
      <c r="I3636" t="s">
        <v>125</v>
      </c>
      <c r="Z3636" t="str">
        <f>IFERROR(MID(AA3636,FIND("-",H3636,1)+1,20),_xlfn.IFNA(VLOOKUP(F3636&amp;"-"&amp;AA3636,Ref_Kontak!$A:$E,4,FALSE),Ref_Kontak!$H$2))</f>
        <v>628999007703</v>
      </c>
      <c r="AA3636" t="str">
        <f t="shared" si="560"/>
        <v/>
      </c>
      <c r="AB3636" t="str">
        <f t="shared" si="561"/>
        <v/>
      </c>
      <c r="AC3636" t="str">
        <f t="shared" si="562"/>
        <v>628999007703</v>
      </c>
      <c r="AD3636" t="str">
        <f t="shared" si="563"/>
        <v>Halo+,+Visual+AI+5S+mendeteksi+Violation%3A+METALDET1-LINE+13</v>
      </c>
      <c r="AE3636" t="str">
        <f t="shared" si="564"/>
        <v>https://web.whatsapp.com/send/?phone=628999007703&amp;text=Halo+,+Visual+AI+5S+mendeteksi+Violation%3A+METALDET1-LINE+13&amp;type=phone_number&amp;app_absent=0</v>
      </c>
      <c r="AF3636" t="b">
        <f>IF(ISNA(VLOOKUP(D3636&amp;"-"&amp;AB3636, Ref_Kontak!$A:$E, 4, FALSE)), FALSE, TRUE)</f>
        <v>0</v>
      </c>
      <c r="AG3636" t="str">
        <f>_xlfn.IFNA(VLOOKUP(Z3636,Ref_Kontak!H:H,1,FALSE),"FALSE")</f>
        <v>628999007703</v>
      </c>
      <c r="AH3636" t="str">
        <f t="shared" si="565"/>
        <v>METALDET1-LINE 13</v>
      </c>
      <c r="AI3636">
        <f>IF(I3636="violation",COUNTIF($AH$1:AH3636,AH3636),0)</f>
        <v>1284</v>
      </c>
      <c r="AJ3636" t="str">
        <f t="shared" si="566"/>
        <v>violation-METALDET1</v>
      </c>
      <c r="AK3636">
        <f>IF(I3636="violation",COUNTIF($AJ$1:AJ3636,AJ3636),FALSE)</f>
        <v>3151</v>
      </c>
      <c r="AL3636">
        <f t="shared" si="567"/>
        <v>0</v>
      </c>
      <c r="AM3636">
        <f t="shared" si="568"/>
        <v>3</v>
      </c>
      <c r="AN3636" t="str">
        <f t="shared" si="569"/>
        <v>ALERT! 3 Violation founded @METALDET1</v>
      </c>
    </row>
    <row r="3637" spans="1:40">
      <c r="A3637" t="s">
        <v>120</v>
      </c>
      <c r="B3637" t="s">
        <v>121</v>
      </c>
      <c r="C3637" t="s">
        <v>1808</v>
      </c>
      <c r="D3637" t="s">
        <v>129</v>
      </c>
      <c r="E3637">
        <v>1</v>
      </c>
      <c r="G3637" t="s">
        <v>130</v>
      </c>
      <c r="I3637" t="s">
        <v>125</v>
      </c>
      <c r="Z3637" t="str">
        <f>IFERROR(MID(AA3637,FIND("-",H3637,1)+1,20),_xlfn.IFNA(VLOOKUP(F3637&amp;"-"&amp;AA3637,Ref_Kontak!$A:$E,4,FALSE),Ref_Kontak!$H$2))</f>
        <v>628999007703</v>
      </c>
      <c r="AA3637" t="str">
        <f t="shared" si="560"/>
        <v/>
      </c>
      <c r="AB3637" t="str">
        <f t="shared" si="561"/>
        <v/>
      </c>
      <c r="AC3637" t="str">
        <f t="shared" si="562"/>
        <v>628999007703</v>
      </c>
      <c r="AD3637" t="str">
        <f t="shared" si="563"/>
        <v>Halo+,+Visual+AI+5S+mendeteksi+Violation%3A+METALDET1-LINE+8</v>
      </c>
      <c r="AE3637" t="str">
        <f t="shared" si="564"/>
        <v>https://web.whatsapp.com/send/?phone=628999007703&amp;text=Halo+,+Visual+AI+5S+mendeteksi+Violation%3A+METALDET1-LINE+8&amp;type=phone_number&amp;app_absent=0</v>
      </c>
      <c r="AF3637" t="b">
        <f>IF(ISNA(VLOOKUP(D3637&amp;"-"&amp;AB3637, Ref_Kontak!$A:$E, 4, FALSE)), FALSE, TRUE)</f>
        <v>0</v>
      </c>
      <c r="AG3637" t="str">
        <f>_xlfn.IFNA(VLOOKUP(Z3637,Ref_Kontak!H:H,1,FALSE),"FALSE")</f>
        <v>628999007703</v>
      </c>
      <c r="AH3637" t="str">
        <f t="shared" si="565"/>
        <v>METALDET1-LINE 8</v>
      </c>
      <c r="AI3637">
        <f>IF(I3637="violation",COUNTIF($AH$1:AH3637,AH3637),0)</f>
        <v>1470</v>
      </c>
      <c r="AJ3637" t="str">
        <f t="shared" si="566"/>
        <v>violation-METALDET1</v>
      </c>
      <c r="AK3637">
        <f>IF(I3637="violation",COUNTIF($AJ$1:AJ3637,AJ3637),FALSE)</f>
        <v>3152</v>
      </c>
      <c r="AL3637">
        <f t="shared" si="567"/>
        <v>0</v>
      </c>
      <c r="AM3637">
        <f t="shared" si="568"/>
        <v>3</v>
      </c>
      <c r="AN3637" t="str">
        <f t="shared" si="569"/>
        <v>ALERT! 3 Violation founded @METALDET1</v>
      </c>
    </row>
    <row r="3638" spans="1:40">
      <c r="A3638" t="s">
        <v>120</v>
      </c>
      <c r="B3638" t="s">
        <v>121</v>
      </c>
      <c r="C3638" t="s">
        <v>1809</v>
      </c>
      <c r="D3638" t="s">
        <v>589</v>
      </c>
      <c r="E3638">
        <v>1</v>
      </c>
      <c r="G3638" t="s">
        <v>130</v>
      </c>
      <c r="I3638" t="s">
        <v>125</v>
      </c>
      <c r="Z3638" t="str">
        <f>IFERROR(MID(AA3638,FIND("-",H3638,1)+1,20),_xlfn.IFNA(VLOOKUP(F3638&amp;"-"&amp;AA3638,Ref_Kontak!$A:$E,4,FALSE),Ref_Kontak!$H$2))</f>
        <v>628999007703</v>
      </c>
      <c r="AA3638" t="str">
        <f t="shared" si="560"/>
        <v/>
      </c>
      <c r="AB3638" t="str">
        <f t="shared" si="561"/>
        <v/>
      </c>
      <c r="AC3638" t="str">
        <f t="shared" si="562"/>
        <v>628999007703</v>
      </c>
      <c r="AD3638" t="str">
        <f t="shared" si="563"/>
        <v>Halo+,+Visual+AI+5S+mendeteksi+Violation%3A+METALDET1-LINE+13</v>
      </c>
      <c r="AE3638" t="str">
        <f t="shared" si="564"/>
        <v>https://web.whatsapp.com/send/?phone=628999007703&amp;text=Halo+,+Visual+AI+5S+mendeteksi+Violation%3A+METALDET1-LINE+13&amp;type=phone_number&amp;app_absent=0</v>
      </c>
      <c r="AF3638" t="b">
        <f>IF(ISNA(VLOOKUP(D3638&amp;"-"&amp;AB3638, Ref_Kontak!$A:$E, 4, FALSE)), FALSE, TRUE)</f>
        <v>0</v>
      </c>
      <c r="AG3638" t="str">
        <f>_xlfn.IFNA(VLOOKUP(Z3638,Ref_Kontak!H:H,1,FALSE),"FALSE")</f>
        <v>628999007703</v>
      </c>
      <c r="AH3638" t="str">
        <f t="shared" si="565"/>
        <v>METALDET1-LINE 13</v>
      </c>
      <c r="AI3638">
        <f>IF(I3638="violation",COUNTIF($AH$1:AH3638,AH3638),0)</f>
        <v>1285</v>
      </c>
      <c r="AJ3638" t="str">
        <f t="shared" si="566"/>
        <v>violation-METALDET1</v>
      </c>
      <c r="AK3638">
        <f>IF(I3638="violation",COUNTIF($AJ$1:AJ3638,AJ3638),FALSE)</f>
        <v>3153</v>
      </c>
      <c r="AL3638">
        <f t="shared" si="567"/>
        <v>0</v>
      </c>
      <c r="AM3638">
        <f t="shared" si="568"/>
        <v>3</v>
      </c>
      <c r="AN3638" t="str">
        <f t="shared" si="569"/>
        <v>ALERT! 3 Violation founded @METALDET1</v>
      </c>
    </row>
    <row r="3639" spans="1:40">
      <c r="A3639" t="s">
        <v>120</v>
      </c>
      <c r="B3639" t="s">
        <v>121</v>
      </c>
      <c r="C3639" t="s">
        <v>1809</v>
      </c>
      <c r="D3639" t="s">
        <v>129</v>
      </c>
      <c r="E3639">
        <v>1</v>
      </c>
      <c r="G3639" t="s">
        <v>130</v>
      </c>
      <c r="I3639" t="s">
        <v>125</v>
      </c>
      <c r="Z3639" t="str">
        <f>IFERROR(MID(AA3639,FIND("-",H3639,1)+1,20),_xlfn.IFNA(VLOOKUP(F3639&amp;"-"&amp;AA3639,Ref_Kontak!$A:$E,4,FALSE),Ref_Kontak!$H$2))</f>
        <v>628999007703</v>
      </c>
      <c r="AA3639" t="str">
        <f t="shared" si="560"/>
        <v/>
      </c>
      <c r="AB3639" t="str">
        <f t="shared" si="561"/>
        <v/>
      </c>
      <c r="AC3639" t="str">
        <f t="shared" si="562"/>
        <v>628999007703</v>
      </c>
      <c r="AD3639" t="str">
        <f t="shared" si="563"/>
        <v>Halo+,+Visual+AI+5S+mendeteksi+Violation%3A+METALDET1-LINE+8</v>
      </c>
      <c r="AE3639" t="str">
        <f t="shared" si="564"/>
        <v>https://web.whatsapp.com/send/?phone=628999007703&amp;text=Halo+,+Visual+AI+5S+mendeteksi+Violation%3A+METALDET1-LINE+8&amp;type=phone_number&amp;app_absent=0</v>
      </c>
      <c r="AF3639" t="b">
        <f>IF(ISNA(VLOOKUP(D3639&amp;"-"&amp;AB3639, Ref_Kontak!$A:$E, 4, FALSE)), FALSE, TRUE)</f>
        <v>0</v>
      </c>
      <c r="AG3639" t="str">
        <f>_xlfn.IFNA(VLOOKUP(Z3639,Ref_Kontak!H:H,1,FALSE),"FALSE")</f>
        <v>628999007703</v>
      </c>
      <c r="AH3639" t="str">
        <f t="shared" si="565"/>
        <v>METALDET1-LINE 8</v>
      </c>
      <c r="AI3639">
        <f>IF(I3639="violation",COUNTIF($AH$1:AH3639,AH3639),0)</f>
        <v>1471</v>
      </c>
      <c r="AJ3639" t="str">
        <f t="shared" si="566"/>
        <v>violation-METALDET1</v>
      </c>
      <c r="AK3639">
        <f>IF(I3639="violation",COUNTIF($AJ$1:AJ3639,AJ3639),FALSE)</f>
        <v>3154</v>
      </c>
      <c r="AL3639">
        <f t="shared" si="567"/>
        <v>0</v>
      </c>
      <c r="AM3639">
        <f t="shared" si="568"/>
        <v>3</v>
      </c>
      <c r="AN3639" t="str">
        <f t="shared" si="569"/>
        <v>ALERT! 3 Violation founded @METALDET1</v>
      </c>
    </row>
    <row r="3640" spans="1:40">
      <c r="A3640" t="s">
        <v>120</v>
      </c>
      <c r="B3640" t="s">
        <v>121</v>
      </c>
      <c r="C3640" t="s">
        <v>1809</v>
      </c>
      <c r="D3640" t="s">
        <v>589</v>
      </c>
      <c r="E3640">
        <v>1</v>
      </c>
      <c r="G3640" t="s">
        <v>130</v>
      </c>
      <c r="I3640" t="s">
        <v>125</v>
      </c>
      <c r="Z3640" t="str">
        <f>IFERROR(MID(AA3640,FIND("-",H3640,1)+1,20),_xlfn.IFNA(VLOOKUP(F3640&amp;"-"&amp;AA3640,Ref_Kontak!$A:$E,4,FALSE),Ref_Kontak!$H$2))</f>
        <v>628999007703</v>
      </c>
      <c r="AA3640" t="str">
        <f t="shared" si="560"/>
        <v/>
      </c>
      <c r="AB3640" t="str">
        <f t="shared" si="561"/>
        <v/>
      </c>
      <c r="AC3640" t="str">
        <f t="shared" si="562"/>
        <v>628999007703</v>
      </c>
      <c r="AD3640" t="str">
        <f t="shared" si="563"/>
        <v>Halo+,+Visual+AI+5S+mendeteksi+Violation%3A+METALDET1-LINE+13</v>
      </c>
      <c r="AE3640" t="str">
        <f t="shared" si="564"/>
        <v>https://web.whatsapp.com/send/?phone=628999007703&amp;text=Halo+,+Visual+AI+5S+mendeteksi+Violation%3A+METALDET1-LINE+13&amp;type=phone_number&amp;app_absent=0</v>
      </c>
      <c r="AF3640" t="b">
        <f>IF(ISNA(VLOOKUP(D3640&amp;"-"&amp;AB3640, Ref_Kontak!$A:$E, 4, FALSE)), FALSE, TRUE)</f>
        <v>0</v>
      </c>
      <c r="AG3640" t="str">
        <f>_xlfn.IFNA(VLOOKUP(Z3640,Ref_Kontak!H:H,1,FALSE),"FALSE")</f>
        <v>628999007703</v>
      </c>
      <c r="AH3640" t="str">
        <f t="shared" si="565"/>
        <v>METALDET1-LINE 13</v>
      </c>
      <c r="AI3640">
        <f>IF(I3640="violation",COUNTIF($AH$1:AH3640,AH3640),0)</f>
        <v>1286</v>
      </c>
      <c r="AJ3640" t="str">
        <f t="shared" si="566"/>
        <v>violation-METALDET1</v>
      </c>
      <c r="AK3640">
        <f>IF(I3640="violation",COUNTIF($AJ$1:AJ3640,AJ3640),FALSE)</f>
        <v>3155</v>
      </c>
      <c r="AL3640">
        <f t="shared" si="567"/>
        <v>0</v>
      </c>
      <c r="AM3640">
        <f t="shared" si="568"/>
        <v>3</v>
      </c>
      <c r="AN3640" t="str">
        <f t="shared" si="569"/>
        <v>ALERT! 3 Violation founded @METALDET1</v>
      </c>
    </row>
    <row r="3641" spans="1:40">
      <c r="A3641" t="s">
        <v>120</v>
      </c>
      <c r="B3641" t="s">
        <v>121</v>
      </c>
      <c r="C3641" t="s">
        <v>1810</v>
      </c>
      <c r="D3641" t="s">
        <v>129</v>
      </c>
      <c r="E3641">
        <v>1</v>
      </c>
      <c r="G3641" t="s">
        <v>130</v>
      </c>
      <c r="I3641" t="s">
        <v>125</v>
      </c>
      <c r="Z3641" t="str">
        <f>IFERROR(MID(AA3641,FIND("-",H3641,1)+1,20),_xlfn.IFNA(VLOOKUP(F3641&amp;"-"&amp;AA3641,Ref_Kontak!$A:$E,4,FALSE),Ref_Kontak!$H$2))</f>
        <v>628999007703</v>
      </c>
      <c r="AA3641" t="str">
        <f t="shared" si="560"/>
        <v/>
      </c>
      <c r="AB3641" t="str">
        <f t="shared" si="561"/>
        <v/>
      </c>
      <c r="AC3641" t="str">
        <f t="shared" si="562"/>
        <v>628999007703</v>
      </c>
      <c r="AD3641" t="str">
        <f t="shared" si="563"/>
        <v>Halo+,+Visual+AI+5S+mendeteksi+Violation%3A+METALDET1-LINE+8</v>
      </c>
      <c r="AE3641" t="str">
        <f t="shared" si="564"/>
        <v>https://web.whatsapp.com/send/?phone=628999007703&amp;text=Halo+,+Visual+AI+5S+mendeteksi+Violation%3A+METALDET1-LINE+8&amp;type=phone_number&amp;app_absent=0</v>
      </c>
      <c r="AF3641" t="b">
        <f>IF(ISNA(VLOOKUP(D3641&amp;"-"&amp;AB3641, Ref_Kontak!$A:$E, 4, FALSE)), FALSE, TRUE)</f>
        <v>0</v>
      </c>
      <c r="AG3641" t="str">
        <f>_xlfn.IFNA(VLOOKUP(Z3641,Ref_Kontak!H:H,1,FALSE),"FALSE")</f>
        <v>628999007703</v>
      </c>
      <c r="AH3641" t="str">
        <f t="shared" si="565"/>
        <v>METALDET1-LINE 8</v>
      </c>
      <c r="AI3641">
        <f>IF(I3641="violation",COUNTIF($AH$1:AH3641,AH3641),0)</f>
        <v>1472</v>
      </c>
      <c r="AJ3641" t="str">
        <f t="shared" si="566"/>
        <v>violation-METALDET1</v>
      </c>
      <c r="AK3641">
        <f>IF(I3641="violation",COUNTIF($AJ$1:AJ3641,AJ3641),FALSE)</f>
        <v>3156</v>
      </c>
      <c r="AL3641">
        <f t="shared" si="567"/>
        <v>0</v>
      </c>
      <c r="AM3641">
        <f t="shared" si="568"/>
        <v>3</v>
      </c>
      <c r="AN3641" t="str">
        <f t="shared" si="569"/>
        <v>ALERT! 3 Violation founded @METALDET1</v>
      </c>
    </row>
    <row r="3642" spans="1:40">
      <c r="A3642" t="s">
        <v>120</v>
      </c>
      <c r="B3642" t="s">
        <v>121</v>
      </c>
      <c r="C3642" t="s">
        <v>1810</v>
      </c>
      <c r="D3642" t="s">
        <v>589</v>
      </c>
      <c r="E3642">
        <v>1</v>
      </c>
      <c r="G3642" t="s">
        <v>130</v>
      </c>
      <c r="I3642" t="s">
        <v>125</v>
      </c>
      <c r="Z3642" t="str">
        <f>IFERROR(MID(AA3642,FIND("-",H3642,1)+1,20),_xlfn.IFNA(VLOOKUP(F3642&amp;"-"&amp;AA3642,Ref_Kontak!$A:$E,4,FALSE),Ref_Kontak!$H$2))</f>
        <v>628999007703</v>
      </c>
      <c r="AA3642" t="str">
        <f t="shared" si="560"/>
        <v/>
      </c>
      <c r="AB3642" t="str">
        <f t="shared" si="561"/>
        <v/>
      </c>
      <c r="AC3642" t="str">
        <f t="shared" si="562"/>
        <v>628999007703</v>
      </c>
      <c r="AD3642" t="str">
        <f t="shared" si="563"/>
        <v>Halo+,+Visual+AI+5S+mendeteksi+Violation%3A+METALDET1-LINE+13</v>
      </c>
      <c r="AE3642" t="str">
        <f t="shared" si="564"/>
        <v>https://web.whatsapp.com/send/?phone=628999007703&amp;text=Halo+,+Visual+AI+5S+mendeteksi+Violation%3A+METALDET1-LINE+13&amp;type=phone_number&amp;app_absent=0</v>
      </c>
      <c r="AF3642" t="b">
        <f>IF(ISNA(VLOOKUP(D3642&amp;"-"&amp;AB3642, Ref_Kontak!$A:$E, 4, FALSE)), FALSE, TRUE)</f>
        <v>0</v>
      </c>
      <c r="AG3642" t="str">
        <f>_xlfn.IFNA(VLOOKUP(Z3642,Ref_Kontak!H:H,1,FALSE),"FALSE")</f>
        <v>628999007703</v>
      </c>
      <c r="AH3642" t="str">
        <f t="shared" si="565"/>
        <v>METALDET1-LINE 13</v>
      </c>
      <c r="AI3642">
        <f>IF(I3642="violation",COUNTIF($AH$1:AH3642,AH3642),0)</f>
        <v>1287</v>
      </c>
      <c r="AJ3642" t="str">
        <f t="shared" si="566"/>
        <v>violation-METALDET1</v>
      </c>
      <c r="AK3642">
        <f>IF(I3642="violation",COUNTIF($AJ$1:AJ3642,AJ3642),FALSE)</f>
        <v>3157</v>
      </c>
      <c r="AL3642">
        <f t="shared" si="567"/>
        <v>0</v>
      </c>
      <c r="AM3642">
        <f t="shared" si="568"/>
        <v>3</v>
      </c>
      <c r="AN3642" t="str">
        <f t="shared" si="569"/>
        <v>ALERT! 3 Violation founded @METALDET1</v>
      </c>
    </row>
    <row r="3643" spans="1:40">
      <c r="A3643" t="s">
        <v>120</v>
      </c>
      <c r="B3643" t="s">
        <v>121</v>
      </c>
      <c r="C3643" t="s">
        <v>1811</v>
      </c>
      <c r="D3643" t="s">
        <v>589</v>
      </c>
      <c r="E3643">
        <v>1</v>
      </c>
      <c r="G3643" t="s">
        <v>130</v>
      </c>
      <c r="I3643" t="s">
        <v>125</v>
      </c>
      <c r="Z3643" t="str">
        <f>IFERROR(MID(AA3643,FIND("-",H3643,1)+1,20),_xlfn.IFNA(VLOOKUP(F3643&amp;"-"&amp;AA3643,Ref_Kontak!$A:$E,4,FALSE),Ref_Kontak!$H$2))</f>
        <v>628999007703</v>
      </c>
      <c r="AA3643" t="str">
        <f t="shared" si="560"/>
        <v/>
      </c>
      <c r="AB3643" t="str">
        <f t="shared" si="561"/>
        <v/>
      </c>
      <c r="AC3643" t="str">
        <f t="shared" si="562"/>
        <v>628999007703</v>
      </c>
      <c r="AD3643" t="str">
        <f t="shared" si="563"/>
        <v>Halo+,+Visual+AI+5S+mendeteksi+Violation%3A+METALDET1-LINE+13</v>
      </c>
      <c r="AE3643" t="str">
        <f t="shared" si="564"/>
        <v>https://web.whatsapp.com/send/?phone=628999007703&amp;text=Halo+,+Visual+AI+5S+mendeteksi+Violation%3A+METALDET1-LINE+13&amp;type=phone_number&amp;app_absent=0</v>
      </c>
      <c r="AF3643" t="b">
        <f>IF(ISNA(VLOOKUP(D3643&amp;"-"&amp;AB3643, Ref_Kontak!$A:$E, 4, FALSE)), FALSE, TRUE)</f>
        <v>0</v>
      </c>
      <c r="AG3643" t="str">
        <f>_xlfn.IFNA(VLOOKUP(Z3643,Ref_Kontak!H:H,1,FALSE),"FALSE")</f>
        <v>628999007703</v>
      </c>
      <c r="AH3643" t="str">
        <f t="shared" si="565"/>
        <v>METALDET1-LINE 13</v>
      </c>
      <c r="AI3643">
        <f>IF(I3643="violation",COUNTIF($AH$1:AH3643,AH3643),0)</f>
        <v>1288</v>
      </c>
      <c r="AJ3643" t="str">
        <f t="shared" si="566"/>
        <v>violation-METALDET1</v>
      </c>
      <c r="AK3643">
        <f>IF(I3643="violation",COUNTIF($AJ$1:AJ3643,AJ3643),FALSE)</f>
        <v>3158</v>
      </c>
      <c r="AL3643">
        <f t="shared" si="567"/>
        <v>0</v>
      </c>
      <c r="AM3643">
        <f t="shared" si="568"/>
        <v>3</v>
      </c>
      <c r="AN3643" t="str">
        <f t="shared" si="569"/>
        <v>ALERT! 3 Violation founded @METALDET1</v>
      </c>
    </row>
    <row r="3644" spans="1:40">
      <c r="A3644" t="s">
        <v>120</v>
      </c>
      <c r="B3644" t="s">
        <v>121</v>
      </c>
      <c r="C3644" t="s">
        <v>1811</v>
      </c>
      <c r="D3644" t="s">
        <v>129</v>
      </c>
      <c r="E3644">
        <v>1</v>
      </c>
      <c r="G3644" t="s">
        <v>130</v>
      </c>
      <c r="I3644" t="s">
        <v>125</v>
      </c>
      <c r="Z3644" t="str">
        <f>IFERROR(MID(AA3644,FIND("-",H3644,1)+1,20),_xlfn.IFNA(VLOOKUP(F3644&amp;"-"&amp;AA3644,Ref_Kontak!$A:$E,4,FALSE),Ref_Kontak!$H$2))</f>
        <v>628999007703</v>
      </c>
      <c r="AA3644" t="str">
        <f t="shared" si="560"/>
        <v/>
      </c>
      <c r="AB3644" t="str">
        <f t="shared" si="561"/>
        <v/>
      </c>
      <c r="AC3644" t="str">
        <f t="shared" si="562"/>
        <v>628999007703</v>
      </c>
      <c r="AD3644" t="str">
        <f t="shared" si="563"/>
        <v>Halo+,+Visual+AI+5S+mendeteksi+Violation%3A+METALDET1-LINE+8</v>
      </c>
      <c r="AE3644" t="str">
        <f t="shared" si="564"/>
        <v>https://web.whatsapp.com/send/?phone=628999007703&amp;text=Halo+,+Visual+AI+5S+mendeteksi+Violation%3A+METALDET1-LINE+8&amp;type=phone_number&amp;app_absent=0</v>
      </c>
      <c r="AF3644" t="b">
        <f>IF(ISNA(VLOOKUP(D3644&amp;"-"&amp;AB3644, Ref_Kontak!$A:$E, 4, FALSE)), FALSE, TRUE)</f>
        <v>0</v>
      </c>
      <c r="AG3644" t="str">
        <f>_xlfn.IFNA(VLOOKUP(Z3644,Ref_Kontak!H:H,1,FALSE),"FALSE")</f>
        <v>628999007703</v>
      </c>
      <c r="AH3644" t="str">
        <f t="shared" si="565"/>
        <v>METALDET1-LINE 8</v>
      </c>
      <c r="AI3644">
        <f>IF(I3644="violation",COUNTIF($AH$1:AH3644,AH3644),0)</f>
        <v>1473</v>
      </c>
      <c r="AJ3644" t="str">
        <f t="shared" si="566"/>
        <v>violation-METALDET1</v>
      </c>
      <c r="AK3644">
        <f>IF(I3644="violation",COUNTIF($AJ$1:AJ3644,AJ3644),FALSE)</f>
        <v>3159</v>
      </c>
      <c r="AL3644">
        <f t="shared" si="567"/>
        <v>0</v>
      </c>
      <c r="AM3644">
        <f t="shared" si="568"/>
        <v>3</v>
      </c>
      <c r="AN3644" t="str">
        <f t="shared" si="569"/>
        <v>ALERT! 3 Violation founded @METALDET1</v>
      </c>
    </row>
    <row r="3645" spans="1:40">
      <c r="A3645" t="s">
        <v>120</v>
      </c>
      <c r="B3645" t="s">
        <v>121</v>
      </c>
      <c r="C3645" t="s">
        <v>1811</v>
      </c>
      <c r="D3645" t="s">
        <v>589</v>
      </c>
      <c r="E3645">
        <v>1</v>
      </c>
      <c r="G3645" t="s">
        <v>130</v>
      </c>
      <c r="I3645" t="s">
        <v>125</v>
      </c>
      <c r="Z3645" t="str">
        <f>IFERROR(MID(AA3645,FIND("-",H3645,1)+1,20),_xlfn.IFNA(VLOOKUP(F3645&amp;"-"&amp;AA3645,Ref_Kontak!$A:$E,4,FALSE),Ref_Kontak!$H$2))</f>
        <v>628999007703</v>
      </c>
      <c r="AA3645" t="str">
        <f t="shared" si="560"/>
        <v/>
      </c>
      <c r="AB3645" t="str">
        <f t="shared" si="561"/>
        <v/>
      </c>
      <c r="AC3645" t="str">
        <f t="shared" si="562"/>
        <v>628999007703</v>
      </c>
      <c r="AD3645" t="str">
        <f t="shared" si="563"/>
        <v>Halo+,+Visual+AI+5S+mendeteksi+Violation%3A+METALDET1-LINE+13</v>
      </c>
      <c r="AE3645" t="str">
        <f t="shared" si="564"/>
        <v>https://web.whatsapp.com/send/?phone=628999007703&amp;text=Halo+,+Visual+AI+5S+mendeteksi+Violation%3A+METALDET1-LINE+13&amp;type=phone_number&amp;app_absent=0</v>
      </c>
      <c r="AF3645" t="b">
        <f>IF(ISNA(VLOOKUP(D3645&amp;"-"&amp;AB3645, Ref_Kontak!$A:$E, 4, FALSE)), FALSE, TRUE)</f>
        <v>0</v>
      </c>
      <c r="AG3645" t="str">
        <f>_xlfn.IFNA(VLOOKUP(Z3645,Ref_Kontak!H:H,1,FALSE),"FALSE")</f>
        <v>628999007703</v>
      </c>
      <c r="AH3645" t="str">
        <f t="shared" si="565"/>
        <v>METALDET1-LINE 13</v>
      </c>
      <c r="AI3645">
        <f>IF(I3645="violation",COUNTIF($AH$1:AH3645,AH3645),0)</f>
        <v>1289</v>
      </c>
      <c r="AJ3645" t="str">
        <f t="shared" si="566"/>
        <v>violation-METALDET1</v>
      </c>
      <c r="AK3645">
        <f>IF(I3645="violation",COUNTIF($AJ$1:AJ3645,AJ3645),FALSE)</f>
        <v>3160</v>
      </c>
      <c r="AL3645">
        <f t="shared" si="567"/>
        <v>0</v>
      </c>
      <c r="AM3645">
        <f t="shared" si="568"/>
        <v>3</v>
      </c>
      <c r="AN3645" t="str">
        <f t="shared" si="569"/>
        <v>ALERT! 3 Violation founded @METALDET1</v>
      </c>
    </row>
    <row r="3646" spans="1:40">
      <c r="A3646" t="s">
        <v>120</v>
      </c>
      <c r="B3646" t="s">
        <v>121</v>
      </c>
      <c r="C3646" t="s">
        <v>1812</v>
      </c>
      <c r="D3646" t="s">
        <v>129</v>
      </c>
      <c r="E3646">
        <v>1</v>
      </c>
      <c r="G3646" t="s">
        <v>130</v>
      </c>
      <c r="I3646" t="s">
        <v>125</v>
      </c>
      <c r="Z3646" t="str">
        <f>IFERROR(MID(AA3646,FIND("-",H3646,1)+1,20),_xlfn.IFNA(VLOOKUP(F3646&amp;"-"&amp;AA3646,Ref_Kontak!$A:$E,4,FALSE),Ref_Kontak!$H$2))</f>
        <v>628999007703</v>
      </c>
      <c r="AA3646" t="str">
        <f t="shared" si="560"/>
        <v/>
      </c>
      <c r="AB3646" t="str">
        <f t="shared" si="561"/>
        <v/>
      </c>
      <c r="AC3646" t="str">
        <f t="shared" si="562"/>
        <v>628999007703</v>
      </c>
      <c r="AD3646" t="str">
        <f t="shared" si="563"/>
        <v>Halo+,+Visual+AI+5S+mendeteksi+Violation%3A+METALDET1-LINE+8</v>
      </c>
      <c r="AE3646" t="str">
        <f t="shared" si="564"/>
        <v>https://web.whatsapp.com/send/?phone=628999007703&amp;text=Halo+,+Visual+AI+5S+mendeteksi+Violation%3A+METALDET1-LINE+8&amp;type=phone_number&amp;app_absent=0</v>
      </c>
      <c r="AF3646" t="b">
        <f>IF(ISNA(VLOOKUP(D3646&amp;"-"&amp;AB3646, Ref_Kontak!$A:$E, 4, FALSE)), FALSE, TRUE)</f>
        <v>0</v>
      </c>
      <c r="AG3646" t="str">
        <f>_xlfn.IFNA(VLOOKUP(Z3646,Ref_Kontak!H:H,1,FALSE),"FALSE")</f>
        <v>628999007703</v>
      </c>
      <c r="AH3646" t="str">
        <f t="shared" si="565"/>
        <v>METALDET1-LINE 8</v>
      </c>
      <c r="AI3646">
        <f>IF(I3646="violation",COUNTIF($AH$1:AH3646,AH3646),0)</f>
        <v>1474</v>
      </c>
      <c r="AJ3646" t="str">
        <f t="shared" si="566"/>
        <v>violation-METALDET1</v>
      </c>
      <c r="AK3646">
        <f>IF(I3646="violation",COUNTIF($AJ$1:AJ3646,AJ3646),FALSE)</f>
        <v>3161</v>
      </c>
      <c r="AL3646">
        <f t="shared" si="567"/>
        <v>0</v>
      </c>
      <c r="AM3646">
        <f t="shared" si="568"/>
        <v>3</v>
      </c>
      <c r="AN3646" t="str">
        <f t="shared" si="569"/>
        <v>ALERT! 3 Violation founded @METALDET1</v>
      </c>
    </row>
    <row r="3647" spans="1:40">
      <c r="A3647" t="s">
        <v>120</v>
      </c>
      <c r="B3647" t="s">
        <v>121</v>
      </c>
      <c r="C3647" t="s">
        <v>1813</v>
      </c>
      <c r="D3647" t="s">
        <v>589</v>
      </c>
      <c r="E3647">
        <v>1</v>
      </c>
      <c r="G3647" t="s">
        <v>130</v>
      </c>
      <c r="I3647" t="s">
        <v>125</v>
      </c>
      <c r="Z3647" t="str">
        <f>IFERROR(MID(AA3647,FIND("-",H3647,1)+1,20),_xlfn.IFNA(VLOOKUP(F3647&amp;"-"&amp;AA3647,Ref_Kontak!$A:$E,4,FALSE),Ref_Kontak!$H$2))</f>
        <v>628999007703</v>
      </c>
      <c r="AA3647" t="str">
        <f t="shared" si="560"/>
        <v/>
      </c>
      <c r="AB3647" t="str">
        <f t="shared" si="561"/>
        <v/>
      </c>
      <c r="AC3647" t="str">
        <f t="shared" si="562"/>
        <v>628999007703</v>
      </c>
      <c r="AD3647" t="str">
        <f t="shared" si="563"/>
        <v>Halo+,+Visual+AI+5S+mendeteksi+Violation%3A+METALDET1-LINE+13</v>
      </c>
      <c r="AE3647" t="str">
        <f t="shared" si="564"/>
        <v>https://web.whatsapp.com/send/?phone=628999007703&amp;text=Halo+,+Visual+AI+5S+mendeteksi+Violation%3A+METALDET1-LINE+13&amp;type=phone_number&amp;app_absent=0</v>
      </c>
      <c r="AF3647" t="b">
        <f>IF(ISNA(VLOOKUP(D3647&amp;"-"&amp;AB3647, Ref_Kontak!$A:$E, 4, FALSE)), FALSE, TRUE)</f>
        <v>0</v>
      </c>
      <c r="AG3647" t="str">
        <f>_xlfn.IFNA(VLOOKUP(Z3647,Ref_Kontak!H:H,1,FALSE),"FALSE")</f>
        <v>628999007703</v>
      </c>
      <c r="AH3647" t="str">
        <f t="shared" si="565"/>
        <v>METALDET1-LINE 13</v>
      </c>
      <c r="AI3647">
        <f>IF(I3647="violation",COUNTIF($AH$1:AH3647,AH3647),0)</f>
        <v>1290</v>
      </c>
      <c r="AJ3647" t="str">
        <f t="shared" si="566"/>
        <v>violation-METALDET1</v>
      </c>
      <c r="AK3647">
        <f>IF(I3647="violation",COUNTIF($AJ$1:AJ3647,AJ3647),FALSE)</f>
        <v>3162</v>
      </c>
      <c r="AL3647">
        <f t="shared" si="567"/>
        <v>0</v>
      </c>
      <c r="AM3647">
        <f t="shared" si="568"/>
        <v>3</v>
      </c>
      <c r="AN3647" t="str">
        <f t="shared" si="569"/>
        <v>ALERT! 3 Violation founded @METALDET1</v>
      </c>
    </row>
    <row r="3648" spans="1:40">
      <c r="A3648" t="s">
        <v>120</v>
      </c>
      <c r="B3648" t="s">
        <v>121</v>
      </c>
      <c r="C3648" t="s">
        <v>1813</v>
      </c>
      <c r="D3648" t="s">
        <v>129</v>
      </c>
      <c r="E3648">
        <v>1</v>
      </c>
      <c r="G3648" t="s">
        <v>130</v>
      </c>
      <c r="I3648" t="s">
        <v>125</v>
      </c>
      <c r="Z3648" t="str">
        <f>IFERROR(MID(AA3648,FIND("-",H3648,1)+1,20),_xlfn.IFNA(VLOOKUP(F3648&amp;"-"&amp;AA3648,Ref_Kontak!$A:$E,4,FALSE),Ref_Kontak!$H$2))</f>
        <v>628999007703</v>
      </c>
      <c r="AA3648" t="str">
        <f t="shared" si="560"/>
        <v/>
      </c>
      <c r="AB3648" t="str">
        <f t="shared" si="561"/>
        <v/>
      </c>
      <c r="AC3648" t="str">
        <f t="shared" si="562"/>
        <v>628999007703</v>
      </c>
      <c r="AD3648" t="str">
        <f t="shared" si="563"/>
        <v>Halo+,+Visual+AI+5S+mendeteksi+Violation%3A+METALDET1-LINE+8</v>
      </c>
      <c r="AE3648" t="str">
        <f t="shared" si="564"/>
        <v>https://web.whatsapp.com/send/?phone=628999007703&amp;text=Halo+,+Visual+AI+5S+mendeteksi+Violation%3A+METALDET1-LINE+8&amp;type=phone_number&amp;app_absent=0</v>
      </c>
      <c r="AF3648" t="b">
        <f>IF(ISNA(VLOOKUP(D3648&amp;"-"&amp;AB3648, Ref_Kontak!$A:$E, 4, FALSE)), FALSE, TRUE)</f>
        <v>0</v>
      </c>
      <c r="AG3648" t="str">
        <f>_xlfn.IFNA(VLOOKUP(Z3648,Ref_Kontak!H:H,1,FALSE),"FALSE")</f>
        <v>628999007703</v>
      </c>
      <c r="AH3648" t="str">
        <f t="shared" si="565"/>
        <v>METALDET1-LINE 8</v>
      </c>
      <c r="AI3648">
        <f>IF(I3648="violation",COUNTIF($AH$1:AH3648,AH3648),0)</f>
        <v>1475</v>
      </c>
      <c r="AJ3648" t="str">
        <f t="shared" si="566"/>
        <v>violation-METALDET1</v>
      </c>
      <c r="AK3648">
        <f>IF(I3648="violation",COUNTIF($AJ$1:AJ3648,AJ3648),FALSE)</f>
        <v>3163</v>
      </c>
      <c r="AL3648">
        <f t="shared" si="567"/>
        <v>0</v>
      </c>
      <c r="AM3648">
        <f t="shared" si="568"/>
        <v>3</v>
      </c>
      <c r="AN3648" t="str">
        <f t="shared" si="569"/>
        <v>ALERT! 3 Violation founded @METALDET1</v>
      </c>
    </row>
    <row r="3649" spans="1:40">
      <c r="A3649" t="s">
        <v>120</v>
      </c>
      <c r="B3649" t="s">
        <v>121</v>
      </c>
      <c r="C3649" t="s">
        <v>1813</v>
      </c>
      <c r="D3649" t="s">
        <v>589</v>
      </c>
      <c r="E3649">
        <v>1</v>
      </c>
      <c r="G3649" t="s">
        <v>130</v>
      </c>
      <c r="I3649" t="s">
        <v>125</v>
      </c>
      <c r="Z3649" t="str">
        <f>IFERROR(MID(AA3649,FIND("-",H3649,1)+1,20),_xlfn.IFNA(VLOOKUP(F3649&amp;"-"&amp;AA3649,Ref_Kontak!$A:$E,4,FALSE),Ref_Kontak!$H$2))</f>
        <v>628999007703</v>
      </c>
      <c r="AA3649" t="str">
        <f t="shared" si="560"/>
        <v/>
      </c>
      <c r="AB3649" t="str">
        <f t="shared" si="561"/>
        <v/>
      </c>
      <c r="AC3649" t="str">
        <f t="shared" si="562"/>
        <v>628999007703</v>
      </c>
      <c r="AD3649" t="str">
        <f t="shared" si="563"/>
        <v>Halo+,+Visual+AI+5S+mendeteksi+Violation%3A+METALDET1-LINE+13</v>
      </c>
      <c r="AE3649" t="str">
        <f t="shared" si="564"/>
        <v>https://web.whatsapp.com/send/?phone=628999007703&amp;text=Halo+,+Visual+AI+5S+mendeteksi+Violation%3A+METALDET1-LINE+13&amp;type=phone_number&amp;app_absent=0</v>
      </c>
      <c r="AF3649" t="b">
        <f>IF(ISNA(VLOOKUP(D3649&amp;"-"&amp;AB3649, Ref_Kontak!$A:$E, 4, FALSE)), FALSE, TRUE)</f>
        <v>0</v>
      </c>
      <c r="AG3649" t="str">
        <f>_xlfn.IFNA(VLOOKUP(Z3649,Ref_Kontak!H:H,1,FALSE),"FALSE")</f>
        <v>628999007703</v>
      </c>
      <c r="AH3649" t="str">
        <f t="shared" si="565"/>
        <v>METALDET1-LINE 13</v>
      </c>
      <c r="AI3649">
        <f>IF(I3649="violation",COUNTIF($AH$1:AH3649,AH3649),0)</f>
        <v>1291</v>
      </c>
      <c r="AJ3649" t="str">
        <f t="shared" si="566"/>
        <v>violation-METALDET1</v>
      </c>
      <c r="AK3649">
        <f>IF(I3649="violation",COUNTIF($AJ$1:AJ3649,AJ3649),FALSE)</f>
        <v>3164</v>
      </c>
      <c r="AL3649">
        <f t="shared" si="567"/>
        <v>0</v>
      </c>
      <c r="AM3649">
        <f t="shared" si="568"/>
        <v>3</v>
      </c>
      <c r="AN3649" t="str">
        <f t="shared" si="569"/>
        <v>ALERT! 3 Violation founded @METALDET1</v>
      </c>
    </row>
    <row r="3650" spans="1:40">
      <c r="A3650" t="s">
        <v>120</v>
      </c>
      <c r="B3650" t="s">
        <v>121</v>
      </c>
      <c r="C3650" t="s">
        <v>1814</v>
      </c>
      <c r="D3650" t="s">
        <v>129</v>
      </c>
      <c r="E3650">
        <v>1</v>
      </c>
      <c r="G3650" t="s">
        <v>130</v>
      </c>
      <c r="I3650" t="s">
        <v>125</v>
      </c>
      <c r="Z3650" t="str">
        <f>IFERROR(MID(AA3650,FIND("-",H3650,1)+1,20),_xlfn.IFNA(VLOOKUP(F3650&amp;"-"&amp;AA3650,Ref_Kontak!$A:$E,4,FALSE),Ref_Kontak!$H$2))</f>
        <v>628999007703</v>
      </c>
      <c r="AA3650" t="str">
        <f t="shared" ref="AA3650:AA3713" si="570">CLEAN(SUBSTITUTE(H3650," ",""))</f>
        <v/>
      </c>
      <c r="AB3650" t="str">
        <f t="shared" ref="AB3650:AB3713" si="571">IFERROR(LEFT(AA3650,FIND("-",H3650,1)-1),CLEAN(SUBSTITUTE(SUBSTITUTE(H3650," ",""),"-","")))</f>
        <v/>
      </c>
      <c r="AC3650" t="str">
        <f t="shared" ref="AC3650:AC3713" si="572">IF(LEFT(Z3650,1)="0","62"&amp; MID(Z3650,2,999),Z3650)</f>
        <v>628999007703</v>
      </c>
      <c r="AD3650" t="str">
        <f t="shared" ref="AD3650:AD3713" si="573">"Halo+"&amp;AB3650&amp;","&amp;"+Visual+AI+5S+mendeteksi+Violation%3A+"&amp;SUBSTITUTE(AH3650," ","+")</f>
        <v>Halo+,+Visual+AI+5S+mendeteksi+Violation%3A+METALDET1-LINE+8</v>
      </c>
      <c r="AE3650" t="str">
        <f t="shared" ref="AE3650:AE3713" si="574">"https://web.whatsapp.com/send/?phone="&amp;AC3650&amp;"&amp;text="&amp;AD3650&amp;"&amp;type=phone_number&amp;app_absent=0"</f>
        <v>https://web.whatsapp.com/send/?phone=628999007703&amp;text=Halo+,+Visual+AI+5S+mendeteksi+Violation%3A+METALDET1-LINE+8&amp;type=phone_number&amp;app_absent=0</v>
      </c>
      <c r="AF3650" t="b">
        <f>IF(ISNA(VLOOKUP(D3650&amp;"-"&amp;AB3650, Ref_Kontak!$A:$E, 4, FALSE)), FALSE, TRUE)</f>
        <v>0</v>
      </c>
      <c r="AG3650" t="str">
        <f>_xlfn.IFNA(VLOOKUP(Z3650,Ref_Kontak!H:H,1,FALSE),"FALSE")</f>
        <v>628999007703</v>
      </c>
      <c r="AH3650" t="str">
        <f t="shared" ref="AH3650:AH3713" si="575">G3650&amp;"-"&amp;D3650</f>
        <v>METALDET1-LINE 8</v>
      </c>
      <c r="AI3650">
        <f>IF(I3650="violation",COUNTIF($AH$1:AH3650,AH3650),0)</f>
        <v>1476</v>
      </c>
      <c r="AJ3650" t="str">
        <f t="shared" si="566"/>
        <v>violation-METALDET1</v>
      </c>
      <c r="AK3650">
        <f>IF(I3650="violation",COUNTIF($AJ$1:AJ3650,AJ3650),FALSE)</f>
        <v>3165</v>
      </c>
      <c r="AL3650">
        <f t="shared" si="567"/>
        <v>0</v>
      </c>
      <c r="AM3650">
        <f t="shared" si="568"/>
        <v>3</v>
      </c>
      <c r="AN3650" t="str">
        <f t="shared" si="569"/>
        <v>ALERT! 3 Violation founded @METALDET1</v>
      </c>
    </row>
    <row r="3651" spans="1:40">
      <c r="A3651" t="s">
        <v>120</v>
      </c>
      <c r="B3651" t="s">
        <v>121</v>
      </c>
      <c r="C3651" t="s">
        <v>1814</v>
      </c>
      <c r="D3651" t="s">
        <v>589</v>
      </c>
      <c r="E3651">
        <v>1</v>
      </c>
      <c r="G3651" t="s">
        <v>130</v>
      </c>
      <c r="I3651" t="s">
        <v>125</v>
      </c>
      <c r="Z3651" t="str">
        <f>IFERROR(MID(AA3651,FIND("-",H3651,1)+1,20),_xlfn.IFNA(VLOOKUP(F3651&amp;"-"&amp;AA3651,Ref_Kontak!$A:$E,4,FALSE),Ref_Kontak!$H$2))</f>
        <v>628999007703</v>
      </c>
      <c r="AA3651" t="str">
        <f t="shared" si="570"/>
        <v/>
      </c>
      <c r="AB3651" t="str">
        <f t="shared" si="571"/>
        <v/>
      </c>
      <c r="AC3651" t="str">
        <f t="shared" si="572"/>
        <v>628999007703</v>
      </c>
      <c r="AD3651" t="str">
        <f t="shared" si="573"/>
        <v>Halo+,+Visual+AI+5S+mendeteksi+Violation%3A+METALDET1-LINE+13</v>
      </c>
      <c r="AE3651" t="str">
        <f t="shared" si="574"/>
        <v>https://web.whatsapp.com/send/?phone=628999007703&amp;text=Halo+,+Visual+AI+5S+mendeteksi+Violation%3A+METALDET1-LINE+13&amp;type=phone_number&amp;app_absent=0</v>
      </c>
      <c r="AF3651" t="b">
        <f>IF(ISNA(VLOOKUP(D3651&amp;"-"&amp;AB3651, Ref_Kontak!$A:$E, 4, FALSE)), FALSE, TRUE)</f>
        <v>0</v>
      </c>
      <c r="AG3651" t="str">
        <f>_xlfn.IFNA(VLOOKUP(Z3651,Ref_Kontak!H:H,1,FALSE),"FALSE")</f>
        <v>628999007703</v>
      </c>
      <c r="AH3651" t="str">
        <f t="shared" si="575"/>
        <v>METALDET1-LINE 13</v>
      </c>
      <c r="AI3651">
        <f>IF(I3651="violation",COUNTIF($AH$1:AH3651,AH3651),0)</f>
        <v>1292</v>
      </c>
      <c r="AJ3651" t="str">
        <f t="shared" ref="AJ3651:AJ3714" si="576">I3651&amp;"-"&amp;G3651</f>
        <v>violation-METALDET1</v>
      </c>
      <c r="AK3651">
        <f>IF(I3651="violation",COUNTIF($AJ$1:AJ3651,AJ3651),FALSE)</f>
        <v>3166</v>
      </c>
      <c r="AL3651">
        <f t="shared" ref="AL3651:AL3714" si="577">IF(AI3651=1,1,0)</f>
        <v>0</v>
      </c>
      <c r="AM3651">
        <f t="shared" ref="AM3651:AM3714" si="578">SUMIF($AJ$2:$AJ$5516,AJ3651,$AL$2:$AL$5516)</f>
        <v>3</v>
      </c>
      <c r="AN3651" t="str">
        <f t="shared" ref="AN3651:AN3714" si="579">"ALERT! " &amp;AM3651&amp; " Violation founded @"&amp;G3651</f>
        <v>ALERT! 3 Violation founded @METALDET1</v>
      </c>
    </row>
    <row r="3652" spans="1:40">
      <c r="A3652" t="s">
        <v>120</v>
      </c>
      <c r="B3652" t="s">
        <v>121</v>
      </c>
      <c r="C3652" t="s">
        <v>1815</v>
      </c>
      <c r="D3652" t="s">
        <v>589</v>
      </c>
      <c r="E3652">
        <v>1</v>
      </c>
      <c r="G3652" t="s">
        <v>130</v>
      </c>
      <c r="I3652" t="s">
        <v>125</v>
      </c>
      <c r="Z3652" t="str">
        <f>IFERROR(MID(AA3652,FIND("-",H3652,1)+1,20),_xlfn.IFNA(VLOOKUP(F3652&amp;"-"&amp;AA3652,Ref_Kontak!$A:$E,4,FALSE),Ref_Kontak!$H$2))</f>
        <v>628999007703</v>
      </c>
      <c r="AA3652" t="str">
        <f t="shared" si="570"/>
        <v/>
      </c>
      <c r="AB3652" t="str">
        <f t="shared" si="571"/>
        <v/>
      </c>
      <c r="AC3652" t="str">
        <f t="shared" si="572"/>
        <v>628999007703</v>
      </c>
      <c r="AD3652" t="str">
        <f t="shared" si="573"/>
        <v>Halo+,+Visual+AI+5S+mendeteksi+Violation%3A+METALDET1-LINE+13</v>
      </c>
      <c r="AE3652" t="str">
        <f t="shared" si="574"/>
        <v>https://web.whatsapp.com/send/?phone=628999007703&amp;text=Halo+,+Visual+AI+5S+mendeteksi+Violation%3A+METALDET1-LINE+13&amp;type=phone_number&amp;app_absent=0</v>
      </c>
      <c r="AF3652" t="b">
        <f>IF(ISNA(VLOOKUP(D3652&amp;"-"&amp;AB3652, Ref_Kontak!$A:$E, 4, FALSE)), FALSE, TRUE)</f>
        <v>0</v>
      </c>
      <c r="AG3652" t="str">
        <f>_xlfn.IFNA(VLOOKUP(Z3652,Ref_Kontak!H:H,1,FALSE),"FALSE")</f>
        <v>628999007703</v>
      </c>
      <c r="AH3652" t="str">
        <f t="shared" si="575"/>
        <v>METALDET1-LINE 13</v>
      </c>
      <c r="AI3652">
        <f>IF(I3652="violation",COUNTIF($AH$1:AH3652,AH3652),0)</f>
        <v>1293</v>
      </c>
      <c r="AJ3652" t="str">
        <f t="shared" si="576"/>
        <v>violation-METALDET1</v>
      </c>
      <c r="AK3652">
        <f>IF(I3652="violation",COUNTIF($AJ$1:AJ3652,AJ3652),FALSE)</f>
        <v>3167</v>
      </c>
      <c r="AL3652">
        <f t="shared" si="577"/>
        <v>0</v>
      </c>
      <c r="AM3652">
        <f t="shared" si="578"/>
        <v>3</v>
      </c>
      <c r="AN3652" t="str">
        <f t="shared" si="579"/>
        <v>ALERT! 3 Violation founded @METALDET1</v>
      </c>
    </row>
    <row r="3653" spans="1:40">
      <c r="A3653" t="s">
        <v>120</v>
      </c>
      <c r="B3653" t="s">
        <v>121</v>
      </c>
      <c r="C3653" t="s">
        <v>1815</v>
      </c>
      <c r="D3653" t="s">
        <v>129</v>
      </c>
      <c r="E3653">
        <v>1</v>
      </c>
      <c r="G3653" t="s">
        <v>130</v>
      </c>
      <c r="I3653" t="s">
        <v>125</v>
      </c>
      <c r="Z3653" t="str">
        <f>IFERROR(MID(AA3653,FIND("-",H3653,1)+1,20),_xlfn.IFNA(VLOOKUP(F3653&amp;"-"&amp;AA3653,Ref_Kontak!$A:$E,4,FALSE),Ref_Kontak!$H$2))</f>
        <v>628999007703</v>
      </c>
      <c r="AA3653" t="str">
        <f t="shared" si="570"/>
        <v/>
      </c>
      <c r="AB3653" t="str">
        <f t="shared" si="571"/>
        <v/>
      </c>
      <c r="AC3653" t="str">
        <f t="shared" si="572"/>
        <v>628999007703</v>
      </c>
      <c r="AD3653" t="str">
        <f t="shared" si="573"/>
        <v>Halo+,+Visual+AI+5S+mendeteksi+Violation%3A+METALDET1-LINE+8</v>
      </c>
      <c r="AE3653" t="str">
        <f t="shared" si="574"/>
        <v>https://web.whatsapp.com/send/?phone=628999007703&amp;text=Halo+,+Visual+AI+5S+mendeteksi+Violation%3A+METALDET1-LINE+8&amp;type=phone_number&amp;app_absent=0</v>
      </c>
      <c r="AF3653" t="b">
        <f>IF(ISNA(VLOOKUP(D3653&amp;"-"&amp;AB3653, Ref_Kontak!$A:$E, 4, FALSE)), FALSE, TRUE)</f>
        <v>0</v>
      </c>
      <c r="AG3653" t="str">
        <f>_xlfn.IFNA(VLOOKUP(Z3653,Ref_Kontak!H:H,1,FALSE),"FALSE")</f>
        <v>628999007703</v>
      </c>
      <c r="AH3653" t="str">
        <f t="shared" si="575"/>
        <v>METALDET1-LINE 8</v>
      </c>
      <c r="AI3653">
        <f>IF(I3653="violation",COUNTIF($AH$1:AH3653,AH3653),0)</f>
        <v>1477</v>
      </c>
      <c r="AJ3653" t="str">
        <f t="shared" si="576"/>
        <v>violation-METALDET1</v>
      </c>
      <c r="AK3653">
        <f>IF(I3653="violation",COUNTIF($AJ$1:AJ3653,AJ3653),FALSE)</f>
        <v>3168</v>
      </c>
      <c r="AL3653">
        <f t="shared" si="577"/>
        <v>0</v>
      </c>
      <c r="AM3653">
        <f t="shared" si="578"/>
        <v>3</v>
      </c>
      <c r="AN3653" t="str">
        <f t="shared" si="579"/>
        <v>ALERT! 3 Violation founded @METALDET1</v>
      </c>
    </row>
    <row r="3654" spans="1:40">
      <c r="A3654" t="s">
        <v>120</v>
      </c>
      <c r="B3654" t="s">
        <v>121</v>
      </c>
      <c r="C3654" t="s">
        <v>1815</v>
      </c>
      <c r="D3654" t="s">
        <v>589</v>
      </c>
      <c r="E3654">
        <v>1</v>
      </c>
      <c r="G3654" t="s">
        <v>130</v>
      </c>
      <c r="I3654" t="s">
        <v>125</v>
      </c>
      <c r="Z3654" t="str">
        <f>IFERROR(MID(AA3654,FIND("-",H3654,1)+1,20),_xlfn.IFNA(VLOOKUP(F3654&amp;"-"&amp;AA3654,Ref_Kontak!$A:$E,4,FALSE),Ref_Kontak!$H$2))</f>
        <v>628999007703</v>
      </c>
      <c r="AA3654" t="str">
        <f t="shared" si="570"/>
        <v/>
      </c>
      <c r="AB3654" t="str">
        <f t="shared" si="571"/>
        <v/>
      </c>
      <c r="AC3654" t="str">
        <f t="shared" si="572"/>
        <v>628999007703</v>
      </c>
      <c r="AD3654" t="str">
        <f t="shared" si="573"/>
        <v>Halo+,+Visual+AI+5S+mendeteksi+Violation%3A+METALDET1-LINE+13</v>
      </c>
      <c r="AE3654" t="str">
        <f t="shared" si="574"/>
        <v>https://web.whatsapp.com/send/?phone=628999007703&amp;text=Halo+,+Visual+AI+5S+mendeteksi+Violation%3A+METALDET1-LINE+13&amp;type=phone_number&amp;app_absent=0</v>
      </c>
      <c r="AF3654" t="b">
        <f>IF(ISNA(VLOOKUP(D3654&amp;"-"&amp;AB3654, Ref_Kontak!$A:$E, 4, FALSE)), FALSE, TRUE)</f>
        <v>0</v>
      </c>
      <c r="AG3654" t="str">
        <f>_xlfn.IFNA(VLOOKUP(Z3654,Ref_Kontak!H:H,1,FALSE),"FALSE")</f>
        <v>628999007703</v>
      </c>
      <c r="AH3654" t="str">
        <f t="shared" si="575"/>
        <v>METALDET1-LINE 13</v>
      </c>
      <c r="AI3654">
        <f>IF(I3654="violation",COUNTIF($AH$1:AH3654,AH3654),0)</f>
        <v>1294</v>
      </c>
      <c r="AJ3654" t="str">
        <f t="shared" si="576"/>
        <v>violation-METALDET1</v>
      </c>
      <c r="AK3654">
        <f>IF(I3654="violation",COUNTIF($AJ$1:AJ3654,AJ3654),FALSE)</f>
        <v>3169</v>
      </c>
      <c r="AL3654">
        <f t="shared" si="577"/>
        <v>0</v>
      </c>
      <c r="AM3654">
        <f t="shared" si="578"/>
        <v>3</v>
      </c>
      <c r="AN3654" t="str">
        <f t="shared" si="579"/>
        <v>ALERT! 3 Violation founded @METALDET1</v>
      </c>
    </row>
    <row r="3655" spans="1:40">
      <c r="A3655" t="s">
        <v>120</v>
      </c>
      <c r="B3655" t="s">
        <v>121</v>
      </c>
      <c r="C3655" t="s">
        <v>1816</v>
      </c>
      <c r="D3655" t="s">
        <v>129</v>
      </c>
      <c r="E3655">
        <v>1</v>
      </c>
      <c r="G3655" t="s">
        <v>130</v>
      </c>
      <c r="I3655" t="s">
        <v>125</v>
      </c>
      <c r="Z3655" t="str">
        <f>IFERROR(MID(AA3655,FIND("-",H3655,1)+1,20),_xlfn.IFNA(VLOOKUP(F3655&amp;"-"&amp;AA3655,Ref_Kontak!$A:$E,4,FALSE),Ref_Kontak!$H$2))</f>
        <v>628999007703</v>
      </c>
      <c r="AA3655" t="str">
        <f t="shared" si="570"/>
        <v/>
      </c>
      <c r="AB3655" t="str">
        <f t="shared" si="571"/>
        <v/>
      </c>
      <c r="AC3655" t="str">
        <f t="shared" si="572"/>
        <v>628999007703</v>
      </c>
      <c r="AD3655" t="str">
        <f t="shared" si="573"/>
        <v>Halo+,+Visual+AI+5S+mendeteksi+Violation%3A+METALDET1-LINE+8</v>
      </c>
      <c r="AE3655" t="str">
        <f t="shared" si="574"/>
        <v>https://web.whatsapp.com/send/?phone=628999007703&amp;text=Halo+,+Visual+AI+5S+mendeteksi+Violation%3A+METALDET1-LINE+8&amp;type=phone_number&amp;app_absent=0</v>
      </c>
      <c r="AF3655" t="b">
        <f>IF(ISNA(VLOOKUP(D3655&amp;"-"&amp;AB3655, Ref_Kontak!$A:$E, 4, FALSE)), FALSE, TRUE)</f>
        <v>0</v>
      </c>
      <c r="AG3655" t="str">
        <f>_xlfn.IFNA(VLOOKUP(Z3655,Ref_Kontak!H:H,1,FALSE),"FALSE")</f>
        <v>628999007703</v>
      </c>
      <c r="AH3655" t="str">
        <f t="shared" si="575"/>
        <v>METALDET1-LINE 8</v>
      </c>
      <c r="AI3655">
        <f>IF(I3655="violation",COUNTIF($AH$1:AH3655,AH3655),0)</f>
        <v>1478</v>
      </c>
      <c r="AJ3655" t="str">
        <f t="shared" si="576"/>
        <v>violation-METALDET1</v>
      </c>
      <c r="AK3655">
        <f>IF(I3655="violation",COUNTIF($AJ$1:AJ3655,AJ3655),FALSE)</f>
        <v>3170</v>
      </c>
      <c r="AL3655">
        <f t="shared" si="577"/>
        <v>0</v>
      </c>
      <c r="AM3655">
        <f t="shared" si="578"/>
        <v>3</v>
      </c>
      <c r="AN3655" t="str">
        <f t="shared" si="579"/>
        <v>ALERT! 3 Violation founded @METALDET1</v>
      </c>
    </row>
    <row r="3656" spans="1:40">
      <c r="A3656" t="s">
        <v>120</v>
      </c>
      <c r="B3656" t="s">
        <v>121</v>
      </c>
      <c r="C3656" t="s">
        <v>1817</v>
      </c>
      <c r="D3656" t="s">
        <v>589</v>
      </c>
      <c r="E3656">
        <v>1</v>
      </c>
      <c r="G3656" t="s">
        <v>130</v>
      </c>
      <c r="I3656" t="s">
        <v>125</v>
      </c>
      <c r="Z3656" t="str">
        <f>IFERROR(MID(AA3656,FIND("-",H3656,1)+1,20),_xlfn.IFNA(VLOOKUP(F3656&amp;"-"&amp;AA3656,Ref_Kontak!$A:$E,4,FALSE),Ref_Kontak!$H$2))</f>
        <v>628999007703</v>
      </c>
      <c r="AA3656" t="str">
        <f t="shared" si="570"/>
        <v/>
      </c>
      <c r="AB3656" t="str">
        <f t="shared" si="571"/>
        <v/>
      </c>
      <c r="AC3656" t="str">
        <f t="shared" si="572"/>
        <v>628999007703</v>
      </c>
      <c r="AD3656" t="str">
        <f t="shared" si="573"/>
        <v>Halo+,+Visual+AI+5S+mendeteksi+Violation%3A+METALDET1-LINE+13</v>
      </c>
      <c r="AE3656" t="str">
        <f t="shared" si="574"/>
        <v>https://web.whatsapp.com/send/?phone=628999007703&amp;text=Halo+,+Visual+AI+5S+mendeteksi+Violation%3A+METALDET1-LINE+13&amp;type=phone_number&amp;app_absent=0</v>
      </c>
      <c r="AF3656" t="b">
        <f>IF(ISNA(VLOOKUP(D3656&amp;"-"&amp;AB3656, Ref_Kontak!$A:$E, 4, FALSE)), FALSE, TRUE)</f>
        <v>0</v>
      </c>
      <c r="AG3656" t="str">
        <f>_xlfn.IFNA(VLOOKUP(Z3656,Ref_Kontak!H:H,1,FALSE),"FALSE")</f>
        <v>628999007703</v>
      </c>
      <c r="AH3656" t="str">
        <f t="shared" si="575"/>
        <v>METALDET1-LINE 13</v>
      </c>
      <c r="AI3656">
        <f>IF(I3656="violation",COUNTIF($AH$1:AH3656,AH3656),0)</f>
        <v>1295</v>
      </c>
      <c r="AJ3656" t="str">
        <f t="shared" si="576"/>
        <v>violation-METALDET1</v>
      </c>
      <c r="AK3656">
        <f>IF(I3656="violation",COUNTIF($AJ$1:AJ3656,AJ3656),FALSE)</f>
        <v>3171</v>
      </c>
      <c r="AL3656">
        <f t="shared" si="577"/>
        <v>0</v>
      </c>
      <c r="AM3656">
        <f t="shared" si="578"/>
        <v>3</v>
      </c>
      <c r="AN3656" t="str">
        <f t="shared" si="579"/>
        <v>ALERT! 3 Violation founded @METALDET1</v>
      </c>
    </row>
    <row r="3657" spans="1:40">
      <c r="A3657" t="s">
        <v>120</v>
      </c>
      <c r="B3657" t="s">
        <v>121</v>
      </c>
      <c r="C3657" t="s">
        <v>1817</v>
      </c>
      <c r="D3657" t="s">
        <v>129</v>
      </c>
      <c r="E3657">
        <v>1</v>
      </c>
      <c r="G3657" t="s">
        <v>130</v>
      </c>
      <c r="I3657" t="s">
        <v>125</v>
      </c>
      <c r="Z3657" t="str">
        <f>IFERROR(MID(AA3657,FIND("-",H3657,1)+1,20),_xlfn.IFNA(VLOOKUP(F3657&amp;"-"&amp;AA3657,Ref_Kontak!$A:$E,4,FALSE),Ref_Kontak!$H$2))</f>
        <v>628999007703</v>
      </c>
      <c r="AA3657" t="str">
        <f t="shared" si="570"/>
        <v/>
      </c>
      <c r="AB3657" t="str">
        <f t="shared" si="571"/>
        <v/>
      </c>
      <c r="AC3657" t="str">
        <f t="shared" si="572"/>
        <v>628999007703</v>
      </c>
      <c r="AD3657" t="str">
        <f t="shared" si="573"/>
        <v>Halo+,+Visual+AI+5S+mendeteksi+Violation%3A+METALDET1-LINE+8</v>
      </c>
      <c r="AE3657" t="str">
        <f t="shared" si="574"/>
        <v>https://web.whatsapp.com/send/?phone=628999007703&amp;text=Halo+,+Visual+AI+5S+mendeteksi+Violation%3A+METALDET1-LINE+8&amp;type=phone_number&amp;app_absent=0</v>
      </c>
      <c r="AF3657" t="b">
        <f>IF(ISNA(VLOOKUP(D3657&amp;"-"&amp;AB3657, Ref_Kontak!$A:$E, 4, FALSE)), FALSE, TRUE)</f>
        <v>0</v>
      </c>
      <c r="AG3657" t="str">
        <f>_xlfn.IFNA(VLOOKUP(Z3657,Ref_Kontak!H:H,1,FALSE),"FALSE")</f>
        <v>628999007703</v>
      </c>
      <c r="AH3657" t="str">
        <f t="shared" si="575"/>
        <v>METALDET1-LINE 8</v>
      </c>
      <c r="AI3657">
        <f>IF(I3657="violation",COUNTIF($AH$1:AH3657,AH3657),0)</f>
        <v>1479</v>
      </c>
      <c r="AJ3657" t="str">
        <f t="shared" si="576"/>
        <v>violation-METALDET1</v>
      </c>
      <c r="AK3657">
        <f>IF(I3657="violation",COUNTIF($AJ$1:AJ3657,AJ3657),FALSE)</f>
        <v>3172</v>
      </c>
      <c r="AL3657">
        <f t="shared" si="577"/>
        <v>0</v>
      </c>
      <c r="AM3657">
        <f t="shared" si="578"/>
        <v>3</v>
      </c>
      <c r="AN3657" t="str">
        <f t="shared" si="579"/>
        <v>ALERT! 3 Violation founded @METALDET1</v>
      </c>
    </row>
    <row r="3658" spans="1:40">
      <c r="A3658" t="s">
        <v>120</v>
      </c>
      <c r="B3658" t="s">
        <v>121</v>
      </c>
      <c r="C3658" t="s">
        <v>1817</v>
      </c>
      <c r="D3658" t="s">
        <v>589</v>
      </c>
      <c r="E3658">
        <v>1</v>
      </c>
      <c r="G3658" t="s">
        <v>130</v>
      </c>
      <c r="I3658" t="s">
        <v>125</v>
      </c>
      <c r="Z3658" t="str">
        <f>IFERROR(MID(AA3658,FIND("-",H3658,1)+1,20),_xlfn.IFNA(VLOOKUP(F3658&amp;"-"&amp;AA3658,Ref_Kontak!$A:$E,4,FALSE),Ref_Kontak!$H$2))</f>
        <v>628999007703</v>
      </c>
      <c r="AA3658" t="str">
        <f t="shared" si="570"/>
        <v/>
      </c>
      <c r="AB3658" t="str">
        <f t="shared" si="571"/>
        <v/>
      </c>
      <c r="AC3658" t="str">
        <f t="shared" si="572"/>
        <v>628999007703</v>
      </c>
      <c r="AD3658" t="str">
        <f t="shared" si="573"/>
        <v>Halo+,+Visual+AI+5S+mendeteksi+Violation%3A+METALDET1-LINE+13</v>
      </c>
      <c r="AE3658" t="str">
        <f t="shared" si="574"/>
        <v>https://web.whatsapp.com/send/?phone=628999007703&amp;text=Halo+,+Visual+AI+5S+mendeteksi+Violation%3A+METALDET1-LINE+13&amp;type=phone_number&amp;app_absent=0</v>
      </c>
      <c r="AF3658" t="b">
        <f>IF(ISNA(VLOOKUP(D3658&amp;"-"&amp;AB3658, Ref_Kontak!$A:$E, 4, FALSE)), FALSE, TRUE)</f>
        <v>0</v>
      </c>
      <c r="AG3658" t="str">
        <f>_xlfn.IFNA(VLOOKUP(Z3658,Ref_Kontak!H:H,1,FALSE),"FALSE")</f>
        <v>628999007703</v>
      </c>
      <c r="AH3658" t="str">
        <f t="shared" si="575"/>
        <v>METALDET1-LINE 13</v>
      </c>
      <c r="AI3658">
        <f>IF(I3658="violation",COUNTIF($AH$1:AH3658,AH3658),0)</f>
        <v>1296</v>
      </c>
      <c r="AJ3658" t="str">
        <f t="shared" si="576"/>
        <v>violation-METALDET1</v>
      </c>
      <c r="AK3658">
        <f>IF(I3658="violation",COUNTIF($AJ$1:AJ3658,AJ3658),FALSE)</f>
        <v>3173</v>
      </c>
      <c r="AL3658">
        <f t="shared" si="577"/>
        <v>0</v>
      </c>
      <c r="AM3658">
        <f t="shared" si="578"/>
        <v>3</v>
      </c>
      <c r="AN3658" t="str">
        <f t="shared" si="579"/>
        <v>ALERT! 3 Violation founded @METALDET1</v>
      </c>
    </row>
    <row r="3659" spans="1:40">
      <c r="A3659" t="s">
        <v>120</v>
      </c>
      <c r="B3659" t="s">
        <v>121</v>
      </c>
      <c r="C3659" t="s">
        <v>1818</v>
      </c>
      <c r="D3659" t="s">
        <v>129</v>
      </c>
      <c r="E3659">
        <v>1</v>
      </c>
      <c r="G3659" t="s">
        <v>130</v>
      </c>
      <c r="I3659" t="s">
        <v>125</v>
      </c>
      <c r="Z3659" t="str">
        <f>IFERROR(MID(AA3659,FIND("-",H3659,1)+1,20),_xlfn.IFNA(VLOOKUP(F3659&amp;"-"&amp;AA3659,Ref_Kontak!$A:$E,4,FALSE),Ref_Kontak!$H$2))</f>
        <v>628999007703</v>
      </c>
      <c r="AA3659" t="str">
        <f t="shared" si="570"/>
        <v/>
      </c>
      <c r="AB3659" t="str">
        <f t="shared" si="571"/>
        <v/>
      </c>
      <c r="AC3659" t="str">
        <f t="shared" si="572"/>
        <v>628999007703</v>
      </c>
      <c r="AD3659" t="str">
        <f t="shared" si="573"/>
        <v>Halo+,+Visual+AI+5S+mendeteksi+Violation%3A+METALDET1-LINE+8</v>
      </c>
      <c r="AE3659" t="str">
        <f t="shared" si="574"/>
        <v>https://web.whatsapp.com/send/?phone=628999007703&amp;text=Halo+,+Visual+AI+5S+mendeteksi+Violation%3A+METALDET1-LINE+8&amp;type=phone_number&amp;app_absent=0</v>
      </c>
      <c r="AF3659" t="b">
        <f>IF(ISNA(VLOOKUP(D3659&amp;"-"&amp;AB3659, Ref_Kontak!$A:$E, 4, FALSE)), FALSE, TRUE)</f>
        <v>0</v>
      </c>
      <c r="AG3659" t="str">
        <f>_xlfn.IFNA(VLOOKUP(Z3659,Ref_Kontak!H:H,1,FALSE),"FALSE")</f>
        <v>628999007703</v>
      </c>
      <c r="AH3659" t="str">
        <f t="shared" si="575"/>
        <v>METALDET1-LINE 8</v>
      </c>
      <c r="AI3659">
        <f>IF(I3659="violation",COUNTIF($AH$1:AH3659,AH3659),0)</f>
        <v>1480</v>
      </c>
      <c r="AJ3659" t="str">
        <f t="shared" si="576"/>
        <v>violation-METALDET1</v>
      </c>
      <c r="AK3659">
        <f>IF(I3659="violation",COUNTIF($AJ$1:AJ3659,AJ3659),FALSE)</f>
        <v>3174</v>
      </c>
      <c r="AL3659">
        <f t="shared" si="577"/>
        <v>0</v>
      </c>
      <c r="AM3659">
        <f t="shared" si="578"/>
        <v>3</v>
      </c>
      <c r="AN3659" t="str">
        <f t="shared" si="579"/>
        <v>ALERT! 3 Violation founded @METALDET1</v>
      </c>
    </row>
    <row r="3660" spans="1:40">
      <c r="A3660" t="s">
        <v>120</v>
      </c>
      <c r="B3660" t="s">
        <v>121</v>
      </c>
      <c r="C3660" t="s">
        <v>1818</v>
      </c>
      <c r="D3660" t="s">
        <v>589</v>
      </c>
      <c r="E3660">
        <v>1</v>
      </c>
      <c r="G3660" t="s">
        <v>130</v>
      </c>
      <c r="I3660" t="s">
        <v>125</v>
      </c>
      <c r="Z3660" t="str">
        <f>IFERROR(MID(AA3660,FIND("-",H3660,1)+1,20),_xlfn.IFNA(VLOOKUP(F3660&amp;"-"&amp;AA3660,Ref_Kontak!$A:$E,4,FALSE),Ref_Kontak!$H$2))</f>
        <v>628999007703</v>
      </c>
      <c r="AA3660" t="str">
        <f t="shared" si="570"/>
        <v/>
      </c>
      <c r="AB3660" t="str">
        <f t="shared" si="571"/>
        <v/>
      </c>
      <c r="AC3660" t="str">
        <f t="shared" si="572"/>
        <v>628999007703</v>
      </c>
      <c r="AD3660" t="str">
        <f t="shared" si="573"/>
        <v>Halo+,+Visual+AI+5S+mendeteksi+Violation%3A+METALDET1-LINE+13</v>
      </c>
      <c r="AE3660" t="str">
        <f t="shared" si="574"/>
        <v>https://web.whatsapp.com/send/?phone=628999007703&amp;text=Halo+,+Visual+AI+5S+mendeteksi+Violation%3A+METALDET1-LINE+13&amp;type=phone_number&amp;app_absent=0</v>
      </c>
      <c r="AF3660" t="b">
        <f>IF(ISNA(VLOOKUP(D3660&amp;"-"&amp;AB3660, Ref_Kontak!$A:$E, 4, FALSE)), FALSE, TRUE)</f>
        <v>0</v>
      </c>
      <c r="AG3660" t="str">
        <f>_xlfn.IFNA(VLOOKUP(Z3660,Ref_Kontak!H:H,1,FALSE),"FALSE")</f>
        <v>628999007703</v>
      </c>
      <c r="AH3660" t="str">
        <f t="shared" si="575"/>
        <v>METALDET1-LINE 13</v>
      </c>
      <c r="AI3660">
        <f>IF(I3660="violation",COUNTIF($AH$1:AH3660,AH3660),0)</f>
        <v>1297</v>
      </c>
      <c r="AJ3660" t="str">
        <f t="shared" si="576"/>
        <v>violation-METALDET1</v>
      </c>
      <c r="AK3660">
        <f>IF(I3660="violation",COUNTIF($AJ$1:AJ3660,AJ3660),FALSE)</f>
        <v>3175</v>
      </c>
      <c r="AL3660">
        <f t="shared" si="577"/>
        <v>0</v>
      </c>
      <c r="AM3660">
        <f t="shared" si="578"/>
        <v>3</v>
      </c>
      <c r="AN3660" t="str">
        <f t="shared" si="579"/>
        <v>ALERT! 3 Violation founded @METALDET1</v>
      </c>
    </row>
    <row r="3661" spans="1:40">
      <c r="A3661" t="s">
        <v>120</v>
      </c>
      <c r="B3661" t="s">
        <v>121</v>
      </c>
      <c r="C3661" t="s">
        <v>1819</v>
      </c>
      <c r="D3661" t="s">
        <v>589</v>
      </c>
      <c r="E3661">
        <v>1</v>
      </c>
      <c r="G3661" t="s">
        <v>130</v>
      </c>
      <c r="I3661" t="s">
        <v>125</v>
      </c>
      <c r="Z3661" t="str">
        <f>IFERROR(MID(AA3661,FIND("-",H3661,1)+1,20),_xlfn.IFNA(VLOOKUP(F3661&amp;"-"&amp;AA3661,Ref_Kontak!$A:$E,4,FALSE),Ref_Kontak!$H$2))</f>
        <v>628999007703</v>
      </c>
      <c r="AA3661" t="str">
        <f t="shared" si="570"/>
        <v/>
      </c>
      <c r="AB3661" t="str">
        <f t="shared" si="571"/>
        <v/>
      </c>
      <c r="AC3661" t="str">
        <f t="shared" si="572"/>
        <v>628999007703</v>
      </c>
      <c r="AD3661" t="str">
        <f t="shared" si="573"/>
        <v>Halo+,+Visual+AI+5S+mendeteksi+Violation%3A+METALDET1-LINE+13</v>
      </c>
      <c r="AE3661" t="str">
        <f t="shared" si="574"/>
        <v>https://web.whatsapp.com/send/?phone=628999007703&amp;text=Halo+,+Visual+AI+5S+mendeteksi+Violation%3A+METALDET1-LINE+13&amp;type=phone_number&amp;app_absent=0</v>
      </c>
      <c r="AF3661" t="b">
        <f>IF(ISNA(VLOOKUP(D3661&amp;"-"&amp;AB3661, Ref_Kontak!$A:$E, 4, FALSE)), FALSE, TRUE)</f>
        <v>0</v>
      </c>
      <c r="AG3661" t="str">
        <f>_xlfn.IFNA(VLOOKUP(Z3661,Ref_Kontak!H:H,1,FALSE),"FALSE")</f>
        <v>628999007703</v>
      </c>
      <c r="AH3661" t="str">
        <f t="shared" si="575"/>
        <v>METALDET1-LINE 13</v>
      </c>
      <c r="AI3661">
        <f>IF(I3661="violation",COUNTIF($AH$1:AH3661,AH3661),0)</f>
        <v>1298</v>
      </c>
      <c r="AJ3661" t="str">
        <f t="shared" si="576"/>
        <v>violation-METALDET1</v>
      </c>
      <c r="AK3661">
        <f>IF(I3661="violation",COUNTIF($AJ$1:AJ3661,AJ3661),FALSE)</f>
        <v>3176</v>
      </c>
      <c r="AL3661">
        <f t="shared" si="577"/>
        <v>0</v>
      </c>
      <c r="AM3661">
        <f t="shared" si="578"/>
        <v>3</v>
      </c>
      <c r="AN3661" t="str">
        <f t="shared" si="579"/>
        <v>ALERT! 3 Violation founded @METALDET1</v>
      </c>
    </row>
    <row r="3662" spans="1:40">
      <c r="A3662" t="s">
        <v>120</v>
      </c>
      <c r="B3662" t="s">
        <v>121</v>
      </c>
      <c r="C3662" t="s">
        <v>1819</v>
      </c>
      <c r="D3662" t="s">
        <v>129</v>
      </c>
      <c r="E3662">
        <v>1</v>
      </c>
      <c r="G3662" t="s">
        <v>130</v>
      </c>
      <c r="I3662" t="s">
        <v>125</v>
      </c>
      <c r="Z3662" t="str">
        <f>IFERROR(MID(AA3662,FIND("-",H3662,1)+1,20),_xlfn.IFNA(VLOOKUP(F3662&amp;"-"&amp;AA3662,Ref_Kontak!$A:$E,4,FALSE),Ref_Kontak!$H$2))</f>
        <v>628999007703</v>
      </c>
      <c r="AA3662" t="str">
        <f t="shared" si="570"/>
        <v/>
      </c>
      <c r="AB3662" t="str">
        <f t="shared" si="571"/>
        <v/>
      </c>
      <c r="AC3662" t="str">
        <f t="shared" si="572"/>
        <v>628999007703</v>
      </c>
      <c r="AD3662" t="str">
        <f t="shared" si="573"/>
        <v>Halo+,+Visual+AI+5S+mendeteksi+Violation%3A+METALDET1-LINE+8</v>
      </c>
      <c r="AE3662" t="str">
        <f t="shared" si="574"/>
        <v>https://web.whatsapp.com/send/?phone=628999007703&amp;text=Halo+,+Visual+AI+5S+mendeteksi+Violation%3A+METALDET1-LINE+8&amp;type=phone_number&amp;app_absent=0</v>
      </c>
      <c r="AF3662" t="b">
        <f>IF(ISNA(VLOOKUP(D3662&amp;"-"&amp;AB3662, Ref_Kontak!$A:$E, 4, FALSE)), FALSE, TRUE)</f>
        <v>0</v>
      </c>
      <c r="AG3662" t="str">
        <f>_xlfn.IFNA(VLOOKUP(Z3662,Ref_Kontak!H:H,1,FALSE),"FALSE")</f>
        <v>628999007703</v>
      </c>
      <c r="AH3662" t="str">
        <f t="shared" si="575"/>
        <v>METALDET1-LINE 8</v>
      </c>
      <c r="AI3662">
        <f>IF(I3662="violation",COUNTIF($AH$1:AH3662,AH3662),0)</f>
        <v>1481</v>
      </c>
      <c r="AJ3662" t="str">
        <f t="shared" si="576"/>
        <v>violation-METALDET1</v>
      </c>
      <c r="AK3662">
        <f>IF(I3662="violation",COUNTIF($AJ$1:AJ3662,AJ3662),FALSE)</f>
        <v>3177</v>
      </c>
      <c r="AL3662">
        <f t="shared" si="577"/>
        <v>0</v>
      </c>
      <c r="AM3662">
        <f t="shared" si="578"/>
        <v>3</v>
      </c>
      <c r="AN3662" t="str">
        <f t="shared" si="579"/>
        <v>ALERT! 3 Violation founded @METALDET1</v>
      </c>
    </row>
    <row r="3663" spans="1:40">
      <c r="A3663" t="s">
        <v>120</v>
      </c>
      <c r="B3663" t="s">
        <v>121</v>
      </c>
      <c r="C3663" t="s">
        <v>1819</v>
      </c>
      <c r="D3663" t="s">
        <v>589</v>
      </c>
      <c r="E3663">
        <v>1</v>
      </c>
      <c r="G3663" t="s">
        <v>130</v>
      </c>
      <c r="I3663" t="s">
        <v>125</v>
      </c>
      <c r="Z3663" t="str">
        <f>IFERROR(MID(AA3663,FIND("-",H3663,1)+1,20),_xlfn.IFNA(VLOOKUP(F3663&amp;"-"&amp;AA3663,Ref_Kontak!$A:$E,4,FALSE),Ref_Kontak!$H$2))</f>
        <v>628999007703</v>
      </c>
      <c r="AA3663" t="str">
        <f t="shared" si="570"/>
        <v/>
      </c>
      <c r="AB3663" t="str">
        <f t="shared" si="571"/>
        <v/>
      </c>
      <c r="AC3663" t="str">
        <f t="shared" si="572"/>
        <v>628999007703</v>
      </c>
      <c r="AD3663" t="str">
        <f t="shared" si="573"/>
        <v>Halo+,+Visual+AI+5S+mendeteksi+Violation%3A+METALDET1-LINE+13</v>
      </c>
      <c r="AE3663" t="str">
        <f t="shared" si="574"/>
        <v>https://web.whatsapp.com/send/?phone=628999007703&amp;text=Halo+,+Visual+AI+5S+mendeteksi+Violation%3A+METALDET1-LINE+13&amp;type=phone_number&amp;app_absent=0</v>
      </c>
      <c r="AF3663" t="b">
        <f>IF(ISNA(VLOOKUP(D3663&amp;"-"&amp;AB3663, Ref_Kontak!$A:$E, 4, FALSE)), FALSE, TRUE)</f>
        <v>0</v>
      </c>
      <c r="AG3663" t="str">
        <f>_xlfn.IFNA(VLOOKUP(Z3663,Ref_Kontak!H:H,1,FALSE),"FALSE")</f>
        <v>628999007703</v>
      </c>
      <c r="AH3663" t="str">
        <f t="shared" si="575"/>
        <v>METALDET1-LINE 13</v>
      </c>
      <c r="AI3663">
        <f>IF(I3663="violation",COUNTIF($AH$1:AH3663,AH3663),0)</f>
        <v>1299</v>
      </c>
      <c r="AJ3663" t="str">
        <f t="shared" si="576"/>
        <v>violation-METALDET1</v>
      </c>
      <c r="AK3663">
        <f>IF(I3663="violation",COUNTIF($AJ$1:AJ3663,AJ3663),FALSE)</f>
        <v>3178</v>
      </c>
      <c r="AL3663">
        <f t="shared" si="577"/>
        <v>0</v>
      </c>
      <c r="AM3663">
        <f t="shared" si="578"/>
        <v>3</v>
      </c>
      <c r="AN3663" t="str">
        <f t="shared" si="579"/>
        <v>ALERT! 3 Violation founded @METALDET1</v>
      </c>
    </row>
    <row r="3664" spans="1:40">
      <c r="A3664" t="s">
        <v>120</v>
      </c>
      <c r="B3664" t="s">
        <v>121</v>
      </c>
      <c r="C3664" t="s">
        <v>1820</v>
      </c>
      <c r="D3664" t="s">
        <v>129</v>
      </c>
      <c r="E3664">
        <v>1</v>
      </c>
      <c r="G3664" t="s">
        <v>130</v>
      </c>
      <c r="I3664" t="s">
        <v>125</v>
      </c>
      <c r="Z3664" t="str">
        <f>IFERROR(MID(AA3664,FIND("-",H3664,1)+1,20),_xlfn.IFNA(VLOOKUP(F3664&amp;"-"&amp;AA3664,Ref_Kontak!$A:$E,4,FALSE),Ref_Kontak!$H$2))</f>
        <v>628999007703</v>
      </c>
      <c r="AA3664" t="str">
        <f t="shared" si="570"/>
        <v/>
      </c>
      <c r="AB3664" t="str">
        <f t="shared" si="571"/>
        <v/>
      </c>
      <c r="AC3664" t="str">
        <f t="shared" si="572"/>
        <v>628999007703</v>
      </c>
      <c r="AD3664" t="str">
        <f t="shared" si="573"/>
        <v>Halo+,+Visual+AI+5S+mendeteksi+Violation%3A+METALDET1-LINE+8</v>
      </c>
      <c r="AE3664" t="str">
        <f t="shared" si="574"/>
        <v>https://web.whatsapp.com/send/?phone=628999007703&amp;text=Halo+,+Visual+AI+5S+mendeteksi+Violation%3A+METALDET1-LINE+8&amp;type=phone_number&amp;app_absent=0</v>
      </c>
      <c r="AF3664" t="b">
        <f>IF(ISNA(VLOOKUP(D3664&amp;"-"&amp;AB3664, Ref_Kontak!$A:$E, 4, FALSE)), FALSE, TRUE)</f>
        <v>0</v>
      </c>
      <c r="AG3664" t="str">
        <f>_xlfn.IFNA(VLOOKUP(Z3664,Ref_Kontak!H:H,1,FALSE),"FALSE")</f>
        <v>628999007703</v>
      </c>
      <c r="AH3664" t="str">
        <f t="shared" si="575"/>
        <v>METALDET1-LINE 8</v>
      </c>
      <c r="AI3664">
        <f>IF(I3664="violation",COUNTIF($AH$1:AH3664,AH3664),0)</f>
        <v>1482</v>
      </c>
      <c r="AJ3664" t="str">
        <f t="shared" si="576"/>
        <v>violation-METALDET1</v>
      </c>
      <c r="AK3664">
        <f>IF(I3664="violation",COUNTIF($AJ$1:AJ3664,AJ3664),FALSE)</f>
        <v>3179</v>
      </c>
      <c r="AL3664">
        <f t="shared" si="577"/>
        <v>0</v>
      </c>
      <c r="AM3664">
        <f t="shared" si="578"/>
        <v>3</v>
      </c>
      <c r="AN3664" t="str">
        <f t="shared" si="579"/>
        <v>ALERT! 3 Violation founded @METALDET1</v>
      </c>
    </row>
    <row r="3665" spans="1:40">
      <c r="A3665" t="s">
        <v>120</v>
      </c>
      <c r="B3665" t="s">
        <v>121</v>
      </c>
      <c r="C3665" t="s">
        <v>1821</v>
      </c>
      <c r="D3665" t="s">
        <v>589</v>
      </c>
      <c r="E3665">
        <v>1</v>
      </c>
      <c r="G3665" t="s">
        <v>130</v>
      </c>
      <c r="I3665" t="s">
        <v>125</v>
      </c>
      <c r="Z3665" t="str">
        <f>IFERROR(MID(AA3665,FIND("-",H3665,1)+1,20),_xlfn.IFNA(VLOOKUP(F3665&amp;"-"&amp;AA3665,Ref_Kontak!$A:$E,4,FALSE),Ref_Kontak!$H$2))</f>
        <v>628999007703</v>
      </c>
      <c r="AA3665" t="str">
        <f t="shared" si="570"/>
        <v/>
      </c>
      <c r="AB3665" t="str">
        <f t="shared" si="571"/>
        <v/>
      </c>
      <c r="AC3665" t="str">
        <f t="shared" si="572"/>
        <v>628999007703</v>
      </c>
      <c r="AD3665" t="str">
        <f t="shared" si="573"/>
        <v>Halo+,+Visual+AI+5S+mendeteksi+Violation%3A+METALDET1-LINE+13</v>
      </c>
      <c r="AE3665" t="str">
        <f t="shared" si="574"/>
        <v>https://web.whatsapp.com/send/?phone=628999007703&amp;text=Halo+,+Visual+AI+5S+mendeteksi+Violation%3A+METALDET1-LINE+13&amp;type=phone_number&amp;app_absent=0</v>
      </c>
      <c r="AF3665" t="b">
        <f>IF(ISNA(VLOOKUP(D3665&amp;"-"&amp;AB3665, Ref_Kontak!$A:$E, 4, FALSE)), FALSE, TRUE)</f>
        <v>0</v>
      </c>
      <c r="AG3665" t="str">
        <f>_xlfn.IFNA(VLOOKUP(Z3665,Ref_Kontak!H:H,1,FALSE),"FALSE")</f>
        <v>628999007703</v>
      </c>
      <c r="AH3665" t="str">
        <f t="shared" si="575"/>
        <v>METALDET1-LINE 13</v>
      </c>
      <c r="AI3665">
        <f>IF(I3665="violation",COUNTIF($AH$1:AH3665,AH3665),0)</f>
        <v>1300</v>
      </c>
      <c r="AJ3665" t="str">
        <f t="shared" si="576"/>
        <v>violation-METALDET1</v>
      </c>
      <c r="AK3665">
        <f>IF(I3665="violation",COUNTIF($AJ$1:AJ3665,AJ3665),FALSE)</f>
        <v>3180</v>
      </c>
      <c r="AL3665">
        <f t="shared" si="577"/>
        <v>0</v>
      </c>
      <c r="AM3665">
        <f t="shared" si="578"/>
        <v>3</v>
      </c>
      <c r="AN3665" t="str">
        <f t="shared" si="579"/>
        <v>ALERT! 3 Violation founded @METALDET1</v>
      </c>
    </row>
    <row r="3666" spans="1:40">
      <c r="A3666" t="s">
        <v>120</v>
      </c>
      <c r="B3666" t="s">
        <v>121</v>
      </c>
      <c r="C3666" t="s">
        <v>1821</v>
      </c>
      <c r="D3666" t="s">
        <v>129</v>
      </c>
      <c r="E3666">
        <v>1</v>
      </c>
      <c r="G3666" t="s">
        <v>130</v>
      </c>
      <c r="I3666" t="s">
        <v>125</v>
      </c>
      <c r="Z3666" t="str">
        <f>IFERROR(MID(AA3666,FIND("-",H3666,1)+1,20),_xlfn.IFNA(VLOOKUP(F3666&amp;"-"&amp;AA3666,Ref_Kontak!$A:$E,4,FALSE),Ref_Kontak!$H$2))</f>
        <v>628999007703</v>
      </c>
      <c r="AA3666" t="str">
        <f t="shared" si="570"/>
        <v/>
      </c>
      <c r="AB3666" t="str">
        <f t="shared" si="571"/>
        <v/>
      </c>
      <c r="AC3666" t="str">
        <f t="shared" si="572"/>
        <v>628999007703</v>
      </c>
      <c r="AD3666" t="str">
        <f t="shared" si="573"/>
        <v>Halo+,+Visual+AI+5S+mendeteksi+Violation%3A+METALDET1-LINE+8</v>
      </c>
      <c r="AE3666" t="str">
        <f t="shared" si="574"/>
        <v>https://web.whatsapp.com/send/?phone=628999007703&amp;text=Halo+,+Visual+AI+5S+mendeteksi+Violation%3A+METALDET1-LINE+8&amp;type=phone_number&amp;app_absent=0</v>
      </c>
      <c r="AF3666" t="b">
        <f>IF(ISNA(VLOOKUP(D3666&amp;"-"&amp;AB3666, Ref_Kontak!$A:$E, 4, FALSE)), FALSE, TRUE)</f>
        <v>0</v>
      </c>
      <c r="AG3666" t="str">
        <f>_xlfn.IFNA(VLOOKUP(Z3666,Ref_Kontak!H:H,1,FALSE),"FALSE")</f>
        <v>628999007703</v>
      </c>
      <c r="AH3666" t="str">
        <f t="shared" si="575"/>
        <v>METALDET1-LINE 8</v>
      </c>
      <c r="AI3666">
        <f>IF(I3666="violation",COUNTIF($AH$1:AH3666,AH3666),0)</f>
        <v>1483</v>
      </c>
      <c r="AJ3666" t="str">
        <f t="shared" si="576"/>
        <v>violation-METALDET1</v>
      </c>
      <c r="AK3666">
        <f>IF(I3666="violation",COUNTIF($AJ$1:AJ3666,AJ3666),FALSE)</f>
        <v>3181</v>
      </c>
      <c r="AL3666">
        <f t="shared" si="577"/>
        <v>0</v>
      </c>
      <c r="AM3666">
        <f t="shared" si="578"/>
        <v>3</v>
      </c>
      <c r="AN3666" t="str">
        <f t="shared" si="579"/>
        <v>ALERT! 3 Violation founded @METALDET1</v>
      </c>
    </row>
    <row r="3667" spans="1:40">
      <c r="A3667" t="s">
        <v>120</v>
      </c>
      <c r="B3667" t="s">
        <v>121</v>
      </c>
      <c r="C3667" t="s">
        <v>1821</v>
      </c>
      <c r="D3667" t="s">
        <v>589</v>
      </c>
      <c r="E3667">
        <v>1</v>
      </c>
      <c r="G3667" t="s">
        <v>130</v>
      </c>
      <c r="I3667" t="s">
        <v>125</v>
      </c>
      <c r="Z3667" t="str">
        <f>IFERROR(MID(AA3667,FIND("-",H3667,1)+1,20),_xlfn.IFNA(VLOOKUP(F3667&amp;"-"&amp;AA3667,Ref_Kontak!$A:$E,4,FALSE),Ref_Kontak!$H$2))</f>
        <v>628999007703</v>
      </c>
      <c r="AA3667" t="str">
        <f t="shared" si="570"/>
        <v/>
      </c>
      <c r="AB3667" t="str">
        <f t="shared" si="571"/>
        <v/>
      </c>
      <c r="AC3667" t="str">
        <f t="shared" si="572"/>
        <v>628999007703</v>
      </c>
      <c r="AD3667" t="str">
        <f t="shared" si="573"/>
        <v>Halo+,+Visual+AI+5S+mendeteksi+Violation%3A+METALDET1-LINE+13</v>
      </c>
      <c r="AE3667" t="str">
        <f t="shared" si="574"/>
        <v>https://web.whatsapp.com/send/?phone=628999007703&amp;text=Halo+,+Visual+AI+5S+mendeteksi+Violation%3A+METALDET1-LINE+13&amp;type=phone_number&amp;app_absent=0</v>
      </c>
      <c r="AF3667" t="b">
        <f>IF(ISNA(VLOOKUP(D3667&amp;"-"&amp;AB3667, Ref_Kontak!$A:$E, 4, FALSE)), FALSE, TRUE)</f>
        <v>0</v>
      </c>
      <c r="AG3667" t="str">
        <f>_xlfn.IFNA(VLOOKUP(Z3667,Ref_Kontak!H:H,1,FALSE),"FALSE")</f>
        <v>628999007703</v>
      </c>
      <c r="AH3667" t="str">
        <f t="shared" si="575"/>
        <v>METALDET1-LINE 13</v>
      </c>
      <c r="AI3667">
        <f>IF(I3667="violation",COUNTIF($AH$1:AH3667,AH3667),0)</f>
        <v>1301</v>
      </c>
      <c r="AJ3667" t="str">
        <f t="shared" si="576"/>
        <v>violation-METALDET1</v>
      </c>
      <c r="AK3667">
        <f>IF(I3667="violation",COUNTIF($AJ$1:AJ3667,AJ3667),FALSE)</f>
        <v>3182</v>
      </c>
      <c r="AL3667">
        <f t="shared" si="577"/>
        <v>0</v>
      </c>
      <c r="AM3667">
        <f t="shared" si="578"/>
        <v>3</v>
      </c>
      <c r="AN3667" t="str">
        <f t="shared" si="579"/>
        <v>ALERT! 3 Violation founded @METALDET1</v>
      </c>
    </row>
    <row r="3668" spans="1:40">
      <c r="A3668" t="s">
        <v>120</v>
      </c>
      <c r="B3668" t="s">
        <v>121</v>
      </c>
      <c r="C3668" t="s">
        <v>1822</v>
      </c>
      <c r="D3668" t="s">
        <v>129</v>
      </c>
      <c r="E3668">
        <v>1</v>
      </c>
      <c r="G3668" t="s">
        <v>130</v>
      </c>
      <c r="I3668" t="s">
        <v>125</v>
      </c>
      <c r="Z3668" t="str">
        <f>IFERROR(MID(AA3668,FIND("-",H3668,1)+1,20),_xlfn.IFNA(VLOOKUP(F3668&amp;"-"&amp;AA3668,Ref_Kontak!$A:$E,4,FALSE),Ref_Kontak!$H$2))</f>
        <v>628999007703</v>
      </c>
      <c r="AA3668" t="str">
        <f t="shared" si="570"/>
        <v/>
      </c>
      <c r="AB3668" t="str">
        <f t="shared" si="571"/>
        <v/>
      </c>
      <c r="AC3668" t="str">
        <f t="shared" si="572"/>
        <v>628999007703</v>
      </c>
      <c r="AD3668" t="str">
        <f t="shared" si="573"/>
        <v>Halo+,+Visual+AI+5S+mendeteksi+Violation%3A+METALDET1-LINE+8</v>
      </c>
      <c r="AE3668" t="str">
        <f t="shared" si="574"/>
        <v>https://web.whatsapp.com/send/?phone=628999007703&amp;text=Halo+,+Visual+AI+5S+mendeteksi+Violation%3A+METALDET1-LINE+8&amp;type=phone_number&amp;app_absent=0</v>
      </c>
      <c r="AF3668" t="b">
        <f>IF(ISNA(VLOOKUP(D3668&amp;"-"&amp;AB3668, Ref_Kontak!$A:$E, 4, FALSE)), FALSE, TRUE)</f>
        <v>0</v>
      </c>
      <c r="AG3668" t="str">
        <f>_xlfn.IFNA(VLOOKUP(Z3668,Ref_Kontak!H:H,1,FALSE),"FALSE")</f>
        <v>628999007703</v>
      </c>
      <c r="AH3668" t="str">
        <f t="shared" si="575"/>
        <v>METALDET1-LINE 8</v>
      </c>
      <c r="AI3668">
        <f>IF(I3668="violation",COUNTIF($AH$1:AH3668,AH3668),0)</f>
        <v>1484</v>
      </c>
      <c r="AJ3668" t="str">
        <f t="shared" si="576"/>
        <v>violation-METALDET1</v>
      </c>
      <c r="AK3668">
        <f>IF(I3668="violation",COUNTIF($AJ$1:AJ3668,AJ3668),FALSE)</f>
        <v>3183</v>
      </c>
      <c r="AL3668">
        <f t="shared" si="577"/>
        <v>0</v>
      </c>
      <c r="AM3668">
        <f t="shared" si="578"/>
        <v>3</v>
      </c>
      <c r="AN3668" t="str">
        <f t="shared" si="579"/>
        <v>ALERT! 3 Violation founded @METALDET1</v>
      </c>
    </row>
    <row r="3669" spans="1:40">
      <c r="A3669" t="s">
        <v>120</v>
      </c>
      <c r="B3669" t="s">
        <v>121</v>
      </c>
      <c r="C3669" t="s">
        <v>1822</v>
      </c>
      <c r="D3669" t="s">
        <v>589</v>
      </c>
      <c r="E3669">
        <v>1</v>
      </c>
      <c r="G3669" t="s">
        <v>130</v>
      </c>
      <c r="I3669" t="s">
        <v>125</v>
      </c>
      <c r="Z3669" t="str">
        <f>IFERROR(MID(AA3669,FIND("-",H3669,1)+1,20),_xlfn.IFNA(VLOOKUP(F3669&amp;"-"&amp;AA3669,Ref_Kontak!$A:$E,4,FALSE),Ref_Kontak!$H$2))</f>
        <v>628999007703</v>
      </c>
      <c r="AA3669" t="str">
        <f t="shared" si="570"/>
        <v/>
      </c>
      <c r="AB3669" t="str">
        <f t="shared" si="571"/>
        <v/>
      </c>
      <c r="AC3669" t="str">
        <f t="shared" si="572"/>
        <v>628999007703</v>
      </c>
      <c r="AD3669" t="str">
        <f t="shared" si="573"/>
        <v>Halo+,+Visual+AI+5S+mendeteksi+Violation%3A+METALDET1-LINE+13</v>
      </c>
      <c r="AE3669" t="str">
        <f t="shared" si="574"/>
        <v>https://web.whatsapp.com/send/?phone=628999007703&amp;text=Halo+,+Visual+AI+5S+mendeteksi+Violation%3A+METALDET1-LINE+13&amp;type=phone_number&amp;app_absent=0</v>
      </c>
      <c r="AF3669" t="b">
        <f>IF(ISNA(VLOOKUP(D3669&amp;"-"&amp;AB3669, Ref_Kontak!$A:$E, 4, FALSE)), FALSE, TRUE)</f>
        <v>0</v>
      </c>
      <c r="AG3669" t="str">
        <f>_xlfn.IFNA(VLOOKUP(Z3669,Ref_Kontak!H:H,1,FALSE),"FALSE")</f>
        <v>628999007703</v>
      </c>
      <c r="AH3669" t="str">
        <f t="shared" si="575"/>
        <v>METALDET1-LINE 13</v>
      </c>
      <c r="AI3669">
        <f>IF(I3669="violation",COUNTIF($AH$1:AH3669,AH3669),0)</f>
        <v>1302</v>
      </c>
      <c r="AJ3669" t="str">
        <f t="shared" si="576"/>
        <v>violation-METALDET1</v>
      </c>
      <c r="AK3669">
        <f>IF(I3669="violation",COUNTIF($AJ$1:AJ3669,AJ3669),FALSE)</f>
        <v>3184</v>
      </c>
      <c r="AL3669">
        <f t="shared" si="577"/>
        <v>0</v>
      </c>
      <c r="AM3669">
        <f t="shared" si="578"/>
        <v>3</v>
      </c>
      <c r="AN3669" t="str">
        <f t="shared" si="579"/>
        <v>ALERT! 3 Violation founded @METALDET1</v>
      </c>
    </row>
    <row r="3670" spans="1:40">
      <c r="A3670" t="s">
        <v>120</v>
      </c>
      <c r="B3670" t="s">
        <v>121</v>
      </c>
      <c r="C3670" t="s">
        <v>1823</v>
      </c>
      <c r="D3670" t="s">
        <v>589</v>
      </c>
      <c r="E3670">
        <v>1</v>
      </c>
      <c r="G3670" t="s">
        <v>130</v>
      </c>
      <c r="I3670" t="s">
        <v>125</v>
      </c>
      <c r="Z3670" t="str">
        <f>IFERROR(MID(AA3670,FIND("-",H3670,1)+1,20),_xlfn.IFNA(VLOOKUP(F3670&amp;"-"&amp;AA3670,Ref_Kontak!$A:$E,4,FALSE),Ref_Kontak!$H$2))</f>
        <v>628999007703</v>
      </c>
      <c r="AA3670" t="str">
        <f t="shared" si="570"/>
        <v/>
      </c>
      <c r="AB3670" t="str">
        <f t="shared" si="571"/>
        <v/>
      </c>
      <c r="AC3670" t="str">
        <f t="shared" si="572"/>
        <v>628999007703</v>
      </c>
      <c r="AD3670" t="str">
        <f t="shared" si="573"/>
        <v>Halo+,+Visual+AI+5S+mendeteksi+Violation%3A+METALDET1-LINE+13</v>
      </c>
      <c r="AE3670" t="str">
        <f t="shared" si="574"/>
        <v>https://web.whatsapp.com/send/?phone=628999007703&amp;text=Halo+,+Visual+AI+5S+mendeteksi+Violation%3A+METALDET1-LINE+13&amp;type=phone_number&amp;app_absent=0</v>
      </c>
      <c r="AF3670" t="b">
        <f>IF(ISNA(VLOOKUP(D3670&amp;"-"&amp;AB3670, Ref_Kontak!$A:$E, 4, FALSE)), FALSE, TRUE)</f>
        <v>0</v>
      </c>
      <c r="AG3670" t="str">
        <f>_xlfn.IFNA(VLOOKUP(Z3670,Ref_Kontak!H:H,1,FALSE),"FALSE")</f>
        <v>628999007703</v>
      </c>
      <c r="AH3670" t="str">
        <f t="shared" si="575"/>
        <v>METALDET1-LINE 13</v>
      </c>
      <c r="AI3670">
        <f>IF(I3670="violation",COUNTIF($AH$1:AH3670,AH3670),0)</f>
        <v>1303</v>
      </c>
      <c r="AJ3670" t="str">
        <f t="shared" si="576"/>
        <v>violation-METALDET1</v>
      </c>
      <c r="AK3670">
        <f>IF(I3670="violation",COUNTIF($AJ$1:AJ3670,AJ3670),FALSE)</f>
        <v>3185</v>
      </c>
      <c r="AL3670">
        <f t="shared" si="577"/>
        <v>0</v>
      </c>
      <c r="AM3670">
        <f t="shared" si="578"/>
        <v>3</v>
      </c>
      <c r="AN3670" t="str">
        <f t="shared" si="579"/>
        <v>ALERT! 3 Violation founded @METALDET1</v>
      </c>
    </row>
    <row r="3671" spans="1:40">
      <c r="A3671" t="s">
        <v>120</v>
      </c>
      <c r="B3671" t="s">
        <v>121</v>
      </c>
      <c r="C3671" t="s">
        <v>1823</v>
      </c>
      <c r="D3671" t="s">
        <v>129</v>
      </c>
      <c r="E3671">
        <v>1</v>
      </c>
      <c r="G3671" t="s">
        <v>130</v>
      </c>
      <c r="I3671" t="s">
        <v>125</v>
      </c>
      <c r="Z3671" t="str">
        <f>IFERROR(MID(AA3671,FIND("-",H3671,1)+1,20),_xlfn.IFNA(VLOOKUP(F3671&amp;"-"&amp;AA3671,Ref_Kontak!$A:$E,4,FALSE),Ref_Kontak!$H$2))</f>
        <v>628999007703</v>
      </c>
      <c r="AA3671" t="str">
        <f t="shared" si="570"/>
        <v/>
      </c>
      <c r="AB3671" t="str">
        <f t="shared" si="571"/>
        <v/>
      </c>
      <c r="AC3671" t="str">
        <f t="shared" si="572"/>
        <v>628999007703</v>
      </c>
      <c r="AD3671" t="str">
        <f t="shared" si="573"/>
        <v>Halo+,+Visual+AI+5S+mendeteksi+Violation%3A+METALDET1-LINE+8</v>
      </c>
      <c r="AE3671" t="str">
        <f t="shared" si="574"/>
        <v>https://web.whatsapp.com/send/?phone=628999007703&amp;text=Halo+,+Visual+AI+5S+mendeteksi+Violation%3A+METALDET1-LINE+8&amp;type=phone_number&amp;app_absent=0</v>
      </c>
      <c r="AF3671" t="b">
        <f>IF(ISNA(VLOOKUP(D3671&amp;"-"&amp;AB3671, Ref_Kontak!$A:$E, 4, FALSE)), FALSE, TRUE)</f>
        <v>0</v>
      </c>
      <c r="AG3671" t="str">
        <f>_xlfn.IFNA(VLOOKUP(Z3671,Ref_Kontak!H:H,1,FALSE),"FALSE")</f>
        <v>628999007703</v>
      </c>
      <c r="AH3671" t="str">
        <f t="shared" si="575"/>
        <v>METALDET1-LINE 8</v>
      </c>
      <c r="AI3671">
        <f>IF(I3671="violation",COUNTIF($AH$1:AH3671,AH3671),0)</f>
        <v>1485</v>
      </c>
      <c r="AJ3671" t="str">
        <f t="shared" si="576"/>
        <v>violation-METALDET1</v>
      </c>
      <c r="AK3671">
        <f>IF(I3671="violation",COUNTIF($AJ$1:AJ3671,AJ3671),FALSE)</f>
        <v>3186</v>
      </c>
      <c r="AL3671">
        <f t="shared" si="577"/>
        <v>0</v>
      </c>
      <c r="AM3671">
        <f t="shared" si="578"/>
        <v>3</v>
      </c>
      <c r="AN3671" t="str">
        <f t="shared" si="579"/>
        <v>ALERT! 3 Violation founded @METALDET1</v>
      </c>
    </row>
    <row r="3672" spans="1:40">
      <c r="A3672" t="s">
        <v>120</v>
      </c>
      <c r="B3672" t="s">
        <v>121</v>
      </c>
      <c r="C3672" t="s">
        <v>1823</v>
      </c>
      <c r="D3672" t="s">
        <v>589</v>
      </c>
      <c r="E3672">
        <v>1</v>
      </c>
      <c r="G3672" t="s">
        <v>130</v>
      </c>
      <c r="I3672" t="s">
        <v>125</v>
      </c>
      <c r="Z3672" t="str">
        <f>IFERROR(MID(AA3672,FIND("-",H3672,1)+1,20),_xlfn.IFNA(VLOOKUP(F3672&amp;"-"&amp;AA3672,Ref_Kontak!$A:$E,4,FALSE),Ref_Kontak!$H$2))</f>
        <v>628999007703</v>
      </c>
      <c r="AA3672" t="str">
        <f t="shared" si="570"/>
        <v/>
      </c>
      <c r="AB3672" t="str">
        <f t="shared" si="571"/>
        <v/>
      </c>
      <c r="AC3672" t="str">
        <f t="shared" si="572"/>
        <v>628999007703</v>
      </c>
      <c r="AD3672" t="str">
        <f t="shared" si="573"/>
        <v>Halo+,+Visual+AI+5S+mendeteksi+Violation%3A+METALDET1-LINE+13</v>
      </c>
      <c r="AE3672" t="str">
        <f t="shared" si="574"/>
        <v>https://web.whatsapp.com/send/?phone=628999007703&amp;text=Halo+,+Visual+AI+5S+mendeteksi+Violation%3A+METALDET1-LINE+13&amp;type=phone_number&amp;app_absent=0</v>
      </c>
      <c r="AF3672" t="b">
        <f>IF(ISNA(VLOOKUP(D3672&amp;"-"&amp;AB3672, Ref_Kontak!$A:$E, 4, FALSE)), FALSE, TRUE)</f>
        <v>0</v>
      </c>
      <c r="AG3672" t="str">
        <f>_xlfn.IFNA(VLOOKUP(Z3672,Ref_Kontak!H:H,1,FALSE),"FALSE")</f>
        <v>628999007703</v>
      </c>
      <c r="AH3672" t="str">
        <f t="shared" si="575"/>
        <v>METALDET1-LINE 13</v>
      </c>
      <c r="AI3672">
        <f>IF(I3672="violation",COUNTIF($AH$1:AH3672,AH3672),0)</f>
        <v>1304</v>
      </c>
      <c r="AJ3672" t="str">
        <f t="shared" si="576"/>
        <v>violation-METALDET1</v>
      </c>
      <c r="AK3672">
        <f>IF(I3672="violation",COUNTIF($AJ$1:AJ3672,AJ3672),FALSE)</f>
        <v>3187</v>
      </c>
      <c r="AL3672">
        <f t="shared" si="577"/>
        <v>0</v>
      </c>
      <c r="AM3672">
        <f t="shared" si="578"/>
        <v>3</v>
      </c>
      <c r="AN3672" t="str">
        <f t="shared" si="579"/>
        <v>ALERT! 3 Violation founded @METALDET1</v>
      </c>
    </row>
    <row r="3673" spans="1:40">
      <c r="A3673" t="s">
        <v>120</v>
      </c>
      <c r="B3673" t="s">
        <v>121</v>
      </c>
      <c r="C3673" t="s">
        <v>1824</v>
      </c>
      <c r="D3673" t="s">
        <v>129</v>
      </c>
      <c r="E3673">
        <v>1</v>
      </c>
      <c r="G3673" t="s">
        <v>130</v>
      </c>
      <c r="I3673" t="s">
        <v>125</v>
      </c>
      <c r="Z3673" t="str">
        <f>IFERROR(MID(AA3673,FIND("-",H3673,1)+1,20),_xlfn.IFNA(VLOOKUP(F3673&amp;"-"&amp;AA3673,Ref_Kontak!$A:$E,4,FALSE),Ref_Kontak!$H$2))</f>
        <v>628999007703</v>
      </c>
      <c r="AA3673" t="str">
        <f t="shared" si="570"/>
        <v/>
      </c>
      <c r="AB3673" t="str">
        <f t="shared" si="571"/>
        <v/>
      </c>
      <c r="AC3673" t="str">
        <f t="shared" si="572"/>
        <v>628999007703</v>
      </c>
      <c r="AD3673" t="str">
        <f t="shared" si="573"/>
        <v>Halo+,+Visual+AI+5S+mendeteksi+Violation%3A+METALDET1-LINE+8</v>
      </c>
      <c r="AE3673" t="str">
        <f t="shared" si="574"/>
        <v>https://web.whatsapp.com/send/?phone=628999007703&amp;text=Halo+,+Visual+AI+5S+mendeteksi+Violation%3A+METALDET1-LINE+8&amp;type=phone_number&amp;app_absent=0</v>
      </c>
      <c r="AF3673" t="b">
        <f>IF(ISNA(VLOOKUP(D3673&amp;"-"&amp;AB3673, Ref_Kontak!$A:$E, 4, FALSE)), FALSE, TRUE)</f>
        <v>0</v>
      </c>
      <c r="AG3673" t="str">
        <f>_xlfn.IFNA(VLOOKUP(Z3673,Ref_Kontak!H:H,1,FALSE),"FALSE")</f>
        <v>628999007703</v>
      </c>
      <c r="AH3673" t="str">
        <f t="shared" si="575"/>
        <v>METALDET1-LINE 8</v>
      </c>
      <c r="AI3673">
        <f>IF(I3673="violation",COUNTIF($AH$1:AH3673,AH3673),0)</f>
        <v>1486</v>
      </c>
      <c r="AJ3673" t="str">
        <f t="shared" si="576"/>
        <v>violation-METALDET1</v>
      </c>
      <c r="AK3673">
        <f>IF(I3673="violation",COUNTIF($AJ$1:AJ3673,AJ3673),FALSE)</f>
        <v>3188</v>
      </c>
      <c r="AL3673">
        <f t="shared" si="577"/>
        <v>0</v>
      </c>
      <c r="AM3673">
        <f t="shared" si="578"/>
        <v>3</v>
      </c>
      <c r="AN3673" t="str">
        <f t="shared" si="579"/>
        <v>ALERT! 3 Violation founded @METALDET1</v>
      </c>
    </row>
    <row r="3674" spans="1:40">
      <c r="A3674" t="s">
        <v>120</v>
      </c>
      <c r="B3674" t="s">
        <v>121</v>
      </c>
      <c r="C3674" t="s">
        <v>1825</v>
      </c>
      <c r="D3674" t="s">
        <v>589</v>
      </c>
      <c r="E3674">
        <v>1</v>
      </c>
      <c r="G3674" t="s">
        <v>130</v>
      </c>
      <c r="I3674" t="s">
        <v>125</v>
      </c>
      <c r="Z3674" t="str">
        <f>IFERROR(MID(AA3674,FIND("-",H3674,1)+1,20),_xlfn.IFNA(VLOOKUP(F3674&amp;"-"&amp;AA3674,Ref_Kontak!$A:$E,4,FALSE),Ref_Kontak!$H$2))</f>
        <v>628999007703</v>
      </c>
      <c r="AA3674" t="str">
        <f t="shared" si="570"/>
        <v/>
      </c>
      <c r="AB3674" t="str">
        <f t="shared" si="571"/>
        <v/>
      </c>
      <c r="AC3674" t="str">
        <f t="shared" si="572"/>
        <v>628999007703</v>
      </c>
      <c r="AD3674" t="str">
        <f t="shared" si="573"/>
        <v>Halo+,+Visual+AI+5S+mendeteksi+Violation%3A+METALDET1-LINE+13</v>
      </c>
      <c r="AE3674" t="str">
        <f t="shared" si="574"/>
        <v>https://web.whatsapp.com/send/?phone=628999007703&amp;text=Halo+,+Visual+AI+5S+mendeteksi+Violation%3A+METALDET1-LINE+13&amp;type=phone_number&amp;app_absent=0</v>
      </c>
      <c r="AF3674" t="b">
        <f>IF(ISNA(VLOOKUP(D3674&amp;"-"&amp;AB3674, Ref_Kontak!$A:$E, 4, FALSE)), FALSE, TRUE)</f>
        <v>0</v>
      </c>
      <c r="AG3674" t="str">
        <f>_xlfn.IFNA(VLOOKUP(Z3674,Ref_Kontak!H:H,1,FALSE),"FALSE")</f>
        <v>628999007703</v>
      </c>
      <c r="AH3674" t="str">
        <f t="shared" si="575"/>
        <v>METALDET1-LINE 13</v>
      </c>
      <c r="AI3674">
        <f>IF(I3674="violation",COUNTIF($AH$1:AH3674,AH3674),0)</f>
        <v>1305</v>
      </c>
      <c r="AJ3674" t="str">
        <f t="shared" si="576"/>
        <v>violation-METALDET1</v>
      </c>
      <c r="AK3674">
        <f>IF(I3674="violation",COUNTIF($AJ$1:AJ3674,AJ3674),FALSE)</f>
        <v>3189</v>
      </c>
      <c r="AL3674">
        <f t="shared" si="577"/>
        <v>0</v>
      </c>
      <c r="AM3674">
        <f t="shared" si="578"/>
        <v>3</v>
      </c>
      <c r="AN3674" t="str">
        <f t="shared" si="579"/>
        <v>ALERT! 3 Violation founded @METALDET1</v>
      </c>
    </row>
    <row r="3675" spans="1:40">
      <c r="A3675" t="s">
        <v>120</v>
      </c>
      <c r="B3675" t="s">
        <v>121</v>
      </c>
      <c r="C3675" t="s">
        <v>1825</v>
      </c>
      <c r="D3675" t="s">
        <v>129</v>
      </c>
      <c r="E3675">
        <v>1</v>
      </c>
      <c r="G3675" t="s">
        <v>130</v>
      </c>
      <c r="I3675" t="s">
        <v>125</v>
      </c>
      <c r="Z3675" t="str">
        <f>IFERROR(MID(AA3675,FIND("-",H3675,1)+1,20),_xlfn.IFNA(VLOOKUP(F3675&amp;"-"&amp;AA3675,Ref_Kontak!$A:$E,4,FALSE),Ref_Kontak!$H$2))</f>
        <v>628999007703</v>
      </c>
      <c r="AA3675" t="str">
        <f t="shared" si="570"/>
        <v/>
      </c>
      <c r="AB3675" t="str">
        <f t="shared" si="571"/>
        <v/>
      </c>
      <c r="AC3675" t="str">
        <f t="shared" si="572"/>
        <v>628999007703</v>
      </c>
      <c r="AD3675" t="str">
        <f t="shared" si="573"/>
        <v>Halo+,+Visual+AI+5S+mendeteksi+Violation%3A+METALDET1-LINE+8</v>
      </c>
      <c r="AE3675" t="str">
        <f t="shared" si="574"/>
        <v>https://web.whatsapp.com/send/?phone=628999007703&amp;text=Halo+,+Visual+AI+5S+mendeteksi+Violation%3A+METALDET1-LINE+8&amp;type=phone_number&amp;app_absent=0</v>
      </c>
      <c r="AF3675" t="b">
        <f>IF(ISNA(VLOOKUP(D3675&amp;"-"&amp;AB3675, Ref_Kontak!$A:$E, 4, FALSE)), FALSE, TRUE)</f>
        <v>0</v>
      </c>
      <c r="AG3675" t="str">
        <f>_xlfn.IFNA(VLOOKUP(Z3675,Ref_Kontak!H:H,1,FALSE),"FALSE")</f>
        <v>628999007703</v>
      </c>
      <c r="AH3675" t="str">
        <f t="shared" si="575"/>
        <v>METALDET1-LINE 8</v>
      </c>
      <c r="AI3675">
        <f>IF(I3675="violation",COUNTIF($AH$1:AH3675,AH3675),0)</f>
        <v>1487</v>
      </c>
      <c r="AJ3675" t="str">
        <f t="shared" si="576"/>
        <v>violation-METALDET1</v>
      </c>
      <c r="AK3675">
        <f>IF(I3675="violation",COUNTIF($AJ$1:AJ3675,AJ3675),FALSE)</f>
        <v>3190</v>
      </c>
      <c r="AL3675">
        <f t="shared" si="577"/>
        <v>0</v>
      </c>
      <c r="AM3675">
        <f t="shared" si="578"/>
        <v>3</v>
      </c>
      <c r="AN3675" t="str">
        <f t="shared" si="579"/>
        <v>ALERT! 3 Violation founded @METALDET1</v>
      </c>
    </row>
    <row r="3676" spans="1:40">
      <c r="A3676" t="s">
        <v>120</v>
      </c>
      <c r="B3676" t="s">
        <v>121</v>
      </c>
      <c r="C3676" t="s">
        <v>1825</v>
      </c>
      <c r="D3676" t="s">
        <v>589</v>
      </c>
      <c r="E3676">
        <v>1</v>
      </c>
      <c r="G3676" t="s">
        <v>130</v>
      </c>
      <c r="I3676" t="s">
        <v>125</v>
      </c>
      <c r="Z3676" t="str">
        <f>IFERROR(MID(AA3676,FIND("-",H3676,1)+1,20),_xlfn.IFNA(VLOOKUP(F3676&amp;"-"&amp;AA3676,Ref_Kontak!$A:$E,4,FALSE),Ref_Kontak!$H$2))</f>
        <v>628999007703</v>
      </c>
      <c r="AA3676" t="str">
        <f t="shared" si="570"/>
        <v/>
      </c>
      <c r="AB3676" t="str">
        <f t="shared" si="571"/>
        <v/>
      </c>
      <c r="AC3676" t="str">
        <f t="shared" si="572"/>
        <v>628999007703</v>
      </c>
      <c r="AD3676" t="str">
        <f t="shared" si="573"/>
        <v>Halo+,+Visual+AI+5S+mendeteksi+Violation%3A+METALDET1-LINE+13</v>
      </c>
      <c r="AE3676" t="str">
        <f t="shared" si="574"/>
        <v>https://web.whatsapp.com/send/?phone=628999007703&amp;text=Halo+,+Visual+AI+5S+mendeteksi+Violation%3A+METALDET1-LINE+13&amp;type=phone_number&amp;app_absent=0</v>
      </c>
      <c r="AF3676" t="b">
        <f>IF(ISNA(VLOOKUP(D3676&amp;"-"&amp;AB3676, Ref_Kontak!$A:$E, 4, FALSE)), FALSE, TRUE)</f>
        <v>0</v>
      </c>
      <c r="AG3676" t="str">
        <f>_xlfn.IFNA(VLOOKUP(Z3676,Ref_Kontak!H:H,1,FALSE),"FALSE")</f>
        <v>628999007703</v>
      </c>
      <c r="AH3676" t="str">
        <f t="shared" si="575"/>
        <v>METALDET1-LINE 13</v>
      </c>
      <c r="AI3676">
        <f>IF(I3676="violation",COUNTIF($AH$1:AH3676,AH3676),0)</f>
        <v>1306</v>
      </c>
      <c r="AJ3676" t="str">
        <f t="shared" si="576"/>
        <v>violation-METALDET1</v>
      </c>
      <c r="AK3676">
        <f>IF(I3676="violation",COUNTIF($AJ$1:AJ3676,AJ3676),FALSE)</f>
        <v>3191</v>
      </c>
      <c r="AL3676">
        <f t="shared" si="577"/>
        <v>0</v>
      </c>
      <c r="AM3676">
        <f t="shared" si="578"/>
        <v>3</v>
      </c>
      <c r="AN3676" t="str">
        <f t="shared" si="579"/>
        <v>ALERT! 3 Violation founded @METALDET1</v>
      </c>
    </row>
    <row r="3677" spans="1:40">
      <c r="A3677" t="s">
        <v>120</v>
      </c>
      <c r="B3677" t="s">
        <v>121</v>
      </c>
      <c r="C3677" t="s">
        <v>1826</v>
      </c>
      <c r="D3677" t="s">
        <v>129</v>
      </c>
      <c r="E3677">
        <v>1</v>
      </c>
      <c r="G3677" t="s">
        <v>130</v>
      </c>
      <c r="I3677" t="s">
        <v>125</v>
      </c>
      <c r="Z3677" t="str">
        <f>IFERROR(MID(AA3677,FIND("-",H3677,1)+1,20),_xlfn.IFNA(VLOOKUP(F3677&amp;"-"&amp;AA3677,Ref_Kontak!$A:$E,4,FALSE),Ref_Kontak!$H$2))</f>
        <v>628999007703</v>
      </c>
      <c r="AA3677" t="str">
        <f t="shared" si="570"/>
        <v/>
      </c>
      <c r="AB3677" t="str">
        <f t="shared" si="571"/>
        <v/>
      </c>
      <c r="AC3677" t="str">
        <f t="shared" si="572"/>
        <v>628999007703</v>
      </c>
      <c r="AD3677" t="str">
        <f t="shared" si="573"/>
        <v>Halo+,+Visual+AI+5S+mendeteksi+Violation%3A+METALDET1-LINE+8</v>
      </c>
      <c r="AE3677" t="str">
        <f t="shared" si="574"/>
        <v>https://web.whatsapp.com/send/?phone=628999007703&amp;text=Halo+,+Visual+AI+5S+mendeteksi+Violation%3A+METALDET1-LINE+8&amp;type=phone_number&amp;app_absent=0</v>
      </c>
      <c r="AF3677" t="b">
        <f>IF(ISNA(VLOOKUP(D3677&amp;"-"&amp;AB3677, Ref_Kontak!$A:$E, 4, FALSE)), FALSE, TRUE)</f>
        <v>0</v>
      </c>
      <c r="AG3677" t="str">
        <f>_xlfn.IFNA(VLOOKUP(Z3677,Ref_Kontak!H:H,1,FALSE),"FALSE")</f>
        <v>628999007703</v>
      </c>
      <c r="AH3677" t="str">
        <f t="shared" si="575"/>
        <v>METALDET1-LINE 8</v>
      </c>
      <c r="AI3677">
        <f>IF(I3677="violation",COUNTIF($AH$1:AH3677,AH3677),0)</f>
        <v>1488</v>
      </c>
      <c r="AJ3677" t="str">
        <f t="shared" si="576"/>
        <v>violation-METALDET1</v>
      </c>
      <c r="AK3677">
        <f>IF(I3677="violation",COUNTIF($AJ$1:AJ3677,AJ3677),FALSE)</f>
        <v>3192</v>
      </c>
      <c r="AL3677">
        <f t="shared" si="577"/>
        <v>0</v>
      </c>
      <c r="AM3677">
        <f t="shared" si="578"/>
        <v>3</v>
      </c>
      <c r="AN3677" t="str">
        <f t="shared" si="579"/>
        <v>ALERT! 3 Violation founded @METALDET1</v>
      </c>
    </row>
    <row r="3678" spans="1:40">
      <c r="A3678" t="s">
        <v>120</v>
      </c>
      <c r="B3678" t="s">
        <v>121</v>
      </c>
      <c r="C3678" t="s">
        <v>1826</v>
      </c>
      <c r="D3678" t="s">
        <v>589</v>
      </c>
      <c r="E3678">
        <v>1</v>
      </c>
      <c r="G3678" t="s">
        <v>130</v>
      </c>
      <c r="I3678" t="s">
        <v>125</v>
      </c>
      <c r="Z3678" t="str">
        <f>IFERROR(MID(AA3678,FIND("-",H3678,1)+1,20),_xlfn.IFNA(VLOOKUP(F3678&amp;"-"&amp;AA3678,Ref_Kontak!$A:$E,4,FALSE),Ref_Kontak!$H$2))</f>
        <v>628999007703</v>
      </c>
      <c r="AA3678" t="str">
        <f t="shared" si="570"/>
        <v/>
      </c>
      <c r="AB3678" t="str">
        <f t="shared" si="571"/>
        <v/>
      </c>
      <c r="AC3678" t="str">
        <f t="shared" si="572"/>
        <v>628999007703</v>
      </c>
      <c r="AD3678" t="str">
        <f t="shared" si="573"/>
        <v>Halo+,+Visual+AI+5S+mendeteksi+Violation%3A+METALDET1-LINE+13</v>
      </c>
      <c r="AE3678" t="str">
        <f t="shared" si="574"/>
        <v>https://web.whatsapp.com/send/?phone=628999007703&amp;text=Halo+,+Visual+AI+5S+mendeteksi+Violation%3A+METALDET1-LINE+13&amp;type=phone_number&amp;app_absent=0</v>
      </c>
      <c r="AF3678" t="b">
        <f>IF(ISNA(VLOOKUP(D3678&amp;"-"&amp;AB3678, Ref_Kontak!$A:$E, 4, FALSE)), FALSE, TRUE)</f>
        <v>0</v>
      </c>
      <c r="AG3678" t="str">
        <f>_xlfn.IFNA(VLOOKUP(Z3678,Ref_Kontak!H:H,1,FALSE),"FALSE")</f>
        <v>628999007703</v>
      </c>
      <c r="AH3678" t="str">
        <f t="shared" si="575"/>
        <v>METALDET1-LINE 13</v>
      </c>
      <c r="AI3678">
        <f>IF(I3678="violation",COUNTIF($AH$1:AH3678,AH3678),0)</f>
        <v>1307</v>
      </c>
      <c r="AJ3678" t="str">
        <f t="shared" si="576"/>
        <v>violation-METALDET1</v>
      </c>
      <c r="AK3678">
        <f>IF(I3678="violation",COUNTIF($AJ$1:AJ3678,AJ3678),FALSE)</f>
        <v>3193</v>
      </c>
      <c r="AL3678">
        <f t="shared" si="577"/>
        <v>0</v>
      </c>
      <c r="AM3678">
        <f t="shared" si="578"/>
        <v>3</v>
      </c>
      <c r="AN3678" t="str">
        <f t="shared" si="579"/>
        <v>ALERT! 3 Violation founded @METALDET1</v>
      </c>
    </row>
    <row r="3679" spans="1:40">
      <c r="A3679" t="s">
        <v>120</v>
      </c>
      <c r="B3679" t="s">
        <v>121</v>
      </c>
      <c r="C3679" t="s">
        <v>1827</v>
      </c>
      <c r="D3679" t="s">
        <v>129</v>
      </c>
      <c r="E3679">
        <v>1</v>
      </c>
      <c r="G3679" t="s">
        <v>130</v>
      </c>
      <c r="I3679" t="s">
        <v>125</v>
      </c>
      <c r="Z3679" t="str">
        <f>IFERROR(MID(AA3679,FIND("-",H3679,1)+1,20),_xlfn.IFNA(VLOOKUP(F3679&amp;"-"&amp;AA3679,Ref_Kontak!$A:$E,4,FALSE),Ref_Kontak!$H$2))</f>
        <v>628999007703</v>
      </c>
      <c r="AA3679" t="str">
        <f t="shared" si="570"/>
        <v/>
      </c>
      <c r="AB3679" t="str">
        <f t="shared" si="571"/>
        <v/>
      </c>
      <c r="AC3679" t="str">
        <f t="shared" si="572"/>
        <v>628999007703</v>
      </c>
      <c r="AD3679" t="str">
        <f t="shared" si="573"/>
        <v>Halo+,+Visual+AI+5S+mendeteksi+Violation%3A+METALDET1-LINE+8</v>
      </c>
      <c r="AE3679" t="str">
        <f t="shared" si="574"/>
        <v>https://web.whatsapp.com/send/?phone=628999007703&amp;text=Halo+,+Visual+AI+5S+mendeteksi+Violation%3A+METALDET1-LINE+8&amp;type=phone_number&amp;app_absent=0</v>
      </c>
      <c r="AF3679" t="b">
        <f>IF(ISNA(VLOOKUP(D3679&amp;"-"&amp;AB3679, Ref_Kontak!$A:$E, 4, FALSE)), FALSE, TRUE)</f>
        <v>0</v>
      </c>
      <c r="AG3679" t="str">
        <f>_xlfn.IFNA(VLOOKUP(Z3679,Ref_Kontak!H:H,1,FALSE),"FALSE")</f>
        <v>628999007703</v>
      </c>
      <c r="AH3679" t="str">
        <f t="shared" si="575"/>
        <v>METALDET1-LINE 8</v>
      </c>
      <c r="AI3679">
        <f>IF(I3679="violation",COUNTIF($AH$1:AH3679,AH3679),0)</f>
        <v>1489</v>
      </c>
      <c r="AJ3679" t="str">
        <f t="shared" si="576"/>
        <v>violation-METALDET1</v>
      </c>
      <c r="AK3679">
        <f>IF(I3679="violation",COUNTIF($AJ$1:AJ3679,AJ3679),FALSE)</f>
        <v>3194</v>
      </c>
      <c r="AL3679">
        <f t="shared" si="577"/>
        <v>0</v>
      </c>
      <c r="AM3679">
        <f t="shared" si="578"/>
        <v>3</v>
      </c>
      <c r="AN3679" t="str">
        <f t="shared" si="579"/>
        <v>ALERT! 3 Violation founded @METALDET1</v>
      </c>
    </row>
    <row r="3680" spans="1:40">
      <c r="A3680" t="s">
        <v>120</v>
      </c>
      <c r="B3680" t="s">
        <v>121</v>
      </c>
      <c r="C3680" t="s">
        <v>1828</v>
      </c>
      <c r="D3680" t="s">
        <v>589</v>
      </c>
      <c r="E3680">
        <v>1</v>
      </c>
      <c r="G3680" t="s">
        <v>130</v>
      </c>
      <c r="I3680" t="s">
        <v>125</v>
      </c>
      <c r="Z3680" t="str">
        <f>IFERROR(MID(AA3680,FIND("-",H3680,1)+1,20),_xlfn.IFNA(VLOOKUP(F3680&amp;"-"&amp;AA3680,Ref_Kontak!$A:$E,4,FALSE),Ref_Kontak!$H$2))</f>
        <v>628999007703</v>
      </c>
      <c r="AA3680" t="str">
        <f t="shared" si="570"/>
        <v/>
      </c>
      <c r="AB3680" t="str">
        <f t="shared" si="571"/>
        <v/>
      </c>
      <c r="AC3680" t="str">
        <f t="shared" si="572"/>
        <v>628999007703</v>
      </c>
      <c r="AD3680" t="str">
        <f t="shared" si="573"/>
        <v>Halo+,+Visual+AI+5S+mendeteksi+Violation%3A+METALDET1-LINE+13</v>
      </c>
      <c r="AE3680" t="str">
        <f t="shared" si="574"/>
        <v>https://web.whatsapp.com/send/?phone=628999007703&amp;text=Halo+,+Visual+AI+5S+mendeteksi+Violation%3A+METALDET1-LINE+13&amp;type=phone_number&amp;app_absent=0</v>
      </c>
      <c r="AF3680" t="b">
        <f>IF(ISNA(VLOOKUP(D3680&amp;"-"&amp;AB3680, Ref_Kontak!$A:$E, 4, FALSE)), FALSE, TRUE)</f>
        <v>0</v>
      </c>
      <c r="AG3680" t="str">
        <f>_xlfn.IFNA(VLOOKUP(Z3680,Ref_Kontak!H:H,1,FALSE),"FALSE")</f>
        <v>628999007703</v>
      </c>
      <c r="AH3680" t="str">
        <f t="shared" si="575"/>
        <v>METALDET1-LINE 13</v>
      </c>
      <c r="AI3680">
        <f>IF(I3680="violation",COUNTIF($AH$1:AH3680,AH3680),0)</f>
        <v>1308</v>
      </c>
      <c r="AJ3680" t="str">
        <f t="shared" si="576"/>
        <v>violation-METALDET1</v>
      </c>
      <c r="AK3680">
        <f>IF(I3680="violation",COUNTIF($AJ$1:AJ3680,AJ3680),FALSE)</f>
        <v>3195</v>
      </c>
      <c r="AL3680">
        <f t="shared" si="577"/>
        <v>0</v>
      </c>
      <c r="AM3680">
        <f t="shared" si="578"/>
        <v>3</v>
      </c>
      <c r="AN3680" t="str">
        <f t="shared" si="579"/>
        <v>ALERT! 3 Violation founded @METALDET1</v>
      </c>
    </row>
    <row r="3681" spans="1:40">
      <c r="A3681" t="s">
        <v>120</v>
      </c>
      <c r="B3681" t="s">
        <v>121</v>
      </c>
      <c r="C3681" t="s">
        <v>1828</v>
      </c>
      <c r="D3681" t="s">
        <v>129</v>
      </c>
      <c r="E3681">
        <v>1</v>
      </c>
      <c r="G3681" t="s">
        <v>130</v>
      </c>
      <c r="I3681" t="s">
        <v>125</v>
      </c>
      <c r="Z3681" t="str">
        <f>IFERROR(MID(AA3681,FIND("-",H3681,1)+1,20),_xlfn.IFNA(VLOOKUP(F3681&amp;"-"&amp;AA3681,Ref_Kontak!$A:$E,4,FALSE),Ref_Kontak!$H$2))</f>
        <v>628999007703</v>
      </c>
      <c r="AA3681" t="str">
        <f t="shared" si="570"/>
        <v/>
      </c>
      <c r="AB3681" t="str">
        <f t="shared" si="571"/>
        <v/>
      </c>
      <c r="AC3681" t="str">
        <f t="shared" si="572"/>
        <v>628999007703</v>
      </c>
      <c r="AD3681" t="str">
        <f t="shared" si="573"/>
        <v>Halo+,+Visual+AI+5S+mendeteksi+Violation%3A+METALDET1-LINE+8</v>
      </c>
      <c r="AE3681" t="str">
        <f t="shared" si="574"/>
        <v>https://web.whatsapp.com/send/?phone=628999007703&amp;text=Halo+,+Visual+AI+5S+mendeteksi+Violation%3A+METALDET1-LINE+8&amp;type=phone_number&amp;app_absent=0</v>
      </c>
      <c r="AF3681" t="b">
        <f>IF(ISNA(VLOOKUP(D3681&amp;"-"&amp;AB3681, Ref_Kontak!$A:$E, 4, FALSE)), FALSE, TRUE)</f>
        <v>0</v>
      </c>
      <c r="AG3681" t="str">
        <f>_xlfn.IFNA(VLOOKUP(Z3681,Ref_Kontak!H:H,1,FALSE),"FALSE")</f>
        <v>628999007703</v>
      </c>
      <c r="AH3681" t="str">
        <f t="shared" si="575"/>
        <v>METALDET1-LINE 8</v>
      </c>
      <c r="AI3681">
        <f>IF(I3681="violation",COUNTIF($AH$1:AH3681,AH3681),0)</f>
        <v>1490</v>
      </c>
      <c r="AJ3681" t="str">
        <f t="shared" si="576"/>
        <v>violation-METALDET1</v>
      </c>
      <c r="AK3681">
        <f>IF(I3681="violation",COUNTIF($AJ$1:AJ3681,AJ3681),FALSE)</f>
        <v>3196</v>
      </c>
      <c r="AL3681">
        <f t="shared" si="577"/>
        <v>0</v>
      </c>
      <c r="AM3681">
        <f t="shared" si="578"/>
        <v>3</v>
      </c>
      <c r="AN3681" t="str">
        <f t="shared" si="579"/>
        <v>ALERT! 3 Violation founded @METALDET1</v>
      </c>
    </row>
    <row r="3682" spans="1:40">
      <c r="A3682" t="s">
        <v>120</v>
      </c>
      <c r="B3682" t="s">
        <v>121</v>
      </c>
      <c r="C3682" t="s">
        <v>1828</v>
      </c>
      <c r="D3682" t="s">
        <v>589</v>
      </c>
      <c r="E3682">
        <v>1</v>
      </c>
      <c r="G3682" t="s">
        <v>130</v>
      </c>
      <c r="I3682" t="s">
        <v>125</v>
      </c>
      <c r="Z3682" t="str">
        <f>IFERROR(MID(AA3682,FIND("-",H3682,1)+1,20),_xlfn.IFNA(VLOOKUP(F3682&amp;"-"&amp;AA3682,Ref_Kontak!$A:$E,4,FALSE),Ref_Kontak!$H$2))</f>
        <v>628999007703</v>
      </c>
      <c r="AA3682" t="str">
        <f t="shared" si="570"/>
        <v/>
      </c>
      <c r="AB3682" t="str">
        <f t="shared" si="571"/>
        <v/>
      </c>
      <c r="AC3682" t="str">
        <f t="shared" si="572"/>
        <v>628999007703</v>
      </c>
      <c r="AD3682" t="str">
        <f t="shared" si="573"/>
        <v>Halo+,+Visual+AI+5S+mendeteksi+Violation%3A+METALDET1-LINE+13</v>
      </c>
      <c r="AE3682" t="str">
        <f t="shared" si="574"/>
        <v>https://web.whatsapp.com/send/?phone=628999007703&amp;text=Halo+,+Visual+AI+5S+mendeteksi+Violation%3A+METALDET1-LINE+13&amp;type=phone_number&amp;app_absent=0</v>
      </c>
      <c r="AF3682" t="b">
        <f>IF(ISNA(VLOOKUP(D3682&amp;"-"&amp;AB3682, Ref_Kontak!$A:$E, 4, FALSE)), FALSE, TRUE)</f>
        <v>0</v>
      </c>
      <c r="AG3682" t="str">
        <f>_xlfn.IFNA(VLOOKUP(Z3682,Ref_Kontak!H:H,1,FALSE),"FALSE")</f>
        <v>628999007703</v>
      </c>
      <c r="AH3682" t="str">
        <f t="shared" si="575"/>
        <v>METALDET1-LINE 13</v>
      </c>
      <c r="AI3682">
        <f>IF(I3682="violation",COUNTIF($AH$1:AH3682,AH3682),0)</f>
        <v>1309</v>
      </c>
      <c r="AJ3682" t="str">
        <f t="shared" si="576"/>
        <v>violation-METALDET1</v>
      </c>
      <c r="AK3682">
        <f>IF(I3682="violation",COUNTIF($AJ$1:AJ3682,AJ3682),FALSE)</f>
        <v>3197</v>
      </c>
      <c r="AL3682">
        <f t="shared" si="577"/>
        <v>0</v>
      </c>
      <c r="AM3682">
        <f t="shared" si="578"/>
        <v>3</v>
      </c>
      <c r="AN3682" t="str">
        <f t="shared" si="579"/>
        <v>ALERT! 3 Violation founded @METALDET1</v>
      </c>
    </row>
    <row r="3683" spans="1:40">
      <c r="A3683" t="s">
        <v>120</v>
      </c>
      <c r="B3683" t="s">
        <v>121</v>
      </c>
      <c r="C3683" t="s">
        <v>1829</v>
      </c>
      <c r="D3683" t="s">
        <v>129</v>
      </c>
      <c r="E3683">
        <v>1</v>
      </c>
      <c r="G3683" t="s">
        <v>130</v>
      </c>
      <c r="I3683" t="s">
        <v>125</v>
      </c>
      <c r="Z3683" t="str">
        <f>IFERROR(MID(AA3683,FIND("-",H3683,1)+1,20),_xlfn.IFNA(VLOOKUP(F3683&amp;"-"&amp;AA3683,Ref_Kontak!$A:$E,4,FALSE),Ref_Kontak!$H$2))</f>
        <v>628999007703</v>
      </c>
      <c r="AA3683" t="str">
        <f t="shared" si="570"/>
        <v/>
      </c>
      <c r="AB3683" t="str">
        <f t="shared" si="571"/>
        <v/>
      </c>
      <c r="AC3683" t="str">
        <f t="shared" si="572"/>
        <v>628999007703</v>
      </c>
      <c r="AD3683" t="str">
        <f t="shared" si="573"/>
        <v>Halo+,+Visual+AI+5S+mendeteksi+Violation%3A+METALDET1-LINE+8</v>
      </c>
      <c r="AE3683" t="str">
        <f t="shared" si="574"/>
        <v>https://web.whatsapp.com/send/?phone=628999007703&amp;text=Halo+,+Visual+AI+5S+mendeteksi+Violation%3A+METALDET1-LINE+8&amp;type=phone_number&amp;app_absent=0</v>
      </c>
      <c r="AF3683" t="b">
        <f>IF(ISNA(VLOOKUP(D3683&amp;"-"&amp;AB3683, Ref_Kontak!$A:$E, 4, FALSE)), FALSE, TRUE)</f>
        <v>0</v>
      </c>
      <c r="AG3683" t="str">
        <f>_xlfn.IFNA(VLOOKUP(Z3683,Ref_Kontak!H:H,1,FALSE),"FALSE")</f>
        <v>628999007703</v>
      </c>
      <c r="AH3683" t="str">
        <f t="shared" si="575"/>
        <v>METALDET1-LINE 8</v>
      </c>
      <c r="AI3683">
        <f>IF(I3683="violation",COUNTIF($AH$1:AH3683,AH3683),0)</f>
        <v>1491</v>
      </c>
      <c r="AJ3683" t="str">
        <f t="shared" si="576"/>
        <v>violation-METALDET1</v>
      </c>
      <c r="AK3683">
        <f>IF(I3683="violation",COUNTIF($AJ$1:AJ3683,AJ3683),FALSE)</f>
        <v>3198</v>
      </c>
      <c r="AL3683">
        <f t="shared" si="577"/>
        <v>0</v>
      </c>
      <c r="AM3683">
        <f t="shared" si="578"/>
        <v>3</v>
      </c>
      <c r="AN3683" t="str">
        <f t="shared" si="579"/>
        <v>ALERT! 3 Violation founded @METALDET1</v>
      </c>
    </row>
    <row r="3684" spans="1:40">
      <c r="A3684" t="s">
        <v>120</v>
      </c>
      <c r="B3684" t="s">
        <v>121</v>
      </c>
      <c r="C3684" t="s">
        <v>1830</v>
      </c>
      <c r="D3684" t="s">
        <v>589</v>
      </c>
      <c r="E3684">
        <v>1</v>
      </c>
      <c r="G3684" t="s">
        <v>130</v>
      </c>
      <c r="I3684" t="s">
        <v>125</v>
      </c>
      <c r="Z3684" t="str">
        <f>IFERROR(MID(AA3684,FIND("-",H3684,1)+1,20),_xlfn.IFNA(VLOOKUP(F3684&amp;"-"&amp;AA3684,Ref_Kontak!$A:$E,4,FALSE),Ref_Kontak!$H$2))</f>
        <v>628999007703</v>
      </c>
      <c r="AA3684" t="str">
        <f t="shared" si="570"/>
        <v/>
      </c>
      <c r="AB3684" t="str">
        <f t="shared" si="571"/>
        <v/>
      </c>
      <c r="AC3684" t="str">
        <f t="shared" si="572"/>
        <v>628999007703</v>
      </c>
      <c r="AD3684" t="str">
        <f t="shared" si="573"/>
        <v>Halo+,+Visual+AI+5S+mendeteksi+Violation%3A+METALDET1-LINE+13</v>
      </c>
      <c r="AE3684" t="str">
        <f t="shared" si="574"/>
        <v>https://web.whatsapp.com/send/?phone=628999007703&amp;text=Halo+,+Visual+AI+5S+mendeteksi+Violation%3A+METALDET1-LINE+13&amp;type=phone_number&amp;app_absent=0</v>
      </c>
      <c r="AF3684" t="b">
        <f>IF(ISNA(VLOOKUP(D3684&amp;"-"&amp;AB3684, Ref_Kontak!$A:$E, 4, FALSE)), FALSE, TRUE)</f>
        <v>0</v>
      </c>
      <c r="AG3684" t="str">
        <f>_xlfn.IFNA(VLOOKUP(Z3684,Ref_Kontak!H:H,1,FALSE),"FALSE")</f>
        <v>628999007703</v>
      </c>
      <c r="AH3684" t="str">
        <f t="shared" si="575"/>
        <v>METALDET1-LINE 13</v>
      </c>
      <c r="AI3684">
        <f>IF(I3684="violation",COUNTIF($AH$1:AH3684,AH3684),0)</f>
        <v>1310</v>
      </c>
      <c r="AJ3684" t="str">
        <f t="shared" si="576"/>
        <v>violation-METALDET1</v>
      </c>
      <c r="AK3684">
        <f>IF(I3684="violation",COUNTIF($AJ$1:AJ3684,AJ3684),FALSE)</f>
        <v>3199</v>
      </c>
      <c r="AL3684">
        <f t="shared" si="577"/>
        <v>0</v>
      </c>
      <c r="AM3684">
        <f t="shared" si="578"/>
        <v>3</v>
      </c>
      <c r="AN3684" t="str">
        <f t="shared" si="579"/>
        <v>ALERT! 3 Violation founded @METALDET1</v>
      </c>
    </row>
    <row r="3685" spans="1:40">
      <c r="A3685" t="s">
        <v>120</v>
      </c>
      <c r="B3685" t="s">
        <v>121</v>
      </c>
      <c r="C3685" t="s">
        <v>1830</v>
      </c>
      <c r="D3685" t="s">
        <v>129</v>
      </c>
      <c r="E3685">
        <v>1</v>
      </c>
      <c r="G3685" t="s">
        <v>130</v>
      </c>
      <c r="I3685" t="s">
        <v>125</v>
      </c>
      <c r="Z3685" t="str">
        <f>IFERROR(MID(AA3685,FIND("-",H3685,1)+1,20),_xlfn.IFNA(VLOOKUP(F3685&amp;"-"&amp;AA3685,Ref_Kontak!$A:$E,4,FALSE),Ref_Kontak!$H$2))</f>
        <v>628999007703</v>
      </c>
      <c r="AA3685" t="str">
        <f t="shared" si="570"/>
        <v/>
      </c>
      <c r="AB3685" t="str">
        <f t="shared" si="571"/>
        <v/>
      </c>
      <c r="AC3685" t="str">
        <f t="shared" si="572"/>
        <v>628999007703</v>
      </c>
      <c r="AD3685" t="str">
        <f t="shared" si="573"/>
        <v>Halo+,+Visual+AI+5S+mendeteksi+Violation%3A+METALDET1-LINE+8</v>
      </c>
      <c r="AE3685" t="str">
        <f t="shared" si="574"/>
        <v>https://web.whatsapp.com/send/?phone=628999007703&amp;text=Halo+,+Visual+AI+5S+mendeteksi+Violation%3A+METALDET1-LINE+8&amp;type=phone_number&amp;app_absent=0</v>
      </c>
      <c r="AF3685" t="b">
        <f>IF(ISNA(VLOOKUP(D3685&amp;"-"&amp;AB3685, Ref_Kontak!$A:$E, 4, FALSE)), FALSE, TRUE)</f>
        <v>0</v>
      </c>
      <c r="AG3685" t="str">
        <f>_xlfn.IFNA(VLOOKUP(Z3685,Ref_Kontak!H:H,1,FALSE),"FALSE")</f>
        <v>628999007703</v>
      </c>
      <c r="AH3685" t="str">
        <f t="shared" si="575"/>
        <v>METALDET1-LINE 8</v>
      </c>
      <c r="AI3685">
        <f>IF(I3685="violation",COUNTIF($AH$1:AH3685,AH3685),0)</f>
        <v>1492</v>
      </c>
      <c r="AJ3685" t="str">
        <f t="shared" si="576"/>
        <v>violation-METALDET1</v>
      </c>
      <c r="AK3685">
        <f>IF(I3685="violation",COUNTIF($AJ$1:AJ3685,AJ3685),FALSE)</f>
        <v>3200</v>
      </c>
      <c r="AL3685">
        <f t="shared" si="577"/>
        <v>0</v>
      </c>
      <c r="AM3685">
        <f t="shared" si="578"/>
        <v>3</v>
      </c>
      <c r="AN3685" t="str">
        <f t="shared" si="579"/>
        <v>ALERT! 3 Violation founded @METALDET1</v>
      </c>
    </row>
    <row r="3686" spans="1:40">
      <c r="A3686" t="s">
        <v>120</v>
      </c>
      <c r="B3686" t="s">
        <v>121</v>
      </c>
      <c r="C3686" t="s">
        <v>1830</v>
      </c>
      <c r="D3686" t="s">
        <v>589</v>
      </c>
      <c r="E3686">
        <v>1</v>
      </c>
      <c r="G3686" t="s">
        <v>130</v>
      </c>
      <c r="I3686" t="s">
        <v>125</v>
      </c>
      <c r="Z3686" t="str">
        <f>IFERROR(MID(AA3686,FIND("-",H3686,1)+1,20),_xlfn.IFNA(VLOOKUP(F3686&amp;"-"&amp;AA3686,Ref_Kontak!$A:$E,4,FALSE),Ref_Kontak!$H$2))</f>
        <v>628999007703</v>
      </c>
      <c r="AA3686" t="str">
        <f t="shared" si="570"/>
        <v/>
      </c>
      <c r="AB3686" t="str">
        <f t="shared" si="571"/>
        <v/>
      </c>
      <c r="AC3686" t="str">
        <f t="shared" si="572"/>
        <v>628999007703</v>
      </c>
      <c r="AD3686" t="str">
        <f t="shared" si="573"/>
        <v>Halo+,+Visual+AI+5S+mendeteksi+Violation%3A+METALDET1-LINE+13</v>
      </c>
      <c r="AE3686" t="str">
        <f t="shared" si="574"/>
        <v>https://web.whatsapp.com/send/?phone=628999007703&amp;text=Halo+,+Visual+AI+5S+mendeteksi+Violation%3A+METALDET1-LINE+13&amp;type=phone_number&amp;app_absent=0</v>
      </c>
      <c r="AF3686" t="b">
        <f>IF(ISNA(VLOOKUP(D3686&amp;"-"&amp;AB3686, Ref_Kontak!$A:$E, 4, FALSE)), FALSE, TRUE)</f>
        <v>0</v>
      </c>
      <c r="AG3686" t="str">
        <f>_xlfn.IFNA(VLOOKUP(Z3686,Ref_Kontak!H:H,1,FALSE),"FALSE")</f>
        <v>628999007703</v>
      </c>
      <c r="AH3686" t="str">
        <f t="shared" si="575"/>
        <v>METALDET1-LINE 13</v>
      </c>
      <c r="AI3686">
        <f>IF(I3686="violation",COUNTIF($AH$1:AH3686,AH3686),0)</f>
        <v>1311</v>
      </c>
      <c r="AJ3686" t="str">
        <f t="shared" si="576"/>
        <v>violation-METALDET1</v>
      </c>
      <c r="AK3686">
        <f>IF(I3686="violation",COUNTIF($AJ$1:AJ3686,AJ3686),FALSE)</f>
        <v>3201</v>
      </c>
      <c r="AL3686">
        <f t="shared" si="577"/>
        <v>0</v>
      </c>
      <c r="AM3686">
        <f t="shared" si="578"/>
        <v>3</v>
      </c>
      <c r="AN3686" t="str">
        <f t="shared" si="579"/>
        <v>ALERT! 3 Violation founded @METALDET1</v>
      </c>
    </row>
    <row r="3687" spans="1:40">
      <c r="A3687" t="s">
        <v>120</v>
      </c>
      <c r="B3687" t="s">
        <v>121</v>
      </c>
      <c r="C3687" t="s">
        <v>1831</v>
      </c>
      <c r="D3687" t="s">
        <v>129</v>
      </c>
      <c r="E3687">
        <v>1</v>
      </c>
      <c r="G3687" t="s">
        <v>130</v>
      </c>
      <c r="I3687" t="s">
        <v>125</v>
      </c>
      <c r="Z3687" t="str">
        <f>IFERROR(MID(AA3687,FIND("-",H3687,1)+1,20),_xlfn.IFNA(VLOOKUP(F3687&amp;"-"&amp;AA3687,Ref_Kontak!$A:$E,4,FALSE),Ref_Kontak!$H$2))</f>
        <v>628999007703</v>
      </c>
      <c r="AA3687" t="str">
        <f t="shared" si="570"/>
        <v/>
      </c>
      <c r="AB3687" t="str">
        <f t="shared" si="571"/>
        <v/>
      </c>
      <c r="AC3687" t="str">
        <f t="shared" si="572"/>
        <v>628999007703</v>
      </c>
      <c r="AD3687" t="str">
        <f t="shared" si="573"/>
        <v>Halo+,+Visual+AI+5S+mendeteksi+Violation%3A+METALDET1-LINE+8</v>
      </c>
      <c r="AE3687" t="str">
        <f t="shared" si="574"/>
        <v>https://web.whatsapp.com/send/?phone=628999007703&amp;text=Halo+,+Visual+AI+5S+mendeteksi+Violation%3A+METALDET1-LINE+8&amp;type=phone_number&amp;app_absent=0</v>
      </c>
      <c r="AF3687" t="b">
        <f>IF(ISNA(VLOOKUP(D3687&amp;"-"&amp;AB3687, Ref_Kontak!$A:$E, 4, FALSE)), FALSE, TRUE)</f>
        <v>0</v>
      </c>
      <c r="AG3687" t="str">
        <f>_xlfn.IFNA(VLOOKUP(Z3687,Ref_Kontak!H:H,1,FALSE),"FALSE")</f>
        <v>628999007703</v>
      </c>
      <c r="AH3687" t="str">
        <f t="shared" si="575"/>
        <v>METALDET1-LINE 8</v>
      </c>
      <c r="AI3687">
        <f>IF(I3687="violation",COUNTIF($AH$1:AH3687,AH3687),0)</f>
        <v>1493</v>
      </c>
      <c r="AJ3687" t="str">
        <f t="shared" si="576"/>
        <v>violation-METALDET1</v>
      </c>
      <c r="AK3687">
        <f>IF(I3687="violation",COUNTIF($AJ$1:AJ3687,AJ3687),FALSE)</f>
        <v>3202</v>
      </c>
      <c r="AL3687">
        <f t="shared" si="577"/>
        <v>0</v>
      </c>
      <c r="AM3687">
        <f t="shared" si="578"/>
        <v>3</v>
      </c>
      <c r="AN3687" t="str">
        <f t="shared" si="579"/>
        <v>ALERT! 3 Violation founded @METALDET1</v>
      </c>
    </row>
    <row r="3688" spans="1:40">
      <c r="A3688" t="s">
        <v>120</v>
      </c>
      <c r="B3688" t="s">
        <v>121</v>
      </c>
      <c r="C3688" t="s">
        <v>1831</v>
      </c>
      <c r="D3688" t="s">
        <v>589</v>
      </c>
      <c r="E3688">
        <v>1</v>
      </c>
      <c r="G3688" t="s">
        <v>130</v>
      </c>
      <c r="I3688" t="s">
        <v>125</v>
      </c>
      <c r="Z3688" t="str">
        <f>IFERROR(MID(AA3688,FIND("-",H3688,1)+1,20),_xlfn.IFNA(VLOOKUP(F3688&amp;"-"&amp;AA3688,Ref_Kontak!$A:$E,4,FALSE),Ref_Kontak!$H$2))</f>
        <v>628999007703</v>
      </c>
      <c r="AA3688" t="str">
        <f t="shared" si="570"/>
        <v/>
      </c>
      <c r="AB3688" t="str">
        <f t="shared" si="571"/>
        <v/>
      </c>
      <c r="AC3688" t="str">
        <f t="shared" si="572"/>
        <v>628999007703</v>
      </c>
      <c r="AD3688" t="str">
        <f t="shared" si="573"/>
        <v>Halo+,+Visual+AI+5S+mendeteksi+Violation%3A+METALDET1-LINE+13</v>
      </c>
      <c r="AE3688" t="str">
        <f t="shared" si="574"/>
        <v>https://web.whatsapp.com/send/?phone=628999007703&amp;text=Halo+,+Visual+AI+5S+mendeteksi+Violation%3A+METALDET1-LINE+13&amp;type=phone_number&amp;app_absent=0</v>
      </c>
      <c r="AF3688" t="b">
        <f>IF(ISNA(VLOOKUP(D3688&amp;"-"&amp;AB3688, Ref_Kontak!$A:$E, 4, FALSE)), FALSE, TRUE)</f>
        <v>0</v>
      </c>
      <c r="AG3688" t="str">
        <f>_xlfn.IFNA(VLOOKUP(Z3688,Ref_Kontak!H:H,1,FALSE),"FALSE")</f>
        <v>628999007703</v>
      </c>
      <c r="AH3688" t="str">
        <f t="shared" si="575"/>
        <v>METALDET1-LINE 13</v>
      </c>
      <c r="AI3688">
        <f>IF(I3688="violation",COUNTIF($AH$1:AH3688,AH3688),0)</f>
        <v>1312</v>
      </c>
      <c r="AJ3688" t="str">
        <f t="shared" si="576"/>
        <v>violation-METALDET1</v>
      </c>
      <c r="AK3688">
        <f>IF(I3688="violation",COUNTIF($AJ$1:AJ3688,AJ3688),FALSE)</f>
        <v>3203</v>
      </c>
      <c r="AL3688">
        <f t="shared" si="577"/>
        <v>0</v>
      </c>
      <c r="AM3688">
        <f t="shared" si="578"/>
        <v>3</v>
      </c>
      <c r="AN3688" t="str">
        <f t="shared" si="579"/>
        <v>ALERT! 3 Violation founded @METALDET1</v>
      </c>
    </row>
    <row r="3689" spans="1:40">
      <c r="A3689" t="s">
        <v>120</v>
      </c>
      <c r="B3689" t="s">
        <v>121</v>
      </c>
      <c r="C3689" t="s">
        <v>1832</v>
      </c>
      <c r="D3689" t="s">
        <v>589</v>
      </c>
      <c r="E3689">
        <v>1</v>
      </c>
      <c r="G3689" t="s">
        <v>130</v>
      </c>
      <c r="I3689" t="s">
        <v>125</v>
      </c>
      <c r="Z3689" t="str">
        <f>IFERROR(MID(AA3689,FIND("-",H3689,1)+1,20),_xlfn.IFNA(VLOOKUP(F3689&amp;"-"&amp;AA3689,Ref_Kontak!$A:$E,4,FALSE),Ref_Kontak!$H$2))</f>
        <v>628999007703</v>
      </c>
      <c r="AA3689" t="str">
        <f t="shared" si="570"/>
        <v/>
      </c>
      <c r="AB3689" t="str">
        <f t="shared" si="571"/>
        <v/>
      </c>
      <c r="AC3689" t="str">
        <f t="shared" si="572"/>
        <v>628999007703</v>
      </c>
      <c r="AD3689" t="str">
        <f t="shared" si="573"/>
        <v>Halo+,+Visual+AI+5S+mendeteksi+Violation%3A+METALDET1-LINE+13</v>
      </c>
      <c r="AE3689" t="str">
        <f t="shared" si="574"/>
        <v>https://web.whatsapp.com/send/?phone=628999007703&amp;text=Halo+,+Visual+AI+5S+mendeteksi+Violation%3A+METALDET1-LINE+13&amp;type=phone_number&amp;app_absent=0</v>
      </c>
      <c r="AF3689" t="b">
        <f>IF(ISNA(VLOOKUP(D3689&amp;"-"&amp;AB3689, Ref_Kontak!$A:$E, 4, FALSE)), FALSE, TRUE)</f>
        <v>0</v>
      </c>
      <c r="AG3689" t="str">
        <f>_xlfn.IFNA(VLOOKUP(Z3689,Ref_Kontak!H:H,1,FALSE),"FALSE")</f>
        <v>628999007703</v>
      </c>
      <c r="AH3689" t="str">
        <f t="shared" si="575"/>
        <v>METALDET1-LINE 13</v>
      </c>
      <c r="AI3689">
        <f>IF(I3689="violation",COUNTIF($AH$1:AH3689,AH3689),0)</f>
        <v>1313</v>
      </c>
      <c r="AJ3689" t="str">
        <f t="shared" si="576"/>
        <v>violation-METALDET1</v>
      </c>
      <c r="AK3689">
        <f>IF(I3689="violation",COUNTIF($AJ$1:AJ3689,AJ3689),FALSE)</f>
        <v>3204</v>
      </c>
      <c r="AL3689">
        <f t="shared" si="577"/>
        <v>0</v>
      </c>
      <c r="AM3689">
        <f t="shared" si="578"/>
        <v>3</v>
      </c>
      <c r="AN3689" t="str">
        <f t="shared" si="579"/>
        <v>ALERT! 3 Violation founded @METALDET1</v>
      </c>
    </row>
    <row r="3690" spans="1:40">
      <c r="A3690" t="s">
        <v>120</v>
      </c>
      <c r="B3690" t="s">
        <v>121</v>
      </c>
      <c r="C3690" t="s">
        <v>1832</v>
      </c>
      <c r="D3690" t="s">
        <v>129</v>
      </c>
      <c r="E3690">
        <v>1</v>
      </c>
      <c r="G3690" t="s">
        <v>130</v>
      </c>
      <c r="I3690" t="s">
        <v>125</v>
      </c>
      <c r="Z3690" t="str">
        <f>IFERROR(MID(AA3690,FIND("-",H3690,1)+1,20),_xlfn.IFNA(VLOOKUP(F3690&amp;"-"&amp;AA3690,Ref_Kontak!$A:$E,4,FALSE),Ref_Kontak!$H$2))</f>
        <v>628999007703</v>
      </c>
      <c r="AA3690" t="str">
        <f t="shared" si="570"/>
        <v/>
      </c>
      <c r="AB3690" t="str">
        <f t="shared" si="571"/>
        <v/>
      </c>
      <c r="AC3690" t="str">
        <f t="shared" si="572"/>
        <v>628999007703</v>
      </c>
      <c r="AD3690" t="str">
        <f t="shared" si="573"/>
        <v>Halo+,+Visual+AI+5S+mendeteksi+Violation%3A+METALDET1-LINE+8</v>
      </c>
      <c r="AE3690" t="str">
        <f t="shared" si="574"/>
        <v>https://web.whatsapp.com/send/?phone=628999007703&amp;text=Halo+,+Visual+AI+5S+mendeteksi+Violation%3A+METALDET1-LINE+8&amp;type=phone_number&amp;app_absent=0</v>
      </c>
      <c r="AF3690" t="b">
        <f>IF(ISNA(VLOOKUP(D3690&amp;"-"&amp;AB3690, Ref_Kontak!$A:$E, 4, FALSE)), FALSE, TRUE)</f>
        <v>0</v>
      </c>
      <c r="AG3690" t="str">
        <f>_xlfn.IFNA(VLOOKUP(Z3690,Ref_Kontak!H:H,1,FALSE),"FALSE")</f>
        <v>628999007703</v>
      </c>
      <c r="AH3690" t="str">
        <f t="shared" si="575"/>
        <v>METALDET1-LINE 8</v>
      </c>
      <c r="AI3690">
        <f>IF(I3690="violation",COUNTIF($AH$1:AH3690,AH3690),0)</f>
        <v>1494</v>
      </c>
      <c r="AJ3690" t="str">
        <f t="shared" si="576"/>
        <v>violation-METALDET1</v>
      </c>
      <c r="AK3690">
        <f>IF(I3690="violation",COUNTIF($AJ$1:AJ3690,AJ3690),FALSE)</f>
        <v>3205</v>
      </c>
      <c r="AL3690">
        <f t="shared" si="577"/>
        <v>0</v>
      </c>
      <c r="AM3690">
        <f t="shared" si="578"/>
        <v>3</v>
      </c>
      <c r="AN3690" t="str">
        <f t="shared" si="579"/>
        <v>ALERT! 3 Violation founded @METALDET1</v>
      </c>
    </row>
    <row r="3691" spans="1:40">
      <c r="A3691" t="s">
        <v>120</v>
      </c>
      <c r="B3691" t="s">
        <v>121</v>
      </c>
      <c r="C3691" t="s">
        <v>1832</v>
      </c>
      <c r="D3691" t="s">
        <v>589</v>
      </c>
      <c r="E3691">
        <v>1</v>
      </c>
      <c r="G3691" t="s">
        <v>130</v>
      </c>
      <c r="I3691" t="s">
        <v>125</v>
      </c>
      <c r="Z3691" t="str">
        <f>IFERROR(MID(AA3691,FIND("-",H3691,1)+1,20),_xlfn.IFNA(VLOOKUP(F3691&amp;"-"&amp;AA3691,Ref_Kontak!$A:$E,4,FALSE),Ref_Kontak!$H$2))</f>
        <v>628999007703</v>
      </c>
      <c r="AA3691" t="str">
        <f t="shared" si="570"/>
        <v/>
      </c>
      <c r="AB3691" t="str">
        <f t="shared" si="571"/>
        <v/>
      </c>
      <c r="AC3691" t="str">
        <f t="shared" si="572"/>
        <v>628999007703</v>
      </c>
      <c r="AD3691" t="str">
        <f t="shared" si="573"/>
        <v>Halo+,+Visual+AI+5S+mendeteksi+Violation%3A+METALDET1-LINE+13</v>
      </c>
      <c r="AE3691" t="str">
        <f t="shared" si="574"/>
        <v>https://web.whatsapp.com/send/?phone=628999007703&amp;text=Halo+,+Visual+AI+5S+mendeteksi+Violation%3A+METALDET1-LINE+13&amp;type=phone_number&amp;app_absent=0</v>
      </c>
      <c r="AF3691" t="b">
        <f>IF(ISNA(VLOOKUP(D3691&amp;"-"&amp;AB3691, Ref_Kontak!$A:$E, 4, FALSE)), FALSE, TRUE)</f>
        <v>0</v>
      </c>
      <c r="AG3691" t="str">
        <f>_xlfn.IFNA(VLOOKUP(Z3691,Ref_Kontak!H:H,1,FALSE),"FALSE")</f>
        <v>628999007703</v>
      </c>
      <c r="AH3691" t="str">
        <f t="shared" si="575"/>
        <v>METALDET1-LINE 13</v>
      </c>
      <c r="AI3691">
        <f>IF(I3691="violation",COUNTIF($AH$1:AH3691,AH3691),0)</f>
        <v>1314</v>
      </c>
      <c r="AJ3691" t="str">
        <f t="shared" si="576"/>
        <v>violation-METALDET1</v>
      </c>
      <c r="AK3691">
        <f>IF(I3691="violation",COUNTIF($AJ$1:AJ3691,AJ3691),FALSE)</f>
        <v>3206</v>
      </c>
      <c r="AL3691">
        <f t="shared" si="577"/>
        <v>0</v>
      </c>
      <c r="AM3691">
        <f t="shared" si="578"/>
        <v>3</v>
      </c>
      <c r="AN3691" t="str">
        <f t="shared" si="579"/>
        <v>ALERT! 3 Violation founded @METALDET1</v>
      </c>
    </row>
    <row r="3692" spans="1:40">
      <c r="A3692" t="s">
        <v>120</v>
      </c>
      <c r="B3692" t="s">
        <v>121</v>
      </c>
      <c r="C3692" t="s">
        <v>1833</v>
      </c>
      <c r="D3692" t="s">
        <v>129</v>
      </c>
      <c r="E3692">
        <v>1</v>
      </c>
      <c r="G3692" t="s">
        <v>130</v>
      </c>
      <c r="I3692" t="s">
        <v>125</v>
      </c>
      <c r="Z3692" t="str">
        <f>IFERROR(MID(AA3692,FIND("-",H3692,1)+1,20),_xlfn.IFNA(VLOOKUP(F3692&amp;"-"&amp;AA3692,Ref_Kontak!$A:$E,4,FALSE),Ref_Kontak!$H$2))</f>
        <v>628999007703</v>
      </c>
      <c r="AA3692" t="str">
        <f t="shared" si="570"/>
        <v/>
      </c>
      <c r="AB3692" t="str">
        <f t="shared" si="571"/>
        <v/>
      </c>
      <c r="AC3692" t="str">
        <f t="shared" si="572"/>
        <v>628999007703</v>
      </c>
      <c r="AD3692" t="str">
        <f t="shared" si="573"/>
        <v>Halo+,+Visual+AI+5S+mendeteksi+Violation%3A+METALDET1-LINE+8</v>
      </c>
      <c r="AE3692" t="str">
        <f t="shared" si="574"/>
        <v>https://web.whatsapp.com/send/?phone=628999007703&amp;text=Halo+,+Visual+AI+5S+mendeteksi+Violation%3A+METALDET1-LINE+8&amp;type=phone_number&amp;app_absent=0</v>
      </c>
      <c r="AF3692" t="b">
        <f>IF(ISNA(VLOOKUP(D3692&amp;"-"&amp;AB3692, Ref_Kontak!$A:$E, 4, FALSE)), FALSE, TRUE)</f>
        <v>0</v>
      </c>
      <c r="AG3692" t="str">
        <f>_xlfn.IFNA(VLOOKUP(Z3692,Ref_Kontak!H:H,1,FALSE),"FALSE")</f>
        <v>628999007703</v>
      </c>
      <c r="AH3692" t="str">
        <f t="shared" si="575"/>
        <v>METALDET1-LINE 8</v>
      </c>
      <c r="AI3692">
        <f>IF(I3692="violation",COUNTIF($AH$1:AH3692,AH3692),0)</f>
        <v>1495</v>
      </c>
      <c r="AJ3692" t="str">
        <f t="shared" si="576"/>
        <v>violation-METALDET1</v>
      </c>
      <c r="AK3692">
        <f>IF(I3692="violation",COUNTIF($AJ$1:AJ3692,AJ3692),FALSE)</f>
        <v>3207</v>
      </c>
      <c r="AL3692">
        <f t="shared" si="577"/>
        <v>0</v>
      </c>
      <c r="AM3692">
        <f t="shared" si="578"/>
        <v>3</v>
      </c>
      <c r="AN3692" t="str">
        <f t="shared" si="579"/>
        <v>ALERT! 3 Violation founded @METALDET1</v>
      </c>
    </row>
    <row r="3693" spans="1:40">
      <c r="A3693" t="s">
        <v>120</v>
      </c>
      <c r="B3693" t="s">
        <v>121</v>
      </c>
      <c r="C3693" t="s">
        <v>1834</v>
      </c>
      <c r="D3693" t="s">
        <v>589</v>
      </c>
      <c r="E3693">
        <v>1</v>
      </c>
      <c r="G3693" t="s">
        <v>130</v>
      </c>
      <c r="I3693" t="s">
        <v>125</v>
      </c>
      <c r="Z3693" t="str">
        <f>IFERROR(MID(AA3693,FIND("-",H3693,1)+1,20),_xlfn.IFNA(VLOOKUP(F3693&amp;"-"&amp;AA3693,Ref_Kontak!$A:$E,4,FALSE),Ref_Kontak!$H$2))</f>
        <v>628999007703</v>
      </c>
      <c r="AA3693" t="str">
        <f t="shared" si="570"/>
        <v/>
      </c>
      <c r="AB3693" t="str">
        <f t="shared" si="571"/>
        <v/>
      </c>
      <c r="AC3693" t="str">
        <f t="shared" si="572"/>
        <v>628999007703</v>
      </c>
      <c r="AD3693" t="str">
        <f t="shared" si="573"/>
        <v>Halo+,+Visual+AI+5S+mendeteksi+Violation%3A+METALDET1-LINE+13</v>
      </c>
      <c r="AE3693" t="str">
        <f t="shared" si="574"/>
        <v>https://web.whatsapp.com/send/?phone=628999007703&amp;text=Halo+,+Visual+AI+5S+mendeteksi+Violation%3A+METALDET1-LINE+13&amp;type=phone_number&amp;app_absent=0</v>
      </c>
      <c r="AF3693" t="b">
        <f>IF(ISNA(VLOOKUP(D3693&amp;"-"&amp;AB3693, Ref_Kontak!$A:$E, 4, FALSE)), FALSE, TRUE)</f>
        <v>0</v>
      </c>
      <c r="AG3693" t="str">
        <f>_xlfn.IFNA(VLOOKUP(Z3693,Ref_Kontak!H:H,1,FALSE),"FALSE")</f>
        <v>628999007703</v>
      </c>
      <c r="AH3693" t="str">
        <f t="shared" si="575"/>
        <v>METALDET1-LINE 13</v>
      </c>
      <c r="AI3693">
        <f>IF(I3693="violation",COUNTIF($AH$1:AH3693,AH3693),0)</f>
        <v>1315</v>
      </c>
      <c r="AJ3693" t="str">
        <f t="shared" si="576"/>
        <v>violation-METALDET1</v>
      </c>
      <c r="AK3693">
        <f>IF(I3693="violation",COUNTIF($AJ$1:AJ3693,AJ3693),FALSE)</f>
        <v>3208</v>
      </c>
      <c r="AL3693">
        <f t="shared" si="577"/>
        <v>0</v>
      </c>
      <c r="AM3693">
        <f t="shared" si="578"/>
        <v>3</v>
      </c>
      <c r="AN3693" t="str">
        <f t="shared" si="579"/>
        <v>ALERT! 3 Violation founded @METALDET1</v>
      </c>
    </row>
    <row r="3694" spans="1:40">
      <c r="A3694" t="s">
        <v>120</v>
      </c>
      <c r="B3694" t="s">
        <v>121</v>
      </c>
      <c r="C3694" t="s">
        <v>1834</v>
      </c>
      <c r="D3694" t="s">
        <v>129</v>
      </c>
      <c r="E3694">
        <v>1</v>
      </c>
      <c r="G3694" t="s">
        <v>130</v>
      </c>
      <c r="I3694" t="s">
        <v>125</v>
      </c>
      <c r="Z3694" t="str">
        <f>IFERROR(MID(AA3694,FIND("-",H3694,1)+1,20),_xlfn.IFNA(VLOOKUP(F3694&amp;"-"&amp;AA3694,Ref_Kontak!$A:$E,4,FALSE),Ref_Kontak!$H$2))</f>
        <v>628999007703</v>
      </c>
      <c r="AA3694" t="str">
        <f t="shared" si="570"/>
        <v/>
      </c>
      <c r="AB3694" t="str">
        <f t="shared" si="571"/>
        <v/>
      </c>
      <c r="AC3694" t="str">
        <f t="shared" si="572"/>
        <v>628999007703</v>
      </c>
      <c r="AD3694" t="str">
        <f t="shared" si="573"/>
        <v>Halo+,+Visual+AI+5S+mendeteksi+Violation%3A+METALDET1-LINE+8</v>
      </c>
      <c r="AE3694" t="str">
        <f t="shared" si="574"/>
        <v>https://web.whatsapp.com/send/?phone=628999007703&amp;text=Halo+,+Visual+AI+5S+mendeteksi+Violation%3A+METALDET1-LINE+8&amp;type=phone_number&amp;app_absent=0</v>
      </c>
      <c r="AF3694" t="b">
        <f>IF(ISNA(VLOOKUP(D3694&amp;"-"&amp;AB3694, Ref_Kontak!$A:$E, 4, FALSE)), FALSE, TRUE)</f>
        <v>0</v>
      </c>
      <c r="AG3694" t="str">
        <f>_xlfn.IFNA(VLOOKUP(Z3694,Ref_Kontak!H:H,1,FALSE),"FALSE")</f>
        <v>628999007703</v>
      </c>
      <c r="AH3694" t="str">
        <f t="shared" si="575"/>
        <v>METALDET1-LINE 8</v>
      </c>
      <c r="AI3694">
        <f>IF(I3694="violation",COUNTIF($AH$1:AH3694,AH3694),0)</f>
        <v>1496</v>
      </c>
      <c r="AJ3694" t="str">
        <f t="shared" si="576"/>
        <v>violation-METALDET1</v>
      </c>
      <c r="AK3694">
        <f>IF(I3694="violation",COUNTIF($AJ$1:AJ3694,AJ3694),FALSE)</f>
        <v>3209</v>
      </c>
      <c r="AL3694">
        <f t="shared" si="577"/>
        <v>0</v>
      </c>
      <c r="AM3694">
        <f t="shared" si="578"/>
        <v>3</v>
      </c>
      <c r="AN3694" t="str">
        <f t="shared" si="579"/>
        <v>ALERT! 3 Violation founded @METALDET1</v>
      </c>
    </row>
    <row r="3695" spans="1:40">
      <c r="A3695" t="s">
        <v>120</v>
      </c>
      <c r="B3695" t="s">
        <v>121</v>
      </c>
      <c r="C3695" t="s">
        <v>1834</v>
      </c>
      <c r="D3695" t="s">
        <v>589</v>
      </c>
      <c r="E3695">
        <v>1</v>
      </c>
      <c r="G3695" t="s">
        <v>130</v>
      </c>
      <c r="I3695" t="s">
        <v>125</v>
      </c>
      <c r="Z3695" t="str">
        <f>IFERROR(MID(AA3695,FIND("-",H3695,1)+1,20),_xlfn.IFNA(VLOOKUP(F3695&amp;"-"&amp;AA3695,Ref_Kontak!$A:$E,4,FALSE),Ref_Kontak!$H$2))</f>
        <v>628999007703</v>
      </c>
      <c r="AA3695" t="str">
        <f t="shared" si="570"/>
        <v/>
      </c>
      <c r="AB3695" t="str">
        <f t="shared" si="571"/>
        <v/>
      </c>
      <c r="AC3695" t="str">
        <f t="shared" si="572"/>
        <v>628999007703</v>
      </c>
      <c r="AD3695" t="str">
        <f t="shared" si="573"/>
        <v>Halo+,+Visual+AI+5S+mendeteksi+Violation%3A+METALDET1-LINE+13</v>
      </c>
      <c r="AE3695" t="str">
        <f t="shared" si="574"/>
        <v>https://web.whatsapp.com/send/?phone=628999007703&amp;text=Halo+,+Visual+AI+5S+mendeteksi+Violation%3A+METALDET1-LINE+13&amp;type=phone_number&amp;app_absent=0</v>
      </c>
      <c r="AF3695" t="b">
        <f>IF(ISNA(VLOOKUP(D3695&amp;"-"&amp;AB3695, Ref_Kontak!$A:$E, 4, FALSE)), FALSE, TRUE)</f>
        <v>0</v>
      </c>
      <c r="AG3695" t="str">
        <f>_xlfn.IFNA(VLOOKUP(Z3695,Ref_Kontak!H:H,1,FALSE),"FALSE")</f>
        <v>628999007703</v>
      </c>
      <c r="AH3695" t="str">
        <f t="shared" si="575"/>
        <v>METALDET1-LINE 13</v>
      </c>
      <c r="AI3695">
        <f>IF(I3695="violation",COUNTIF($AH$1:AH3695,AH3695),0)</f>
        <v>1316</v>
      </c>
      <c r="AJ3695" t="str">
        <f t="shared" si="576"/>
        <v>violation-METALDET1</v>
      </c>
      <c r="AK3695">
        <f>IF(I3695="violation",COUNTIF($AJ$1:AJ3695,AJ3695),FALSE)</f>
        <v>3210</v>
      </c>
      <c r="AL3695">
        <f t="shared" si="577"/>
        <v>0</v>
      </c>
      <c r="AM3695">
        <f t="shared" si="578"/>
        <v>3</v>
      </c>
      <c r="AN3695" t="str">
        <f t="shared" si="579"/>
        <v>ALERT! 3 Violation founded @METALDET1</v>
      </c>
    </row>
    <row r="3696" spans="1:40">
      <c r="A3696" t="s">
        <v>120</v>
      </c>
      <c r="B3696" t="s">
        <v>121</v>
      </c>
      <c r="C3696" t="s">
        <v>1835</v>
      </c>
      <c r="D3696" t="s">
        <v>129</v>
      </c>
      <c r="E3696">
        <v>1</v>
      </c>
      <c r="G3696" t="s">
        <v>130</v>
      </c>
      <c r="I3696" t="s">
        <v>125</v>
      </c>
      <c r="Z3696" t="str">
        <f>IFERROR(MID(AA3696,FIND("-",H3696,1)+1,20),_xlfn.IFNA(VLOOKUP(F3696&amp;"-"&amp;AA3696,Ref_Kontak!$A:$E,4,FALSE),Ref_Kontak!$H$2))</f>
        <v>628999007703</v>
      </c>
      <c r="AA3696" t="str">
        <f t="shared" si="570"/>
        <v/>
      </c>
      <c r="AB3696" t="str">
        <f t="shared" si="571"/>
        <v/>
      </c>
      <c r="AC3696" t="str">
        <f t="shared" si="572"/>
        <v>628999007703</v>
      </c>
      <c r="AD3696" t="str">
        <f t="shared" si="573"/>
        <v>Halo+,+Visual+AI+5S+mendeteksi+Violation%3A+METALDET1-LINE+8</v>
      </c>
      <c r="AE3696" t="str">
        <f t="shared" si="574"/>
        <v>https://web.whatsapp.com/send/?phone=628999007703&amp;text=Halo+,+Visual+AI+5S+mendeteksi+Violation%3A+METALDET1-LINE+8&amp;type=phone_number&amp;app_absent=0</v>
      </c>
      <c r="AF3696" t="b">
        <f>IF(ISNA(VLOOKUP(D3696&amp;"-"&amp;AB3696, Ref_Kontak!$A:$E, 4, FALSE)), FALSE, TRUE)</f>
        <v>0</v>
      </c>
      <c r="AG3696" t="str">
        <f>_xlfn.IFNA(VLOOKUP(Z3696,Ref_Kontak!H:H,1,FALSE),"FALSE")</f>
        <v>628999007703</v>
      </c>
      <c r="AH3696" t="str">
        <f t="shared" si="575"/>
        <v>METALDET1-LINE 8</v>
      </c>
      <c r="AI3696">
        <f>IF(I3696="violation",COUNTIF($AH$1:AH3696,AH3696),0)</f>
        <v>1497</v>
      </c>
      <c r="AJ3696" t="str">
        <f t="shared" si="576"/>
        <v>violation-METALDET1</v>
      </c>
      <c r="AK3696">
        <f>IF(I3696="violation",COUNTIF($AJ$1:AJ3696,AJ3696),FALSE)</f>
        <v>3211</v>
      </c>
      <c r="AL3696">
        <f t="shared" si="577"/>
        <v>0</v>
      </c>
      <c r="AM3696">
        <f t="shared" si="578"/>
        <v>3</v>
      </c>
      <c r="AN3696" t="str">
        <f t="shared" si="579"/>
        <v>ALERT! 3 Violation founded @METALDET1</v>
      </c>
    </row>
    <row r="3697" spans="1:40">
      <c r="A3697" t="s">
        <v>120</v>
      </c>
      <c r="B3697" t="s">
        <v>121</v>
      </c>
      <c r="C3697" t="s">
        <v>1835</v>
      </c>
      <c r="D3697" t="s">
        <v>589</v>
      </c>
      <c r="E3697">
        <v>1</v>
      </c>
      <c r="G3697" t="s">
        <v>130</v>
      </c>
      <c r="I3697" t="s">
        <v>125</v>
      </c>
      <c r="Z3697" t="str">
        <f>IFERROR(MID(AA3697,FIND("-",H3697,1)+1,20),_xlfn.IFNA(VLOOKUP(F3697&amp;"-"&amp;AA3697,Ref_Kontak!$A:$E,4,FALSE),Ref_Kontak!$H$2))</f>
        <v>628999007703</v>
      </c>
      <c r="AA3697" t="str">
        <f t="shared" si="570"/>
        <v/>
      </c>
      <c r="AB3697" t="str">
        <f t="shared" si="571"/>
        <v/>
      </c>
      <c r="AC3697" t="str">
        <f t="shared" si="572"/>
        <v>628999007703</v>
      </c>
      <c r="AD3697" t="str">
        <f t="shared" si="573"/>
        <v>Halo+,+Visual+AI+5S+mendeteksi+Violation%3A+METALDET1-LINE+13</v>
      </c>
      <c r="AE3697" t="str">
        <f t="shared" si="574"/>
        <v>https://web.whatsapp.com/send/?phone=628999007703&amp;text=Halo+,+Visual+AI+5S+mendeteksi+Violation%3A+METALDET1-LINE+13&amp;type=phone_number&amp;app_absent=0</v>
      </c>
      <c r="AF3697" t="b">
        <f>IF(ISNA(VLOOKUP(D3697&amp;"-"&amp;AB3697, Ref_Kontak!$A:$E, 4, FALSE)), FALSE, TRUE)</f>
        <v>0</v>
      </c>
      <c r="AG3697" t="str">
        <f>_xlfn.IFNA(VLOOKUP(Z3697,Ref_Kontak!H:H,1,FALSE),"FALSE")</f>
        <v>628999007703</v>
      </c>
      <c r="AH3697" t="str">
        <f t="shared" si="575"/>
        <v>METALDET1-LINE 13</v>
      </c>
      <c r="AI3697">
        <f>IF(I3697="violation",COUNTIF($AH$1:AH3697,AH3697),0)</f>
        <v>1317</v>
      </c>
      <c r="AJ3697" t="str">
        <f t="shared" si="576"/>
        <v>violation-METALDET1</v>
      </c>
      <c r="AK3697">
        <f>IF(I3697="violation",COUNTIF($AJ$1:AJ3697,AJ3697),FALSE)</f>
        <v>3212</v>
      </c>
      <c r="AL3697">
        <f t="shared" si="577"/>
        <v>0</v>
      </c>
      <c r="AM3697">
        <f t="shared" si="578"/>
        <v>3</v>
      </c>
      <c r="AN3697" t="str">
        <f t="shared" si="579"/>
        <v>ALERT! 3 Violation founded @METALDET1</v>
      </c>
    </row>
    <row r="3698" spans="1:40">
      <c r="A3698" t="s">
        <v>120</v>
      </c>
      <c r="B3698" t="s">
        <v>121</v>
      </c>
      <c r="C3698" t="s">
        <v>1836</v>
      </c>
      <c r="D3698" t="s">
        <v>589</v>
      </c>
      <c r="E3698">
        <v>1</v>
      </c>
      <c r="G3698" t="s">
        <v>130</v>
      </c>
      <c r="I3698" t="s">
        <v>125</v>
      </c>
      <c r="Z3698" t="str">
        <f>IFERROR(MID(AA3698,FIND("-",H3698,1)+1,20),_xlfn.IFNA(VLOOKUP(F3698&amp;"-"&amp;AA3698,Ref_Kontak!$A:$E,4,FALSE),Ref_Kontak!$H$2))</f>
        <v>628999007703</v>
      </c>
      <c r="AA3698" t="str">
        <f t="shared" si="570"/>
        <v/>
      </c>
      <c r="AB3698" t="str">
        <f t="shared" si="571"/>
        <v/>
      </c>
      <c r="AC3698" t="str">
        <f t="shared" si="572"/>
        <v>628999007703</v>
      </c>
      <c r="AD3698" t="str">
        <f t="shared" si="573"/>
        <v>Halo+,+Visual+AI+5S+mendeteksi+Violation%3A+METALDET1-LINE+13</v>
      </c>
      <c r="AE3698" t="str">
        <f t="shared" si="574"/>
        <v>https://web.whatsapp.com/send/?phone=628999007703&amp;text=Halo+,+Visual+AI+5S+mendeteksi+Violation%3A+METALDET1-LINE+13&amp;type=phone_number&amp;app_absent=0</v>
      </c>
      <c r="AF3698" t="b">
        <f>IF(ISNA(VLOOKUP(D3698&amp;"-"&amp;AB3698, Ref_Kontak!$A:$E, 4, FALSE)), FALSE, TRUE)</f>
        <v>0</v>
      </c>
      <c r="AG3698" t="str">
        <f>_xlfn.IFNA(VLOOKUP(Z3698,Ref_Kontak!H:H,1,FALSE),"FALSE")</f>
        <v>628999007703</v>
      </c>
      <c r="AH3698" t="str">
        <f t="shared" si="575"/>
        <v>METALDET1-LINE 13</v>
      </c>
      <c r="AI3698">
        <f>IF(I3698="violation",COUNTIF($AH$1:AH3698,AH3698),0)</f>
        <v>1318</v>
      </c>
      <c r="AJ3698" t="str">
        <f t="shared" si="576"/>
        <v>violation-METALDET1</v>
      </c>
      <c r="AK3698">
        <f>IF(I3698="violation",COUNTIF($AJ$1:AJ3698,AJ3698),FALSE)</f>
        <v>3213</v>
      </c>
      <c r="AL3698">
        <f t="shared" si="577"/>
        <v>0</v>
      </c>
      <c r="AM3698">
        <f t="shared" si="578"/>
        <v>3</v>
      </c>
      <c r="AN3698" t="str">
        <f t="shared" si="579"/>
        <v>ALERT! 3 Violation founded @METALDET1</v>
      </c>
    </row>
    <row r="3699" spans="1:40">
      <c r="A3699" t="s">
        <v>120</v>
      </c>
      <c r="B3699" t="s">
        <v>121</v>
      </c>
      <c r="C3699" t="s">
        <v>1836</v>
      </c>
      <c r="D3699" t="s">
        <v>129</v>
      </c>
      <c r="E3699">
        <v>1</v>
      </c>
      <c r="G3699" t="s">
        <v>130</v>
      </c>
      <c r="I3699" t="s">
        <v>125</v>
      </c>
      <c r="Z3699" t="str">
        <f>IFERROR(MID(AA3699,FIND("-",H3699,1)+1,20),_xlfn.IFNA(VLOOKUP(F3699&amp;"-"&amp;AA3699,Ref_Kontak!$A:$E,4,FALSE),Ref_Kontak!$H$2))</f>
        <v>628999007703</v>
      </c>
      <c r="AA3699" t="str">
        <f t="shared" si="570"/>
        <v/>
      </c>
      <c r="AB3699" t="str">
        <f t="shared" si="571"/>
        <v/>
      </c>
      <c r="AC3699" t="str">
        <f t="shared" si="572"/>
        <v>628999007703</v>
      </c>
      <c r="AD3699" t="str">
        <f t="shared" si="573"/>
        <v>Halo+,+Visual+AI+5S+mendeteksi+Violation%3A+METALDET1-LINE+8</v>
      </c>
      <c r="AE3699" t="str">
        <f t="shared" si="574"/>
        <v>https://web.whatsapp.com/send/?phone=628999007703&amp;text=Halo+,+Visual+AI+5S+mendeteksi+Violation%3A+METALDET1-LINE+8&amp;type=phone_number&amp;app_absent=0</v>
      </c>
      <c r="AF3699" t="b">
        <f>IF(ISNA(VLOOKUP(D3699&amp;"-"&amp;AB3699, Ref_Kontak!$A:$E, 4, FALSE)), FALSE, TRUE)</f>
        <v>0</v>
      </c>
      <c r="AG3699" t="str">
        <f>_xlfn.IFNA(VLOOKUP(Z3699,Ref_Kontak!H:H,1,FALSE),"FALSE")</f>
        <v>628999007703</v>
      </c>
      <c r="AH3699" t="str">
        <f t="shared" si="575"/>
        <v>METALDET1-LINE 8</v>
      </c>
      <c r="AI3699">
        <f>IF(I3699="violation",COUNTIF($AH$1:AH3699,AH3699),0)</f>
        <v>1498</v>
      </c>
      <c r="AJ3699" t="str">
        <f t="shared" si="576"/>
        <v>violation-METALDET1</v>
      </c>
      <c r="AK3699">
        <f>IF(I3699="violation",COUNTIF($AJ$1:AJ3699,AJ3699),FALSE)</f>
        <v>3214</v>
      </c>
      <c r="AL3699">
        <f t="shared" si="577"/>
        <v>0</v>
      </c>
      <c r="AM3699">
        <f t="shared" si="578"/>
        <v>3</v>
      </c>
      <c r="AN3699" t="str">
        <f t="shared" si="579"/>
        <v>ALERT! 3 Violation founded @METALDET1</v>
      </c>
    </row>
    <row r="3700" spans="1:40">
      <c r="A3700" t="s">
        <v>120</v>
      </c>
      <c r="B3700" t="s">
        <v>121</v>
      </c>
      <c r="C3700" t="s">
        <v>1836</v>
      </c>
      <c r="D3700" t="s">
        <v>589</v>
      </c>
      <c r="E3700">
        <v>1</v>
      </c>
      <c r="G3700" t="s">
        <v>130</v>
      </c>
      <c r="I3700" t="s">
        <v>125</v>
      </c>
      <c r="Z3700" t="str">
        <f>IFERROR(MID(AA3700,FIND("-",H3700,1)+1,20),_xlfn.IFNA(VLOOKUP(F3700&amp;"-"&amp;AA3700,Ref_Kontak!$A:$E,4,FALSE),Ref_Kontak!$H$2))</f>
        <v>628999007703</v>
      </c>
      <c r="AA3700" t="str">
        <f t="shared" si="570"/>
        <v/>
      </c>
      <c r="AB3700" t="str">
        <f t="shared" si="571"/>
        <v/>
      </c>
      <c r="AC3700" t="str">
        <f t="shared" si="572"/>
        <v>628999007703</v>
      </c>
      <c r="AD3700" t="str">
        <f t="shared" si="573"/>
        <v>Halo+,+Visual+AI+5S+mendeteksi+Violation%3A+METALDET1-LINE+13</v>
      </c>
      <c r="AE3700" t="str">
        <f t="shared" si="574"/>
        <v>https://web.whatsapp.com/send/?phone=628999007703&amp;text=Halo+,+Visual+AI+5S+mendeteksi+Violation%3A+METALDET1-LINE+13&amp;type=phone_number&amp;app_absent=0</v>
      </c>
      <c r="AF3700" t="b">
        <f>IF(ISNA(VLOOKUP(D3700&amp;"-"&amp;AB3700, Ref_Kontak!$A:$E, 4, FALSE)), FALSE, TRUE)</f>
        <v>0</v>
      </c>
      <c r="AG3700" t="str">
        <f>_xlfn.IFNA(VLOOKUP(Z3700,Ref_Kontak!H:H,1,FALSE),"FALSE")</f>
        <v>628999007703</v>
      </c>
      <c r="AH3700" t="str">
        <f t="shared" si="575"/>
        <v>METALDET1-LINE 13</v>
      </c>
      <c r="AI3700">
        <f>IF(I3700="violation",COUNTIF($AH$1:AH3700,AH3700),0)</f>
        <v>1319</v>
      </c>
      <c r="AJ3700" t="str">
        <f t="shared" si="576"/>
        <v>violation-METALDET1</v>
      </c>
      <c r="AK3700">
        <f>IF(I3700="violation",COUNTIF($AJ$1:AJ3700,AJ3700),FALSE)</f>
        <v>3215</v>
      </c>
      <c r="AL3700">
        <f t="shared" si="577"/>
        <v>0</v>
      </c>
      <c r="AM3700">
        <f t="shared" si="578"/>
        <v>3</v>
      </c>
      <c r="AN3700" t="str">
        <f t="shared" si="579"/>
        <v>ALERT! 3 Violation founded @METALDET1</v>
      </c>
    </row>
    <row r="3701" spans="1:40">
      <c r="A3701" t="s">
        <v>120</v>
      </c>
      <c r="B3701" t="s">
        <v>121</v>
      </c>
      <c r="C3701" t="s">
        <v>1837</v>
      </c>
      <c r="D3701" t="s">
        <v>129</v>
      </c>
      <c r="E3701">
        <v>1</v>
      </c>
      <c r="G3701" t="s">
        <v>130</v>
      </c>
      <c r="I3701" t="s">
        <v>125</v>
      </c>
      <c r="Z3701" t="str">
        <f>IFERROR(MID(AA3701,FIND("-",H3701,1)+1,20),_xlfn.IFNA(VLOOKUP(F3701&amp;"-"&amp;AA3701,Ref_Kontak!$A:$E,4,FALSE),Ref_Kontak!$H$2))</f>
        <v>628999007703</v>
      </c>
      <c r="AA3701" t="str">
        <f t="shared" si="570"/>
        <v/>
      </c>
      <c r="AB3701" t="str">
        <f t="shared" si="571"/>
        <v/>
      </c>
      <c r="AC3701" t="str">
        <f t="shared" si="572"/>
        <v>628999007703</v>
      </c>
      <c r="AD3701" t="str">
        <f t="shared" si="573"/>
        <v>Halo+,+Visual+AI+5S+mendeteksi+Violation%3A+METALDET1-LINE+8</v>
      </c>
      <c r="AE3701" t="str">
        <f t="shared" si="574"/>
        <v>https://web.whatsapp.com/send/?phone=628999007703&amp;text=Halo+,+Visual+AI+5S+mendeteksi+Violation%3A+METALDET1-LINE+8&amp;type=phone_number&amp;app_absent=0</v>
      </c>
      <c r="AF3701" t="b">
        <f>IF(ISNA(VLOOKUP(D3701&amp;"-"&amp;AB3701, Ref_Kontak!$A:$E, 4, FALSE)), FALSE, TRUE)</f>
        <v>0</v>
      </c>
      <c r="AG3701" t="str">
        <f>_xlfn.IFNA(VLOOKUP(Z3701,Ref_Kontak!H:H,1,FALSE),"FALSE")</f>
        <v>628999007703</v>
      </c>
      <c r="AH3701" t="str">
        <f t="shared" si="575"/>
        <v>METALDET1-LINE 8</v>
      </c>
      <c r="AI3701">
        <f>IF(I3701="violation",COUNTIF($AH$1:AH3701,AH3701),0)</f>
        <v>1499</v>
      </c>
      <c r="AJ3701" t="str">
        <f t="shared" si="576"/>
        <v>violation-METALDET1</v>
      </c>
      <c r="AK3701">
        <f>IF(I3701="violation",COUNTIF($AJ$1:AJ3701,AJ3701),FALSE)</f>
        <v>3216</v>
      </c>
      <c r="AL3701">
        <f t="shared" si="577"/>
        <v>0</v>
      </c>
      <c r="AM3701">
        <f t="shared" si="578"/>
        <v>3</v>
      </c>
      <c r="AN3701" t="str">
        <f t="shared" si="579"/>
        <v>ALERT! 3 Violation founded @METALDET1</v>
      </c>
    </row>
    <row r="3702" spans="1:40">
      <c r="A3702" t="s">
        <v>120</v>
      </c>
      <c r="B3702" t="s">
        <v>121</v>
      </c>
      <c r="C3702" t="s">
        <v>1838</v>
      </c>
      <c r="D3702" t="s">
        <v>589</v>
      </c>
      <c r="E3702">
        <v>1</v>
      </c>
      <c r="G3702" t="s">
        <v>130</v>
      </c>
      <c r="I3702" t="s">
        <v>125</v>
      </c>
      <c r="Z3702" t="str">
        <f>IFERROR(MID(AA3702,FIND("-",H3702,1)+1,20),_xlfn.IFNA(VLOOKUP(F3702&amp;"-"&amp;AA3702,Ref_Kontak!$A:$E,4,FALSE),Ref_Kontak!$H$2))</f>
        <v>628999007703</v>
      </c>
      <c r="AA3702" t="str">
        <f t="shared" si="570"/>
        <v/>
      </c>
      <c r="AB3702" t="str">
        <f t="shared" si="571"/>
        <v/>
      </c>
      <c r="AC3702" t="str">
        <f t="shared" si="572"/>
        <v>628999007703</v>
      </c>
      <c r="AD3702" t="str">
        <f t="shared" si="573"/>
        <v>Halo+,+Visual+AI+5S+mendeteksi+Violation%3A+METALDET1-LINE+13</v>
      </c>
      <c r="AE3702" t="str">
        <f t="shared" si="574"/>
        <v>https://web.whatsapp.com/send/?phone=628999007703&amp;text=Halo+,+Visual+AI+5S+mendeteksi+Violation%3A+METALDET1-LINE+13&amp;type=phone_number&amp;app_absent=0</v>
      </c>
      <c r="AF3702" t="b">
        <f>IF(ISNA(VLOOKUP(D3702&amp;"-"&amp;AB3702, Ref_Kontak!$A:$E, 4, FALSE)), FALSE, TRUE)</f>
        <v>0</v>
      </c>
      <c r="AG3702" t="str">
        <f>_xlfn.IFNA(VLOOKUP(Z3702,Ref_Kontak!H:H,1,FALSE),"FALSE")</f>
        <v>628999007703</v>
      </c>
      <c r="AH3702" t="str">
        <f t="shared" si="575"/>
        <v>METALDET1-LINE 13</v>
      </c>
      <c r="AI3702">
        <f>IF(I3702="violation",COUNTIF($AH$1:AH3702,AH3702),0)</f>
        <v>1320</v>
      </c>
      <c r="AJ3702" t="str">
        <f t="shared" si="576"/>
        <v>violation-METALDET1</v>
      </c>
      <c r="AK3702">
        <f>IF(I3702="violation",COUNTIF($AJ$1:AJ3702,AJ3702),FALSE)</f>
        <v>3217</v>
      </c>
      <c r="AL3702">
        <f t="shared" si="577"/>
        <v>0</v>
      </c>
      <c r="AM3702">
        <f t="shared" si="578"/>
        <v>3</v>
      </c>
      <c r="AN3702" t="str">
        <f t="shared" si="579"/>
        <v>ALERT! 3 Violation founded @METALDET1</v>
      </c>
    </row>
    <row r="3703" spans="1:40">
      <c r="A3703" t="s">
        <v>120</v>
      </c>
      <c r="B3703" t="s">
        <v>121</v>
      </c>
      <c r="C3703" t="s">
        <v>1838</v>
      </c>
      <c r="D3703" t="s">
        <v>129</v>
      </c>
      <c r="E3703">
        <v>1</v>
      </c>
      <c r="G3703" t="s">
        <v>130</v>
      </c>
      <c r="I3703" t="s">
        <v>125</v>
      </c>
      <c r="Z3703" t="str">
        <f>IFERROR(MID(AA3703,FIND("-",H3703,1)+1,20),_xlfn.IFNA(VLOOKUP(F3703&amp;"-"&amp;AA3703,Ref_Kontak!$A:$E,4,FALSE),Ref_Kontak!$H$2))</f>
        <v>628999007703</v>
      </c>
      <c r="AA3703" t="str">
        <f t="shared" si="570"/>
        <v/>
      </c>
      <c r="AB3703" t="str">
        <f t="shared" si="571"/>
        <v/>
      </c>
      <c r="AC3703" t="str">
        <f t="shared" si="572"/>
        <v>628999007703</v>
      </c>
      <c r="AD3703" t="str">
        <f t="shared" si="573"/>
        <v>Halo+,+Visual+AI+5S+mendeteksi+Violation%3A+METALDET1-LINE+8</v>
      </c>
      <c r="AE3703" t="str">
        <f t="shared" si="574"/>
        <v>https://web.whatsapp.com/send/?phone=628999007703&amp;text=Halo+,+Visual+AI+5S+mendeteksi+Violation%3A+METALDET1-LINE+8&amp;type=phone_number&amp;app_absent=0</v>
      </c>
      <c r="AF3703" t="b">
        <f>IF(ISNA(VLOOKUP(D3703&amp;"-"&amp;AB3703, Ref_Kontak!$A:$E, 4, FALSE)), FALSE, TRUE)</f>
        <v>0</v>
      </c>
      <c r="AG3703" t="str">
        <f>_xlfn.IFNA(VLOOKUP(Z3703,Ref_Kontak!H:H,1,FALSE),"FALSE")</f>
        <v>628999007703</v>
      </c>
      <c r="AH3703" t="str">
        <f t="shared" si="575"/>
        <v>METALDET1-LINE 8</v>
      </c>
      <c r="AI3703">
        <f>IF(I3703="violation",COUNTIF($AH$1:AH3703,AH3703),0)</f>
        <v>1500</v>
      </c>
      <c r="AJ3703" t="str">
        <f t="shared" si="576"/>
        <v>violation-METALDET1</v>
      </c>
      <c r="AK3703">
        <f>IF(I3703="violation",COUNTIF($AJ$1:AJ3703,AJ3703),FALSE)</f>
        <v>3218</v>
      </c>
      <c r="AL3703">
        <f t="shared" si="577"/>
        <v>0</v>
      </c>
      <c r="AM3703">
        <f t="shared" si="578"/>
        <v>3</v>
      </c>
      <c r="AN3703" t="str">
        <f t="shared" si="579"/>
        <v>ALERT! 3 Violation founded @METALDET1</v>
      </c>
    </row>
    <row r="3704" spans="1:40">
      <c r="A3704" t="s">
        <v>120</v>
      </c>
      <c r="B3704" t="s">
        <v>121</v>
      </c>
      <c r="C3704" t="s">
        <v>1838</v>
      </c>
      <c r="D3704" t="s">
        <v>589</v>
      </c>
      <c r="E3704">
        <v>1</v>
      </c>
      <c r="G3704" t="s">
        <v>130</v>
      </c>
      <c r="I3704" t="s">
        <v>125</v>
      </c>
      <c r="Z3704" t="str">
        <f>IFERROR(MID(AA3704,FIND("-",H3704,1)+1,20),_xlfn.IFNA(VLOOKUP(F3704&amp;"-"&amp;AA3704,Ref_Kontak!$A:$E,4,FALSE),Ref_Kontak!$H$2))</f>
        <v>628999007703</v>
      </c>
      <c r="AA3704" t="str">
        <f t="shared" si="570"/>
        <v/>
      </c>
      <c r="AB3704" t="str">
        <f t="shared" si="571"/>
        <v/>
      </c>
      <c r="AC3704" t="str">
        <f t="shared" si="572"/>
        <v>628999007703</v>
      </c>
      <c r="AD3704" t="str">
        <f t="shared" si="573"/>
        <v>Halo+,+Visual+AI+5S+mendeteksi+Violation%3A+METALDET1-LINE+13</v>
      </c>
      <c r="AE3704" t="str">
        <f t="shared" si="574"/>
        <v>https://web.whatsapp.com/send/?phone=628999007703&amp;text=Halo+,+Visual+AI+5S+mendeteksi+Violation%3A+METALDET1-LINE+13&amp;type=phone_number&amp;app_absent=0</v>
      </c>
      <c r="AF3704" t="b">
        <f>IF(ISNA(VLOOKUP(D3704&amp;"-"&amp;AB3704, Ref_Kontak!$A:$E, 4, FALSE)), FALSE, TRUE)</f>
        <v>0</v>
      </c>
      <c r="AG3704" t="str">
        <f>_xlfn.IFNA(VLOOKUP(Z3704,Ref_Kontak!H:H,1,FALSE),"FALSE")</f>
        <v>628999007703</v>
      </c>
      <c r="AH3704" t="str">
        <f t="shared" si="575"/>
        <v>METALDET1-LINE 13</v>
      </c>
      <c r="AI3704">
        <f>IF(I3704="violation",COUNTIF($AH$1:AH3704,AH3704),0)</f>
        <v>1321</v>
      </c>
      <c r="AJ3704" t="str">
        <f t="shared" si="576"/>
        <v>violation-METALDET1</v>
      </c>
      <c r="AK3704">
        <f>IF(I3704="violation",COUNTIF($AJ$1:AJ3704,AJ3704),FALSE)</f>
        <v>3219</v>
      </c>
      <c r="AL3704">
        <f t="shared" si="577"/>
        <v>0</v>
      </c>
      <c r="AM3704">
        <f t="shared" si="578"/>
        <v>3</v>
      </c>
      <c r="AN3704" t="str">
        <f t="shared" si="579"/>
        <v>ALERT! 3 Violation founded @METALDET1</v>
      </c>
    </row>
    <row r="3705" spans="1:40">
      <c r="A3705" t="s">
        <v>120</v>
      </c>
      <c r="B3705" t="s">
        <v>121</v>
      </c>
      <c r="C3705" t="s">
        <v>1839</v>
      </c>
      <c r="D3705" t="s">
        <v>129</v>
      </c>
      <c r="E3705">
        <v>1</v>
      </c>
      <c r="G3705" t="s">
        <v>130</v>
      </c>
      <c r="I3705" t="s">
        <v>125</v>
      </c>
      <c r="Z3705" t="str">
        <f>IFERROR(MID(AA3705,FIND("-",H3705,1)+1,20),_xlfn.IFNA(VLOOKUP(F3705&amp;"-"&amp;AA3705,Ref_Kontak!$A:$E,4,FALSE),Ref_Kontak!$H$2))</f>
        <v>628999007703</v>
      </c>
      <c r="AA3705" t="str">
        <f t="shared" si="570"/>
        <v/>
      </c>
      <c r="AB3705" t="str">
        <f t="shared" si="571"/>
        <v/>
      </c>
      <c r="AC3705" t="str">
        <f t="shared" si="572"/>
        <v>628999007703</v>
      </c>
      <c r="AD3705" t="str">
        <f t="shared" si="573"/>
        <v>Halo+,+Visual+AI+5S+mendeteksi+Violation%3A+METALDET1-LINE+8</v>
      </c>
      <c r="AE3705" t="str">
        <f t="shared" si="574"/>
        <v>https://web.whatsapp.com/send/?phone=628999007703&amp;text=Halo+,+Visual+AI+5S+mendeteksi+Violation%3A+METALDET1-LINE+8&amp;type=phone_number&amp;app_absent=0</v>
      </c>
      <c r="AF3705" t="b">
        <f>IF(ISNA(VLOOKUP(D3705&amp;"-"&amp;AB3705, Ref_Kontak!$A:$E, 4, FALSE)), FALSE, TRUE)</f>
        <v>0</v>
      </c>
      <c r="AG3705" t="str">
        <f>_xlfn.IFNA(VLOOKUP(Z3705,Ref_Kontak!H:H,1,FALSE),"FALSE")</f>
        <v>628999007703</v>
      </c>
      <c r="AH3705" t="str">
        <f t="shared" si="575"/>
        <v>METALDET1-LINE 8</v>
      </c>
      <c r="AI3705">
        <f>IF(I3705="violation",COUNTIF($AH$1:AH3705,AH3705),0)</f>
        <v>1501</v>
      </c>
      <c r="AJ3705" t="str">
        <f t="shared" si="576"/>
        <v>violation-METALDET1</v>
      </c>
      <c r="AK3705">
        <f>IF(I3705="violation",COUNTIF($AJ$1:AJ3705,AJ3705),FALSE)</f>
        <v>3220</v>
      </c>
      <c r="AL3705">
        <f t="shared" si="577"/>
        <v>0</v>
      </c>
      <c r="AM3705">
        <f t="shared" si="578"/>
        <v>3</v>
      </c>
      <c r="AN3705" t="str">
        <f t="shared" si="579"/>
        <v>ALERT! 3 Violation founded @METALDET1</v>
      </c>
    </row>
    <row r="3706" spans="1:40">
      <c r="A3706" t="s">
        <v>120</v>
      </c>
      <c r="B3706" t="s">
        <v>121</v>
      </c>
      <c r="C3706" t="s">
        <v>1839</v>
      </c>
      <c r="D3706" t="s">
        <v>589</v>
      </c>
      <c r="E3706">
        <v>1</v>
      </c>
      <c r="G3706" t="s">
        <v>130</v>
      </c>
      <c r="I3706" t="s">
        <v>125</v>
      </c>
      <c r="Z3706" t="str">
        <f>IFERROR(MID(AA3706,FIND("-",H3706,1)+1,20),_xlfn.IFNA(VLOOKUP(F3706&amp;"-"&amp;AA3706,Ref_Kontak!$A:$E,4,FALSE),Ref_Kontak!$H$2))</f>
        <v>628999007703</v>
      </c>
      <c r="AA3706" t="str">
        <f t="shared" si="570"/>
        <v/>
      </c>
      <c r="AB3706" t="str">
        <f t="shared" si="571"/>
        <v/>
      </c>
      <c r="AC3706" t="str">
        <f t="shared" si="572"/>
        <v>628999007703</v>
      </c>
      <c r="AD3706" t="str">
        <f t="shared" si="573"/>
        <v>Halo+,+Visual+AI+5S+mendeteksi+Violation%3A+METALDET1-LINE+13</v>
      </c>
      <c r="AE3706" t="str">
        <f t="shared" si="574"/>
        <v>https://web.whatsapp.com/send/?phone=628999007703&amp;text=Halo+,+Visual+AI+5S+mendeteksi+Violation%3A+METALDET1-LINE+13&amp;type=phone_number&amp;app_absent=0</v>
      </c>
      <c r="AF3706" t="b">
        <f>IF(ISNA(VLOOKUP(D3706&amp;"-"&amp;AB3706, Ref_Kontak!$A:$E, 4, FALSE)), FALSE, TRUE)</f>
        <v>0</v>
      </c>
      <c r="AG3706" t="str">
        <f>_xlfn.IFNA(VLOOKUP(Z3706,Ref_Kontak!H:H,1,FALSE),"FALSE")</f>
        <v>628999007703</v>
      </c>
      <c r="AH3706" t="str">
        <f t="shared" si="575"/>
        <v>METALDET1-LINE 13</v>
      </c>
      <c r="AI3706">
        <f>IF(I3706="violation",COUNTIF($AH$1:AH3706,AH3706),0)</f>
        <v>1322</v>
      </c>
      <c r="AJ3706" t="str">
        <f t="shared" si="576"/>
        <v>violation-METALDET1</v>
      </c>
      <c r="AK3706">
        <f>IF(I3706="violation",COUNTIF($AJ$1:AJ3706,AJ3706),FALSE)</f>
        <v>3221</v>
      </c>
      <c r="AL3706">
        <f t="shared" si="577"/>
        <v>0</v>
      </c>
      <c r="AM3706">
        <f t="shared" si="578"/>
        <v>3</v>
      </c>
      <c r="AN3706" t="str">
        <f t="shared" si="579"/>
        <v>ALERT! 3 Violation founded @METALDET1</v>
      </c>
    </row>
    <row r="3707" spans="1:40">
      <c r="A3707" t="s">
        <v>120</v>
      </c>
      <c r="B3707" t="s">
        <v>121</v>
      </c>
      <c r="C3707" t="s">
        <v>1840</v>
      </c>
      <c r="D3707" t="s">
        <v>589</v>
      </c>
      <c r="E3707">
        <v>1</v>
      </c>
      <c r="G3707" t="s">
        <v>130</v>
      </c>
      <c r="I3707" t="s">
        <v>125</v>
      </c>
      <c r="Z3707" t="str">
        <f>IFERROR(MID(AA3707,FIND("-",H3707,1)+1,20),_xlfn.IFNA(VLOOKUP(F3707&amp;"-"&amp;AA3707,Ref_Kontak!$A:$E,4,FALSE),Ref_Kontak!$H$2))</f>
        <v>628999007703</v>
      </c>
      <c r="AA3707" t="str">
        <f t="shared" si="570"/>
        <v/>
      </c>
      <c r="AB3707" t="str">
        <f t="shared" si="571"/>
        <v/>
      </c>
      <c r="AC3707" t="str">
        <f t="shared" si="572"/>
        <v>628999007703</v>
      </c>
      <c r="AD3707" t="str">
        <f t="shared" si="573"/>
        <v>Halo+,+Visual+AI+5S+mendeteksi+Violation%3A+METALDET1-LINE+13</v>
      </c>
      <c r="AE3707" t="str">
        <f t="shared" si="574"/>
        <v>https://web.whatsapp.com/send/?phone=628999007703&amp;text=Halo+,+Visual+AI+5S+mendeteksi+Violation%3A+METALDET1-LINE+13&amp;type=phone_number&amp;app_absent=0</v>
      </c>
      <c r="AF3707" t="b">
        <f>IF(ISNA(VLOOKUP(D3707&amp;"-"&amp;AB3707, Ref_Kontak!$A:$E, 4, FALSE)), FALSE, TRUE)</f>
        <v>0</v>
      </c>
      <c r="AG3707" t="str">
        <f>_xlfn.IFNA(VLOOKUP(Z3707,Ref_Kontak!H:H,1,FALSE),"FALSE")</f>
        <v>628999007703</v>
      </c>
      <c r="AH3707" t="str">
        <f t="shared" si="575"/>
        <v>METALDET1-LINE 13</v>
      </c>
      <c r="AI3707">
        <f>IF(I3707="violation",COUNTIF($AH$1:AH3707,AH3707),0)</f>
        <v>1323</v>
      </c>
      <c r="AJ3707" t="str">
        <f t="shared" si="576"/>
        <v>violation-METALDET1</v>
      </c>
      <c r="AK3707">
        <f>IF(I3707="violation",COUNTIF($AJ$1:AJ3707,AJ3707),FALSE)</f>
        <v>3222</v>
      </c>
      <c r="AL3707">
        <f t="shared" si="577"/>
        <v>0</v>
      </c>
      <c r="AM3707">
        <f t="shared" si="578"/>
        <v>3</v>
      </c>
      <c r="AN3707" t="str">
        <f t="shared" si="579"/>
        <v>ALERT! 3 Violation founded @METALDET1</v>
      </c>
    </row>
    <row r="3708" spans="1:40">
      <c r="A3708" t="s">
        <v>120</v>
      </c>
      <c r="B3708" t="s">
        <v>121</v>
      </c>
      <c r="C3708" t="s">
        <v>1840</v>
      </c>
      <c r="D3708" t="s">
        <v>129</v>
      </c>
      <c r="E3708">
        <v>1</v>
      </c>
      <c r="G3708" t="s">
        <v>130</v>
      </c>
      <c r="I3708" t="s">
        <v>125</v>
      </c>
      <c r="Z3708" t="str">
        <f>IFERROR(MID(AA3708,FIND("-",H3708,1)+1,20),_xlfn.IFNA(VLOOKUP(F3708&amp;"-"&amp;AA3708,Ref_Kontak!$A:$E,4,FALSE),Ref_Kontak!$H$2))</f>
        <v>628999007703</v>
      </c>
      <c r="AA3708" t="str">
        <f t="shared" si="570"/>
        <v/>
      </c>
      <c r="AB3708" t="str">
        <f t="shared" si="571"/>
        <v/>
      </c>
      <c r="AC3708" t="str">
        <f t="shared" si="572"/>
        <v>628999007703</v>
      </c>
      <c r="AD3708" t="str">
        <f t="shared" si="573"/>
        <v>Halo+,+Visual+AI+5S+mendeteksi+Violation%3A+METALDET1-LINE+8</v>
      </c>
      <c r="AE3708" t="str">
        <f t="shared" si="574"/>
        <v>https://web.whatsapp.com/send/?phone=628999007703&amp;text=Halo+,+Visual+AI+5S+mendeteksi+Violation%3A+METALDET1-LINE+8&amp;type=phone_number&amp;app_absent=0</v>
      </c>
      <c r="AF3708" t="b">
        <f>IF(ISNA(VLOOKUP(D3708&amp;"-"&amp;AB3708, Ref_Kontak!$A:$E, 4, FALSE)), FALSE, TRUE)</f>
        <v>0</v>
      </c>
      <c r="AG3708" t="str">
        <f>_xlfn.IFNA(VLOOKUP(Z3708,Ref_Kontak!H:H,1,FALSE),"FALSE")</f>
        <v>628999007703</v>
      </c>
      <c r="AH3708" t="str">
        <f t="shared" si="575"/>
        <v>METALDET1-LINE 8</v>
      </c>
      <c r="AI3708">
        <f>IF(I3708="violation",COUNTIF($AH$1:AH3708,AH3708),0)</f>
        <v>1502</v>
      </c>
      <c r="AJ3708" t="str">
        <f t="shared" si="576"/>
        <v>violation-METALDET1</v>
      </c>
      <c r="AK3708">
        <f>IF(I3708="violation",COUNTIF($AJ$1:AJ3708,AJ3708),FALSE)</f>
        <v>3223</v>
      </c>
      <c r="AL3708">
        <f t="shared" si="577"/>
        <v>0</v>
      </c>
      <c r="AM3708">
        <f t="shared" si="578"/>
        <v>3</v>
      </c>
      <c r="AN3708" t="str">
        <f t="shared" si="579"/>
        <v>ALERT! 3 Violation founded @METALDET1</v>
      </c>
    </row>
    <row r="3709" spans="1:40">
      <c r="A3709" t="s">
        <v>120</v>
      </c>
      <c r="B3709" t="s">
        <v>121</v>
      </c>
      <c r="C3709" t="s">
        <v>1840</v>
      </c>
      <c r="D3709" t="s">
        <v>589</v>
      </c>
      <c r="E3709">
        <v>1</v>
      </c>
      <c r="G3709" t="s">
        <v>130</v>
      </c>
      <c r="I3709" t="s">
        <v>125</v>
      </c>
      <c r="Z3709" t="str">
        <f>IFERROR(MID(AA3709,FIND("-",H3709,1)+1,20),_xlfn.IFNA(VLOOKUP(F3709&amp;"-"&amp;AA3709,Ref_Kontak!$A:$E,4,FALSE),Ref_Kontak!$H$2))</f>
        <v>628999007703</v>
      </c>
      <c r="AA3709" t="str">
        <f t="shared" si="570"/>
        <v/>
      </c>
      <c r="AB3709" t="str">
        <f t="shared" si="571"/>
        <v/>
      </c>
      <c r="AC3709" t="str">
        <f t="shared" si="572"/>
        <v>628999007703</v>
      </c>
      <c r="AD3709" t="str">
        <f t="shared" si="573"/>
        <v>Halo+,+Visual+AI+5S+mendeteksi+Violation%3A+METALDET1-LINE+13</v>
      </c>
      <c r="AE3709" t="str">
        <f t="shared" si="574"/>
        <v>https://web.whatsapp.com/send/?phone=628999007703&amp;text=Halo+,+Visual+AI+5S+mendeteksi+Violation%3A+METALDET1-LINE+13&amp;type=phone_number&amp;app_absent=0</v>
      </c>
      <c r="AF3709" t="b">
        <f>IF(ISNA(VLOOKUP(D3709&amp;"-"&amp;AB3709, Ref_Kontak!$A:$E, 4, FALSE)), FALSE, TRUE)</f>
        <v>0</v>
      </c>
      <c r="AG3709" t="str">
        <f>_xlfn.IFNA(VLOOKUP(Z3709,Ref_Kontak!H:H,1,FALSE),"FALSE")</f>
        <v>628999007703</v>
      </c>
      <c r="AH3709" t="str">
        <f t="shared" si="575"/>
        <v>METALDET1-LINE 13</v>
      </c>
      <c r="AI3709">
        <f>IF(I3709="violation",COUNTIF($AH$1:AH3709,AH3709),0)</f>
        <v>1324</v>
      </c>
      <c r="AJ3709" t="str">
        <f t="shared" si="576"/>
        <v>violation-METALDET1</v>
      </c>
      <c r="AK3709">
        <f>IF(I3709="violation",COUNTIF($AJ$1:AJ3709,AJ3709),FALSE)</f>
        <v>3224</v>
      </c>
      <c r="AL3709">
        <f t="shared" si="577"/>
        <v>0</v>
      </c>
      <c r="AM3709">
        <f t="shared" si="578"/>
        <v>3</v>
      </c>
      <c r="AN3709" t="str">
        <f t="shared" si="579"/>
        <v>ALERT! 3 Violation founded @METALDET1</v>
      </c>
    </row>
    <row r="3710" spans="1:40">
      <c r="A3710" t="s">
        <v>120</v>
      </c>
      <c r="B3710" t="s">
        <v>121</v>
      </c>
      <c r="C3710" t="s">
        <v>1841</v>
      </c>
      <c r="D3710" t="s">
        <v>129</v>
      </c>
      <c r="E3710">
        <v>1</v>
      </c>
      <c r="G3710" t="s">
        <v>130</v>
      </c>
      <c r="I3710" t="s">
        <v>125</v>
      </c>
      <c r="Z3710" t="str">
        <f>IFERROR(MID(AA3710,FIND("-",H3710,1)+1,20),_xlfn.IFNA(VLOOKUP(F3710&amp;"-"&amp;AA3710,Ref_Kontak!$A:$E,4,FALSE),Ref_Kontak!$H$2))</f>
        <v>628999007703</v>
      </c>
      <c r="AA3710" t="str">
        <f t="shared" si="570"/>
        <v/>
      </c>
      <c r="AB3710" t="str">
        <f t="shared" si="571"/>
        <v/>
      </c>
      <c r="AC3710" t="str">
        <f t="shared" si="572"/>
        <v>628999007703</v>
      </c>
      <c r="AD3710" t="str">
        <f t="shared" si="573"/>
        <v>Halo+,+Visual+AI+5S+mendeteksi+Violation%3A+METALDET1-LINE+8</v>
      </c>
      <c r="AE3710" t="str">
        <f t="shared" si="574"/>
        <v>https://web.whatsapp.com/send/?phone=628999007703&amp;text=Halo+,+Visual+AI+5S+mendeteksi+Violation%3A+METALDET1-LINE+8&amp;type=phone_number&amp;app_absent=0</v>
      </c>
      <c r="AF3710" t="b">
        <f>IF(ISNA(VLOOKUP(D3710&amp;"-"&amp;AB3710, Ref_Kontak!$A:$E, 4, FALSE)), FALSE, TRUE)</f>
        <v>0</v>
      </c>
      <c r="AG3710" t="str">
        <f>_xlfn.IFNA(VLOOKUP(Z3710,Ref_Kontak!H:H,1,FALSE),"FALSE")</f>
        <v>628999007703</v>
      </c>
      <c r="AH3710" t="str">
        <f t="shared" si="575"/>
        <v>METALDET1-LINE 8</v>
      </c>
      <c r="AI3710">
        <f>IF(I3710="violation",COUNTIF($AH$1:AH3710,AH3710),0)</f>
        <v>1503</v>
      </c>
      <c r="AJ3710" t="str">
        <f t="shared" si="576"/>
        <v>violation-METALDET1</v>
      </c>
      <c r="AK3710">
        <f>IF(I3710="violation",COUNTIF($AJ$1:AJ3710,AJ3710),FALSE)</f>
        <v>3225</v>
      </c>
      <c r="AL3710">
        <f t="shared" si="577"/>
        <v>0</v>
      </c>
      <c r="AM3710">
        <f t="shared" si="578"/>
        <v>3</v>
      </c>
      <c r="AN3710" t="str">
        <f t="shared" si="579"/>
        <v>ALERT! 3 Violation founded @METALDET1</v>
      </c>
    </row>
    <row r="3711" spans="1:40">
      <c r="A3711" t="s">
        <v>120</v>
      </c>
      <c r="B3711" t="s">
        <v>121</v>
      </c>
      <c r="C3711" t="s">
        <v>1842</v>
      </c>
      <c r="D3711" t="s">
        <v>589</v>
      </c>
      <c r="E3711">
        <v>1</v>
      </c>
      <c r="G3711" t="s">
        <v>130</v>
      </c>
      <c r="I3711" t="s">
        <v>125</v>
      </c>
      <c r="Z3711" t="str">
        <f>IFERROR(MID(AA3711,FIND("-",H3711,1)+1,20),_xlfn.IFNA(VLOOKUP(F3711&amp;"-"&amp;AA3711,Ref_Kontak!$A:$E,4,FALSE),Ref_Kontak!$H$2))</f>
        <v>628999007703</v>
      </c>
      <c r="AA3711" t="str">
        <f t="shared" si="570"/>
        <v/>
      </c>
      <c r="AB3711" t="str">
        <f t="shared" si="571"/>
        <v/>
      </c>
      <c r="AC3711" t="str">
        <f t="shared" si="572"/>
        <v>628999007703</v>
      </c>
      <c r="AD3711" t="str">
        <f t="shared" si="573"/>
        <v>Halo+,+Visual+AI+5S+mendeteksi+Violation%3A+METALDET1-LINE+13</v>
      </c>
      <c r="AE3711" t="str">
        <f t="shared" si="574"/>
        <v>https://web.whatsapp.com/send/?phone=628999007703&amp;text=Halo+,+Visual+AI+5S+mendeteksi+Violation%3A+METALDET1-LINE+13&amp;type=phone_number&amp;app_absent=0</v>
      </c>
      <c r="AF3711" t="b">
        <f>IF(ISNA(VLOOKUP(D3711&amp;"-"&amp;AB3711, Ref_Kontak!$A:$E, 4, FALSE)), FALSE, TRUE)</f>
        <v>0</v>
      </c>
      <c r="AG3711" t="str">
        <f>_xlfn.IFNA(VLOOKUP(Z3711,Ref_Kontak!H:H,1,FALSE),"FALSE")</f>
        <v>628999007703</v>
      </c>
      <c r="AH3711" t="str">
        <f t="shared" si="575"/>
        <v>METALDET1-LINE 13</v>
      </c>
      <c r="AI3711">
        <f>IF(I3711="violation",COUNTIF($AH$1:AH3711,AH3711),0)</f>
        <v>1325</v>
      </c>
      <c r="AJ3711" t="str">
        <f t="shared" si="576"/>
        <v>violation-METALDET1</v>
      </c>
      <c r="AK3711">
        <f>IF(I3711="violation",COUNTIF($AJ$1:AJ3711,AJ3711),FALSE)</f>
        <v>3226</v>
      </c>
      <c r="AL3711">
        <f t="shared" si="577"/>
        <v>0</v>
      </c>
      <c r="AM3711">
        <f t="shared" si="578"/>
        <v>3</v>
      </c>
      <c r="AN3711" t="str">
        <f t="shared" si="579"/>
        <v>ALERT! 3 Violation founded @METALDET1</v>
      </c>
    </row>
    <row r="3712" spans="1:40">
      <c r="A3712" t="s">
        <v>120</v>
      </c>
      <c r="B3712" t="s">
        <v>121</v>
      </c>
      <c r="C3712" t="s">
        <v>1842</v>
      </c>
      <c r="D3712" t="s">
        <v>129</v>
      </c>
      <c r="E3712">
        <v>1</v>
      </c>
      <c r="G3712" t="s">
        <v>130</v>
      </c>
      <c r="I3712" t="s">
        <v>125</v>
      </c>
      <c r="Z3712" t="str">
        <f>IFERROR(MID(AA3712,FIND("-",H3712,1)+1,20),_xlfn.IFNA(VLOOKUP(F3712&amp;"-"&amp;AA3712,Ref_Kontak!$A:$E,4,FALSE),Ref_Kontak!$H$2))</f>
        <v>628999007703</v>
      </c>
      <c r="AA3712" t="str">
        <f t="shared" si="570"/>
        <v/>
      </c>
      <c r="AB3712" t="str">
        <f t="shared" si="571"/>
        <v/>
      </c>
      <c r="AC3712" t="str">
        <f t="shared" si="572"/>
        <v>628999007703</v>
      </c>
      <c r="AD3712" t="str">
        <f t="shared" si="573"/>
        <v>Halo+,+Visual+AI+5S+mendeteksi+Violation%3A+METALDET1-LINE+8</v>
      </c>
      <c r="AE3712" t="str">
        <f t="shared" si="574"/>
        <v>https://web.whatsapp.com/send/?phone=628999007703&amp;text=Halo+,+Visual+AI+5S+mendeteksi+Violation%3A+METALDET1-LINE+8&amp;type=phone_number&amp;app_absent=0</v>
      </c>
      <c r="AF3712" t="b">
        <f>IF(ISNA(VLOOKUP(D3712&amp;"-"&amp;AB3712, Ref_Kontak!$A:$E, 4, FALSE)), FALSE, TRUE)</f>
        <v>0</v>
      </c>
      <c r="AG3712" t="str">
        <f>_xlfn.IFNA(VLOOKUP(Z3712,Ref_Kontak!H:H,1,FALSE),"FALSE")</f>
        <v>628999007703</v>
      </c>
      <c r="AH3712" t="str">
        <f t="shared" si="575"/>
        <v>METALDET1-LINE 8</v>
      </c>
      <c r="AI3712">
        <f>IF(I3712="violation",COUNTIF($AH$1:AH3712,AH3712),0)</f>
        <v>1504</v>
      </c>
      <c r="AJ3712" t="str">
        <f t="shared" si="576"/>
        <v>violation-METALDET1</v>
      </c>
      <c r="AK3712">
        <f>IF(I3712="violation",COUNTIF($AJ$1:AJ3712,AJ3712),FALSE)</f>
        <v>3227</v>
      </c>
      <c r="AL3712">
        <f t="shared" si="577"/>
        <v>0</v>
      </c>
      <c r="AM3712">
        <f t="shared" si="578"/>
        <v>3</v>
      </c>
      <c r="AN3712" t="str">
        <f t="shared" si="579"/>
        <v>ALERT! 3 Violation founded @METALDET1</v>
      </c>
    </row>
    <row r="3713" spans="1:40">
      <c r="A3713" t="s">
        <v>120</v>
      </c>
      <c r="B3713" t="s">
        <v>121</v>
      </c>
      <c r="C3713" t="s">
        <v>1842</v>
      </c>
      <c r="D3713" t="s">
        <v>589</v>
      </c>
      <c r="E3713">
        <v>1</v>
      </c>
      <c r="G3713" t="s">
        <v>130</v>
      </c>
      <c r="I3713" t="s">
        <v>125</v>
      </c>
      <c r="Z3713" t="str">
        <f>IFERROR(MID(AA3713,FIND("-",H3713,1)+1,20),_xlfn.IFNA(VLOOKUP(F3713&amp;"-"&amp;AA3713,Ref_Kontak!$A:$E,4,FALSE),Ref_Kontak!$H$2))</f>
        <v>628999007703</v>
      </c>
      <c r="AA3713" t="str">
        <f t="shared" si="570"/>
        <v/>
      </c>
      <c r="AB3713" t="str">
        <f t="shared" si="571"/>
        <v/>
      </c>
      <c r="AC3713" t="str">
        <f t="shared" si="572"/>
        <v>628999007703</v>
      </c>
      <c r="AD3713" t="str">
        <f t="shared" si="573"/>
        <v>Halo+,+Visual+AI+5S+mendeteksi+Violation%3A+METALDET1-LINE+13</v>
      </c>
      <c r="AE3713" t="str">
        <f t="shared" si="574"/>
        <v>https://web.whatsapp.com/send/?phone=628999007703&amp;text=Halo+,+Visual+AI+5S+mendeteksi+Violation%3A+METALDET1-LINE+13&amp;type=phone_number&amp;app_absent=0</v>
      </c>
      <c r="AF3713" t="b">
        <f>IF(ISNA(VLOOKUP(D3713&amp;"-"&amp;AB3713, Ref_Kontak!$A:$E, 4, FALSE)), FALSE, TRUE)</f>
        <v>0</v>
      </c>
      <c r="AG3713" t="str">
        <f>_xlfn.IFNA(VLOOKUP(Z3713,Ref_Kontak!H:H,1,FALSE),"FALSE")</f>
        <v>628999007703</v>
      </c>
      <c r="AH3713" t="str">
        <f t="shared" si="575"/>
        <v>METALDET1-LINE 13</v>
      </c>
      <c r="AI3713">
        <f>IF(I3713="violation",COUNTIF($AH$1:AH3713,AH3713),0)</f>
        <v>1326</v>
      </c>
      <c r="AJ3713" t="str">
        <f t="shared" si="576"/>
        <v>violation-METALDET1</v>
      </c>
      <c r="AK3713">
        <f>IF(I3713="violation",COUNTIF($AJ$1:AJ3713,AJ3713),FALSE)</f>
        <v>3228</v>
      </c>
      <c r="AL3713">
        <f t="shared" si="577"/>
        <v>0</v>
      </c>
      <c r="AM3713">
        <f t="shared" si="578"/>
        <v>3</v>
      </c>
      <c r="AN3713" t="str">
        <f t="shared" si="579"/>
        <v>ALERT! 3 Violation founded @METALDET1</v>
      </c>
    </row>
    <row r="3714" spans="1:40">
      <c r="A3714" t="s">
        <v>120</v>
      </c>
      <c r="B3714" t="s">
        <v>121</v>
      </c>
      <c r="C3714" t="s">
        <v>1843</v>
      </c>
      <c r="D3714" t="s">
        <v>129</v>
      </c>
      <c r="E3714">
        <v>1</v>
      </c>
      <c r="G3714" t="s">
        <v>130</v>
      </c>
      <c r="I3714" t="s">
        <v>125</v>
      </c>
      <c r="Z3714" t="str">
        <f>IFERROR(MID(AA3714,FIND("-",H3714,1)+1,20),_xlfn.IFNA(VLOOKUP(F3714&amp;"-"&amp;AA3714,Ref_Kontak!$A:$E,4,FALSE),Ref_Kontak!$H$2))</f>
        <v>628999007703</v>
      </c>
      <c r="AA3714" t="str">
        <f t="shared" ref="AA3714:AA3777" si="580">CLEAN(SUBSTITUTE(H3714," ",""))</f>
        <v/>
      </c>
      <c r="AB3714" t="str">
        <f t="shared" ref="AB3714:AB3777" si="581">IFERROR(LEFT(AA3714,FIND("-",H3714,1)-1),CLEAN(SUBSTITUTE(SUBSTITUTE(H3714," ",""),"-","")))</f>
        <v/>
      </c>
      <c r="AC3714" t="str">
        <f t="shared" ref="AC3714:AC3777" si="582">IF(LEFT(Z3714,1)="0","62"&amp; MID(Z3714,2,999),Z3714)</f>
        <v>628999007703</v>
      </c>
      <c r="AD3714" t="str">
        <f t="shared" ref="AD3714:AD3777" si="583">"Halo+"&amp;AB3714&amp;","&amp;"+Visual+AI+5S+mendeteksi+Violation%3A+"&amp;SUBSTITUTE(AH3714," ","+")</f>
        <v>Halo+,+Visual+AI+5S+mendeteksi+Violation%3A+METALDET1-LINE+8</v>
      </c>
      <c r="AE3714" t="str">
        <f t="shared" ref="AE3714:AE3777" si="584">"https://web.whatsapp.com/send/?phone="&amp;AC3714&amp;"&amp;text="&amp;AD3714&amp;"&amp;type=phone_number&amp;app_absent=0"</f>
        <v>https://web.whatsapp.com/send/?phone=628999007703&amp;text=Halo+,+Visual+AI+5S+mendeteksi+Violation%3A+METALDET1-LINE+8&amp;type=phone_number&amp;app_absent=0</v>
      </c>
      <c r="AF3714" t="b">
        <f>IF(ISNA(VLOOKUP(D3714&amp;"-"&amp;AB3714, Ref_Kontak!$A:$E, 4, FALSE)), FALSE, TRUE)</f>
        <v>0</v>
      </c>
      <c r="AG3714" t="str">
        <f>_xlfn.IFNA(VLOOKUP(Z3714,Ref_Kontak!H:H,1,FALSE),"FALSE")</f>
        <v>628999007703</v>
      </c>
      <c r="AH3714" t="str">
        <f t="shared" ref="AH3714:AH3777" si="585">G3714&amp;"-"&amp;D3714</f>
        <v>METALDET1-LINE 8</v>
      </c>
      <c r="AI3714">
        <f>IF(I3714="violation",COUNTIF($AH$1:AH3714,AH3714),0)</f>
        <v>1505</v>
      </c>
      <c r="AJ3714" t="str">
        <f t="shared" si="576"/>
        <v>violation-METALDET1</v>
      </c>
      <c r="AK3714">
        <f>IF(I3714="violation",COUNTIF($AJ$1:AJ3714,AJ3714),FALSE)</f>
        <v>3229</v>
      </c>
      <c r="AL3714">
        <f t="shared" si="577"/>
        <v>0</v>
      </c>
      <c r="AM3714">
        <f t="shared" si="578"/>
        <v>3</v>
      </c>
      <c r="AN3714" t="str">
        <f t="shared" si="579"/>
        <v>ALERT! 3 Violation founded @METALDET1</v>
      </c>
    </row>
    <row r="3715" spans="1:40">
      <c r="A3715" t="s">
        <v>120</v>
      </c>
      <c r="B3715" t="s">
        <v>121</v>
      </c>
      <c r="C3715" t="s">
        <v>1843</v>
      </c>
      <c r="D3715" t="s">
        <v>589</v>
      </c>
      <c r="E3715">
        <v>1</v>
      </c>
      <c r="G3715" t="s">
        <v>130</v>
      </c>
      <c r="I3715" t="s">
        <v>125</v>
      </c>
      <c r="Z3715" t="str">
        <f>IFERROR(MID(AA3715,FIND("-",H3715,1)+1,20),_xlfn.IFNA(VLOOKUP(F3715&amp;"-"&amp;AA3715,Ref_Kontak!$A:$E,4,FALSE),Ref_Kontak!$H$2))</f>
        <v>628999007703</v>
      </c>
      <c r="AA3715" t="str">
        <f t="shared" si="580"/>
        <v/>
      </c>
      <c r="AB3715" t="str">
        <f t="shared" si="581"/>
        <v/>
      </c>
      <c r="AC3715" t="str">
        <f t="shared" si="582"/>
        <v>628999007703</v>
      </c>
      <c r="AD3715" t="str">
        <f t="shared" si="583"/>
        <v>Halo+,+Visual+AI+5S+mendeteksi+Violation%3A+METALDET1-LINE+13</v>
      </c>
      <c r="AE3715" t="str">
        <f t="shared" si="584"/>
        <v>https://web.whatsapp.com/send/?phone=628999007703&amp;text=Halo+,+Visual+AI+5S+mendeteksi+Violation%3A+METALDET1-LINE+13&amp;type=phone_number&amp;app_absent=0</v>
      </c>
      <c r="AF3715" t="b">
        <f>IF(ISNA(VLOOKUP(D3715&amp;"-"&amp;AB3715, Ref_Kontak!$A:$E, 4, FALSE)), FALSE, TRUE)</f>
        <v>0</v>
      </c>
      <c r="AG3715" t="str">
        <f>_xlfn.IFNA(VLOOKUP(Z3715,Ref_Kontak!H:H,1,FALSE),"FALSE")</f>
        <v>628999007703</v>
      </c>
      <c r="AH3715" t="str">
        <f t="shared" si="585"/>
        <v>METALDET1-LINE 13</v>
      </c>
      <c r="AI3715">
        <f>IF(I3715="violation",COUNTIF($AH$1:AH3715,AH3715),0)</f>
        <v>1327</v>
      </c>
      <c r="AJ3715" t="str">
        <f t="shared" ref="AJ3715:AJ3778" si="586">I3715&amp;"-"&amp;G3715</f>
        <v>violation-METALDET1</v>
      </c>
      <c r="AK3715">
        <f>IF(I3715="violation",COUNTIF($AJ$1:AJ3715,AJ3715),FALSE)</f>
        <v>3230</v>
      </c>
      <c r="AL3715">
        <f t="shared" ref="AL3715:AL3778" si="587">IF(AI3715=1,1,0)</f>
        <v>0</v>
      </c>
      <c r="AM3715">
        <f t="shared" ref="AM3715:AM3778" si="588">SUMIF($AJ$2:$AJ$5516,AJ3715,$AL$2:$AL$5516)</f>
        <v>3</v>
      </c>
      <c r="AN3715" t="str">
        <f t="shared" ref="AN3715:AN3778" si="589">"ALERT! " &amp;AM3715&amp; " Violation founded @"&amp;G3715</f>
        <v>ALERT! 3 Violation founded @METALDET1</v>
      </c>
    </row>
    <row r="3716" spans="1:40">
      <c r="A3716" t="s">
        <v>120</v>
      </c>
      <c r="B3716" t="s">
        <v>121</v>
      </c>
      <c r="C3716" t="s">
        <v>1844</v>
      </c>
      <c r="D3716" t="s">
        <v>589</v>
      </c>
      <c r="E3716">
        <v>1</v>
      </c>
      <c r="G3716" t="s">
        <v>130</v>
      </c>
      <c r="I3716" t="s">
        <v>125</v>
      </c>
      <c r="Z3716" t="str">
        <f>IFERROR(MID(AA3716,FIND("-",H3716,1)+1,20),_xlfn.IFNA(VLOOKUP(F3716&amp;"-"&amp;AA3716,Ref_Kontak!$A:$E,4,FALSE),Ref_Kontak!$H$2))</f>
        <v>628999007703</v>
      </c>
      <c r="AA3716" t="str">
        <f t="shared" si="580"/>
        <v/>
      </c>
      <c r="AB3716" t="str">
        <f t="shared" si="581"/>
        <v/>
      </c>
      <c r="AC3716" t="str">
        <f t="shared" si="582"/>
        <v>628999007703</v>
      </c>
      <c r="AD3716" t="str">
        <f t="shared" si="583"/>
        <v>Halo+,+Visual+AI+5S+mendeteksi+Violation%3A+METALDET1-LINE+13</v>
      </c>
      <c r="AE3716" t="str">
        <f t="shared" si="584"/>
        <v>https://web.whatsapp.com/send/?phone=628999007703&amp;text=Halo+,+Visual+AI+5S+mendeteksi+Violation%3A+METALDET1-LINE+13&amp;type=phone_number&amp;app_absent=0</v>
      </c>
      <c r="AF3716" t="b">
        <f>IF(ISNA(VLOOKUP(D3716&amp;"-"&amp;AB3716, Ref_Kontak!$A:$E, 4, FALSE)), FALSE, TRUE)</f>
        <v>0</v>
      </c>
      <c r="AG3716" t="str">
        <f>_xlfn.IFNA(VLOOKUP(Z3716,Ref_Kontak!H:H,1,FALSE),"FALSE")</f>
        <v>628999007703</v>
      </c>
      <c r="AH3716" t="str">
        <f t="shared" si="585"/>
        <v>METALDET1-LINE 13</v>
      </c>
      <c r="AI3716">
        <f>IF(I3716="violation",COUNTIF($AH$1:AH3716,AH3716),0)</f>
        <v>1328</v>
      </c>
      <c r="AJ3716" t="str">
        <f t="shared" si="586"/>
        <v>violation-METALDET1</v>
      </c>
      <c r="AK3716">
        <f>IF(I3716="violation",COUNTIF($AJ$1:AJ3716,AJ3716),FALSE)</f>
        <v>3231</v>
      </c>
      <c r="AL3716">
        <f t="shared" si="587"/>
        <v>0</v>
      </c>
      <c r="AM3716">
        <f t="shared" si="588"/>
        <v>3</v>
      </c>
      <c r="AN3716" t="str">
        <f t="shared" si="589"/>
        <v>ALERT! 3 Violation founded @METALDET1</v>
      </c>
    </row>
    <row r="3717" spans="1:40">
      <c r="A3717" t="s">
        <v>120</v>
      </c>
      <c r="B3717" t="s">
        <v>121</v>
      </c>
      <c r="C3717" t="s">
        <v>1844</v>
      </c>
      <c r="D3717" t="s">
        <v>129</v>
      </c>
      <c r="E3717">
        <v>1</v>
      </c>
      <c r="G3717" t="s">
        <v>130</v>
      </c>
      <c r="I3717" t="s">
        <v>125</v>
      </c>
      <c r="Z3717" t="str">
        <f>IFERROR(MID(AA3717,FIND("-",H3717,1)+1,20),_xlfn.IFNA(VLOOKUP(F3717&amp;"-"&amp;AA3717,Ref_Kontak!$A:$E,4,FALSE),Ref_Kontak!$H$2))</f>
        <v>628999007703</v>
      </c>
      <c r="AA3717" t="str">
        <f t="shared" si="580"/>
        <v/>
      </c>
      <c r="AB3717" t="str">
        <f t="shared" si="581"/>
        <v/>
      </c>
      <c r="AC3717" t="str">
        <f t="shared" si="582"/>
        <v>628999007703</v>
      </c>
      <c r="AD3717" t="str">
        <f t="shared" si="583"/>
        <v>Halo+,+Visual+AI+5S+mendeteksi+Violation%3A+METALDET1-LINE+8</v>
      </c>
      <c r="AE3717" t="str">
        <f t="shared" si="584"/>
        <v>https://web.whatsapp.com/send/?phone=628999007703&amp;text=Halo+,+Visual+AI+5S+mendeteksi+Violation%3A+METALDET1-LINE+8&amp;type=phone_number&amp;app_absent=0</v>
      </c>
      <c r="AF3717" t="b">
        <f>IF(ISNA(VLOOKUP(D3717&amp;"-"&amp;AB3717, Ref_Kontak!$A:$E, 4, FALSE)), FALSE, TRUE)</f>
        <v>0</v>
      </c>
      <c r="AG3717" t="str">
        <f>_xlfn.IFNA(VLOOKUP(Z3717,Ref_Kontak!H:H,1,FALSE),"FALSE")</f>
        <v>628999007703</v>
      </c>
      <c r="AH3717" t="str">
        <f t="shared" si="585"/>
        <v>METALDET1-LINE 8</v>
      </c>
      <c r="AI3717">
        <f>IF(I3717="violation",COUNTIF($AH$1:AH3717,AH3717),0)</f>
        <v>1506</v>
      </c>
      <c r="AJ3717" t="str">
        <f t="shared" si="586"/>
        <v>violation-METALDET1</v>
      </c>
      <c r="AK3717">
        <f>IF(I3717="violation",COUNTIF($AJ$1:AJ3717,AJ3717),FALSE)</f>
        <v>3232</v>
      </c>
      <c r="AL3717">
        <f t="shared" si="587"/>
        <v>0</v>
      </c>
      <c r="AM3717">
        <f t="shared" si="588"/>
        <v>3</v>
      </c>
      <c r="AN3717" t="str">
        <f t="shared" si="589"/>
        <v>ALERT! 3 Violation founded @METALDET1</v>
      </c>
    </row>
    <row r="3718" spans="1:40">
      <c r="A3718" t="s">
        <v>120</v>
      </c>
      <c r="B3718" t="s">
        <v>121</v>
      </c>
      <c r="C3718" t="s">
        <v>1844</v>
      </c>
      <c r="D3718" t="s">
        <v>589</v>
      </c>
      <c r="E3718">
        <v>1</v>
      </c>
      <c r="G3718" t="s">
        <v>130</v>
      </c>
      <c r="I3718" t="s">
        <v>125</v>
      </c>
      <c r="Z3718" t="str">
        <f>IFERROR(MID(AA3718,FIND("-",H3718,1)+1,20),_xlfn.IFNA(VLOOKUP(F3718&amp;"-"&amp;AA3718,Ref_Kontak!$A:$E,4,FALSE),Ref_Kontak!$H$2))</f>
        <v>628999007703</v>
      </c>
      <c r="AA3718" t="str">
        <f t="shared" si="580"/>
        <v/>
      </c>
      <c r="AB3718" t="str">
        <f t="shared" si="581"/>
        <v/>
      </c>
      <c r="AC3718" t="str">
        <f t="shared" si="582"/>
        <v>628999007703</v>
      </c>
      <c r="AD3718" t="str">
        <f t="shared" si="583"/>
        <v>Halo+,+Visual+AI+5S+mendeteksi+Violation%3A+METALDET1-LINE+13</v>
      </c>
      <c r="AE3718" t="str">
        <f t="shared" si="584"/>
        <v>https://web.whatsapp.com/send/?phone=628999007703&amp;text=Halo+,+Visual+AI+5S+mendeteksi+Violation%3A+METALDET1-LINE+13&amp;type=phone_number&amp;app_absent=0</v>
      </c>
      <c r="AF3718" t="b">
        <f>IF(ISNA(VLOOKUP(D3718&amp;"-"&amp;AB3718, Ref_Kontak!$A:$E, 4, FALSE)), FALSE, TRUE)</f>
        <v>0</v>
      </c>
      <c r="AG3718" t="str">
        <f>_xlfn.IFNA(VLOOKUP(Z3718,Ref_Kontak!H:H,1,FALSE),"FALSE")</f>
        <v>628999007703</v>
      </c>
      <c r="AH3718" t="str">
        <f t="shared" si="585"/>
        <v>METALDET1-LINE 13</v>
      </c>
      <c r="AI3718">
        <f>IF(I3718="violation",COUNTIF($AH$1:AH3718,AH3718),0)</f>
        <v>1329</v>
      </c>
      <c r="AJ3718" t="str">
        <f t="shared" si="586"/>
        <v>violation-METALDET1</v>
      </c>
      <c r="AK3718">
        <f>IF(I3718="violation",COUNTIF($AJ$1:AJ3718,AJ3718),FALSE)</f>
        <v>3233</v>
      </c>
      <c r="AL3718">
        <f t="shared" si="587"/>
        <v>0</v>
      </c>
      <c r="AM3718">
        <f t="shared" si="588"/>
        <v>3</v>
      </c>
      <c r="AN3718" t="str">
        <f t="shared" si="589"/>
        <v>ALERT! 3 Violation founded @METALDET1</v>
      </c>
    </row>
    <row r="3719" spans="1:40">
      <c r="A3719" t="s">
        <v>120</v>
      </c>
      <c r="B3719" t="s">
        <v>121</v>
      </c>
      <c r="C3719" t="s">
        <v>1845</v>
      </c>
      <c r="D3719" t="s">
        <v>129</v>
      </c>
      <c r="E3719">
        <v>1</v>
      </c>
      <c r="G3719" t="s">
        <v>130</v>
      </c>
      <c r="I3719" t="s">
        <v>125</v>
      </c>
      <c r="Z3719" t="str">
        <f>IFERROR(MID(AA3719,FIND("-",H3719,1)+1,20),_xlfn.IFNA(VLOOKUP(F3719&amp;"-"&amp;AA3719,Ref_Kontak!$A:$E,4,FALSE),Ref_Kontak!$H$2))</f>
        <v>628999007703</v>
      </c>
      <c r="AA3719" t="str">
        <f t="shared" si="580"/>
        <v/>
      </c>
      <c r="AB3719" t="str">
        <f t="shared" si="581"/>
        <v/>
      </c>
      <c r="AC3719" t="str">
        <f t="shared" si="582"/>
        <v>628999007703</v>
      </c>
      <c r="AD3719" t="str">
        <f t="shared" si="583"/>
        <v>Halo+,+Visual+AI+5S+mendeteksi+Violation%3A+METALDET1-LINE+8</v>
      </c>
      <c r="AE3719" t="str">
        <f t="shared" si="584"/>
        <v>https://web.whatsapp.com/send/?phone=628999007703&amp;text=Halo+,+Visual+AI+5S+mendeteksi+Violation%3A+METALDET1-LINE+8&amp;type=phone_number&amp;app_absent=0</v>
      </c>
      <c r="AF3719" t="b">
        <f>IF(ISNA(VLOOKUP(D3719&amp;"-"&amp;AB3719, Ref_Kontak!$A:$E, 4, FALSE)), FALSE, TRUE)</f>
        <v>0</v>
      </c>
      <c r="AG3719" t="str">
        <f>_xlfn.IFNA(VLOOKUP(Z3719,Ref_Kontak!H:H,1,FALSE),"FALSE")</f>
        <v>628999007703</v>
      </c>
      <c r="AH3719" t="str">
        <f t="shared" si="585"/>
        <v>METALDET1-LINE 8</v>
      </c>
      <c r="AI3719">
        <f>IF(I3719="violation",COUNTIF($AH$1:AH3719,AH3719),0)</f>
        <v>1507</v>
      </c>
      <c r="AJ3719" t="str">
        <f t="shared" si="586"/>
        <v>violation-METALDET1</v>
      </c>
      <c r="AK3719">
        <f>IF(I3719="violation",COUNTIF($AJ$1:AJ3719,AJ3719),FALSE)</f>
        <v>3234</v>
      </c>
      <c r="AL3719">
        <f t="shared" si="587"/>
        <v>0</v>
      </c>
      <c r="AM3719">
        <f t="shared" si="588"/>
        <v>3</v>
      </c>
      <c r="AN3719" t="str">
        <f t="shared" si="589"/>
        <v>ALERT! 3 Violation founded @METALDET1</v>
      </c>
    </row>
    <row r="3720" spans="1:40">
      <c r="A3720" t="s">
        <v>120</v>
      </c>
      <c r="B3720" t="s">
        <v>121</v>
      </c>
      <c r="C3720" t="s">
        <v>1846</v>
      </c>
      <c r="D3720" t="s">
        <v>589</v>
      </c>
      <c r="E3720">
        <v>1</v>
      </c>
      <c r="G3720" t="s">
        <v>130</v>
      </c>
      <c r="I3720" t="s">
        <v>125</v>
      </c>
      <c r="Z3720" t="str">
        <f>IFERROR(MID(AA3720,FIND("-",H3720,1)+1,20),_xlfn.IFNA(VLOOKUP(F3720&amp;"-"&amp;AA3720,Ref_Kontak!$A:$E,4,FALSE),Ref_Kontak!$H$2))</f>
        <v>628999007703</v>
      </c>
      <c r="AA3720" t="str">
        <f t="shared" si="580"/>
        <v/>
      </c>
      <c r="AB3720" t="str">
        <f t="shared" si="581"/>
        <v/>
      </c>
      <c r="AC3720" t="str">
        <f t="shared" si="582"/>
        <v>628999007703</v>
      </c>
      <c r="AD3720" t="str">
        <f t="shared" si="583"/>
        <v>Halo+,+Visual+AI+5S+mendeteksi+Violation%3A+METALDET1-LINE+13</v>
      </c>
      <c r="AE3720" t="str">
        <f t="shared" si="584"/>
        <v>https://web.whatsapp.com/send/?phone=628999007703&amp;text=Halo+,+Visual+AI+5S+mendeteksi+Violation%3A+METALDET1-LINE+13&amp;type=phone_number&amp;app_absent=0</v>
      </c>
      <c r="AF3720" t="b">
        <f>IF(ISNA(VLOOKUP(D3720&amp;"-"&amp;AB3720, Ref_Kontak!$A:$E, 4, FALSE)), FALSE, TRUE)</f>
        <v>0</v>
      </c>
      <c r="AG3720" t="str">
        <f>_xlfn.IFNA(VLOOKUP(Z3720,Ref_Kontak!H:H,1,FALSE),"FALSE")</f>
        <v>628999007703</v>
      </c>
      <c r="AH3720" t="str">
        <f t="shared" si="585"/>
        <v>METALDET1-LINE 13</v>
      </c>
      <c r="AI3720">
        <f>IF(I3720="violation",COUNTIF($AH$1:AH3720,AH3720),0)</f>
        <v>1330</v>
      </c>
      <c r="AJ3720" t="str">
        <f t="shared" si="586"/>
        <v>violation-METALDET1</v>
      </c>
      <c r="AK3720">
        <f>IF(I3720="violation",COUNTIF($AJ$1:AJ3720,AJ3720),FALSE)</f>
        <v>3235</v>
      </c>
      <c r="AL3720">
        <f t="shared" si="587"/>
        <v>0</v>
      </c>
      <c r="AM3720">
        <f t="shared" si="588"/>
        <v>3</v>
      </c>
      <c r="AN3720" t="str">
        <f t="shared" si="589"/>
        <v>ALERT! 3 Violation founded @METALDET1</v>
      </c>
    </row>
    <row r="3721" spans="1:40">
      <c r="A3721" t="s">
        <v>120</v>
      </c>
      <c r="B3721" t="s">
        <v>121</v>
      </c>
      <c r="C3721" t="s">
        <v>1846</v>
      </c>
      <c r="D3721" t="s">
        <v>129</v>
      </c>
      <c r="E3721">
        <v>1</v>
      </c>
      <c r="G3721" t="s">
        <v>130</v>
      </c>
      <c r="I3721" t="s">
        <v>125</v>
      </c>
      <c r="Z3721" t="str">
        <f>IFERROR(MID(AA3721,FIND("-",H3721,1)+1,20),_xlfn.IFNA(VLOOKUP(F3721&amp;"-"&amp;AA3721,Ref_Kontak!$A:$E,4,FALSE),Ref_Kontak!$H$2))</f>
        <v>628999007703</v>
      </c>
      <c r="AA3721" t="str">
        <f t="shared" si="580"/>
        <v/>
      </c>
      <c r="AB3721" t="str">
        <f t="shared" si="581"/>
        <v/>
      </c>
      <c r="AC3721" t="str">
        <f t="shared" si="582"/>
        <v>628999007703</v>
      </c>
      <c r="AD3721" t="str">
        <f t="shared" si="583"/>
        <v>Halo+,+Visual+AI+5S+mendeteksi+Violation%3A+METALDET1-LINE+8</v>
      </c>
      <c r="AE3721" t="str">
        <f t="shared" si="584"/>
        <v>https://web.whatsapp.com/send/?phone=628999007703&amp;text=Halo+,+Visual+AI+5S+mendeteksi+Violation%3A+METALDET1-LINE+8&amp;type=phone_number&amp;app_absent=0</v>
      </c>
      <c r="AF3721" t="b">
        <f>IF(ISNA(VLOOKUP(D3721&amp;"-"&amp;AB3721, Ref_Kontak!$A:$E, 4, FALSE)), FALSE, TRUE)</f>
        <v>0</v>
      </c>
      <c r="AG3721" t="str">
        <f>_xlfn.IFNA(VLOOKUP(Z3721,Ref_Kontak!H:H,1,FALSE),"FALSE")</f>
        <v>628999007703</v>
      </c>
      <c r="AH3721" t="str">
        <f t="shared" si="585"/>
        <v>METALDET1-LINE 8</v>
      </c>
      <c r="AI3721">
        <f>IF(I3721="violation",COUNTIF($AH$1:AH3721,AH3721),0)</f>
        <v>1508</v>
      </c>
      <c r="AJ3721" t="str">
        <f t="shared" si="586"/>
        <v>violation-METALDET1</v>
      </c>
      <c r="AK3721">
        <f>IF(I3721="violation",COUNTIF($AJ$1:AJ3721,AJ3721),FALSE)</f>
        <v>3236</v>
      </c>
      <c r="AL3721">
        <f t="shared" si="587"/>
        <v>0</v>
      </c>
      <c r="AM3721">
        <f t="shared" si="588"/>
        <v>3</v>
      </c>
      <c r="AN3721" t="str">
        <f t="shared" si="589"/>
        <v>ALERT! 3 Violation founded @METALDET1</v>
      </c>
    </row>
    <row r="3722" spans="1:40">
      <c r="A3722" t="s">
        <v>120</v>
      </c>
      <c r="B3722" t="s">
        <v>121</v>
      </c>
      <c r="C3722" t="s">
        <v>1846</v>
      </c>
      <c r="D3722" t="s">
        <v>589</v>
      </c>
      <c r="E3722">
        <v>1</v>
      </c>
      <c r="G3722" t="s">
        <v>130</v>
      </c>
      <c r="I3722" t="s">
        <v>125</v>
      </c>
      <c r="Z3722" t="str">
        <f>IFERROR(MID(AA3722,FIND("-",H3722,1)+1,20),_xlfn.IFNA(VLOOKUP(F3722&amp;"-"&amp;AA3722,Ref_Kontak!$A:$E,4,FALSE),Ref_Kontak!$H$2))</f>
        <v>628999007703</v>
      </c>
      <c r="AA3722" t="str">
        <f t="shared" si="580"/>
        <v/>
      </c>
      <c r="AB3722" t="str">
        <f t="shared" si="581"/>
        <v/>
      </c>
      <c r="AC3722" t="str">
        <f t="shared" si="582"/>
        <v>628999007703</v>
      </c>
      <c r="AD3722" t="str">
        <f t="shared" si="583"/>
        <v>Halo+,+Visual+AI+5S+mendeteksi+Violation%3A+METALDET1-LINE+13</v>
      </c>
      <c r="AE3722" t="str">
        <f t="shared" si="584"/>
        <v>https://web.whatsapp.com/send/?phone=628999007703&amp;text=Halo+,+Visual+AI+5S+mendeteksi+Violation%3A+METALDET1-LINE+13&amp;type=phone_number&amp;app_absent=0</v>
      </c>
      <c r="AF3722" t="b">
        <f>IF(ISNA(VLOOKUP(D3722&amp;"-"&amp;AB3722, Ref_Kontak!$A:$E, 4, FALSE)), FALSE, TRUE)</f>
        <v>0</v>
      </c>
      <c r="AG3722" t="str">
        <f>_xlfn.IFNA(VLOOKUP(Z3722,Ref_Kontak!H:H,1,FALSE),"FALSE")</f>
        <v>628999007703</v>
      </c>
      <c r="AH3722" t="str">
        <f t="shared" si="585"/>
        <v>METALDET1-LINE 13</v>
      </c>
      <c r="AI3722">
        <f>IF(I3722="violation",COUNTIF($AH$1:AH3722,AH3722),0)</f>
        <v>1331</v>
      </c>
      <c r="AJ3722" t="str">
        <f t="shared" si="586"/>
        <v>violation-METALDET1</v>
      </c>
      <c r="AK3722">
        <f>IF(I3722="violation",COUNTIF($AJ$1:AJ3722,AJ3722),FALSE)</f>
        <v>3237</v>
      </c>
      <c r="AL3722">
        <f t="shared" si="587"/>
        <v>0</v>
      </c>
      <c r="AM3722">
        <f t="shared" si="588"/>
        <v>3</v>
      </c>
      <c r="AN3722" t="str">
        <f t="shared" si="589"/>
        <v>ALERT! 3 Violation founded @METALDET1</v>
      </c>
    </row>
    <row r="3723" spans="1:40">
      <c r="A3723" t="s">
        <v>120</v>
      </c>
      <c r="B3723" t="s">
        <v>121</v>
      </c>
      <c r="C3723" t="s">
        <v>1847</v>
      </c>
      <c r="D3723" t="s">
        <v>129</v>
      </c>
      <c r="E3723">
        <v>1</v>
      </c>
      <c r="G3723" t="s">
        <v>130</v>
      </c>
      <c r="I3723" t="s">
        <v>125</v>
      </c>
      <c r="Z3723" t="str">
        <f>IFERROR(MID(AA3723,FIND("-",H3723,1)+1,20),_xlfn.IFNA(VLOOKUP(F3723&amp;"-"&amp;AA3723,Ref_Kontak!$A:$E,4,FALSE),Ref_Kontak!$H$2))</f>
        <v>628999007703</v>
      </c>
      <c r="AA3723" t="str">
        <f t="shared" si="580"/>
        <v/>
      </c>
      <c r="AB3723" t="str">
        <f t="shared" si="581"/>
        <v/>
      </c>
      <c r="AC3723" t="str">
        <f t="shared" si="582"/>
        <v>628999007703</v>
      </c>
      <c r="AD3723" t="str">
        <f t="shared" si="583"/>
        <v>Halo+,+Visual+AI+5S+mendeteksi+Violation%3A+METALDET1-LINE+8</v>
      </c>
      <c r="AE3723" t="str">
        <f t="shared" si="584"/>
        <v>https://web.whatsapp.com/send/?phone=628999007703&amp;text=Halo+,+Visual+AI+5S+mendeteksi+Violation%3A+METALDET1-LINE+8&amp;type=phone_number&amp;app_absent=0</v>
      </c>
      <c r="AF3723" t="b">
        <f>IF(ISNA(VLOOKUP(D3723&amp;"-"&amp;AB3723, Ref_Kontak!$A:$E, 4, FALSE)), FALSE, TRUE)</f>
        <v>0</v>
      </c>
      <c r="AG3723" t="str">
        <f>_xlfn.IFNA(VLOOKUP(Z3723,Ref_Kontak!H:H,1,FALSE),"FALSE")</f>
        <v>628999007703</v>
      </c>
      <c r="AH3723" t="str">
        <f t="shared" si="585"/>
        <v>METALDET1-LINE 8</v>
      </c>
      <c r="AI3723">
        <f>IF(I3723="violation",COUNTIF($AH$1:AH3723,AH3723),0)</f>
        <v>1509</v>
      </c>
      <c r="AJ3723" t="str">
        <f t="shared" si="586"/>
        <v>violation-METALDET1</v>
      </c>
      <c r="AK3723">
        <f>IF(I3723="violation",COUNTIF($AJ$1:AJ3723,AJ3723),FALSE)</f>
        <v>3238</v>
      </c>
      <c r="AL3723">
        <f t="shared" si="587"/>
        <v>0</v>
      </c>
      <c r="AM3723">
        <f t="shared" si="588"/>
        <v>3</v>
      </c>
      <c r="AN3723" t="str">
        <f t="shared" si="589"/>
        <v>ALERT! 3 Violation founded @METALDET1</v>
      </c>
    </row>
    <row r="3724" spans="1:40">
      <c r="A3724" t="s">
        <v>120</v>
      </c>
      <c r="B3724" t="s">
        <v>121</v>
      </c>
      <c r="C3724" t="s">
        <v>1847</v>
      </c>
      <c r="D3724" t="s">
        <v>589</v>
      </c>
      <c r="E3724">
        <v>1</v>
      </c>
      <c r="G3724" t="s">
        <v>130</v>
      </c>
      <c r="I3724" t="s">
        <v>125</v>
      </c>
      <c r="Z3724" t="str">
        <f>IFERROR(MID(AA3724,FIND("-",H3724,1)+1,20),_xlfn.IFNA(VLOOKUP(F3724&amp;"-"&amp;AA3724,Ref_Kontak!$A:$E,4,FALSE),Ref_Kontak!$H$2))</f>
        <v>628999007703</v>
      </c>
      <c r="AA3724" t="str">
        <f t="shared" si="580"/>
        <v/>
      </c>
      <c r="AB3724" t="str">
        <f t="shared" si="581"/>
        <v/>
      </c>
      <c r="AC3724" t="str">
        <f t="shared" si="582"/>
        <v>628999007703</v>
      </c>
      <c r="AD3724" t="str">
        <f t="shared" si="583"/>
        <v>Halo+,+Visual+AI+5S+mendeteksi+Violation%3A+METALDET1-LINE+13</v>
      </c>
      <c r="AE3724" t="str">
        <f t="shared" si="584"/>
        <v>https://web.whatsapp.com/send/?phone=628999007703&amp;text=Halo+,+Visual+AI+5S+mendeteksi+Violation%3A+METALDET1-LINE+13&amp;type=phone_number&amp;app_absent=0</v>
      </c>
      <c r="AF3724" t="b">
        <f>IF(ISNA(VLOOKUP(D3724&amp;"-"&amp;AB3724, Ref_Kontak!$A:$E, 4, FALSE)), FALSE, TRUE)</f>
        <v>0</v>
      </c>
      <c r="AG3724" t="str">
        <f>_xlfn.IFNA(VLOOKUP(Z3724,Ref_Kontak!H:H,1,FALSE),"FALSE")</f>
        <v>628999007703</v>
      </c>
      <c r="AH3724" t="str">
        <f t="shared" si="585"/>
        <v>METALDET1-LINE 13</v>
      </c>
      <c r="AI3724">
        <f>IF(I3724="violation",COUNTIF($AH$1:AH3724,AH3724),0)</f>
        <v>1332</v>
      </c>
      <c r="AJ3724" t="str">
        <f t="shared" si="586"/>
        <v>violation-METALDET1</v>
      </c>
      <c r="AK3724">
        <f>IF(I3724="violation",COUNTIF($AJ$1:AJ3724,AJ3724),FALSE)</f>
        <v>3239</v>
      </c>
      <c r="AL3724">
        <f t="shared" si="587"/>
        <v>0</v>
      </c>
      <c r="AM3724">
        <f t="shared" si="588"/>
        <v>3</v>
      </c>
      <c r="AN3724" t="str">
        <f t="shared" si="589"/>
        <v>ALERT! 3 Violation founded @METALDET1</v>
      </c>
    </row>
    <row r="3725" spans="1:40">
      <c r="A3725" t="s">
        <v>120</v>
      </c>
      <c r="B3725" t="s">
        <v>121</v>
      </c>
      <c r="C3725" t="s">
        <v>1848</v>
      </c>
      <c r="D3725" t="s">
        <v>589</v>
      </c>
      <c r="E3725">
        <v>1</v>
      </c>
      <c r="G3725" t="s">
        <v>130</v>
      </c>
      <c r="I3725" t="s">
        <v>125</v>
      </c>
      <c r="Z3725" t="str">
        <f>IFERROR(MID(AA3725,FIND("-",H3725,1)+1,20),_xlfn.IFNA(VLOOKUP(F3725&amp;"-"&amp;AA3725,Ref_Kontak!$A:$E,4,FALSE),Ref_Kontak!$H$2))</f>
        <v>628999007703</v>
      </c>
      <c r="AA3725" t="str">
        <f t="shared" si="580"/>
        <v/>
      </c>
      <c r="AB3725" t="str">
        <f t="shared" si="581"/>
        <v/>
      </c>
      <c r="AC3725" t="str">
        <f t="shared" si="582"/>
        <v>628999007703</v>
      </c>
      <c r="AD3725" t="str">
        <f t="shared" si="583"/>
        <v>Halo+,+Visual+AI+5S+mendeteksi+Violation%3A+METALDET1-LINE+13</v>
      </c>
      <c r="AE3725" t="str">
        <f t="shared" si="584"/>
        <v>https://web.whatsapp.com/send/?phone=628999007703&amp;text=Halo+,+Visual+AI+5S+mendeteksi+Violation%3A+METALDET1-LINE+13&amp;type=phone_number&amp;app_absent=0</v>
      </c>
      <c r="AF3725" t="b">
        <f>IF(ISNA(VLOOKUP(D3725&amp;"-"&amp;AB3725, Ref_Kontak!$A:$E, 4, FALSE)), FALSE, TRUE)</f>
        <v>0</v>
      </c>
      <c r="AG3725" t="str">
        <f>_xlfn.IFNA(VLOOKUP(Z3725,Ref_Kontak!H:H,1,FALSE),"FALSE")</f>
        <v>628999007703</v>
      </c>
      <c r="AH3725" t="str">
        <f t="shared" si="585"/>
        <v>METALDET1-LINE 13</v>
      </c>
      <c r="AI3725">
        <f>IF(I3725="violation",COUNTIF($AH$1:AH3725,AH3725),0)</f>
        <v>1333</v>
      </c>
      <c r="AJ3725" t="str">
        <f t="shared" si="586"/>
        <v>violation-METALDET1</v>
      </c>
      <c r="AK3725">
        <f>IF(I3725="violation",COUNTIF($AJ$1:AJ3725,AJ3725),FALSE)</f>
        <v>3240</v>
      </c>
      <c r="AL3725">
        <f t="shared" si="587"/>
        <v>0</v>
      </c>
      <c r="AM3725">
        <f t="shared" si="588"/>
        <v>3</v>
      </c>
      <c r="AN3725" t="str">
        <f t="shared" si="589"/>
        <v>ALERT! 3 Violation founded @METALDET1</v>
      </c>
    </row>
    <row r="3726" spans="1:40">
      <c r="A3726" t="s">
        <v>120</v>
      </c>
      <c r="B3726" t="s">
        <v>121</v>
      </c>
      <c r="C3726" t="s">
        <v>1848</v>
      </c>
      <c r="D3726" t="s">
        <v>129</v>
      </c>
      <c r="E3726">
        <v>1</v>
      </c>
      <c r="G3726" t="s">
        <v>130</v>
      </c>
      <c r="I3726" t="s">
        <v>125</v>
      </c>
      <c r="Z3726" t="str">
        <f>IFERROR(MID(AA3726,FIND("-",H3726,1)+1,20),_xlfn.IFNA(VLOOKUP(F3726&amp;"-"&amp;AA3726,Ref_Kontak!$A:$E,4,FALSE),Ref_Kontak!$H$2))</f>
        <v>628999007703</v>
      </c>
      <c r="AA3726" t="str">
        <f t="shared" si="580"/>
        <v/>
      </c>
      <c r="AB3726" t="str">
        <f t="shared" si="581"/>
        <v/>
      </c>
      <c r="AC3726" t="str">
        <f t="shared" si="582"/>
        <v>628999007703</v>
      </c>
      <c r="AD3726" t="str">
        <f t="shared" si="583"/>
        <v>Halo+,+Visual+AI+5S+mendeteksi+Violation%3A+METALDET1-LINE+8</v>
      </c>
      <c r="AE3726" t="str">
        <f t="shared" si="584"/>
        <v>https://web.whatsapp.com/send/?phone=628999007703&amp;text=Halo+,+Visual+AI+5S+mendeteksi+Violation%3A+METALDET1-LINE+8&amp;type=phone_number&amp;app_absent=0</v>
      </c>
      <c r="AF3726" t="b">
        <f>IF(ISNA(VLOOKUP(D3726&amp;"-"&amp;AB3726, Ref_Kontak!$A:$E, 4, FALSE)), FALSE, TRUE)</f>
        <v>0</v>
      </c>
      <c r="AG3726" t="str">
        <f>_xlfn.IFNA(VLOOKUP(Z3726,Ref_Kontak!H:H,1,FALSE),"FALSE")</f>
        <v>628999007703</v>
      </c>
      <c r="AH3726" t="str">
        <f t="shared" si="585"/>
        <v>METALDET1-LINE 8</v>
      </c>
      <c r="AI3726">
        <f>IF(I3726="violation",COUNTIF($AH$1:AH3726,AH3726),0)</f>
        <v>1510</v>
      </c>
      <c r="AJ3726" t="str">
        <f t="shared" si="586"/>
        <v>violation-METALDET1</v>
      </c>
      <c r="AK3726">
        <f>IF(I3726="violation",COUNTIF($AJ$1:AJ3726,AJ3726),FALSE)</f>
        <v>3241</v>
      </c>
      <c r="AL3726">
        <f t="shared" si="587"/>
        <v>0</v>
      </c>
      <c r="AM3726">
        <f t="shared" si="588"/>
        <v>3</v>
      </c>
      <c r="AN3726" t="str">
        <f t="shared" si="589"/>
        <v>ALERT! 3 Violation founded @METALDET1</v>
      </c>
    </row>
    <row r="3727" spans="1:40">
      <c r="A3727" t="s">
        <v>120</v>
      </c>
      <c r="B3727" t="s">
        <v>121</v>
      </c>
      <c r="C3727" t="s">
        <v>1848</v>
      </c>
      <c r="D3727" t="s">
        <v>589</v>
      </c>
      <c r="E3727">
        <v>1</v>
      </c>
      <c r="G3727" t="s">
        <v>130</v>
      </c>
      <c r="I3727" t="s">
        <v>125</v>
      </c>
      <c r="Z3727" t="str">
        <f>IFERROR(MID(AA3727,FIND("-",H3727,1)+1,20),_xlfn.IFNA(VLOOKUP(F3727&amp;"-"&amp;AA3727,Ref_Kontak!$A:$E,4,FALSE),Ref_Kontak!$H$2))</f>
        <v>628999007703</v>
      </c>
      <c r="AA3727" t="str">
        <f t="shared" si="580"/>
        <v/>
      </c>
      <c r="AB3727" t="str">
        <f t="shared" si="581"/>
        <v/>
      </c>
      <c r="AC3727" t="str">
        <f t="shared" si="582"/>
        <v>628999007703</v>
      </c>
      <c r="AD3727" t="str">
        <f t="shared" si="583"/>
        <v>Halo+,+Visual+AI+5S+mendeteksi+Violation%3A+METALDET1-LINE+13</v>
      </c>
      <c r="AE3727" t="str">
        <f t="shared" si="584"/>
        <v>https://web.whatsapp.com/send/?phone=628999007703&amp;text=Halo+,+Visual+AI+5S+mendeteksi+Violation%3A+METALDET1-LINE+13&amp;type=phone_number&amp;app_absent=0</v>
      </c>
      <c r="AF3727" t="b">
        <f>IF(ISNA(VLOOKUP(D3727&amp;"-"&amp;AB3727, Ref_Kontak!$A:$E, 4, FALSE)), FALSE, TRUE)</f>
        <v>0</v>
      </c>
      <c r="AG3727" t="str">
        <f>_xlfn.IFNA(VLOOKUP(Z3727,Ref_Kontak!H:H,1,FALSE),"FALSE")</f>
        <v>628999007703</v>
      </c>
      <c r="AH3727" t="str">
        <f t="shared" si="585"/>
        <v>METALDET1-LINE 13</v>
      </c>
      <c r="AI3727">
        <f>IF(I3727="violation",COUNTIF($AH$1:AH3727,AH3727),0)</f>
        <v>1334</v>
      </c>
      <c r="AJ3727" t="str">
        <f t="shared" si="586"/>
        <v>violation-METALDET1</v>
      </c>
      <c r="AK3727">
        <f>IF(I3727="violation",COUNTIF($AJ$1:AJ3727,AJ3727),FALSE)</f>
        <v>3242</v>
      </c>
      <c r="AL3727">
        <f t="shared" si="587"/>
        <v>0</v>
      </c>
      <c r="AM3727">
        <f t="shared" si="588"/>
        <v>3</v>
      </c>
      <c r="AN3727" t="str">
        <f t="shared" si="589"/>
        <v>ALERT! 3 Violation founded @METALDET1</v>
      </c>
    </row>
    <row r="3728" spans="1:40">
      <c r="A3728" t="s">
        <v>120</v>
      </c>
      <c r="B3728" t="s">
        <v>121</v>
      </c>
      <c r="C3728" t="s">
        <v>1849</v>
      </c>
      <c r="D3728" t="s">
        <v>129</v>
      </c>
      <c r="E3728">
        <v>1</v>
      </c>
      <c r="G3728" t="s">
        <v>130</v>
      </c>
      <c r="I3728" t="s">
        <v>125</v>
      </c>
      <c r="Z3728" t="str">
        <f>IFERROR(MID(AA3728,FIND("-",H3728,1)+1,20),_xlfn.IFNA(VLOOKUP(F3728&amp;"-"&amp;AA3728,Ref_Kontak!$A:$E,4,FALSE),Ref_Kontak!$H$2))</f>
        <v>628999007703</v>
      </c>
      <c r="AA3728" t="str">
        <f t="shared" si="580"/>
        <v/>
      </c>
      <c r="AB3728" t="str">
        <f t="shared" si="581"/>
        <v/>
      </c>
      <c r="AC3728" t="str">
        <f t="shared" si="582"/>
        <v>628999007703</v>
      </c>
      <c r="AD3728" t="str">
        <f t="shared" si="583"/>
        <v>Halo+,+Visual+AI+5S+mendeteksi+Violation%3A+METALDET1-LINE+8</v>
      </c>
      <c r="AE3728" t="str">
        <f t="shared" si="584"/>
        <v>https://web.whatsapp.com/send/?phone=628999007703&amp;text=Halo+,+Visual+AI+5S+mendeteksi+Violation%3A+METALDET1-LINE+8&amp;type=phone_number&amp;app_absent=0</v>
      </c>
      <c r="AF3728" t="b">
        <f>IF(ISNA(VLOOKUP(D3728&amp;"-"&amp;AB3728, Ref_Kontak!$A:$E, 4, FALSE)), FALSE, TRUE)</f>
        <v>0</v>
      </c>
      <c r="AG3728" t="str">
        <f>_xlfn.IFNA(VLOOKUP(Z3728,Ref_Kontak!H:H,1,FALSE),"FALSE")</f>
        <v>628999007703</v>
      </c>
      <c r="AH3728" t="str">
        <f t="shared" si="585"/>
        <v>METALDET1-LINE 8</v>
      </c>
      <c r="AI3728">
        <f>IF(I3728="violation",COUNTIF($AH$1:AH3728,AH3728),0)</f>
        <v>1511</v>
      </c>
      <c r="AJ3728" t="str">
        <f t="shared" si="586"/>
        <v>violation-METALDET1</v>
      </c>
      <c r="AK3728">
        <f>IF(I3728="violation",COUNTIF($AJ$1:AJ3728,AJ3728),FALSE)</f>
        <v>3243</v>
      </c>
      <c r="AL3728">
        <f t="shared" si="587"/>
        <v>0</v>
      </c>
      <c r="AM3728">
        <f t="shared" si="588"/>
        <v>3</v>
      </c>
      <c r="AN3728" t="str">
        <f t="shared" si="589"/>
        <v>ALERT! 3 Violation founded @METALDET1</v>
      </c>
    </row>
    <row r="3729" spans="1:40">
      <c r="A3729" t="s">
        <v>120</v>
      </c>
      <c r="B3729" t="s">
        <v>121</v>
      </c>
      <c r="C3729" t="s">
        <v>1850</v>
      </c>
      <c r="D3729" t="s">
        <v>589</v>
      </c>
      <c r="E3729">
        <v>1</v>
      </c>
      <c r="G3729" t="s">
        <v>130</v>
      </c>
      <c r="I3729" t="s">
        <v>125</v>
      </c>
      <c r="Z3729" t="str">
        <f>IFERROR(MID(AA3729,FIND("-",H3729,1)+1,20),_xlfn.IFNA(VLOOKUP(F3729&amp;"-"&amp;AA3729,Ref_Kontak!$A:$E,4,FALSE),Ref_Kontak!$H$2))</f>
        <v>628999007703</v>
      </c>
      <c r="AA3729" t="str">
        <f t="shared" si="580"/>
        <v/>
      </c>
      <c r="AB3729" t="str">
        <f t="shared" si="581"/>
        <v/>
      </c>
      <c r="AC3729" t="str">
        <f t="shared" si="582"/>
        <v>628999007703</v>
      </c>
      <c r="AD3729" t="str">
        <f t="shared" si="583"/>
        <v>Halo+,+Visual+AI+5S+mendeteksi+Violation%3A+METALDET1-LINE+13</v>
      </c>
      <c r="AE3729" t="str">
        <f t="shared" si="584"/>
        <v>https://web.whatsapp.com/send/?phone=628999007703&amp;text=Halo+,+Visual+AI+5S+mendeteksi+Violation%3A+METALDET1-LINE+13&amp;type=phone_number&amp;app_absent=0</v>
      </c>
      <c r="AF3729" t="b">
        <f>IF(ISNA(VLOOKUP(D3729&amp;"-"&amp;AB3729, Ref_Kontak!$A:$E, 4, FALSE)), FALSE, TRUE)</f>
        <v>0</v>
      </c>
      <c r="AG3729" t="str">
        <f>_xlfn.IFNA(VLOOKUP(Z3729,Ref_Kontak!H:H,1,FALSE),"FALSE")</f>
        <v>628999007703</v>
      </c>
      <c r="AH3729" t="str">
        <f t="shared" si="585"/>
        <v>METALDET1-LINE 13</v>
      </c>
      <c r="AI3729">
        <f>IF(I3729="violation",COUNTIF($AH$1:AH3729,AH3729),0)</f>
        <v>1335</v>
      </c>
      <c r="AJ3729" t="str">
        <f t="shared" si="586"/>
        <v>violation-METALDET1</v>
      </c>
      <c r="AK3729">
        <f>IF(I3729="violation",COUNTIF($AJ$1:AJ3729,AJ3729),FALSE)</f>
        <v>3244</v>
      </c>
      <c r="AL3729">
        <f t="shared" si="587"/>
        <v>0</v>
      </c>
      <c r="AM3729">
        <f t="shared" si="588"/>
        <v>3</v>
      </c>
      <c r="AN3729" t="str">
        <f t="shared" si="589"/>
        <v>ALERT! 3 Violation founded @METALDET1</v>
      </c>
    </row>
    <row r="3730" spans="1:40">
      <c r="A3730" t="s">
        <v>120</v>
      </c>
      <c r="B3730" t="s">
        <v>121</v>
      </c>
      <c r="C3730" t="s">
        <v>1850</v>
      </c>
      <c r="D3730" t="s">
        <v>129</v>
      </c>
      <c r="E3730">
        <v>1</v>
      </c>
      <c r="G3730" t="s">
        <v>130</v>
      </c>
      <c r="I3730" t="s">
        <v>125</v>
      </c>
      <c r="Z3730" t="str">
        <f>IFERROR(MID(AA3730,FIND("-",H3730,1)+1,20),_xlfn.IFNA(VLOOKUP(F3730&amp;"-"&amp;AA3730,Ref_Kontak!$A:$E,4,FALSE),Ref_Kontak!$H$2))</f>
        <v>628999007703</v>
      </c>
      <c r="AA3730" t="str">
        <f t="shared" si="580"/>
        <v/>
      </c>
      <c r="AB3730" t="str">
        <f t="shared" si="581"/>
        <v/>
      </c>
      <c r="AC3730" t="str">
        <f t="shared" si="582"/>
        <v>628999007703</v>
      </c>
      <c r="AD3730" t="str">
        <f t="shared" si="583"/>
        <v>Halo+,+Visual+AI+5S+mendeteksi+Violation%3A+METALDET1-LINE+8</v>
      </c>
      <c r="AE3730" t="str">
        <f t="shared" si="584"/>
        <v>https://web.whatsapp.com/send/?phone=628999007703&amp;text=Halo+,+Visual+AI+5S+mendeteksi+Violation%3A+METALDET1-LINE+8&amp;type=phone_number&amp;app_absent=0</v>
      </c>
      <c r="AF3730" t="b">
        <f>IF(ISNA(VLOOKUP(D3730&amp;"-"&amp;AB3730, Ref_Kontak!$A:$E, 4, FALSE)), FALSE, TRUE)</f>
        <v>0</v>
      </c>
      <c r="AG3730" t="str">
        <f>_xlfn.IFNA(VLOOKUP(Z3730,Ref_Kontak!H:H,1,FALSE),"FALSE")</f>
        <v>628999007703</v>
      </c>
      <c r="AH3730" t="str">
        <f t="shared" si="585"/>
        <v>METALDET1-LINE 8</v>
      </c>
      <c r="AI3730">
        <f>IF(I3730="violation",COUNTIF($AH$1:AH3730,AH3730),0)</f>
        <v>1512</v>
      </c>
      <c r="AJ3730" t="str">
        <f t="shared" si="586"/>
        <v>violation-METALDET1</v>
      </c>
      <c r="AK3730">
        <f>IF(I3730="violation",COUNTIF($AJ$1:AJ3730,AJ3730),FALSE)</f>
        <v>3245</v>
      </c>
      <c r="AL3730">
        <f t="shared" si="587"/>
        <v>0</v>
      </c>
      <c r="AM3730">
        <f t="shared" si="588"/>
        <v>3</v>
      </c>
      <c r="AN3730" t="str">
        <f t="shared" si="589"/>
        <v>ALERT! 3 Violation founded @METALDET1</v>
      </c>
    </row>
    <row r="3731" spans="1:40">
      <c r="A3731" t="s">
        <v>120</v>
      </c>
      <c r="B3731" t="s">
        <v>121</v>
      </c>
      <c r="C3731" t="s">
        <v>1850</v>
      </c>
      <c r="D3731" t="s">
        <v>589</v>
      </c>
      <c r="E3731">
        <v>1</v>
      </c>
      <c r="G3731" t="s">
        <v>130</v>
      </c>
      <c r="I3731" t="s">
        <v>125</v>
      </c>
      <c r="Z3731" t="str">
        <f>IFERROR(MID(AA3731,FIND("-",H3731,1)+1,20),_xlfn.IFNA(VLOOKUP(F3731&amp;"-"&amp;AA3731,Ref_Kontak!$A:$E,4,FALSE),Ref_Kontak!$H$2))</f>
        <v>628999007703</v>
      </c>
      <c r="AA3731" t="str">
        <f t="shared" si="580"/>
        <v/>
      </c>
      <c r="AB3731" t="str">
        <f t="shared" si="581"/>
        <v/>
      </c>
      <c r="AC3731" t="str">
        <f t="shared" si="582"/>
        <v>628999007703</v>
      </c>
      <c r="AD3731" t="str">
        <f t="shared" si="583"/>
        <v>Halo+,+Visual+AI+5S+mendeteksi+Violation%3A+METALDET1-LINE+13</v>
      </c>
      <c r="AE3731" t="str">
        <f t="shared" si="584"/>
        <v>https://web.whatsapp.com/send/?phone=628999007703&amp;text=Halo+,+Visual+AI+5S+mendeteksi+Violation%3A+METALDET1-LINE+13&amp;type=phone_number&amp;app_absent=0</v>
      </c>
      <c r="AF3731" t="b">
        <f>IF(ISNA(VLOOKUP(D3731&amp;"-"&amp;AB3731, Ref_Kontak!$A:$E, 4, FALSE)), FALSE, TRUE)</f>
        <v>0</v>
      </c>
      <c r="AG3731" t="str">
        <f>_xlfn.IFNA(VLOOKUP(Z3731,Ref_Kontak!H:H,1,FALSE),"FALSE")</f>
        <v>628999007703</v>
      </c>
      <c r="AH3731" t="str">
        <f t="shared" si="585"/>
        <v>METALDET1-LINE 13</v>
      </c>
      <c r="AI3731">
        <f>IF(I3731="violation",COUNTIF($AH$1:AH3731,AH3731),0)</f>
        <v>1336</v>
      </c>
      <c r="AJ3731" t="str">
        <f t="shared" si="586"/>
        <v>violation-METALDET1</v>
      </c>
      <c r="AK3731">
        <f>IF(I3731="violation",COUNTIF($AJ$1:AJ3731,AJ3731),FALSE)</f>
        <v>3246</v>
      </c>
      <c r="AL3731">
        <f t="shared" si="587"/>
        <v>0</v>
      </c>
      <c r="AM3731">
        <f t="shared" si="588"/>
        <v>3</v>
      </c>
      <c r="AN3731" t="str">
        <f t="shared" si="589"/>
        <v>ALERT! 3 Violation founded @METALDET1</v>
      </c>
    </row>
    <row r="3732" spans="1:40">
      <c r="A3732" t="s">
        <v>120</v>
      </c>
      <c r="B3732" t="s">
        <v>121</v>
      </c>
      <c r="C3732" t="s">
        <v>1851</v>
      </c>
      <c r="D3732" t="s">
        <v>129</v>
      </c>
      <c r="E3732">
        <v>1</v>
      </c>
      <c r="G3732" t="s">
        <v>130</v>
      </c>
      <c r="I3732" t="s">
        <v>125</v>
      </c>
      <c r="Z3732" t="str">
        <f>IFERROR(MID(AA3732,FIND("-",H3732,1)+1,20),_xlfn.IFNA(VLOOKUP(F3732&amp;"-"&amp;AA3732,Ref_Kontak!$A:$E,4,FALSE),Ref_Kontak!$H$2))</f>
        <v>628999007703</v>
      </c>
      <c r="AA3732" t="str">
        <f t="shared" si="580"/>
        <v/>
      </c>
      <c r="AB3732" t="str">
        <f t="shared" si="581"/>
        <v/>
      </c>
      <c r="AC3732" t="str">
        <f t="shared" si="582"/>
        <v>628999007703</v>
      </c>
      <c r="AD3732" t="str">
        <f t="shared" si="583"/>
        <v>Halo+,+Visual+AI+5S+mendeteksi+Violation%3A+METALDET1-LINE+8</v>
      </c>
      <c r="AE3732" t="str">
        <f t="shared" si="584"/>
        <v>https://web.whatsapp.com/send/?phone=628999007703&amp;text=Halo+,+Visual+AI+5S+mendeteksi+Violation%3A+METALDET1-LINE+8&amp;type=phone_number&amp;app_absent=0</v>
      </c>
      <c r="AF3732" t="b">
        <f>IF(ISNA(VLOOKUP(D3732&amp;"-"&amp;AB3732, Ref_Kontak!$A:$E, 4, FALSE)), FALSE, TRUE)</f>
        <v>0</v>
      </c>
      <c r="AG3732" t="str">
        <f>_xlfn.IFNA(VLOOKUP(Z3732,Ref_Kontak!H:H,1,FALSE),"FALSE")</f>
        <v>628999007703</v>
      </c>
      <c r="AH3732" t="str">
        <f t="shared" si="585"/>
        <v>METALDET1-LINE 8</v>
      </c>
      <c r="AI3732">
        <f>IF(I3732="violation",COUNTIF($AH$1:AH3732,AH3732),0)</f>
        <v>1513</v>
      </c>
      <c r="AJ3732" t="str">
        <f t="shared" si="586"/>
        <v>violation-METALDET1</v>
      </c>
      <c r="AK3732">
        <f>IF(I3732="violation",COUNTIF($AJ$1:AJ3732,AJ3732),FALSE)</f>
        <v>3247</v>
      </c>
      <c r="AL3732">
        <f t="shared" si="587"/>
        <v>0</v>
      </c>
      <c r="AM3732">
        <f t="shared" si="588"/>
        <v>3</v>
      </c>
      <c r="AN3732" t="str">
        <f t="shared" si="589"/>
        <v>ALERT! 3 Violation founded @METALDET1</v>
      </c>
    </row>
    <row r="3733" spans="1:40">
      <c r="A3733" t="s">
        <v>120</v>
      </c>
      <c r="B3733" t="s">
        <v>121</v>
      </c>
      <c r="C3733" t="s">
        <v>1851</v>
      </c>
      <c r="D3733" t="s">
        <v>589</v>
      </c>
      <c r="E3733">
        <v>1</v>
      </c>
      <c r="G3733" t="s">
        <v>130</v>
      </c>
      <c r="I3733" t="s">
        <v>125</v>
      </c>
      <c r="Z3733" t="str">
        <f>IFERROR(MID(AA3733,FIND("-",H3733,1)+1,20),_xlfn.IFNA(VLOOKUP(F3733&amp;"-"&amp;AA3733,Ref_Kontak!$A:$E,4,FALSE),Ref_Kontak!$H$2))</f>
        <v>628999007703</v>
      </c>
      <c r="AA3733" t="str">
        <f t="shared" si="580"/>
        <v/>
      </c>
      <c r="AB3733" t="str">
        <f t="shared" si="581"/>
        <v/>
      </c>
      <c r="AC3733" t="str">
        <f t="shared" si="582"/>
        <v>628999007703</v>
      </c>
      <c r="AD3733" t="str">
        <f t="shared" si="583"/>
        <v>Halo+,+Visual+AI+5S+mendeteksi+Violation%3A+METALDET1-LINE+13</v>
      </c>
      <c r="AE3733" t="str">
        <f t="shared" si="584"/>
        <v>https://web.whatsapp.com/send/?phone=628999007703&amp;text=Halo+,+Visual+AI+5S+mendeteksi+Violation%3A+METALDET1-LINE+13&amp;type=phone_number&amp;app_absent=0</v>
      </c>
      <c r="AF3733" t="b">
        <f>IF(ISNA(VLOOKUP(D3733&amp;"-"&amp;AB3733, Ref_Kontak!$A:$E, 4, FALSE)), FALSE, TRUE)</f>
        <v>0</v>
      </c>
      <c r="AG3733" t="str">
        <f>_xlfn.IFNA(VLOOKUP(Z3733,Ref_Kontak!H:H,1,FALSE),"FALSE")</f>
        <v>628999007703</v>
      </c>
      <c r="AH3733" t="str">
        <f t="shared" si="585"/>
        <v>METALDET1-LINE 13</v>
      </c>
      <c r="AI3733">
        <f>IF(I3733="violation",COUNTIF($AH$1:AH3733,AH3733),0)</f>
        <v>1337</v>
      </c>
      <c r="AJ3733" t="str">
        <f t="shared" si="586"/>
        <v>violation-METALDET1</v>
      </c>
      <c r="AK3733">
        <f>IF(I3733="violation",COUNTIF($AJ$1:AJ3733,AJ3733),FALSE)</f>
        <v>3248</v>
      </c>
      <c r="AL3733">
        <f t="shared" si="587"/>
        <v>0</v>
      </c>
      <c r="AM3733">
        <f t="shared" si="588"/>
        <v>3</v>
      </c>
      <c r="AN3733" t="str">
        <f t="shared" si="589"/>
        <v>ALERT! 3 Violation founded @METALDET1</v>
      </c>
    </row>
    <row r="3734" spans="1:40">
      <c r="A3734" t="s">
        <v>120</v>
      </c>
      <c r="B3734" t="s">
        <v>121</v>
      </c>
      <c r="C3734" t="s">
        <v>1852</v>
      </c>
      <c r="D3734" t="s">
        <v>589</v>
      </c>
      <c r="E3734">
        <v>1</v>
      </c>
      <c r="G3734" t="s">
        <v>130</v>
      </c>
      <c r="I3734" t="s">
        <v>125</v>
      </c>
      <c r="Z3734" t="str">
        <f>IFERROR(MID(AA3734,FIND("-",H3734,1)+1,20),_xlfn.IFNA(VLOOKUP(F3734&amp;"-"&amp;AA3734,Ref_Kontak!$A:$E,4,FALSE),Ref_Kontak!$H$2))</f>
        <v>628999007703</v>
      </c>
      <c r="AA3734" t="str">
        <f t="shared" si="580"/>
        <v/>
      </c>
      <c r="AB3734" t="str">
        <f t="shared" si="581"/>
        <v/>
      </c>
      <c r="AC3734" t="str">
        <f t="shared" si="582"/>
        <v>628999007703</v>
      </c>
      <c r="AD3734" t="str">
        <f t="shared" si="583"/>
        <v>Halo+,+Visual+AI+5S+mendeteksi+Violation%3A+METALDET1-LINE+13</v>
      </c>
      <c r="AE3734" t="str">
        <f t="shared" si="584"/>
        <v>https://web.whatsapp.com/send/?phone=628999007703&amp;text=Halo+,+Visual+AI+5S+mendeteksi+Violation%3A+METALDET1-LINE+13&amp;type=phone_number&amp;app_absent=0</v>
      </c>
      <c r="AF3734" t="b">
        <f>IF(ISNA(VLOOKUP(D3734&amp;"-"&amp;AB3734, Ref_Kontak!$A:$E, 4, FALSE)), FALSE, TRUE)</f>
        <v>0</v>
      </c>
      <c r="AG3734" t="str">
        <f>_xlfn.IFNA(VLOOKUP(Z3734,Ref_Kontak!H:H,1,FALSE),"FALSE")</f>
        <v>628999007703</v>
      </c>
      <c r="AH3734" t="str">
        <f t="shared" si="585"/>
        <v>METALDET1-LINE 13</v>
      </c>
      <c r="AI3734">
        <f>IF(I3734="violation",COUNTIF($AH$1:AH3734,AH3734),0)</f>
        <v>1338</v>
      </c>
      <c r="AJ3734" t="str">
        <f t="shared" si="586"/>
        <v>violation-METALDET1</v>
      </c>
      <c r="AK3734">
        <f>IF(I3734="violation",COUNTIF($AJ$1:AJ3734,AJ3734),FALSE)</f>
        <v>3249</v>
      </c>
      <c r="AL3734">
        <f t="shared" si="587"/>
        <v>0</v>
      </c>
      <c r="AM3734">
        <f t="shared" si="588"/>
        <v>3</v>
      </c>
      <c r="AN3734" t="str">
        <f t="shared" si="589"/>
        <v>ALERT! 3 Violation founded @METALDET1</v>
      </c>
    </row>
    <row r="3735" spans="1:40">
      <c r="A3735" t="s">
        <v>120</v>
      </c>
      <c r="B3735" t="s">
        <v>121</v>
      </c>
      <c r="C3735" t="s">
        <v>1852</v>
      </c>
      <c r="D3735" t="s">
        <v>129</v>
      </c>
      <c r="E3735">
        <v>1</v>
      </c>
      <c r="G3735" t="s">
        <v>130</v>
      </c>
      <c r="I3735" t="s">
        <v>125</v>
      </c>
      <c r="Z3735" t="str">
        <f>IFERROR(MID(AA3735,FIND("-",H3735,1)+1,20),_xlfn.IFNA(VLOOKUP(F3735&amp;"-"&amp;AA3735,Ref_Kontak!$A:$E,4,FALSE),Ref_Kontak!$H$2))</f>
        <v>628999007703</v>
      </c>
      <c r="AA3735" t="str">
        <f t="shared" si="580"/>
        <v/>
      </c>
      <c r="AB3735" t="str">
        <f t="shared" si="581"/>
        <v/>
      </c>
      <c r="AC3735" t="str">
        <f t="shared" si="582"/>
        <v>628999007703</v>
      </c>
      <c r="AD3735" t="str">
        <f t="shared" si="583"/>
        <v>Halo+,+Visual+AI+5S+mendeteksi+Violation%3A+METALDET1-LINE+8</v>
      </c>
      <c r="AE3735" t="str">
        <f t="shared" si="584"/>
        <v>https://web.whatsapp.com/send/?phone=628999007703&amp;text=Halo+,+Visual+AI+5S+mendeteksi+Violation%3A+METALDET1-LINE+8&amp;type=phone_number&amp;app_absent=0</v>
      </c>
      <c r="AF3735" t="b">
        <f>IF(ISNA(VLOOKUP(D3735&amp;"-"&amp;AB3735, Ref_Kontak!$A:$E, 4, FALSE)), FALSE, TRUE)</f>
        <v>0</v>
      </c>
      <c r="AG3735" t="str">
        <f>_xlfn.IFNA(VLOOKUP(Z3735,Ref_Kontak!H:H,1,FALSE),"FALSE")</f>
        <v>628999007703</v>
      </c>
      <c r="AH3735" t="str">
        <f t="shared" si="585"/>
        <v>METALDET1-LINE 8</v>
      </c>
      <c r="AI3735">
        <f>IF(I3735="violation",COUNTIF($AH$1:AH3735,AH3735),0)</f>
        <v>1514</v>
      </c>
      <c r="AJ3735" t="str">
        <f t="shared" si="586"/>
        <v>violation-METALDET1</v>
      </c>
      <c r="AK3735">
        <f>IF(I3735="violation",COUNTIF($AJ$1:AJ3735,AJ3735),FALSE)</f>
        <v>3250</v>
      </c>
      <c r="AL3735">
        <f t="shared" si="587"/>
        <v>0</v>
      </c>
      <c r="AM3735">
        <f t="shared" si="588"/>
        <v>3</v>
      </c>
      <c r="AN3735" t="str">
        <f t="shared" si="589"/>
        <v>ALERT! 3 Violation founded @METALDET1</v>
      </c>
    </row>
    <row r="3736" spans="1:40">
      <c r="A3736" t="s">
        <v>120</v>
      </c>
      <c r="B3736" t="s">
        <v>121</v>
      </c>
      <c r="C3736" t="s">
        <v>1852</v>
      </c>
      <c r="D3736" t="s">
        <v>589</v>
      </c>
      <c r="E3736">
        <v>1</v>
      </c>
      <c r="G3736" t="s">
        <v>130</v>
      </c>
      <c r="I3736" t="s">
        <v>125</v>
      </c>
      <c r="Z3736" t="str">
        <f>IFERROR(MID(AA3736,FIND("-",H3736,1)+1,20),_xlfn.IFNA(VLOOKUP(F3736&amp;"-"&amp;AA3736,Ref_Kontak!$A:$E,4,FALSE),Ref_Kontak!$H$2))</f>
        <v>628999007703</v>
      </c>
      <c r="AA3736" t="str">
        <f t="shared" si="580"/>
        <v/>
      </c>
      <c r="AB3736" t="str">
        <f t="shared" si="581"/>
        <v/>
      </c>
      <c r="AC3736" t="str">
        <f t="shared" si="582"/>
        <v>628999007703</v>
      </c>
      <c r="AD3736" t="str">
        <f t="shared" si="583"/>
        <v>Halo+,+Visual+AI+5S+mendeteksi+Violation%3A+METALDET1-LINE+13</v>
      </c>
      <c r="AE3736" t="str">
        <f t="shared" si="584"/>
        <v>https://web.whatsapp.com/send/?phone=628999007703&amp;text=Halo+,+Visual+AI+5S+mendeteksi+Violation%3A+METALDET1-LINE+13&amp;type=phone_number&amp;app_absent=0</v>
      </c>
      <c r="AF3736" t="b">
        <f>IF(ISNA(VLOOKUP(D3736&amp;"-"&amp;AB3736, Ref_Kontak!$A:$E, 4, FALSE)), FALSE, TRUE)</f>
        <v>0</v>
      </c>
      <c r="AG3736" t="str">
        <f>_xlfn.IFNA(VLOOKUP(Z3736,Ref_Kontak!H:H,1,FALSE),"FALSE")</f>
        <v>628999007703</v>
      </c>
      <c r="AH3736" t="str">
        <f t="shared" si="585"/>
        <v>METALDET1-LINE 13</v>
      </c>
      <c r="AI3736">
        <f>IF(I3736="violation",COUNTIF($AH$1:AH3736,AH3736),0)</f>
        <v>1339</v>
      </c>
      <c r="AJ3736" t="str">
        <f t="shared" si="586"/>
        <v>violation-METALDET1</v>
      </c>
      <c r="AK3736">
        <f>IF(I3736="violation",COUNTIF($AJ$1:AJ3736,AJ3736),FALSE)</f>
        <v>3251</v>
      </c>
      <c r="AL3736">
        <f t="shared" si="587"/>
        <v>0</v>
      </c>
      <c r="AM3736">
        <f t="shared" si="588"/>
        <v>3</v>
      </c>
      <c r="AN3736" t="str">
        <f t="shared" si="589"/>
        <v>ALERT! 3 Violation founded @METALDET1</v>
      </c>
    </row>
    <row r="3737" spans="1:40">
      <c r="A3737" t="s">
        <v>120</v>
      </c>
      <c r="B3737" t="s">
        <v>121</v>
      </c>
      <c r="C3737" t="s">
        <v>1853</v>
      </c>
      <c r="D3737" t="s">
        <v>129</v>
      </c>
      <c r="E3737">
        <v>1</v>
      </c>
      <c r="G3737" t="s">
        <v>130</v>
      </c>
      <c r="I3737" t="s">
        <v>125</v>
      </c>
      <c r="Z3737" t="str">
        <f>IFERROR(MID(AA3737,FIND("-",H3737,1)+1,20),_xlfn.IFNA(VLOOKUP(F3737&amp;"-"&amp;AA3737,Ref_Kontak!$A:$E,4,FALSE),Ref_Kontak!$H$2))</f>
        <v>628999007703</v>
      </c>
      <c r="AA3737" t="str">
        <f t="shared" si="580"/>
        <v/>
      </c>
      <c r="AB3737" t="str">
        <f t="shared" si="581"/>
        <v/>
      </c>
      <c r="AC3737" t="str">
        <f t="shared" si="582"/>
        <v>628999007703</v>
      </c>
      <c r="AD3737" t="str">
        <f t="shared" si="583"/>
        <v>Halo+,+Visual+AI+5S+mendeteksi+Violation%3A+METALDET1-LINE+8</v>
      </c>
      <c r="AE3737" t="str">
        <f t="shared" si="584"/>
        <v>https://web.whatsapp.com/send/?phone=628999007703&amp;text=Halo+,+Visual+AI+5S+mendeteksi+Violation%3A+METALDET1-LINE+8&amp;type=phone_number&amp;app_absent=0</v>
      </c>
      <c r="AF3737" t="b">
        <f>IF(ISNA(VLOOKUP(D3737&amp;"-"&amp;AB3737, Ref_Kontak!$A:$E, 4, FALSE)), FALSE, TRUE)</f>
        <v>0</v>
      </c>
      <c r="AG3737" t="str">
        <f>_xlfn.IFNA(VLOOKUP(Z3737,Ref_Kontak!H:H,1,FALSE),"FALSE")</f>
        <v>628999007703</v>
      </c>
      <c r="AH3737" t="str">
        <f t="shared" si="585"/>
        <v>METALDET1-LINE 8</v>
      </c>
      <c r="AI3737">
        <f>IF(I3737="violation",COUNTIF($AH$1:AH3737,AH3737),0)</f>
        <v>1515</v>
      </c>
      <c r="AJ3737" t="str">
        <f t="shared" si="586"/>
        <v>violation-METALDET1</v>
      </c>
      <c r="AK3737">
        <f>IF(I3737="violation",COUNTIF($AJ$1:AJ3737,AJ3737),FALSE)</f>
        <v>3252</v>
      </c>
      <c r="AL3737">
        <f t="shared" si="587"/>
        <v>0</v>
      </c>
      <c r="AM3737">
        <f t="shared" si="588"/>
        <v>3</v>
      </c>
      <c r="AN3737" t="str">
        <f t="shared" si="589"/>
        <v>ALERT! 3 Violation founded @METALDET1</v>
      </c>
    </row>
    <row r="3738" spans="1:40">
      <c r="A3738" t="s">
        <v>120</v>
      </c>
      <c r="B3738" t="s">
        <v>121</v>
      </c>
      <c r="C3738" t="s">
        <v>1854</v>
      </c>
      <c r="D3738" t="s">
        <v>589</v>
      </c>
      <c r="E3738">
        <v>1</v>
      </c>
      <c r="G3738" t="s">
        <v>130</v>
      </c>
      <c r="I3738" t="s">
        <v>125</v>
      </c>
      <c r="Z3738" t="str">
        <f>IFERROR(MID(AA3738,FIND("-",H3738,1)+1,20),_xlfn.IFNA(VLOOKUP(F3738&amp;"-"&amp;AA3738,Ref_Kontak!$A:$E,4,FALSE),Ref_Kontak!$H$2))</f>
        <v>628999007703</v>
      </c>
      <c r="AA3738" t="str">
        <f t="shared" si="580"/>
        <v/>
      </c>
      <c r="AB3738" t="str">
        <f t="shared" si="581"/>
        <v/>
      </c>
      <c r="AC3738" t="str">
        <f t="shared" si="582"/>
        <v>628999007703</v>
      </c>
      <c r="AD3738" t="str">
        <f t="shared" si="583"/>
        <v>Halo+,+Visual+AI+5S+mendeteksi+Violation%3A+METALDET1-LINE+13</v>
      </c>
      <c r="AE3738" t="str">
        <f t="shared" si="584"/>
        <v>https://web.whatsapp.com/send/?phone=628999007703&amp;text=Halo+,+Visual+AI+5S+mendeteksi+Violation%3A+METALDET1-LINE+13&amp;type=phone_number&amp;app_absent=0</v>
      </c>
      <c r="AF3738" t="b">
        <f>IF(ISNA(VLOOKUP(D3738&amp;"-"&amp;AB3738, Ref_Kontak!$A:$E, 4, FALSE)), FALSE, TRUE)</f>
        <v>0</v>
      </c>
      <c r="AG3738" t="str">
        <f>_xlfn.IFNA(VLOOKUP(Z3738,Ref_Kontak!H:H,1,FALSE),"FALSE")</f>
        <v>628999007703</v>
      </c>
      <c r="AH3738" t="str">
        <f t="shared" si="585"/>
        <v>METALDET1-LINE 13</v>
      </c>
      <c r="AI3738">
        <f>IF(I3738="violation",COUNTIF($AH$1:AH3738,AH3738),0)</f>
        <v>1340</v>
      </c>
      <c r="AJ3738" t="str">
        <f t="shared" si="586"/>
        <v>violation-METALDET1</v>
      </c>
      <c r="AK3738">
        <f>IF(I3738="violation",COUNTIF($AJ$1:AJ3738,AJ3738),FALSE)</f>
        <v>3253</v>
      </c>
      <c r="AL3738">
        <f t="shared" si="587"/>
        <v>0</v>
      </c>
      <c r="AM3738">
        <f t="shared" si="588"/>
        <v>3</v>
      </c>
      <c r="AN3738" t="str">
        <f t="shared" si="589"/>
        <v>ALERT! 3 Violation founded @METALDET1</v>
      </c>
    </row>
    <row r="3739" spans="1:40">
      <c r="A3739" t="s">
        <v>120</v>
      </c>
      <c r="B3739" t="s">
        <v>121</v>
      </c>
      <c r="C3739" t="s">
        <v>1854</v>
      </c>
      <c r="D3739" t="s">
        <v>129</v>
      </c>
      <c r="E3739">
        <v>1</v>
      </c>
      <c r="G3739" t="s">
        <v>130</v>
      </c>
      <c r="I3739" t="s">
        <v>125</v>
      </c>
      <c r="Z3739" t="str">
        <f>IFERROR(MID(AA3739,FIND("-",H3739,1)+1,20),_xlfn.IFNA(VLOOKUP(F3739&amp;"-"&amp;AA3739,Ref_Kontak!$A:$E,4,FALSE),Ref_Kontak!$H$2))</f>
        <v>628999007703</v>
      </c>
      <c r="AA3739" t="str">
        <f t="shared" si="580"/>
        <v/>
      </c>
      <c r="AB3739" t="str">
        <f t="shared" si="581"/>
        <v/>
      </c>
      <c r="AC3739" t="str">
        <f t="shared" si="582"/>
        <v>628999007703</v>
      </c>
      <c r="AD3739" t="str">
        <f t="shared" si="583"/>
        <v>Halo+,+Visual+AI+5S+mendeteksi+Violation%3A+METALDET1-LINE+8</v>
      </c>
      <c r="AE3739" t="str">
        <f t="shared" si="584"/>
        <v>https://web.whatsapp.com/send/?phone=628999007703&amp;text=Halo+,+Visual+AI+5S+mendeteksi+Violation%3A+METALDET1-LINE+8&amp;type=phone_number&amp;app_absent=0</v>
      </c>
      <c r="AF3739" t="b">
        <f>IF(ISNA(VLOOKUP(D3739&amp;"-"&amp;AB3739, Ref_Kontak!$A:$E, 4, FALSE)), FALSE, TRUE)</f>
        <v>0</v>
      </c>
      <c r="AG3739" t="str">
        <f>_xlfn.IFNA(VLOOKUP(Z3739,Ref_Kontak!H:H,1,FALSE),"FALSE")</f>
        <v>628999007703</v>
      </c>
      <c r="AH3739" t="str">
        <f t="shared" si="585"/>
        <v>METALDET1-LINE 8</v>
      </c>
      <c r="AI3739">
        <f>IF(I3739="violation",COUNTIF($AH$1:AH3739,AH3739),0)</f>
        <v>1516</v>
      </c>
      <c r="AJ3739" t="str">
        <f t="shared" si="586"/>
        <v>violation-METALDET1</v>
      </c>
      <c r="AK3739">
        <f>IF(I3739="violation",COUNTIF($AJ$1:AJ3739,AJ3739),FALSE)</f>
        <v>3254</v>
      </c>
      <c r="AL3739">
        <f t="shared" si="587"/>
        <v>0</v>
      </c>
      <c r="AM3739">
        <f t="shared" si="588"/>
        <v>3</v>
      </c>
      <c r="AN3739" t="str">
        <f t="shared" si="589"/>
        <v>ALERT! 3 Violation founded @METALDET1</v>
      </c>
    </row>
    <row r="3740" spans="1:40">
      <c r="A3740" t="s">
        <v>120</v>
      </c>
      <c r="B3740" t="s">
        <v>121</v>
      </c>
      <c r="C3740" t="s">
        <v>1854</v>
      </c>
      <c r="D3740" t="s">
        <v>589</v>
      </c>
      <c r="E3740">
        <v>1</v>
      </c>
      <c r="G3740" t="s">
        <v>130</v>
      </c>
      <c r="I3740" t="s">
        <v>125</v>
      </c>
      <c r="Z3740" t="str">
        <f>IFERROR(MID(AA3740,FIND("-",H3740,1)+1,20),_xlfn.IFNA(VLOOKUP(F3740&amp;"-"&amp;AA3740,Ref_Kontak!$A:$E,4,FALSE),Ref_Kontak!$H$2))</f>
        <v>628999007703</v>
      </c>
      <c r="AA3740" t="str">
        <f t="shared" si="580"/>
        <v/>
      </c>
      <c r="AB3740" t="str">
        <f t="shared" si="581"/>
        <v/>
      </c>
      <c r="AC3740" t="str">
        <f t="shared" si="582"/>
        <v>628999007703</v>
      </c>
      <c r="AD3740" t="str">
        <f t="shared" si="583"/>
        <v>Halo+,+Visual+AI+5S+mendeteksi+Violation%3A+METALDET1-LINE+13</v>
      </c>
      <c r="AE3740" t="str">
        <f t="shared" si="584"/>
        <v>https://web.whatsapp.com/send/?phone=628999007703&amp;text=Halo+,+Visual+AI+5S+mendeteksi+Violation%3A+METALDET1-LINE+13&amp;type=phone_number&amp;app_absent=0</v>
      </c>
      <c r="AF3740" t="b">
        <f>IF(ISNA(VLOOKUP(D3740&amp;"-"&amp;AB3740, Ref_Kontak!$A:$E, 4, FALSE)), FALSE, TRUE)</f>
        <v>0</v>
      </c>
      <c r="AG3740" t="str">
        <f>_xlfn.IFNA(VLOOKUP(Z3740,Ref_Kontak!H:H,1,FALSE),"FALSE")</f>
        <v>628999007703</v>
      </c>
      <c r="AH3740" t="str">
        <f t="shared" si="585"/>
        <v>METALDET1-LINE 13</v>
      </c>
      <c r="AI3740">
        <f>IF(I3740="violation",COUNTIF($AH$1:AH3740,AH3740),0)</f>
        <v>1341</v>
      </c>
      <c r="AJ3740" t="str">
        <f t="shared" si="586"/>
        <v>violation-METALDET1</v>
      </c>
      <c r="AK3740">
        <f>IF(I3740="violation",COUNTIF($AJ$1:AJ3740,AJ3740),FALSE)</f>
        <v>3255</v>
      </c>
      <c r="AL3740">
        <f t="shared" si="587"/>
        <v>0</v>
      </c>
      <c r="AM3740">
        <f t="shared" si="588"/>
        <v>3</v>
      </c>
      <c r="AN3740" t="str">
        <f t="shared" si="589"/>
        <v>ALERT! 3 Violation founded @METALDET1</v>
      </c>
    </row>
    <row r="3741" spans="1:40">
      <c r="A3741" t="s">
        <v>120</v>
      </c>
      <c r="B3741" t="s">
        <v>121</v>
      </c>
      <c r="C3741" t="s">
        <v>1855</v>
      </c>
      <c r="D3741" t="s">
        <v>129</v>
      </c>
      <c r="E3741">
        <v>1</v>
      </c>
      <c r="G3741" t="s">
        <v>130</v>
      </c>
      <c r="I3741" t="s">
        <v>125</v>
      </c>
      <c r="Z3741" t="str">
        <f>IFERROR(MID(AA3741,FIND("-",H3741,1)+1,20),_xlfn.IFNA(VLOOKUP(F3741&amp;"-"&amp;AA3741,Ref_Kontak!$A:$E,4,FALSE),Ref_Kontak!$H$2))</f>
        <v>628999007703</v>
      </c>
      <c r="AA3741" t="str">
        <f t="shared" si="580"/>
        <v/>
      </c>
      <c r="AB3741" t="str">
        <f t="shared" si="581"/>
        <v/>
      </c>
      <c r="AC3741" t="str">
        <f t="shared" si="582"/>
        <v>628999007703</v>
      </c>
      <c r="AD3741" t="str">
        <f t="shared" si="583"/>
        <v>Halo+,+Visual+AI+5S+mendeteksi+Violation%3A+METALDET1-LINE+8</v>
      </c>
      <c r="AE3741" t="str">
        <f t="shared" si="584"/>
        <v>https://web.whatsapp.com/send/?phone=628999007703&amp;text=Halo+,+Visual+AI+5S+mendeteksi+Violation%3A+METALDET1-LINE+8&amp;type=phone_number&amp;app_absent=0</v>
      </c>
      <c r="AF3741" t="b">
        <f>IF(ISNA(VLOOKUP(D3741&amp;"-"&amp;AB3741, Ref_Kontak!$A:$E, 4, FALSE)), FALSE, TRUE)</f>
        <v>0</v>
      </c>
      <c r="AG3741" t="str">
        <f>_xlfn.IFNA(VLOOKUP(Z3741,Ref_Kontak!H:H,1,FALSE),"FALSE")</f>
        <v>628999007703</v>
      </c>
      <c r="AH3741" t="str">
        <f t="shared" si="585"/>
        <v>METALDET1-LINE 8</v>
      </c>
      <c r="AI3741">
        <f>IF(I3741="violation",COUNTIF($AH$1:AH3741,AH3741),0)</f>
        <v>1517</v>
      </c>
      <c r="AJ3741" t="str">
        <f t="shared" si="586"/>
        <v>violation-METALDET1</v>
      </c>
      <c r="AK3741">
        <f>IF(I3741="violation",COUNTIF($AJ$1:AJ3741,AJ3741),FALSE)</f>
        <v>3256</v>
      </c>
      <c r="AL3741">
        <f t="shared" si="587"/>
        <v>0</v>
      </c>
      <c r="AM3741">
        <f t="shared" si="588"/>
        <v>3</v>
      </c>
      <c r="AN3741" t="str">
        <f t="shared" si="589"/>
        <v>ALERT! 3 Violation founded @METALDET1</v>
      </c>
    </row>
    <row r="3742" spans="1:40">
      <c r="A3742" t="s">
        <v>120</v>
      </c>
      <c r="B3742" t="s">
        <v>121</v>
      </c>
      <c r="C3742" t="s">
        <v>1855</v>
      </c>
      <c r="D3742" t="s">
        <v>589</v>
      </c>
      <c r="E3742">
        <v>1</v>
      </c>
      <c r="G3742" t="s">
        <v>130</v>
      </c>
      <c r="I3742" t="s">
        <v>125</v>
      </c>
      <c r="Z3742" t="str">
        <f>IFERROR(MID(AA3742,FIND("-",H3742,1)+1,20),_xlfn.IFNA(VLOOKUP(F3742&amp;"-"&amp;AA3742,Ref_Kontak!$A:$E,4,FALSE),Ref_Kontak!$H$2))</f>
        <v>628999007703</v>
      </c>
      <c r="AA3742" t="str">
        <f t="shared" si="580"/>
        <v/>
      </c>
      <c r="AB3742" t="str">
        <f t="shared" si="581"/>
        <v/>
      </c>
      <c r="AC3742" t="str">
        <f t="shared" si="582"/>
        <v>628999007703</v>
      </c>
      <c r="AD3742" t="str">
        <f t="shared" si="583"/>
        <v>Halo+,+Visual+AI+5S+mendeteksi+Violation%3A+METALDET1-LINE+13</v>
      </c>
      <c r="AE3742" t="str">
        <f t="shared" si="584"/>
        <v>https://web.whatsapp.com/send/?phone=628999007703&amp;text=Halo+,+Visual+AI+5S+mendeteksi+Violation%3A+METALDET1-LINE+13&amp;type=phone_number&amp;app_absent=0</v>
      </c>
      <c r="AF3742" t="b">
        <f>IF(ISNA(VLOOKUP(D3742&amp;"-"&amp;AB3742, Ref_Kontak!$A:$E, 4, FALSE)), FALSE, TRUE)</f>
        <v>0</v>
      </c>
      <c r="AG3742" t="str">
        <f>_xlfn.IFNA(VLOOKUP(Z3742,Ref_Kontak!H:H,1,FALSE),"FALSE")</f>
        <v>628999007703</v>
      </c>
      <c r="AH3742" t="str">
        <f t="shared" si="585"/>
        <v>METALDET1-LINE 13</v>
      </c>
      <c r="AI3742">
        <f>IF(I3742="violation",COUNTIF($AH$1:AH3742,AH3742),0)</f>
        <v>1342</v>
      </c>
      <c r="AJ3742" t="str">
        <f t="shared" si="586"/>
        <v>violation-METALDET1</v>
      </c>
      <c r="AK3742">
        <f>IF(I3742="violation",COUNTIF($AJ$1:AJ3742,AJ3742),FALSE)</f>
        <v>3257</v>
      </c>
      <c r="AL3742">
        <f t="shared" si="587"/>
        <v>0</v>
      </c>
      <c r="AM3742">
        <f t="shared" si="588"/>
        <v>3</v>
      </c>
      <c r="AN3742" t="str">
        <f t="shared" si="589"/>
        <v>ALERT! 3 Violation founded @METALDET1</v>
      </c>
    </row>
    <row r="3743" spans="1:40">
      <c r="A3743" t="s">
        <v>120</v>
      </c>
      <c r="B3743" t="s">
        <v>121</v>
      </c>
      <c r="C3743" t="s">
        <v>1856</v>
      </c>
      <c r="D3743" t="s">
        <v>589</v>
      </c>
      <c r="E3743">
        <v>1</v>
      </c>
      <c r="G3743" t="s">
        <v>130</v>
      </c>
      <c r="I3743" t="s">
        <v>125</v>
      </c>
      <c r="Z3743" t="str">
        <f>IFERROR(MID(AA3743,FIND("-",H3743,1)+1,20),_xlfn.IFNA(VLOOKUP(F3743&amp;"-"&amp;AA3743,Ref_Kontak!$A:$E,4,FALSE),Ref_Kontak!$H$2))</f>
        <v>628999007703</v>
      </c>
      <c r="AA3743" t="str">
        <f t="shared" si="580"/>
        <v/>
      </c>
      <c r="AB3743" t="str">
        <f t="shared" si="581"/>
        <v/>
      </c>
      <c r="AC3743" t="str">
        <f t="shared" si="582"/>
        <v>628999007703</v>
      </c>
      <c r="AD3743" t="str">
        <f t="shared" si="583"/>
        <v>Halo+,+Visual+AI+5S+mendeteksi+Violation%3A+METALDET1-LINE+13</v>
      </c>
      <c r="AE3743" t="str">
        <f t="shared" si="584"/>
        <v>https://web.whatsapp.com/send/?phone=628999007703&amp;text=Halo+,+Visual+AI+5S+mendeteksi+Violation%3A+METALDET1-LINE+13&amp;type=phone_number&amp;app_absent=0</v>
      </c>
      <c r="AF3743" t="b">
        <f>IF(ISNA(VLOOKUP(D3743&amp;"-"&amp;AB3743, Ref_Kontak!$A:$E, 4, FALSE)), FALSE, TRUE)</f>
        <v>0</v>
      </c>
      <c r="AG3743" t="str">
        <f>_xlfn.IFNA(VLOOKUP(Z3743,Ref_Kontak!H:H,1,FALSE),"FALSE")</f>
        <v>628999007703</v>
      </c>
      <c r="AH3743" t="str">
        <f t="shared" si="585"/>
        <v>METALDET1-LINE 13</v>
      </c>
      <c r="AI3743">
        <f>IF(I3743="violation",COUNTIF($AH$1:AH3743,AH3743),0)</f>
        <v>1343</v>
      </c>
      <c r="AJ3743" t="str">
        <f t="shared" si="586"/>
        <v>violation-METALDET1</v>
      </c>
      <c r="AK3743">
        <f>IF(I3743="violation",COUNTIF($AJ$1:AJ3743,AJ3743),FALSE)</f>
        <v>3258</v>
      </c>
      <c r="AL3743">
        <f t="shared" si="587"/>
        <v>0</v>
      </c>
      <c r="AM3743">
        <f t="shared" si="588"/>
        <v>3</v>
      </c>
      <c r="AN3743" t="str">
        <f t="shared" si="589"/>
        <v>ALERT! 3 Violation founded @METALDET1</v>
      </c>
    </row>
    <row r="3744" spans="1:40">
      <c r="A3744" t="s">
        <v>120</v>
      </c>
      <c r="B3744" t="s">
        <v>121</v>
      </c>
      <c r="C3744" t="s">
        <v>1856</v>
      </c>
      <c r="D3744" t="s">
        <v>129</v>
      </c>
      <c r="E3744">
        <v>1</v>
      </c>
      <c r="G3744" t="s">
        <v>130</v>
      </c>
      <c r="I3744" t="s">
        <v>125</v>
      </c>
      <c r="Z3744" t="str">
        <f>IFERROR(MID(AA3744,FIND("-",H3744,1)+1,20),_xlfn.IFNA(VLOOKUP(F3744&amp;"-"&amp;AA3744,Ref_Kontak!$A:$E,4,FALSE),Ref_Kontak!$H$2))</f>
        <v>628999007703</v>
      </c>
      <c r="AA3744" t="str">
        <f t="shared" si="580"/>
        <v/>
      </c>
      <c r="AB3744" t="str">
        <f t="shared" si="581"/>
        <v/>
      </c>
      <c r="AC3744" t="str">
        <f t="shared" si="582"/>
        <v>628999007703</v>
      </c>
      <c r="AD3744" t="str">
        <f t="shared" si="583"/>
        <v>Halo+,+Visual+AI+5S+mendeteksi+Violation%3A+METALDET1-LINE+8</v>
      </c>
      <c r="AE3744" t="str">
        <f t="shared" si="584"/>
        <v>https://web.whatsapp.com/send/?phone=628999007703&amp;text=Halo+,+Visual+AI+5S+mendeteksi+Violation%3A+METALDET1-LINE+8&amp;type=phone_number&amp;app_absent=0</v>
      </c>
      <c r="AF3744" t="b">
        <f>IF(ISNA(VLOOKUP(D3744&amp;"-"&amp;AB3744, Ref_Kontak!$A:$E, 4, FALSE)), FALSE, TRUE)</f>
        <v>0</v>
      </c>
      <c r="AG3744" t="str">
        <f>_xlfn.IFNA(VLOOKUP(Z3744,Ref_Kontak!H:H,1,FALSE),"FALSE")</f>
        <v>628999007703</v>
      </c>
      <c r="AH3744" t="str">
        <f t="shared" si="585"/>
        <v>METALDET1-LINE 8</v>
      </c>
      <c r="AI3744">
        <f>IF(I3744="violation",COUNTIF($AH$1:AH3744,AH3744),0)</f>
        <v>1518</v>
      </c>
      <c r="AJ3744" t="str">
        <f t="shared" si="586"/>
        <v>violation-METALDET1</v>
      </c>
      <c r="AK3744">
        <f>IF(I3744="violation",COUNTIF($AJ$1:AJ3744,AJ3744),FALSE)</f>
        <v>3259</v>
      </c>
      <c r="AL3744">
        <f t="shared" si="587"/>
        <v>0</v>
      </c>
      <c r="AM3744">
        <f t="shared" si="588"/>
        <v>3</v>
      </c>
      <c r="AN3744" t="str">
        <f t="shared" si="589"/>
        <v>ALERT! 3 Violation founded @METALDET1</v>
      </c>
    </row>
    <row r="3745" spans="1:40">
      <c r="A3745" t="s">
        <v>120</v>
      </c>
      <c r="B3745" t="s">
        <v>121</v>
      </c>
      <c r="C3745" t="s">
        <v>1856</v>
      </c>
      <c r="D3745" t="s">
        <v>589</v>
      </c>
      <c r="E3745">
        <v>1</v>
      </c>
      <c r="G3745" t="s">
        <v>130</v>
      </c>
      <c r="I3745" t="s">
        <v>125</v>
      </c>
      <c r="Z3745" t="str">
        <f>IFERROR(MID(AA3745,FIND("-",H3745,1)+1,20),_xlfn.IFNA(VLOOKUP(F3745&amp;"-"&amp;AA3745,Ref_Kontak!$A:$E,4,FALSE),Ref_Kontak!$H$2))</f>
        <v>628999007703</v>
      </c>
      <c r="AA3745" t="str">
        <f t="shared" si="580"/>
        <v/>
      </c>
      <c r="AB3745" t="str">
        <f t="shared" si="581"/>
        <v/>
      </c>
      <c r="AC3745" t="str">
        <f t="shared" si="582"/>
        <v>628999007703</v>
      </c>
      <c r="AD3745" t="str">
        <f t="shared" si="583"/>
        <v>Halo+,+Visual+AI+5S+mendeteksi+Violation%3A+METALDET1-LINE+13</v>
      </c>
      <c r="AE3745" t="str">
        <f t="shared" si="584"/>
        <v>https://web.whatsapp.com/send/?phone=628999007703&amp;text=Halo+,+Visual+AI+5S+mendeteksi+Violation%3A+METALDET1-LINE+13&amp;type=phone_number&amp;app_absent=0</v>
      </c>
      <c r="AF3745" t="b">
        <f>IF(ISNA(VLOOKUP(D3745&amp;"-"&amp;AB3745, Ref_Kontak!$A:$E, 4, FALSE)), FALSE, TRUE)</f>
        <v>0</v>
      </c>
      <c r="AG3745" t="str">
        <f>_xlfn.IFNA(VLOOKUP(Z3745,Ref_Kontak!H:H,1,FALSE),"FALSE")</f>
        <v>628999007703</v>
      </c>
      <c r="AH3745" t="str">
        <f t="shared" si="585"/>
        <v>METALDET1-LINE 13</v>
      </c>
      <c r="AI3745">
        <f>IF(I3745="violation",COUNTIF($AH$1:AH3745,AH3745),0)</f>
        <v>1344</v>
      </c>
      <c r="AJ3745" t="str">
        <f t="shared" si="586"/>
        <v>violation-METALDET1</v>
      </c>
      <c r="AK3745">
        <f>IF(I3745="violation",COUNTIF($AJ$1:AJ3745,AJ3745),FALSE)</f>
        <v>3260</v>
      </c>
      <c r="AL3745">
        <f t="shared" si="587"/>
        <v>0</v>
      </c>
      <c r="AM3745">
        <f t="shared" si="588"/>
        <v>3</v>
      </c>
      <c r="AN3745" t="str">
        <f t="shared" si="589"/>
        <v>ALERT! 3 Violation founded @METALDET1</v>
      </c>
    </row>
    <row r="3746" spans="1:40">
      <c r="A3746" t="s">
        <v>120</v>
      </c>
      <c r="B3746" t="s">
        <v>121</v>
      </c>
      <c r="C3746" t="s">
        <v>1857</v>
      </c>
      <c r="D3746" t="s">
        <v>129</v>
      </c>
      <c r="E3746">
        <v>1</v>
      </c>
      <c r="G3746" t="s">
        <v>130</v>
      </c>
      <c r="I3746" t="s">
        <v>125</v>
      </c>
      <c r="Z3746" t="str">
        <f>IFERROR(MID(AA3746,FIND("-",H3746,1)+1,20),_xlfn.IFNA(VLOOKUP(F3746&amp;"-"&amp;AA3746,Ref_Kontak!$A:$E,4,FALSE),Ref_Kontak!$H$2))</f>
        <v>628999007703</v>
      </c>
      <c r="AA3746" t="str">
        <f t="shared" si="580"/>
        <v/>
      </c>
      <c r="AB3746" t="str">
        <f t="shared" si="581"/>
        <v/>
      </c>
      <c r="AC3746" t="str">
        <f t="shared" si="582"/>
        <v>628999007703</v>
      </c>
      <c r="AD3746" t="str">
        <f t="shared" si="583"/>
        <v>Halo+,+Visual+AI+5S+mendeteksi+Violation%3A+METALDET1-LINE+8</v>
      </c>
      <c r="AE3746" t="str">
        <f t="shared" si="584"/>
        <v>https://web.whatsapp.com/send/?phone=628999007703&amp;text=Halo+,+Visual+AI+5S+mendeteksi+Violation%3A+METALDET1-LINE+8&amp;type=phone_number&amp;app_absent=0</v>
      </c>
      <c r="AF3746" t="b">
        <f>IF(ISNA(VLOOKUP(D3746&amp;"-"&amp;AB3746, Ref_Kontak!$A:$E, 4, FALSE)), FALSE, TRUE)</f>
        <v>0</v>
      </c>
      <c r="AG3746" t="str">
        <f>_xlfn.IFNA(VLOOKUP(Z3746,Ref_Kontak!H:H,1,FALSE),"FALSE")</f>
        <v>628999007703</v>
      </c>
      <c r="AH3746" t="str">
        <f t="shared" si="585"/>
        <v>METALDET1-LINE 8</v>
      </c>
      <c r="AI3746">
        <f>IF(I3746="violation",COUNTIF($AH$1:AH3746,AH3746),0)</f>
        <v>1519</v>
      </c>
      <c r="AJ3746" t="str">
        <f t="shared" si="586"/>
        <v>violation-METALDET1</v>
      </c>
      <c r="AK3746">
        <f>IF(I3746="violation",COUNTIF($AJ$1:AJ3746,AJ3746),FALSE)</f>
        <v>3261</v>
      </c>
      <c r="AL3746">
        <f t="shared" si="587"/>
        <v>0</v>
      </c>
      <c r="AM3746">
        <f t="shared" si="588"/>
        <v>3</v>
      </c>
      <c r="AN3746" t="str">
        <f t="shared" si="589"/>
        <v>ALERT! 3 Violation founded @METALDET1</v>
      </c>
    </row>
    <row r="3747" spans="1:40">
      <c r="A3747" t="s">
        <v>120</v>
      </c>
      <c r="B3747" t="s">
        <v>121</v>
      </c>
      <c r="C3747" t="s">
        <v>1858</v>
      </c>
      <c r="D3747" t="s">
        <v>41</v>
      </c>
      <c r="E3747">
        <v>1</v>
      </c>
      <c r="F3747" t="s">
        <v>1859</v>
      </c>
      <c r="G3747" t="s">
        <v>124</v>
      </c>
      <c r="H3747" t="s">
        <v>1860</v>
      </c>
      <c r="I3747" t="s">
        <v>125</v>
      </c>
      <c r="J3747" t="s">
        <v>1861</v>
      </c>
      <c r="K3747" t="s">
        <v>1862</v>
      </c>
      <c r="Z3747" t="str">
        <f>IFERROR(MID(AA3747,FIND("-",H3747,1)+1,20),_xlfn.IFNA(VLOOKUP(F3747&amp;"-"&amp;AA3747,Ref_Kontak!$A:$E,4,FALSE),Ref_Kontak!$H$2))</f>
        <v>6285157766849</v>
      </c>
      <c r="AA3747" t="str">
        <f t="shared" si="580"/>
        <v>Rexy-6285157766849</v>
      </c>
      <c r="AB3747" t="str">
        <f t="shared" si="581"/>
        <v>Rexy</v>
      </c>
      <c r="AC3747" t="str">
        <f t="shared" si="582"/>
        <v>6285157766849</v>
      </c>
      <c r="AD3747" t="str">
        <f t="shared" si="583"/>
        <v>Halo+Rexy,+Visual+AI+5S+mendeteksi+Violation%3A+GUDANGEXP1-LINE+2</v>
      </c>
      <c r="AE3747" t="str">
        <f t="shared" si="584"/>
        <v>https://web.whatsapp.com/send/?phone=6285157766849&amp;text=Halo+Rexy,+Visual+AI+5S+mendeteksi+Violation%3A+GUDANGEXP1-LINE+2&amp;type=phone_number&amp;app_absent=0</v>
      </c>
      <c r="AF3747" t="b">
        <f>IF(ISNA(VLOOKUP(D3747&amp;"-"&amp;AB3747, Ref_Kontak!$A:$E, 4, FALSE)), FALSE, TRUE)</f>
        <v>1</v>
      </c>
      <c r="AG3747" t="str">
        <f>_xlfn.IFNA(VLOOKUP(Z3747,Ref_Kontak!H:H,1,FALSE),"FALSE")</f>
        <v>FALSE</v>
      </c>
      <c r="AH3747" t="str">
        <f t="shared" si="585"/>
        <v>GUDANGEXP1-LINE 2</v>
      </c>
      <c r="AI3747">
        <f>IF(I3747="violation",COUNTIF($AH$1:AH3747,AH3747),0)</f>
        <v>1</v>
      </c>
      <c r="AJ3747" t="str">
        <f t="shared" si="586"/>
        <v>violation-GUDANGEXP1</v>
      </c>
      <c r="AK3747">
        <f>IF(I3747="violation",COUNTIF($AJ$1:AJ3747,AJ3747),FALSE)</f>
        <v>484</v>
      </c>
      <c r="AL3747">
        <f t="shared" si="587"/>
        <v>1</v>
      </c>
      <c r="AM3747">
        <f t="shared" si="588"/>
        <v>8</v>
      </c>
      <c r="AN3747" t="str">
        <f t="shared" si="589"/>
        <v>ALERT! 8 Violation founded @GUDANGEXP1</v>
      </c>
    </row>
    <row r="3748" spans="1:40">
      <c r="A3748" t="s">
        <v>120</v>
      </c>
      <c r="B3748" t="s">
        <v>121</v>
      </c>
      <c r="C3748" t="s">
        <v>1858</v>
      </c>
      <c r="D3748" t="s">
        <v>1232</v>
      </c>
      <c r="E3748">
        <v>1</v>
      </c>
      <c r="G3748" t="s">
        <v>124</v>
      </c>
      <c r="I3748" t="s">
        <v>125</v>
      </c>
      <c r="K3748" t="s">
        <v>1863</v>
      </c>
      <c r="Z3748" t="str">
        <f>IFERROR(MID(AA3748,FIND("-",H3748,1)+1,20),_xlfn.IFNA(VLOOKUP(F3748&amp;"-"&amp;AA3748,Ref_Kontak!$A:$E,4,FALSE),Ref_Kontak!$H$2))</f>
        <v>628999007703</v>
      </c>
      <c r="AA3748" t="str">
        <f t="shared" si="580"/>
        <v/>
      </c>
      <c r="AB3748" t="str">
        <f t="shared" si="581"/>
        <v/>
      </c>
      <c r="AC3748" t="str">
        <f t="shared" si="582"/>
        <v>628999007703</v>
      </c>
      <c r="AD3748" t="str">
        <f t="shared" si="583"/>
        <v>Halo+,+Visual+AI+5S+mendeteksi+Violation%3A+GUDANGEXP1-LINE+9</v>
      </c>
      <c r="AE3748" t="str">
        <f t="shared" si="584"/>
        <v>https://web.whatsapp.com/send/?phone=628999007703&amp;text=Halo+,+Visual+AI+5S+mendeteksi+Violation%3A+GUDANGEXP1-LINE+9&amp;type=phone_number&amp;app_absent=0</v>
      </c>
      <c r="AF3748" t="b">
        <f>IF(ISNA(VLOOKUP(D3748&amp;"-"&amp;AB3748, Ref_Kontak!$A:$E, 4, FALSE)), FALSE, TRUE)</f>
        <v>0</v>
      </c>
      <c r="AG3748" t="str">
        <f>_xlfn.IFNA(VLOOKUP(Z3748,Ref_Kontak!H:H,1,FALSE),"FALSE")</f>
        <v>628999007703</v>
      </c>
      <c r="AH3748" t="str">
        <f t="shared" si="585"/>
        <v>GUDANGEXP1-LINE 9</v>
      </c>
      <c r="AI3748">
        <f>IF(I3748="violation",COUNTIF($AH$1:AH3748,AH3748),0)</f>
        <v>134</v>
      </c>
      <c r="AJ3748" t="str">
        <f t="shared" si="586"/>
        <v>violation-GUDANGEXP1</v>
      </c>
      <c r="AK3748">
        <f>IF(I3748="violation",COUNTIF($AJ$1:AJ3748,AJ3748),FALSE)</f>
        <v>485</v>
      </c>
      <c r="AL3748">
        <f t="shared" si="587"/>
        <v>0</v>
      </c>
      <c r="AM3748">
        <f t="shared" si="588"/>
        <v>8</v>
      </c>
      <c r="AN3748" t="str">
        <f t="shared" si="589"/>
        <v>ALERT! 8 Violation founded @GUDANGEXP1</v>
      </c>
    </row>
    <row r="3749" spans="1:40">
      <c r="A3749" t="s">
        <v>120</v>
      </c>
      <c r="B3749" t="s">
        <v>121</v>
      </c>
      <c r="C3749" t="s">
        <v>1858</v>
      </c>
      <c r="D3749" t="s">
        <v>589</v>
      </c>
      <c r="E3749">
        <v>1</v>
      </c>
      <c r="G3749" t="s">
        <v>130</v>
      </c>
      <c r="I3749" t="s">
        <v>125</v>
      </c>
      <c r="Z3749" t="str">
        <f>IFERROR(MID(AA3749,FIND("-",H3749,1)+1,20),_xlfn.IFNA(VLOOKUP(F3749&amp;"-"&amp;AA3749,Ref_Kontak!$A:$E,4,FALSE),Ref_Kontak!$H$2))</f>
        <v>628999007703</v>
      </c>
      <c r="AA3749" t="str">
        <f t="shared" si="580"/>
        <v/>
      </c>
      <c r="AB3749" t="str">
        <f t="shared" si="581"/>
        <v/>
      </c>
      <c r="AC3749" t="str">
        <f t="shared" si="582"/>
        <v>628999007703</v>
      </c>
      <c r="AD3749" t="str">
        <f t="shared" si="583"/>
        <v>Halo+,+Visual+AI+5S+mendeteksi+Violation%3A+METALDET1-LINE+13</v>
      </c>
      <c r="AE3749" t="str">
        <f t="shared" si="584"/>
        <v>https://web.whatsapp.com/send/?phone=628999007703&amp;text=Halo+,+Visual+AI+5S+mendeteksi+Violation%3A+METALDET1-LINE+13&amp;type=phone_number&amp;app_absent=0</v>
      </c>
      <c r="AF3749" t="b">
        <f>IF(ISNA(VLOOKUP(D3749&amp;"-"&amp;AB3749, Ref_Kontak!$A:$E, 4, FALSE)), FALSE, TRUE)</f>
        <v>0</v>
      </c>
      <c r="AG3749" t="str">
        <f>_xlfn.IFNA(VLOOKUP(Z3749,Ref_Kontak!H:H,1,FALSE),"FALSE")</f>
        <v>628999007703</v>
      </c>
      <c r="AH3749" t="str">
        <f t="shared" si="585"/>
        <v>METALDET1-LINE 13</v>
      </c>
      <c r="AI3749">
        <f>IF(I3749="violation",COUNTIF($AH$1:AH3749,AH3749),0)</f>
        <v>1345</v>
      </c>
      <c r="AJ3749" t="str">
        <f t="shared" si="586"/>
        <v>violation-METALDET1</v>
      </c>
      <c r="AK3749">
        <f>IF(I3749="violation",COUNTIF($AJ$1:AJ3749,AJ3749),FALSE)</f>
        <v>3262</v>
      </c>
      <c r="AL3749">
        <f t="shared" si="587"/>
        <v>0</v>
      </c>
      <c r="AM3749">
        <f t="shared" si="588"/>
        <v>3</v>
      </c>
      <c r="AN3749" t="str">
        <f t="shared" si="589"/>
        <v>ALERT! 3 Violation founded @METALDET1</v>
      </c>
    </row>
    <row r="3750" spans="1:40">
      <c r="A3750" t="s">
        <v>120</v>
      </c>
      <c r="B3750" t="s">
        <v>121</v>
      </c>
      <c r="C3750" t="s">
        <v>1858</v>
      </c>
      <c r="D3750" t="s">
        <v>129</v>
      </c>
      <c r="E3750">
        <v>1</v>
      </c>
      <c r="G3750" t="s">
        <v>130</v>
      </c>
      <c r="I3750" t="s">
        <v>125</v>
      </c>
      <c r="Z3750" t="str">
        <f>IFERROR(MID(AA3750,FIND("-",H3750,1)+1,20),_xlfn.IFNA(VLOOKUP(F3750&amp;"-"&amp;AA3750,Ref_Kontak!$A:$E,4,FALSE),Ref_Kontak!$H$2))</f>
        <v>628999007703</v>
      </c>
      <c r="AA3750" t="str">
        <f t="shared" si="580"/>
        <v/>
      </c>
      <c r="AB3750" t="str">
        <f t="shared" si="581"/>
        <v/>
      </c>
      <c r="AC3750" t="str">
        <f t="shared" si="582"/>
        <v>628999007703</v>
      </c>
      <c r="AD3750" t="str">
        <f t="shared" si="583"/>
        <v>Halo+,+Visual+AI+5S+mendeteksi+Violation%3A+METALDET1-LINE+8</v>
      </c>
      <c r="AE3750" t="str">
        <f t="shared" si="584"/>
        <v>https://web.whatsapp.com/send/?phone=628999007703&amp;text=Halo+,+Visual+AI+5S+mendeteksi+Violation%3A+METALDET1-LINE+8&amp;type=phone_number&amp;app_absent=0</v>
      </c>
      <c r="AF3750" t="b">
        <f>IF(ISNA(VLOOKUP(D3750&amp;"-"&amp;AB3750, Ref_Kontak!$A:$E, 4, FALSE)), FALSE, TRUE)</f>
        <v>0</v>
      </c>
      <c r="AG3750" t="str">
        <f>_xlfn.IFNA(VLOOKUP(Z3750,Ref_Kontak!H:H,1,FALSE),"FALSE")</f>
        <v>628999007703</v>
      </c>
      <c r="AH3750" t="str">
        <f t="shared" si="585"/>
        <v>METALDET1-LINE 8</v>
      </c>
      <c r="AI3750">
        <f>IF(I3750="violation",COUNTIF($AH$1:AH3750,AH3750),0)</f>
        <v>1520</v>
      </c>
      <c r="AJ3750" t="str">
        <f t="shared" si="586"/>
        <v>violation-METALDET1</v>
      </c>
      <c r="AK3750">
        <f>IF(I3750="violation",COUNTIF($AJ$1:AJ3750,AJ3750),FALSE)</f>
        <v>3263</v>
      </c>
      <c r="AL3750">
        <f t="shared" si="587"/>
        <v>0</v>
      </c>
      <c r="AM3750">
        <f t="shared" si="588"/>
        <v>3</v>
      </c>
      <c r="AN3750" t="str">
        <f t="shared" si="589"/>
        <v>ALERT! 3 Violation founded @METALDET1</v>
      </c>
    </row>
    <row r="3751" spans="1:40">
      <c r="A3751" t="s">
        <v>120</v>
      </c>
      <c r="B3751" t="s">
        <v>121</v>
      </c>
      <c r="C3751" t="s">
        <v>1858</v>
      </c>
      <c r="D3751" t="s">
        <v>589</v>
      </c>
      <c r="E3751">
        <v>1</v>
      </c>
      <c r="G3751" t="s">
        <v>130</v>
      </c>
      <c r="I3751" t="s">
        <v>125</v>
      </c>
      <c r="Z3751" t="str">
        <f>IFERROR(MID(AA3751,FIND("-",H3751,1)+1,20),_xlfn.IFNA(VLOOKUP(F3751&amp;"-"&amp;AA3751,Ref_Kontak!$A:$E,4,FALSE),Ref_Kontak!$H$2))</f>
        <v>628999007703</v>
      </c>
      <c r="AA3751" t="str">
        <f t="shared" si="580"/>
        <v/>
      </c>
      <c r="AB3751" t="str">
        <f t="shared" si="581"/>
        <v/>
      </c>
      <c r="AC3751" t="str">
        <f t="shared" si="582"/>
        <v>628999007703</v>
      </c>
      <c r="AD3751" t="str">
        <f t="shared" si="583"/>
        <v>Halo+,+Visual+AI+5S+mendeteksi+Violation%3A+METALDET1-LINE+13</v>
      </c>
      <c r="AE3751" t="str">
        <f t="shared" si="584"/>
        <v>https://web.whatsapp.com/send/?phone=628999007703&amp;text=Halo+,+Visual+AI+5S+mendeteksi+Violation%3A+METALDET1-LINE+13&amp;type=phone_number&amp;app_absent=0</v>
      </c>
      <c r="AF3751" t="b">
        <f>IF(ISNA(VLOOKUP(D3751&amp;"-"&amp;AB3751, Ref_Kontak!$A:$E, 4, FALSE)), FALSE, TRUE)</f>
        <v>0</v>
      </c>
      <c r="AG3751" t="str">
        <f>_xlfn.IFNA(VLOOKUP(Z3751,Ref_Kontak!H:H,1,FALSE),"FALSE")</f>
        <v>628999007703</v>
      </c>
      <c r="AH3751" t="str">
        <f t="shared" si="585"/>
        <v>METALDET1-LINE 13</v>
      </c>
      <c r="AI3751">
        <f>IF(I3751="violation",COUNTIF($AH$1:AH3751,AH3751),0)</f>
        <v>1346</v>
      </c>
      <c r="AJ3751" t="str">
        <f t="shared" si="586"/>
        <v>violation-METALDET1</v>
      </c>
      <c r="AK3751">
        <f>IF(I3751="violation",COUNTIF($AJ$1:AJ3751,AJ3751),FALSE)</f>
        <v>3264</v>
      </c>
      <c r="AL3751">
        <f t="shared" si="587"/>
        <v>0</v>
      </c>
      <c r="AM3751">
        <f t="shared" si="588"/>
        <v>3</v>
      </c>
      <c r="AN3751" t="str">
        <f t="shared" si="589"/>
        <v>ALERT! 3 Violation founded @METALDET1</v>
      </c>
    </row>
    <row r="3752" spans="1:40">
      <c r="A3752" t="s">
        <v>120</v>
      </c>
      <c r="B3752" t="s">
        <v>121</v>
      </c>
      <c r="C3752" t="s">
        <v>1864</v>
      </c>
      <c r="D3752" t="s">
        <v>129</v>
      </c>
      <c r="E3752">
        <v>1</v>
      </c>
      <c r="G3752" t="s">
        <v>130</v>
      </c>
      <c r="I3752" t="s">
        <v>125</v>
      </c>
      <c r="Z3752" t="str">
        <f>IFERROR(MID(AA3752,FIND("-",H3752,1)+1,20),_xlfn.IFNA(VLOOKUP(F3752&amp;"-"&amp;AA3752,Ref_Kontak!$A:$E,4,FALSE),Ref_Kontak!$H$2))</f>
        <v>628999007703</v>
      </c>
      <c r="AA3752" t="str">
        <f t="shared" si="580"/>
        <v/>
      </c>
      <c r="AB3752" t="str">
        <f t="shared" si="581"/>
        <v/>
      </c>
      <c r="AC3752" t="str">
        <f t="shared" si="582"/>
        <v>628999007703</v>
      </c>
      <c r="AD3752" t="str">
        <f t="shared" si="583"/>
        <v>Halo+,+Visual+AI+5S+mendeteksi+Violation%3A+METALDET1-LINE+8</v>
      </c>
      <c r="AE3752" t="str">
        <f t="shared" si="584"/>
        <v>https://web.whatsapp.com/send/?phone=628999007703&amp;text=Halo+,+Visual+AI+5S+mendeteksi+Violation%3A+METALDET1-LINE+8&amp;type=phone_number&amp;app_absent=0</v>
      </c>
      <c r="AF3752" t="b">
        <f>IF(ISNA(VLOOKUP(D3752&amp;"-"&amp;AB3752, Ref_Kontak!$A:$E, 4, FALSE)), FALSE, TRUE)</f>
        <v>0</v>
      </c>
      <c r="AG3752" t="str">
        <f>_xlfn.IFNA(VLOOKUP(Z3752,Ref_Kontak!H:H,1,FALSE),"FALSE")</f>
        <v>628999007703</v>
      </c>
      <c r="AH3752" t="str">
        <f t="shared" si="585"/>
        <v>METALDET1-LINE 8</v>
      </c>
      <c r="AI3752">
        <f>IF(I3752="violation",COUNTIF($AH$1:AH3752,AH3752),0)</f>
        <v>1521</v>
      </c>
      <c r="AJ3752" t="str">
        <f t="shared" si="586"/>
        <v>violation-METALDET1</v>
      </c>
      <c r="AK3752">
        <f>IF(I3752="violation",COUNTIF($AJ$1:AJ3752,AJ3752),FALSE)</f>
        <v>3265</v>
      </c>
      <c r="AL3752">
        <f t="shared" si="587"/>
        <v>0</v>
      </c>
      <c r="AM3752">
        <f t="shared" si="588"/>
        <v>3</v>
      </c>
      <c r="AN3752" t="str">
        <f t="shared" si="589"/>
        <v>ALERT! 3 Violation founded @METALDET1</v>
      </c>
    </row>
    <row r="3753" spans="1:40">
      <c r="A3753" t="s">
        <v>120</v>
      </c>
      <c r="B3753" t="s">
        <v>121</v>
      </c>
      <c r="C3753" t="s">
        <v>1864</v>
      </c>
      <c r="D3753" t="s">
        <v>41</v>
      </c>
      <c r="E3753">
        <v>1</v>
      </c>
      <c r="F3753" t="s">
        <v>1859</v>
      </c>
      <c r="G3753" t="s">
        <v>124</v>
      </c>
      <c r="H3753" t="s">
        <v>1860</v>
      </c>
      <c r="I3753" t="s">
        <v>125</v>
      </c>
      <c r="J3753" t="s">
        <v>1861</v>
      </c>
      <c r="Z3753" t="str">
        <f>IFERROR(MID(AA3753,FIND("-",H3753,1)+1,20),_xlfn.IFNA(VLOOKUP(F3753&amp;"-"&amp;AA3753,Ref_Kontak!$A:$E,4,FALSE),Ref_Kontak!$H$2))</f>
        <v>6285157766849</v>
      </c>
      <c r="AA3753" t="str">
        <f t="shared" si="580"/>
        <v>Rexy-6285157766849</v>
      </c>
      <c r="AB3753" t="str">
        <f t="shared" si="581"/>
        <v>Rexy</v>
      </c>
      <c r="AC3753" t="str">
        <f t="shared" si="582"/>
        <v>6285157766849</v>
      </c>
      <c r="AD3753" t="str">
        <f t="shared" si="583"/>
        <v>Halo+Rexy,+Visual+AI+5S+mendeteksi+Violation%3A+GUDANGEXP1-LINE+2</v>
      </c>
      <c r="AE3753" t="str">
        <f t="shared" si="584"/>
        <v>https://web.whatsapp.com/send/?phone=6285157766849&amp;text=Halo+Rexy,+Visual+AI+5S+mendeteksi+Violation%3A+GUDANGEXP1-LINE+2&amp;type=phone_number&amp;app_absent=0</v>
      </c>
      <c r="AF3753" t="b">
        <f>IF(ISNA(VLOOKUP(D3753&amp;"-"&amp;AB3753, Ref_Kontak!$A:$E, 4, FALSE)), FALSE, TRUE)</f>
        <v>1</v>
      </c>
      <c r="AG3753" t="str">
        <f>_xlfn.IFNA(VLOOKUP(Z3753,Ref_Kontak!H:H,1,FALSE),"FALSE")</f>
        <v>FALSE</v>
      </c>
      <c r="AH3753" t="str">
        <f t="shared" si="585"/>
        <v>GUDANGEXP1-LINE 2</v>
      </c>
      <c r="AI3753">
        <f>IF(I3753="violation",COUNTIF($AH$1:AH3753,AH3753),0)</f>
        <v>2</v>
      </c>
      <c r="AJ3753" t="str">
        <f t="shared" si="586"/>
        <v>violation-GUDANGEXP1</v>
      </c>
      <c r="AK3753">
        <f>IF(I3753="violation",COUNTIF($AJ$1:AJ3753,AJ3753),FALSE)</f>
        <v>486</v>
      </c>
      <c r="AL3753">
        <f t="shared" si="587"/>
        <v>0</v>
      </c>
      <c r="AM3753">
        <f t="shared" si="588"/>
        <v>8</v>
      </c>
      <c r="AN3753" t="str">
        <f t="shared" si="589"/>
        <v>ALERT! 8 Violation founded @GUDANGEXP1</v>
      </c>
    </row>
    <row r="3754" spans="1:40">
      <c r="A3754" t="s">
        <v>120</v>
      </c>
      <c r="B3754" t="s">
        <v>121</v>
      </c>
      <c r="C3754" t="s">
        <v>1864</v>
      </c>
      <c r="D3754" t="s">
        <v>1232</v>
      </c>
      <c r="E3754">
        <v>1</v>
      </c>
      <c r="G3754" t="s">
        <v>124</v>
      </c>
      <c r="I3754" t="s">
        <v>125</v>
      </c>
      <c r="Z3754" t="str">
        <f>IFERROR(MID(AA3754,FIND("-",H3754,1)+1,20),_xlfn.IFNA(VLOOKUP(F3754&amp;"-"&amp;AA3754,Ref_Kontak!$A:$E,4,FALSE),Ref_Kontak!$H$2))</f>
        <v>628999007703</v>
      </c>
      <c r="AA3754" t="str">
        <f t="shared" si="580"/>
        <v/>
      </c>
      <c r="AB3754" t="str">
        <f t="shared" si="581"/>
        <v/>
      </c>
      <c r="AC3754" t="str">
        <f t="shared" si="582"/>
        <v>628999007703</v>
      </c>
      <c r="AD3754" t="str">
        <f t="shared" si="583"/>
        <v>Halo+,+Visual+AI+5S+mendeteksi+Violation%3A+GUDANGEXP1-LINE+9</v>
      </c>
      <c r="AE3754" t="str">
        <f t="shared" si="584"/>
        <v>https://web.whatsapp.com/send/?phone=628999007703&amp;text=Halo+,+Visual+AI+5S+mendeteksi+Violation%3A+GUDANGEXP1-LINE+9&amp;type=phone_number&amp;app_absent=0</v>
      </c>
      <c r="AF3754" t="b">
        <f>IF(ISNA(VLOOKUP(D3754&amp;"-"&amp;AB3754, Ref_Kontak!$A:$E, 4, FALSE)), FALSE, TRUE)</f>
        <v>0</v>
      </c>
      <c r="AG3754" t="str">
        <f>_xlfn.IFNA(VLOOKUP(Z3754,Ref_Kontak!H:H,1,FALSE),"FALSE")</f>
        <v>628999007703</v>
      </c>
      <c r="AH3754" t="str">
        <f t="shared" si="585"/>
        <v>GUDANGEXP1-LINE 9</v>
      </c>
      <c r="AI3754">
        <f>IF(I3754="violation",COUNTIF($AH$1:AH3754,AH3754),0)</f>
        <v>135</v>
      </c>
      <c r="AJ3754" t="str">
        <f t="shared" si="586"/>
        <v>violation-GUDANGEXP1</v>
      </c>
      <c r="AK3754">
        <f>IF(I3754="violation",COUNTIF($AJ$1:AJ3754,AJ3754),FALSE)</f>
        <v>487</v>
      </c>
      <c r="AL3754">
        <f t="shared" si="587"/>
        <v>0</v>
      </c>
      <c r="AM3754">
        <f t="shared" si="588"/>
        <v>8</v>
      </c>
      <c r="AN3754" t="str">
        <f t="shared" si="589"/>
        <v>ALERT! 8 Violation founded @GUDANGEXP1</v>
      </c>
    </row>
    <row r="3755" spans="1:40">
      <c r="A3755" t="s">
        <v>120</v>
      </c>
      <c r="B3755" t="s">
        <v>121</v>
      </c>
      <c r="C3755" t="s">
        <v>1864</v>
      </c>
      <c r="D3755" t="s">
        <v>589</v>
      </c>
      <c r="E3755">
        <v>1</v>
      </c>
      <c r="G3755" t="s">
        <v>130</v>
      </c>
      <c r="I3755" t="s">
        <v>125</v>
      </c>
      <c r="Z3755" t="str">
        <f>IFERROR(MID(AA3755,FIND("-",H3755,1)+1,20),_xlfn.IFNA(VLOOKUP(F3755&amp;"-"&amp;AA3755,Ref_Kontak!$A:$E,4,FALSE),Ref_Kontak!$H$2))</f>
        <v>628999007703</v>
      </c>
      <c r="AA3755" t="str">
        <f t="shared" si="580"/>
        <v/>
      </c>
      <c r="AB3755" t="str">
        <f t="shared" si="581"/>
        <v/>
      </c>
      <c r="AC3755" t="str">
        <f t="shared" si="582"/>
        <v>628999007703</v>
      </c>
      <c r="AD3755" t="str">
        <f t="shared" si="583"/>
        <v>Halo+,+Visual+AI+5S+mendeteksi+Violation%3A+METALDET1-LINE+13</v>
      </c>
      <c r="AE3755" t="str">
        <f t="shared" si="584"/>
        <v>https://web.whatsapp.com/send/?phone=628999007703&amp;text=Halo+,+Visual+AI+5S+mendeteksi+Violation%3A+METALDET1-LINE+13&amp;type=phone_number&amp;app_absent=0</v>
      </c>
      <c r="AF3755" t="b">
        <f>IF(ISNA(VLOOKUP(D3755&amp;"-"&amp;AB3755, Ref_Kontak!$A:$E, 4, FALSE)), FALSE, TRUE)</f>
        <v>0</v>
      </c>
      <c r="AG3755" t="str">
        <f>_xlfn.IFNA(VLOOKUP(Z3755,Ref_Kontak!H:H,1,FALSE),"FALSE")</f>
        <v>628999007703</v>
      </c>
      <c r="AH3755" t="str">
        <f t="shared" si="585"/>
        <v>METALDET1-LINE 13</v>
      </c>
      <c r="AI3755">
        <f>IF(I3755="violation",COUNTIF($AH$1:AH3755,AH3755),0)</f>
        <v>1347</v>
      </c>
      <c r="AJ3755" t="str">
        <f t="shared" si="586"/>
        <v>violation-METALDET1</v>
      </c>
      <c r="AK3755">
        <f>IF(I3755="violation",COUNTIF($AJ$1:AJ3755,AJ3755),FALSE)</f>
        <v>3266</v>
      </c>
      <c r="AL3755">
        <f t="shared" si="587"/>
        <v>0</v>
      </c>
      <c r="AM3755">
        <f t="shared" si="588"/>
        <v>3</v>
      </c>
      <c r="AN3755" t="str">
        <f t="shared" si="589"/>
        <v>ALERT! 3 Violation founded @METALDET1</v>
      </c>
    </row>
    <row r="3756" spans="1:40">
      <c r="A3756" t="s">
        <v>120</v>
      </c>
      <c r="B3756" t="s">
        <v>121</v>
      </c>
      <c r="C3756" t="s">
        <v>1865</v>
      </c>
      <c r="D3756" t="s">
        <v>41</v>
      </c>
      <c r="E3756">
        <v>1</v>
      </c>
      <c r="F3756" t="s">
        <v>1859</v>
      </c>
      <c r="G3756" t="s">
        <v>124</v>
      </c>
      <c r="H3756" t="s">
        <v>1860</v>
      </c>
      <c r="I3756" t="s">
        <v>125</v>
      </c>
      <c r="J3756" t="s">
        <v>1861</v>
      </c>
      <c r="Z3756" t="str">
        <f>IFERROR(MID(AA3756,FIND("-",H3756,1)+1,20),_xlfn.IFNA(VLOOKUP(F3756&amp;"-"&amp;AA3756,Ref_Kontak!$A:$E,4,FALSE),Ref_Kontak!$H$2))</f>
        <v>6285157766849</v>
      </c>
      <c r="AA3756" t="str">
        <f t="shared" si="580"/>
        <v>Rexy-6285157766849</v>
      </c>
      <c r="AB3756" t="str">
        <f t="shared" si="581"/>
        <v>Rexy</v>
      </c>
      <c r="AC3756" t="str">
        <f t="shared" si="582"/>
        <v>6285157766849</v>
      </c>
      <c r="AD3756" t="str">
        <f t="shared" si="583"/>
        <v>Halo+Rexy,+Visual+AI+5S+mendeteksi+Violation%3A+GUDANGEXP1-LINE+2</v>
      </c>
      <c r="AE3756" t="str">
        <f t="shared" si="584"/>
        <v>https://web.whatsapp.com/send/?phone=6285157766849&amp;text=Halo+Rexy,+Visual+AI+5S+mendeteksi+Violation%3A+GUDANGEXP1-LINE+2&amp;type=phone_number&amp;app_absent=0</v>
      </c>
      <c r="AF3756" t="b">
        <f>IF(ISNA(VLOOKUP(D3756&amp;"-"&amp;AB3756, Ref_Kontak!$A:$E, 4, FALSE)), FALSE, TRUE)</f>
        <v>1</v>
      </c>
      <c r="AG3756" t="str">
        <f>_xlfn.IFNA(VLOOKUP(Z3756,Ref_Kontak!H:H,1,FALSE),"FALSE")</f>
        <v>FALSE</v>
      </c>
      <c r="AH3756" t="str">
        <f t="shared" si="585"/>
        <v>GUDANGEXP1-LINE 2</v>
      </c>
      <c r="AI3756">
        <f>IF(I3756="violation",COUNTIF($AH$1:AH3756,AH3756),0)</f>
        <v>3</v>
      </c>
      <c r="AJ3756" t="str">
        <f t="shared" si="586"/>
        <v>violation-GUDANGEXP1</v>
      </c>
      <c r="AK3756">
        <f>IF(I3756="violation",COUNTIF($AJ$1:AJ3756,AJ3756),FALSE)</f>
        <v>488</v>
      </c>
      <c r="AL3756">
        <f t="shared" si="587"/>
        <v>0</v>
      </c>
      <c r="AM3756">
        <f t="shared" si="588"/>
        <v>8</v>
      </c>
      <c r="AN3756" t="str">
        <f t="shared" si="589"/>
        <v>ALERT! 8 Violation founded @GUDANGEXP1</v>
      </c>
    </row>
    <row r="3757" spans="1:40">
      <c r="A3757" t="s">
        <v>120</v>
      </c>
      <c r="B3757" t="s">
        <v>121</v>
      </c>
      <c r="C3757" t="s">
        <v>1865</v>
      </c>
      <c r="D3757" t="s">
        <v>1232</v>
      </c>
      <c r="E3757">
        <v>1</v>
      </c>
      <c r="G3757" t="s">
        <v>124</v>
      </c>
      <c r="I3757" t="s">
        <v>125</v>
      </c>
      <c r="Z3757" t="str">
        <f>IFERROR(MID(AA3757,FIND("-",H3757,1)+1,20),_xlfn.IFNA(VLOOKUP(F3757&amp;"-"&amp;AA3757,Ref_Kontak!$A:$E,4,FALSE),Ref_Kontak!$H$2))</f>
        <v>628999007703</v>
      </c>
      <c r="AA3757" t="str">
        <f t="shared" si="580"/>
        <v/>
      </c>
      <c r="AB3757" t="str">
        <f t="shared" si="581"/>
        <v/>
      </c>
      <c r="AC3757" t="str">
        <f t="shared" si="582"/>
        <v>628999007703</v>
      </c>
      <c r="AD3757" t="str">
        <f t="shared" si="583"/>
        <v>Halo+,+Visual+AI+5S+mendeteksi+Violation%3A+GUDANGEXP1-LINE+9</v>
      </c>
      <c r="AE3757" t="str">
        <f t="shared" si="584"/>
        <v>https://web.whatsapp.com/send/?phone=628999007703&amp;text=Halo+,+Visual+AI+5S+mendeteksi+Violation%3A+GUDANGEXP1-LINE+9&amp;type=phone_number&amp;app_absent=0</v>
      </c>
      <c r="AF3757" t="b">
        <f>IF(ISNA(VLOOKUP(D3757&amp;"-"&amp;AB3757, Ref_Kontak!$A:$E, 4, FALSE)), FALSE, TRUE)</f>
        <v>0</v>
      </c>
      <c r="AG3757" t="str">
        <f>_xlfn.IFNA(VLOOKUP(Z3757,Ref_Kontak!H:H,1,FALSE),"FALSE")</f>
        <v>628999007703</v>
      </c>
      <c r="AH3757" t="str">
        <f t="shared" si="585"/>
        <v>GUDANGEXP1-LINE 9</v>
      </c>
      <c r="AI3757">
        <f>IF(I3757="violation",COUNTIF($AH$1:AH3757,AH3757),0)</f>
        <v>136</v>
      </c>
      <c r="AJ3757" t="str">
        <f t="shared" si="586"/>
        <v>violation-GUDANGEXP1</v>
      </c>
      <c r="AK3757">
        <f>IF(I3757="violation",COUNTIF($AJ$1:AJ3757,AJ3757),FALSE)</f>
        <v>489</v>
      </c>
      <c r="AL3757">
        <f t="shared" si="587"/>
        <v>0</v>
      </c>
      <c r="AM3757">
        <f t="shared" si="588"/>
        <v>8</v>
      </c>
      <c r="AN3757" t="str">
        <f t="shared" si="589"/>
        <v>ALERT! 8 Violation founded @GUDANGEXP1</v>
      </c>
    </row>
    <row r="3758" spans="1:40">
      <c r="A3758" t="s">
        <v>120</v>
      </c>
      <c r="B3758" t="s">
        <v>121</v>
      </c>
      <c r="C3758" t="s">
        <v>1866</v>
      </c>
      <c r="D3758" t="s">
        <v>589</v>
      </c>
      <c r="E3758">
        <v>1</v>
      </c>
      <c r="G3758" t="s">
        <v>130</v>
      </c>
      <c r="I3758" t="s">
        <v>125</v>
      </c>
      <c r="Z3758" t="str">
        <f>IFERROR(MID(AA3758,FIND("-",H3758,1)+1,20),_xlfn.IFNA(VLOOKUP(F3758&amp;"-"&amp;AA3758,Ref_Kontak!$A:$E,4,FALSE),Ref_Kontak!$H$2))</f>
        <v>628999007703</v>
      </c>
      <c r="AA3758" t="str">
        <f t="shared" si="580"/>
        <v/>
      </c>
      <c r="AB3758" t="str">
        <f t="shared" si="581"/>
        <v/>
      </c>
      <c r="AC3758" t="str">
        <f t="shared" si="582"/>
        <v>628999007703</v>
      </c>
      <c r="AD3758" t="str">
        <f t="shared" si="583"/>
        <v>Halo+,+Visual+AI+5S+mendeteksi+Violation%3A+METALDET1-LINE+13</v>
      </c>
      <c r="AE3758" t="str">
        <f t="shared" si="584"/>
        <v>https://web.whatsapp.com/send/?phone=628999007703&amp;text=Halo+,+Visual+AI+5S+mendeteksi+Violation%3A+METALDET1-LINE+13&amp;type=phone_number&amp;app_absent=0</v>
      </c>
      <c r="AF3758" t="b">
        <f>IF(ISNA(VLOOKUP(D3758&amp;"-"&amp;AB3758, Ref_Kontak!$A:$E, 4, FALSE)), FALSE, TRUE)</f>
        <v>0</v>
      </c>
      <c r="AG3758" t="str">
        <f>_xlfn.IFNA(VLOOKUP(Z3758,Ref_Kontak!H:H,1,FALSE),"FALSE")</f>
        <v>628999007703</v>
      </c>
      <c r="AH3758" t="str">
        <f t="shared" si="585"/>
        <v>METALDET1-LINE 13</v>
      </c>
      <c r="AI3758">
        <f>IF(I3758="violation",COUNTIF($AH$1:AH3758,AH3758),0)</f>
        <v>1348</v>
      </c>
      <c r="AJ3758" t="str">
        <f t="shared" si="586"/>
        <v>violation-METALDET1</v>
      </c>
      <c r="AK3758">
        <f>IF(I3758="violation",COUNTIF($AJ$1:AJ3758,AJ3758),FALSE)</f>
        <v>3267</v>
      </c>
      <c r="AL3758">
        <f t="shared" si="587"/>
        <v>0</v>
      </c>
      <c r="AM3758">
        <f t="shared" si="588"/>
        <v>3</v>
      </c>
      <c r="AN3758" t="str">
        <f t="shared" si="589"/>
        <v>ALERT! 3 Violation founded @METALDET1</v>
      </c>
    </row>
    <row r="3759" spans="1:40">
      <c r="A3759" t="s">
        <v>120</v>
      </c>
      <c r="B3759" t="s">
        <v>121</v>
      </c>
      <c r="C3759" t="s">
        <v>1866</v>
      </c>
      <c r="D3759" t="s">
        <v>129</v>
      </c>
      <c r="E3759">
        <v>1</v>
      </c>
      <c r="G3759" t="s">
        <v>130</v>
      </c>
      <c r="I3759" t="s">
        <v>125</v>
      </c>
      <c r="Z3759" t="str">
        <f>IFERROR(MID(AA3759,FIND("-",H3759,1)+1,20),_xlfn.IFNA(VLOOKUP(F3759&amp;"-"&amp;AA3759,Ref_Kontak!$A:$E,4,FALSE),Ref_Kontak!$H$2))</f>
        <v>628999007703</v>
      </c>
      <c r="AA3759" t="str">
        <f t="shared" si="580"/>
        <v/>
      </c>
      <c r="AB3759" t="str">
        <f t="shared" si="581"/>
        <v/>
      </c>
      <c r="AC3759" t="str">
        <f t="shared" si="582"/>
        <v>628999007703</v>
      </c>
      <c r="AD3759" t="str">
        <f t="shared" si="583"/>
        <v>Halo+,+Visual+AI+5S+mendeteksi+Violation%3A+METALDET1-LINE+8</v>
      </c>
      <c r="AE3759" t="str">
        <f t="shared" si="584"/>
        <v>https://web.whatsapp.com/send/?phone=628999007703&amp;text=Halo+,+Visual+AI+5S+mendeteksi+Violation%3A+METALDET1-LINE+8&amp;type=phone_number&amp;app_absent=0</v>
      </c>
      <c r="AF3759" t="b">
        <f>IF(ISNA(VLOOKUP(D3759&amp;"-"&amp;AB3759, Ref_Kontak!$A:$E, 4, FALSE)), FALSE, TRUE)</f>
        <v>0</v>
      </c>
      <c r="AG3759" t="str">
        <f>_xlfn.IFNA(VLOOKUP(Z3759,Ref_Kontak!H:H,1,FALSE),"FALSE")</f>
        <v>628999007703</v>
      </c>
      <c r="AH3759" t="str">
        <f t="shared" si="585"/>
        <v>METALDET1-LINE 8</v>
      </c>
      <c r="AI3759">
        <f>IF(I3759="violation",COUNTIF($AH$1:AH3759,AH3759),0)</f>
        <v>1522</v>
      </c>
      <c r="AJ3759" t="str">
        <f t="shared" si="586"/>
        <v>violation-METALDET1</v>
      </c>
      <c r="AK3759">
        <f>IF(I3759="violation",COUNTIF($AJ$1:AJ3759,AJ3759),FALSE)</f>
        <v>3268</v>
      </c>
      <c r="AL3759">
        <f t="shared" si="587"/>
        <v>0</v>
      </c>
      <c r="AM3759">
        <f t="shared" si="588"/>
        <v>3</v>
      </c>
      <c r="AN3759" t="str">
        <f t="shared" si="589"/>
        <v>ALERT! 3 Violation founded @METALDET1</v>
      </c>
    </row>
    <row r="3760" spans="1:40">
      <c r="A3760" t="s">
        <v>120</v>
      </c>
      <c r="B3760" t="s">
        <v>121</v>
      </c>
      <c r="C3760" t="s">
        <v>1866</v>
      </c>
      <c r="D3760" t="s">
        <v>41</v>
      </c>
      <c r="E3760">
        <v>1</v>
      </c>
      <c r="F3760" t="s">
        <v>1859</v>
      </c>
      <c r="G3760" t="s">
        <v>124</v>
      </c>
      <c r="H3760" t="s">
        <v>1860</v>
      </c>
      <c r="I3760" t="s">
        <v>125</v>
      </c>
      <c r="J3760" t="s">
        <v>1861</v>
      </c>
      <c r="Z3760" t="str">
        <f>IFERROR(MID(AA3760,FIND("-",H3760,1)+1,20),_xlfn.IFNA(VLOOKUP(F3760&amp;"-"&amp;AA3760,Ref_Kontak!$A:$E,4,FALSE),Ref_Kontak!$H$2))</f>
        <v>6285157766849</v>
      </c>
      <c r="AA3760" t="str">
        <f t="shared" si="580"/>
        <v>Rexy-6285157766849</v>
      </c>
      <c r="AB3760" t="str">
        <f t="shared" si="581"/>
        <v>Rexy</v>
      </c>
      <c r="AC3760" t="str">
        <f t="shared" si="582"/>
        <v>6285157766849</v>
      </c>
      <c r="AD3760" t="str">
        <f t="shared" si="583"/>
        <v>Halo+Rexy,+Visual+AI+5S+mendeteksi+Violation%3A+GUDANGEXP1-LINE+2</v>
      </c>
      <c r="AE3760" t="str">
        <f t="shared" si="584"/>
        <v>https://web.whatsapp.com/send/?phone=6285157766849&amp;text=Halo+Rexy,+Visual+AI+5S+mendeteksi+Violation%3A+GUDANGEXP1-LINE+2&amp;type=phone_number&amp;app_absent=0</v>
      </c>
      <c r="AF3760" t="b">
        <f>IF(ISNA(VLOOKUP(D3760&amp;"-"&amp;AB3760, Ref_Kontak!$A:$E, 4, FALSE)), FALSE, TRUE)</f>
        <v>1</v>
      </c>
      <c r="AG3760" t="str">
        <f>_xlfn.IFNA(VLOOKUP(Z3760,Ref_Kontak!H:H,1,FALSE),"FALSE")</f>
        <v>FALSE</v>
      </c>
      <c r="AH3760" t="str">
        <f t="shared" si="585"/>
        <v>GUDANGEXP1-LINE 2</v>
      </c>
      <c r="AI3760">
        <f>IF(I3760="violation",COUNTIF($AH$1:AH3760,AH3760),0)</f>
        <v>4</v>
      </c>
      <c r="AJ3760" t="str">
        <f t="shared" si="586"/>
        <v>violation-GUDANGEXP1</v>
      </c>
      <c r="AK3760">
        <f>IF(I3760="violation",COUNTIF($AJ$1:AJ3760,AJ3760),FALSE)</f>
        <v>490</v>
      </c>
      <c r="AL3760">
        <f t="shared" si="587"/>
        <v>0</v>
      </c>
      <c r="AM3760">
        <f t="shared" si="588"/>
        <v>8</v>
      </c>
      <c r="AN3760" t="str">
        <f t="shared" si="589"/>
        <v>ALERT! 8 Violation founded @GUDANGEXP1</v>
      </c>
    </row>
    <row r="3761" spans="1:40">
      <c r="A3761" t="s">
        <v>120</v>
      </c>
      <c r="B3761" t="s">
        <v>121</v>
      </c>
      <c r="C3761" t="s">
        <v>1866</v>
      </c>
      <c r="D3761" t="s">
        <v>1232</v>
      </c>
      <c r="E3761">
        <v>1</v>
      </c>
      <c r="G3761" t="s">
        <v>124</v>
      </c>
      <c r="I3761" t="s">
        <v>125</v>
      </c>
      <c r="Z3761" t="str">
        <f>IFERROR(MID(AA3761,FIND("-",H3761,1)+1,20),_xlfn.IFNA(VLOOKUP(F3761&amp;"-"&amp;AA3761,Ref_Kontak!$A:$E,4,FALSE),Ref_Kontak!$H$2))</f>
        <v>628999007703</v>
      </c>
      <c r="AA3761" t="str">
        <f t="shared" si="580"/>
        <v/>
      </c>
      <c r="AB3761" t="str">
        <f t="shared" si="581"/>
        <v/>
      </c>
      <c r="AC3761" t="str">
        <f t="shared" si="582"/>
        <v>628999007703</v>
      </c>
      <c r="AD3761" t="str">
        <f t="shared" si="583"/>
        <v>Halo+,+Visual+AI+5S+mendeteksi+Violation%3A+GUDANGEXP1-LINE+9</v>
      </c>
      <c r="AE3761" t="str">
        <f t="shared" si="584"/>
        <v>https://web.whatsapp.com/send/?phone=628999007703&amp;text=Halo+,+Visual+AI+5S+mendeteksi+Violation%3A+GUDANGEXP1-LINE+9&amp;type=phone_number&amp;app_absent=0</v>
      </c>
      <c r="AF3761" t="b">
        <f>IF(ISNA(VLOOKUP(D3761&amp;"-"&amp;AB3761, Ref_Kontak!$A:$E, 4, FALSE)), FALSE, TRUE)</f>
        <v>0</v>
      </c>
      <c r="AG3761" t="str">
        <f>_xlfn.IFNA(VLOOKUP(Z3761,Ref_Kontak!H:H,1,FALSE),"FALSE")</f>
        <v>628999007703</v>
      </c>
      <c r="AH3761" t="str">
        <f t="shared" si="585"/>
        <v>GUDANGEXP1-LINE 9</v>
      </c>
      <c r="AI3761">
        <f>IF(I3761="violation",COUNTIF($AH$1:AH3761,AH3761),0)</f>
        <v>137</v>
      </c>
      <c r="AJ3761" t="str">
        <f t="shared" si="586"/>
        <v>violation-GUDANGEXP1</v>
      </c>
      <c r="AK3761">
        <f>IF(I3761="violation",COUNTIF($AJ$1:AJ3761,AJ3761),FALSE)</f>
        <v>491</v>
      </c>
      <c r="AL3761">
        <f t="shared" si="587"/>
        <v>0</v>
      </c>
      <c r="AM3761">
        <f t="shared" si="588"/>
        <v>8</v>
      </c>
      <c r="AN3761" t="str">
        <f t="shared" si="589"/>
        <v>ALERT! 8 Violation founded @GUDANGEXP1</v>
      </c>
    </row>
    <row r="3762" spans="1:40">
      <c r="A3762" t="s">
        <v>120</v>
      </c>
      <c r="B3762" t="s">
        <v>121</v>
      </c>
      <c r="C3762" t="s">
        <v>1866</v>
      </c>
      <c r="D3762" t="s">
        <v>589</v>
      </c>
      <c r="E3762">
        <v>1</v>
      </c>
      <c r="G3762" t="s">
        <v>130</v>
      </c>
      <c r="I3762" t="s">
        <v>125</v>
      </c>
      <c r="Z3762" t="str">
        <f>IFERROR(MID(AA3762,FIND("-",H3762,1)+1,20),_xlfn.IFNA(VLOOKUP(F3762&amp;"-"&amp;AA3762,Ref_Kontak!$A:$E,4,FALSE),Ref_Kontak!$H$2))</f>
        <v>628999007703</v>
      </c>
      <c r="AA3762" t="str">
        <f t="shared" si="580"/>
        <v/>
      </c>
      <c r="AB3762" t="str">
        <f t="shared" si="581"/>
        <v/>
      </c>
      <c r="AC3762" t="str">
        <f t="shared" si="582"/>
        <v>628999007703</v>
      </c>
      <c r="AD3762" t="str">
        <f t="shared" si="583"/>
        <v>Halo+,+Visual+AI+5S+mendeteksi+Violation%3A+METALDET1-LINE+13</v>
      </c>
      <c r="AE3762" t="str">
        <f t="shared" si="584"/>
        <v>https://web.whatsapp.com/send/?phone=628999007703&amp;text=Halo+,+Visual+AI+5S+mendeteksi+Violation%3A+METALDET1-LINE+13&amp;type=phone_number&amp;app_absent=0</v>
      </c>
      <c r="AF3762" t="b">
        <f>IF(ISNA(VLOOKUP(D3762&amp;"-"&amp;AB3762, Ref_Kontak!$A:$E, 4, FALSE)), FALSE, TRUE)</f>
        <v>0</v>
      </c>
      <c r="AG3762" t="str">
        <f>_xlfn.IFNA(VLOOKUP(Z3762,Ref_Kontak!H:H,1,FALSE),"FALSE")</f>
        <v>628999007703</v>
      </c>
      <c r="AH3762" t="str">
        <f t="shared" si="585"/>
        <v>METALDET1-LINE 13</v>
      </c>
      <c r="AI3762">
        <f>IF(I3762="violation",COUNTIF($AH$1:AH3762,AH3762),0)</f>
        <v>1349</v>
      </c>
      <c r="AJ3762" t="str">
        <f t="shared" si="586"/>
        <v>violation-METALDET1</v>
      </c>
      <c r="AK3762">
        <f>IF(I3762="violation",COUNTIF($AJ$1:AJ3762,AJ3762),FALSE)</f>
        <v>3269</v>
      </c>
      <c r="AL3762">
        <f t="shared" si="587"/>
        <v>0</v>
      </c>
      <c r="AM3762">
        <f t="shared" si="588"/>
        <v>3</v>
      </c>
      <c r="AN3762" t="str">
        <f t="shared" si="589"/>
        <v>ALERT! 3 Violation founded @METALDET1</v>
      </c>
    </row>
    <row r="3763" spans="1:40">
      <c r="A3763" t="s">
        <v>120</v>
      </c>
      <c r="B3763" t="s">
        <v>121</v>
      </c>
      <c r="C3763" t="s">
        <v>1867</v>
      </c>
      <c r="D3763" t="s">
        <v>129</v>
      </c>
      <c r="E3763">
        <v>1</v>
      </c>
      <c r="G3763" t="s">
        <v>130</v>
      </c>
      <c r="I3763" t="s">
        <v>125</v>
      </c>
      <c r="Z3763" t="str">
        <f>IFERROR(MID(AA3763,FIND("-",H3763,1)+1,20),_xlfn.IFNA(VLOOKUP(F3763&amp;"-"&amp;AA3763,Ref_Kontak!$A:$E,4,FALSE),Ref_Kontak!$H$2))</f>
        <v>628999007703</v>
      </c>
      <c r="AA3763" t="str">
        <f t="shared" si="580"/>
        <v/>
      </c>
      <c r="AB3763" t="str">
        <f t="shared" si="581"/>
        <v/>
      </c>
      <c r="AC3763" t="str">
        <f t="shared" si="582"/>
        <v>628999007703</v>
      </c>
      <c r="AD3763" t="str">
        <f t="shared" si="583"/>
        <v>Halo+,+Visual+AI+5S+mendeteksi+Violation%3A+METALDET1-LINE+8</v>
      </c>
      <c r="AE3763" t="str">
        <f t="shared" si="584"/>
        <v>https://web.whatsapp.com/send/?phone=628999007703&amp;text=Halo+,+Visual+AI+5S+mendeteksi+Violation%3A+METALDET1-LINE+8&amp;type=phone_number&amp;app_absent=0</v>
      </c>
      <c r="AF3763" t="b">
        <f>IF(ISNA(VLOOKUP(D3763&amp;"-"&amp;AB3763, Ref_Kontak!$A:$E, 4, FALSE)), FALSE, TRUE)</f>
        <v>0</v>
      </c>
      <c r="AG3763" t="str">
        <f>_xlfn.IFNA(VLOOKUP(Z3763,Ref_Kontak!H:H,1,FALSE),"FALSE")</f>
        <v>628999007703</v>
      </c>
      <c r="AH3763" t="str">
        <f t="shared" si="585"/>
        <v>METALDET1-LINE 8</v>
      </c>
      <c r="AI3763">
        <f>IF(I3763="violation",COUNTIF($AH$1:AH3763,AH3763),0)</f>
        <v>1523</v>
      </c>
      <c r="AJ3763" t="str">
        <f t="shared" si="586"/>
        <v>violation-METALDET1</v>
      </c>
      <c r="AK3763">
        <f>IF(I3763="violation",COUNTIF($AJ$1:AJ3763,AJ3763),FALSE)</f>
        <v>3270</v>
      </c>
      <c r="AL3763">
        <f t="shared" si="587"/>
        <v>0</v>
      </c>
      <c r="AM3763">
        <f t="shared" si="588"/>
        <v>3</v>
      </c>
      <c r="AN3763" t="str">
        <f t="shared" si="589"/>
        <v>ALERT! 3 Violation founded @METALDET1</v>
      </c>
    </row>
    <row r="3764" spans="1:40">
      <c r="A3764" t="s">
        <v>120</v>
      </c>
      <c r="B3764" t="s">
        <v>121</v>
      </c>
      <c r="C3764" t="s">
        <v>1867</v>
      </c>
      <c r="D3764" t="s">
        <v>41</v>
      </c>
      <c r="E3764">
        <v>1</v>
      </c>
      <c r="F3764" t="s">
        <v>1859</v>
      </c>
      <c r="G3764" t="s">
        <v>124</v>
      </c>
      <c r="H3764" t="s">
        <v>1860</v>
      </c>
      <c r="I3764" t="s">
        <v>125</v>
      </c>
      <c r="J3764" t="s">
        <v>1861</v>
      </c>
      <c r="Z3764" t="str">
        <f>IFERROR(MID(AA3764,FIND("-",H3764,1)+1,20),_xlfn.IFNA(VLOOKUP(F3764&amp;"-"&amp;AA3764,Ref_Kontak!$A:$E,4,FALSE),Ref_Kontak!$H$2))</f>
        <v>6285157766849</v>
      </c>
      <c r="AA3764" t="str">
        <f t="shared" si="580"/>
        <v>Rexy-6285157766849</v>
      </c>
      <c r="AB3764" t="str">
        <f t="shared" si="581"/>
        <v>Rexy</v>
      </c>
      <c r="AC3764" t="str">
        <f t="shared" si="582"/>
        <v>6285157766849</v>
      </c>
      <c r="AD3764" t="str">
        <f t="shared" si="583"/>
        <v>Halo+Rexy,+Visual+AI+5S+mendeteksi+Violation%3A+GUDANGEXP1-LINE+2</v>
      </c>
      <c r="AE3764" t="str">
        <f t="shared" si="584"/>
        <v>https://web.whatsapp.com/send/?phone=6285157766849&amp;text=Halo+Rexy,+Visual+AI+5S+mendeteksi+Violation%3A+GUDANGEXP1-LINE+2&amp;type=phone_number&amp;app_absent=0</v>
      </c>
      <c r="AF3764" t="b">
        <f>IF(ISNA(VLOOKUP(D3764&amp;"-"&amp;AB3764, Ref_Kontak!$A:$E, 4, FALSE)), FALSE, TRUE)</f>
        <v>1</v>
      </c>
      <c r="AG3764" t="str">
        <f>_xlfn.IFNA(VLOOKUP(Z3764,Ref_Kontak!H:H,1,FALSE),"FALSE")</f>
        <v>FALSE</v>
      </c>
      <c r="AH3764" t="str">
        <f t="shared" si="585"/>
        <v>GUDANGEXP1-LINE 2</v>
      </c>
      <c r="AI3764">
        <f>IF(I3764="violation",COUNTIF($AH$1:AH3764,AH3764),0)</f>
        <v>5</v>
      </c>
      <c r="AJ3764" t="str">
        <f t="shared" si="586"/>
        <v>violation-GUDANGEXP1</v>
      </c>
      <c r="AK3764">
        <f>IF(I3764="violation",COUNTIF($AJ$1:AJ3764,AJ3764),FALSE)</f>
        <v>492</v>
      </c>
      <c r="AL3764">
        <f t="shared" si="587"/>
        <v>0</v>
      </c>
      <c r="AM3764">
        <f t="shared" si="588"/>
        <v>8</v>
      </c>
      <c r="AN3764" t="str">
        <f t="shared" si="589"/>
        <v>ALERT! 8 Violation founded @GUDANGEXP1</v>
      </c>
    </row>
    <row r="3765" spans="1:40">
      <c r="A3765" t="s">
        <v>120</v>
      </c>
      <c r="B3765" t="s">
        <v>121</v>
      </c>
      <c r="C3765" t="s">
        <v>1867</v>
      </c>
      <c r="D3765" t="s">
        <v>1232</v>
      </c>
      <c r="E3765">
        <v>1</v>
      </c>
      <c r="G3765" t="s">
        <v>124</v>
      </c>
      <c r="I3765" t="s">
        <v>125</v>
      </c>
      <c r="Z3765" t="str">
        <f>IFERROR(MID(AA3765,FIND("-",H3765,1)+1,20),_xlfn.IFNA(VLOOKUP(F3765&amp;"-"&amp;AA3765,Ref_Kontak!$A:$E,4,FALSE),Ref_Kontak!$H$2))</f>
        <v>628999007703</v>
      </c>
      <c r="AA3765" t="str">
        <f t="shared" si="580"/>
        <v/>
      </c>
      <c r="AB3765" t="str">
        <f t="shared" si="581"/>
        <v/>
      </c>
      <c r="AC3765" t="str">
        <f t="shared" si="582"/>
        <v>628999007703</v>
      </c>
      <c r="AD3765" t="str">
        <f t="shared" si="583"/>
        <v>Halo+,+Visual+AI+5S+mendeteksi+Violation%3A+GUDANGEXP1-LINE+9</v>
      </c>
      <c r="AE3765" t="str">
        <f t="shared" si="584"/>
        <v>https://web.whatsapp.com/send/?phone=628999007703&amp;text=Halo+,+Visual+AI+5S+mendeteksi+Violation%3A+GUDANGEXP1-LINE+9&amp;type=phone_number&amp;app_absent=0</v>
      </c>
      <c r="AF3765" t="b">
        <f>IF(ISNA(VLOOKUP(D3765&amp;"-"&amp;AB3765, Ref_Kontak!$A:$E, 4, FALSE)), FALSE, TRUE)</f>
        <v>0</v>
      </c>
      <c r="AG3765" t="str">
        <f>_xlfn.IFNA(VLOOKUP(Z3765,Ref_Kontak!H:H,1,FALSE),"FALSE")</f>
        <v>628999007703</v>
      </c>
      <c r="AH3765" t="str">
        <f t="shared" si="585"/>
        <v>GUDANGEXP1-LINE 9</v>
      </c>
      <c r="AI3765">
        <f>IF(I3765="violation",COUNTIF($AH$1:AH3765,AH3765),0)</f>
        <v>138</v>
      </c>
      <c r="AJ3765" t="str">
        <f t="shared" si="586"/>
        <v>violation-GUDANGEXP1</v>
      </c>
      <c r="AK3765">
        <f>IF(I3765="violation",COUNTIF($AJ$1:AJ3765,AJ3765),FALSE)</f>
        <v>493</v>
      </c>
      <c r="AL3765">
        <f t="shared" si="587"/>
        <v>0</v>
      </c>
      <c r="AM3765">
        <f t="shared" si="588"/>
        <v>8</v>
      </c>
      <c r="AN3765" t="str">
        <f t="shared" si="589"/>
        <v>ALERT! 8 Violation founded @GUDANGEXP1</v>
      </c>
    </row>
    <row r="3766" spans="1:40">
      <c r="A3766" t="s">
        <v>120</v>
      </c>
      <c r="B3766" t="s">
        <v>121</v>
      </c>
      <c r="C3766" t="s">
        <v>1868</v>
      </c>
      <c r="D3766" t="s">
        <v>41</v>
      </c>
      <c r="E3766">
        <v>1</v>
      </c>
      <c r="F3766" t="s">
        <v>1859</v>
      </c>
      <c r="G3766" t="s">
        <v>124</v>
      </c>
      <c r="H3766" t="s">
        <v>1860</v>
      </c>
      <c r="I3766" t="s">
        <v>125</v>
      </c>
      <c r="J3766" t="s">
        <v>1861</v>
      </c>
      <c r="Z3766" t="str">
        <f>IFERROR(MID(AA3766,FIND("-",H3766,1)+1,20),_xlfn.IFNA(VLOOKUP(F3766&amp;"-"&amp;AA3766,Ref_Kontak!$A:$E,4,FALSE),Ref_Kontak!$H$2))</f>
        <v>6285157766849</v>
      </c>
      <c r="AA3766" t="str">
        <f t="shared" si="580"/>
        <v>Rexy-6285157766849</v>
      </c>
      <c r="AB3766" t="str">
        <f t="shared" si="581"/>
        <v>Rexy</v>
      </c>
      <c r="AC3766" t="str">
        <f t="shared" si="582"/>
        <v>6285157766849</v>
      </c>
      <c r="AD3766" t="str">
        <f t="shared" si="583"/>
        <v>Halo+Rexy,+Visual+AI+5S+mendeteksi+Violation%3A+GUDANGEXP1-LINE+2</v>
      </c>
      <c r="AE3766" t="str">
        <f t="shared" si="584"/>
        <v>https://web.whatsapp.com/send/?phone=6285157766849&amp;text=Halo+Rexy,+Visual+AI+5S+mendeteksi+Violation%3A+GUDANGEXP1-LINE+2&amp;type=phone_number&amp;app_absent=0</v>
      </c>
      <c r="AF3766" t="b">
        <f>IF(ISNA(VLOOKUP(D3766&amp;"-"&amp;AB3766, Ref_Kontak!$A:$E, 4, FALSE)), FALSE, TRUE)</f>
        <v>1</v>
      </c>
      <c r="AG3766" t="str">
        <f>_xlfn.IFNA(VLOOKUP(Z3766,Ref_Kontak!H:H,1,FALSE),"FALSE")</f>
        <v>FALSE</v>
      </c>
      <c r="AH3766" t="str">
        <f t="shared" si="585"/>
        <v>GUDANGEXP1-LINE 2</v>
      </c>
      <c r="AI3766">
        <f>IF(I3766="violation",COUNTIF($AH$1:AH3766,AH3766),0)</f>
        <v>6</v>
      </c>
      <c r="AJ3766" t="str">
        <f t="shared" si="586"/>
        <v>violation-GUDANGEXP1</v>
      </c>
      <c r="AK3766">
        <f>IF(I3766="violation",COUNTIF($AJ$1:AJ3766,AJ3766),FALSE)</f>
        <v>494</v>
      </c>
      <c r="AL3766">
        <f t="shared" si="587"/>
        <v>0</v>
      </c>
      <c r="AM3766">
        <f t="shared" si="588"/>
        <v>8</v>
      </c>
      <c r="AN3766" t="str">
        <f t="shared" si="589"/>
        <v>ALERT! 8 Violation founded @GUDANGEXP1</v>
      </c>
    </row>
    <row r="3767" spans="1:40">
      <c r="A3767" t="s">
        <v>120</v>
      </c>
      <c r="B3767" t="s">
        <v>121</v>
      </c>
      <c r="C3767" t="s">
        <v>1868</v>
      </c>
      <c r="D3767" t="s">
        <v>1232</v>
      </c>
      <c r="E3767">
        <v>1</v>
      </c>
      <c r="G3767" t="s">
        <v>124</v>
      </c>
      <c r="I3767" t="s">
        <v>125</v>
      </c>
      <c r="Z3767" t="str">
        <f>IFERROR(MID(AA3767,FIND("-",H3767,1)+1,20),_xlfn.IFNA(VLOOKUP(F3767&amp;"-"&amp;AA3767,Ref_Kontak!$A:$E,4,FALSE),Ref_Kontak!$H$2))</f>
        <v>628999007703</v>
      </c>
      <c r="AA3767" t="str">
        <f t="shared" si="580"/>
        <v/>
      </c>
      <c r="AB3767" t="str">
        <f t="shared" si="581"/>
        <v/>
      </c>
      <c r="AC3767" t="str">
        <f t="shared" si="582"/>
        <v>628999007703</v>
      </c>
      <c r="AD3767" t="str">
        <f t="shared" si="583"/>
        <v>Halo+,+Visual+AI+5S+mendeteksi+Violation%3A+GUDANGEXP1-LINE+9</v>
      </c>
      <c r="AE3767" t="str">
        <f t="shared" si="584"/>
        <v>https://web.whatsapp.com/send/?phone=628999007703&amp;text=Halo+,+Visual+AI+5S+mendeteksi+Violation%3A+GUDANGEXP1-LINE+9&amp;type=phone_number&amp;app_absent=0</v>
      </c>
      <c r="AF3767" t="b">
        <f>IF(ISNA(VLOOKUP(D3767&amp;"-"&amp;AB3767, Ref_Kontak!$A:$E, 4, FALSE)), FALSE, TRUE)</f>
        <v>0</v>
      </c>
      <c r="AG3767" t="str">
        <f>_xlfn.IFNA(VLOOKUP(Z3767,Ref_Kontak!H:H,1,FALSE),"FALSE")</f>
        <v>628999007703</v>
      </c>
      <c r="AH3767" t="str">
        <f t="shared" si="585"/>
        <v>GUDANGEXP1-LINE 9</v>
      </c>
      <c r="AI3767">
        <f>IF(I3767="violation",COUNTIF($AH$1:AH3767,AH3767),0)</f>
        <v>139</v>
      </c>
      <c r="AJ3767" t="str">
        <f t="shared" si="586"/>
        <v>violation-GUDANGEXP1</v>
      </c>
      <c r="AK3767">
        <f>IF(I3767="violation",COUNTIF($AJ$1:AJ3767,AJ3767),FALSE)</f>
        <v>495</v>
      </c>
      <c r="AL3767">
        <f t="shared" si="587"/>
        <v>0</v>
      </c>
      <c r="AM3767">
        <f t="shared" si="588"/>
        <v>8</v>
      </c>
      <c r="AN3767" t="str">
        <f t="shared" si="589"/>
        <v>ALERT! 8 Violation founded @GUDANGEXP1</v>
      </c>
    </row>
    <row r="3768" spans="1:40">
      <c r="A3768" t="s">
        <v>120</v>
      </c>
      <c r="B3768" t="s">
        <v>121</v>
      </c>
      <c r="C3768" t="s">
        <v>1868</v>
      </c>
      <c r="D3768" t="s">
        <v>589</v>
      </c>
      <c r="E3768">
        <v>1</v>
      </c>
      <c r="G3768" t="s">
        <v>130</v>
      </c>
      <c r="I3768" t="s">
        <v>125</v>
      </c>
      <c r="Z3768" t="str">
        <f>IFERROR(MID(AA3768,FIND("-",H3768,1)+1,20),_xlfn.IFNA(VLOOKUP(F3768&amp;"-"&amp;AA3768,Ref_Kontak!$A:$E,4,FALSE),Ref_Kontak!$H$2))</f>
        <v>628999007703</v>
      </c>
      <c r="AA3768" t="str">
        <f t="shared" si="580"/>
        <v/>
      </c>
      <c r="AB3768" t="str">
        <f t="shared" si="581"/>
        <v/>
      </c>
      <c r="AC3768" t="str">
        <f t="shared" si="582"/>
        <v>628999007703</v>
      </c>
      <c r="AD3768" t="str">
        <f t="shared" si="583"/>
        <v>Halo+,+Visual+AI+5S+mendeteksi+Violation%3A+METALDET1-LINE+13</v>
      </c>
      <c r="AE3768" t="str">
        <f t="shared" si="584"/>
        <v>https://web.whatsapp.com/send/?phone=628999007703&amp;text=Halo+,+Visual+AI+5S+mendeteksi+Violation%3A+METALDET1-LINE+13&amp;type=phone_number&amp;app_absent=0</v>
      </c>
      <c r="AF3768" t="b">
        <f>IF(ISNA(VLOOKUP(D3768&amp;"-"&amp;AB3768, Ref_Kontak!$A:$E, 4, FALSE)), FALSE, TRUE)</f>
        <v>0</v>
      </c>
      <c r="AG3768" t="str">
        <f>_xlfn.IFNA(VLOOKUP(Z3768,Ref_Kontak!H:H,1,FALSE),"FALSE")</f>
        <v>628999007703</v>
      </c>
      <c r="AH3768" t="str">
        <f t="shared" si="585"/>
        <v>METALDET1-LINE 13</v>
      </c>
      <c r="AI3768">
        <f>IF(I3768="violation",COUNTIF($AH$1:AH3768,AH3768),0)</f>
        <v>1350</v>
      </c>
      <c r="AJ3768" t="str">
        <f t="shared" si="586"/>
        <v>violation-METALDET1</v>
      </c>
      <c r="AK3768">
        <f>IF(I3768="violation",COUNTIF($AJ$1:AJ3768,AJ3768),FALSE)</f>
        <v>3271</v>
      </c>
      <c r="AL3768">
        <f t="shared" si="587"/>
        <v>0</v>
      </c>
      <c r="AM3768">
        <f t="shared" si="588"/>
        <v>3</v>
      </c>
      <c r="AN3768" t="str">
        <f t="shared" si="589"/>
        <v>ALERT! 3 Violation founded @METALDET1</v>
      </c>
    </row>
    <row r="3769" spans="1:40">
      <c r="A3769" t="s">
        <v>120</v>
      </c>
      <c r="B3769" t="s">
        <v>121</v>
      </c>
      <c r="C3769" t="s">
        <v>1868</v>
      </c>
      <c r="D3769" t="s">
        <v>129</v>
      </c>
      <c r="E3769">
        <v>1</v>
      </c>
      <c r="G3769" t="s">
        <v>130</v>
      </c>
      <c r="I3769" t="s">
        <v>125</v>
      </c>
      <c r="Z3769" t="str">
        <f>IFERROR(MID(AA3769,FIND("-",H3769,1)+1,20),_xlfn.IFNA(VLOOKUP(F3769&amp;"-"&amp;AA3769,Ref_Kontak!$A:$E,4,FALSE),Ref_Kontak!$H$2))</f>
        <v>628999007703</v>
      </c>
      <c r="AA3769" t="str">
        <f t="shared" si="580"/>
        <v/>
      </c>
      <c r="AB3769" t="str">
        <f t="shared" si="581"/>
        <v/>
      </c>
      <c r="AC3769" t="str">
        <f t="shared" si="582"/>
        <v>628999007703</v>
      </c>
      <c r="AD3769" t="str">
        <f t="shared" si="583"/>
        <v>Halo+,+Visual+AI+5S+mendeteksi+Violation%3A+METALDET1-LINE+8</v>
      </c>
      <c r="AE3769" t="str">
        <f t="shared" si="584"/>
        <v>https://web.whatsapp.com/send/?phone=628999007703&amp;text=Halo+,+Visual+AI+5S+mendeteksi+Violation%3A+METALDET1-LINE+8&amp;type=phone_number&amp;app_absent=0</v>
      </c>
      <c r="AF3769" t="b">
        <f>IF(ISNA(VLOOKUP(D3769&amp;"-"&amp;AB3769, Ref_Kontak!$A:$E, 4, FALSE)), FALSE, TRUE)</f>
        <v>0</v>
      </c>
      <c r="AG3769" t="str">
        <f>_xlfn.IFNA(VLOOKUP(Z3769,Ref_Kontak!H:H,1,FALSE),"FALSE")</f>
        <v>628999007703</v>
      </c>
      <c r="AH3769" t="str">
        <f t="shared" si="585"/>
        <v>METALDET1-LINE 8</v>
      </c>
      <c r="AI3769">
        <f>IF(I3769="violation",COUNTIF($AH$1:AH3769,AH3769),0)</f>
        <v>1524</v>
      </c>
      <c r="AJ3769" t="str">
        <f t="shared" si="586"/>
        <v>violation-METALDET1</v>
      </c>
      <c r="AK3769">
        <f>IF(I3769="violation",COUNTIF($AJ$1:AJ3769,AJ3769),FALSE)</f>
        <v>3272</v>
      </c>
      <c r="AL3769">
        <f t="shared" si="587"/>
        <v>0</v>
      </c>
      <c r="AM3769">
        <f t="shared" si="588"/>
        <v>3</v>
      </c>
      <c r="AN3769" t="str">
        <f t="shared" si="589"/>
        <v>ALERT! 3 Violation founded @METALDET1</v>
      </c>
    </row>
    <row r="3770" spans="1:40">
      <c r="A3770" t="s">
        <v>120</v>
      </c>
      <c r="B3770" t="s">
        <v>121</v>
      </c>
      <c r="C3770" t="s">
        <v>1868</v>
      </c>
      <c r="D3770" t="s">
        <v>589</v>
      </c>
      <c r="E3770">
        <v>1</v>
      </c>
      <c r="G3770" t="s">
        <v>130</v>
      </c>
      <c r="I3770" t="s">
        <v>125</v>
      </c>
      <c r="Z3770" t="str">
        <f>IFERROR(MID(AA3770,FIND("-",H3770,1)+1,20),_xlfn.IFNA(VLOOKUP(F3770&amp;"-"&amp;AA3770,Ref_Kontak!$A:$E,4,FALSE),Ref_Kontak!$H$2))</f>
        <v>628999007703</v>
      </c>
      <c r="AA3770" t="str">
        <f t="shared" si="580"/>
        <v/>
      </c>
      <c r="AB3770" t="str">
        <f t="shared" si="581"/>
        <v/>
      </c>
      <c r="AC3770" t="str">
        <f t="shared" si="582"/>
        <v>628999007703</v>
      </c>
      <c r="AD3770" t="str">
        <f t="shared" si="583"/>
        <v>Halo+,+Visual+AI+5S+mendeteksi+Violation%3A+METALDET1-LINE+13</v>
      </c>
      <c r="AE3770" t="str">
        <f t="shared" si="584"/>
        <v>https://web.whatsapp.com/send/?phone=628999007703&amp;text=Halo+,+Visual+AI+5S+mendeteksi+Violation%3A+METALDET1-LINE+13&amp;type=phone_number&amp;app_absent=0</v>
      </c>
      <c r="AF3770" t="b">
        <f>IF(ISNA(VLOOKUP(D3770&amp;"-"&amp;AB3770, Ref_Kontak!$A:$E, 4, FALSE)), FALSE, TRUE)</f>
        <v>0</v>
      </c>
      <c r="AG3770" t="str">
        <f>_xlfn.IFNA(VLOOKUP(Z3770,Ref_Kontak!H:H,1,FALSE),"FALSE")</f>
        <v>628999007703</v>
      </c>
      <c r="AH3770" t="str">
        <f t="shared" si="585"/>
        <v>METALDET1-LINE 13</v>
      </c>
      <c r="AI3770">
        <f>IF(I3770="violation",COUNTIF($AH$1:AH3770,AH3770),0)</f>
        <v>1351</v>
      </c>
      <c r="AJ3770" t="str">
        <f t="shared" si="586"/>
        <v>violation-METALDET1</v>
      </c>
      <c r="AK3770">
        <f>IF(I3770="violation",COUNTIF($AJ$1:AJ3770,AJ3770),FALSE)</f>
        <v>3273</v>
      </c>
      <c r="AL3770">
        <f t="shared" si="587"/>
        <v>0</v>
      </c>
      <c r="AM3770">
        <f t="shared" si="588"/>
        <v>3</v>
      </c>
      <c r="AN3770" t="str">
        <f t="shared" si="589"/>
        <v>ALERT! 3 Violation founded @METALDET1</v>
      </c>
    </row>
    <row r="3771" spans="1:40">
      <c r="A3771" t="s">
        <v>120</v>
      </c>
      <c r="B3771" t="s">
        <v>121</v>
      </c>
      <c r="C3771" t="s">
        <v>1869</v>
      </c>
      <c r="D3771" t="s">
        <v>129</v>
      </c>
      <c r="E3771">
        <v>1</v>
      </c>
      <c r="G3771" t="s">
        <v>130</v>
      </c>
      <c r="I3771" t="s">
        <v>125</v>
      </c>
      <c r="Z3771" t="str">
        <f>IFERROR(MID(AA3771,FIND("-",H3771,1)+1,20),_xlfn.IFNA(VLOOKUP(F3771&amp;"-"&amp;AA3771,Ref_Kontak!$A:$E,4,FALSE),Ref_Kontak!$H$2))</f>
        <v>628999007703</v>
      </c>
      <c r="AA3771" t="str">
        <f t="shared" si="580"/>
        <v/>
      </c>
      <c r="AB3771" t="str">
        <f t="shared" si="581"/>
        <v/>
      </c>
      <c r="AC3771" t="str">
        <f t="shared" si="582"/>
        <v>628999007703</v>
      </c>
      <c r="AD3771" t="str">
        <f t="shared" si="583"/>
        <v>Halo+,+Visual+AI+5S+mendeteksi+Violation%3A+METALDET1-LINE+8</v>
      </c>
      <c r="AE3771" t="str">
        <f t="shared" si="584"/>
        <v>https://web.whatsapp.com/send/?phone=628999007703&amp;text=Halo+,+Visual+AI+5S+mendeteksi+Violation%3A+METALDET1-LINE+8&amp;type=phone_number&amp;app_absent=0</v>
      </c>
      <c r="AF3771" t="b">
        <f>IF(ISNA(VLOOKUP(D3771&amp;"-"&amp;AB3771, Ref_Kontak!$A:$E, 4, FALSE)), FALSE, TRUE)</f>
        <v>0</v>
      </c>
      <c r="AG3771" t="str">
        <f>_xlfn.IFNA(VLOOKUP(Z3771,Ref_Kontak!H:H,1,FALSE),"FALSE")</f>
        <v>628999007703</v>
      </c>
      <c r="AH3771" t="str">
        <f t="shared" si="585"/>
        <v>METALDET1-LINE 8</v>
      </c>
      <c r="AI3771">
        <f>IF(I3771="violation",COUNTIF($AH$1:AH3771,AH3771),0)</f>
        <v>1525</v>
      </c>
      <c r="AJ3771" t="str">
        <f t="shared" si="586"/>
        <v>violation-METALDET1</v>
      </c>
      <c r="AK3771">
        <f>IF(I3771="violation",COUNTIF($AJ$1:AJ3771,AJ3771),FALSE)</f>
        <v>3274</v>
      </c>
      <c r="AL3771">
        <f t="shared" si="587"/>
        <v>0</v>
      </c>
      <c r="AM3771">
        <f t="shared" si="588"/>
        <v>3</v>
      </c>
      <c r="AN3771" t="str">
        <f t="shared" si="589"/>
        <v>ALERT! 3 Violation founded @METALDET1</v>
      </c>
    </row>
    <row r="3772" spans="1:40">
      <c r="A3772" t="s">
        <v>120</v>
      </c>
      <c r="B3772" t="s">
        <v>121</v>
      </c>
      <c r="C3772" t="s">
        <v>1869</v>
      </c>
      <c r="D3772" t="s">
        <v>41</v>
      </c>
      <c r="E3772">
        <v>1</v>
      </c>
      <c r="F3772" t="s">
        <v>1859</v>
      </c>
      <c r="G3772" t="s">
        <v>124</v>
      </c>
      <c r="H3772" t="s">
        <v>1860</v>
      </c>
      <c r="I3772" t="s">
        <v>125</v>
      </c>
      <c r="J3772" t="s">
        <v>1861</v>
      </c>
      <c r="Z3772" t="str">
        <f>IFERROR(MID(AA3772,FIND("-",H3772,1)+1,20),_xlfn.IFNA(VLOOKUP(F3772&amp;"-"&amp;AA3772,Ref_Kontak!$A:$E,4,FALSE),Ref_Kontak!$H$2))</f>
        <v>6285157766849</v>
      </c>
      <c r="AA3772" t="str">
        <f t="shared" si="580"/>
        <v>Rexy-6285157766849</v>
      </c>
      <c r="AB3772" t="str">
        <f t="shared" si="581"/>
        <v>Rexy</v>
      </c>
      <c r="AC3772" t="str">
        <f t="shared" si="582"/>
        <v>6285157766849</v>
      </c>
      <c r="AD3772" t="str">
        <f t="shared" si="583"/>
        <v>Halo+Rexy,+Visual+AI+5S+mendeteksi+Violation%3A+GUDANGEXP1-LINE+2</v>
      </c>
      <c r="AE3772" t="str">
        <f t="shared" si="584"/>
        <v>https://web.whatsapp.com/send/?phone=6285157766849&amp;text=Halo+Rexy,+Visual+AI+5S+mendeteksi+Violation%3A+GUDANGEXP1-LINE+2&amp;type=phone_number&amp;app_absent=0</v>
      </c>
      <c r="AF3772" t="b">
        <f>IF(ISNA(VLOOKUP(D3772&amp;"-"&amp;AB3772, Ref_Kontak!$A:$E, 4, FALSE)), FALSE, TRUE)</f>
        <v>1</v>
      </c>
      <c r="AG3772" t="str">
        <f>_xlfn.IFNA(VLOOKUP(Z3772,Ref_Kontak!H:H,1,FALSE),"FALSE")</f>
        <v>FALSE</v>
      </c>
      <c r="AH3772" t="str">
        <f t="shared" si="585"/>
        <v>GUDANGEXP1-LINE 2</v>
      </c>
      <c r="AI3772">
        <f>IF(I3772="violation",COUNTIF($AH$1:AH3772,AH3772),0)</f>
        <v>7</v>
      </c>
      <c r="AJ3772" t="str">
        <f t="shared" si="586"/>
        <v>violation-GUDANGEXP1</v>
      </c>
      <c r="AK3772">
        <f>IF(I3772="violation",COUNTIF($AJ$1:AJ3772,AJ3772),FALSE)</f>
        <v>496</v>
      </c>
      <c r="AL3772">
        <f t="shared" si="587"/>
        <v>0</v>
      </c>
      <c r="AM3772">
        <f t="shared" si="588"/>
        <v>8</v>
      </c>
      <c r="AN3772" t="str">
        <f t="shared" si="589"/>
        <v>ALERT! 8 Violation founded @GUDANGEXP1</v>
      </c>
    </row>
    <row r="3773" spans="1:40">
      <c r="A3773" t="s">
        <v>120</v>
      </c>
      <c r="B3773" t="s">
        <v>121</v>
      </c>
      <c r="C3773" t="s">
        <v>1869</v>
      </c>
      <c r="D3773" t="s">
        <v>1232</v>
      </c>
      <c r="E3773">
        <v>1</v>
      </c>
      <c r="G3773" t="s">
        <v>124</v>
      </c>
      <c r="I3773" t="s">
        <v>125</v>
      </c>
      <c r="Z3773" t="str">
        <f>IFERROR(MID(AA3773,FIND("-",H3773,1)+1,20),_xlfn.IFNA(VLOOKUP(F3773&amp;"-"&amp;AA3773,Ref_Kontak!$A:$E,4,FALSE),Ref_Kontak!$H$2))</f>
        <v>628999007703</v>
      </c>
      <c r="AA3773" t="str">
        <f t="shared" si="580"/>
        <v/>
      </c>
      <c r="AB3773" t="str">
        <f t="shared" si="581"/>
        <v/>
      </c>
      <c r="AC3773" t="str">
        <f t="shared" si="582"/>
        <v>628999007703</v>
      </c>
      <c r="AD3773" t="str">
        <f t="shared" si="583"/>
        <v>Halo+,+Visual+AI+5S+mendeteksi+Violation%3A+GUDANGEXP1-LINE+9</v>
      </c>
      <c r="AE3773" t="str">
        <f t="shared" si="584"/>
        <v>https://web.whatsapp.com/send/?phone=628999007703&amp;text=Halo+,+Visual+AI+5S+mendeteksi+Violation%3A+GUDANGEXP1-LINE+9&amp;type=phone_number&amp;app_absent=0</v>
      </c>
      <c r="AF3773" t="b">
        <f>IF(ISNA(VLOOKUP(D3773&amp;"-"&amp;AB3773, Ref_Kontak!$A:$E, 4, FALSE)), FALSE, TRUE)</f>
        <v>0</v>
      </c>
      <c r="AG3773" t="str">
        <f>_xlfn.IFNA(VLOOKUP(Z3773,Ref_Kontak!H:H,1,FALSE),"FALSE")</f>
        <v>628999007703</v>
      </c>
      <c r="AH3773" t="str">
        <f t="shared" si="585"/>
        <v>GUDANGEXP1-LINE 9</v>
      </c>
      <c r="AI3773">
        <f>IF(I3773="violation",COUNTIF($AH$1:AH3773,AH3773),0)</f>
        <v>140</v>
      </c>
      <c r="AJ3773" t="str">
        <f t="shared" si="586"/>
        <v>violation-GUDANGEXP1</v>
      </c>
      <c r="AK3773">
        <f>IF(I3773="violation",COUNTIF($AJ$1:AJ3773,AJ3773),FALSE)</f>
        <v>497</v>
      </c>
      <c r="AL3773">
        <f t="shared" si="587"/>
        <v>0</v>
      </c>
      <c r="AM3773">
        <f t="shared" si="588"/>
        <v>8</v>
      </c>
      <c r="AN3773" t="str">
        <f t="shared" si="589"/>
        <v>ALERT! 8 Violation founded @GUDANGEXP1</v>
      </c>
    </row>
    <row r="3774" spans="1:40">
      <c r="A3774" t="s">
        <v>120</v>
      </c>
      <c r="B3774" t="s">
        <v>121</v>
      </c>
      <c r="C3774" t="s">
        <v>1869</v>
      </c>
      <c r="D3774" t="s">
        <v>589</v>
      </c>
      <c r="E3774">
        <v>1</v>
      </c>
      <c r="G3774" t="s">
        <v>130</v>
      </c>
      <c r="I3774" t="s">
        <v>125</v>
      </c>
      <c r="Z3774" t="str">
        <f>IFERROR(MID(AA3774,FIND("-",H3774,1)+1,20),_xlfn.IFNA(VLOOKUP(F3774&amp;"-"&amp;AA3774,Ref_Kontak!$A:$E,4,FALSE),Ref_Kontak!$H$2))</f>
        <v>628999007703</v>
      </c>
      <c r="AA3774" t="str">
        <f t="shared" si="580"/>
        <v/>
      </c>
      <c r="AB3774" t="str">
        <f t="shared" si="581"/>
        <v/>
      </c>
      <c r="AC3774" t="str">
        <f t="shared" si="582"/>
        <v>628999007703</v>
      </c>
      <c r="AD3774" t="str">
        <f t="shared" si="583"/>
        <v>Halo+,+Visual+AI+5S+mendeteksi+Violation%3A+METALDET1-LINE+13</v>
      </c>
      <c r="AE3774" t="str">
        <f t="shared" si="584"/>
        <v>https://web.whatsapp.com/send/?phone=628999007703&amp;text=Halo+,+Visual+AI+5S+mendeteksi+Violation%3A+METALDET1-LINE+13&amp;type=phone_number&amp;app_absent=0</v>
      </c>
      <c r="AF3774" t="b">
        <f>IF(ISNA(VLOOKUP(D3774&amp;"-"&amp;AB3774, Ref_Kontak!$A:$E, 4, FALSE)), FALSE, TRUE)</f>
        <v>0</v>
      </c>
      <c r="AG3774" t="str">
        <f>_xlfn.IFNA(VLOOKUP(Z3774,Ref_Kontak!H:H,1,FALSE),"FALSE")</f>
        <v>628999007703</v>
      </c>
      <c r="AH3774" t="str">
        <f t="shared" si="585"/>
        <v>METALDET1-LINE 13</v>
      </c>
      <c r="AI3774">
        <f>IF(I3774="violation",COUNTIF($AH$1:AH3774,AH3774),0)</f>
        <v>1352</v>
      </c>
      <c r="AJ3774" t="str">
        <f t="shared" si="586"/>
        <v>violation-METALDET1</v>
      </c>
      <c r="AK3774">
        <f>IF(I3774="violation",COUNTIF($AJ$1:AJ3774,AJ3774),FALSE)</f>
        <v>3275</v>
      </c>
      <c r="AL3774">
        <f t="shared" si="587"/>
        <v>0</v>
      </c>
      <c r="AM3774">
        <f t="shared" si="588"/>
        <v>3</v>
      </c>
      <c r="AN3774" t="str">
        <f t="shared" si="589"/>
        <v>ALERT! 3 Violation founded @METALDET1</v>
      </c>
    </row>
    <row r="3775" spans="1:40">
      <c r="A3775" t="s">
        <v>120</v>
      </c>
      <c r="B3775" t="s">
        <v>121</v>
      </c>
      <c r="C3775" t="s">
        <v>1870</v>
      </c>
      <c r="D3775" t="s">
        <v>41</v>
      </c>
      <c r="E3775">
        <v>1</v>
      </c>
      <c r="F3775" t="s">
        <v>1859</v>
      </c>
      <c r="G3775" t="s">
        <v>124</v>
      </c>
      <c r="H3775" t="s">
        <v>1860</v>
      </c>
      <c r="I3775" t="s">
        <v>125</v>
      </c>
      <c r="J3775" t="s">
        <v>1861</v>
      </c>
      <c r="Z3775" t="str">
        <f>IFERROR(MID(AA3775,FIND("-",H3775,1)+1,20),_xlfn.IFNA(VLOOKUP(F3775&amp;"-"&amp;AA3775,Ref_Kontak!$A:$E,4,FALSE),Ref_Kontak!$H$2))</f>
        <v>6285157766849</v>
      </c>
      <c r="AA3775" t="str">
        <f t="shared" si="580"/>
        <v>Rexy-6285157766849</v>
      </c>
      <c r="AB3775" t="str">
        <f t="shared" si="581"/>
        <v>Rexy</v>
      </c>
      <c r="AC3775" t="str">
        <f t="shared" si="582"/>
        <v>6285157766849</v>
      </c>
      <c r="AD3775" t="str">
        <f t="shared" si="583"/>
        <v>Halo+Rexy,+Visual+AI+5S+mendeteksi+Violation%3A+GUDANGEXP1-LINE+2</v>
      </c>
      <c r="AE3775" t="str">
        <f t="shared" si="584"/>
        <v>https://web.whatsapp.com/send/?phone=6285157766849&amp;text=Halo+Rexy,+Visual+AI+5S+mendeteksi+Violation%3A+GUDANGEXP1-LINE+2&amp;type=phone_number&amp;app_absent=0</v>
      </c>
      <c r="AF3775" t="b">
        <f>IF(ISNA(VLOOKUP(D3775&amp;"-"&amp;AB3775, Ref_Kontak!$A:$E, 4, FALSE)), FALSE, TRUE)</f>
        <v>1</v>
      </c>
      <c r="AG3775" t="str">
        <f>_xlfn.IFNA(VLOOKUP(Z3775,Ref_Kontak!H:H,1,FALSE),"FALSE")</f>
        <v>FALSE</v>
      </c>
      <c r="AH3775" t="str">
        <f t="shared" si="585"/>
        <v>GUDANGEXP1-LINE 2</v>
      </c>
      <c r="AI3775">
        <f>IF(I3775="violation",COUNTIF($AH$1:AH3775,AH3775),0)</f>
        <v>8</v>
      </c>
      <c r="AJ3775" t="str">
        <f t="shared" si="586"/>
        <v>violation-GUDANGEXP1</v>
      </c>
      <c r="AK3775">
        <f>IF(I3775="violation",COUNTIF($AJ$1:AJ3775,AJ3775),FALSE)</f>
        <v>498</v>
      </c>
      <c r="AL3775">
        <f t="shared" si="587"/>
        <v>0</v>
      </c>
      <c r="AM3775">
        <f t="shared" si="588"/>
        <v>8</v>
      </c>
      <c r="AN3775" t="str">
        <f t="shared" si="589"/>
        <v>ALERT! 8 Violation founded @GUDANGEXP1</v>
      </c>
    </row>
    <row r="3776" spans="1:40">
      <c r="A3776" t="s">
        <v>120</v>
      </c>
      <c r="B3776" t="s">
        <v>121</v>
      </c>
      <c r="C3776" t="s">
        <v>1870</v>
      </c>
      <c r="D3776" t="s">
        <v>1232</v>
      </c>
      <c r="E3776">
        <v>1</v>
      </c>
      <c r="G3776" t="s">
        <v>124</v>
      </c>
      <c r="I3776" t="s">
        <v>125</v>
      </c>
      <c r="Z3776" t="str">
        <f>IFERROR(MID(AA3776,FIND("-",H3776,1)+1,20),_xlfn.IFNA(VLOOKUP(F3776&amp;"-"&amp;AA3776,Ref_Kontak!$A:$E,4,FALSE),Ref_Kontak!$H$2))</f>
        <v>628999007703</v>
      </c>
      <c r="AA3776" t="str">
        <f t="shared" si="580"/>
        <v/>
      </c>
      <c r="AB3776" t="str">
        <f t="shared" si="581"/>
        <v/>
      </c>
      <c r="AC3776" t="str">
        <f t="shared" si="582"/>
        <v>628999007703</v>
      </c>
      <c r="AD3776" t="str">
        <f t="shared" si="583"/>
        <v>Halo+,+Visual+AI+5S+mendeteksi+Violation%3A+GUDANGEXP1-LINE+9</v>
      </c>
      <c r="AE3776" t="str">
        <f t="shared" si="584"/>
        <v>https://web.whatsapp.com/send/?phone=628999007703&amp;text=Halo+,+Visual+AI+5S+mendeteksi+Violation%3A+GUDANGEXP1-LINE+9&amp;type=phone_number&amp;app_absent=0</v>
      </c>
      <c r="AF3776" t="b">
        <f>IF(ISNA(VLOOKUP(D3776&amp;"-"&amp;AB3776, Ref_Kontak!$A:$E, 4, FALSE)), FALSE, TRUE)</f>
        <v>0</v>
      </c>
      <c r="AG3776" t="str">
        <f>_xlfn.IFNA(VLOOKUP(Z3776,Ref_Kontak!H:H,1,FALSE),"FALSE")</f>
        <v>628999007703</v>
      </c>
      <c r="AH3776" t="str">
        <f t="shared" si="585"/>
        <v>GUDANGEXP1-LINE 9</v>
      </c>
      <c r="AI3776">
        <f>IF(I3776="violation",COUNTIF($AH$1:AH3776,AH3776),0)</f>
        <v>141</v>
      </c>
      <c r="AJ3776" t="str">
        <f t="shared" si="586"/>
        <v>violation-GUDANGEXP1</v>
      </c>
      <c r="AK3776">
        <f>IF(I3776="violation",COUNTIF($AJ$1:AJ3776,AJ3776),FALSE)</f>
        <v>499</v>
      </c>
      <c r="AL3776">
        <f t="shared" si="587"/>
        <v>0</v>
      </c>
      <c r="AM3776">
        <f t="shared" si="588"/>
        <v>8</v>
      </c>
      <c r="AN3776" t="str">
        <f t="shared" si="589"/>
        <v>ALERT! 8 Violation founded @GUDANGEXP1</v>
      </c>
    </row>
    <row r="3777" spans="1:40">
      <c r="A3777" t="s">
        <v>120</v>
      </c>
      <c r="B3777" t="s">
        <v>121</v>
      </c>
      <c r="C3777" t="s">
        <v>1871</v>
      </c>
      <c r="D3777" t="s">
        <v>589</v>
      </c>
      <c r="E3777">
        <v>1</v>
      </c>
      <c r="G3777" t="s">
        <v>130</v>
      </c>
      <c r="I3777" t="s">
        <v>125</v>
      </c>
      <c r="Z3777" t="str">
        <f>IFERROR(MID(AA3777,FIND("-",H3777,1)+1,20),_xlfn.IFNA(VLOOKUP(F3777&amp;"-"&amp;AA3777,Ref_Kontak!$A:$E,4,FALSE),Ref_Kontak!$H$2))</f>
        <v>628999007703</v>
      </c>
      <c r="AA3777" t="str">
        <f t="shared" si="580"/>
        <v/>
      </c>
      <c r="AB3777" t="str">
        <f t="shared" si="581"/>
        <v/>
      </c>
      <c r="AC3777" t="str">
        <f t="shared" si="582"/>
        <v>628999007703</v>
      </c>
      <c r="AD3777" t="str">
        <f t="shared" si="583"/>
        <v>Halo+,+Visual+AI+5S+mendeteksi+Violation%3A+METALDET1-LINE+13</v>
      </c>
      <c r="AE3777" t="str">
        <f t="shared" si="584"/>
        <v>https://web.whatsapp.com/send/?phone=628999007703&amp;text=Halo+,+Visual+AI+5S+mendeteksi+Violation%3A+METALDET1-LINE+13&amp;type=phone_number&amp;app_absent=0</v>
      </c>
      <c r="AF3777" t="b">
        <f>IF(ISNA(VLOOKUP(D3777&amp;"-"&amp;AB3777, Ref_Kontak!$A:$E, 4, FALSE)), FALSE, TRUE)</f>
        <v>0</v>
      </c>
      <c r="AG3777" t="str">
        <f>_xlfn.IFNA(VLOOKUP(Z3777,Ref_Kontak!H:H,1,FALSE),"FALSE")</f>
        <v>628999007703</v>
      </c>
      <c r="AH3777" t="str">
        <f t="shared" si="585"/>
        <v>METALDET1-LINE 13</v>
      </c>
      <c r="AI3777">
        <f>IF(I3777="violation",COUNTIF($AH$1:AH3777,AH3777),0)</f>
        <v>1353</v>
      </c>
      <c r="AJ3777" t="str">
        <f t="shared" si="586"/>
        <v>violation-METALDET1</v>
      </c>
      <c r="AK3777">
        <f>IF(I3777="violation",COUNTIF($AJ$1:AJ3777,AJ3777),FALSE)</f>
        <v>3276</v>
      </c>
      <c r="AL3777">
        <f t="shared" si="587"/>
        <v>0</v>
      </c>
      <c r="AM3777">
        <f t="shared" si="588"/>
        <v>3</v>
      </c>
      <c r="AN3777" t="str">
        <f t="shared" si="589"/>
        <v>ALERT! 3 Violation founded @METALDET1</v>
      </c>
    </row>
    <row r="3778" spans="1:40">
      <c r="A3778" t="s">
        <v>120</v>
      </c>
      <c r="B3778" t="s">
        <v>121</v>
      </c>
      <c r="C3778" t="s">
        <v>1871</v>
      </c>
      <c r="D3778" t="s">
        <v>129</v>
      </c>
      <c r="E3778">
        <v>1</v>
      </c>
      <c r="G3778" t="s">
        <v>130</v>
      </c>
      <c r="I3778" t="s">
        <v>125</v>
      </c>
      <c r="Z3778" t="str">
        <f>IFERROR(MID(AA3778,FIND("-",H3778,1)+1,20),_xlfn.IFNA(VLOOKUP(F3778&amp;"-"&amp;AA3778,Ref_Kontak!$A:$E,4,FALSE),Ref_Kontak!$H$2))</f>
        <v>628999007703</v>
      </c>
      <c r="AA3778" t="str">
        <f t="shared" ref="AA3778:AA3841" si="590">CLEAN(SUBSTITUTE(H3778," ",""))</f>
        <v/>
      </c>
      <c r="AB3778" t="str">
        <f t="shared" ref="AB3778:AB3841" si="591">IFERROR(LEFT(AA3778,FIND("-",H3778,1)-1),CLEAN(SUBSTITUTE(SUBSTITUTE(H3778," ",""),"-","")))</f>
        <v/>
      </c>
      <c r="AC3778" t="str">
        <f t="shared" ref="AC3778:AC3841" si="592">IF(LEFT(Z3778,1)="0","62"&amp; MID(Z3778,2,999),Z3778)</f>
        <v>628999007703</v>
      </c>
      <c r="AD3778" t="str">
        <f t="shared" ref="AD3778:AD3841" si="593">"Halo+"&amp;AB3778&amp;","&amp;"+Visual+AI+5S+mendeteksi+Violation%3A+"&amp;SUBSTITUTE(AH3778," ","+")</f>
        <v>Halo+,+Visual+AI+5S+mendeteksi+Violation%3A+METALDET1-LINE+8</v>
      </c>
      <c r="AE3778" t="str">
        <f t="shared" ref="AE3778:AE3841" si="594">"https://web.whatsapp.com/send/?phone="&amp;AC3778&amp;"&amp;text="&amp;AD3778&amp;"&amp;type=phone_number&amp;app_absent=0"</f>
        <v>https://web.whatsapp.com/send/?phone=628999007703&amp;text=Halo+,+Visual+AI+5S+mendeteksi+Violation%3A+METALDET1-LINE+8&amp;type=phone_number&amp;app_absent=0</v>
      </c>
      <c r="AF3778" t="b">
        <f>IF(ISNA(VLOOKUP(D3778&amp;"-"&amp;AB3778, Ref_Kontak!$A:$E, 4, FALSE)), FALSE, TRUE)</f>
        <v>0</v>
      </c>
      <c r="AG3778" t="str">
        <f>_xlfn.IFNA(VLOOKUP(Z3778,Ref_Kontak!H:H,1,FALSE),"FALSE")</f>
        <v>628999007703</v>
      </c>
      <c r="AH3778" t="str">
        <f t="shared" ref="AH3778:AH3841" si="595">G3778&amp;"-"&amp;D3778</f>
        <v>METALDET1-LINE 8</v>
      </c>
      <c r="AI3778">
        <f>IF(I3778="violation",COUNTIF($AH$1:AH3778,AH3778),0)</f>
        <v>1526</v>
      </c>
      <c r="AJ3778" t="str">
        <f t="shared" si="586"/>
        <v>violation-METALDET1</v>
      </c>
      <c r="AK3778">
        <f>IF(I3778="violation",COUNTIF($AJ$1:AJ3778,AJ3778),FALSE)</f>
        <v>3277</v>
      </c>
      <c r="AL3778">
        <f t="shared" si="587"/>
        <v>0</v>
      </c>
      <c r="AM3778">
        <f t="shared" si="588"/>
        <v>3</v>
      </c>
      <c r="AN3778" t="str">
        <f t="shared" si="589"/>
        <v>ALERT! 3 Violation founded @METALDET1</v>
      </c>
    </row>
    <row r="3779" spans="1:40">
      <c r="A3779" t="s">
        <v>120</v>
      </c>
      <c r="B3779" t="s">
        <v>121</v>
      </c>
      <c r="C3779" t="s">
        <v>1871</v>
      </c>
      <c r="D3779" t="s">
        <v>41</v>
      </c>
      <c r="E3779">
        <v>1</v>
      </c>
      <c r="F3779" t="s">
        <v>1859</v>
      </c>
      <c r="G3779" t="s">
        <v>124</v>
      </c>
      <c r="H3779" t="s">
        <v>1860</v>
      </c>
      <c r="I3779" t="s">
        <v>125</v>
      </c>
      <c r="J3779" t="s">
        <v>1861</v>
      </c>
      <c r="Z3779" t="str">
        <f>IFERROR(MID(AA3779,FIND("-",H3779,1)+1,20),_xlfn.IFNA(VLOOKUP(F3779&amp;"-"&amp;AA3779,Ref_Kontak!$A:$E,4,FALSE),Ref_Kontak!$H$2))</f>
        <v>6285157766849</v>
      </c>
      <c r="AA3779" t="str">
        <f t="shared" si="590"/>
        <v>Rexy-6285157766849</v>
      </c>
      <c r="AB3779" t="str">
        <f t="shared" si="591"/>
        <v>Rexy</v>
      </c>
      <c r="AC3779" t="str">
        <f t="shared" si="592"/>
        <v>6285157766849</v>
      </c>
      <c r="AD3779" t="str">
        <f t="shared" si="593"/>
        <v>Halo+Rexy,+Visual+AI+5S+mendeteksi+Violation%3A+GUDANGEXP1-LINE+2</v>
      </c>
      <c r="AE3779" t="str">
        <f t="shared" si="594"/>
        <v>https://web.whatsapp.com/send/?phone=6285157766849&amp;text=Halo+Rexy,+Visual+AI+5S+mendeteksi+Violation%3A+GUDANGEXP1-LINE+2&amp;type=phone_number&amp;app_absent=0</v>
      </c>
      <c r="AF3779" t="b">
        <f>IF(ISNA(VLOOKUP(D3779&amp;"-"&amp;AB3779, Ref_Kontak!$A:$E, 4, FALSE)), FALSE, TRUE)</f>
        <v>1</v>
      </c>
      <c r="AG3779" t="str">
        <f>_xlfn.IFNA(VLOOKUP(Z3779,Ref_Kontak!H:H,1,FALSE),"FALSE")</f>
        <v>FALSE</v>
      </c>
      <c r="AH3779" t="str">
        <f t="shared" si="595"/>
        <v>GUDANGEXP1-LINE 2</v>
      </c>
      <c r="AI3779">
        <f>IF(I3779="violation",COUNTIF($AH$1:AH3779,AH3779),0)</f>
        <v>9</v>
      </c>
      <c r="AJ3779" t="str">
        <f t="shared" ref="AJ3779:AJ3842" si="596">I3779&amp;"-"&amp;G3779</f>
        <v>violation-GUDANGEXP1</v>
      </c>
      <c r="AK3779">
        <f>IF(I3779="violation",COUNTIF($AJ$1:AJ3779,AJ3779),FALSE)</f>
        <v>500</v>
      </c>
      <c r="AL3779">
        <f t="shared" ref="AL3779:AL3842" si="597">IF(AI3779=1,1,0)</f>
        <v>0</v>
      </c>
      <c r="AM3779">
        <f t="shared" ref="AM3779:AM3842" si="598">SUMIF($AJ$2:$AJ$5516,AJ3779,$AL$2:$AL$5516)</f>
        <v>8</v>
      </c>
      <c r="AN3779" t="str">
        <f t="shared" ref="AN3779:AN3842" si="599">"ALERT! " &amp;AM3779&amp; " Violation founded @"&amp;G3779</f>
        <v>ALERT! 8 Violation founded @GUDANGEXP1</v>
      </c>
    </row>
    <row r="3780" spans="1:40">
      <c r="A3780" t="s">
        <v>120</v>
      </c>
      <c r="B3780" t="s">
        <v>121</v>
      </c>
      <c r="C3780" t="s">
        <v>1871</v>
      </c>
      <c r="D3780" t="s">
        <v>1232</v>
      </c>
      <c r="E3780">
        <v>1</v>
      </c>
      <c r="G3780" t="s">
        <v>124</v>
      </c>
      <c r="I3780" t="s">
        <v>125</v>
      </c>
      <c r="Z3780" t="str">
        <f>IFERROR(MID(AA3780,FIND("-",H3780,1)+1,20),_xlfn.IFNA(VLOOKUP(F3780&amp;"-"&amp;AA3780,Ref_Kontak!$A:$E,4,FALSE),Ref_Kontak!$H$2))</f>
        <v>628999007703</v>
      </c>
      <c r="AA3780" t="str">
        <f t="shared" si="590"/>
        <v/>
      </c>
      <c r="AB3780" t="str">
        <f t="shared" si="591"/>
        <v/>
      </c>
      <c r="AC3780" t="str">
        <f t="shared" si="592"/>
        <v>628999007703</v>
      </c>
      <c r="AD3780" t="str">
        <f t="shared" si="593"/>
        <v>Halo+,+Visual+AI+5S+mendeteksi+Violation%3A+GUDANGEXP1-LINE+9</v>
      </c>
      <c r="AE3780" t="str">
        <f t="shared" si="594"/>
        <v>https://web.whatsapp.com/send/?phone=628999007703&amp;text=Halo+,+Visual+AI+5S+mendeteksi+Violation%3A+GUDANGEXP1-LINE+9&amp;type=phone_number&amp;app_absent=0</v>
      </c>
      <c r="AF3780" t="b">
        <f>IF(ISNA(VLOOKUP(D3780&amp;"-"&amp;AB3780, Ref_Kontak!$A:$E, 4, FALSE)), FALSE, TRUE)</f>
        <v>0</v>
      </c>
      <c r="AG3780" t="str">
        <f>_xlfn.IFNA(VLOOKUP(Z3780,Ref_Kontak!H:H,1,FALSE),"FALSE")</f>
        <v>628999007703</v>
      </c>
      <c r="AH3780" t="str">
        <f t="shared" si="595"/>
        <v>GUDANGEXP1-LINE 9</v>
      </c>
      <c r="AI3780">
        <f>IF(I3780="violation",COUNTIF($AH$1:AH3780,AH3780),0)</f>
        <v>142</v>
      </c>
      <c r="AJ3780" t="str">
        <f t="shared" si="596"/>
        <v>violation-GUDANGEXP1</v>
      </c>
      <c r="AK3780">
        <f>IF(I3780="violation",COUNTIF($AJ$1:AJ3780,AJ3780),FALSE)</f>
        <v>501</v>
      </c>
      <c r="AL3780">
        <f t="shared" si="597"/>
        <v>0</v>
      </c>
      <c r="AM3780">
        <f t="shared" si="598"/>
        <v>8</v>
      </c>
      <c r="AN3780" t="str">
        <f t="shared" si="599"/>
        <v>ALERT! 8 Violation founded @GUDANGEXP1</v>
      </c>
    </row>
    <row r="3781" spans="1:40">
      <c r="A3781" t="s">
        <v>120</v>
      </c>
      <c r="B3781" t="s">
        <v>121</v>
      </c>
      <c r="C3781" t="s">
        <v>1871</v>
      </c>
      <c r="D3781" t="s">
        <v>589</v>
      </c>
      <c r="E3781">
        <v>1</v>
      </c>
      <c r="G3781" t="s">
        <v>130</v>
      </c>
      <c r="I3781" t="s">
        <v>125</v>
      </c>
      <c r="Z3781" t="str">
        <f>IFERROR(MID(AA3781,FIND("-",H3781,1)+1,20),_xlfn.IFNA(VLOOKUP(F3781&amp;"-"&amp;AA3781,Ref_Kontak!$A:$E,4,FALSE),Ref_Kontak!$H$2))</f>
        <v>628999007703</v>
      </c>
      <c r="AA3781" t="str">
        <f t="shared" si="590"/>
        <v/>
      </c>
      <c r="AB3781" t="str">
        <f t="shared" si="591"/>
        <v/>
      </c>
      <c r="AC3781" t="str">
        <f t="shared" si="592"/>
        <v>628999007703</v>
      </c>
      <c r="AD3781" t="str">
        <f t="shared" si="593"/>
        <v>Halo+,+Visual+AI+5S+mendeteksi+Violation%3A+METALDET1-LINE+13</v>
      </c>
      <c r="AE3781" t="str">
        <f t="shared" si="594"/>
        <v>https://web.whatsapp.com/send/?phone=628999007703&amp;text=Halo+,+Visual+AI+5S+mendeteksi+Violation%3A+METALDET1-LINE+13&amp;type=phone_number&amp;app_absent=0</v>
      </c>
      <c r="AF3781" t="b">
        <f>IF(ISNA(VLOOKUP(D3781&amp;"-"&amp;AB3781, Ref_Kontak!$A:$E, 4, FALSE)), FALSE, TRUE)</f>
        <v>0</v>
      </c>
      <c r="AG3781" t="str">
        <f>_xlfn.IFNA(VLOOKUP(Z3781,Ref_Kontak!H:H,1,FALSE),"FALSE")</f>
        <v>628999007703</v>
      </c>
      <c r="AH3781" t="str">
        <f t="shared" si="595"/>
        <v>METALDET1-LINE 13</v>
      </c>
      <c r="AI3781">
        <f>IF(I3781="violation",COUNTIF($AH$1:AH3781,AH3781),0)</f>
        <v>1354</v>
      </c>
      <c r="AJ3781" t="str">
        <f t="shared" si="596"/>
        <v>violation-METALDET1</v>
      </c>
      <c r="AK3781">
        <f>IF(I3781="violation",COUNTIF($AJ$1:AJ3781,AJ3781),FALSE)</f>
        <v>3278</v>
      </c>
      <c r="AL3781">
        <f t="shared" si="597"/>
        <v>0</v>
      </c>
      <c r="AM3781">
        <f t="shared" si="598"/>
        <v>3</v>
      </c>
      <c r="AN3781" t="str">
        <f t="shared" si="599"/>
        <v>ALERT! 3 Violation founded @METALDET1</v>
      </c>
    </row>
    <row r="3782" spans="1:40">
      <c r="A3782" t="s">
        <v>120</v>
      </c>
      <c r="B3782" t="s">
        <v>121</v>
      </c>
      <c r="C3782" t="s">
        <v>1872</v>
      </c>
      <c r="D3782" t="s">
        <v>129</v>
      </c>
      <c r="E3782">
        <v>1</v>
      </c>
      <c r="G3782" t="s">
        <v>130</v>
      </c>
      <c r="I3782" t="s">
        <v>125</v>
      </c>
      <c r="Z3782" t="str">
        <f>IFERROR(MID(AA3782,FIND("-",H3782,1)+1,20),_xlfn.IFNA(VLOOKUP(F3782&amp;"-"&amp;AA3782,Ref_Kontak!$A:$E,4,FALSE),Ref_Kontak!$H$2))</f>
        <v>628999007703</v>
      </c>
      <c r="AA3782" t="str">
        <f t="shared" si="590"/>
        <v/>
      </c>
      <c r="AB3782" t="str">
        <f t="shared" si="591"/>
        <v/>
      </c>
      <c r="AC3782" t="str">
        <f t="shared" si="592"/>
        <v>628999007703</v>
      </c>
      <c r="AD3782" t="str">
        <f t="shared" si="593"/>
        <v>Halo+,+Visual+AI+5S+mendeteksi+Violation%3A+METALDET1-LINE+8</v>
      </c>
      <c r="AE3782" t="str">
        <f t="shared" si="594"/>
        <v>https://web.whatsapp.com/send/?phone=628999007703&amp;text=Halo+,+Visual+AI+5S+mendeteksi+Violation%3A+METALDET1-LINE+8&amp;type=phone_number&amp;app_absent=0</v>
      </c>
      <c r="AF3782" t="b">
        <f>IF(ISNA(VLOOKUP(D3782&amp;"-"&amp;AB3782, Ref_Kontak!$A:$E, 4, FALSE)), FALSE, TRUE)</f>
        <v>0</v>
      </c>
      <c r="AG3782" t="str">
        <f>_xlfn.IFNA(VLOOKUP(Z3782,Ref_Kontak!H:H,1,FALSE),"FALSE")</f>
        <v>628999007703</v>
      </c>
      <c r="AH3782" t="str">
        <f t="shared" si="595"/>
        <v>METALDET1-LINE 8</v>
      </c>
      <c r="AI3782">
        <f>IF(I3782="violation",COUNTIF($AH$1:AH3782,AH3782),0)</f>
        <v>1527</v>
      </c>
      <c r="AJ3782" t="str">
        <f t="shared" si="596"/>
        <v>violation-METALDET1</v>
      </c>
      <c r="AK3782">
        <f>IF(I3782="violation",COUNTIF($AJ$1:AJ3782,AJ3782),FALSE)</f>
        <v>3279</v>
      </c>
      <c r="AL3782">
        <f t="shared" si="597"/>
        <v>0</v>
      </c>
      <c r="AM3782">
        <f t="shared" si="598"/>
        <v>3</v>
      </c>
      <c r="AN3782" t="str">
        <f t="shared" si="599"/>
        <v>ALERT! 3 Violation founded @METALDET1</v>
      </c>
    </row>
    <row r="3783" spans="1:40">
      <c r="A3783" t="s">
        <v>120</v>
      </c>
      <c r="B3783" t="s">
        <v>121</v>
      </c>
      <c r="C3783" t="s">
        <v>1872</v>
      </c>
      <c r="D3783" t="s">
        <v>41</v>
      </c>
      <c r="E3783">
        <v>1</v>
      </c>
      <c r="F3783" t="s">
        <v>1859</v>
      </c>
      <c r="G3783" t="s">
        <v>124</v>
      </c>
      <c r="H3783" t="s">
        <v>1860</v>
      </c>
      <c r="I3783" t="s">
        <v>125</v>
      </c>
      <c r="J3783" t="s">
        <v>1861</v>
      </c>
      <c r="Z3783" t="str">
        <f>IFERROR(MID(AA3783,FIND("-",H3783,1)+1,20),_xlfn.IFNA(VLOOKUP(F3783&amp;"-"&amp;AA3783,Ref_Kontak!$A:$E,4,FALSE),Ref_Kontak!$H$2))</f>
        <v>6285157766849</v>
      </c>
      <c r="AA3783" t="str">
        <f t="shared" si="590"/>
        <v>Rexy-6285157766849</v>
      </c>
      <c r="AB3783" t="str">
        <f t="shared" si="591"/>
        <v>Rexy</v>
      </c>
      <c r="AC3783" t="str">
        <f t="shared" si="592"/>
        <v>6285157766849</v>
      </c>
      <c r="AD3783" t="str">
        <f t="shared" si="593"/>
        <v>Halo+Rexy,+Visual+AI+5S+mendeteksi+Violation%3A+GUDANGEXP1-LINE+2</v>
      </c>
      <c r="AE3783" t="str">
        <f t="shared" si="594"/>
        <v>https://web.whatsapp.com/send/?phone=6285157766849&amp;text=Halo+Rexy,+Visual+AI+5S+mendeteksi+Violation%3A+GUDANGEXP1-LINE+2&amp;type=phone_number&amp;app_absent=0</v>
      </c>
      <c r="AF3783" t="b">
        <f>IF(ISNA(VLOOKUP(D3783&amp;"-"&amp;AB3783, Ref_Kontak!$A:$E, 4, FALSE)), FALSE, TRUE)</f>
        <v>1</v>
      </c>
      <c r="AG3783" t="str">
        <f>_xlfn.IFNA(VLOOKUP(Z3783,Ref_Kontak!H:H,1,FALSE),"FALSE")</f>
        <v>FALSE</v>
      </c>
      <c r="AH3783" t="str">
        <f t="shared" si="595"/>
        <v>GUDANGEXP1-LINE 2</v>
      </c>
      <c r="AI3783">
        <f>IF(I3783="violation",COUNTIF($AH$1:AH3783,AH3783),0)</f>
        <v>10</v>
      </c>
      <c r="AJ3783" t="str">
        <f t="shared" si="596"/>
        <v>violation-GUDANGEXP1</v>
      </c>
      <c r="AK3783">
        <f>IF(I3783="violation",COUNTIF($AJ$1:AJ3783,AJ3783),FALSE)</f>
        <v>502</v>
      </c>
      <c r="AL3783">
        <f t="shared" si="597"/>
        <v>0</v>
      </c>
      <c r="AM3783">
        <f t="shared" si="598"/>
        <v>8</v>
      </c>
      <c r="AN3783" t="str">
        <f t="shared" si="599"/>
        <v>ALERT! 8 Violation founded @GUDANGEXP1</v>
      </c>
    </row>
    <row r="3784" spans="1:40">
      <c r="A3784" t="s">
        <v>120</v>
      </c>
      <c r="B3784" t="s">
        <v>121</v>
      </c>
      <c r="C3784" t="s">
        <v>1872</v>
      </c>
      <c r="D3784" t="s">
        <v>1232</v>
      </c>
      <c r="E3784">
        <v>1</v>
      </c>
      <c r="G3784" t="s">
        <v>124</v>
      </c>
      <c r="I3784" t="s">
        <v>125</v>
      </c>
      <c r="Z3784" t="str">
        <f>IFERROR(MID(AA3784,FIND("-",H3784,1)+1,20),_xlfn.IFNA(VLOOKUP(F3784&amp;"-"&amp;AA3784,Ref_Kontak!$A:$E,4,FALSE),Ref_Kontak!$H$2))</f>
        <v>628999007703</v>
      </c>
      <c r="AA3784" t="str">
        <f t="shared" si="590"/>
        <v/>
      </c>
      <c r="AB3784" t="str">
        <f t="shared" si="591"/>
        <v/>
      </c>
      <c r="AC3784" t="str">
        <f t="shared" si="592"/>
        <v>628999007703</v>
      </c>
      <c r="AD3784" t="str">
        <f t="shared" si="593"/>
        <v>Halo+,+Visual+AI+5S+mendeteksi+Violation%3A+GUDANGEXP1-LINE+9</v>
      </c>
      <c r="AE3784" t="str">
        <f t="shared" si="594"/>
        <v>https://web.whatsapp.com/send/?phone=628999007703&amp;text=Halo+,+Visual+AI+5S+mendeteksi+Violation%3A+GUDANGEXP1-LINE+9&amp;type=phone_number&amp;app_absent=0</v>
      </c>
      <c r="AF3784" t="b">
        <f>IF(ISNA(VLOOKUP(D3784&amp;"-"&amp;AB3784, Ref_Kontak!$A:$E, 4, FALSE)), FALSE, TRUE)</f>
        <v>0</v>
      </c>
      <c r="AG3784" t="str">
        <f>_xlfn.IFNA(VLOOKUP(Z3784,Ref_Kontak!H:H,1,FALSE),"FALSE")</f>
        <v>628999007703</v>
      </c>
      <c r="AH3784" t="str">
        <f t="shared" si="595"/>
        <v>GUDANGEXP1-LINE 9</v>
      </c>
      <c r="AI3784">
        <f>IF(I3784="violation",COUNTIF($AH$1:AH3784,AH3784),0)</f>
        <v>143</v>
      </c>
      <c r="AJ3784" t="str">
        <f t="shared" si="596"/>
        <v>violation-GUDANGEXP1</v>
      </c>
      <c r="AK3784">
        <f>IF(I3784="violation",COUNTIF($AJ$1:AJ3784,AJ3784),FALSE)</f>
        <v>503</v>
      </c>
      <c r="AL3784">
        <f t="shared" si="597"/>
        <v>0</v>
      </c>
      <c r="AM3784">
        <f t="shared" si="598"/>
        <v>8</v>
      </c>
      <c r="AN3784" t="str">
        <f t="shared" si="599"/>
        <v>ALERT! 8 Violation founded @GUDANGEXP1</v>
      </c>
    </row>
    <row r="3785" spans="1:40">
      <c r="A3785" t="s">
        <v>120</v>
      </c>
      <c r="B3785" t="s">
        <v>121</v>
      </c>
      <c r="C3785" t="s">
        <v>1873</v>
      </c>
      <c r="D3785" t="s">
        <v>41</v>
      </c>
      <c r="E3785">
        <v>1</v>
      </c>
      <c r="F3785" t="s">
        <v>1859</v>
      </c>
      <c r="G3785" t="s">
        <v>124</v>
      </c>
      <c r="H3785" t="s">
        <v>1860</v>
      </c>
      <c r="I3785" t="s">
        <v>125</v>
      </c>
      <c r="J3785" t="s">
        <v>1861</v>
      </c>
      <c r="Z3785" t="str">
        <f>IFERROR(MID(AA3785,FIND("-",H3785,1)+1,20),_xlfn.IFNA(VLOOKUP(F3785&amp;"-"&amp;AA3785,Ref_Kontak!$A:$E,4,FALSE),Ref_Kontak!$H$2))</f>
        <v>6285157766849</v>
      </c>
      <c r="AA3785" t="str">
        <f t="shared" si="590"/>
        <v>Rexy-6285157766849</v>
      </c>
      <c r="AB3785" t="str">
        <f t="shared" si="591"/>
        <v>Rexy</v>
      </c>
      <c r="AC3785" t="str">
        <f t="shared" si="592"/>
        <v>6285157766849</v>
      </c>
      <c r="AD3785" t="str">
        <f t="shared" si="593"/>
        <v>Halo+Rexy,+Visual+AI+5S+mendeteksi+Violation%3A+GUDANGEXP1-LINE+2</v>
      </c>
      <c r="AE3785" t="str">
        <f t="shared" si="594"/>
        <v>https://web.whatsapp.com/send/?phone=6285157766849&amp;text=Halo+Rexy,+Visual+AI+5S+mendeteksi+Violation%3A+GUDANGEXP1-LINE+2&amp;type=phone_number&amp;app_absent=0</v>
      </c>
      <c r="AF3785" t="b">
        <f>IF(ISNA(VLOOKUP(D3785&amp;"-"&amp;AB3785, Ref_Kontak!$A:$E, 4, FALSE)), FALSE, TRUE)</f>
        <v>1</v>
      </c>
      <c r="AG3785" t="str">
        <f>_xlfn.IFNA(VLOOKUP(Z3785,Ref_Kontak!H:H,1,FALSE),"FALSE")</f>
        <v>FALSE</v>
      </c>
      <c r="AH3785" t="str">
        <f t="shared" si="595"/>
        <v>GUDANGEXP1-LINE 2</v>
      </c>
      <c r="AI3785">
        <f>IF(I3785="violation",COUNTIF($AH$1:AH3785,AH3785),0)</f>
        <v>11</v>
      </c>
      <c r="AJ3785" t="str">
        <f t="shared" si="596"/>
        <v>violation-GUDANGEXP1</v>
      </c>
      <c r="AK3785">
        <f>IF(I3785="violation",COUNTIF($AJ$1:AJ3785,AJ3785),FALSE)</f>
        <v>504</v>
      </c>
      <c r="AL3785">
        <f t="shared" si="597"/>
        <v>0</v>
      </c>
      <c r="AM3785">
        <f t="shared" si="598"/>
        <v>8</v>
      </c>
      <c r="AN3785" t="str">
        <f t="shared" si="599"/>
        <v>ALERT! 8 Violation founded @GUDANGEXP1</v>
      </c>
    </row>
    <row r="3786" spans="1:40">
      <c r="A3786" t="s">
        <v>120</v>
      </c>
      <c r="B3786" t="s">
        <v>121</v>
      </c>
      <c r="C3786" t="s">
        <v>1873</v>
      </c>
      <c r="D3786" t="s">
        <v>1232</v>
      </c>
      <c r="E3786">
        <v>1</v>
      </c>
      <c r="G3786" t="s">
        <v>124</v>
      </c>
      <c r="I3786" t="s">
        <v>125</v>
      </c>
      <c r="Z3786" t="str">
        <f>IFERROR(MID(AA3786,FIND("-",H3786,1)+1,20),_xlfn.IFNA(VLOOKUP(F3786&amp;"-"&amp;AA3786,Ref_Kontak!$A:$E,4,FALSE),Ref_Kontak!$H$2))</f>
        <v>628999007703</v>
      </c>
      <c r="AA3786" t="str">
        <f t="shared" si="590"/>
        <v/>
      </c>
      <c r="AB3786" t="str">
        <f t="shared" si="591"/>
        <v/>
      </c>
      <c r="AC3786" t="str">
        <f t="shared" si="592"/>
        <v>628999007703</v>
      </c>
      <c r="AD3786" t="str">
        <f t="shared" si="593"/>
        <v>Halo+,+Visual+AI+5S+mendeteksi+Violation%3A+GUDANGEXP1-LINE+9</v>
      </c>
      <c r="AE3786" t="str">
        <f t="shared" si="594"/>
        <v>https://web.whatsapp.com/send/?phone=628999007703&amp;text=Halo+,+Visual+AI+5S+mendeteksi+Violation%3A+GUDANGEXP1-LINE+9&amp;type=phone_number&amp;app_absent=0</v>
      </c>
      <c r="AF3786" t="b">
        <f>IF(ISNA(VLOOKUP(D3786&amp;"-"&amp;AB3786, Ref_Kontak!$A:$E, 4, FALSE)), FALSE, TRUE)</f>
        <v>0</v>
      </c>
      <c r="AG3786" t="str">
        <f>_xlfn.IFNA(VLOOKUP(Z3786,Ref_Kontak!H:H,1,FALSE),"FALSE")</f>
        <v>628999007703</v>
      </c>
      <c r="AH3786" t="str">
        <f t="shared" si="595"/>
        <v>GUDANGEXP1-LINE 9</v>
      </c>
      <c r="AI3786">
        <f>IF(I3786="violation",COUNTIF($AH$1:AH3786,AH3786),0)</f>
        <v>144</v>
      </c>
      <c r="AJ3786" t="str">
        <f t="shared" si="596"/>
        <v>violation-GUDANGEXP1</v>
      </c>
      <c r="AK3786">
        <f>IF(I3786="violation",COUNTIF($AJ$1:AJ3786,AJ3786),FALSE)</f>
        <v>505</v>
      </c>
      <c r="AL3786">
        <f t="shared" si="597"/>
        <v>0</v>
      </c>
      <c r="AM3786">
        <f t="shared" si="598"/>
        <v>8</v>
      </c>
      <c r="AN3786" t="str">
        <f t="shared" si="599"/>
        <v>ALERT! 8 Violation founded @GUDANGEXP1</v>
      </c>
    </row>
    <row r="3787" spans="1:40">
      <c r="A3787" t="s">
        <v>120</v>
      </c>
      <c r="B3787" t="s">
        <v>121</v>
      </c>
      <c r="C3787" t="s">
        <v>1873</v>
      </c>
      <c r="D3787" t="s">
        <v>589</v>
      </c>
      <c r="E3787">
        <v>1</v>
      </c>
      <c r="G3787" t="s">
        <v>130</v>
      </c>
      <c r="I3787" t="s">
        <v>125</v>
      </c>
      <c r="Z3787" t="str">
        <f>IFERROR(MID(AA3787,FIND("-",H3787,1)+1,20),_xlfn.IFNA(VLOOKUP(F3787&amp;"-"&amp;AA3787,Ref_Kontak!$A:$E,4,FALSE),Ref_Kontak!$H$2))</f>
        <v>628999007703</v>
      </c>
      <c r="AA3787" t="str">
        <f t="shared" si="590"/>
        <v/>
      </c>
      <c r="AB3787" t="str">
        <f t="shared" si="591"/>
        <v/>
      </c>
      <c r="AC3787" t="str">
        <f t="shared" si="592"/>
        <v>628999007703</v>
      </c>
      <c r="AD3787" t="str">
        <f t="shared" si="593"/>
        <v>Halo+,+Visual+AI+5S+mendeteksi+Violation%3A+METALDET1-LINE+13</v>
      </c>
      <c r="AE3787" t="str">
        <f t="shared" si="594"/>
        <v>https://web.whatsapp.com/send/?phone=628999007703&amp;text=Halo+,+Visual+AI+5S+mendeteksi+Violation%3A+METALDET1-LINE+13&amp;type=phone_number&amp;app_absent=0</v>
      </c>
      <c r="AF3787" t="b">
        <f>IF(ISNA(VLOOKUP(D3787&amp;"-"&amp;AB3787, Ref_Kontak!$A:$E, 4, FALSE)), FALSE, TRUE)</f>
        <v>0</v>
      </c>
      <c r="AG3787" t="str">
        <f>_xlfn.IFNA(VLOOKUP(Z3787,Ref_Kontak!H:H,1,FALSE),"FALSE")</f>
        <v>628999007703</v>
      </c>
      <c r="AH3787" t="str">
        <f t="shared" si="595"/>
        <v>METALDET1-LINE 13</v>
      </c>
      <c r="AI3787">
        <f>IF(I3787="violation",COUNTIF($AH$1:AH3787,AH3787),0)</f>
        <v>1355</v>
      </c>
      <c r="AJ3787" t="str">
        <f t="shared" si="596"/>
        <v>violation-METALDET1</v>
      </c>
      <c r="AK3787">
        <f>IF(I3787="violation",COUNTIF($AJ$1:AJ3787,AJ3787),FALSE)</f>
        <v>3280</v>
      </c>
      <c r="AL3787">
        <f t="shared" si="597"/>
        <v>0</v>
      </c>
      <c r="AM3787">
        <f t="shared" si="598"/>
        <v>3</v>
      </c>
      <c r="AN3787" t="str">
        <f t="shared" si="599"/>
        <v>ALERT! 3 Violation founded @METALDET1</v>
      </c>
    </row>
    <row r="3788" spans="1:40">
      <c r="A3788" t="s">
        <v>120</v>
      </c>
      <c r="B3788" t="s">
        <v>121</v>
      </c>
      <c r="C3788" t="s">
        <v>1873</v>
      </c>
      <c r="D3788" t="s">
        <v>129</v>
      </c>
      <c r="E3788">
        <v>1</v>
      </c>
      <c r="G3788" t="s">
        <v>130</v>
      </c>
      <c r="I3788" t="s">
        <v>125</v>
      </c>
      <c r="Z3788" t="str">
        <f>IFERROR(MID(AA3788,FIND("-",H3788,1)+1,20),_xlfn.IFNA(VLOOKUP(F3788&amp;"-"&amp;AA3788,Ref_Kontak!$A:$E,4,FALSE),Ref_Kontak!$H$2))</f>
        <v>628999007703</v>
      </c>
      <c r="AA3788" t="str">
        <f t="shared" si="590"/>
        <v/>
      </c>
      <c r="AB3788" t="str">
        <f t="shared" si="591"/>
        <v/>
      </c>
      <c r="AC3788" t="str">
        <f t="shared" si="592"/>
        <v>628999007703</v>
      </c>
      <c r="AD3788" t="str">
        <f t="shared" si="593"/>
        <v>Halo+,+Visual+AI+5S+mendeteksi+Violation%3A+METALDET1-LINE+8</v>
      </c>
      <c r="AE3788" t="str">
        <f t="shared" si="594"/>
        <v>https://web.whatsapp.com/send/?phone=628999007703&amp;text=Halo+,+Visual+AI+5S+mendeteksi+Violation%3A+METALDET1-LINE+8&amp;type=phone_number&amp;app_absent=0</v>
      </c>
      <c r="AF3788" t="b">
        <f>IF(ISNA(VLOOKUP(D3788&amp;"-"&amp;AB3788, Ref_Kontak!$A:$E, 4, FALSE)), FALSE, TRUE)</f>
        <v>0</v>
      </c>
      <c r="AG3788" t="str">
        <f>_xlfn.IFNA(VLOOKUP(Z3788,Ref_Kontak!H:H,1,FALSE),"FALSE")</f>
        <v>628999007703</v>
      </c>
      <c r="AH3788" t="str">
        <f t="shared" si="595"/>
        <v>METALDET1-LINE 8</v>
      </c>
      <c r="AI3788">
        <f>IF(I3788="violation",COUNTIF($AH$1:AH3788,AH3788),0)</f>
        <v>1528</v>
      </c>
      <c r="AJ3788" t="str">
        <f t="shared" si="596"/>
        <v>violation-METALDET1</v>
      </c>
      <c r="AK3788">
        <f>IF(I3788="violation",COUNTIF($AJ$1:AJ3788,AJ3788),FALSE)</f>
        <v>3281</v>
      </c>
      <c r="AL3788">
        <f t="shared" si="597"/>
        <v>0</v>
      </c>
      <c r="AM3788">
        <f t="shared" si="598"/>
        <v>3</v>
      </c>
      <c r="AN3788" t="str">
        <f t="shared" si="599"/>
        <v>ALERT! 3 Violation founded @METALDET1</v>
      </c>
    </row>
    <row r="3789" spans="1:40">
      <c r="A3789" t="s">
        <v>120</v>
      </c>
      <c r="B3789" t="s">
        <v>121</v>
      </c>
      <c r="C3789" t="s">
        <v>1873</v>
      </c>
      <c r="D3789" t="s">
        <v>589</v>
      </c>
      <c r="E3789">
        <v>1</v>
      </c>
      <c r="G3789" t="s">
        <v>130</v>
      </c>
      <c r="I3789" t="s">
        <v>125</v>
      </c>
      <c r="Z3789" t="str">
        <f>IFERROR(MID(AA3789,FIND("-",H3789,1)+1,20),_xlfn.IFNA(VLOOKUP(F3789&amp;"-"&amp;AA3789,Ref_Kontak!$A:$E,4,FALSE),Ref_Kontak!$H$2))</f>
        <v>628999007703</v>
      </c>
      <c r="AA3789" t="str">
        <f t="shared" si="590"/>
        <v/>
      </c>
      <c r="AB3789" t="str">
        <f t="shared" si="591"/>
        <v/>
      </c>
      <c r="AC3789" t="str">
        <f t="shared" si="592"/>
        <v>628999007703</v>
      </c>
      <c r="AD3789" t="str">
        <f t="shared" si="593"/>
        <v>Halo+,+Visual+AI+5S+mendeteksi+Violation%3A+METALDET1-LINE+13</v>
      </c>
      <c r="AE3789" t="str">
        <f t="shared" si="594"/>
        <v>https://web.whatsapp.com/send/?phone=628999007703&amp;text=Halo+,+Visual+AI+5S+mendeteksi+Violation%3A+METALDET1-LINE+13&amp;type=phone_number&amp;app_absent=0</v>
      </c>
      <c r="AF3789" t="b">
        <f>IF(ISNA(VLOOKUP(D3789&amp;"-"&amp;AB3789, Ref_Kontak!$A:$E, 4, FALSE)), FALSE, TRUE)</f>
        <v>0</v>
      </c>
      <c r="AG3789" t="str">
        <f>_xlfn.IFNA(VLOOKUP(Z3789,Ref_Kontak!H:H,1,FALSE),"FALSE")</f>
        <v>628999007703</v>
      </c>
      <c r="AH3789" t="str">
        <f t="shared" si="595"/>
        <v>METALDET1-LINE 13</v>
      </c>
      <c r="AI3789">
        <f>IF(I3789="violation",COUNTIF($AH$1:AH3789,AH3789),0)</f>
        <v>1356</v>
      </c>
      <c r="AJ3789" t="str">
        <f t="shared" si="596"/>
        <v>violation-METALDET1</v>
      </c>
      <c r="AK3789">
        <f>IF(I3789="violation",COUNTIF($AJ$1:AJ3789,AJ3789),FALSE)</f>
        <v>3282</v>
      </c>
      <c r="AL3789">
        <f t="shared" si="597"/>
        <v>0</v>
      </c>
      <c r="AM3789">
        <f t="shared" si="598"/>
        <v>3</v>
      </c>
      <c r="AN3789" t="str">
        <f t="shared" si="599"/>
        <v>ALERT! 3 Violation founded @METALDET1</v>
      </c>
    </row>
    <row r="3790" spans="1:40">
      <c r="A3790" t="s">
        <v>120</v>
      </c>
      <c r="B3790" t="s">
        <v>121</v>
      </c>
      <c r="C3790" t="s">
        <v>1874</v>
      </c>
      <c r="D3790" t="s">
        <v>129</v>
      </c>
      <c r="E3790">
        <v>1</v>
      </c>
      <c r="G3790" t="s">
        <v>130</v>
      </c>
      <c r="I3790" t="s">
        <v>125</v>
      </c>
      <c r="Z3790" t="str">
        <f>IFERROR(MID(AA3790,FIND("-",H3790,1)+1,20),_xlfn.IFNA(VLOOKUP(F3790&amp;"-"&amp;AA3790,Ref_Kontak!$A:$E,4,FALSE),Ref_Kontak!$H$2))</f>
        <v>628999007703</v>
      </c>
      <c r="AA3790" t="str">
        <f t="shared" si="590"/>
        <v/>
      </c>
      <c r="AB3790" t="str">
        <f t="shared" si="591"/>
        <v/>
      </c>
      <c r="AC3790" t="str">
        <f t="shared" si="592"/>
        <v>628999007703</v>
      </c>
      <c r="AD3790" t="str">
        <f t="shared" si="593"/>
        <v>Halo+,+Visual+AI+5S+mendeteksi+Violation%3A+METALDET1-LINE+8</v>
      </c>
      <c r="AE3790" t="str">
        <f t="shared" si="594"/>
        <v>https://web.whatsapp.com/send/?phone=628999007703&amp;text=Halo+,+Visual+AI+5S+mendeteksi+Violation%3A+METALDET1-LINE+8&amp;type=phone_number&amp;app_absent=0</v>
      </c>
      <c r="AF3790" t="b">
        <f>IF(ISNA(VLOOKUP(D3790&amp;"-"&amp;AB3790, Ref_Kontak!$A:$E, 4, FALSE)), FALSE, TRUE)</f>
        <v>0</v>
      </c>
      <c r="AG3790" t="str">
        <f>_xlfn.IFNA(VLOOKUP(Z3790,Ref_Kontak!H:H,1,FALSE),"FALSE")</f>
        <v>628999007703</v>
      </c>
      <c r="AH3790" t="str">
        <f t="shared" si="595"/>
        <v>METALDET1-LINE 8</v>
      </c>
      <c r="AI3790">
        <f>IF(I3790="violation",COUNTIF($AH$1:AH3790,AH3790),0)</f>
        <v>1529</v>
      </c>
      <c r="AJ3790" t="str">
        <f t="shared" si="596"/>
        <v>violation-METALDET1</v>
      </c>
      <c r="AK3790">
        <f>IF(I3790="violation",COUNTIF($AJ$1:AJ3790,AJ3790),FALSE)</f>
        <v>3283</v>
      </c>
      <c r="AL3790">
        <f t="shared" si="597"/>
        <v>0</v>
      </c>
      <c r="AM3790">
        <f t="shared" si="598"/>
        <v>3</v>
      </c>
      <c r="AN3790" t="str">
        <f t="shared" si="599"/>
        <v>ALERT! 3 Violation founded @METALDET1</v>
      </c>
    </row>
    <row r="3791" spans="1:40">
      <c r="A3791" t="s">
        <v>120</v>
      </c>
      <c r="B3791" t="s">
        <v>121</v>
      </c>
      <c r="C3791" t="s">
        <v>1874</v>
      </c>
      <c r="D3791" t="s">
        <v>41</v>
      </c>
      <c r="E3791">
        <v>1</v>
      </c>
      <c r="F3791" t="s">
        <v>1859</v>
      </c>
      <c r="G3791" t="s">
        <v>124</v>
      </c>
      <c r="H3791" t="s">
        <v>1860</v>
      </c>
      <c r="I3791" t="s">
        <v>125</v>
      </c>
      <c r="J3791" t="s">
        <v>1861</v>
      </c>
      <c r="Z3791" t="str">
        <f>IFERROR(MID(AA3791,FIND("-",H3791,1)+1,20),_xlfn.IFNA(VLOOKUP(F3791&amp;"-"&amp;AA3791,Ref_Kontak!$A:$E,4,FALSE),Ref_Kontak!$H$2))</f>
        <v>6285157766849</v>
      </c>
      <c r="AA3791" t="str">
        <f t="shared" si="590"/>
        <v>Rexy-6285157766849</v>
      </c>
      <c r="AB3791" t="str">
        <f t="shared" si="591"/>
        <v>Rexy</v>
      </c>
      <c r="AC3791" t="str">
        <f t="shared" si="592"/>
        <v>6285157766849</v>
      </c>
      <c r="AD3791" t="str">
        <f t="shared" si="593"/>
        <v>Halo+Rexy,+Visual+AI+5S+mendeteksi+Violation%3A+GUDANGEXP1-LINE+2</v>
      </c>
      <c r="AE3791" t="str">
        <f t="shared" si="594"/>
        <v>https://web.whatsapp.com/send/?phone=6285157766849&amp;text=Halo+Rexy,+Visual+AI+5S+mendeteksi+Violation%3A+GUDANGEXP1-LINE+2&amp;type=phone_number&amp;app_absent=0</v>
      </c>
      <c r="AF3791" t="b">
        <f>IF(ISNA(VLOOKUP(D3791&amp;"-"&amp;AB3791, Ref_Kontak!$A:$E, 4, FALSE)), FALSE, TRUE)</f>
        <v>1</v>
      </c>
      <c r="AG3791" t="str">
        <f>_xlfn.IFNA(VLOOKUP(Z3791,Ref_Kontak!H:H,1,FALSE),"FALSE")</f>
        <v>FALSE</v>
      </c>
      <c r="AH3791" t="str">
        <f t="shared" si="595"/>
        <v>GUDANGEXP1-LINE 2</v>
      </c>
      <c r="AI3791">
        <f>IF(I3791="violation",COUNTIF($AH$1:AH3791,AH3791),0)</f>
        <v>12</v>
      </c>
      <c r="AJ3791" t="str">
        <f t="shared" si="596"/>
        <v>violation-GUDANGEXP1</v>
      </c>
      <c r="AK3791">
        <f>IF(I3791="violation",COUNTIF($AJ$1:AJ3791,AJ3791),FALSE)</f>
        <v>506</v>
      </c>
      <c r="AL3791">
        <f t="shared" si="597"/>
        <v>0</v>
      </c>
      <c r="AM3791">
        <f t="shared" si="598"/>
        <v>8</v>
      </c>
      <c r="AN3791" t="str">
        <f t="shared" si="599"/>
        <v>ALERT! 8 Violation founded @GUDANGEXP1</v>
      </c>
    </row>
    <row r="3792" spans="1:40">
      <c r="A3792" t="s">
        <v>120</v>
      </c>
      <c r="B3792" t="s">
        <v>121</v>
      </c>
      <c r="C3792" t="s">
        <v>1874</v>
      </c>
      <c r="D3792" t="s">
        <v>1232</v>
      </c>
      <c r="E3792">
        <v>1</v>
      </c>
      <c r="G3792" t="s">
        <v>124</v>
      </c>
      <c r="I3792" t="s">
        <v>125</v>
      </c>
      <c r="Z3792" t="str">
        <f>IFERROR(MID(AA3792,FIND("-",H3792,1)+1,20),_xlfn.IFNA(VLOOKUP(F3792&amp;"-"&amp;AA3792,Ref_Kontak!$A:$E,4,FALSE),Ref_Kontak!$H$2))</f>
        <v>628999007703</v>
      </c>
      <c r="AA3792" t="str">
        <f t="shared" si="590"/>
        <v/>
      </c>
      <c r="AB3792" t="str">
        <f t="shared" si="591"/>
        <v/>
      </c>
      <c r="AC3792" t="str">
        <f t="shared" si="592"/>
        <v>628999007703</v>
      </c>
      <c r="AD3792" t="str">
        <f t="shared" si="593"/>
        <v>Halo+,+Visual+AI+5S+mendeteksi+Violation%3A+GUDANGEXP1-LINE+9</v>
      </c>
      <c r="AE3792" t="str">
        <f t="shared" si="594"/>
        <v>https://web.whatsapp.com/send/?phone=628999007703&amp;text=Halo+,+Visual+AI+5S+mendeteksi+Violation%3A+GUDANGEXP1-LINE+9&amp;type=phone_number&amp;app_absent=0</v>
      </c>
      <c r="AF3792" t="b">
        <f>IF(ISNA(VLOOKUP(D3792&amp;"-"&amp;AB3792, Ref_Kontak!$A:$E, 4, FALSE)), FALSE, TRUE)</f>
        <v>0</v>
      </c>
      <c r="AG3792" t="str">
        <f>_xlfn.IFNA(VLOOKUP(Z3792,Ref_Kontak!H:H,1,FALSE),"FALSE")</f>
        <v>628999007703</v>
      </c>
      <c r="AH3792" t="str">
        <f t="shared" si="595"/>
        <v>GUDANGEXP1-LINE 9</v>
      </c>
      <c r="AI3792">
        <f>IF(I3792="violation",COUNTIF($AH$1:AH3792,AH3792),0)</f>
        <v>145</v>
      </c>
      <c r="AJ3792" t="str">
        <f t="shared" si="596"/>
        <v>violation-GUDANGEXP1</v>
      </c>
      <c r="AK3792">
        <f>IF(I3792="violation",COUNTIF($AJ$1:AJ3792,AJ3792),FALSE)</f>
        <v>507</v>
      </c>
      <c r="AL3792">
        <f t="shared" si="597"/>
        <v>0</v>
      </c>
      <c r="AM3792">
        <f t="shared" si="598"/>
        <v>8</v>
      </c>
      <c r="AN3792" t="str">
        <f t="shared" si="599"/>
        <v>ALERT! 8 Violation founded @GUDANGEXP1</v>
      </c>
    </row>
    <row r="3793" spans="1:40">
      <c r="A3793" t="s">
        <v>120</v>
      </c>
      <c r="B3793" t="s">
        <v>121</v>
      </c>
      <c r="C3793" t="s">
        <v>1874</v>
      </c>
      <c r="D3793" t="s">
        <v>589</v>
      </c>
      <c r="E3793">
        <v>1</v>
      </c>
      <c r="G3793" t="s">
        <v>130</v>
      </c>
      <c r="I3793" t="s">
        <v>125</v>
      </c>
      <c r="Z3793" t="str">
        <f>IFERROR(MID(AA3793,FIND("-",H3793,1)+1,20),_xlfn.IFNA(VLOOKUP(F3793&amp;"-"&amp;AA3793,Ref_Kontak!$A:$E,4,FALSE),Ref_Kontak!$H$2))</f>
        <v>628999007703</v>
      </c>
      <c r="AA3793" t="str">
        <f t="shared" si="590"/>
        <v/>
      </c>
      <c r="AB3793" t="str">
        <f t="shared" si="591"/>
        <v/>
      </c>
      <c r="AC3793" t="str">
        <f t="shared" si="592"/>
        <v>628999007703</v>
      </c>
      <c r="AD3793" t="str">
        <f t="shared" si="593"/>
        <v>Halo+,+Visual+AI+5S+mendeteksi+Violation%3A+METALDET1-LINE+13</v>
      </c>
      <c r="AE3793" t="str">
        <f t="shared" si="594"/>
        <v>https://web.whatsapp.com/send/?phone=628999007703&amp;text=Halo+,+Visual+AI+5S+mendeteksi+Violation%3A+METALDET1-LINE+13&amp;type=phone_number&amp;app_absent=0</v>
      </c>
      <c r="AF3793" t="b">
        <f>IF(ISNA(VLOOKUP(D3793&amp;"-"&amp;AB3793, Ref_Kontak!$A:$E, 4, FALSE)), FALSE, TRUE)</f>
        <v>0</v>
      </c>
      <c r="AG3793" t="str">
        <f>_xlfn.IFNA(VLOOKUP(Z3793,Ref_Kontak!H:H,1,FALSE),"FALSE")</f>
        <v>628999007703</v>
      </c>
      <c r="AH3793" t="str">
        <f t="shared" si="595"/>
        <v>METALDET1-LINE 13</v>
      </c>
      <c r="AI3793">
        <f>IF(I3793="violation",COUNTIF($AH$1:AH3793,AH3793),0)</f>
        <v>1357</v>
      </c>
      <c r="AJ3793" t="str">
        <f t="shared" si="596"/>
        <v>violation-METALDET1</v>
      </c>
      <c r="AK3793">
        <f>IF(I3793="violation",COUNTIF($AJ$1:AJ3793,AJ3793),FALSE)</f>
        <v>3284</v>
      </c>
      <c r="AL3793">
        <f t="shared" si="597"/>
        <v>0</v>
      </c>
      <c r="AM3793">
        <f t="shared" si="598"/>
        <v>3</v>
      </c>
      <c r="AN3793" t="str">
        <f t="shared" si="599"/>
        <v>ALERT! 3 Violation founded @METALDET1</v>
      </c>
    </row>
    <row r="3794" spans="1:40">
      <c r="A3794" t="s">
        <v>120</v>
      </c>
      <c r="B3794" t="s">
        <v>121</v>
      </c>
      <c r="C3794" t="s">
        <v>1875</v>
      </c>
      <c r="D3794" t="s">
        <v>41</v>
      </c>
      <c r="E3794">
        <v>1</v>
      </c>
      <c r="F3794" t="s">
        <v>1859</v>
      </c>
      <c r="G3794" t="s">
        <v>124</v>
      </c>
      <c r="H3794" t="s">
        <v>1860</v>
      </c>
      <c r="I3794" t="s">
        <v>125</v>
      </c>
      <c r="J3794" t="s">
        <v>1861</v>
      </c>
      <c r="Z3794" t="str">
        <f>IFERROR(MID(AA3794,FIND("-",H3794,1)+1,20),_xlfn.IFNA(VLOOKUP(F3794&amp;"-"&amp;AA3794,Ref_Kontak!$A:$E,4,FALSE),Ref_Kontak!$H$2))</f>
        <v>6285157766849</v>
      </c>
      <c r="AA3794" t="str">
        <f t="shared" si="590"/>
        <v>Rexy-6285157766849</v>
      </c>
      <c r="AB3794" t="str">
        <f t="shared" si="591"/>
        <v>Rexy</v>
      </c>
      <c r="AC3794" t="str">
        <f t="shared" si="592"/>
        <v>6285157766849</v>
      </c>
      <c r="AD3794" t="str">
        <f t="shared" si="593"/>
        <v>Halo+Rexy,+Visual+AI+5S+mendeteksi+Violation%3A+GUDANGEXP1-LINE+2</v>
      </c>
      <c r="AE3794" t="str">
        <f t="shared" si="594"/>
        <v>https://web.whatsapp.com/send/?phone=6285157766849&amp;text=Halo+Rexy,+Visual+AI+5S+mendeteksi+Violation%3A+GUDANGEXP1-LINE+2&amp;type=phone_number&amp;app_absent=0</v>
      </c>
      <c r="AF3794" t="b">
        <f>IF(ISNA(VLOOKUP(D3794&amp;"-"&amp;AB3794, Ref_Kontak!$A:$E, 4, FALSE)), FALSE, TRUE)</f>
        <v>1</v>
      </c>
      <c r="AG3794" t="str">
        <f>_xlfn.IFNA(VLOOKUP(Z3794,Ref_Kontak!H:H,1,FALSE),"FALSE")</f>
        <v>FALSE</v>
      </c>
      <c r="AH3794" t="str">
        <f t="shared" si="595"/>
        <v>GUDANGEXP1-LINE 2</v>
      </c>
      <c r="AI3794">
        <f>IF(I3794="violation",COUNTIF($AH$1:AH3794,AH3794),0)</f>
        <v>13</v>
      </c>
      <c r="AJ3794" t="str">
        <f t="shared" si="596"/>
        <v>violation-GUDANGEXP1</v>
      </c>
      <c r="AK3794">
        <f>IF(I3794="violation",COUNTIF($AJ$1:AJ3794,AJ3794),FALSE)</f>
        <v>508</v>
      </c>
      <c r="AL3794">
        <f t="shared" si="597"/>
        <v>0</v>
      </c>
      <c r="AM3794">
        <f t="shared" si="598"/>
        <v>8</v>
      </c>
      <c r="AN3794" t="str">
        <f t="shared" si="599"/>
        <v>ALERT! 8 Violation founded @GUDANGEXP1</v>
      </c>
    </row>
    <row r="3795" spans="1:40">
      <c r="A3795" t="s">
        <v>120</v>
      </c>
      <c r="B3795" t="s">
        <v>121</v>
      </c>
      <c r="C3795" t="s">
        <v>1875</v>
      </c>
      <c r="D3795" t="s">
        <v>1232</v>
      </c>
      <c r="E3795">
        <v>1</v>
      </c>
      <c r="G3795" t="s">
        <v>124</v>
      </c>
      <c r="I3795" t="s">
        <v>125</v>
      </c>
      <c r="Z3795" t="str">
        <f>IFERROR(MID(AA3795,FIND("-",H3795,1)+1,20),_xlfn.IFNA(VLOOKUP(F3795&amp;"-"&amp;AA3795,Ref_Kontak!$A:$E,4,FALSE),Ref_Kontak!$H$2))</f>
        <v>628999007703</v>
      </c>
      <c r="AA3795" t="str">
        <f t="shared" si="590"/>
        <v/>
      </c>
      <c r="AB3795" t="str">
        <f t="shared" si="591"/>
        <v/>
      </c>
      <c r="AC3795" t="str">
        <f t="shared" si="592"/>
        <v>628999007703</v>
      </c>
      <c r="AD3795" t="str">
        <f t="shared" si="593"/>
        <v>Halo+,+Visual+AI+5S+mendeteksi+Violation%3A+GUDANGEXP1-LINE+9</v>
      </c>
      <c r="AE3795" t="str">
        <f t="shared" si="594"/>
        <v>https://web.whatsapp.com/send/?phone=628999007703&amp;text=Halo+,+Visual+AI+5S+mendeteksi+Violation%3A+GUDANGEXP1-LINE+9&amp;type=phone_number&amp;app_absent=0</v>
      </c>
      <c r="AF3795" t="b">
        <f>IF(ISNA(VLOOKUP(D3795&amp;"-"&amp;AB3795, Ref_Kontak!$A:$E, 4, FALSE)), FALSE, TRUE)</f>
        <v>0</v>
      </c>
      <c r="AG3795" t="str">
        <f>_xlfn.IFNA(VLOOKUP(Z3795,Ref_Kontak!H:H,1,FALSE),"FALSE")</f>
        <v>628999007703</v>
      </c>
      <c r="AH3795" t="str">
        <f t="shared" si="595"/>
        <v>GUDANGEXP1-LINE 9</v>
      </c>
      <c r="AI3795">
        <f>IF(I3795="violation",COUNTIF($AH$1:AH3795,AH3795),0)</f>
        <v>146</v>
      </c>
      <c r="AJ3795" t="str">
        <f t="shared" si="596"/>
        <v>violation-GUDANGEXP1</v>
      </c>
      <c r="AK3795">
        <f>IF(I3795="violation",COUNTIF($AJ$1:AJ3795,AJ3795),FALSE)</f>
        <v>509</v>
      </c>
      <c r="AL3795">
        <f t="shared" si="597"/>
        <v>0</v>
      </c>
      <c r="AM3795">
        <f t="shared" si="598"/>
        <v>8</v>
      </c>
      <c r="AN3795" t="str">
        <f t="shared" si="599"/>
        <v>ALERT! 8 Violation founded @GUDANGEXP1</v>
      </c>
    </row>
    <row r="3796" spans="1:40">
      <c r="A3796" t="s">
        <v>120</v>
      </c>
      <c r="B3796" t="s">
        <v>121</v>
      </c>
      <c r="C3796" t="s">
        <v>1876</v>
      </c>
      <c r="D3796" t="s">
        <v>589</v>
      </c>
      <c r="E3796">
        <v>1</v>
      </c>
      <c r="G3796" t="s">
        <v>130</v>
      </c>
      <c r="I3796" t="s">
        <v>125</v>
      </c>
      <c r="Z3796" t="str">
        <f>IFERROR(MID(AA3796,FIND("-",H3796,1)+1,20),_xlfn.IFNA(VLOOKUP(F3796&amp;"-"&amp;AA3796,Ref_Kontak!$A:$E,4,FALSE),Ref_Kontak!$H$2))</f>
        <v>628999007703</v>
      </c>
      <c r="AA3796" t="str">
        <f t="shared" si="590"/>
        <v/>
      </c>
      <c r="AB3796" t="str">
        <f t="shared" si="591"/>
        <v/>
      </c>
      <c r="AC3796" t="str">
        <f t="shared" si="592"/>
        <v>628999007703</v>
      </c>
      <c r="AD3796" t="str">
        <f t="shared" si="593"/>
        <v>Halo+,+Visual+AI+5S+mendeteksi+Violation%3A+METALDET1-LINE+13</v>
      </c>
      <c r="AE3796" t="str">
        <f t="shared" si="594"/>
        <v>https://web.whatsapp.com/send/?phone=628999007703&amp;text=Halo+,+Visual+AI+5S+mendeteksi+Violation%3A+METALDET1-LINE+13&amp;type=phone_number&amp;app_absent=0</v>
      </c>
      <c r="AF3796" t="b">
        <f>IF(ISNA(VLOOKUP(D3796&amp;"-"&amp;AB3796, Ref_Kontak!$A:$E, 4, FALSE)), FALSE, TRUE)</f>
        <v>0</v>
      </c>
      <c r="AG3796" t="str">
        <f>_xlfn.IFNA(VLOOKUP(Z3796,Ref_Kontak!H:H,1,FALSE),"FALSE")</f>
        <v>628999007703</v>
      </c>
      <c r="AH3796" t="str">
        <f t="shared" si="595"/>
        <v>METALDET1-LINE 13</v>
      </c>
      <c r="AI3796">
        <f>IF(I3796="violation",COUNTIF($AH$1:AH3796,AH3796),0)</f>
        <v>1358</v>
      </c>
      <c r="AJ3796" t="str">
        <f t="shared" si="596"/>
        <v>violation-METALDET1</v>
      </c>
      <c r="AK3796">
        <f>IF(I3796="violation",COUNTIF($AJ$1:AJ3796,AJ3796),FALSE)</f>
        <v>3285</v>
      </c>
      <c r="AL3796">
        <f t="shared" si="597"/>
        <v>0</v>
      </c>
      <c r="AM3796">
        <f t="shared" si="598"/>
        <v>3</v>
      </c>
      <c r="AN3796" t="str">
        <f t="shared" si="599"/>
        <v>ALERT! 3 Violation founded @METALDET1</v>
      </c>
    </row>
    <row r="3797" spans="1:40">
      <c r="A3797" t="s">
        <v>120</v>
      </c>
      <c r="B3797" t="s">
        <v>121</v>
      </c>
      <c r="C3797" t="s">
        <v>1876</v>
      </c>
      <c r="D3797" t="s">
        <v>129</v>
      </c>
      <c r="E3797">
        <v>1</v>
      </c>
      <c r="G3797" t="s">
        <v>130</v>
      </c>
      <c r="I3797" t="s">
        <v>125</v>
      </c>
      <c r="Z3797" t="str">
        <f>IFERROR(MID(AA3797,FIND("-",H3797,1)+1,20),_xlfn.IFNA(VLOOKUP(F3797&amp;"-"&amp;AA3797,Ref_Kontak!$A:$E,4,FALSE),Ref_Kontak!$H$2))</f>
        <v>628999007703</v>
      </c>
      <c r="AA3797" t="str">
        <f t="shared" si="590"/>
        <v/>
      </c>
      <c r="AB3797" t="str">
        <f t="shared" si="591"/>
        <v/>
      </c>
      <c r="AC3797" t="str">
        <f t="shared" si="592"/>
        <v>628999007703</v>
      </c>
      <c r="AD3797" t="str">
        <f t="shared" si="593"/>
        <v>Halo+,+Visual+AI+5S+mendeteksi+Violation%3A+METALDET1-LINE+8</v>
      </c>
      <c r="AE3797" t="str">
        <f t="shared" si="594"/>
        <v>https://web.whatsapp.com/send/?phone=628999007703&amp;text=Halo+,+Visual+AI+5S+mendeteksi+Violation%3A+METALDET1-LINE+8&amp;type=phone_number&amp;app_absent=0</v>
      </c>
      <c r="AF3797" t="b">
        <f>IF(ISNA(VLOOKUP(D3797&amp;"-"&amp;AB3797, Ref_Kontak!$A:$E, 4, FALSE)), FALSE, TRUE)</f>
        <v>0</v>
      </c>
      <c r="AG3797" t="str">
        <f>_xlfn.IFNA(VLOOKUP(Z3797,Ref_Kontak!H:H,1,FALSE),"FALSE")</f>
        <v>628999007703</v>
      </c>
      <c r="AH3797" t="str">
        <f t="shared" si="595"/>
        <v>METALDET1-LINE 8</v>
      </c>
      <c r="AI3797">
        <f>IF(I3797="violation",COUNTIF($AH$1:AH3797,AH3797),0)</f>
        <v>1530</v>
      </c>
      <c r="AJ3797" t="str">
        <f t="shared" si="596"/>
        <v>violation-METALDET1</v>
      </c>
      <c r="AK3797">
        <f>IF(I3797="violation",COUNTIF($AJ$1:AJ3797,AJ3797),FALSE)</f>
        <v>3286</v>
      </c>
      <c r="AL3797">
        <f t="shared" si="597"/>
        <v>0</v>
      </c>
      <c r="AM3797">
        <f t="shared" si="598"/>
        <v>3</v>
      </c>
      <c r="AN3797" t="str">
        <f t="shared" si="599"/>
        <v>ALERT! 3 Violation founded @METALDET1</v>
      </c>
    </row>
    <row r="3798" spans="1:40">
      <c r="A3798" t="s">
        <v>120</v>
      </c>
      <c r="B3798" t="s">
        <v>121</v>
      </c>
      <c r="C3798" t="s">
        <v>1876</v>
      </c>
      <c r="D3798" t="s">
        <v>41</v>
      </c>
      <c r="E3798">
        <v>1</v>
      </c>
      <c r="F3798" t="s">
        <v>1859</v>
      </c>
      <c r="G3798" t="s">
        <v>124</v>
      </c>
      <c r="H3798" t="s">
        <v>1860</v>
      </c>
      <c r="I3798" t="s">
        <v>125</v>
      </c>
      <c r="J3798" t="s">
        <v>1861</v>
      </c>
      <c r="Z3798" t="str">
        <f>IFERROR(MID(AA3798,FIND("-",H3798,1)+1,20),_xlfn.IFNA(VLOOKUP(F3798&amp;"-"&amp;AA3798,Ref_Kontak!$A:$E,4,FALSE),Ref_Kontak!$H$2))</f>
        <v>6285157766849</v>
      </c>
      <c r="AA3798" t="str">
        <f t="shared" si="590"/>
        <v>Rexy-6285157766849</v>
      </c>
      <c r="AB3798" t="str">
        <f t="shared" si="591"/>
        <v>Rexy</v>
      </c>
      <c r="AC3798" t="str">
        <f t="shared" si="592"/>
        <v>6285157766849</v>
      </c>
      <c r="AD3798" t="str">
        <f t="shared" si="593"/>
        <v>Halo+Rexy,+Visual+AI+5S+mendeteksi+Violation%3A+GUDANGEXP1-LINE+2</v>
      </c>
      <c r="AE3798" t="str">
        <f t="shared" si="594"/>
        <v>https://web.whatsapp.com/send/?phone=6285157766849&amp;text=Halo+Rexy,+Visual+AI+5S+mendeteksi+Violation%3A+GUDANGEXP1-LINE+2&amp;type=phone_number&amp;app_absent=0</v>
      </c>
      <c r="AF3798" t="b">
        <f>IF(ISNA(VLOOKUP(D3798&amp;"-"&amp;AB3798, Ref_Kontak!$A:$E, 4, FALSE)), FALSE, TRUE)</f>
        <v>1</v>
      </c>
      <c r="AG3798" t="str">
        <f>_xlfn.IFNA(VLOOKUP(Z3798,Ref_Kontak!H:H,1,FALSE),"FALSE")</f>
        <v>FALSE</v>
      </c>
      <c r="AH3798" t="str">
        <f t="shared" si="595"/>
        <v>GUDANGEXP1-LINE 2</v>
      </c>
      <c r="AI3798">
        <f>IF(I3798="violation",COUNTIF($AH$1:AH3798,AH3798),0)</f>
        <v>14</v>
      </c>
      <c r="AJ3798" t="str">
        <f t="shared" si="596"/>
        <v>violation-GUDANGEXP1</v>
      </c>
      <c r="AK3798">
        <f>IF(I3798="violation",COUNTIF($AJ$1:AJ3798,AJ3798),FALSE)</f>
        <v>510</v>
      </c>
      <c r="AL3798">
        <f t="shared" si="597"/>
        <v>0</v>
      </c>
      <c r="AM3798">
        <f t="shared" si="598"/>
        <v>8</v>
      </c>
      <c r="AN3798" t="str">
        <f t="shared" si="599"/>
        <v>ALERT! 8 Violation founded @GUDANGEXP1</v>
      </c>
    </row>
    <row r="3799" spans="1:40">
      <c r="A3799" t="s">
        <v>120</v>
      </c>
      <c r="B3799" t="s">
        <v>121</v>
      </c>
      <c r="C3799" t="s">
        <v>1876</v>
      </c>
      <c r="D3799" t="s">
        <v>48</v>
      </c>
      <c r="E3799">
        <v>1</v>
      </c>
      <c r="F3799" t="s">
        <v>1859</v>
      </c>
      <c r="G3799" t="s">
        <v>124</v>
      </c>
      <c r="H3799" t="s">
        <v>1860</v>
      </c>
      <c r="I3799" t="s">
        <v>125</v>
      </c>
      <c r="J3799" t="s">
        <v>1861</v>
      </c>
      <c r="K3799" t="s">
        <v>1877</v>
      </c>
      <c r="Z3799" t="str">
        <f>IFERROR(MID(AA3799,FIND("-",H3799,1)+1,20),_xlfn.IFNA(VLOOKUP(F3799&amp;"-"&amp;AA3799,Ref_Kontak!$A:$E,4,FALSE),Ref_Kontak!$H$2))</f>
        <v>6285157766849</v>
      </c>
      <c r="AA3799" t="str">
        <f t="shared" si="590"/>
        <v>Rexy-6285157766849</v>
      </c>
      <c r="AB3799" t="str">
        <f t="shared" si="591"/>
        <v>Rexy</v>
      </c>
      <c r="AC3799" t="str">
        <f t="shared" si="592"/>
        <v>6285157766849</v>
      </c>
      <c r="AD3799" t="str">
        <f t="shared" si="593"/>
        <v>Halo+Rexy,+Visual+AI+5S+mendeteksi+Violation%3A+GUDANGEXP1-LINE+1</v>
      </c>
      <c r="AE3799" t="str">
        <f t="shared" si="594"/>
        <v>https://web.whatsapp.com/send/?phone=6285157766849&amp;text=Halo+Rexy,+Visual+AI+5S+mendeteksi+Violation%3A+GUDANGEXP1-LINE+1&amp;type=phone_number&amp;app_absent=0</v>
      </c>
      <c r="AF3799" t="b">
        <f>IF(ISNA(VLOOKUP(D3799&amp;"-"&amp;AB3799, Ref_Kontak!$A:$E, 4, FALSE)), FALSE, TRUE)</f>
        <v>1</v>
      </c>
      <c r="AG3799" t="str">
        <f>_xlfn.IFNA(VLOOKUP(Z3799,Ref_Kontak!H:H,1,FALSE),"FALSE")</f>
        <v>FALSE</v>
      </c>
      <c r="AH3799" t="str">
        <f t="shared" si="595"/>
        <v>GUDANGEXP1-LINE 1</v>
      </c>
      <c r="AI3799">
        <f>IF(I3799="violation",COUNTIF($AH$1:AH3799,AH3799),0)</f>
        <v>1</v>
      </c>
      <c r="AJ3799" t="str">
        <f t="shared" si="596"/>
        <v>violation-GUDANGEXP1</v>
      </c>
      <c r="AK3799">
        <f>IF(I3799="violation",COUNTIF($AJ$1:AJ3799,AJ3799),FALSE)</f>
        <v>511</v>
      </c>
      <c r="AL3799">
        <f t="shared" si="597"/>
        <v>1</v>
      </c>
      <c r="AM3799">
        <f t="shared" si="598"/>
        <v>8</v>
      </c>
      <c r="AN3799" t="str">
        <f t="shared" si="599"/>
        <v>ALERT! 8 Violation founded @GUDANGEXP1</v>
      </c>
    </row>
    <row r="3800" spans="1:40">
      <c r="A3800" t="s">
        <v>120</v>
      </c>
      <c r="B3800" t="s">
        <v>121</v>
      </c>
      <c r="C3800" t="s">
        <v>1876</v>
      </c>
      <c r="D3800" t="s">
        <v>1232</v>
      </c>
      <c r="E3800">
        <v>1</v>
      </c>
      <c r="G3800" t="s">
        <v>124</v>
      </c>
      <c r="I3800" t="s">
        <v>125</v>
      </c>
      <c r="Z3800" t="str">
        <f>IFERROR(MID(AA3800,FIND("-",H3800,1)+1,20),_xlfn.IFNA(VLOOKUP(F3800&amp;"-"&amp;AA3800,Ref_Kontak!$A:$E,4,FALSE),Ref_Kontak!$H$2))</f>
        <v>628999007703</v>
      </c>
      <c r="AA3800" t="str">
        <f t="shared" si="590"/>
        <v/>
      </c>
      <c r="AB3800" t="str">
        <f t="shared" si="591"/>
        <v/>
      </c>
      <c r="AC3800" t="str">
        <f t="shared" si="592"/>
        <v>628999007703</v>
      </c>
      <c r="AD3800" t="str">
        <f t="shared" si="593"/>
        <v>Halo+,+Visual+AI+5S+mendeteksi+Violation%3A+GUDANGEXP1-LINE+9</v>
      </c>
      <c r="AE3800" t="str">
        <f t="shared" si="594"/>
        <v>https://web.whatsapp.com/send/?phone=628999007703&amp;text=Halo+,+Visual+AI+5S+mendeteksi+Violation%3A+GUDANGEXP1-LINE+9&amp;type=phone_number&amp;app_absent=0</v>
      </c>
      <c r="AF3800" t="b">
        <f>IF(ISNA(VLOOKUP(D3800&amp;"-"&amp;AB3800, Ref_Kontak!$A:$E, 4, FALSE)), FALSE, TRUE)</f>
        <v>0</v>
      </c>
      <c r="AG3800" t="str">
        <f>_xlfn.IFNA(VLOOKUP(Z3800,Ref_Kontak!H:H,1,FALSE),"FALSE")</f>
        <v>628999007703</v>
      </c>
      <c r="AH3800" t="str">
        <f t="shared" si="595"/>
        <v>GUDANGEXP1-LINE 9</v>
      </c>
      <c r="AI3800">
        <f>IF(I3800="violation",COUNTIF($AH$1:AH3800,AH3800),0)</f>
        <v>147</v>
      </c>
      <c r="AJ3800" t="str">
        <f t="shared" si="596"/>
        <v>violation-GUDANGEXP1</v>
      </c>
      <c r="AK3800">
        <f>IF(I3800="violation",COUNTIF($AJ$1:AJ3800,AJ3800),FALSE)</f>
        <v>512</v>
      </c>
      <c r="AL3800">
        <f t="shared" si="597"/>
        <v>0</v>
      </c>
      <c r="AM3800">
        <f t="shared" si="598"/>
        <v>8</v>
      </c>
      <c r="AN3800" t="str">
        <f t="shared" si="599"/>
        <v>ALERT! 8 Violation founded @GUDANGEXP1</v>
      </c>
    </row>
    <row r="3801" spans="1:40">
      <c r="A3801" t="s">
        <v>120</v>
      </c>
      <c r="B3801" t="s">
        <v>121</v>
      </c>
      <c r="C3801" t="s">
        <v>1876</v>
      </c>
      <c r="D3801" t="s">
        <v>589</v>
      </c>
      <c r="E3801">
        <v>1</v>
      </c>
      <c r="G3801" t="s">
        <v>130</v>
      </c>
      <c r="I3801" t="s">
        <v>125</v>
      </c>
      <c r="Z3801" t="str">
        <f>IFERROR(MID(AA3801,FIND("-",H3801,1)+1,20),_xlfn.IFNA(VLOOKUP(F3801&amp;"-"&amp;AA3801,Ref_Kontak!$A:$E,4,FALSE),Ref_Kontak!$H$2))</f>
        <v>628999007703</v>
      </c>
      <c r="AA3801" t="str">
        <f t="shared" si="590"/>
        <v/>
      </c>
      <c r="AB3801" t="str">
        <f t="shared" si="591"/>
        <v/>
      </c>
      <c r="AC3801" t="str">
        <f t="shared" si="592"/>
        <v>628999007703</v>
      </c>
      <c r="AD3801" t="str">
        <f t="shared" si="593"/>
        <v>Halo+,+Visual+AI+5S+mendeteksi+Violation%3A+METALDET1-LINE+13</v>
      </c>
      <c r="AE3801" t="str">
        <f t="shared" si="594"/>
        <v>https://web.whatsapp.com/send/?phone=628999007703&amp;text=Halo+,+Visual+AI+5S+mendeteksi+Violation%3A+METALDET1-LINE+13&amp;type=phone_number&amp;app_absent=0</v>
      </c>
      <c r="AF3801" t="b">
        <f>IF(ISNA(VLOOKUP(D3801&amp;"-"&amp;AB3801, Ref_Kontak!$A:$E, 4, FALSE)), FALSE, TRUE)</f>
        <v>0</v>
      </c>
      <c r="AG3801" t="str">
        <f>_xlfn.IFNA(VLOOKUP(Z3801,Ref_Kontak!H:H,1,FALSE),"FALSE")</f>
        <v>628999007703</v>
      </c>
      <c r="AH3801" t="str">
        <f t="shared" si="595"/>
        <v>METALDET1-LINE 13</v>
      </c>
      <c r="AI3801">
        <f>IF(I3801="violation",COUNTIF($AH$1:AH3801,AH3801),0)</f>
        <v>1359</v>
      </c>
      <c r="AJ3801" t="str">
        <f t="shared" si="596"/>
        <v>violation-METALDET1</v>
      </c>
      <c r="AK3801">
        <f>IF(I3801="violation",COUNTIF($AJ$1:AJ3801,AJ3801),FALSE)</f>
        <v>3287</v>
      </c>
      <c r="AL3801">
        <f t="shared" si="597"/>
        <v>0</v>
      </c>
      <c r="AM3801">
        <f t="shared" si="598"/>
        <v>3</v>
      </c>
      <c r="AN3801" t="str">
        <f t="shared" si="599"/>
        <v>ALERT! 3 Violation founded @METALDET1</v>
      </c>
    </row>
    <row r="3802" spans="1:40">
      <c r="A3802" t="s">
        <v>120</v>
      </c>
      <c r="B3802" t="s">
        <v>121</v>
      </c>
      <c r="C3802" t="s">
        <v>1878</v>
      </c>
      <c r="D3802" t="s">
        <v>129</v>
      </c>
      <c r="E3802">
        <v>1</v>
      </c>
      <c r="G3802" t="s">
        <v>130</v>
      </c>
      <c r="I3802" t="s">
        <v>125</v>
      </c>
      <c r="Z3802" t="str">
        <f>IFERROR(MID(AA3802,FIND("-",H3802,1)+1,20),_xlfn.IFNA(VLOOKUP(F3802&amp;"-"&amp;AA3802,Ref_Kontak!$A:$E,4,FALSE),Ref_Kontak!$H$2))</f>
        <v>628999007703</v>
      </c>
      <c r="AA3802" t="str">
        <f t="shared" si="590"/>
        <v/>
      </c>
      <c r="AB3802" t="str">
        <f t="shared" si="591"/>
        <v/>
      </c>
      <c r="AC3802" t="str">
        <f t="shared" si="592"/>
        <v>628999007703</v>
      </c>
      <c r="AD3802" t="str">
        <f t="shared" si="593"/>
        <v>Halo+,+Visual+AI+5S+mendeteksi+Violation%3A+METALDET1-LINE+8</v>
      </c>
      <c r="AE3802" t="str">
        <f t="shared" si="594"/>
        <v>https://web.whatsapp.com/send/?phone=628999007703&amp;text=Halo+,+Visual+AI+5S+mendeteksi+Violation%3A+METALDET1-LINE+8&amp;type=phone_number&amp;app_absent=0</v>
      </c>
      <c r="AF3802" t="b">
        <f>IF(ISNA(VLOOKUP(D3802&amp;"-"&amp;AB3802, Ref_Kontak!$A:$E, 4, FALSE)), FALSE, TRUE)</f>
        <v>0</v>
      </c>
      <c r="AG3802" t="str">
        <f>_xlfn.IFNA(VLOOKUP(Z3802,Ref_Kontak!H:H,1,FALSE),"FALSE")</f>
        <v>628999007703</v>
      </c>
      <c r="AH3802" t="str">
        <f t="shared" si="595"/>
        <v>METALDET1-LINE 8</v>
      </c>
      <c r="AI3802">
        <f>IF(I3802="violation",COUNTIF($AH$1:AH3802,AH3802),0)</f>
        <v>1531</v>
      </c>
      <c r="AJ3802" t="str">
        <f t="shared" si="596"/>
        <v>violation-METALDET1</v>
      </c>
      <c r="AK3802">
        <f>IF(I3802="violation",COUNTIF($AJ$1:AJ3802,AJ3802),FALSE)</f>
        <v>3288</v>
      </c>
      <c r="AL3802">
        <f t="shared" si="597"/>
        <v>0</v>
      </c>
      <c r="AM3802">
        <f t="shared" si="598"/>
        <v>3</v>
      </c>
      <c r="AN3802" t="str">
        <f t="shared" si="599"/>
        <v>ALERT! 3 Violation founded @METALDET1</v>
      </c>
    </row>
    <row r="3803" spans="1:40">
      <c r="A3803" t="s">
        <v>120</v>
      </c>
      <c r="B3803" t="s">
        <v>121</v>
      </c>
      <c r="C3803" t="s">
        <v>1878</v>
      </c>
      <c r="D3803" t="s">
        <v>41</v>
      </c>
      <c r="E3803">
        <v>1</v>
      </c>
      <c r="F3803" t="s">
        <v>1859</v>
      </c>
      <c r="G3803" t="s">
        <v>124</v>
      </c>
      <c r="H3803" t="s">
        <v>1860</v>
      </c>
      <c r="I3803" t="s">
        <v>125</v>
      </c>
      <c r="J3803" t="s">
        <v>1861</v>
      </c>
      <c r="Z3803" t="str">
        <f>IFERROR(MID(AA3803,FIND("-",H3803,1)+1,20),_xlfn.IFNA(VLOOKUP(F3803&amp;"-"&amp;AA3803,Ref_Kontak!$A:$E,4,FALSE),Ref_Kontak!$H$2))</f>
        <v>6285157766849</v>
      </c>
      <c r="AA3803" t="str">
        <f t="shared" si="590"/>
        <v>Rexy-6285157766849</v>
      </c>
      <c r="AB3803" t="str">
        <f t="shared" si="591"/>
        <v>Rexy</v>
      </c>
      <c r="AC3803" t="str">
        <f t="shared" si="592"/>
        <v>6285157766849</v>
      </c>
      <c r="AD3803" t="str">
        <f t="shared" si="593"/>
        <v>Halo+Rexy,+Visual+AI+5S+mendeteksi+Violation%3A+GUDANGEXP1-LINE+2</v>
      </c>
      <c r="AE3803" t="str">
        <f t="shared" si="594"/>
        <v>https://web.whatsapp.com/send/?phone=6285157766849&amp;text=Halo+Rexy,+Visual+AI+5S+mendeteksi+Violation%3A+GUDANGEXP1-LINE+2&amp;type=phone_number&amp;app_absent=0</v>
      </c>
      <c r="AF3803" t="b">
        <f>IF(ISNA(VLOOKUP(D3803&amp;"-"&amp;AB3803, Ref_Kontak!$A:$E, 4, FALSE)), FALSE, TRUE)</f>
        <v>1</v>
      </c>
      <c r="AG3803" t="str">
        <f>_xlfn.IFNA(VLOOKUP(Z3803,Ref_Kontak!H:H,1,FALSE),"FALSE")</f>
        <v>FALSE</v>
      </c>
      <c r="AH3803" t="str">
        <f t="shared" si="595"/>
        <v>GUDANGEXP1-LINE 2</v>
      </c>
      <c r="AI3803">
        <f>IF(I3803="violation",COUNTIF($AH$1:AH3803,AH3803),0)</f>
        <v>15</v>
      </c>
      <c r="AJ3803" t="str">
        <f t="shared" si="596"/>
        <v>violation-GUDANGEXP1</v>
      </c>
      <c r="AK3803">
        <f>IF(I3803="violation",COUNTIF($AJ$1:AJ3803,AJ3803),FALSE)</f>
        <v>513</v>
      </c>
      <c r="AL3803">
        <f t="shared" si="597"/>
        <v>0</v>
      </c>
      <c r="AM3803">
        <f t="shared" si="598"/>
        <v>8</v>
      </c>
      <c r="AN3803" t="str">
        <f t="shared" si="599"/>
        <v>ALERT! 8 Violation founded @GUDANGEXP1</v>
      </c>
    </row>
    <row r="3804" spans="1:40">
      <c r="A3804" t="s">
        <v>120</v>
      </c>
      <c r="B3804" t="s">
        <v>121</v>
      </c>
      <c r="C3804" t="s">
        <v>1878</v>
      </c>
      <c r="D3804" t="s">
        <v>48</v>
      </c>
      <c r="E3804">
        <v>1</v>
      </c>
      <c r="F3804" t="s">
        <v>1859</v>
      </c>
      <c r="G3804" t="s">
        <v>124</v>
      </c>
      <c r="H3804" t="s">
        <v>1860</v>
      </c>
      <c r="I3804" t="s">
        <v>125</v>
      </c>
      <c r="J3804" t="s">
        <v>1861</v>
      </c>
      <c r="Z3804" t="str">
        <f>IFERROR(MID(AA3804,FIND("-",H3804,1)+1,20),_xlfn.IFNA(VLOOKUP(F3804&amp;"-"&amp;AA3804,Ref_Kontak!$A:$E,4,FALSE),Ref_Kontak!$H$2))</f>
        <v>6285157766849</v>
      </c>
      <c r="AA3804" t="str">
        <f t="shared" si="590"/>
        <v>Rexy-6285157766849</v>
      </c>
      <c r="AB3804" t="str">
        <f t="shared" si="591"/>
        <v>Rexy</v>
      </c>
      <c r="AC3804" t="str">
        <f t="shared" si="592"/>
        <v>6285157766849</v>
      </c>
      <c r="AD3804" t="str">
        <f t="shared" si="593"/>
        <v>Halo+Rexy,+Visual+AI+5S+mendeteksi+Violation%3A+GUDANGEXP1-LINE+1</v>
      </c>
      <c r="AE3804" t="str">
        <f t="shared" si="594"/>
        <v>https://web.whatsapp.com/send/?phone=6285157766849&amp;text=Halo+Rexy,+Visual+AI+5S+mendeteksi+Violation%3A+GUDANGEXP1-LINE+1&amp;type=phone_number&amp;app_absent=0</v>
      </c>
      <c r="AF3804" t="b">
        <f>IF(ISNA(VLOOKUP(D3804&amp;"-"&amp;AB3804, Ref_Kontak!$A:$E, 4, FALSE)), FALSE, TRUE)</f>
        <v>1</v>
      </c>
      <c r="AG3804" t="str">
        <f>_xlfn.IFNA(VLOOKUP(Z3804,Ref_Kontak!H:H,1,FALSE),"FALSE")</f>
        <v>FALSE</v>
      </c>
      <c r="AH3804" t="str">
        <f t="shared" si="595"/>
        <v>GUDANGEXP1-LINE 1</v>
      </c>
      <c r="AI3804">
        <f>IF(I3804="violation",COUNTIF($AH$1:AH3804,AH3804),0)</f>
        <v>2</v>
      </c>
      <c r="AJ3804" t="str">
        <f t="shared" si="596"/>
        <v>violation-GUDANGEXP1</v>
      </c>
      <c r="AK3804">
        <f>IF(I3804="violation",COUNTIF($AJ$1:AJ3804,AJ3804),FALSE)</f>
        <v>514</v>
      </c>
      <c r="AL3804">
        <f t="shared" si="597"/>
        <v>0</v>
      </c>
      <c r="AM3804">
        <f t="shared" si="598"/>
        <v>8</v>
      </c>
      <c r="AN3804" t="str">
        <f t="shared" si="599"/>
        <v>ALERT! 8 Violation founded @GUDANGEXP1</v>
      </c>
    </row>
    <row r="3805" spans="1:40">
      <c r="A3805" t="s">
        <v>120</v>
      </c>
      <c r="B3805" t="s">
        <v>121</v>
      </c>
      <c r="C3805" t="s">
        <v>1878</v>
      </c>
      <c r="D3805" t="s">
        <v>1232</v>
      </c>
      <c r="E3805">
        <v>1</v>
      </c>
      <c r="G3805" t="s">
        <v>124</v>
      </c>
      <c r="I3805" t="s">
        <v>125</v>
      </c>
      <c r="Z3805" t="str">
        <f>IFERROR(MID(AA3805,FIND("-",H3805,1)+1,20),_xlfn.IFNA(VLOOKUP(F3805&amp;"-"&amp;AA3805,Ref_Kontak!$A:$E,4,FALSE),Ref_Kontak!$H$2))</f>
        <v>628999007703</v>
      </c>
      <c r="AA3805" t="str">
        <f t="shared" si="590"/>
        <v/>
      </c>
      <c r="AB3805" t="str">
        <f t="shared" si="591"/>
        <v/>
      </c>
      <c r="AC3805" t="str">
        <f t="shared" si="592"/>
        <v>628999007703</v>
      </c>
      <c r="AD3805" t="str">
        <f t="shared" si="593"/>
        <v>Halo+,+Visual+AI+5S+mendeteksi+Violation%3A+GUDANGEXP1-LINE+9</v>
      </c>
      <c r="AE3805" t="str">
        <f t="shared" si="594"/>
        <v>https://web.whatsapp.com/send/?phone=628999007703&amp;text=Halo+,+Visual+AI+5S+mendeteksi+Violation%3A+GUDANGEXP1-LINE+9&amp;type=phone_number&amp;app_absent=0</v>
      </c>
      <c r="AF3805" t="b">
        <f>IF(ISNA(VLOOKUP(D3805&amp;"-"&amp;AB3805, Ref_Kontak!$A:$E, 4, FALSE)), FALSE, TRUE)</f>
        <v>0</v>
      </c>
      <c r="AG3805" t="str">
        <f>_xlfn.IFNA(VLOOKUP(Z3805,Ref_Kontak!H:H,1,FALSE),"FALSE")</f>
        <v>628999007703</v>
      </c>
      <c r="AH3805" t="str">
        <f t="shared" si="595"/>
        <v>GUDANGEXP1-LINE 9</v>
      </c>
      <c r="AI3805">
        <f>IF(I3805="violation",COUNTIF($AH$1:AH3805,AH3805),0)</f>
        <v>148</v>
      </c>
      <c r="AJ3805" t="str">
        <f t="shared" si="596"/>
        <v>violation-GUDANGEXP1</v>
      </c>
      <c r="AK3805">
        <f>IF(I3805="violation",COUNTIF($AJ$1:AJ3805,AJ3805),FALSE)</f>
        <v>515</v>
      </c>
      <c r="AL3805">
        <f t="shared" si="597"/>
        <v>0</v>
      </c>
      <c r="AM3805">
        <f t="shared" si="598"/>
        <v>8</v>
      </c>
      <c r="AN3805" t="str">
        <f t="shared" si="599"/>
        <v>ALERT! 8 Violation founded @GUDANGEXP1</v>
      </c>
    </row>
    <row r="3806" spans="1:40">
      <c r="A3806" t="s">
        <v>120</v>
      </c>
      <c r="B3806" t="s">
        <v>121</v>
      </c>
      <c r="C3806" t="s">
        <v>1879</v>
      </c>
      <c r="D3806" t="s">
        <v>41</v>
      </c>
      <c r="E3806">
        <v>1</v>
      </c>
      <c r="F3806" t="s">
        <v>1859</v>
      </c>
      <c r="G3806" t="s">
        <v>124</v>
      </c>
      <c r="H3806" t="s">
        <v>1860</v>
      </c>
      <c r="I3806" t="s">
        <v>125</v>
      </c>
      <c r="J3806" t="s">
        <v>1861</v>
      </c>
      <c r="Z3806" t="str">
        <f>IFERROR(MID(AA3806,FIND("-",H3806,1)+1,20),_xlfn.IFNA(VLOOKUP(F3806&amp;"-"&amp;AA3806,Ref_Kontak!$A:$E,4,FALSE),Ref_Kontak!$H$2))</f>
        <v>6285157766849</v>
      </c>
      <c r="AA3806" t="str">
        <f t="shared" si="590"/>
        <v>Rexy-6285157766849</v>
      </c>
      <c r="AB3806" t="str">
        <f t="shared" si="591"/>
        <v>Rexy</v>
      </c>
      <c r="AC3806" t="str">
        <f t="shared" si="592"/>
        <v>6285157766849</v>
      </c>
      <c r="AD3806" t="str">
        <f t="shared" si="593"/>
        <v>Halo+Rexy,+Visual+AI+5S+mendeteksi+Violation%3A+GUDANGEXP1-LINE+2</v>
      </c>
      <c r="AE3806" t="str">
        <f t="shared" si="594"/>
        <v>https://web.whatsapp.com/send/?phone=6285157766849&amp;text=Halo+Rexy,+Visual+AI+5S+mendeteksi+Violation%3A+GUDANGEXP1-LINE+2&amp;type=phone_number&amp;app_absent=0</v>
      </c>
      <c r="AF3806" t="b">
        <f>IF(ISNA(VLOOKUP(D3806&amp;"-"&amp;AB3806, Ref_Kontak!$A:$E, 4, FALSE)), FALSE, TRUE)</f>
        <v>1</v>
      </c>
      <c r="AG3806" t="str">
        <f>_xlfn.IFNA(VLOOKUP(Z3806,Ref_Kontak!H:H,1,FALSE),"FALSE")</f>
        <v>FALSE</v>
      </c>
      <c r="AH3806" t="str">
        <f t="shared" si="595"/>
        <v>GUDANGEXP1-LINE 2</v>
      </c>
      <c r="AI3806">
        <f>IF(I3806="violation",COUNTIF($AH$1:AH3806,AH3806),0)</f>
        <v>16</v>
      </c>
      <c r="AJ3806" t="str">
        <f t="shared" si="596"/>
        <v>violation-GUDANGEXP1</v>
      </c>
      <c r="AK3806">
        <f>IF(I3806="violation",COUNTIF($AJ$1:AJ3806,AJ3806),FALSE)</f>
        <v>516</v>
      </c>
      <c r="AL3806">
        <f t="shared" si="597"/>
        <v>0</v>
      </c>
      <c r="AM3806">
        <f t="shared" si="598"/>
        <v>8</v>
      </c>
      <c r="AN3806" t="str">
        <f t="shared" si="599"/>
        <v>ALERT! 8 Violation founded @GUDANGEXP1</v>
      </c>
    </row>
    <row r="3807" spans="1:40">
      <c r="A3807" t="s">
        <v>120</v>
      </c>
      <c r="B3807" t="s">
        <v>121</v>
      </c>
      <c r="C3807" t="s">
        <v>1879</v>
      </c>
      <c r="D3807" t="s">
        <v>1232</v>
      </c>
      <c r="E3807">
        <v>1</v>
      </c>
      <c r="G3807" t="s">
        <v>124</v>
      </c>
      <c r="I3807" t="s">
        <v>125</v>
      </c>
      <c r="Z3807" t="str">
        <f>IFERROR(MID(AA3807,FIND("-",H3807,1)+1,20),_xlfn.IFNA(VLOOKUP(F3807&amp;"-"&amp;AA3807,Ref_Kontak!$A:$E,4,FALSE),Ref_Kontak!$H$2))</f>
        <v>628999007703</v>
      </c>
      <c r="AA3807" t="str">
        <f t="shared" si="590"/>
        <v/>
      </c>
      <c r="AB3807" t="str">
        <f t="shared" si="591"/>
        <v/>
      </c>
      <c r="AC3807" t="str">
        <f t="shared" si="592"/>
        <v>628999007703</v>
      </c>
      <c r="AD3807" t="str">
        <f t="shared" si="593"/>
        <v>Halo+,+Visual+AI+5S+mendeteksi+Violation%3A+GUDANGEXP1-LINE+9</v>
      </c>
      <c r="AE3807" t="str">
        <f t="shared" si="594"/>
        <v>https://web.whatsapp.com/send/?phone=628999007703&amp;text=Halo+,+Visual+AI+5S+mendeteksi+Violation%3A+GUDANGEXP1-LINE+9&amp;type=phone_number&amp;app_absent=0</v>
      </c>
      <c r="AF3807" t="b">
        <f>IF(ISNA(VLOOKUP(D3807&amp;"-"&amp;AB3807, Ref_Kontak!$A:$E, 4, FALSE)), FALSE, TRUE)</f>
        <v>0</v>
      </c>
      <c r="AG3807" t="str">
        <f>_xlfn.IFNA(VLOOKUP(Z3807,Ref_Kontak!H:H,1,FALSE),"FALSE")</f>
        <v>628999007703</v>
      </c>
      <c r="AH3807" t="str">
        <f t="shared" si="595"/>
        <v>GUDANGEXP1-LINE 9</v>
      </c>
      <c r="AI3807">
        <f>IF(I3807="violation",COUNTIF($AH$1:AH3807,AH3807),0)</f>
        <v>149</v>
      </c>
      <c r="AJ3807" t="str">
        <f t="shared" si="596"/>
        <v>violation-GUDANGEXP1</v>
      </c>
      <c r="AK3807">
        <f>IF(I3807="violation",COUNTIF($AJ$1:AJ3807,AJ3807),FALSE)</f>
        <v>517</v>
      </c>
      <c r="AL3807">
        <f t="shared" si="597"/>
        <v>0</v>
      </c>
      <c r="AM3807">
        <f t="shared" si="598"/>
        <v>8</v>
      </c>
      <c r="AN3807" t="str">
        <f t="shared" si="599"/>
        <v>ALERT! 8 Violation founded @GUDANGEXP1</v>
      </c>
    </row>
    <row r="3808" spans="1:40">
      <c r="A3808" t="s">
        <v>120</v>
      </c>
      <c r="B3808" t="s">
        <v>121</v>
      </c>
      <c r="C3808" t="s">
        <v>1879</v>
      </c>
      <c r="D3808" t="s">
        <v>48</v>
      </c>
      <c r="E3808">
        <v>1</v>
      </c>
      <c r="F3808" t="s">
        <v>1859</v>
      </c>
      <c r="G3808" t="s">
        <v>124</v>
      </c>
      <c r="H3808" t="s">
        <v>1860</v>
      </c>
      <c r="I3808" t="s">
        <v>125</v>
      </c>
      <c r="J3808" t="s">
        <v>1861</v>
      </c>
      <c r="Z3808" t="str">
        <f>IFERROR(MID(AA3808,FIND("-",H3808,1)+1,20),_xlfn.IFNA(VLOOKUP(F3808&amp;"-"&amp;AA3808,Ref_Kontak!$A:$E,4,FALSE),Ref_Kontak!$H$2))</f>
        <v>6285157766849</v>
      </c>
      <c r="AA3808" t="str">
        <f t="shared" si="590"/>
        <v>Rexy-6285157766849</v>
      </c>
      <c r="AB3808" t="str">
        <f t="shared" si="591"/>
        <v>Rexy</v>
      </c>
      <c r="AC3808" t="str">
        <f t="shared" si="592"/>
        <v>6285157766849</v>
      </c>
      <c r="AD3808" t="str">
        <f t="shared" si="593"/>
        <v>Halo+Rexy,+Visual+AI+5S+mendeteksi+Violation%3A+GUDANGEXP1-LINE+1</v>
      </c>
      <c r="AE3808" t="str">
        <f t="shared" si="594"/>
        <v>https://web.whatsapp.com/send/?phone=6285157766849&amp;text=Halo+Rexy,+Visual+AI+5S+mendeteksi+Violation%3A+GUDANGEXP1-LINE+1&amp;type=phone_number&amp;app_absent=0</v>
      </c>
      <c r="AF3808" t="b">
        <f>IF(ISNA(VLOOKUP(D3808&amp;"-"&amp;AB3808, Ref_Kontak!$A:$E, 4, FALSE)), FALSE, TRUE)</f>
        <v>1</v>
      </c>
      <c r="AG3808" t="str">
        <f>_xlfn.IFNA(VLOOKUP(Z3808,Ref_Kontak!H:H,1,FALSE),"FALSE")</f>
        <v>FALSE</v>
      </c>
      <c r="AH3808" t="str">
        <f t="shared" si="595"/>
        <v>GUDANGEXP1-LINE 1</v>
      </c>
      <c r="AI3808">
        <f>IF(I3808="violation",COUNTIF($AH$1:AH3808,AH3808),0)</f>
        <v>3</v>
      </c>
      <c r="AJ3808" t="str">
        <f t="shared" si="596"/>
        <v>violation-GUDANGEXP1</v>
      </c>
      <c r="AK3808">
        <f>IF(I3808="violation",COUNTIF($AJ$1:AJ3808,AJ3808),FALSE)</f>
        <v>518</v>
      </c>
      <c r="AL3808">
        <f t="shared" si="597"/>
        <v>0</v>
      </c>
      <c r="AM3808">
        <f t="shared" si="598"/>
        <v>8</v>
      </c>
      <c r="AN3808" t="str">
        <f t="shared" si="599"/>
        <v>ALERT! 8 Violation founded @GUDANGEXP1</v>
      </c>
    </row>
    <row r="3809" spans="1:40">
      <c r="A3809" t="s">
        <v>120</v>
      </c>
      <c r="B3809" t="s">
        <v>121</v>
      </c>
      <c r="C3809" t="s">
        <v>1879</v>
      </c>
      <c r="D3809" t="s">
        <v>589</v>
      </c>
      <c r="E3809">
        <v>1</v>
      </c>
      <c r="G3809" t="s">
        <v>130</v>
      </c>
      <c r="I3809" t="s">
        <v>125</v>
      </c>
      <c r="Z3809" t="str">
        <f>IFERROR(MID(AA3809,FIND("-",H3809,1)+1,20),_xlfn.IFNA(VLOOKUP(F3809&amp;"-"&amp;AA3809,Ref_Kontak!$A:$E,4,FALSE),Ref_Kontak!$H$2))</f>
        <v>628999007703</v>
      </c>
      <c r="AA3809" t="str">
        <f t="shared" si="590"/>
        <v/>
      </c>
      <c r="AB3809" t="str">
        <f t="shared" si="591"/>
        <v/>
      </c>
      <c r="AC3809" t="str">
        <f t="shared" si="592"/>
        <v>628999007703</v>
      </c>
      <c r="AD3809" t="str">
        <f t="shared" si="593"/>
        <v>Halo+,+Visual+AI+5S+mendeteksi+Violation%3A+METALDET1-LINE+13</v>
      </c>
      <c r="AE3809" t="str">
        <f t="shared" si="594"/>
        <v>https://web.whatsapp.com/send/?phone=628999007703&amp;text=Halo+,+Visual+AI+5S+mendeteksi+Violation%3A+METALDET1-LINE+13&amp;type=phone_number&amp;app_absent=0</v>
      </c>
      <c r="AF3809" t="b">
        <f>IF(ISNA(VLOOKUP(D3809&amp;"-"&amp;AB3809, Ref_Kontak!$A:$E, 4, FALSE)), FALSE, TRUE)</f>
        <v>0</v>
      </c>
      <c r="AG3809" t="str">
        <f>_xlfn.IFNA(VLOOKUP(Z3809,Ref_Kontak!H:H,1,FALSE),"FALSE")</f>
        <v>628999007703</v>
      </c>
      <c r="AH3809" t="str">
        <f t="shared" si="595"/>
        <v>METALDET1-LINE 13</v>
      </c>
      <c r="AI3809">
        <f>IF(I3809="violation",COUNTIF($AH$1:AH3809,AH3809),0)</f>
        <v>1360</v>
      </c>
      <c r="AJ3809" t="str">
        <f t="shared" si="596"/>
        <v>violation-METALDET1</v>
      </c>
      <c r="AK3809">
        <f>IF(I3809="violation",COUNTIF($AJ$1:AJ3809,AJ3809),FALSE)</f>
        <v>3289</v>
      </c>
      <c r="AL3809">
        <f t="shared" si="597"/>
        <v>0</v>
      </c>
      <c r="AM3809">
        <f t="shared" si="598"/>
        <v>3</v>
      </c>
      <c r="AN3809" t="str">
        <f t="shared" si="599"/>
        <v>ALERT! 3 Violation founded @METALDET1</v>
      </c>
    </row>
    <row r="3810" spans="1:40">
      <c r="A3810" t="s">
        <v>120</v>
      </c>
      <c r="B3810" t="s">
        <v>121</v>
      </c>
      <c r="C3810" t="s">
        <v>1879</v>
      </c>
      <c r="D3810" t="s">
        <v>129</v>
      </c>
      <c r="E3810">
        <v>1</v>
      </c>
      <c r="G3810" t="s">
        <v>130</v>
      </c>
      <c r="I3810" t="s">
        <v>125</v>
      </c>
      <c r="Z3810" t="str">
        <f>IFERROR(MID(AA3810,FIND("-",H3810,1)+1,20),_xlfn.IFNA(VLOOKUP(F3810&amp;"-"&amp;AA3810,Ref_Kontak!$A:$E,4,FALSE),Ref_Kontak!$H$2))</f>
        <v>628999007703</v>
      </c>
      <c r="AA3810" t="str">
        <f t="shared" si="590"/>
        <v/>
      </c>
      <c r="AB3810" t="str">
        <f t="shared" si="591"/>
        <v/>
      </c>
      <c r="AC3810" t="str">
        <f t="shared" si="592"/>
        <v>628999007703</v>
      </c>
      <c r="AD3810" t="str">
        <f t="shared" si="593"/>
        <v>Halo+,+Visual+AI+5S+mendeteksi+Violation%3A+METALDET1-LINE+8</v>
      </c>
      <c r="AE3810" t="str">
        <f t="shared" si="594"/>
        <v>https://web.whatsapp.com/send/?phone=628999007703&amp;text=Halo+,+Visual+AI+5S+mendeteksi+Violation%3A+METALDET1-LINE+8&amp;type=phone_number&amp;app_absent=0</v>
      </c>
      <c r="AF3810" t="b">
        <f>IF(ISNA(VLOOKUP(D3810&amp;"-"&amp;AB3810, Ref_Kontak!$A:$E, 4, FALSE)), FALSE, TRUE)</f>
        <v>0</v>
      </c>
      <c r="AG3810" t="str">
        <f>_xlfn.IFNA(VLOOKUP(Z3810,Ref_Kontak!H:H,1,FALSE),"FALSE")</f>
        <v>628999007703</v>
      </c>
      <c r="AH3810" t="str">
        <f t="shared" si="595"/>
        <v>METALDET1-LINE 8</v>
      </c>
      <c r="AI3810">
        <f>IF(I3810="violation",COUNTIF($AH$1:AH3810,AH3810),0)</f>
        <v>1532</v>
      </c>
      <c r="AJ3810" t="str">
        <f t="shared" si="596"/>
        <v>violation-METALDET1</v>
      </c>
      <c r="AK3810">
        <f>IF(I3810="violation",COUNTIF($AJ$1:AJ3810,AJ3810),FALSE)</f>
        <v>3290</v>
      </c>
      <c r="AL3810">
        <f t="shared" si="597"/>
        <v>0</v>
      </c>
      <c r="AM3810">
        <f t="shared" si="598"/>
        <v>3</v>
      </c>
      <c r="AN3810" t="str">
        <f t="shared" si="599"/>
        <v>ALERT! 3 Violation founded @METALDET1</v>
      </c>
    </row>
    <row r="3811" spans="1:40">
      <c r="A3811" t="s">
        <v>120</v>
      </c>
      <c r="B3811" t="s">
        <v>121</v>
      </c>
      <c r="C3811" t="s">
        <v>1879</v>
      </c>
      <c r="D3811" t="s">
        <v>589</v>
      </c>
      <c r="E3811">
        <v>1</v>
      </c>
      <c r="G3811" t="s">
        <v>130</v>
      </c>
      <c r="I3811" t="s">
        <v>125</v>
      </c>
      <c r="Z3811" t="str">
        <f>IFERROR(MID(AA3811,FIND("-",H3811,1)+1,20),_xlfn.IFNA(VLOOKUP(F3811&amp;"-"&amp;AA3811,Ref_Kontak!$A:$E,4,FALSE),Ref_Kontak!$H$2))</f>
        <v>628999007703</v>
      </c>
      <c r="AA3811" t="str">
        <f t="shared" si="590"/>
        <v/>
      </c>
      <c r="AB3811" t="str">
        <f t="shared" si="591"/>
        <v/>
      </c>
      <c r="AC3811" t="str">
        <f t="shared" si="592"/>
        <v>628999007703</v>
      </c>
      <c r="AD3811" t="str">
        <f t="shared" si="593"/>
        <v>Halo+,+Visual+AI+5S+mendeteksi+Violation%3A+METALDET1-LINE+13</v>
      </c>
      <c r="AE3811" t="str">
        <f t="shared" si="594"/>
        <v>https://web.whatsapp.com/send/?phone=628999007703&amp;text=Halo+,+Visual+AI+5S+mendeteksi+Violation%3A+METALDET1-LINE+13&amp;type=phone_number&amp;app_absent=0</v>
      </c>
      <c r="AF3811" t="b">
        <f>IF(ISNA(VLOOKUP(D3811&amp;"-"&amp;AB3811, Ref_Kontak!$A:$E, 4, FALSE)), FALSE, TRUE)</f>
        <v>0</v>
      </c>
      <c r="AG3811" t="str">
        <f>_xlfn.IFNA(VLOOKUP(Z3811,Ref_Kontak!H:H,1,FALSE),"FALSE")</f>
        <v>628999007703</v>
      </c>
      <c r="AH3811" t="str">
        <f t="shared" si="595"/>
        <v>METALDET1-LINE 13</v>
      </c>
      <c r="AI3811">
        <f>IF(I3811="violation",COUNTIF($AH$1:AH3811,AH3811),0)</f>
        <v>1361</v>
      </c>
      <c r="AJ3811" t="str">
        <f t="shared" si="596"/>
        <v>violation-METALDET1</v>
      </c>
      <c r="AK3811">
        <f>IF(I3811="violation",COUNTIF($AJ$1:AJ3811,AJ3811),FALSE)</f>
        <v>3291</v>
      </c>
      <c r="AL3811">
        <f t="shared" si="597"/>
        <v>0</v>
      </c>
      <c r="AM3811">
        <f t="shared" si="598"/>
        <v>3</v>
      </c>
      <c r="AN3811" t="str">
        <f t="shared" si="599"/>
        <v>ALERT! 3 Violation founded @METALDET1</v>
      </c>
    </row>
    <row r="3812" spans="1:40">
      <c r="A3812" t="s">
        <v>120</v>
      </c>
      <c r="B3812" t="s">
        <v>121</v>
      </c>
      <c r="C3812" t="s">
        <v>1880</v>
      </c>
      <c r="D3812" t="s">
        <v>129</v>
      </c>
      <c r="E3812">
        <v>1</v>
      </c>
      <c r="G3812" t="s">
        <v>130</v>
      </c>
      <c r="I3812" t="s">
        <v>125</v>
      </c>
      <c r="Z3812" t="str">
        <f>IFERROR(MID(AA3812,FIND("-",H3812,1)+1,20),_xlfn.IFNA(VLOOKUP(F3812&amp;"-"&amp;AA3812,Ref_Kontak!$A:$E,4,FALSE),Ref_Kontak!$H$2))</f>
        <v>628999007703</v>
      </c>
      <c r="AA3812" t="str">
        <f t="shared" si="590"/>
        <v/>
      </c>
      <c r="AB3812" t="str">
        <f t="shared" si="591"/>
        <v/>
      </c>
      <c r="AC3812" t="str">
        <f t="shared" si="592"/>
        <v>628999007703</v>
      </c>
      <c r="AD3812" t="str">
        <f t="shared" si="593"/>
        <v>Halo+,+Visual+AI+5S+mendeteksi+Violation%3A+METALDET1-LINE+8</v>
      </c>
      <c r="AE3812" t="str">
        <f t="shared" si="594"/>
        <v>https://web.whatsapp.com/send/?phone=628999007703&amp;text=Halo+,+Visual+AI+5S+mendeteksi+Violation%3A+METALDET1-LINE+8&amp;type=phone_number&amp;app_absent=0</v>
      </c>
      <c r="AF3812" t="b">
        <f>IF(ISNA(VLOOKUP(D3812&amp;"-"&amp;AB3812, Ref_Kontak!$A:$E, 4, FALSE)), FALSE, TRUE)</f>
        <v>0</v>
      </c>
      <c r="AG3812" t="str">
        <f>_xlfn.IFNA(VLOOKUP(Z3812,Ref_Kontak!H:H,1,FALSE),"FALSE")</f>
        <v>628999007703</v>
      </c>
      <c r="AH3812" t="str">
        <f t="shared" si="595"/>
        <v>METALDET1-LINE 8</v>
      </c>
      <c r="AI3812">
        <f>IF(I3812="violation",COUNTIF($AH$1:AH3812,AH3812),0)</f>
        <v>1533</v>
      </c>
      <c r="AJ3812" t="str">
        <f t="shared" si="596"/>
        <v>violation-METALDET1</v>
      </c>
      <c r="AK3812">
        <f>IF(I3812="violation",COUNTIF($AJ$1:AJ3812,AJ3812),FALSE)</f>
        <v>3292</v>
      </c>
      <c r="AL3812">
        <f t="shared" si="597"/>
        <v>0</v>
      </c>
      <c r="AM3812">
        <f t="shared" si="598"/>
        <v>3</v>
      </c>
      <c r="AN3812" t="str">
        <f t="shared" si="599"/>
        <v>ALERT! 3 Violation founded @METALDET1</v>
      </c>
    </row>
    <row r="3813" spans="1:40">
      <c r="A3813" t="s">
        <v>120</v>
      </c>
      <c r="B3813" t="s">
        <v>121</v>
      </c>
      <c r="C3813" t="s">
        <v>1880</v>
      </c>
      <c r="D3813" t="s">
        <v>41</v>
      </c>
      <c r="E3813">
        <v>1</v>
      </c>
      <c r="F3813" t="s">
        <v>1859</v>
      </c>
      <c r="G3813" t="s">
        <v>124</v>
      </c>
      <c r="H3813" t="s">
        <v>1860</v>
      </c>
      <c r="I3813" t="s">
        <v>125</v>
      </c>
      <c r="J3813" t="s">
        <v>1861</v>
      </c>
      <c r="Z3813" t="str">
        <f>IFERROR(MID(AA3813,FIND("-",H3813,1)+1,20),_xlfn.IFNA(VLOOKUP(F3813&amp;"-"&amp;AA3813,Ref_Kontak!$A:$E,4,FALSE),Ref_Kontak!$H$2))</f>
        <v>6285157766849</v>
      </c>
      <c r="AA3813" t="str">
        <f t="shared" si="590"/>
        <v>Rexy-6285157766849</v>
      </c>
      <c r="AB3813" t="str">
        <f t="shared" si="591"/>
        <v>Rexy</v>
      </c>
      <c r="AC3813" t="str">
        <f t="shared" si="592"/>
        <v>6285157766849</v>
      </c>
      <c r="AD3813" t="str">
        <f t="shared" si="593"/>
        <v>Halo+Rexy,+Visual+AI+5S+mendeteksi+Violation%3A+GUDANGEXP1-LINE+2</v>
      </c>
      <c r="AE3813" t="str">
        <f t="shared" si="594"/>
        <v>https://web.whatsapp.com/send/?phone=6285157766849&amp;text=Halo+Rexy,+Visual+AI+5S+mendeteksi+Violation%3A+GUDANGEXP1-LINE+2&amp;type=phone_number&amp;app_absent=0</v>
      </c>
      <c r="AF3813" t="b">
        <f>IF(ISNA(VLOOKUP(D3813&amp;"-"&amp;AB3813, Ref_Kontak!$A:$E, 4, FALSE)), FALSE, TRUE)</f>
        <v>1</v>
      </c>
      <c r="AG3813" t="str">
        <f>_xlfn.IFNA(VLOOKUP(Z3813,Ref_Kontak!H:H,1,FALSE),"FALSE")</f>
        <v>FALSE</v>
      </c>
      <c r="AH3813" t="str">
        <f t="shared" si="595"/>
        <v>GUDANGEXP1-LINE 2</v>
      </c>
      <c r="AI3813">
        <f>IF(I3813="violation",COUNTIF($AH$1:AH3813,AH3813),0)</f>
        <v>17</v>
      </c>
      <c r="AJ3813" t="str">
        <f t="shared" si="596"/>
        <v>violation-GUDANGEXP1</v>
      </c>
      <c r="AK3813">
        <f>IF(I3813="violation",COUNTIF($AJ$1:AJ3813,AJ3813),FALSE)</f>
        <v>519</v>
      </c>
      <c r="AL3813">
        <f t="shared" si="597"/>
        <v>0</v>
      </c>
      <c r="AM3813">
        <f t="shared" si="598"/>
        <v>8</v>
      </c>
      <c r="AN3813" t="str">
        <f t="shared" si="599"/>
        <v>ALERT! 8 Violation founded @GUDANGEXP1</v>
      </c>
    </row>
    <row r="3814" spans="1:40">
      <c r="A3814" t="s">
        <v>120</v>
      </c>
      <c r="B3814" t="s">
        <v>121</v>
      </c>
      <c r="C3814" t="s">
        <v>1880</v>
      </c>
      <c r="D3814" t="s">
        <v>48</v>
      </c>
      <c r="E3814">
        <v>1</v>
      </c>
      <c r="F3814" t="s">
        <v>1859</v>
      </c>
      <c r="G3814" t="s">
        <v>124</v>
      </c>
      <c r="H3814" t="s">
        <v>1860</v>
      </c>
      <c r="I3814" t="s">
        <v>125</v>
      </c>
      <c r="J3814" t="s">
        <v>1861</v>
      </c>
      <c r="Z3814" t="str">
        <f>IFERROR(MID(AA3814,FIND("-",H3814,1)+1,20),_xlfn.IFNA(VLOOKUP(F3814&amp;"-"&amp;AA3814,Ref_Kontak!$A:$E,4,FALSE),Ref_Kontak!$H$2))</f>
        <v>6285157766849</v>
      </c>
      <c r="AA3814" t="str">
        <f t="shared" si="590"/>
        <v>Rexy-6285157766849</v>
      </c>
      <c r="AB3814" t="str">
        <f t="shared" si="591"/>
        <v>Rexy</v>
      </c>
      <c r="AC3814" t="str">
        <f t="shared" si="592"/>
        <v>6285157766849</v>
      </c>
      <c r="AD3814" t="str">
        <f t="shared" si="593"/>
        <v>Halo+Rexy,+Visual+AI+5S+mendeteksi+Violation%3A+GUDANGEXP1-LINE+1</v>
      </c>
      <c r="AE3814" t="str">
        <f t="shared" si="594"/>
        <v>https://web.whatsapp.com/send/?phone=6285157766849&amp;text=Halo+Rexy,+Visual+AI+5S+mendeteksi+Violation%3A+GUDANGEXP1-LINE+1&amp;type=phone_number&amp;app_absent=0</v>
      </c>
      <c r="AF3814" t="b">
        <f>IF(ISNA(VLOOKUP(D3814&amp;"-"&amp;AB3814, Ref_Kontak!$A:$E, 4, FALSE)), FALSE, TRUE)</f>
        <v>1</v>
      </c>
      <c r="AG3814" t="str">
        <f>_xlfn.IFNA(VLOOKUP(Z3814,Ref_Kontak!H:H,1,FALSE),"FALSE")</f>
        <v>FALSE</v>
      </c>
      <c r="AH3814" t="str">
        <f t="shared" si="595"/>
        <v>GUDANGEXP1-LINE 1</v>
      </c>
      <c r="AI3814">
        <f>IF(I3814="violation",COUNTIF($AH$1:AH3814,AH3814),0)</f>
        <v>4</v>
      </c>
      <c r="AJ3814" t="str">
        <f t="shared" si="596"/>
        <v>violation-GUDANGEXP1</v>
      </c>
      <c r="AK3814">
        <f>IF(I3814="violation",COUNTIF($AJ$1:AJ3814,AJ3814),FALSE)</f>
        <v>520</v>
      </c>
      <c r="AL3814">
        <f t="shared" si="597"/>
        <v>0</v>
      </c>
      <c r="AM3814">
        <f t="shared" si="598"/>
        <v>8</v>
      </c>
      <c r="AN3814" t="str">
        <f t="shared" si="599"/>
        <v>ALERT! 8 Violation founded @GUDANGEXP1</v>
      </c>
    </row>
    <row r="3815" spans="1:40">
      <c r="A3815" t="s">
        <v>120</v>
      </c>
      <c r="B3815" t="s">
        <v>121</v>
      </c>
      <c r="C3815" t="s">
        <v>1880</v>
      </c>
      <c r="D3815" t="s">
        <v>1232</v>
      </c>
      <c r="E3815">
        <v>1</v>
      </c>
      <c r="G3815" t="s">
        <v>124</v>
      </c>
      <c r="I3815" t="s">
        <v>125</v>
      </c>
      <c r="Z3815" t="str">
        <f>IFERROR(MID(AA3815,FIND("-",H3815,1)+1,20),_xlfn.IFNA(VLOOKUP(F3815&amp;"-"&amp;AA3815,Ref_Kontak!$A:$E,4,FALSE),Ref_Kontak!$H$2))</f>
        <v>628999007703</v>
      </c>
      <c r="AA3815" t="str">
        <f t="shared" si="590"/>
        <v/>
      </c>
      <c r="AB3815" t="str">
        <f t="shared" si="591"/>
        <v/>
      </c>
      <c r="AC3815" t="str">
        <f t="shared" si="592"/>
        <v>628999007703</v>
      </c>
      <c r="AD3815" t="str">
        <f t="shared" si="593"/>
        <v>Halo+,+Visual+AI+5S+mendeteksi+Violation%3A+GUDANGEXP1-LINE+9</v>
      </c>
      <c r="AE3815" t="str">
        <f t="shared" si="594"/>
        <v>https://web.whatsapp.com/send/?phone=628999007703&amp;text=Halo+,+Visual+AI+5S+mendeteksi+Violation%3A+GUDANGEXP1-LINE+9&amp;type=phone_number&amp;app_absent=0</v>
      </c>
      <c r="AF3815" t="b">
        <f>IF(ISNA(VLOOKUP(D3815&amp;"-"&amp;AB3815, Ref_Kontak!$A:$E, 4, FALSE)), FALSE, TRUE)</f>
        <v>0</v>
      </c>
      <c r="AG3815" t="str">
        <f>_xlfn.IFNA(VLOOKUP(Z3815,Ref_Kontak!H:H,1,FALSE),"FALSE")</f>
        <v>628999007703</v>
      </c>
      <c r="AH3815" t="str">
        <f t="shared" si="595"/>
        <v>GUDANGEXP1-LINE 9</v>
      </c>
      <c r="AI3815">
        <f>IF(I3815="violation",COUNTIF($AH$1:AH3815,AH3815),0)</f>
        <v>150</v>
      </c>
      <c r="AJ3815" t="str">
        <f t="shared" si="596"/>
        <v>violation-GUDANGEXP1</v>
      </c>
      <c r="AK3815">
        <f>IF(I3815="violation",COUNTIF($AJ$1:AJ3815,AJ3815),FALSE)</f>
        <v>521</v>
      </c>
      <c r="AL3815">
        <f t="shared" si="597"/>
        <v>0</v>
      </c>
      <c r="AM3815">
        <f t="shared" si="598"/>
        <v>8</v>
      </c>
      <c r="AN3815" t="str">
        <f t="shared" si="599"/>
        <v>ALERT! 8 Violation founded @GUDANGEXP1</v>
      </c>
    </row>
    <row r="3816" spans="1:40">
      <c r="A3816" t="s">
        <v>120</v>
      </c>
      <c r="B3816" t="s">
        <v>121</v>
      </c>
      <c r="C3816" t="s">
        <v>1880</v>
      </c>
      <c r="D3816" t="s">
        <v>589</v>
      </c>
      <c r="E3816">
        <v>1</v>
      </c>
      <c r="G3816" t="s">
        <v>130</v>
      </c>
      <c r="I3816" t="s">
        <v>125</v>
      </c>
      <c r="Z3816" t="str">
        <f>IFERROR(MID(AA3816,FIND("-",H3816,1)+1,20),_xlfn.IFNA(VLOOKUP(F3816&amp;"-"&amp;AA3816,Ref_Kontak!$A:$E,4,FALSE),Ref_Kontak!$H$2))</f>
        <v>628999007703</v>
      </c>
      <c r="AA3816" t="str">
        <f t="shared" si="590"/>
        <v/>
      </c>
      <c r="AB3816" t="str">
        <f t="shared" si="591"/>
        <v/>
      </c>
      <c r="AC3816" t="str">
        <f t="shared" si="592"/>
        <v>628999007703</v>
      </c>
      <c r="AD3816" t="str">
        <f t="shared" si="593"/>
        <v>Halo+,+Visual+AI+5S+mendeteksi+Violation%3A+METALDET1-LINE+13</v>
      </c>
      <c r="AE3816" t="str">
        <f t="shared" si="594"/>
        <v>https://web.whatsapp.com/send/?phone=628999007703&amp;text=Halo+,+Visual+AI+5S+mendeteksi+Violation%3A+METALDET1-LINE+13&amp;type=phone_number&amp;app_absent=0</v>
      </c>
      <c r="AF3816" t="b">
        <f>IF(ISNA(VLOOKUP(D3816&amp;"-"&amp;AB3816, Ref_Kontak!$A:$E, 4, FALSE)), FALSE, TRUE)</f>
        <v>0</v>
      </c>
      <c r="AG3816" t="str">
        <f>_xlfn.IFNA(VLOOKUP(Z3816,Ref_Kontak!H:H,1,FALSE),"FALSE")</f>
        <v>628999007703</v>
      </c>
      <c r="AH3816" t="str">
        <f t="shared" si="595"/>
        <v>METALDET1-LINE 13</v>
      </c>
      <c r="AI3816">
        <f>IF(I3816="violation",COUNTIF($AH$1:AH3816,AH3816),0)</f>
        <v>1362</v>
      </c>
      <c r="AJ3816" t="str">
        <f t="shared" si="596"/>
        <v>violation-METALDET1</v>
      </c>
      <c r="AK3816">
        <f>IF(I3816="violation",COUNTIF($AJ$1:AJ3816,AJ3816),FALSE)</f>
        <v>3293</v>
      </c>
      <c r="AL3816">
        <f t="shared" si="597"/>
        <v>0</v>
      </c>
      <c r="AM3816">
        <f t="shared" si="598"/>
        <v>3</v>
      </c>
      <c r="AN3816" t="str">
        <f t="shared" si="599"/>
        <v>ALERT! 3 Violation founded @METALDET1</v>
      </c>
    </row>
    <row r="3817" spans="1:40">
      <c r="A3817" t="s">
        <v>120</v>
      </c>
      <c r="B3817" t="s">
        <v>121</v>
      </c>
      <c r="C3817" t="s">
        <v>1881</v>
      </c>
      <c r="D3817" t="s">
        <v>41</v>
      </c>
      <c r="E3817">
        <v>1</v>
      </c>
      <c r="F3817" t="s">
        <v>1859</v>
      </c>
      <c r="G3817" t="s">
        <v>124</v>
      </c>
      <c r="H3817" t="s">
        <v>1860</v>
      </c>
      <c r="I3817" t="s">
        <v>125</v>
      </c>
      <c r="J3817" t="s">
        <v>1861</v>
      </c>
      <c r="Z3817" t="str">
        <f>IFERROR(MID(AA3817,FIND("-",H3817,1)+1,20),_xlfn.IFNA(VLOOKUP(F3817&amp;"-"&amp;AA3817,Ref_Kontak!$A:$E,4,FALSE),Ref_Kontak!$H$2))</f>
        <v>6285157766849</v>
      </c>
      <c r="AA3817" t="str">
        <f t="shared" si="590"/>
        <v>Rexy-6285157766849</v>
      </c>
      <c r="AB3817" t="str">
        <f t="shared" si="591"/>
        <v>Rexy</v>
      </c>
      <c r="AC3817" t="str">
        <f t="shared" si="592"/>
        <v>6285157766849</v>
      </c>
      <c r="AD3817" t="str">
        <f t="shared" si="593"/>
        <v>Halo+Rexy,+Visual+AI+5S+mendeteksi+Violation%3A+GUDANGEXP1-LINE+2</v>
      </c>
      <c r="AE3817" t="str">
        <f t="shared" si="594"/>
        <v>https://web.whatsapp.com/send/?phone=6285157766849&amp;text=Halo+Rexy,+Visual+AI+5S+mendeteksi+Violation%3A+GUDANGEXP1-LINE+2&amp;type=phone_number&amp;app_absent=0</v>
      </c>
      <c r="AF3817" t="b">
        <f>IF(ISNA(VLOOKUP(D3817&amp;"-"&amp;AB3817, Ref_Kontak!$A:$E, 4, FALSE)), FALSE, TRUE)</f>
        <v>1</v>
      </c>
      <c r="AG3817" t="str">
        <f>_xlfn.IFNA(VLOOKUP(Z3817,Ref_Kontak!H:H,1,FALSE),"FALSE")</f>
        <v>FALSE</v>
      </c>
      <c r="AH3817" t="str">
        <f t="shared" si="595"/>
        <v>GUDANGEXP1-LINE 2</v>
      </c>
      <c r="AI3817">
        <f>IF(I3817="violation",COUNTIF($AH$1:AH3817,AH3817),0)</f>
        <v>18</v>
      </c>
      <c r="AJ3817" t="str">
        <f t="shared" si="596"/>
        <v>violation-GUDANGEXP1</v>
      </c>
      <c r="AK3817">
        <f>IF(I3817="violation",COUNTIF($AJ$1:AJ3817,AJ3817),FALSE)</f>
        <v>522</v>
      </c>
      <c r="AL3817">
        <f t="shared" si="597"/>
        <v>0</v>
      </c>
      <c r="AM3817">
        <f t="shared" si="598"/>
        <v>8</v>
      </c>
      <c r="AN3817" t="str">
        <f t="shared" si="599"/>
        <v>ALERT! 8 Violation founded @GUDANGEXP1</v>
      </c>
    </row>
    <row r="3818" spans="1:40">
      <c r="A3818" t="s">
        <v>120</v>
      </c>
      <c r="B3818" t="s">
        <v>121</v>
      </c>
      <c r="C3818" t="s">
        <v>1881</v>
      </c>
      <c r="D3818" t="s">
        <v>1232</v>
      </c>
      <c r="E3818">
        <v>1</v>
      </c>
      <c r="G3818" t="s">
        <v>124</v>
      </c>
      <c r="I3818" t="s">
        <v>125</v>
      </c>
      <c r="Z3818" t="str">
        <f>IFERROR(MID(AA3818,FIND("-",H3818,1)+1,20),_xlfn.IFNA(VLOOKUP(F3818&amp;"-"&amp;AA3818,Ref_Kontak!$A:$E,4,FALSE),Ref_Kontak!$H$2))</f>
        <v>628999007703</v>
      </c>
      <c r="AA3818" t="str">
        <f t="shared" si="590"/>
        <v/>
      </c>
      <c r="AB3818" t="str">
        <f t="shared" si="591"/>
        <v/>
      </c>
      <c r="AC3818" t="str">
        <f t="shared" si="592"/>
        <v>628999007703</v>
      </c>
      <c r="AD3818" t="str">
        <f t="shared" si="593"/>
        <v>Halo+,+Visual+AI+5S+mendeteksi+Violation%3A+GUDANGEXP1-LINE+9</v>
      </c>
      <c r="AE3818" t="str">
        <f t="shared" si="594"/>
        <v>https://web.whatsapp.com/send/?phone=628999007703&amp;text=Halo+,+Visual+AI+5S+mendeteksi+Violation%3A+GUDANGEXP1-LINE+9&amp;type=phone_number&amp;app_absent=0</v>
      </c>
      <c r="AF3818" t="b">
        <f>IF(ISNA(VLOOKUP(D3818&amp;"-"&amp;AB3818, Ref_Kontak!$A:$E, 4, FALSE)), FALSE, TRUE)</f>
        <v>0</v>
      </c>
      <c r="AG3818" t="str">
        <f>_xlfn.IFNA(VLOOKUP(Z3818,Ref_Kontak!H:H,1,FALSE),"FALSE")</f>
        <v>628999007703</v>
      </c>
      <c r="AH3818" t="str">
        <f t="shared" si="595"/>
        <v>GUDANGEXP1-LINE 9</v>
      </c>
      <c r="AI3818">
        <f>IF(I3818="violation",COUNTIF($AH$1:AH3818,AH3818),0)</f>
        <v>151</v>
      </c>
      <c r="AJ3818" t="str">
        <f t="shared" si="596"/>
        <v>violation-GUDANGEXP1</v>
      </c>
      <c r="AK3818">
        <f>IF(I3818="violation",COUNTIF($AJ$1:AJ3818,AJ3818),FALSE)</f>
        <v>523</v>
      </c>
      <c r="AL3818">
        <f t="shared" si="597"/>
        <v>0</v>
      </c>
      <c r="AM3818">
        <f t="shared" si="598"/>
        <v>8</v>
      </c>
      <c r="AN3818" t="str">
        <f t="shared" si="599"/>
        <v>ALERT! 8 Violation founded @GUDANGEXP1</v>
      </c>
    </row>
    <row r="3819" spans="1:40">
      <c r="A3819" t="s">
        <v>120</v>
      </c>
      <c r="B3819" t="s">
        <v>121</v>
      </c>
      <c r="C3819" t="s">
        <v>1881</v>
      </c>
      <c r="D3819" t="s">
        <v>48</v>
      </c>
      <c r="E3819">
        <v>1</v>
      </c>
      <c r="F3819" t="s">
        <v>1859</v>
      </c>
      <c r="G3819" t="s">
        <v>124</v>
      </c>
      <c r="H3819" t="s">
        <v>1860</v>
      </c>
      <c r="I3819" t="s">
        <v>125</v>
      </c>
      <c r="J3819" t="s">
        <v>1861</v>
      </c>
      <c r="Z3819" t="str">
        <f>IFERROR(MID(AA3819,FIND("-",H3819,1)+1,20),_xlfn.IFNA(VLOOKUP(F3819&amp;"-"&amp;AA3819,Ref_Kontak!$A:$E,4,FALSE),Ref_Kontak!$H$2))</f>
        <v>6285157766849</v>
      </c>
      <c r="AA3819" t="str">
        <f t="shared" si="590"/>
        <v>Rexy-6285157766849</v>
      </c>
      <c r="AB3819" t="str">
        <f t="shared" si="591"/>
        <v>Rexy</v>
      </c>
      <c r="AC3819" t="str">
        <f t="shared" si="592"/>
        <v>6285157766849</v>
      </c>
      <c r="AD3819" t="str">
        <f t="shared" si="593"/>
        <v>Halo+Rexy,+Visual+AI+5S+mendeteksi+Violation%3A+GUDANGEXP1-LINE+1</v>
      </c>
      <c r="AE3819" t="str">
        <f t="shared" si="594"/>
        <v>https://web.whatsapp.com/send/?phone=6285157766849&amp;text=Halo+Rexy,+Visual+AI+5S+mendeteksi+Violation%3A+GUDANGEXP1-LINE+1&amp;type=phone_number&amp;app_absent=0</v>
      </c>
      <c r="AF3819" t="b">
        <f>IF(ISNA(VLOOKUP(D3819&amp;"-"&amp;AB3819, Ref_Kontak!$A:$E, 4, FALSE)), FALSE, TRUE)</f>
        <v>1</v>
      </c>
      <c r="AG3819" t="str">
        <f>_xlfn.IFNA(VLOOKUP(Z3819,Ref_Kontak!H:H,1,FALSE),"FALSE")</f>
        <v>FALSE</v>
      </c>
      <c r="AH3819" t="str">
        <f t="shared" si="595"/>
        <v>GUDANGEXP1-LINE 1</v>
      </c>
      <c r="AI3819">
        <f>IF(I3819="violation",COUNTIF($AH$1:AH3819,AH3819),0)</f>
        <v>5</v>
      </c>
      <c r="AJ3819" t="str">
        <f t="shared" si="596"/>
        <v>violation-GUDANGEXP1</v>
      </c>
      <c r="AK3819">
        <f>IF(I3819="violation",COUNTIF($AJ$1:AJ3819,AJ3819),FALSE)</f>
        <v>524</v>
      </c>
      <c r="AL3819">
        <f t="shared" si="597"/>
        <v>0</v>
      </c>
      <c r="AM3819">
        <f t="shared" si="598"/>
        <v>8</v>
      </c>
      <c r="AN3819" t="str">
        <f t="shared" si="599"/>
        <v>ALERT! 8 Violation founded @GUDANGEXP1</v>
      </c>
    </row>
    <row r="3820" spans="1:40">
      <c r="A3820" t="s">
        <v>120</v>
      </c>
      <c r="B3820" t="s">
        <v>121</v>
      </c>
      <c r="C3820" t="s">
        <v>1882</v>
      </c>
      <c r="D3820" t="s">
        <v>41</v>
      </c>
      <c r="E3820">
        <v>1</v>
      </c>
      <c r="F3820" t="s">
        <v>1859</v>
      </c>
      <c r="G3820" t="s">
        <v>124</v>
      </c>
      <c r="H3820" t="s">
        <v>1860</v>
      </c>
      <c r="I3820" t="s">
        <v>125</v>
      </c>
      <c r="J3820" t="s">
        <v>1861</v>
      </c>
      <c r="Z3820" t="str">
        <f>IFERROR(MID(AA3820,FIND("-",H3820,1)+1,20),_xlfn.IFNA(VLOOKUP(F3820&amp;"-"&amp;AA3820,Ref_Kontak!$A:$E,4,FALSE),Ref_Kontak!$H$2))</f>
        <v>6285157766849</v>
      </c>
      <c r="AA3820" t="str">
        <f t="shared" si="590"/>
        <v>Rexy-6285157766849</v>
      </c>
      <c r="AB3820" t="str">
        <f t="shared" si="591"/>
        <v>Rexy</v>
      </c>
      <c r="AC3820" t="str">
        <f t="shared" si="592"/>
        <v>6285157766849</v>
      </c>
      <c r="AD3820" t="str">
        <f t="shared" si="593"/>
        <v>Halo+Rexy,+Visual+AI+5S+mendeteksi+Violation%3A+GUDANGEXP1-LINE+2</v>
      </c>
      <c r="AE3820" t="str">
        <f t="shared" si="594"/>
        <v>https://web.whatsapp.com/send/?phone=6285157766849&amp;text=Halo+Rexy,+Visual+AI+5S+mendeteksi+Violation%3A+GUDANGEXP1-LINE+2&amp;type=phone_number&amp;app_absent=0</v>
      </c>
      <c r="AF3820" t="b">
        <f>IF(ISNA(VLOOKUP(D3820&amp;"-"&amp;AB3820, Ref_Kontak!$A:$E, 4, FALSE)), FALSE, TRUE)</f>
        <v>1</v>
      </c>
      <c r="AG3820" t="str">
        <f>_xlfn.IFNA(VLOOKUP(Z3820,Ref_Kontak!H:H,1,FALSE),"FALSE")</f>
        <v>FALSE</v>
      </c>
      <c r="AH3820" t="str">
        <f t="shared" si="595"/>
        <v>GUDANGEXP1-LINE 2</v>
      </c>
      <c r="AI3820">
        <f>IF(I3820="violation",COUNTIF($AH$1:AH3820,AH3820),0)</f>
        <v>19</v>
      </c>
      <c r="AJ3820" t="str">
        <f t="shared" si="596"/>
        <v>violation-GUDANGEXP1</v>
      </c>
      <c r="AK3820">
        <f>IF(I3820="violation",COUNTIF($AJ$1:AJ3820,AJ3820),FALSE)</f>
        <v>525</v>
      </c>
      <c r="AL3820">
        <f t="shared" si="597"/>
        <v>0</v>
      </c>
      <c r="AM3820">
        <f t="shared" si="598"/>
        <v>8</v>
      </c>
      <c r="AN3820" t="str">
        <f t="shared" si="599"/>
        <v>ALERT! 8 Violation founded @GUDANGEXP1</v>
      </c>
    </row>
    <row r="3821" spans="1:40">
      <c r="A3821" t="s">
        <v>120</v>
      </c>
      <c r="B3821" t="s">
        <v>121</v>
      </c>
      <c r="C3821" t="s">
        <v>1882</v>
      </c>
      <c r="D3821" t="s">
        <v>589</v>
      </c>
      <c r="E3821">
        <v>1</v>
      </c>
      <c r="G3821" t="s">
        <v>130</v>
      </c>
      <c r="I3821" t="s">
        <v>125</v>
      </c>
      <c r="Z3821" t="str">
        <f>IFERROR(MID(AA3821,FIND("-",H3821,1)+1,20),_xlfn.IFNA(VLOOKUP(F3821&amp;"-"&amp;AA3821,Ref_Kontak!$A:$E,4,FALSE),Ref_Kontak!$H$2))</f>
        <v>628999007703</v>
      </c>
      <c r="AA3821" t="str">
        <f t="shared" si="590"/>
        <v/>
      </c>
      <c r="AB3821" t="str">
        <f t="shared" si="591"/>
        <v/>
      </c>
      <c r="AC3821" t="str">
        <f t="shared" si="592"/>
        <v>628999007703</v>
      </c>
      <c r="AD3821" t="str">
        <f t="shared" si="593"/>
        <v>Halo+,+Visual+AI+5S+mendeteksi+Violation%3A+METALDET1-LINE+13</v>
      </c>
      <c r="AE3821" t="str">
        <f t="shared" si="594"/>
        <v>https://web.whatsapp.com/send/?phone=628999007703&amp;text=Halo+,+Visual+AI+5S+mendeteksi+Violation%3A+METALDET1-LINE+13&amp;type=phone_number&amp;app_absent=0</v>
      </c>
      <c r="AF3821" t="b">
        <f>IF(ISNA(VLOOKUP(D3821&amp;"-"&amp;AB3821, Ref_Kontak!$A:$E, 4, FALSE)), FALSE, TRUE)</f>
        <v>0</v>
      </c>
      <c r="AG3821" t="str">
        <f>_xlfn.IFNA(VLOOKUP(Z3821,Ref_Kontak!H:H,1,FALSE),"FALSE")</f>
        <v>628999007703</v>
      </c>
      <c r="AH3821" t="str">
        <f t="shared" si="595"/>
        <v>METALDET1-LINE 13</v>
      </c>
      <c r="AI3821">
        <f>IF(I3821="violation",COUNTIF($AH$1:AH3821,AH3821),0)</f>
        <v>1363</v>
      </c>
      <c r="AJ3821" t="str">
        <f t="shared" si="596"/>
        <v>violation-METALDET1</v>
      </c>
      <c r="AK3821">
        <f>IF(I3821="violation",COUNTIF($AJ$1:AJ3821,AJ3821),FALSE)</f>
        <v>3294</v>
      </c>
      <c r="AL3821">
        <f t="shared" si="597"/>
        <v>0</v>
      </c>
      <c r="AM3821">
        <f t="shared" si="598"/>
        <v>3</v>
      </c>
      <c r="AN3821" t="str">
        <f t="shared" si="599"/>
        <v>ALERT! 3 Violation founded @METALDET1</v>
      </c>
    </row>
    <row r="3822" spans="1:40">
      <c r="A3822" t="s">
        <v>120</v>
      </c>
      <c r="B3822" t="s">
        <v>121</v>
      </c>
      <c r="C3822" t="s">
        <v>1882</v>
      </c>
      <c r="D3822" t="s">
        <v>129</v>
      </c>
      <c r="E3822">
        <v>1</v>
      </c>
      <c r="G3822" t="s">
        <v>130</v>
      </c>
      <c r="I3822" t="s">
        <v>125</v>
      </c>
      <c r="Z3822" t="str">
        <f>IFERROR(MID(AA3822,FIND("-",H3822,1)+1,20),_xlfn.IFNA(VLOOKUP(F3822&amp;"-"&amp;AA3822,Ref_Kontak!$A:$E,4,FALSE),Ref_Kontak!$H$2))</f>
        <v>628999007703</v>
      </c>
      <c r="AA3822" t="str">
        <f t="shared" si="590"/>
        <v/>
      </c>
      <c r="AB3822" t="str">
        <f t="shared" si="591"/>
        <v/>
      </c>
      <c r="AC3822" t="str">
        <f t="shared" si="592"/>
        <v>628999007703</v>
      </c>
      <c r="AD3822" t="str">
        <f t="shared" si="593"/>
        <v>Halo+,+Visual+AI+5S+mendeteksi+Violation%3A+METALDET1-LINE+8</v>
      </c>
      <c r="AE3822" t="str">
        <f t="shared" si="594"/>
        <v>https://web.whatsapp.com/send/?phone=628999007703&amp;text=Halo+,+Visual+AI+5S+mendeteksi+Violation%3A+METALDET1-LINE+8&amp;type=phone_number&amp;app_absent=0</v>
      </c>
      <c r="AF3822" t="b">
        <f>IF(ISNA(VLOOKUP(D3822&amp;"-"&amp;AB3822, Ref_Kontak!$A:$E, 4, FALSE)), FALSE, TRUE)</f>
        <v>0</v>
      </c>
      <c r="AG3822" t="str">
        <f>_xlfn.IFNA(VLOOKUP(Z3822,Ref_Kontak!H:H,1,FALSE),"FALSE")</f>
        <v>628999007703</v>
      </c>
      <c r="AH3822" t="str">
        <f t="shared" si="595"/>
        <v>METALDET1-LINE 8</v>
      </c>
      <c r="AI3822">
        <f>IF(I3822="violation",COUNTIF($AH$1:AH3822,AH3822),0)</f>
        <v>1534</v>
      </c>
      <c r="AJ3822" t="str">
        <f t="shared" si="596"/>
        <v>violation-METALDET1</v>
      </c>
      <c r="AK3822">
        <f>IF(I3822="violation",COUNTIF($AJ$1:AJ3822,AJ3822),FALSE)</f>
        <v>3295</v>
      </c>
      <c r="AL3822">
        <f t="shared" si="597"/>
        <v>0</v>
      </c>
      <c r="AM3822">
        <f t="shared" si="598"/>
        <v>3</v>
      </c>
      <c r="AN3822" t="str">
        <f t="shared" si="599"/>
        <v>ALERT! 3 Violation founded @METALDET1</v>
      </c>
    </row>
    <row r="3823" spans="1:40">
      <c r="A3823" t="s">
        <v>120</v>
      </c>
      <c r="B3823" t="s">
        <v>121</v>
      </c>
      <c r="C3823" t="s">
        <v>1882</v>
      </c>
      <c r="D3823" t="s">
        <v>48</v>
      </c>
      <c r="E3823">
        <v>1</v>
      </c>
      <c r="F3823" t="s">
        <v>1859</v>
      </c>
      <c r="G3823" t="s">
        <v>124</v>
      </c>
      <c r="H3823" t="s">
        <v>1860</v>
      </c>
      <c r="I3823" t="s">
        <v>125</v>
      </c>
      <c r="J3823" t="s">
        <v>1861</v>
      </c>
      <c r="Z3823" t="str">
        <f>IFERROR(MID(AA3823,FIND("-",H3823,1)+1,20),_xlfn.IFNA(VLOOKUP(F3823&amp;"-"&amp;AA3823,Ref_Kontak!$A:$E,4,FALSE),Ref_Kontak!$H$2))</f>
        <v>6285157766849</v>
      </c>
      <c r="AA3823" t="str">
        <f t="shared" si="590"/>
        <v>Rexy-6285157766849</v>
      </c>
      <c r="AB3823" t="str">
        <f t="shared" si="591"/>
        <v>Rexy</v>
      </c>
      <c r="AC3823" t="str">
        <f t="shared" si="592"/>
        <v>6285157766849</v>
      </c>
      <c r="AD3823" t="str">
        <f t="shared" si="593"/>
        <v>Halo+Rexy,+Visual+AI+5S+mendeteksi+Violation%3A+GUDANGEXP1-LINE+1</v>
      </c>
      <c r="AE3823" t="str">
        <f t="shared" si="594"/>
        <v>https://web.whatsapp.com/send/?phone=6285157766849&amp;text=Halo+Rexy,+Visual+AI+5S+mendeteksi+Violation%3A+GUDANGEXP1-LINE+1&amp;type=phone_number&amp;app_absent=0</v>
      </c>
      <c r="AF3823" t="b">
        <f>IF(ISNA(VLOOKUP(D3823&amp;"-"&amp;AB3823, Ref_Kontak!$A:$E, 4, FALSE)), FALSE, TRUE)</f>
        <v>1</v>
      </c>
      <c r="AG3823" t="str">
        <f>_xlfn.IFNA(VLOOKUP(Z3823,Ref_Kontak!H:H,1,FALSE),"FALSE")</f>
        <v>FALSE</v>
      </c>
      <c r="AH3823" t="str">
        <f t="shared" si="595"/>
        <v>GUDANGEXP1-LINE 1</v>
      </c>
      <c r="AI3823">
        <f>IF(I3823="violation",COUNTIF($AH$1:AH3823,AH3823),0)</f>
        <v>6</v>
      </c>
      <c r="AJ3823" t="str">
        <f t="shared" si="596"/>
        <v>violation-GUDANGEXP1</v>
      </c>
      <c r="AK3823">
        <f>IF(I3823="violation",COUNTIF($AJ$1:AJ3823,AJ3823),FALSE)</f>
        <v>526</v>
      </c>
      <c r="AL3823">
        <f t="shared" si="597"/>
        <v>0</v>
      </c>
      <c r="AM3823">
        <f t="shared" si="598"/>
        <v>8</v>
      </c>
      <c r="AN3823" t="str">
        <f t="shared" si="599"/>
        <v>ALERT! 8 Violation founded @GUDANGEXP1</v>
      </c>
    </row>
    <row r="3824" spans="1:40">
      <c r="A3824" t="s">
        <v>120</v>
      </c>
      <c r="B3824" t="s">
        <v>121</v>
      </c>
      <c r="C3824" t="s">
        <v>1882</v>
      </c>
      <c r="D3824" t="s">
        <v>1232</v>
      </c>
      <c r="E3824">
        <v>1</v>
      </c>
      <c r="G3824" t="s">
        <v>124</v>
      </c>
      <c r="I3824" t="s">
        <v>125</v>
      </c>
      <c r="Z3824" t="str">
        <f>IFERROR(MID(AA3824,FIND("-",H3824,1)+1,20),_xlfn.IFNA(VLOOKUP(F3824&amp;"-"&amp;AA3824,Ref_Kontak!$A:$E,4,FALSE),Ref_Kontak!$H$2))</f>
        <v>628999007703</v>
      </c>
      <c r="AA3824" t="str">
        <f t="shared" si="590"/>
        <v/>
      </c>
      <c r="AB3824" t="str">
        <f t="shared" si="591"/>
        <v/>
      </c>
      <c r="AC3824" t="str">
        <f t="shared" si="592"/>
        <v>628999007703</v>
      </c>
      <c r="AD3824" t="str">
        <f t="shared" si="593"/>
        <v>Halo+,+Visual+AI+5S+mendeteksi+Violation%3A+GUDANGEXP1-LINE+9</v>
      </c>
      <c r="AE3824" t="str">
        <f t="shared" si="594"/>
        <v>https://web.whatsapp.com/send/?phone=628999007703&amp;text=Halo+,+Visual+AI+5S+mendeteksi+Violation%3A+GUDANGEXP1-LINE+9&amp;type=phone_number&amp;app_absent=0</v>
      </c>
      <c r="AF3824" t="b">
        <f>IF(ISNA(VLOOKUP(D3824&amp;"-"&amp;AB3824, Ref_Kontak!$A:$E, 4, FALSE)), FALSE, TRUE)</f>
        <v>0</v>
      </c>
      <c r="AG3824" t="str">
        <f>_xlfn.IFNA(VLOOKUP(Z3824,Ref_Kontak!H:H,1,FALSE),"FALSE")</f>
        <v>628999007703</v>
      </c>
      <c r="AH3824" t="str">
        <f t="shared" si="595"/>
        <v>GUDANGEXP1-LINE 9</v>
      </c>
      <c r="AI3824">
        <f>IF(I3824="violation",COUNTIF($AH$1:AH3824,AH3824),0)</f>
        <v>152</v>
      </c>
      <c r="AJ3824" t="str">
        <f t="shared" si="596"/>
        <v>violation-GUDANGEXP1</v>
      </c>
      <c r="AK3824">
        <f>IF(I3824="violation",COUNTIF($AJ$1:AJ3824,AJ3824),FALSE)</f>
        <v>527</v>
      </c>
      <c r="AL3824">
        <f t="shared" si="597"/>
        <v>0</v>
      </c>
      <c r="AM3824">
        <f t="shared" si="598"/>
        <v>8</v>
      </c>
      <c r="AN3824" t="str">
        <f t="shared" si="599"/>
        <v>ALERT! 8 Violation founded @GUDANGEXP1</v>
      </c>
    </row>
    <row r="3825" spans="1:40">
      <c r="A3825" t="s">
        <v>120</v>
      </c>
      <c r="B3825" t="s">
        <v>121</v>
      </c>
      <c r="C3825" t="s">
        <v>1882</v>
      </c>
      <c r="D3825" t="s">
        <v>589</v>
      </c>
      <c r="E3825">
        <v>1</v>
      </c>
      <c r="G3825" t="s">
        <v>130</v>
      </c>
      <c r="I3825" t="s">
        <v>125</v>
      </c>
      <c r="Z3825" t="str">
        <f>IFERROR(MID(AA3825,FIND("-",H3825,1)+1,20),_xlfn.IFNA(VLOOKUP(F3825&amp;"-"&amp;AA3825,Ref_Kontak!$A:$E,4,FALSE),Ref_Kontak!$H$2))</f>
        <v>628999007703</v>
      </c>
      <c r="AA3825" t="str">
        <f t="shared" si="590"/>
        <v/>
      </c>
      <c r="AB3825" t="str">
        <f t="shared" si="591"/>
        <v/>
      </c>
      <c r="AC3825" t="str">
        <f t="shared" si="592"/>
        <v>628999007703</v>
      </c>
      <c r="AD3825" t="str">
        <f t="shared" si="593"/>
        <v>Halo+,+Visual+AI+5S+mendeteksi+Violation%3A+METALDET1-LINE+13</v>
      </c>
      <c r="AE3825" t="str">
        <f t="shared" si="594"/>
        <v>https://web.whatsapp.com/send/?phone=628999007703&amp;text=Halo+,+Visual+AI+5S+mendeteksi+Violation%3A+METALDET1-LINE+13&amp;type=phone_number&amp;app_absent=0</v>
      </c>
      <c r="AF3825" t="b">
        <f>IF(ISNA(VLOOKUP(D3825&amp;"-"&amp;AB3825, Ref_Kontak!$A:$E, 4, FALSE)), FALSE, TRUE)</f>
        <v>0</v>
      </c>
      <c r="AG3825" t="str">
        <f>_xlfn.IFNA(VLOOKUP(Z3825,Ref_Kontak!H:H,1,FALSE),"FALSE")</f>
        <v>628999007703</v>
      </c>
      <c r="AH3825" t="str">
        <f t="shared" si="595"/>
        <v>METALDET1-LINE 13</v>
      </c>
      <c r="AI3825">
        <f>IF(I3825="violation",COUNTIF($AH$1:AH3825,AH3825),0)</f>
        <v>1364</v>
      </c>
      <c r="AJ3825" t="str">
        <f t="shared" si="596"/>
        <v>violation-METALDET1</v>
      </c>
      <c r="AK3825">
        <f>IF(I3825="violation",COUNTIF($AJ$1:AJ3825,AJ3825),FALSE)</f>
        <v>3296</v>
      </c>
      <c r="AL3825">
        <f t="shared" si="597"/>
        <v>0</v>
      </c>
      <c r="AM3825">
        <f t="shared" si="598"/>
        <v>3</v>
      </c>
      <c r="AN3825" t="str">
        <f t="shared" si="599"/>
        <v>ALERT! 3 Violation founded @METALDET1</v>
      </c>
    </row>
    <row r="3826" spans="1:40">
      <c r="A3826" t="s">
        <v>120</v>
      </c>
      <c r="B3826" t="s">
        <v>121</v>
      </c>
      <c r="C3826" t="s">
        <v>1883</v>
      </c>
      <c r="D3826" t="s">
        <v>129</v>
      </c>
      <c r="E3826">
        <v>1</v>
      </c>
      <c r="G3826" t="s">
        <v>130</v>
      </c>
      <c r="I3826" t="s">
        <v>125</v>
      </c>
      <c r="Z3826" t="str">
        <f>IFERROR(MID(AA3826,FIND("-",H3826,1)+1,20),_xlfn.IFNA(VLOOKUP(F3826&amp;"-"&amp;AA3826,Ref_Kontak!$A:$E,4,FALSE),Ref_Kontak!$H$2))</f>
        <v>628999007703</v>
      </c>
      <c r="AA3826" t="str">
        <f t="shared" si="590"/>
        <v/>
      </c>
      <c r="AB3826" t="str">
        <f t="shared" si="591"/>
        <v/>
      </c>
      <c r="AC3826" t="str">
        <f t="shared" si="592"/>
        <v>628999007703</v>
      </c>
      <c r="AD3826" t="str">
        <f t="shared" si="593"/>
        <v>Halo+,+Visual+AI+5S+mendeteksi+Violation%3A+METALDET1-LINE+8</v>
      </c>
      <c r="AE3826" t="str">
        <f t="shared" si="594"/>
        <v>https://web.whatsapp.com/send/?phone=628999007703&amp;text=Halo+,+Visual+AI+5S+mendeteksi+Violation%3A+METALDET1-LINE+8&amp;type=phone_number&amp;app_absent=0</v>
      </c>
      <c r="AF3826" t="b">
        <f>IF(ISNA(VLOOKUP(D3826&amp;"-"&amp;AB3826, Ref_Kontak!$A:$E, 4, FALSE)), FALSE, TRUE)</f>
        <v>0</v>
      </c>
      <c r="AG3826" t="str">
        <f>_xlfn.IFNA(VLOOKUP(Z3826,Ref_Kontak!H:H,1,FALSE),"FALSE")</f>
        <v>628999007703</v>
      </c>
      <c r="AH3826" t="str">
        <f t="shared" si="595"/>
        <v>METALDET1-LINE 8</v>
      </c>
      <c r="AI3826">
        <f>IF(I3826="violation",COUNTIF($AH$1:AH3826,AH3826),0)</f>
        <v>1535</v>
      </c>
      <c r="AJ3826" t="str">
        <f t="shared" si="596"/>
        <v>violation-METALDET1</v>
      </c>
      <c r="AK3826">
        <f>IF(I3826="violation",COUNTIF($AJ$1:AJ3826,AJ3826),FALSE)</f>
        <v>3297</v>
      </c>
      <c r="AL3826">
        <f t="shared" si="597"/>
        <v>0</v>
      </c>
      <c r="AM3826">
        <f t="shared" si="598"/>
        <v>3</v>
      </c>
      <c r="AN3826" t="str">
        <f t="shared" si="599"/>
        <v>ALERT! 3 Violation founded @METALDET1</v>
      </c>
    </row>
    <row r="3827" spans="1:40">
      <c r="A3827" t="s">
        <v>120</v>
      </c>
      <c r="B3827" t="s">
        <v>121</v>
      </c>
      <c r="C3827" t="s">
        <v>1883</v>
      </c>
      <c r="D3827" t="s">
        <v>41</v>
      </c>
      <c r="E3827">
        <v>1</v>
      </c>
      <c r="F3827" t="s">
        <v>1859</v>
      </c>
      <c r="G3827" t="s">
        <v>124</v>
      </c>
      <c r="H3827" t="s">
        <v>1860</v>
      </c>
      <c r="I3827" t="s">
        <v>125</v>
      </c>
      <c r="J3827" t="s">
        <v>1861</v>
      </c>
      <c r="Z3827" t="str">
        <f>IFERROR(MID(AA3827,FIND("-",H3827,1)+1,20),_xlfn.IFNA(VLOOKUP(F3827&amp;"-"&amp;AA3827,Ref_Kontak!$A:$E,4,FALSE),Ref_Kontak!$H$2))</f>
        <v>6285157766849</v>
      </c>
      <c r="AA3827" t="str">
        <f t="shared" si="590"/>
        <v>Rexy-6285157766849</v>
      </c>
      <c r="AB3827" t="str">
        <f t="shared" si="591"/>
        <v>Rexy</v>
      </c>
      <c r="AC3827" t="str">
        <f t="shared" si="592"/>
        <v>6285157766849</v>
      </c>
      <c r="AD3827" t="str">
        <f t="shared" si="593"/>
        <v>Halo+Rexy,+Visual+AI+5S+mendeteksi+Violation%3A+GUDANGEXP1-LINE+2</v>
      </c>
      <c r="AE3827" t="str">
        <f t="shared" si="594"/>
        <v>https://web.whatsapp.com/send/?phone=6285157766849&amp;text=Halo+Rexy,+Visual+AI+5S+mendeteksi+Violation%3A+GUDANGEXP1-LINE+2&amp;type=phone_number&amp;app_absent=0</v>
      </c>
      <c r="AF3827" t="b">
        <f>IF(ISNA(VLOOKUP(D3827&amp;"-"&amp;AB3827, Ref_Kontak!$A:$E, 4, FALSE)), FALSE, TRUE)</f>
        <v>1</v>
      </c>
      <c r="AG3827" t="str">
        <f>_xlfn.IFNA(VLOOKUP(Z3827,Ref_Kontak!H:H,1,FALSE),"FALSE")</f>
        <v>FALSE</v>
      </c>
      <c r="AH3827" t="str">
        <f t="shared" si="595"/>
        <v>GUDANGEXP1-LINE 2</v>
      </c>
      <c r="AI3827">
        <f>IF(I3827="violation",COUNTIF($AH$1:AH3827,AH3827),0)</f>
        <v>20</v>
      </c>
      <c r="AJ3827" t="str">
        <f t="shared" si="596"/>
        <v>violation-GUDANGEXP1</v>
      </c>
      <c r="AK3827">
        <f>IF(I3827="violation",COUNTIF($AJ$1:AJ3827,AJ3827),FALSE)</f>
        <v>528</v>
      </c>
      <c r="AL3827">
        <f t="shared" si="597"/>
        <v>0</v>
      </c>
      <c r="AM3827">
        <f t="shared" si="598"/>
        <v>8</v>
      </c>
      <c r="AN3827" t="str">
        <f t="shared" si="599"/>
        <v>ALERT! 8 Violation founded @GUDANGEXP1</v>
      </c>
    </row>
    <row r="3828" spans="1:40">
      <c r="A3828" t="s">
        <v>120</v>
      </c>
      <c r="B3828" t="s">
        <v>121</v>
      </c>
      <c r="C3828" t="s">
        <v>1883</v>
      </c>
      <c r="D3828" t="s">
        <v>48</v>
      </c>
      <c r="E3828">
        <v>1</v>
      </c>
      <c r="F3828" t="s">
        <v>1859</v>
      </c>
      <c r="G3828" t="s">
        <v>124</v>
      </c>
      <c r="H3828" t="s">
        <v>1860</v>
      </c>
      <c r="I3828" t="s">
        <v>125</v>
      </c>
      <c r="J3828" t="s">
        <v>1861</v>
      </c>
      <c r="Z3828" t="str">
        <f>IFERROR(MID(AA3828,FIND("-",H3828,1)+1,20),_xlfn.IFNA(VLOOKUP(F3828&amp;"-"&amp;AA3828,Ref_Kontak!$A:$E,4,FALSE),Ref_Kontak!$H$2))</f>
        <v>6285157766849</v>
      </c>
      <c r="AA3828" t="str">
        <f t="shared" si="590"/>
        <v>Rexy-6285157766849</v>
      </c>
      <c r="AB3828" t="str">
        <f t="shared" si="591"/>
        <v>Rexy</v>
      </c>
      <c r="AC3828" t="str">
        <f t="shared" si="592"/>
        <v>6285157766849</v>
      </c>
      <c r="AD3828" t="str">
        <f t="shared" si="593"/>
        <v>Halo+Rexy,+Visual+AI+5S+mendeteksi+Violation%3A+GUDANGEXP1-LINE+1</v>
      </c>
      <c r="AE3828" t="str">
        <f t="shared" si="594"/>
        <v>https://web.whatsapp.com/send/?phone=6285157766849&amp;text=Halo+Rexy,+Visual+AI+5S+mendeteksi+Violation%3A+GUDANGEXP1-LINE+1&amp;type=phone_number&amp;app_absent=0</v>
      </c>
      <c r="AF3828" t="b">
        <f>IF(ISNA(VLOOKUP(D3828&amp;"-"&amp;AB3828, Ref_Kontak!$A:$E, 4, FALSE)), FALSE, TRUE)</f>
        <v>1</v>
      </c>
      <c r="AG3828" t="str">
        <f>_xlfn.IFNA(VLOOKUP(Z3828,Ref_Kontak!H:H,1,FALSE),"FALSE")</f>
        <v>FALSE</v>
      </c>
      <c r="AH3828" t="str">
        <f t="shared" si="595"/>
        <v>GUDANGEXP1-LINE 1</v>
      </c>
      <c r="AI3828">
        <f>IF(I3828="violation",COUNTIF($AH$1:AH3828,AH3828),0)</f>
        <v>7</v>
      </c>
      <c r="AJ3828" t="str">
        <f t="shared" si="596"/>
        <v>violation-GUDANGEXP1</v>
      </c>
      <c r="AK3828">
        <f>IF(I3828="violation",COUNTIF($AJ$1:AJ3828,AJ3828),FALSE)</f>
        <v>529</v>
      </c>
      <c r="AL3828">
        <f t="shared" si="597"/>
        <v>0</v>
      </c>
      <c r="AM3828">
        <f t="shared" si="598"/>
        <v>8</v>
      </c>
      <c r="AN3828" t="str">
        <f t="shared" si="599"/>
        <v>ALERT! 8 Violation founded @GUDANGEXP1</v>
      </c>
    </row>
    <row r="3829" spans="1:40">
      <c r="A3829" t="s">
        <v>120</v>
      </c>
      <c r="B3829" t="s">
        <v>121</v>
      </c>
      <c r="C3829" t="s">
        <v>1883</v>
      </c>
      <c r="D3829" t="s">
        <v>1232</v>
      </c>
      <c r="E3829">
        <v>1</v>
      </c>
      <c r="G3829" t="s">
        <v>124</v>
      </c>
      <c r="I3829" t="s">
        <v>125</v>
      </c>
      <c r="Z3829" t="str">
        <f>IFERROR(MID(AA3829,FIND("-",H3829,1)+1,20),_xlfn.IFNA(VLOOKUP(F3829&amp;"-"&amp;AA3829,Ref_Kontak!$A:$E,4,FALSE),Ref_Kontak!$H$2))</f>
        <v>628999007703</v>
      </c>
      <c r="AA3829" t="str">
        <f t="shared" si="590"/>
        <v/>
      </c>
      <c r="AB3829" t="str">
        <f t="shared" si="591"/>
        <v/>
      </c>
      <c r="AC3829" t="str">
        <f t="shared" si="592"/>
        <v>628999007703</v>
      </c>
      <c r="AD3829" t="str">
        <f t="shared" si="593"/>
        <v>Halo+,+Visual+AI+5S+mendeteksi+Violation%3A+GUDANGEXP1-LINE+9</v>
      </c>
      <c r="AE3829" t="str">
        <f t="shared" si="594"/>
        <v>https://web.whatsapp.com/send/?phone=628999007703&amp;text=Halo+,+Visual+AI+5S+mendeteksi+Violation%3A+GUDANGEXP1-LINE+9&amp;type=phone_number&amp;app_absent=0</v>
      </c>
      <c r="AF3829" t="b">
        <f>IF(ISNA(VLOOKUP(D3829&amp;"-"&amp;AB3829, Ref_Kontak!$A:$E, 4, FALSE)), FALSE, TRUE)</f>
        <v>0</v>
      </c>
      <c r="AG3829" t="str">
        <f>_xlfn.IFNA(VLOOKUP(Z3829,Ref_Kontak!H:H,1,FALSE),"FALSE")</f>
        <v>628999007703</v>
      </c>
      <c r="AH3829" t="str">
        <f t="shared" si="595"/>
        <v>GUDANGEXP1-LINE 9</v>
      </c>
      <c r="AI3829">
        <f>IF(I3829="violation",COUNTIF($AH$1:AH3829,AH3829),0)</f>
        <v>153</v>
      </c>
      <c r="AJ3829" t="str">
        <f t="shared" si="596"/>
        <v>violation-GUDANGEXP1</v>
      </c>
      <c r="AK3829">
        <f>IF(I3829="violation",COUNTIF($AJ$1:AJ3829,AJ3829),FALSE)</f>
        <v>530</v>
      </c>
      <c r="AL3829">
        <f t="shared" si="597"/>
        <v>0</v>
      </c>
      <c r="AM3829">
        <f t="shared" si="598"/>
        <v>8</v>
      </c>
      <c r="AN3829" t="str">
        <f t="shared" si="599"/>
        <v>ALERT! 8 Violation founded @GUDANGEXP1</v>
      </c>
    </row>
    <row r="3830" spans="1:40">
      <c r="A3830" t="s">
        <v>120</v>
      </c>
      <c r="B3830" t="s">
        <v>121</v>
      </c>
      <c r="C3830" t="s">
        <v>1884</v>
      </c>
      <c r="D3830" t="s">
        <v>41</v>
      </c>
      <c r="E3830">
        <v>1</v>
      </c>
      <c r="F3830" t="s">
        <v>1859</v>
      </c>
      <c r="G3830" t="s">
        <v>124</v>
      </c>
      <c r="H3830" t="s">
        <v>1860</v>
      </c>
      <c r="I3830" t="s">
        <v>125</v>
      </c>
      <c r="J3830" t="s">
        <v>1861</v>
      </c>
      <c r="Z3830" t="str">
        <f>IFERROR(MID(AA3830,FIND("-",H3830,1)+1,20),_xlfn.IFNA(VLOOKUP(F3830&amp;"-"&amp;AA3830,Ref_Kontak!$A:$E,4,FALSE),Ref_Kontak!$H$2))</f>
        <v>6285157766849</v>
      </c>
      <c r="AA3830" t="str">
        <f t="shared" si="590"/>
        <v>Rexy-6285157766849</v>
      </c>
      <c r="AB3830" t="str">
        <f t="shared" si="591"/>
        <v>Rexy</v>
      </c>
      <c r="AC3830" t="str">
        <f t="shared" si="592"/>
        <v>6285157766849</v>
      </c>
      <c r="AD3830" t="str">
        <f t="shared" si="593"/>
        <v>Halo+Rexy,+Visual+AI+5S+mendeteksi+Violation%3A+GUDANGEXP1-LINE+2</v>
      </c>
      <c r="AE3830" t="str">
        <f t="shared" si="594"/>
        <v>https://web.whatsapp.com/send/?phone=6285157766849&amp;text=Halo+Rexy,+Visual+AI+5S+mendeteksi+Violation%3A+GUDANGEXP1-LINE+2&amp;type=phone_number&amp;app_absent=0</v>
      </c>
      <c r="AF3830" t="b">
        <f>IF(ISNA(VLOOKUP(D3830&amp;"-"&amp;AB3830, Ref_Kontak!$A:$E, 4, FALSE)), FALSE, TRUE)</f>
        <v>1</v>
      </c>
      <c r="AG3830" t="str">
        <f>_xlfn.IFNA(VLOOKUP(Z3830,Ref_Kontak!H:H,1,FALSE),"FALSE")</f>
        <v>FALSE</v>
      </c>
      <c r="AH3830" t="str">
        <f t="shared" si="595"/>
        <v>GUDANGEXP1-LINE 2</v>
      </c>
      <c r="AI3830">
        <f>IF(I3830="violation",COUNTIF($AH$1:AH3830,AH3830),0)</f>
        <v>21</v>
      </c>
      <c r="AJ3830" t="str">
        <f t="shared" si="596"/>
        <v>violation-GUDANGEXP1</v>
      </c>
      <c r="AK3830">
        <f>IF(I3830="violation",COUNTIF($AJ$1:AJ3830,AJ3830),FALSE)</f>
        <v>531</v>
      </c>
      <c r="AL3830">
        <f t="shared" si="597"/>
        <v>0</v>
      </c>
      <c r="AM3830">
        <f t="shared" si="598"/>
        <v>8</v>
      </c>
      <c r="AN3830" t="str">
        <f t="shared" si="599"/>
        <v>ALERT! 8 Violation founded @GUDANGEXP1</v>
      </c>
    </row>
    <row r="3831" spans="1:40">
      <c r="A3831" t="s">
        <v>120</v>
      </c>
      <c r="B3831" t="s">
        <v>121</v>
      </c>
      <c r="C3831" t="s">
        <v>1884</v>
      </c>
      <c r="D3831" t="s">
        <v>1232</v>
      </c>
      <c r="E3831">
        <v>1</v>
      </c>
      <c r="G3831" t="s">
        <v>124</v>
      </c>
      <c r="I3831" t="s">
        <v>125</v>
      </c>
      <c r="Z3831" t="str">
        <f>IFERROR(MID(AA3831,FIND("-",H3831,1)+1,20),_xlfn.IFNA(VLOOKUP(F3831&amp;"-"&amp;AA3831,Ref_Kontak!$A:$E,4,FALSE),Ref_Kontak!$H$2))</f>
        <v>628999007703</v>
      </c>
      <c r="AA3831" t="str">
        <f t="shared" si="590"/>
        <v/>
      </c>
      <c r="AB3831" t="str">
        <f t="shared" si="591"/>
        <v/>
      </c>
      <c r="AC3831" t="str">
        <f t="shared" si="592"/>
        <v>628999007703</v>
      </c>
      <c r="AD3831" t="str">
        <f t="shared" si="593"/>
        <v>Halo+,+Visual+AI+5S+mendeteksi+Violation%3A+GUDANGEXP1-LINE+9</v>
      </c>
      <c r="AE3831" t="str">
        <f t="shared" si="594"/>
        <v>https://web.whatsapp.com/send/?phone=628999007703&amp;text=Halo+,+Visual+AI+5S+mendeteksi+Violation%3A+GUDANGEXP1-LINE+9&amp;type=phone_number&amp;app_absent=0</v>
      </c>
      <c r="AF3831" t="b">
        <f>IF(ISNA(VLOOKUP(D3831&amp;"-"&amp;AB3831, Ref_Kontak!$A:$E, 4, FALSE)), FALSE, TRUE)</f>
        <v>0</v>
      </c>
      <c r="AG3831" t="str">
        <f>_xlfn.IFNA(VLOOKUP(Z3831,Ref_Kontak!H:H,1,FALSE),"FALSE")</f>
        <v>628999007703</v>
      </c>
      <c r="AH3831" t="str">
        <f t="shared" si="595"/>
        <v>GUDANGEXP1-LINE 9</v>
      </c>
      <c r="AI3831">
        <f>IF(I3831="violation",COUNTIF($AH$1:AH3831,AH3831),0)</f>
        <v>154</v>
      </c>
      <c r="AJ3831" t="str">
        <f t="shared" si="596"/>
        <v>violation-GUDANGEXP1</v>
      </c>
      <c r="AK3831">
        <f>IF(I3831="violation",COUNTIF($AJ$1:AJ3831,AJ3831),FALSE)</f>
        <v>532</v>
      </c>
      <c r="AL3831">
        <f t="shared" si="597"/>
        <v>0</v>
      </c>
      <c r="AM3831">
        <f t="shared" si="598"/>
        <v>8</v>
      </c>
      <c r="AN3831" t="str">
        <f t="shared" si="599"/>
        <v>ALERT! 8 Violation founded @GUDANGEXP1</v>
      </c>
    </row>
    <row r="3832" spans="1:40">
      <c r="A3832" t="s">
        <v>120</v>
      </c>
      <c r="B3832" t="s">
        <v>121</v>
      </c>
      <c r="C3832" t="s">
        <v>1884</v>
      </c>
      <c r="D3832" t="s">
        <v>48</v>
      </c>
      <c r="E3832">
        <v>1</v>
      </c>
      <c r="F3832" t="s">
        <v>1859</v>
      </c>
      <c r="G3832" t="s">
        <v>124</v>
      </c>
      <c r="H3832" t="s">
        <v>1860</v>
      </c>
      <c r="I3832" t="s">
        <v>125</v>
      </c>
      <c r="J3832" t="s">
        <v>1861</v>
      </c>
      <c r="Z3832" t="str">
        <f>IFERROR(MID(AA3832,FIND("-",H3832,1)+1,20),_xlfn.IFNA(VLOOKUP(F3832&amp;"-"&amp;AA3832,Ref_Kontak!$A:$E,4,FALSE),Ref_Kontak!$H$2))</f>
        <v>6285157766849</v>
      </c>
      <c r="AA3832" t="str">
        <f t="shared" si="590"/>
        <v>Rexy-6285157766849</v>
      </c>
      <c r="AB3832" t="str">
        <f t="shared" si="591"/>
        <v>Rexy</v>
      </c>
      <c r="AC3832" t="str">
        <f t="shared" si="592"/>
        <v>6285157766849</v>
      </c>
      <c r="AD3832" t="str">
        <f t="shared" si="593"/>
        <v>Halo+Rexy,+Visual+AI+5S+mendeteksi+Violation%3A+GUDANGEXP1-LINE+1</v>
      </c>
      <c r="AE3832" t="str">
        <f t="shared" si="594"/>
        <v>https://web.whatsapp.com/send/?phone=6285157766849&amp;text=Halo+Rexy,+Visual+AI+5S+mendeteksi+Violation%3A+GUDANGEXP1-LINE+1&amp;type=phone_number&amp;app_absent=0</v>
      </c>
      <c r="AF3832" t="b">
        <f>IF(ISNA(VLOOKUP(D3832&amp;"-"&amp;AB3832, Ref_Kontak!$A:$E, 4, FALSE)), FALSE, TRUE)</f>
        <v>1</v>
      </c>
      <c r="AG3832" t="str">
        <f>_xlfn.IFNA(VLOOKUP(Z3832,Ref_Kontak!H:H,1,FALSE),"FALSE")</f>
        <v>FALSE</v>
      </c>
      <c r="AH3832" t="str">
        <f t="shared" si="595"/>
        <v>GUDANGEXP1-LINE 1</v>
      </c>
      <c r="AI3832">
        <f>IF(I3832="violation",COUNTIF($AH$1:AH3832,AH3832),0)</f>
        <v>8</v>
      </c>
      <c r="AJ3832" t="str">
        <f t="shared" si="596"/>
        <v>violation-GUDANGEXP1</v>
      </c>
      <c r="AK3832">
        <f>IF(I3832="violation",COUNTIF($AJ$1:AJ3832,AJ3832),FALSE)</f>
        <v>533</v>
      </c>
      <c r="AL3832">
        <f t="shared" si="597"/>
        <v>0</v>
      </c>
      <c r="AM3832">
        <f t="shared" si="598"/>
        <v>8</v>
      </c>
      <c r="AN3832" t="str">
        <f t="shared" si="599"/>
        <v>ALERT! 8 Violation founded @GUDANGEXP1</v>
      </c>
    </row>
    <row r="3833" spans="1:40">
      <c r="A3833" t="s">
        <v>120</v>
      </c>
      <c r="B3833" t="s">
        <v>121</v>
      </c>
      <c r="C3833" t="s">
        <v>1884</v>
      </c>
      <c r="D3833" t="s">
        <v>589</v>
      </c>
      <c r="E3833">
        <v>1</v>
      </c>
      <c r="G3833" t="s">
        <v>130</v>
      </c>
      <c r="I3833" t="s">
        <v>125</v>
      </c>
      <c r="Z3833" t="str">
        <f>IFERROR(MID(AA3833,FIND("-",H3833,1)+1,20),_xlfn.IFNA(VLOOKUP(F3833&amp;"-"&amp;AA3833,Ref_Kontak!$A:$E,4,FALSE),Ref_Kontak!$H$2))</f>
        <v>628999007703</v>
      </c>
      <c r="AA3833" t="str">
        <f t="shared" si="590"/>
        <v/>
      </c>
      <c r="AB3833" t="str">
        <f t="shared" si="591"/>
        <v/>
      </c>
      <c r="AC3833" t="str">
        <f t="shared" si="592"/>
        <v>628999007703</v>
      </c>
      <c r="AD3833" t="str">
        <f t="shared" si="593"/>
        <v>Halo+,+Visual+AI+5S+mendeteksi+Violation%3A+METALDET1-LINE+13</v>
      </c>
      <c r="AE3833" t="str">
        <f t="shared" si="594"/>
        <v>https://web.whatsapp.com/send/?phone=628999007703&amp;text=Halo+,+Visual+AI+5S+mendeteksi+Violation%3A+METALDET1-LINE+13&amp;type=phone_number&amp;app_absent=0</v>
      </c>
      <c r="AF3833" t="b">
        <f>IF(ISNA(VLOOKUP(D3833&amp;"-"&amp;AB3833, Ref_Kontak!$A:$E, 4, FALSE)), FALSE, TRUE)</f>
        <v>0</v>
      </c>
      <c r="AG3833" t="str">
        <f>_xlfn.IFNA(VLOOKUP(Z3833,Ref_Kontak!H:H,1,FALSE),"FALSE")</f>
        <v>628999007703</v>
      </c>
      <c r="AH3833" t="str">
        <f t="shared" si="595"/>
        <v>METALDET1-LINE 13</v>
      </c>
      <c r="AI3833">
        <f>IF(I3833="violation",COUNTIF($AH$1:AH3833,AH3833),0)</f>
        <v>1365</v>
      </c>
      <c r="AJ3833" t="str">
        <f t="shared" si="596"/>
        <v>violation-METALDET1</v>
      </c>
      <c r="AK3833">
        <f>IF(I3833="violation",COUNTIF($AJ$1:AJ3833,AJ3833),FALSE)</f>
        <v>3298</v>
      </c>
      <c r="AL3833">
        <f t="shared" si="597"/>
        <v>0</v>
      </c>
      <c r="AM3833">
        <f t="shared" si="598"/>
        <v>3</v>
      </c>
      <c r="AN3833" t="str">
        <f t="shared" si="599"/>
        <v>ALERT! 3 Violation founded @METALDET1</v>
      </c>
    </row>
    <row r="3834" spans="1:40">
      <c r="A3834" t="s">
        <v>120</v>
      </c>
      <c r="B3834" t="s">
        <v>121</v>
      </c>
      <c r="C3834" t="s">
        <v>1884</v>
      </c>
      <c r="D3834" t="s">
        <v>129</v>
      </c>
      <c r="E3834">
        <v>1</v>
      </c>
      <c r="G3834" t="s">
        <v>130</v>
      </c>
      <c r="I3834" t="s">
        <v>125</v>
      </c>
      <c r="Z3834" t="str">
        <f>IFERROR(MID(AA3834,FIND("-",H3834,1)+1,20),_xlfn.IFNA(VLOOKUP(F3834&amp;"-"&amp;AA3834,Ref_Kontak!$A:$E,4,FALSE),Ref_Kontak!$H$2))</f>
        <v>628999007703</v>
      </c>
      <c r="AA3834" t="str">
        <f t="shared" si="590"/>
        <v/>
      </c>
      <c r="AB3834" t="str">
        <f t="shared" si="591"/>
        <v/>
      </c>
      <c r="AC3834" t="str">
        <f t="shared" si="592"/>
        <v>628999007703</v>
      </c>
      <c r="AD3834" t="str">
        <f t="shared" si="593"/>
        <v>Halo+,+Visual+AI+5S+mendeteksi+Violation%3A+METALDET1-LINE+8</v>
      </c>
      <c r="AE3834" t="str">
        <f t="shared" si="594"/>
        <v>https://web.whatsapp.com/send/?phone=628999007703&amp;text=Halo+,+Visual+AI+5S+mendeteksi+Violation%3A+METALDET1-LINE+8&amp;type=phone_number&amp;app_absent=0</v>
      </c>
      <c r="AF3834" t="b">
        <f>IF(ISNA(VLOOKUP(D3834&amp;"-"&amp;AB3834, Ref_Kontak!$A:$E, 4, FALSE)), FALSE, TRUE)</f>
        <v>0</v>
      </c>
      <c r="AG3834" t="str">
        <f>_xlfn.IFNA(VLOOKUP(Z3834,Ref_Kontak!H:H,1,FALSE),"FALSE")</f>
        <v>628999007703</v>
      </c>
      <c r="AH3834" t="str">
        <f t="shared" si="595"/>
        <v>METALDET1-LINE 8</v>
      </c>
      <c r="AI3834">
        <f>IF(I3834="violation",COUNTIF($AH$1:AH3834,AH3834),0)</f>
        <v>1536</v>
      </c>
      <c r="AJ3834" t="str">
        <f t="shared" si="596"/>
        <v>violation-METALDET1</v>
      </c>
      <c r="AK3834">
        <f>IF(I3834="violation",COUNTIF($AJ$1:AJ3834,AJ3834),FALSE)</f>
        <v>3299</v>
      </c>
      <c r="AL3834">
        <f t="shared" si="597"/>
        <v>0</v>
      </c>
      <c r="AM3834">
        <f t="shared" si="598"/>
        <v>3</v>
      </c>
      <c r="AN3834" t="str">
        <f t="shared" si="599"/>
        <v>ALERT! 3 Violation founded @METALDET1</v>
      </c>
    </row>
    <row r="3835" spans="1:40">
      <c r="A3835" t="s">
        <v>120</v>
      </c>
      <c r="B3835" t="s">
        <v>121</v>
      </c>
      <c r="C3835" t="s">
        <v>1884</v>
      </c>
      <c r="D3835" t="s">
        <v>589</v>
      </c>
      <c r="E3835">
        <v>1</v>
      </c>
      <c r="G3835" t="s">
        <v>130</v>
      </c>
      <c r="I3835" t="s">
        <v>125</v>
      </c>
      <c r="Z3835" t="str">
        <f>IFERROR(MID(AA3835,FIND("-",H3835,1)+1,20),_xlfn.IFNA(VLOOKUP(F3835&amp;"-"&amp;AA3835,Ref_Kontak!$A:$E,4,FALSE),Ref_Kontak!$H$2))</f>
        <v>628999007703</v>
      </c>
      <c r="AA3835" t="str">
        <f t="shared" si="590"/>
        <v/>
      </c>
      <c r="AB3835" t="str">
        <f t="shared" si="591"/>
        <v/>
      </c>
      <c r="AC3835" t="str">
        <f t="shared" si="592"/>
        <v>628999007703</v>
      </c>
      <c r="AD3835" t="str">
        <f t="shared" si="593"/>
        <v>Halo+,+Visual+AI+5S+mendeteksi+Violation%3A+METALDET1-LINE+13</v>
      </c>
      <c r="AE3835" t="str">
        <f t="shared" si="594"/>
        <v>https://web.whatsapp.com/send/?phone=628999007703&amp;text=Halo+,+Visual+AI+5S+mendeteksi+Violation%3A+METALDET1-LINE+13&amp;type=phone_number&amp;app_absent=0</v>
      </c>
      <c r="AF3835" t="b">
        <f>IF(ISNA(VLOOKUP(D3835&amp;"-"&amp;AB3835, Ref_Kontak!$A:$E, 4, FALSE)), FALSE, TRUE)</f>
        <v>0</v>
      </c>
      <c r="AG3835" t="str">
        <f>_xlfn.IFNA(VLOOKUP(Z3835,Ref_Kontak!H:H,1,FALSE),"FALSE")</f>
        <v>628999007703</v>
      </c>
      <c r="AH3835" t="str">
        <f t="shared" si="595"/>
        <v>METALDET1-LINE 13</v>
      </c>
      <c r="AI3835">
        <f>IF(I3835="violation",COUNTIF($AH$1:AH3835,AH3835),0)</f>
        <v>1366</v>
      </c>
      <c r="AJ3835" t="str">
        <f t="shared" si="596"/>
        <v>violation-METALDET1</v>
      </c>
      <c r="AK3835">
        <f>IF(I3835="violation",COUNTIF($AJ$1:AJ3835,AJ3835),FALSE)</f>
        <v>3300</v>
      </c>
      <c r="AL3835">
        <f t="shared" si="597"/>
        <v>0</v>
      </c>
      <c r="AM3835">
        <f t="shared" si="598"/>
        <v>3</v>
      </c>
      <c r="AN3835" t="str">
        <f t="shared" si="599"/>
        <v>ALERT! 3 Violation founded @METALDET1</v>
      </c>
    </row>
    <row r="3836" spans="1:40">
      <c r="A3836" t="s">
        <v>120</v>
      </c>
      <c r="B3836" t="s">
        <v>121</v>
      </c>
      <c r="C3836" t="s">
        <v>1885</v>
      </c>
      <c r="D3836" t="s">
        <v>129</v>
      </c>
      <c r="E3836">
        <v>1</v>
      </c>
      <c r="G3836" t="s">
        <v>130</v>
      </c>
      <c r="I3836" t="s">
        <v>125</v>
      </c>
      <c r="Z3836" t="str">
        <f>IFERROR(MID(AA3836,FIND("-",H3836,1)+1,20),_xlfn.IFNA(VLOOKUP(F3836&amp;"-"&amp;AA3836,Ref_Kontak!$A:$E,4,FALSE),Ref_Kontak!$H$2))</f>
        <v>628999007703</v>
      </c>
      <c r="AA3836" t="str">
        <f t="shared" si="590"/>
        <v/>
      </c>
      <c r="AB3836" t="str">
        <f t="shared" si="591"/>
        <v/>
      </c>
      <c r="AC3836" t="str">
        <f t="shared" si="592"/>
        <v>628999007703</v>
      </c>
      <c r="AD3836" t="str">
        <f t="shared" si="593"/>
        <v>Halo+,+Visual+AI+5S+mendeteksi+Violation%3A+METALDET1-LINE+8</v>
      </c>
      <c r="AE3836" t="str">
        <f t="shared" si="594"/>
        <v>https://web.whatsapp.com/send/?phone=628999007703&amp;text=Halo+,+Visual+AI+5S+mendeteksi+Violation%3A+METALDET1-LINE+8&amp;type=phone_number&amp;app_absent=0</v>
      </c>
      <c r="AF3836" t="b">
        <f>IF(ISNA(VLOOKUP(D3836&amp;"-"&amp;AB3836, Ref_Kontak!$A:$E, 4, FALSE)), FALSE, TRUE)</f>
        <v>0</v>
      </c>
      <c r="AG3836" t="str">
        <f>_xlfn.IFNA(VLOOKUP(Z3836,Ref_Kontak!H:H,1,FALSE),"FALSE")</f>
        <v>628999007703</v>
      </c>
      <c r="AH3836" t="str">
        <f t="shared" si="595"/>
        <v>METALDET1-LINE 8</v>
      </c>
      <c r="AI3836">
        <f>IF(I3836="violation",COUNTIF($AH$1:AH3836,AH3836),0)</f>
        <v>1537</v>
      </c>
      <c r="AJ3836" t="str">
        <f t="shared" si="596"/>
        <v>violation-METALDET1</v>
      </c>
      <c r="AK3836">
        <f>IF(I3836="violation",COUNTIF($AJ$1:AJ3836,AJ3836),FALSE)</f>
        <v>3301</v>
      </c>
      <c r="AL3836">
        <f t="shared" si="597"/>
        <v>0</v>
      </c>
      <c r="AM3836">
        <f t="shared" si="598"/>
        <v>3</v>
      </c>
      <c r="AN3836" t="str">
        <f t="shared" si="599"/>
        <v>ALERT! 3 Violation founded @METALDET1</v>
      </c>
    </row>
    <row r="3837" spans="1:40">
      <c r="A3837" t="s">
        <v>120</v>
      </c>
      <c r="B3837" t="s">
        <v>121</v>
      </c>
      <c r="C3837" t="s">
        <v>1885</v>
      </c>
      <c r="D3837" t="s">
        <v>41</v>
      </c>
      <c r="E3837">
        <v>1</v>
      </c>
      <c r="F3837" t="s">
        <v>1859</v>
      </c>
      <c r="G3837" t="s">
        <v>124</v>
      </c>
      <c r="H3837" t="s">
        <v>1860</v>
      </c>
      <c r="I3837" t="s">
        <v>125</v>
      </c>
      <c r="J3837" t="s">
        <v>1861</v>
      </c>
      <c r="Z3837" t="str">
        <f>IFERROR(MID(AA3837,FIND("-",H3837,1)+1,20),_xlfn.IFNA(VLOOKUP(F3837&amp;"-"&amp;AA3837,Ref_Kontak!$A:$E,4,FALSE),Ref_Kontak!$H$2))</f>
        <v>6285157766849</v>
      </c>
      <c r="AA3837" t="str">
        <f t="shared" si="590"/>
        <v>Rexy-6285157766849</v>
      </c>
      <c r="AB3837" t="str">
        <f t="shared" si="591"/>
        <v>Rexy</v>
      </c>
      <c r="AC3837" t="str">
        <f t="shared" si="592"/>
        <v>6285157766849</v>
      </c>
      <c r="AD3837" t="str">
        <f t="shared" si="593"/>
        <v>Halo+Rexy,+Visual+AI+5S+mendeteksi+Violation%3A+GUDANGEXP1-LINE+2</v>
      </c>
      <c r="AE3837" t="str">
        <f t="shared" si="594"/>
        <v>https://web.whatsapp.com/send/?phone=6285157766849&amp;text=Halo+Rexy,+Visual+AI+5S+mendeteksi+Violation%3A+GUDANGEXP1-LINE+2&amp;type=phone_number&amp;app_absent=0</v>
      </c>
      <c r="AF3837" t="b">
        <f>IF(ISNA(VLOOKUP(D3837&amp;"-"&amp;AB3837, Ref_Kontak!$A:$E, 4, FALSE)), FALSE, TRUE)</f>
        <v>1</v>
      </c>
      <c r="AG3837" t="str">
        <f>_xlfn.IFNA(VLOOKUP(Z3837,Ref_Kontak!H:H,1,FALSE),"FALSE")</f>
        <v>FALSE</v>
      </c>
      <c r="AH3837" t="str">
        <f t="shared" si="595"/>
        <v>GUDANGEXP1-LINE 2</v>
      </c>
      <c r="AI3837">
        <f>IF(I3837="violation",COUNTIF($AH$1:AH3837,AH3837),0)</f>
        <v>22</v>
      </c>
      <c r="AJ3837" t="str">
        <f t="shared" si="596"/>
        <v>violation-GUDANGEXP1</v>
      </c>
      <c r="AK3837">
        <f>IF(I3837="violation",COUNTIF($AJ$1:AJ3837,AJ3837),FALSE)</f>
        <v>534</v>
      </c>
      <c r="AL3837">
        <f t="shared" si="597"/>
        <v>0</v>
      </c>
      <c r="AM3837">
        <f t="shared" si="598"/>
        <v>8</v>
      </c>
      <c r="AN3837" t="str">
        <f t="shared" si="599"/>
        <v>ALERT! 8 Violation founded @GUDANGEXP1</v>
      </c>
    </row>
    <row r="3838" spans="1:40">
      <c r="A3838" t="s">
        <v>120</v>
      </c>
      <c r="B3838" t="s">
        <v>121</v>
      </c>
      <c r="C3838" t="s">
        <v>1885</v>
      </c>
      <c r="D3838" t="s">
        <v>1232</v>
      </c>
      <c r="E3838">
        <v>1</v>
      </c>
      <c r="G3838" t="s">
        <v>124</v>
      </c>
      <c r="I3838" t="s">
        <v>125</v>
      </c>
      <c r="Z3838" t="str">
        <f>IFERROR(MID(AA3838,FIND("-",H3838,1)+1,20),_xlfn.IFNA(VLOOKUP(F3838&amp;"-"&amp;AA3838,Ref_Kontak!$A:$E,4,FALSE),Ref_Kontak!$H$2))</f>
        <v>628999007703</v>
      </c>
      <c r="AA3838" t="str">
        <f t="shared" si="590"/>
        <v/>
      </c>
      <c r="AB3838" t="str">
        <f t="shared" si="591"/>
        <v/>
      </c>
      <c r="AC3838" t="str">
        <f t="shared" si="592"/>
        <v>628999007703</v>
      </c>
      <c r="AD3838" t="str">
        <f t="shared" si="593"/>
        <v>Halo+,+Visual+AI+5S+mendeteksi+Violation%3A+GUDANGEXP1-LINE+9</v>
      </c>
      <c r="AE3838" t="str">
        <f t="shared" si="594"/>
        <v>https://web.whatsapp.com/send/?phone=628999007703&amp;text=Halo+,+Visual+AI+5S+mendeteksi+Violation%3A+GUDANGEXP1-LINE+9&amp;type=phone_number&amp;app_absent=0</v>
      </c>
      <c r="AF3838" t="b">
        <f>IF(ISNA(VLOOKUP(D3838&amp;"-"&amp;AB3838, Ref_Kontak!$A:$E, 4, FALSE)), FALSE, TRUE)</f>
        <v>0</v>
      </c>
      <c r="AG3838" t="str">
        <f>_xlfn.IFNA(VLOOKUP(Z3838,Ref_Kontak!H:H,1,FALSE),"FALSE")</f>
        <v>628999007703</v>
      </c>
      <c r="AH3838" t="str">
        <f t="shared" si="595"/>
        <v>GUDANGEXP1-LINE 9</v>
      </c>
      <c r="AI3838">
        <f>IF(I3838="violation",COUNTIF($AH$1:AH3838,AH3838),0)</f>
        <v>155</v>
      </c>
      <c r="AJ3838" t="str">
        <f t="shared" si="596"/>
        <v>violation-GUDANGEXP1</v>
      </c>
      <c r="AK3838">
        <f>IF(I3838="violation",COUNTIF($AJ$1:AJ3838,AJ3838),FALSE)</f>
        <v>535</v>
      </c>
      <c r="AL3838">
        <f t="shared" si="597"/>
        <v>0</v>
      </c>
      <c r="AM3838">
        <f t="shared" si="598"/>
        <v>8</v>
      </c>
      <c r="AN3838" t="str">
        <f t="shared" si="599"/>
        <v>ALERT! 8 Violation founded @GUDANGEXP1</v>
      </c>
    </row>
    <row r="3839" spans="1:40">
      <c r="A3839" t="s">
        <v>120</v>
      </c>
      <c r="B3839" t="s">
        <v>121</v>
      </c>
      <c r="C3839" t="s">
        <v>1885</v>
      </c>
      <c r="D3839" t="s">
        <v>48</v>
      </c>
      <c r="E3839">
        <v>1</v>
      </c>
      <c r="F3839" t="s">
        <v>1859</v>
      </c>
      <c r="G3839" t="s">
        <v>124</v>
      </c>
      <c r="H3839" t="s">
        <v>1860</v>
      </c>
      <c r="I3839" t="s">
        <v>125</v>
      </c>
      <c r="J3839" t="s">
        <v>1861</v>
      </c>
      <c r="Z3839" t="str">
        <f>IFERROR(MID(AA3839,FIND("-",H3839,1)+1,20),_xlfn.IFNA(VLOOKUP(F3839&amp;"-"&amp;AA3839,Ref_Kontak!$A:$E,4,FALSE),Ref_Kontak!$H$2))</f>
        <v>6285157766849</v>
      </c>
      <c r="AA3839" t="str">
        <f t="shared" si="590"/>
        <v>Rexy-6285157766849</v>
      </c>
      <c r="AB3839" t="str">
        <f t="shared" si="591"/>
        <v>Rexy</v>
      </c>
      <c r="AC3839" t="str">
        <f t="shared" si="592"/>
        <v>6285157766849</v>
      </c>
      <c r="AD3839" t="str">
        <f t="shared" si="593"/>
        <v>Halo+Rexy,+Visual+AI+5S+mendeteksi+Violation%3A+GUDANGEXP1-LINE+1</v>
      </c>
      <c r="AE3839" t="str">
        <f t="shared" si="594"/>
        <v>https://web.whatsapp.com/send/?phone=6285157766849&amp;text=Halo+Rexy,+Visual+AI+5S+mendeteksi+Violation%3A+GUDANGEXP1-LINE+1&amp;type=phone_number&amp;app_absent=0</v>
      </c>
      <c r="AF3839" t="b">
        <f>IF(ISNA(VLOOKUP(D3839&amp;"-"&amp;AB3839, Ref_Kontak!$A:$E, 4, FALSE)), FALSE, TRUE)</f>
        <v>1</v>
      </c>
      <c r="AG3839" t="str">
        <f>_xlfn.IFNA(VLOOKUP(Z3839,Ref_Kontak!H:H,1,FALSE),"FALSE")</f>
        <v>FALSE</v>
      </c>
      <c r="AH3839" t="str">
        <f t="shared" si="595"/>
        <v>GUDANGEXP1-LINE 1</v>
      </c>
      <c r="AI3839">
        <f>IF(I3839="violation",COUNTIF($AH$1:AH3839,AH3839),0)</f>
        <v>9</v>
      </c>
      <c r="AJ3839" t="str">
        <f t="shared" si="596"/>
        <v>violation-GUDANGEXP1</v>
      </c>
      <c r="AK3839">
        <f>IF(I3839="violation",COUNTIF($AJ$1:AJ3839,AJ3839),FALSE)</f>
        <v>536</v>
      </c>
      <c r="AL3839">
        <f t="shared" si="597"/>
        <v>0</v>
      </c>
      <c r="AM3839">
        <f t="shared" si="598"/>
        <v>8</v>
      </c>
      <c r="AN3839" t="str">
        <f t="shared" si="599"/>
        <v>ALERT! 8 Violation founded @GUDANGEXP1</v>
      </c>
    </row>
    <row r="3840" spans="1:40">
      <c r="A3840" t="s">
        <v>120</v>
      </c>
      <c r="B3840" t="s">
        <v>121</v>
      </c>
      <c r="C3840" t="s">
        <v>1885</v>
      </c>
      <c r="D3840" t="s">
        <v>589</v>
      </c>
      <c r="E3840">
        <v>1</v>
      </c>
      <c r="G3840" t="s">
        <v>130</v>
      </c>
      <c r="I3840" t="s">
        <v>125</v>
      </c>
      <c r="Z3840" t="str">
        <f>IFERROR(MID(AA3840,FIND("-",H3840,1)+1,20),_xlfn.IFNA(VLOOKUP(F3840&amp;"-"&amp;AA3840,Ref_Kontak!$A:$E,4,FALSE),Ref_Kontak!$H$2))</f>
        <v>628999007703</v>
      </c>
      <c r="AA3840" t="str">
        <f t="shared" si="590"/>
        <v/>
      </c>
      <c r="AB3840" t="str">
        <f t="shared" si="591"/>
        <v/>
      </c>
      <c r="AC3840" t="str">
        <f t="shared" si="592"/>
        <v>628999007703</v>
      </c>
      <c r="AD3840" t="str">
        <f t="shared" si="593"/>
        <v>Halo+,+Visual+AI+5S+mendeteksi+Violation%3A+METALDET1-LINE+13</v>
      </c>
      <c r="AE3840" t="str">
        <f t="shared" si="594"/>
        <v>https://web.whatsapp.com/send/?phone=628999007703&amp;text=Halo+,+Visual+AI+5S+mendeteksi+Violation%3A+METALDET1-LINE+13&amp;type=phone_number&amp;app_absent=0</v>
      </c>
      <c r="AF3840" t="b">
        <f>IF(ISNA(VLOOKUP(D3840&amp;"-"&amp;AB3840, Ref_Kontak!$A:$E, 4, FALSE)), FALSE, TRUE)</f>
        <v>0</v>
      </c>
      <c r="AG3840" t="str">
        <f>_xlfn.IFNA(VLOOKUP(Z3840,Ref_Kontak!H:H,1,FALSE),"FALSE")</f>
        <v>628999007703</v>
      </c>
      <c r="AH3840" t="str">
        <f t="shared" si="595"/>
        <v>METALDET1-LINE 13</v>
      </c>
      <c r="AI3840">
        <f>IF(I3840="violation",COUNTIF($AH$1:AH3840,AH3840),0)</f>
        <v>1367</v>
      </c>
      <c r="AJ3840" t="str">
        <f t="shared" si="596"/>
        <v>violation-METALDET1</v>
      </c>
      <c r="AK3840">
        <f>IF(I3840="violation",COUNTIF($AJ$1:AJ3840,AJ3840),FALSE)</f>
        <v>3302</v>
      </c>
      <c r="AL3840">
        <f t="shared" si="597"/>
        <v>0</v>
      </c>
      <c r="AM3840">
        <f t="shared" si="598"/>
        <v>3</v>
      </c>
      <c r="AN3840" t="str">
        <f t="shared" si="599"/>
        <v>ALERT! 3 Violation founded @METALDET1</v>
      </c>
    </row>
    <row r="3841" spans="1:40">
      <c r="A3841" t="s">
        <v>120</v>
      </c>
      <c r="B3841" t="s">
        <v>121</v>
      </c>
      <c r="C3841" t="s">
        <v>1886</v>
      </c>
      <c r="D3841" t="s">
        <v>41</v>
      </c>
      <c r="E3841">
        <v>1</v>
      </c>
      <c r="F3841" t="s">
        <v>1859</v>
      </c>
      <c r="G3841" t="s">
        <v>124</v>
      </c>
      <c r="H3841" t="s">
        <v>1860</v>
      </c>
      <c r="I3841" t="s">
        <v>125</v>
      </c>
      <c r="J3841" t="s">
        <v>1861</v>
      </c>
      <c r="Z3841" t="str">
        <f>IFERROR(MID(AA3841,FIND("-",H3841,1)+1,20),_xlfn.IFNA(VLOOKUP(F3841&amp;"-"&amp;AA3841,Ref_Kontak!$A:$E,4,FALSE),Ref_Kontak!$H$2))</f>
        <v>6285157766849</v>
      </c>
      <c r="AA3841" t="str">
        <f t="shared" si="590"/>
        <v>Rexy-6285157766849</v>
      </c>
      <c r="AB3841" t="str">
        <f t="shared" si="591"/>
        <v>Rexy</v>
      </c>
      <c r="AC3841" t="str">
        <f t="shared" si="592"/>
        <v>6285157766849</v>
      </c>
      <c r="AD3841" t="str">
        <f t="shared" si="593"/>
        <v>Halo+Rexy,+Visual+AI+5S+mendeteksi+Violation%3A+GUDANGEXP1-LINE+2</v>
      </c>
      <c r="AE3841" t="str">
        <f t="shared" si="594"/>
        <v>https://web.whatsapp.com/send/?phone=6285157766849&amp;text=Halo+Rexy,+Visual+AI+5S+mendeteksi+Violation%3A+GUDANGEXP1-LINE+2&amp;type=phone_number&amp;app_absent=0</v>
      </c>
      <c r="AF3841" t="b">
        <f>IF(ISNA(VLOOKUP(D3841&amp;"-"&amp;AB3841, Ref_Kontak!$A:$E, 4, FALSE)), FALSE, TRUE)</f>
        <v>1</v>
      </c>
      <c r="AG3841" t="str">
        <f>_xlfn.IFNA(VLOOKUP(Z3841,Ref_Kontak!H:H,1,FALSE),"FALSE")</f>
        <v>FALSE</v>
      </c>
      <c r="AH3841" t="str">
        <f t="shared" si="595"/>
        <v>GUDANGEXP1-LINE 2</v>
      </c>
      <c r="AI3841">
        <f>IF(I3841="violation",COUNTIF($AH$1:AH3841,AH3841),0)</f>
        <v>23</v>
      </c>
      <c r="AJ3841" t="str">
        <f t="shared" si="596"/>
        <v>violation-GUDANGEXP1</v>
      </c>
      <c r="AK3841">
        <f>IF(I3841="violation",COUNTIF($AJ$1:AJ3841,AJ3841),FALSE)</f>
        <v>537</v>
      </c>
      <c r="AL3841">
        <f t="shared" si="597"/>
        <v>0</v>
      </c>
      <c r="AM3841">
        <f t="shared" si="598"/>
        <v>8</v>
      </c>
      <c r="AN3841" t="str">
        <f t="shared" si="599"/>
        <v>ALERT! 8 Violation founded @GUDANGEXP1</v>
      </c>
    </row>
    <row r="3842" spans="1:40">
      <c r="A3842" t="s">
        <v>120</v>
      </c>
      <c r="B3842" t="s">
        <v>121</v>
      </c>
      <c r="C3842" t="s">
        <v>1886</v>
      </c>
      <c r="D3842" t="s">
        <v>1232</v>
      </c>
      <c r="E3842">
        <v>1</v>
      </c>
      <c r="G3842" t="s">
        <v>124</v>
      </c>
      <c r="I3842" t="s">
        <v>125</v>
      </c>
      <c r="Z3842" t="str">
        <f>IFERROR(MID(AA3842,FIND("-",H3842,1)+1,20),_xlfn.IFNA(VLOOKUP(F3842&amp;"-"&amp;AA3842,Ref_Kontak!$A:$E,4,FALSE),Ref_Kontak!$H$2))</f>
        <v>628999007703</v>
      </c>
      <c r="AA3842" t="str">
        <f t="shared" ref="AA3842:AA3905" si="600">CLEAN(SUBSTITUTE(H3842," ",""))</f>
        <v/>
      </c>
      <c r="AB3842" t="str">
        <f t="shared" ref="AB3842:AB3905" si="601">IFERROR(LEFT(AA3842,FIND("-",H3842,1)-1),CLEAN(SUBSTITUTE(SUBSTITUTE(H3842," ",""),"-","")))</f>
        <v/>
      </c>
      <c r="AC3842" t="str">
        <f t="shared" ref="AC3842:AC3905" si="602">IF(LEFT(Z3842,1)="0","62"&amp; MID(Z3842,2,999),Z3842)</f>
        <v>628999007703</v>
      </c>
      <c r="AD3842" t="str">
        <f t="shared" ref="AD3842:AD3905" si="603">"Halo+"&amp;AB3842&amp;","&amp;"+Visual+AI+5S+mendeteksi+Violation%3A+"&amp;SUBSTITUTE(AH3842," ","+")</f>
        <v>Halo+,+Visual+AI+5S+mendeteksi+Violation%3A+GUDANGEXP1-LINE+9</v>
      </c>
      <c r="AE3842" t="str">
        <f t="shared" ref="AE3842:AE3905" si="604">"https://web.whatsapp.com/send/?phone="&amp;AC3842&amp;"&amp;text="&amp;AD3842&amp;"&amp;type=phone_number&amp;app_absent=0"</f>
        <v>https://web.whatsapp.com/send/?phone=628999007703&amp;text=Halo+,+Visual+AI+5S+mendeteksi+Violation%3A+GUDANGEXP1-LINE+9&amp;type=phone_number&amp;app_absent=0</v>
      </c>
      <c r="AF3842" t="b">
        <f>IF(ISNA(VLOOKUP(D3842&amp;"-"&amp;AB3842, Ref_Kontak!$A:$E, 4, FALSE)), FALSE, TRUE)</f>
        <v>0</v>
      </c>
      <c r="AG3842" t="str">
        <f>_xlfn.IFNA(VLOOKUP(Z3842,Ref_Kontak!H:H,1,FALSE),"FALSE")</f>
        <v>628999007703</v>
      </c>
      <c r="AH3842" t="str">
        <f t="shared" ref="AH3842:AH3905" si="605">G3842&amp;"-"&amp;D3842</f>
        <v>GUDANGEXP1-LINE 9</v>
      </c>
      <c r="AI3842">
        <f>IF(I3842="violation",COUNTIF($AH$1:AH3842,AH3842),0)</f>
        <v>156</v>
      </c>
      <c r="AJ3842" t="str">
        <f t="shared" si="596"/>
        <v>violation-GUDANGEXP1</v>
      </c>
      <c r="AK3842">
        <f>IF(I3842="violation",COUNTIF($AJ$1:AJ3842,AJ3842),FALSE)</f>
        <v>538</v>
      </c>
      <c r="AL3842">
        <f t="shared" si="597"/>
        <v>0</v>
      </c>
      <c r="AM3842">
        <f t="shared" si="598"/>
        <v>8</v>
      </c>
      <c r="AN3842" t="str">
        <f t="shared" si="599"/>
        <v>ALERT! 8 Violation founded @GUDANGEXP1</v>
      </c>
    </row>
    <row r="3843" spans="1:40">
      <c r="A3843" t="s">
        <v>120</v>
      </c>
      <c r="B3843" t="s">
        <v>121</v>
      </c>
      <c r="C3843" t="s">
        <v>1886</v>
      </c>
      <c r="D3843" t="s">
        <v>48</v>
      </c>
      <c r="E3843">
        <v>1</v>
      </c>
      <c r="F3843" t="s">
        <v>1859</v>
      </c>
      <c r="G3843" t="s">
        <v>124</v>
      </c>
      <c r="H3843" t="s">
        <v>1860</v>
      </c>
      <c r="I3843" t="s">
        <v>125</v>
      </c>
      <c r="J3843" t="s">
        <v>1861</v>
      </c>
      <c r="Z3843" t="str">
        <f>IFERROR(MID(AA3843,FIND("-",H3843,1)+1,20),_xlfn.IFNA(VLOOKUP(F3843&amp;"-"&amp;AA3843,Ref_Kontak!$A:$E,4,FALSE),Ref_Kontak!$H$2))</f>
        <v>6285157766849</v>
      </c>
      <c r="AA3843" t="str">
        <f t="shared" si="600"/>
        <v>Rexy-6285157766849</v>
      </c>
      <c r="AB3843" t="str">
        <f t="shared" si="601"/>
        <v>Rexy</v>
      </c>
      <c r="AC3843" t="str">
        <f t="shared" si="602"/>
        <v>6285157766849</v>
      </c>
      <c r="AD3843" t="str">
        <f t="shared" si="603"/>
        <v>Halo+Rexy,+Visual+AI+5S+mendeteksi+Violation%3A+GUDANGEXP1-LINE+1</v>
      </c>
      <c r="AE3843" t="str">
        <f t="shared" si="604"/>
        <v>https://web.whatsapp.com/send/?phone=6285157766849&amp;text=Halo+Rexy,+Visual+AI+5S+mendeteksi+Violation%3A+GUDANGEXP1-LINE+1&amp;type=phone_number&amp;app_absent=0</v>
      </c>
      <c r="AF3843" t="b">
        <f>IF(ISNA(VLOOKUP(D3843&amp;"-"&amp;AB3843, Ref_Kontak!$A:$E, 4, FALSE)), FALSE, TRUE)</f>
        <v>1</v>
      </c>
      <c r="AG3843" t="str">
        <f>_xlfn.IFNA(VLOOKUP(Z3843,Ref_Kontak!H:H,1,FALSE),"FALSE")</f>
        <v>FALSE</v>
      </c>
      <c r="AH3843" t="str">
        <f t="shared" si="605"/>
        <v>GUDANGEXP1-LINE 1</v>
      </c>
      <c r="AI3843">
        <f>IF(I3843="violation",COUNTIF($AH$1:AH3843,AH3843),0)</f>
        <v>10</v>
      </c>
      <c r="AJ3843" t="str">
        <f t="shared" ref="AJ3843:AJ3906" si="606">I3843&amp;"-"&amp;G3843</f>
        <v>violation-GUDANGEXP1</v>
      </c>
      <c r="AK3843">
        <f>IF(I3843="violation",COUNTIF($AJ$1:AJ3843,AJ3843),FALSE)</f>
        <v>539</v>
      </c>
      <c r="AL3843">
        <f t="shared" ref="AL3843:AL3906" si="607">IF(AI3843=1,1,0)</f>
        <v>0</v>
      </c>
      <c r="AM3843">
        <f t="shared" ref="AM3843:AM3906" si="608">SUMIF($AJ$2:$AJ$5516,AJ3843,$AL$2:$AL$5516)</f>
        <v>8</v>
      </c>
      <c r="AN3843" t="str">
        <f t="shared" ref="AN3843:AN3906" si="609">"ALERT! " &amp;AM3843&amp; " Violation founded @"&amp;G3843</f>
        <v>ALERT! 8 Violation founded @GUDANGEXP1</v>
      </c>
    </row>
    <row r="3844" spans="1:40">
      <c r="A3844" t="s">
        <v>120</v>
      </c>
      <c r="B3844" t="s">
        <v>121</v>
      </c>
      <c r="C3844" t="s">
        <v>1887</v>
      </c>
      <c r="D3844" t="s">
        <v>41</v>
      </c>
      <c r="E3844">
        <v>1</v>
      </c>
      <c r="F3844" t="s">
        <v>1859</v>
      </c>
      <c r="G3844" t="s">
        <v>124</v>
      </c>
      <c r="H3844" t="s">
        <v>1860</v>
      </c>
      <c r="I3844" t="s">
        <v>125</v>
      </c>
      <c r="J3844" t="s">
        <v>1861</v>
      </c>
      <c r="Z3844" t="str">
        <f>IFERROR(MID(AA3844,FIND("-",H3844,1)+1,20),_xlfn.IFNA(VLOOKUP(F3844&amp;"-"&amp;AA3844,Ref_Kontak!$A:$E,4,FALSE),Ref_Kontak!$H$2))</f>
        <v>6285157766849</v>
      </c>
      <c r="AA3844" t="str">
        <f t="shared" si="600"/>
        <v>Rexy-6285157766849</v>
      </c>
      <c r="AB3844" t="str">
        <f t="shared" si="601"/>
        <v>Rexy</v>
      </c>
      <c r="AC3844" t="str">
        <f t="shared" si="602"/>
        <v>6285157766849</v>
      </c>
      <c r="AD3844" t="str">
        <f t="shared" si="603"/>
        <v>Halo+Rexy,+Visual+AI+5S+mendeteksi+Violation%3A+GUDANGEXP1-LINE+2</v>
      </c>
      <c r="AE3844" t="str">
        <f t="shared" si="604"/>
        <v>https://web.whatsapp.com/send/?phone=6285157766849&amp;text=Halo+Rexy,+Visual+AI+5S+mendeteksi+Violation%3A+GUDANGEXP1-LINE+2&amp;type=phone_number&amp;app_absent=0</v>
      </c>
      <c r="AF3844" t="b">
        <f>IF(ISNA(VLOOKUP(D3844&amp;"-"&amp;AB3844, Ref_Kontak!$A:$E, 4, FALSE)), FALSE, TRUE)</f>
        <v>1</v>
      </c>
      <c r="AG3844" t="str">
        <f>_xlfn.IFNA(VLOOKUP(Z3844,Ref_Kontak!H:H,1,FALSE),"FALSE")</f>
        <v>FALSE</v>
      </c>
      <c r="AH3844" t="str">
        <f t="shared" si="605"/>
        <v>GUDANGEXP1-LINE 2</v>
      </c>
      <c r="AI3844">
        <f>IF(I3844="violation",COUNTIF($AH$1:AH3844,AH3844),0)</f>
        <v>24</v>
      </c>
      <c r="AJ3844" t="str">
        <f t="shared" si="606"/>
        <v>violation-GUDANGEXP1</v>
      </c>
      <c r="AK3844">
        <f>IF(I3844="violation",COUNTIF($AJ$1:AJ3844,AJ3844),FALSE)</f>
        <v>540</v>
      </c>
      <c r="AL3844">
        <f t="shared" si="607"/>
        <v>0</v>
      </c>
      <c r="AM3844">
        <f t="shared" si="608"/>
        <v>8</v>
      </c>
      <c r="AN3844" t="str">
        <f t="shared" si="609"/>
        <v>ALERT! 8 Violation founded @GUDANGEXP1</v>
      </c>
    </row>
    <row r="3845" spans="1:40">
      <c r="A3845" t="s">
        <v>120</v>
      </c>
      <c r="B3845" t="s">
        <v>121</v>
      </c>
      <c r="C3845" t="s">
        <v>1887</v>
      </c>
      <c r="D3845" t="s">
        <v>589</v>
      </c>
      <c r="E3845">
        <v>1</v>
      </c>
      <c r="G3845" t="s">
        <v>130</v>
      </c>
      <c r="I3845" t="s">
        <v>125</v>
      </c>
      <c r="Z3845" t="str">
        <f>IFERROR(MID(AA3845,FIND("-",H3845,1)+1,20),_xlfn.IFNA(VLOOKUP(F3845&amp;"-"&amp;AA3845,Ref_Kontak!$A:$E,4,FALSE),Ref_Kontak!$H$2))</f>
        <v>628999007703</v>
      </c>
      <c r="AA3845" t="str">
        <f t="shared" si="600"/>
        <v/>
      </c>
      <c r="AB3845" t="str">
        <f t="shared" si="601"/>
        <v/>
      </c>
      <c r="AC3845" t="str">
        <f t="shared" si="602"/>
        <v>628999007703</v>
      </c>
      <c r="AD3845" t="str">
        <f t="shared" si="603"/>
        <v>Halo+,+Visual+AI+5S+mendeteksi+Violation%3A+METALDET1-LINE+13</v>
      </c>
      <c r="AE3845" t="str">
        <f t="shared" si="604"/>
        <v>https://web.whatsapp.com/send/?phone=628999007703&amp;text=Halo+,+Visual+AI+5S+mendeteksi+Violation%3A+METALDET1-LINE+13&amp;type=phone_number&amp;app_absent=0</v>
      </c>
      <c r="AF3845" t="b">
        <f>IF(ISNA(VLOOKUP(D3845&amp;"-"&amp;AB3845, Ref_Kontak!$A:$E, 4, FALSE)), FALSE, TRUE)</f>
        <v>0</v>
      </c>
      <c r="AG3845" t="str">
        <f>_xlfn.IFNA(VLOOKUP(Z3845,Ref_Kontak!H:H,1,FALSE),"FALSE")</f>
        <v>628999007703</v>
      </c>
      <c r="AH3845" t="str">
        <f t="shared" si="605"/>
        <v>METALDET1-LINE 13</v>
      </c>
      <c r="AI3845">
        <f>IF(I3845="violation",COUNTIF($AH$1:AH3845,AH3845),0)</f>
        <v>1368</v>
      </c>
      <c r="AJ3845" t="str">
        <f t="shared" si="606"/>
        <v>violation-METALDET1</v>
      </c>
      <c r="AK3845">
        <f>IF(I3845="violation",COUNTIF($AJ$1:AJ3845,AJ3845),FALSE)</f>
        <v>3303</v>
      </c>
      <c r="AL3845">
        <f t="shared" si="607"/>
        <v>0</v>
      </c>
      <c r="AM3845">
        <f t="shared" si="608"/>
        <v>3</v>
      </c>
      <c r="AN3845" t="str">
        <f t="shared" si="609"/>
        <v>ALERT! 3 Violation founded @METALDET1</v>
      </c>
    </row>
    <row r="3846" spans="1:40">
      <c r="A3846" t="s">
        <v>120</v>
      </c>
      <c r="B3846" t="s">
        <v>121</v>
      </c>
      <c r="C3846" t="s">
        <v>1887</v>
      </c>
      <c r="D3846" t="s">
        <v>129</v>
      </c>
      <c r="E3846">
        <v>1</v>
      </c>
      <c r="G3846" t="s">
        <v>130</v>
      </c>
      <c r="I3846" t="s">
        <v>125</v>
      </c>
      <c r="Z3846" t="str">
        <f>IFERROR(MID(AA3846,FIND("-",H3846,1)+1,20),_xlfn.IFNA(VLOOKUP(F3846&amp;"-"&amp;AA3846,Ref_Kontak!$A:$E,4,FALSE),Ref_Kontak!$H$2))</f>
        <v>628999007703</v>
      </c>
      <c r="AA3846" t="str">
        <f t="shared" si="600"/>
        <v/>
      </c>
      <c r="AB3846" t="str">
        <f t="shared" si="601"/>
        <v/>
      </c>
      <c r="AC3846" t="str">
        <f t="shared" si="602"/>
        <v>628999007703</v>
      </c>
      <c r="AD3846" t="str">
        <f t="shared" si="603"/>
        <v>Halo+,+Visual+AI+5S+mendeteksi+Violation%3A+METALDET1-LINE+8</v>
      </c>
      <c r="AE3846" t="str">
        <f t="shared" si="604"/>
        <v>https://web.whatsapp.com/send/?phone=628999007703&amp;text=Halo+,+Visual+AI+5S+mendeteksi+Violation%3A+METALDET1-LINE+8&amp;type=phone_number&amp;app_absent=0</v>
      </c>
      <c r="AF3846" t="b">
        <f>IF(ISNA(VLOOKUP(D3846&amp;"-"&amp;AB3846, Ref_Kontak!$A:$E, 4, FALSE)), FALSE, TRUE)</f>
        <v>0</v>
      </c>
      <c r="AG3846" t="str">
        <f>_xlfn.IFNA(VLOOKUP(Z3846,Ref_Kontak!H:H,1,FALSE),"FALSE")</f>
        <v>628999007703</v>
      </c>
      <c r="AH3846" t="str">
        <f t="shared" si="605"/>
        <v>METALDET1-LINE 8</v>
      </c>
      <c r="AI3846">
        <f>IF(I3846="violation",COUNTIF($AH$1:AH3846,AH3846),0)</f>
        <v>1538</v>
      </c>
      <c r="AJ3846" t="str">
        <f t="shared" si="606"/>
        <v>violation-METALDET1</v>
      </c>
      <c r="AK3846">
        <f>IF(I3846="violation",COUNTIF($AJ$1:AJ3846,AJ3846),FALSE)</f>
        <v>3304</v>
      </c>
      <c r="AL3846">
        <f t="shared" si="607"/>
        <v>0</v>
      </c>
      <c r="AM3846">
        <f t="shared" si="608"/>
        <v>3</v>
      </c>
      <c r="AN3846" t="str">
        <f t="shared" si="609"/>
        <v>ALERT! 3 Violation founded @METALDET1</v>
      </c>
    </row>
    <row r="3847" spans="1:40">
      <c r="A3847" t="s">
        <v>120</v>
      </c>
      <c r="B3847" t="s">
        <v>121</v>
      </c>
      <c r="C3847" t="s">
        <v>1887</v>
      </c>
      <c r="D3847" t="s">
        <v>48</v>
      </c>
      <c r="E3847">
        <v>1</v>
      </c>
      <c r="F3847" t="s">
        <v>1859</v>
      </c>
      <c r="G3847" t="s">
        <v>124</v>
      </c>
      <c r="H3847" t="s">
        <v>1860</v>
      </c>
      <c r="I3847" t="s">
        <v>125</v>
      </c>
      <c r="J3847" t="s">
        <v>1861</v>
      </c>
      <c r="Z3847" t="str">
        <f>IFERROR(MID(AA3847,FIND("-",H3847,1)+1,20),_xlfn.IFNA(VLOOKUP(F3847&amp;"-"&amp;AA3847,Ref_Kontak!$A:$E,4,FALSE),Ref_Kontak!$H$2))</f>
        <v>6285157766849</v>
      </c>
      <c r="AA3847" t="str">
        <f t="shared" si="600"/>
        <v>Rexy-6285157766849</v>
      </c>
      <c r="AB3847" t="str">
        <f t="shared" si="601"/>
        <v>Rexy</v>
      </c>
      <c r="AC3847" t="str">
        <f t="shared" si="602"/>
        <v>6285157766849</v>
      </c>
      <c r="AD3847" t="str">
        <f t="shared" si="603"/>
        <v>Halo+Rexy,+Visual+AI+5S+mendeteksi+Violation%3A+GUDANGEXP1-LINE+1</v>
      </c>
      <c r="AE3847" t="str">
        <f t="shared" si="604"/>
        <v>https://web.whatsapp.com/send/?phone=6285157766849&amp;text=Halo+Rexy,+Visual+AI+5S+mendeteksi+Violation%3A+GUDANGEXP1-LINE+1&amp;type=phone_number&amp;app_absent=0</v>
      </c>
      <c r="AF3847" t="b">
        <f>IF(ISNA(VLOOKUP(D3847&amp;"-"&amp;AB3847, Ref_Kontak!$A:$E, 4, FALSE)), FALSE, TRUE)</f>
        <v>1</v>
      </c>
      <c r="AG3847" t="str">
        <f>_xlfn.IFNA(VLOOKUP(Z3847,Ref_Kontak!H:H,1,FALSE),"FALSE")</f>
        <v>FALSE</v>
      </c>
      <c r="AH3847" t="str">
        <f t="shared" si="605"/>
        <v>GUDANGEXP1-LINE 1</v>
      </c>
      <c r="AI3847">
        <f>IF(I3847="violation",COUNTIF($AH$1:AH3847,AH3847),0)</f>
        <v>11</v>
      </c>
      <c r="AJ3847" t="str">
        <f t="shared" si="606"/>
        <v>violation-GUDANGEXP1</v>
      </c>
      <c r="AK3847">
        <f>IF(I3847="violation",COUNTIF($AJ$1:AJ3847,AJ3847),FALSE)</f>
        <v>541</v>
      </c>
      <c r="AL3847">
        <f t="shared" si="607"/>
        <v>0</v>
      </c>
      <c r="AM3847">
        <f t="shared" si="608"/>
        <v>8</v>
      </c>
      <c r="AN3847" t="str">
        <f t="shared" si="609"/>
        <v>ALERT! 8 Violation founded @GUDANGEXP1</v>
      </c>
    </row>
    <row r="3848" spans="1:40">
      <c r="A3848" t="s">
        <v>120</v>
      </c>
      <c r="B3848" t="s">
        <v>121</v>
      </c>
      <c r="C3848" t="s">
        <v>1887</v>
      </c>
      <c r="D3848" t="s">
        <v>1232</v>
      </c>
      <c r="E3848">
        <v>1</v>
      </c>
      <c r="G3848" t="s">
        <v>124</v>
      </c>
      <c r="I3848" t="s">
        <v>125</v>
      </c>
      <c r="Z3848" t="str">
        <f>IFERROR(MID(AA3848,FIND("-",H3848,1)+1,20),_xlfn.IFNA(VLOOKUP(F3848&amp;"-"&amp;AA3848,Ref_Kontak!$A:$E,4,FALSE),Ref_Kontak!$H$2))</f>
        <v>628999007703</v>
      </c>
      <c r="AA3848" t="str">
        <f t="shared" si="600"/>
        <v/>
      </c>
      <c r="AB3848" t="str">
        <f t="shared" si="601"/>
        <v/>
      </c>
      <c r="AC3848" t="str">
        <f t="shared" si="602"/>
        <v>628999007703</v>
      </c>
      <c r="AD3848" t="str">
        <f t="shared" si="603"/>
        <v>Halo+,+Visual+AI+5S+mendeteksi+Violation%3A+GUDANGEXP1-LINE+9</v>
      </c>
      <c r="AE3848" t="str">
        <f t="shared" si="604"/>
        <v>https://web.whatsapp.com/send/?phone=628999007703&amp;text=Halo+,+Visual+AI+5S+mendeteksi+Violation%3A+GUDANGEXP1-LINE+9&amp;type=phone_number&amp;app_absent=0</v>
      </c>
      <c r="AF3848" t="b">
        <f>IF(ISNA(VLOOKUP(D3848&amp;"-"&amp;AB3848, Ref_Kontak!$A:$E, 4, FALSE)), FALSE, TRUE)</f>
        <v>0</v>
      </c>
      <c r="AG3848" t="str">
        <f>_xlfn.IFNA(VLOOKUP(Z3848,Ref_Kontak!H:H,1,FALSE),"FALSE")</f>
        <v>628999007703</v>
      </c>
      <c r="AH3848" t="str">
        <f t="shared" si="605"/>
        <v>GUDANGEXP1-LINE 9</v>
      </c>
      <c r="AI3848">
        <f>IF(I3848="violation",COUNTIF($AH$1:AH3848,AH3848),0)</f>
        <v>157</v>
      </c>
      <c r="AJ3848" t="str">
        <f t="shared" si="606"/>
        <v>violation-GUDANGEXP1</v>
      </c>
      <c r="AK3848">
        <f>IF(I3848="violation",COUNTIF($AJ$1:AJ3848,AJ3848),FALSE)</f>
        <v>542</v>
      </c>
      <c r="AL3848">
        <f t="shared" si="607"/>
        <v>0</v>
      </c>
      <c r="AM3848">
        <f t="shared" si="608"/>
        <v>8</v>
      </c>
      <c r="AN3848" t="str">
        <f t="shared" si="609"/>
        <v>ALERT! 8 Violation founded @GUDANGEXP1</v>
      </c>
    </row>
    <row r="3849" spans="1:40">
      <c r="A3849" t="s">
        <v>120</v>
      </c>
      <c r="B3849" t="s">
        <v>121</v>
      </c>
      <c r="C3849" t="s">
        <v>1887</v>
      </c>
      <c r="D3849" t="s">
        <v>589</v>
      </c>
      <c r="E3849">
        <v>1</v>
      </c>
      <c r="G3849" t="s">
        <v>130</v>
      </c>
      <c r="I3849" t="s">
        <v>125</v>
      </c>
      <c r="Z3849" t="str">
        <f>IFERROR(MID(AA3849,FIND("-",H3849,1)+1,20),_xlfn.IFNA(VLOOKUP(F3849&amp;"-"&amp;AA3849,Ref_Kontak!$A:$E,4,FALSE),Ref_Kontak!$H$2))</f>
        <v>628999007703</v>
      </c>
      <c r="AA3849" t="str">
        <f t="shared" si="600"/>
        <v/>
      </c>
      <c r="AB3849" t="str">
        <f t="shared" si="601"/>
        <v/>
      </c>
      <c r="AC3849" t="str">
        <f t="shared" si="602"/>
        <v>628999007703</v>
      </c>
      <c r="AD3849" t="str">
        <f t="shared" si="603"/>
        <v>Halo+,+Visual+AI+5S+mendeteksi+Violation%3A+METALDET1-LINE+13</v>
      </c>
      <c r="AE3849" t="str">
        <f t="shared" si="604"/>
        <v>https://web.whatsapp.com/send/?phone=628999007703&amp;text=Halo+,+Visual+AI+5S+mendeteksi+Violation%3A+METALDET1-LINE+13&amp;type=phone_number&amp;app_absent=0</v>
      </c>
      <c r="AF3849" t="b">
        <f>IF(ISNA(VLOOKUP(D3849&amp;"-"&amp;AB3849, Ref_Kontak!$A:$E, 4, FALSE)), FALSE, TRUE)</f>
        <v>0</v>
      </c>
      <c r="AG3849" t="str">
        <f>_xlfn.IFNA(VLOOKUP(Z3849,Ref_Kontak!H:H,1,FALSE),"FALSE")</f>
        <v>628999007703</v>
      </c>
      <c r="AH3849" t="str">
        <f t="shared" si="605"/>
        <v>METALDET1-LINE 13</v>
      </c>
      <c r="AI3849">
        <f>IF(I3849="violation",COUNTIF($AH$1:AH3849,AH3849),0)</f>
        <v>1369</v>
      </c>
      <c r="AJ3849" t="str">
        <f t="shared" si="606"/>
        <v>violation-METALDET1</v>
      </c>
      <c r="AK3849">
        <f>IF(I3849="violation",COUNTIF($AJ$1:AJ3849,AJ3849),FALSE)</f>
        <v>3305</v>
      </c>
      <c r="AL3849">
        <f t="shared" si="607"/>
        <v>0</v>
      </c>
      <c r="AM3849">
        <f t="shared" si="608"/>
        <v>3</v>
      </c>
      <c r="AN3849" t="str">
        <f t="shared" si="609"/>
        <v>ALERT! 3 Violation founded @METALDET1</v>
      </c>
    </row>
    <row r="3850" spans="1:40">
      <c r="A3850" t="s">
        <v>120</v>
      </c>
      <c r="B3850" t="s">
        <v>121</v>
      </c>
      <c r="C3850" t="s">
        <v>1888</v>
      </c>
      <c r="D3850" t="s">
        <v>129</v>
      </c>
      <c r="E3850">
        <v>1</v>
      </c>
      <c r="G3850" t="s">
        <v>130</v>
      </c>
      <c r="I3850" t="s">
        <v>125</v>
      </c>
      <c r="Z3850" t="str">
        <f>IFERROR(MID(AA3850,FIND("-",H3850,1)+1,20),_xlfn.IFNA(VLOOKUP(F3850&amp;"-"&amp;AA3850,Ref_Kontak!$A:$E,4,FALSE),Ref_Kontak!$H$2))</f>
        <v>628999007703</v>
      </c>
      <c r="AA3850" t="str">
        <f t="shared" si="600"/>
        <v/>
      </c>
      <c r="AB3850" t="str">
        <f t="shared" si="601"/>
        <v/>
      </c>
      <c r="AC3850" t="str">
        <f t="shared" si="602"/>
        <v>628999007703</v>
      </c>
      <c r="AD3850" t="str">
        <f t="shared" si="603"/>
        <v>Halo+,+Visual+AI+5S+mendeteksi+Violation%3A+METALDET1-LINE+8</v>
      </c>
      <c r="AE3850" t="str">
        <f t="shared" si="604"/>
        <v>https://web.whatsapp.com/send/?phone=628999007703&amp;text=Halo+,+Visual+AI+5S+mendeteksi+Violation%3A+METALDET1-LINE+8&amp;type=phone_number&amp;app_absent=0</v>
      </c>
      <c r="AF3850" t="b">
        <f>IF(ISNA(VLOOKUP(D3850&amp;"-"&amp;AB3850, Ref_Kontak!$A:$E, 4, FALSE)), FALSE, TRUE)</f>
        <v>0</v>
      </c>
      <c r="AG3850" t="str">
        <f>_xlfn.IFNA(VLOOKUP(Z3850,Ref_Kontak!H:H,1,FALSE),"FALSE")</f>
        <v>628999007703</v>
      </c>
      <c r="AH3850" t="str">
        <f t="shared" si="605"/>
        <v>METALDET1-LINE 8</v>
      </c>
      <c r="AI3850">
        <f>IF(I3850="violation",COUNTIF($AH$1:AH3850,AH3850),0)</f>
        <v>1539</v>
      </c>
      <c r="AJ3850" t="str">
        <f t="shared" si="606"/>
        <v>violation-METALDET1</v>
      </c>
      <c r="AK3850">
        <f>IF(I3850="violation",COUNTIF($AJ$1:AJ3850,AJ3850),FALSE)</f>
        <v>3306</v>
      </c>
      <c r="AL3850">
        <f t="shared" si="607"/>
        <v>0</v>
      </c>
      <c r="AM3850">
        <f t="shared" si="608"/>
        <v>3</v>
      </c>
      <c r="AN3850" t="str">
        <f t="shared" si="609"/>
        <v>ALERT! 3 Violation founded @METALDET1</v>
      </c>
    </row>
    <row r="3851" spans="1:40">
      <c r="A3851" t="s">
        <v>120</v>
      </c>
      <c r="B3851" t="s">
        <v>121</v>
      </c>
      <c r="C3851" t="s">
        <v>1888</v>
      </c>
      <c r="D3851" t="s">
        <v>41</v>
      </c>
      <c r="E3851">
        <v>1</v>
      </c>
      <c r="F3851" t="s">
        <v>1859</v>
      </c>
      <c r="G3851" t="s">
        <v>124</v>
      </c>
      <c r="H3851" t="s">
        <v>1860</v>
      </c>
      <c r="I3851" t="s">
        <v>125</v>
      </c>
      <c r="J3851" t="s">
        <v>1861</v>
      </c>
      <c r="Z3851" t="str">
        <f>IFERROR(MID(AA3851,FIND("-",H3851,1)+1,20),_xlfn.IFNA(VLOOKUP(F3851&amp;"-"&amp;AA3851,Ref_Kontak!$A:$E,4,FALSE),Ref_Kontak!$H$2))</f>
        <v>6285157766849</v>
      </c>
      <c r="AA3851" t="str">
        <f t="shared" si="600"/>
        <v>Rexy-6285157766849</v>
      </c>
      <c r="AB3851" t="str">
        <f t="shared" si="601"/>
        <v>Rexy</v>
      </c>
      <c r="AC3851" t="str">
        <f t="shared" si="602"/>
        <v>6285157766849</v>
      </c>
      <c r="AD3851" t="str">
        <f t="shared" si="603"/>
        <v>Halo+Rexy,+Visual+AI+5S+mendeteksi+Violation%3A+GUDANGEXP1-LINE+2</v>
      </c>
      <c r="AE3851" t="str">
        <f t="shared" si="604"/>
        <v>https://web.whatsapp.com/send/?phone=6285157766849&amp;text=Halo+Rexy,+Visual+AI+5S+mendeteksi+Violation%3A+GUDANGEXP1-LINE+2&amp;type=phone_number&amp;app_absent=0</v>
      </c>
      <c r="AF3851" t="b">
        <f>IF(ISNA(VLOOKUP(D3851&amp;"-"&amp;AB3851, Ref_Kontak!$A:$E, 4, FALSE)), FALSE, TRUE)</f>
        <v>1</v>
      </c>
      <c r="AG3851" t="str">
        <f>_xlfn.IFNA(VLOOKUP(Z3851,Ref_Kontak!H:H,1,FALSE),"FALSE")</f>
        <v>FALSE</v>
      </c>
      <c r="AH3851" t="str">
        <f t="shared" si="605"/>
        <v>GUDANGEXP1-LINE 2</v>
      </c>
      <c r="AI3851">
        <f>IF(I3851="violation",COUNTIF($AH$1:AH3851,AH3851),0)</f>
        <v>25</v>
      </c>
      <c r="AJ3851" t="str">
        <f t="shared" si="606"/>
        <v>violation-GUDANGEXP1</v>
      </c>
      <c r="AK3851">
        <f>IF(I3851="violation",COUNTIF($AJ$1:AJ3851,AJ3851),FALSE)</f>
        <v>543</v>
      </c>
      <c r="AL3851">
        <f t="shared" si="607"/>
        <v>0</v>
      </c>
      <c r="AM3851">
        <f t="shared" si="608"/>
        <v>8</v>
      </c>
      <c r="AN3851" t="str">
        <f t="shared" si="609"/>
        <v>ALERT! 8 Violation founded @GUDANGEXP1</v>
      </c>
    </row>
    <row r="3852" spans="1:40">
      <c r="A3852" t="s">
        <v>120</v>
      </c>
      <c r="B3852" t="s">
        <v>121</v>
      </c>
      <c r="C3852" t="s">
        <v>1888</v>
      </c>
      <c r="D3852" t="s">
        <v>1232</v>
      </c>
      <c r="E3852">
        <v>1</v>
      </c>
      <c r="G3852" t="s">
        <v>124</v>
      </c>
      <c r="I3852" t="s">
        <v>125</v>
      </c>
      <c r="Z3852" t="str">
        <f>IFERROR(MID(AA3852,FIND("-",H3852,1)+1,20),_xlfn.IFNA(VLOOKUP(F3852&amp;"-"&amp;AA3852,Ref_Kontak!$A:$E,4,FALSE),Ref_Kontak!$H$2))</f>
        <v>628999007703</v>
      </c>
      <c r="AA3852" t="str">
        <f t="shared" si="600"/>
        <v/>
      </c>
      <c r="AB3852" t="str">
        <f t="shared" si="601"/>
        <v/>
      </c>
      <c r="AC3852" t="str">
        <f t="shared" si="602"/>
        <v>628999007703</v>
      </c>
      <c r="AD3852" t="str">
        <f t="shared" si="603"/>
        <v>Halo+,+Visual+AI+5S+mendeteksi+Violation%3A+GUDANGEXP1-LINE+9</v>
      </c>
      <c r="AE3852" t="str">
        <f t="shared" si="604"/>
        <v>https://web.whatsapp.com/send/?phone=628999007703&amp;text=Halo+,+Visual+AI+5S+mendeteksi+Violation%3A+GUDANGEXP1-LINE+9&amp;type=phone_number&amp;app_absent=0</v>
      </c>
      <c r="AF3852" t="b">
        <f>IF(ISNA(VLOOKUP(D3852&amp;"-"&amp;AB3852, Ref_Kontak!$A:$E, 4, FALSE)), FALSE, TRUE)</f>
        <v>0</v>
      </c>
      <c r="AG3852" t="str">
        <f>_xlfn.IFNA(VLOOKUP(Z3852,Ref_Kontak!H:H,1,FALSE),"FALSE")</f>
        <v>628999007703</v>
      </c>
      <c r="AH3852" t="str">
        <f t="shared" si="605"/>
        <v>GUDANGEXP1-LINE 9</v>
      </c>
      <c r="AI3852">
        <f>IF(I3852="violation",COUNTIF($AH$1:AH3852,AH3852),0)</f>
        <v>158</v>
      </c>
      <c r="AJ3852" t="str">
        <f t="shared" si="606"/>
        <v>violation-GUDANGEXP1</v>
      </c>
      <c r="AK3852">
        <f>IF(I3852="violation",COUNTIF($AJ$1:AJ3852,AJ3852),FALSE)</f>
        <v>544</v>
      </c>
      <c r="AL3852">
        <f t="shared" si="607"/>
        <v>0</v>
      </c>
      <c r="AM3852">
        <f t="shared" si="608"/>
        <v>8</v>
      </c>
      <c r="AN3852" t="str">
        <f t="shared" si="609"/>
        <v>ALERT! 8 Violation founded @GUDANGEXP1</v>
      </c>
    </row>
    <row r="3853" spans="1:40">
      <c r="A3853" t="s">
        <v>120</v>
      </c>
      <c r="B3853" t="s">
        <v>121</v>
      </c>
      <c r="C3853" t="s">
        <v>1888</v>
      </c>
      <c r="D3853" t="s">
        <v>48</v>
      </c>
      <c r="E3853">
        <v>1</v>
      </c>
      <c r="F3853" t="s">
        <v>1859</v>
      </c>
      <c r="G3853" t="s">
        <v>124</v>
      </c>
      <c r="H3853" t="s">
        <v>1860</v>
      </c>
      <c r="I3853" t="s">
        <v>125</v>
      </c>
      <c r="J3853" t="s">
        <v>1861</v>
      </c>
      <c r="Z3853" t="str">
        <f>IFERROR(MID(AA3853,FIND("-",H3853,1)+1,20),_xlfn.IFNA(VLOOKUP(F3853&amp;"-"&amp;AA3853,Ref_Kontak!$A:$E,4,FALSE),Ref_Kontak!$H$2))</f>
        <v>6285157766849</v>
      </c>
      <c r="AA3853" t="str">
        <f t="shared" si="600"/>
        <v>Rexy-6285157766849</v>
      </c>
      <c r="AB3853" t="str">
        <f t="shared" si="601"/>
        <v>Rexy</v>
      </c>
      <c r="AC3853" t="str">
        <f t="shared" si="602"/>
        <v>6285157766849</v>
      </c>
      <c r="AD3853" t="str">
        <f t="shared" si="603"/>
        <v>Halo+Rexy,+Visual+AI+5S+mendeteksi+Violation%3A+GUDANGEXP1-LINE+1</v>
      </c>
      <c r="AE3853" t="str">
        <f t="shared" si="604"/>
        <v>https://web.whatsapp.com/send/?phone=6285157766849&amp;text=Halo+Rexy,+Visual+AI+5S+mendeteksi+Violation%3A+GUDANGEXP1-LINE+1&amp;type=phone_number&amp;app_absent=0</v>
      </c>
      <c r="AF3853" t="b">
        <f>IF(ISNA(VLOOKUP(D3853&amp;"-"&amp;AB3853, Ref_Kontak!$A:$E, 4, FALSE)), FALSE, TRUE)</f>
        <v>1</v>
      </c>
      <c r="AG3853" t="str">
        <f>_xlfn.IFNA(VLOOKUP(Z3853,Ref_Kontak!H:H,1,FALSE),"FALSE")</f>
        <v>FALSE</v>
      </c>
      <c r="AH3853" t="str">
        <f t="shared" si="605"/>
        <v>GUDANGEXP1-LINE 1</v>
      </c>
      <c r="AI3853">
        <f>IF(I3853="violation",COUNTIF($AH$1:AH3853,AH3853),0)</f>
        <v>12</v>
      </c>
      <c r="AJ3853" t="str">
        <f t="shared" si="606"/>
        <v>violation-GUDANGEXP1</v>
      </c>
      <c r="AK3853">
        <f>IF(I3853="violation",COUNTIF($AJ$1:AJ3853,AJ3853),FALSE)</f>
        <v>545</v>
      </c>
      <c r="AL3853">
        <f t="shared" si="607"/>
        <v>0</v>
      </c>
      <c r="AM3853">
        <f t="shared" si="608"/>
        <v>8</v>
      </c>
      <c r="AN3853" t="str">
        <f t="shared" si="609"/>
        <v>ALERT! 8 Violation founded @GUDANGEXP1</v>
      </c>
    </row>
    <row r="3854" spans="1:40">
      <c r="A3854" t="s">
        <v>120</v>
      </c>
      <c r="B3854" t="s">
        <v>121</v>
      </c>
      <c r="C3854" t="s">
        <v>1889</v>
      </c>
      <c r="D3854" t="s">
        <v>41</v>
      </c>
      <c r="E3854">
        <v>1</v>
      </c>
      <c r="F3854" t="s">
        <v>1859</v>
      </c>
      <c r="G3854" t="s">
        <v>124</v>
      </c>
      <c r="H3854" t="s">
        <v>1860</v>
      </c>
      <c r="I3854" t="s">
        <v>125</v>
      </c>
      <c r="J3854" t="s">
        <v>1861</v>
      </c>
      <c r="Z3854" t="str">
        <f>IFERROR(MID(AA3854,FIND("-",H3854,1)+1,20),_xlfn.IFNA(VLOOKUP(F3854&amp;"-"&amp;AA3854,Ref_Kontak!$A:$E,4,FALSE),Ref_Kontak!$H$2))</f>
        <v>6285157766849</v>
      </c>
      <c r="AA3854" t="str">
        <f t="shared" si="600"/>
        <v>Rexy-6285157766849</v>
      </c>
      <c r="AB3854" t="str">
        <f t="shared" si="601"/>
        <v>Rexy</v>
      </c>
      <c r="AC3854" t="str">
        <f t="shared" si="602"/>
        <v>6285157766849</v>
      </c>
      <c r="AD3854" t="str">
        <f t="shared" si="603"/>
        <v>Halo+Rexy,+Visual+AI+5S+mendeteksi+Violation%3A+GUDANGEXP1-LINE+2</v>
      </c>
      <c r="AE3854" t="str">
        <f t="shared" si="604"/>
        <v>https://web.whatsapp.com/send/?phone=6285157766849&amp;text=Halo+Rexy,+Visual+AI+5S+mendeteksi+Violation%3A+GUDANGEXP1-LINE+2&amp;type=phone_number&amp;app_absent=0</v>
      </c>
      <c r="AF3854" t="b">
        <f>IF(ISNA(VLOOKUP(D3854&amp;"-"&amp;AB3854, Ref_Kontak!$A:$E, 4, FALSE)), FALSE, TRUE)</f>
        <v>1</v>
      </c>
      <c r="AG3854" t="str">
        <f>_xlfn.IFNA(VLOOKUP(Z3854,Ref_Kontak!H:H,1,FALSE),"FALSE")</f>
        <v>FALSE</v>
      </c>
      <c r="AH3854" t="str">
        <f t="shared" si="605"/>
        <v>GUDANGEXP1-LINE 2</v>
      </c>
      <c r="AI3854">
        <f>IF(I3854="violation",COUNTIF($AH$1:AH3854,AH3854),0)</f>
        <v>26</v>
      </c>
      <c r="AJ3854" t="str">
        <f t="shared" si="606"/>
        <v>violation-GUDANGEXP1</v>
      </c>
      <c r="AK3854">
        <f>IF(I3854="violation",COUNTIF($AJ$1:AJ3854,AJ3854),FALSE)</f>
        <v>546</v>
      </c>
      <c r="AL3854">
        <f t="shared" si="607"/>
        <v>0</v>
      </c>
      <c r="AM3854">
        <f t="shared" si="608"/>
        <v>8</v>
      </c>
      <c r="AN3854" t="str">
        <f t="shared" si="609"/>
        <v>ALERT! 8 Violation founded @GUDANGEXP1</v>
      </c>
    </row>
    <row r="3855" spans="1:40">
      <c r="A3855" t="s">
        <v>120</v>
      </c>
      <c r="B3855" t="s">
        <v>121</v>
      </c>
      <c r="C3855" t="s">
        <v>1889</v>
      </c>
      <c r="D3855" t="s">
        <v>48</v>
      </c>
      <c r="E3855">
        <v>1</v>
      </c>
      <c r="F3855" t="s">
        <v>1859</v>
      </c>
      <c r="G3855" t="s">
        <v>124</v>
      </c>
      <c r="H3855" t="s">
        <v>1860</v>
      </c>
      <c r="I3855" t="s">
        <v>125</v>
      </c>
      <c r="J3855" t="s">
        <v>1861</v>
      </c>
      <c r="Z3855" t="str">
        <f>IFERROR(MID(AA3855,FIND("-",H3855,1)+1,20),_xlfn.IFNA(VLOOKUP(F3855&amp;"-"&amp;AA3855,Ref_Kontak!$A:$E,4,FALSE),Ref_Kontak!$H$2))</f>
        <v>6285157766849</v>
      </c>
      <c r="AA3855" t="str">
        <f t="shared" si="600"/>
        <v>Rexy-6285157766849</v>
      </c>
      <c r="AB3855" t="str">
        <f t="shared" si="601"/>
        <v>Rexy</v>
      </c>
      <c r="AC3855" t="str">
        <f t="shared" si="602"/>
        <v>6285157766849</v>
      </c>
      <c r="AD3855" t="str">
        <f t="shared" si="603"/>
        <v>Halo+Rexy,+Visual+AI+5S+mendeteksi+Violation%3A+GUDANGEXP1-LINE+1</v>
      </c>
      <c r="AE3855" t="str">
        <f t="shared" si="604"/>
        <v>https://web.whatsapp.com/send/?phone=6285157766849&amp;text=Halo+Rexy,+Visual+AI+5S+mendeteksi+Violation%3A+GUDANGEXP1-LINE+1&amp;type=phone_number&amp;app_absent=0</v>
      </c>
      <c r="AF3855" t="b">
        <f>IF(ISNA(VLOOKUP(D3855&amp;"-"&amp;AB3855, Ref_Kontak!$A:$E, 4, FALSE)), FALSE, TRUE)</f>
        <v>1</v>
      </c>
      <c r="AG3855" t="str">
        <f>_xlfn.IFNA(VLOOKUP(Z3855,Ref_Kontak!H:H,1,FALSE),"FALSE")</f>
        <v>FALSE</v>
      </c>
      <c r="AH3855" t="str">
        <f t="shared" si="605"/>
        <v>GUDANGEXP1-LINE 1</v>
      </c>
      <c r="AI3855">
        <f>IF(I3855="violation",COUNTIF($AH$1:AH3855,AH3855),0)</f>
        <v>13</v>
      </c>
      <c r="AJ3855" t="str">
        <f t="shared" si="606"/>
        <v>violation-GUDANGEXP1</v>
      </c>
      <c r="AK3855">
        <f>IF(I3855="violation",COUNTIF($AJ$1:AJ3855,AJ3855),FALSE)</f>
        <v>547</v>
      </c>
      <c r="AL3855">
        <f t="shared" si="607"/>
        <v>0</v>
      </c>
      <c r="AM3855">
        <f t="shared" si="608"/>
        <v>8</v>
      </c>
      <c r="AN3855" t="str">
        <f t="shared" si="609"/>
        <v>ALERT! 8 Violation founded @GUDANGEXP1</v>
      </c>
    </row>
    <row r="3856" spans="1:40">
      <c r="A3856" t="s">
        <v>120</v>
      </c>
      <c r="B3856" t="s">
        <v>121</v>
      </c>
      <c r="C3856" t="s">
        <v>1889</v>
      </c>
      <c r="D3856" t="s">
        <v>1232</v>
      </c>
      <c r="E3856">
        <v>1</v>
      </c>
      <c r="G3856" t="s">
        <v>124</v>
      </c>
      <c r="I3856" t="s">
        <v>125</v>
      </c>
      <c r="Z3856" t="str">
        <f>IFERROR(MID(AA3856,FIND("-",H3856,1)+1,20),_xlfn.IFNA(VLOOKUP(F3856&amp;"-"&amp;AA3856,Ref_Kontak!$A:$E,4,FALSE),Ref_Kontak!$H$2))</f>
        <v>628999007703</v>
      </c>
      <c r="AA3856" t="str">
        <f t="shared" si="600"/>
        <v/>
      </c>
      <c r="AB3856" t="str">
        <f t="shared" si="601"/>
        <v/>
      </c>
      <c r="AC3856" t="str">
        <f t="shared" si="602"/>
        <v>628999007703</v>
      </c>
      <c r="AD3856" t="str">
        <f t="shared" si="603"/>
        <v>Halo+,+Visual+AI+5S+mendeteksi+Violation%3A+GUDANGEXP1-LINE+9</v>
      </c>
      <c r="AE3856" t="str">
        <f t="shared" si="604"/>
        <v>https://web.whatsapp.com/send/?phone=628999007703&amp;text=Halo+,+Visual+AI+5S+mendeteksi+Violation%3A+GUDANGEXP1-LINE+9&amp;type=phone_number&amp;app_absent=0</v>
      </c>
      <c r="AF3856" t="b">
        <f>IF(ISNA(VLOOKUP(D3856&amp;"-"&amp;AB3856, Ref_Kontak!$A:$E, 4, FALSE)), FALSE, TRUE)</f>
        <v>0</v>
      </c>
      <c r="AG3856" t="str">
        <f>_xlfn.IFNA(VLOOKUP(Z3856,Ref_Kontak!H:H,1,FALSE),"FALSE")</f>
        <v>628999007703</v>
      </c>
      <c r="AH3856" t="str">
        <f t="shared" si="605"/>
        <v>GUDANGEXP1-LINE 9</v>
      </c>
      <c r="AI3856">
        <f>IF(I3856="violation",COUNTIF($AH$1:AH3856,AH3856),0)</f>
        <v>159</v>
      </c>
      <c r="AJ3856" t="str">
        <f t="shared" si="606"/>
        <v>violation-GUDANGEXP1</v>
      </c>
      <c r="AK3856">
        <f>IF(I3856="violation",COUNTIF($AJ$1:AJ3856,AJ3856),FALSE)</f>
        <v>548</v>
      </c>
      <c r="AL3856">
        <f t="shared" si="607"/>
        <v>0</v>
      </c>
      <c r="AM3856">
        <f t="shared" si="608"/>
        <v>8</v>
      </c>
      <c r="AN3856" t="str">
        <f t="shared" si="609"/>
        <v>ALERT! 8 Violation founded @GUDANGEXP1</v>
      </c>
    </row>
    <row r="3857" spans="1:40">
      <c r="A3857" t="s">
        <v>120</v>
      </c>
      <c r="B3857" t="s">
        <v>121</v>
      </c>
      <c r="C3857" t="s">
        <v>1889</v>
      </c>
      <c r="D3857" t="s">
        <v>589</v>
      </c>
      <c r="E3857">
        <v>1</v>
      </c>
      <c r="G3857" t="s">
        <v>130</v>
      </c>
      <c r="I3857" t="s">
        <v>125</v>
      </c>
      <c r="Z3857" t="str">
        <f>IFERROR(MID(AA3857,FIND("-",H3857,1)+1,20),_xlfn.IFNA(VLOOKUP(F3857&amp;"-"&amp;AA3857,Ref_Kontak!$A:$E,4,FALSE),Ref_Kontak!$H$2))</f>
        <v>628999007703</v>
      </c>
      <c r="AA3857" t="str">
        <f t="shared" si="600"/>
        <v/>
      </c>
      <c r="AB3857" t="str">
        <f t="shared" si="601"/>
        <v/>
      </c>
      <c r="AC3857" t="str">
        <f t="shared" si="602"/>
        <v>628999007703</v>
      </c>
      <c r="AD3857" t="str">
        <f t="shared" si="603"/>
        <v>Halo+,+Visual+AI+5S+mendeteksi+Violation%3A+METALDET1-LINE+13</v>
      </c>
      <c r="AE3857" t="str">
        <f t="shared" si="604"/>
        <v>https://web.whatsapp.com/send/?phone=628999007703&amp;text=Halo+,+Visual+AI+5S+mendeteksi+Violation%3A+METALDET1-LINE+13&amp;type=phone_number&amp;app_absent=0</v>
      </c>
      <c r="AF3857" t="b">
        <f>IF(ISNA(VLOOKUP(D3857&amp;"-"&amp;AB3857, Ref_Kontak!$A:$E, 4, FALSE)), FALSE, TRUE)</f>
        <v>0</v>
      </c>
      <c r="AG3857" t="str">
        <f>_xlfn.IFNA(VLOOKUP(Z3857,Ref_Kontak!H:H,1,FALSE),"FALSE")</f>
        <v>628999007703</v>
      </c>
      <c r="AH3857" t="str">
        <f t="shared" si="605"/>
        <v>METALDET1-LINE 13</v>
      </c>
      <c r="AI3857">
        <f>IF(I3857="violation",COUNTIF($AH$1:AH3857,AH3857),0)</f>
        <v>1370</v>
      </c>
      <c r="AJ3857" t="str">
        <f t="shared" si="606"/>
        <v>violation-METALDET1</v>
      </c>
      <c r="AK3857">
        <f>IF(I3857="violation",COUNTIF($AJ$1:AJ3857,AJ3857),FALSE)</f>
        <v>3307</v>
      </c>
      <c r="AL3857">
        <f t="shared" si="607"/>
        <v>0</v>
      </c>
      <c r="AM3857">
        <f t="shared" si="608"/>
        <v>3</v>
      </c>
      <c r="AN3857" t="str">
        <f t="shared" si="609"/>
        <v>ALERT! 3 Violation founded @METALDET1</v>
      </c>
    </row>
    <row r="3858" spans="1:40">
      <c r="A3858" t="s">
        <v>120</v>
      </c>
      <c r="B3858" t="s">
        <v>121</v>
      </c>
      <c r="C3858" t="s">
        <v>1889</v>
      </c>
      <c r="D3858" t="s">
        <v>129</v>
      </c>
      <c r="E3858">
        <v>1</v>
      </c>
      <c r="G3858" t="s">
        <v>130</v>
      </c>
      <c r="I3858" t="s">
        <v>125</v>
      </c>
      <c r="Z3858" t="str">
        <f>IFERROR(MID(AA3858,FIND("-",H3858,1)+1,20),_xlfn.IFNA(VLOOKUP(F3858&amp;"-"&amp;AA3858,Ref_Kontak!$A:$E,4,FALSE),Ref_Kontak!$H$2))</f>
        <v>628999007703</v>
      </c>
      <c r="AA3858" t="str">
        <f t="shared" si="600"/>
        <v/>
      </c>
      <c r="AB3858" t="str">
        <f t="shared" si="601"/>
        <v/>
      </c>
      <c r="AC3858" t="str">
        <f t="shared" si="602"/>
        <v>628999007703</v>
      </c>
      <c r="AD3858" t="str">
        <f t="shared" si="603"/>
        <v>Halo+,+Visual+AI+5S+mendeteksi+Violation%3A+METALDET1-LINE+8</v>
      </c>
      <c r="AE3858" t="str">
        <f t="shared" si="604"/>
        <v>https://web.whatsapp.com/send/?phone=628999007703&amp;text=Halo+,+Visual+AI+5S+mendeteksi+Violation%3A+METALDET1-LINE+8&amp;type=phone_number&amp;app_absent=0</v>
      </c>
      <c r="AF3858" t="b">
        <f>IF(ISNA(VLOOKUP(D3858&amp;"-"&amp;AB3858, Ref_Kontak!$A:$E, 4, FALSE)), FALSE, TRUE)</f>
        <v>0</v>
      </c>
      <c r="AG3858" t="str">
        <f>_xlfn.IFNA(VLOOKUP(Z3858,Ref_Kontak!H:H,1,FALSE),"FALSE")</f>
        <v>628999007703</v>
      </c>
      <c r="AH3858" t="str">
        <f t="shared" si="605"/>
        <v>METALDET1-LINE 8</v>
      </c>
      <c r="AI3858">
        <f>IF(I3858="violation",COUNTIF($AH$1:AH3858,AH3858),0)</f>
        <v>1540</v>
      </c>
      <c r="AJ3858" t="str">
        <f t="shared" si="606"/>
        <v>violation-METALDET1</v>
      </c>
      <c r="AK3858">
        <f>IF(I3858="violation",COUNTIF($AJ$1:AJ3858,AJ3858),FALSE)</f>
        <v>3308</v>
      </c>
      <c r="AL3858">
        <f t="shared" si="607"/>
        <v>0</v>
      </c>
      <c r="AM3858">
        <f t="shared" si="608"/>
        <v>3</v>
      </c>
      <c r="AN3858" t="str">
        <f t="shared" si="609"/>
        <v>ALERT! 3 Violation founded @METALDET1</v>
      </c>
    </row>
    <row r="3859" spans="1:40">
      <c r="A3859" t="s">
        <v>120</v>
      </c>
      <c r="B3859" t="s">
        <v>121</v>
      </c>
      <c r="C3859" t="s">
        <v>1889</v>
      </c>
      <c r="D3859" t="s">
        <v>589</v>
      </c>
      <c r="E3859">
        <v>1</v>
      </c>
      <c r="G3859" t="s">
        <v>130</v>
      </c>
      <c r="I3859" t="s">
        <v>125</v>
      </c>
      <c r="Z3859" t="str">
        <f>IFERROR(MID(AA3859,FIND("-",H3859,1)+1,20),_xlfn.IFNA(VLOOKUP(F3859&amp;"-"&amp;AA3859,Ref_Kontak!$A:$E,4,FALSE),Ref_Kontak!$H$2))</f>
        <v>628999007703</v>
      </c>
      <c r="AA3859" t="str">
        <f t="shared" si="600"/>
        <v/>
      </c>
      <c r="AB3859" t="str">
        <f t="shared" si="601"/>
        <v/>
      </c>
      <c r="AC3859" t="str">
        <f t="shared" si="602"/>
        <v>628999007703</v>
      </c>
      <c r="AD3859" t="str">
        <f t="shared" si="603"/>
        <v>Halo+,+Visual+AI+5S+mendeteksi+Violation%3A+METALDET1-LINE+13</v>
      </c>
      <c r="AE3859" t="str">
        <f t="shared" si="604"/>
        <v>https://web.whatsapp.com/send/?phone=628999007703&amp;text=Halo+,+Visual+AI+5S+mendeteksi+Violation%3A+METALDET1-LINE+13&amp;type=phone_number&amp;app_absent=0</v>
      </c>
      <c r="AF3859" t="b">
        <f>IF(ISNA(VLOOKUP(D3859&amp;"-"&amp;AB3859, Ref_Kontak!$A:$E, 4, FALSE)), FALSE, TRUE)</f>
        <v>0</v>
      </c>
      <c r="AG3859" t="str">
        <f>_xlfn.IFNA(VLOOKUP(Z3859,Ref_Kontak!H:H,1,FALSE),"FALSE")</f>
        <v>628999007703</v>
      </c>
      <c r="AH3859" t="str">
        <f t="shared" si="605"/>
        <v>METALDET1-LINE 13</v>
      </c>
      <c r="AI3859">
        <f>IF(I3859="violation",COUNTIF($AH$1:AH3859,AH3859),0)</f>
        <v>1371</v>
      </c>
      <c r="AJ3859" t="str">
        <f t="shared" si="606"/>
        <v>violation-METALDET1</v>
      </c>
      <c r="AK3859">
        <f>IF(I3859="violation",COUNTIF($AJ$1:AJ3859,AJ3859),FALSE)</f>
        <v>3309</v>
      </c>
      <c r="AL3859">
        <f t="shared" si="607"/>
        <v>0</v>
      </c>
      <c r="AM3859">
        <f t="shared" si="608"/>
        <v>3</v>
      </c>
      <c r="AN3859" t="str">
        <f t="shared" si="609"/>
        <v>ALERT! 3 Violation founded @METALDET1</v>
      </c>
    </row>
    <row r="3860" spans="1:40">
      <c r="A3860" t="s">
        <v>120</v>
      </c>
      <c r="B3860" t="s">
        <v>121</v>
      </c>
      <c r="C3860" t="s">
        <v>1890</v>
      </c>
      <c r="D3860" t="s">
        <v>129</v>
      </c>
      <c r="E3860">
        <v>1</v>
      </c>
      <c r="G3860" t="s">
        <v>130</v>
      </c>
      <c r="I3860" t="s">
        <v>125</v>
      </c>
      <c r="Z3860" t="str">
        <f>IFERROR(MID(AA3860,FIND("-",H3860,1)+1,20),_xlfn.IFNA(VLOOKUP(F3860&amp;"-"&amp;AA3860,Ref_Kontak!$A:$E,4,FALSE),Ref_Kontak!$H$2))</f>
        <v>628999007703</v>
      </c>
      <c r="AA3860" t="str">
        <f t="shared" si="600"/>
        <v/>
      </c>
      <c r="AB3860" t="str">
        <f t="shared" si="601"/>
        <v/>
      </c>
      <c r="AC3860" t="str">
        <f t="shared" si="602"/>
        <v>628999007703</v>
      </c>
      <c r="AD3860" t="str">
        <f t="shared" si="603"/>
        <v>Halo+,+Visual+AI+5S+mendeteksi+Violation%3A+METALDET1-LINE+8</v>
      </c>
      <c r="AE3860" t="str">
        <f t="shared" si="604"/>
        <v>https://web.whatsapp.com/send/?phone=628999007703&amp;text=Halo+,+Visual+AI+5S+mendeteksi+Violation%3A+METALDET1-LINE+8&amp;type=phone_number&amp;app_absent=0</v>
      </c>
      <c r="AF3860" t="b">
        <f>IF(ISNA(VLOOKUP(D3860&amp;"-"&amp;AB3860, Ref_Kontak!$A:$E, 4, FALSE)), FALSE, TRUE)</f>
        <v>0</v>
      </c>
      <c r="AG3860" t="str">
        <f>_xlfn.IFNA(VLOOKUP(Z3860,Ref_Kontak!H:H,1,FALSE),"FALSE")</f>
        <v>628999007703</v>
      </c>
      <c r="AH3860" t="str">
        <f t="shared" si="605"/>
        <v>METALDET1-LINE 8</v>
      </c>
      <c r="AI3860">
        <f>IF(I3860="violation",COUNTIF($AH$1:AH3860,AH3860),0)</f>
        <v>1541</v>
      </c>
      <c r="AJ3860" t="str">
        <f t="shared" si="606"/>
        <v>violation-METALDET1</v>
      </c>
      <c r="AK3860">
        <f>IF(I3860="violation",COUNTIF($AJ$1:AJ3860,AJ3860),FALSE)</f>
        <v>3310</v>
      </c>
      <c r="AL3860">
        <f t="shared" si="607"/>
        <v>0</v>
      </c>
      <c r="AM3860">
        <f t="shared" si="608"/>
        <v>3</v>
      </c>
      <c r="AN3860" t="str">
        <f t="shared" si="609"/>
        <v>ALERT! 3 Violation founded @METALDET1</v>
      </c>
    </row>
    <row r="3861" spans="1:40">
      <c r="A3861" t="s">
        <v>120</v>
      </c>
      <c r="B3861" t="s">
        <v>121</v>
      </c>
      <c r="C3861" t="s">
        <v>1890</v>
      </c>
      <c r="D3861" t="s">
        <v>41</v>
      </c>
      <c r="E3861">
        <v>1</v>
      </c>
      <c r="F3861" t="s">
        <v>1859</v>
      </c>
      <c r="G3861" t="s">
        <v>124</v>
      </c>
      <c r="H3861" t="s">
        <v>1860</v>
      </c>
      <c r="I3861" t="s">
        <v>125</v>
      </c>
      <c r="J3861" t="s">
        <v>1861</v>
      </c>
      <c r="Z3861" t="str">
        <f>IFERROR(MID(AA3861,FIND("-",H3861,1)+1,20),_xlfn.IFNA(VLOOKUP(F3861&amp;"-"&amp;AA3861,Ref_Kontak!$A:$E,4,FALSE),Ref_Kontak!$H$2))</f>
        <v>6285157766849</v>
      </c>
      <c r="AA3861" t="str">
        <f t="shared" si="600"/>
        <v>Rexy-6285157766849</v>
      </c>
      <c r="AB3861" t="str">
        <f t="shared" si="601"/>
        <v>Rexy</v>
      </c>
      <c r="AC3861" t="str">
        <f t="shared" si="602"/>
        <v>6285157766849</v>
      </c>
      <c r="AD3861" t="str">
        <f t="shared" si="603"/>
        <v>Halo+Rexy,+Visual+AI+5S+mendeteksi+Violation%3A+GUDANGEXP1-LINE+2</v>
      </c>
      <c r="AE3861" t="str">
        <f t="shared" si="604"/>
        <v>https://web.whatsapp.com/send/?phone=6285157766849&amp;text=Halo+Rexy,+Visual+AI+5S+mendeteksi+Violation%3A+GUDANGEXP1-LINE+2&amp;type=phone_number&amp;app_absent=0</v>
      </c>
      <c r="AF3861" t="b">
        <f>IF(ISNA(VLOOKUP(D3861&amp;"-"&amp;AB3861, Ref_Kontak!$A:$E, 4, FALSE)), FALSE, TRUE)</f>
        <v>1</v>
      </c>
      <c r="AG3861" t="str">
        <f>_xlfn.IFNA(VLOOKUP(Z3861,Ref_Kontak!H:H,1,FALSE),"FALSE")</f>
        <v>FALSE</v>
      </c>
      <c r="AH3861" t="str">
        <f t="shared" si="605"/>
        <v>GUDANGEXP1-LINE 2</v>
      </c>
      <c r="AI3861">
        <f>IF(I3861="violation",COUNTIF($AH$1:AH3861,AH3861),0)</f>
        <v>27</v>
      </c>
      <c r="AJ3861" t="str">
        <f t="shared" si="606"/>
        <v>violation-GUDANGEXP1</v>
      </c>
      <c r="AK3861">
        <f>IF(I3861="violation",COUNTIF($AJ$1:AJ3861,AJ3861),FALSE)</f>
        <v>549</v>
      </c>
      <c r="AL3861">
        <f t="shared" si="607"/>
        <v>0</v>
      </c>
      <c r="AM3861">
        <f t="shared" si="608"/>
        <v>8</v>
      </c>
      <c r="AN3861" t="str">
        <f t="shared" si="609"/>
        <v>ALERT! 8 Violation founded @GUDANGEXP1</v>
      </c>
    </row>
    <row r="3862" spans="1:40">
      <c r="A3862" t="s">
        <v>120</v>
      </c>
      <c r="B3862" t="s">
        <v>121</v>
      </c>
      <c r="C3862" t="s">
        <v>1890</v>
      </c>
      <c r="D3862" t="s">
        <v>1232</v>
      </c>
      <c r="E3862">
        <v>1</v>
      </c>
      <c r="G3862" t="s">
        <v>124</v>
      </c>
      <c r="I3862" t="s">
        <v>125</v>
      </c>
      <c r="Z3862" t="str">
        <f>IFERROR(MID(AA3862,FIND("-",H3862,1)+1,20),_xlfn.IFNA(VLOOKUP(F3862&amp;"-"&amp;AA3862,Ref_Kontak!$A:$E,4,FALSE),Ref_Kontak!$H$2))</f>
        <v>628999007703</v>
      </c>
      <c r="AA3862" t="str">
        <f t="shared" si="600"/>
        <v/>
      </c>
      <c r="AB3862" t="str">
        <f t="shared" si="601"/>
        <v/>
      </c>
      <c r="AC3862" t="str">
        <f t="shared" si="602"/>
        <v>628999007703</v>
      </c>
      <c r="AD3862" t="str">
        <f t="shared" si="603"/>
        <v>Halo+,+Visual+AI+5S+mendeteksi+Violation%3A+GUDANGEXP1-LINE+9</v>
      </c>
      <c r="AE3862" t="str">
        <f t="shared" si="604"/>
        <v>https://web.whatsapp.com/send/?phone=628999007703&amp;text=Halo+,+Visual+AI+5S+mendeteksi+Violation%3A+GUDANGEXP1-LINE+9&amp;type=phone_number&amp;app_absent=0</v>
      </c>
      <c r="AF3862" t="b">
        <f>IF(ISNA(VLOOKUP(D3862&amp;"-"&amp;AB3862, Ref_Kontak!$A:$E, 4, FALSE)), FALSE, TRUE)</f>
        <v>0</v>
      </c>
      <c r="AG3862" t="str">
        <f>_xlfn.IFNA(VLOOKUP(Z3862,Ref_Kontak!H:H,1,FALSE),"FALSE")</f>
        <v>628999007703</v>
      </c>
      <c r="AH3862" t="str">
        <f t="shared" si="605"/>
        <v>GUDANGEXP1-LINE 9</v>
      </c>
      <c r="AI3862">
        <f>IF(I3862="violation",COUNTIF($AH$1:AH3862,AH3862),0)</f>
        <v>160</v>
      </c>
      <c r="AJ3862" t="str">
        <f t="shared" si="606"/>
        <v>violation-GUDANGEXP1</v>
      </c>
      <c r="AK3862">
        <f>IF(I3862="violation",COUNTIF($AJ$1:AJ3862,AJ3862),FALSE)</f>
        <v>550</v>
      </c>
      <c r="AL3862">
        <f t="shared" si="607"/>
        <v>0</v>
      </c>
      <c r="AM3862">
        <f t="shared" si="608"/>
        <v>8</v>
      </c>
      <c r="AN3862" t="str">
        <f t="shared" si="609"/>
        <v>ALERT! 8 Violation founded @GUDANGEXP1</v>
      </c>
    </row>
    <row r="3863" spans="1:40">
      <c r="A3863" t="s">
        <v>120</v>
      </c>
      <c r="B3863" t="s">
        <v>121</v>
      </c>
      <c r="C3863" t="s">
        <v>1890</v>
      </c>
      <c r="D3863" t="s">
        <v>48</v>
      </c>
      <c r="E3863">
        <v>1</v>
      </c>
      <c r="F3863" t="s">
        <v>1859</v>
      </c>
      <c r="G3863" t="s">
        <v>124</v>
      </c>
      <c r="H3863" t="s">
        <v>1860</v>
      </c>
      <c r="I3863" t="s">
        <v>125</v>
      </c>
      <c r="J3863" t="s">
        <v>1861</v>
      </c>
      <c r="Z3863" t="str">
        <f>IFERROR(MID(AA3863,FIND("-",H3863,1)+1,20),_xlfn.IFNA(VLOOKUP(F3863&amp;"-"&amp;AA3863,Ref_Kontak!$A:$E,4,FALSE),Ref_Kontak!$H$2))</f>
        <v>6285157766849</v>
      </c>
      <c r="AA3863" t="str">
        <f t="shared" si="600"/>
        <v>Rexy-6285157766849</v>
      </c>
      <c r="AB3863" t="str">
        <f t="shared" si="601"/>
        <v>Rexy</v>
      </c>
      <c r="AC3863" t="str">
        <f t="shared" si="602"/>
        <v>6285157766849</v>
      </c>
      <c r="AD3863" t="str">
        <f t="shared" si="603"/>
        <v>Halo+Rexy,+Visual+AI+5S+mendeteksi+Violation%3A+GUDANGEXP1-LINE+1</v>
      </c>
      <c r="AE3863" t="str">
        <f t="shared" si="604"/>
        <v>https://web.whatsapp.com/send/?phone=6285157766849&amp;text=Halo+Rexy,+Visual+AI+5S+mendeteksi+Violation%3A+GUDANGEXP1-LINE+1&amp;type=phone_number&amp;app_absent=0</v>
      </c>
      <c r="AF3863" t="b">
        <f>IF(ISNA(VLOOKUP(D3863&amp;"-"&amp;AB3863, Ref_Kontak!$A:$E, 4, FALSE)), FALSE, TRUE)</f>
        <v>1</v>
      </c>
      <c r="AG3863" t="str">
        <f>_xlfn.IFNA(VLOOKUP(Z3863,Ref_Kontak!H:H,1,FALSE),"FALSE")</f>
        <v>FALSE</v>
      </c>
      <c r="AH3863" t="str">
        <f t="shared" si="605"/>
        <v>GUDANGEXP1-LINE 1</v>
      </c>
      <c r="AI3863">
        <f>IF(I3863="violation",COUNTIF($AH$1:AH3863,AH3863),0)</f>
        <v>14</v>
      </c>
      <c r="AJ3863" t="str">
        <f t="shared" si="606"/>
        <v>violation-GUDANGEXP1</v>
      </c>
      <c r="AK3863">
        <f>IF(I3863="violation",COUNTIF($AJ$1:AJ3863,AJ3863),FALSE)</f>
        <v>551</v>
      </c>
      <c r="AL3863">
        <f t="shared" si="607"/>
        <v>0</v>
      </c>
      <c r="AM3863">
        <f t="shared" si="608"/>
        <v>8</v>
      </c>
      <c r="AN3863" t="str">
        <f t="shared" si="609"/>
        <v>ALERT! 8 Violation founded @GUDANGEXP1</v>
      </c>
    </row>
    <row r="3864" spans="1:40">
      <c r="A3864" t="s">
        <v>120</v>
      </c>
      <c r="B3864" t="s">
        <v>121</v>
      </c>
      <c r="C3864" t="s">
        <v>1890</v>
      </c>
      <c r="D3864" t="s">
        <v>589</v>
      </c>
      <c r="E3864">
        <v>1</v>
      </c>
      <c r="G3864" t="s">
        <v>130</v>
      </c>
      <c r="I3864" t="s">
        <v>125</v>
      </c>
      <c r="Z3864" t="str">
        <f>IFERROR(MID(AA3864,FIND("-",H3864,1)+1,20),_xlfn.IFNA(VLOOKUP(F3864&amp;"-"&amp;AA3864,Ref_Kontak!$A:$E,4,FALSE),Ref_Kontak!$H$2))</f>
        <v>628999007703</v>
      </c>
      <c r="AA3864" t="str">
        <f t="shared" si="600"/>
        <v/>
      </c>
      <c r="AB3864" t="str">
        <f t="shared" si="601"/>
        <v/>
      </c>
      <c r="AC3864" t="str">
        <f t="shared" si="602"/>
        <v>628999007703</v>
      </c>
      <c r="AD3864" t="str">
        <f t="shared" si="603"/>
        <v>Halo+,+Visual+AI+5S+mendeteksi+Violation%3A+METALDET1-LINE+13</v>
      </c>
      <c r="AE3864" t="str">
        <f t="shared" si="604"/>
        <v>https://web.whatsapp.com/send/?phone=628999007703&amp;text=Halo+,+Visual+AI+5S+mendeteksi+Violation%3A+METALDET1-LINE+13&amp;type=phone_number&amp;app_absent=0</v>
      </c>
      <c r="AF3864" t="b">
        <f>IF(ISNA(VLOOKUP(D3864&amp;"-"&amp;AB3864, Ref_Kontak!$A:$E, 4, FALSE)), FALSE, TRUE)</f>
        <v>0</v>
      </c>
      <c r="AG3864" t="str">
        <f>_xlfn.IFNA(VLOOKUP(Z3864,Ref_Kontak!H:H,1,FALSE),"FALSE")</f>
        <v>628999007703</v>
      </c>
      <c r="AH3864" t="str">
        <f t="shared" si="605"/>
        <v>METALDET1-LINE 13</v>
      </c>
      <c r="AI3864">
        <f>IF(I3864="violation",COUNTIF($AH$1:AH3864,AH3864),0)</f>
        <v>1372</v>
      </c>
      <c r="AJ3864" t="str">
        <f t="shared" si="606"/>
        <v>violation-METALDET1</v>
      </c>
      <c r="AK3864">
        <f>IF(I3864="violation",COUNTIF($AJ$1:AJ3864,AJ3864),FALSE)</f>
        <v>3311</v>
      </c>
      <c r="AL3864">
        <f t="shared" si="607"/>
        <v>0</v>
      </c>
      <c r="AM3864">
        <f t="shared" si="608"/>
        <v>3</v>
      </c>
      <c r="AN3864" t="str">
        <f t="shared" si="609"/>
        <v>ALERT! 3 Violation founded @METALDET1</v>
      </c>
    </row>
    <row r="3865" spans="1:40">
      <c r="A3865" t="s">
        <v>120</v>
      </c>
      <c r="B3865" t="s">
        <v>121</v>
      </c>
      <c r="C3865" t="s">
        <v>1891</v>
      </c>
      <c r="D3865" t="s">
        <v>41</v>
      </c>
      <c r="E3865">
        <v>1</v>
      </c>
      <c r="F3865" t="s">
        <v>1859</v>
      </c>
      <c r="G3865" t="s">
        <v>124</v>
      </c>
      <c r="H3865" t="s">
        <v>1860</v>
      </c>
      <c r="I3865" t="s">
        <v>125</v>
      </c>
      <c r="J3865" t="s">
        <v>1861</v>
      </c>
      <c r="Z3865" t="str">
        <f>IFERROR(MID(AA3865,FIND("-",H3865,1)+1,20),_xlfn.IFNA(VLOOKUP(F3865&amp;"-"&amp;AA3865,Ref_Kontak!$A:$E,4,FALSE),Ref_Kontak!$H$2))</f>
        <v>6285157766849</v>
      </c>
      <c r="AA3865" t="str">
        <f t="shared" si="600"/>
        <v>Rexy-6285157766849</v>
      </c>
      <c r="AB3865" t="str">
        <f t="shared" si="601"/>
        <v>Rexy</v>
      </c>
      <c r="AC3865" t="str">
        <f t="shared" si="602"/>
        <v>6285157766849</v>
      </c>
      <c r="AD3865" t="str">
        <f t="shared" si="603"/>
        <v>Halo+Rexy,+Visual+AI+5S+mendeteksi+Violation%3A+GUDANGEXP1-LINE+2</v>
      </c>
      <c r="AE3865" t="str">
        <f t="shared" si="604"/>
        <v>https://web.whatsapp.com/send/?phone=6285157766849&amp;text=Halo+Rexy,+Visual+AI+5S+mendeteksi+Violation%3A+GUDANGEXP1-LINE+2&amp;type=phone_number&amp;app_absent=0</v>
      </c>
      <c r="AF3865" t="b">
        <f>IF(ISNA(VLOOKUP(D3865&amp;"-"&amp;AB3865, Ref_Kontak!$A:$E, 4, FALSE)), FALSE, TRUE)</f>
        <v>1</v>
      </c>
      <c r="AG3865" t="str">
        <f>_xlfn.IFNA(VLOOKUP(Z3865,Ref_Kontak!H:H,1,FALSE),"FALSE")</f>
        <v>FALSE</v>
      </c>
      <c r="AH3865" t="str">
        <f t="shared" si="605"/>
        <v>GUDANGEXP1-LINE 2</v>
      </c>
      <c r="AI3865">
        <f>IF(I3865="violation",COUNTIF($AH$1:AH3865,AH3865),0)</f>
        <v>28</v>
      </c>
      <c r="AJ3865" t="str">
        <f t="shared" si="606"/>
        <v>violation-GUDANGEXP1</v>
      </c>
      <c r="AK3865">
        <f>IF(I3865="violation",COUNTIF($AJ$1:AJ3865,AJ3865),FALSE)</f>
        <v>552</v>
      </c>
      <c r="AL3865">
        <f t="shared" si="607"/>
        <v>0</v>
      </c>
      <c r="AM3865">
        <f t="shared" si="608"/>
        <v>8</v>
      </c>
      <c r="AN3865" t="str">
        <f t="shared" si="609"/>
        <v>ALERT! 8 Violation founded @GUDANGEXP1</v>
      </c>
    </row>
    <row r="3866" spans="1:40">
      <c r="A3866" t="s">
        <v>120</v>
      </c>
      <c r="B3866" t="s">
        <v>121</v>
      </c>
      <c r="C3866" t="s">
        <v>1891</v>
      </c>
      <c r="D3866" t="s">
        <v>1232</v>
      </c>
      <c r="E3866">
        <v>1</v>
      </c>
      <c r="G3866" t="s">
        <v>124</v>
      </c>
      <c r="I3866" t="s">
        <v>125</v>
      </c>
      <c r="Z3866" t="str">
        <f>IFERROR(MID(AA3866,FIND("-",H3866,1)+1,20),_xlfn.IFNA(VLOOKUP(F3866&amp;"-"&amp;AA3866,Ref_Kontak!$A:$E,4,FALSE),Ref_Kontak!$H$2))</f>
        <v>628999007703</v>
      </c>
      <c r="AA3866" t="str">
        <f t="shared" si="600"/>
        <v/>
      </c>
      <c r="AB3866" t="str">
        <f t="shared" si="601"/>
        <v/>
      </c>
      <c r="AC3866" t="str">
        <f t="shared" si="602"/>
        <v>628999007703</v>
      </c>
      <c r="AD3866" t="str">
        <f t="shared" si="603"/>
        <v>Halo+,+Visual+AI+5S+mendeteksi+Violation%3A+GUDANGEXP1-LINE+9</v>
      </c>
      <c r="AE3866" t="str">
        <f t="shared" si="604"/>
        <v>https://web.whatsapp.com/send/?phone=628999007703&amp;text=Halo+,+Visual+AI+5S+mendeteksi+Violation%3A+GUDANGEXP1-LINE+9&amp;type=phone_number&amp;app_absent=0</v>
      </c>
      <c r="AF3866" t="b">
        <f>IF(ISNA(VLOOKUP(D3866&amp;"-"&amp;AB3866, Ref_Kontak!$A:$E, 4, FALSE)), FALSE, TRUE)</f>
        <v>0</v>
      </c>
      <c r="AG3866" t="str">
        <f>_xlfn.IFNA(VLOOKUP(Z3866,Ref_Kontak!H:H,1,FALSE),"FALSE")</f>
        <v>628999007703</v>
      </c>
      <c r="AH3866" t="str">
        <f t="shared" si="605"/>
        <v>GUDANGEXP1-LINE 9</v>
      </c>
      <c r="AI3866">
        <f>IF(I3866="violation",COUNTIF($AH$1:AH3866,AH3866),0)</f>
        <v>161</v>
      </c>
      <c r="AJ3866" t="str">
        <f t="shared" si="606"/>
        <v>violation-GUDANGEXP1</v>
      </c>
      <c r="AK3866">
        <f>IF(I3866="violation",COUNTIF($AJ$1:AJ3866,AJ3866),FALSE)</f>
        <v>553</v>
      </c>
      <c r="AL3866">
        <f t="shared" si="607"/>
        <v>0</v>
      </c>
      <c r="AM3866">
        <f t="shared" si="608"/>
        <v>8</v>
      </c>
      <c r="AN3866" t="str">
        <f t="shared" si="609"/>
        <v>ALERT! 8 Violation founded @GUDANGEXP1</v>
      </c>
    </row>
    <row r="3867" spans="1:40">
      <c r="A3867" t="s">
        <v>120</v>
      </c>
      <c r="B3867" t="s">
        <v>121</v>
      </c>
      <c r="C3867" t="s">
        <v>1891</v>
      </c>
      <c r="D3867" t="s">
        <v>48</v>
      </c>
      <c r="E3867">
        <v>1</v>
      </c>
      <c r="F3867" t="s">
        <v>1859</v>
      </c>
      <c r="G3867" t="s">
        <v>124</v>
      </c>
      <c r="H3867" t="s">
        <v>1860</v>
      </c>
      <c r="I3867" t="s">
        <v>125</v>
      </c>
      <c r="J3867" t="s">
        <v>1861</v>
      </c>
      <c r="Z3867" t="str">
        <f>IFERROR(MID(AA3867,FIND("-",H3867,1)+1,20),_xlfn.IFNA(VLOOKUP(F3867&amp;"-"&amp;AA3867,Ref_Kontak!$A:$E,4,FALSE),Ref_Kontak!$H$2))</f>
        <v>6285157766849</v>
      </c>
      <c r="AA3867" t="str">
        <f t="shared" si="600"/>
        <v>Rexy-6285157766849</v>
      </c>
      <c r="AB3867" t="str">
        <f t="shared" si="601"/>
        <v>Rexy</v>
      </c>
      <c r="AC3867" t="str">
        <f t="shared" si="602"/>
        <v>6285157766849</v>
      </c>
      <c r="AD3867" t="str">
        <f t="shared" si="603"/>
        <v>Halo+Rexy,+Visual+AI+5S+mendeteksi+Violation%3A+GUDANGEXP1-LINE+1</v>
      </c>
      <c r="AE3867" t="str">
        <f t="shared" si="604"/>
        <v>https://web.whatsapp.com/send/?phone=6285157766849&amp;text=Halo+Rexy,+Visual+AI+5S+mendeteksi+Violation%3A+GUDANGEXP1-LINE+1&amp;type=phone_number&amp;app_absent=0</v>
      </c>
      <c r="AF3867" t="b">
        <f>IF(ISNA(VLOOKUP(D3867&amp;"-"&amp;AB3867, Ref_Kontak!$A:$E, 4, FALSE)), FALSE, TRUE)</f>
        <v>1</v>
      </c>
      <c r="AG3867" t="str">
        <f>_xlfn.IFNA(VLOOKUP(Z3867,Ref_Kontak!H:H,1,FALSE),"FALSE")</f>
        <v>FALSE</v>
      </c>
      <c r="AH3867" t="str">
        <f t="shared" si="605"/>
        <v>GUDANGEXP1-LINE 1</v>
      </c>
      <c r="AI3867">
        <f>IF(I3867="violation",COUNTIF($AH$1:AH3867,AH3867),0)</f>
        <v>15</v>
      </c>
      <c r="AJ3867" t="str">
        <f t="shared" si="606"/>
        <v>violation-GUDANGEXP1</v>
      </c>
      <c r="AK3867">
        <f>IF(I3867="violation",COUNTIF($AJ$1:AJ3867,AJ3867),FALSE)</f>
        <v>554</v>
      </c>
      <c r="AL3867">
        <f t="shared" si="607"/>
        <v>0</v>
      </c>
      <c r="AM3867">
        <f t="shared" si="608"/>
        <v>8</v>
      </c>
      <c r="AN3867" t="str">
        <f t="shared" si="609"/>
        <v>ALERT! 8 Violation founded @GUDANGEXP1</v>
      </c>
    </row>
    <row r="3868" spans="1:40">
      <c r="A3868" t="s">
        <v>120</v>
      </c>
      <c r="B3868" t="s">
        <v>121</v>
      </c>
      <c r="C3868" t="s">
        <v>1892</v>
      </c>
      <c r="D3868" t="s">
        <v>589</v>
      </c>
      <c r="E3868">
        <v>1</v>
      </c>
      <c r="G3868" t="s">
        <v>130</v>
      </c>
      <c r="I3868" t="s">
        <v>125</v>
      </c>
      <c r="Z3868" t="str">
        <f>IFERROR(MID(AA3868,FIND("-",H3868,1)+1,20),_xlfn.IFNA(VLOOKUP(F3868&amp;"-"&amp;AA3868,Ref_Kontak!$A:$E,4,FALSE),Ref_Kontak!$H$2))</f>
        <v>628999007703</v>
      </c>
      <c r="AA3868" t="str">
        <f t="shared" si="600"/>
        <v/>
      </c>
      <c r="AB3868" t="str">
        <f t="shared" si="601"/>
        <v/>
      </c>
      <c r="AC3868" t="str">
        <f t="shared" si="602"/>
        <v>628999007703</v>
      </c>
      <c r="AD3868" t="str">
        <f t="shared" si="603"/>
        <v>Halo+,+Visual+AI+5S+mendeteksi+Violation%3A+METALDET1-LINE+13</v>
      </c>
      <c r="AE3868" t="str">
        <f t="shared" si="604"/>
        <v>https://web.whatsapp.com/send/?phone=628999007703&amp;text=Halo+,+Visual+AI+5S+mendeteksi+Violation%3A+METALDET1-LINE+13&amp;type=phone_number&amp;app_absent=0</v>
      </c>
      <c r="AF3868" t="b">
        <f>IF(ISNA(VLOOKUP(D3868&amp;"-"&amp;AB3868, Ref_Kontak!$A:$E, 4, FALSE)), FALSE, TRUE)</f>
        <v>0</v>
      </c>
      <c r="AG3868" t="str">
        <f>_xlfn.IFNA(VLOOKUP(Z3868,Ref_Kontak!H:H,1,FALSE),"FALSE")</f>
        <v>628999007703</v>
      </c>
      <c r="AH3868" t="str">
        <f t="shared" si="605"/>
        <v>METALDET1-LINE 13</v>
      </c>
      <c r="AI3868">
        <f>IF(I3868="violation",COUNTIF($AH$1:AH3868,AH3868),0)</f>
        <v>1373</v>
      </c>
      <c r="AJ3868" t="str">
        <f t="shared" si="606"/>
        <v>violation-METALDET1</v>
      </c>
      <c r="AK3868">
        <f>IF(I3868="violation",COUNTIF($AJ$1:AJ3868,AJ3868),FALSE)</f>
        <v>3312</v>
      </c>
      <c r="AL3868">
        <f t="shared" si="607"/>
        <v>0</v>
      </c>
      <c r="AM3868">
        <f t="shared" si="608"/>
        <v>3</v>
      </c>
      <c r="AN3868" t="str">
        <f t="shared" si="609"/>
        <v>ALERT! 3 Violation founded @METALDET1</v>
      </c>
    </row>
    <row r="3869" spans="1:40">
      <c r="A3869" t="s">
        <v>120</v>
      </c>
      <c r="B3869" t="s">
        <v>121</v>
      </c>
      <c r="C3869" t="s">
        <v>1892</v>
      </c>
      <c r="D3869" t="s">
        <v>129</v>
      </c>
      <c r="E3869">
        <v>1</v>
      </c>
      <c r="G3869" t="s">
        <v>130</v>
      </c>
      <c r="I3869" t="s">
        <v>125</v>
      </c>
      <c r="Z3869" t="str">
        <f>IFERROR(MID(AA3869,FIND("-",H3869,1)+1,20),_xlfn.IFNA(VLOOKUP(F3869&amp;"-"&amp;AA3869,Ref_Kontak!$A:$E,4,FALSE),Ref_Kontak!$H$2))</f>
        <v>628999007703</v>
      </c>
      <c r="AA3869" t="str">
        <f t="shared" si="600"/>
        <v/>
      </c>
      <c r="AB3869" t="str">
        <f t="shared" si="601"/>
        <v/>
      </c>
      <c r="AC3869" t="str">
        <f t="shared" si="602"/>
        <v>628999007703</v>
      </c>
      <c r="AD3869" t="str">
        <f t="shared" si="603"/>
        <v>Halo+,+Visual+AI+5S+mendeteksi+Violation%3A+METALDET1-LINE+8</v>
      </c>
      <c r="AE3869" t="str">
        <f t="shared" si="604"/>
        <v>https://web.whatsapp.com/send/?phone=628999007703&amp;text=Halo+,+Visual+AI+5S+mendeteksi+Violation%3A+METALDET1-LINE+8&amp;type=phone_number&amp;app_absent=0</v>
      </c>
      <c r="AF3869" t="b">
        <f>IF(ISNA(VLOOKUP(D3869&amp;"-"&amp;AB3869, Ref_Kontak!$A:$E, 4, FALSE)), FALSE, TRUE)</f>
        <v>0</v>
      </c>
      <c r="AG3869" t="str">
        <f>_xlfn.IFNA(VLOOKUP(Z3869,Ref_Kontak!H:H,1,FALSE),"FALSE")</f>
        <v>628999007703</v>
      </c>
      <c r="AH3869" t="str">
        <f t="shared" si="605"/>
        <v>METALDET1-LINE 8</v>
      </c>
      <c r="AI3869">
        <f>IF(I3869="violation",COUNTIF($AH$1:AH3869,AH3869),0)</f>
        <v>1542</v>
      </c>
      <c r="AJ3869" t="str">
        <f t="shared" si="606"/>
        <v>violation-METALDET1</v>
      </c>
      <c r="AK3869">
        <f>IF(I3869="violation",COUNTIF($AJ$1:AJ3869,AJ3869),FALSE)</f>
        <v>3313</v>
      </c>
      <c r="AL3869">
        <f t="shared" si="607"/>
        <v>0</v>
      </c>
      <c r="AM3869">
        <f t="shared" si="608"/>
        <v>3</v>
      </c>
      <c r="AN3869" t="str">
        <f t="shared" si="609"/>
        <v>ALERT! 3 Violation founded @METALDET1</v>
      </c>
    </row>
    <row r="3870" spans="1:40">
      <c r="A3870" t="s">
        <v>120</v>
      </c>
      <c r="B3870" t="s">
        <v>121</v>
      </c>
      <c r="C3870" t="s">
        <v>1892</v>
      </c>
      <c r="D3870" t="s">
        <v>41</v>
      </c>
      <c r="E3870">
        <v>1</v>
      </c>
      <c r="F3870" t="s">
        <v>1859</v>
      </c>
      <c r="G3870" t="s">
        <v>124</v>
      </c>
      <c r="H3870" t="s">
        <v>1860</v>
      </c>
      <c r="I3870" t="s">
        <v>125</v>
      </c>
      <c r="J3870" t="s">
        <v>1861</v>
      </c>
      <c r="Z3870" t="str">
        <f>IFERROR(MID(AA3870,FIND("-",H3870,1)+1,20),_xlfn.IFNA(VLOOKUP(F3870&amp;"-"&amp;AA3870,Ref_Kontak!$A:$E,4,FALSE),Ref_Kontak!$H$2))</f>
        <v>6285157766849</v>
      </c>
      <c r="AA3870" t="str">
        <f t="shared" si="600"/>
        <v>Rexy-6285157766849</v>
      </c>
      <c r="AB3870" t="str">
        <f t="shared" si="601"/>
        <v>Rexy</v>
      </c>
      <c r="AC3870" t="str">
        <f t="shared" si="602"/>
        <v>6285157766849</v>
      </c>
      <c r="AD3870" t="str">
        <f t="shared" si="603"/>
        <v>Halo+Rexy,+Visual+AI+5S+mendeteksi+Violation%3A+GUDANGEXP1-LINE+2</v>
      </c>
      <c r="AE3870" t="str">
        <f t="shared" si="604"/>
        <v>https://web.whatsapp.com/send/?phone=6285157766849&amp;text=Halo+Rexy,+Visual+AI+5S+mendeteksi+Violation%3A+GUDANGEXP1-LINE+2&amp;type=phone_number&amp;app_absent=0</v>
      </c>
      <c r="AF3870" t="b">
        <f>IF(ISNA(VLOOKUP(D3870&amp;"-"&amp;AB3870, Ref_Kontak!$A:$E, 4, FALSE)), FALSE, TRUE)</f>
        <v>1</v>
      </c>
      <c r="AG3870" t="str">
        <f>_xlfn.IFNA(VLOOKUP(Z3870,Ref_Kontak!H:H,1,FALSE),"FALSE")</f>
        <v>FALSE</v>
      </c>
      <c r="AH3870" t="str">
        <f t="shared" si="605"/>
        <v>GUDANGEXP1-LINE 2</v>
      </c>
      <c r="AI3870">
        <f>IF(I3870="violation",COUNTIF($AH$1:AH3870,AH3870),0)</f>
        <v>29</v>
      </c>
      <c r="AJ3870" t="str">
        <f t="shared" si="606"/>
        <v>violation-GUDANGEXP1</v>
      </c>
      <c r="AK3870">
        <f>IF(I3870="violation",COUNTIF($AJ$1:AJ3870,AJ3870),FALSE)</f>
        <v>555</v>
      </c>
      <c r="AL3870">
        <f t="shared" si="607"/>
        <v>0</v>
      </c>
      <c r="AM3870">
        <f t="shared" si="608"/>
        <v>8</v>
      </c>
      <c r="AN3870" t="str">
        <f t="shared" si="609"/>
        <v>ALERT! 8 Violation founded @GUDANGEXP1</v>
      </c>
    </row>
    <row r="3871" spans="1:40">
      <c r="A3871" t="s">
        <v>120</v>
      </c>
      <c r="B3871" t="s">
        <v>121</v>
      </c>
      <c r="C3871" t="s">
        <v>1892</v>
      </c>
      <c r="D3871" t="s">
        <v>48</v>
      </c>
      <c r="E3871">
        <v>1</v>
      </c>
      <c r="F3871" t="s">
        <v>1859</v>
      </c>
      <c r="G3871" t="s">
        <v>124</v>
      </c>
      <c r="H3871" t="s">
        <v>1860</v>
      </c>
      <c r="I3871" t="s">
        <v>125</v>
      </c>
      <c r="J3871" t="s">
        <v>1861</v>
      </c>
      <c r="Z3871" t="str">
        <f>IFERROR(MID(AA3871,FIND("-",H3871,1)+1,20),_xlfn.IFNA(VLOOKUP(F3871&amp;"-"&amp;AA3871,Ref_Kontak!$A:$E,4,FALSE),Ref_Kontak!$H$2))</f>
        <v>6285157766849</v>
      </c>
      <c r="AA3871" t="str">
        <f t="shared" si="600"/>
        <v>Rexy-6285157766849</v>
      </c>
      <c r="AB3871" t="str">
        <f t="shared" si="601"/>
        <v>Rexy</v>
      </c>
      <c r="AC3871" t="str">
        <f t="shared" si="602"/>
        <v>6285157766849</v>
      </c>
      <c r="AD3871" t="str">
        <f t="shared" si="603"/>
        <v>Halo+Rexy,+Visual+AI+5S+mendeteksi+Violation%3A+GUDANGEXP1-LINE+1</v>
      </c>
      <c r="AE3871" t="str">
        <f t="shared" si="604"/>
        <v>https://web.whatsapp.com/send/?phone=6285157766849&amp;text=Halo+Rexy,+Visual+AI+5S+mendeteksi+Violation%3A+GUDANGEXP1-LINE+1&amp;type=phone_number&amp;app_absent=0</v>
      </c>
      <c r="AF3871" t="b">
        <f>IF(ISNA(VLOOKUP(D3871&amp;"-"&amp;AB3871, Ref_Kontak!$A:$E, 4, FALSE)), FALSE, TRUE)</f>
        <v>1</v>
      </c>
      <c r="AG3871" t="str">
        <f>_xlfn.IFNA(VLOOKUP(Z3871,Ref_Kontak!H:H,1,FALSE),"FALSE")</f>
        <v>FALSE</v>
      </c>
      <c r="AH3871" t="str">
        <f t="shared" si="605"/>
        <v>GUDANGEXP1-LINE 1</v>
      </c>
      <c r="AI3871">
        <f>IF(I3871="violation",COUNTIF($AH$1:AH3871,AH3871),0)</f>
        <v>16</v>
      </c>
      <c r="AJ3871" t="str">
        <f t="shared" si="606"/>
        <v>violation-GUDANGEXP1</v>
      </c>
      <c r="AK3871">
        <f>IF(I3871="violation",COUNTIF($AJ$1:AJ3871,AJ3871),FALSE)</f>
        <v>556</v>
      </c>
      <c r="AL3871">
        <f t="shared" si="607"/>
        <v>0</v>
      </c>
      <c r="AM3871">
        <f t="shared" si="608"/>
        <v>8</v>
      </c>
      <c r="AN3871" t="str">
        <f t="shared" si="609"/>
        <v>ALERT! 8 Violation founded @GUDANGEXP1</v>
      </c>
    </row>
    <row r="3872" spans="1:40">
      <c r="A3872" t="s">
        <v>120</v>
      </c>
      <c r="B3872" t="s">
        <v>121</v>
      </c>
      <c r="C3872" t="s">
        <v>1892</v>
      </c>
      <c r="D3872" t="s">
        <v>1232</v>
      </c>
      <c r="E3872">
        <v>1</v>
      </c>
      <c r="G3872" t="s">
        <v>124</v>
      </c>
      <c r="I3872" t="s">
        <v>125</v>
      </c>
      <c r="Z3872" t="str">
        <f>IFERROR(MID(AA3872,FIND("-",H3872,1)+1,20),_xlfn.IFNA(VLOOKUP(F3872&amp;"-"&amp;AA3872,Ref_Kontak!$A:$E,4,FALSE),Ref_Kontak!$H$2))</f>
        <v>628999007703</v>
      </c>
      <c r="AA3872" t="str">
        <f t="shared" si="600"/>
        <v/>
      </c>
      <c r="AB3872" t="str">
        <f t="shared" si="601"/>
        <v/>
      </c>
      <c r="AC3872" t="str">
        <f t="shared" si="602"/>
        <v>628999007703</v>
      </c>
      <c r="AD3872" t="str">
        <f t="shared" si="603"/>
        <v>Halo+,+Visual+AI+5S+mendeteksi+Violation%3A+GUDANGEXP1-LINE+9</v>
      </c>
      <c r="AE3872" t="str">
        <f t="shared" si="604"/>
        <v>https://web.whatsapp.com/send/?phone=628999007703&amp;text=Halo+,+Visual+AI+5S+mendeteksi+Violation%3A+GUDANGEXP1-LINE+9&amp;type=phone_number&amp;app_absent=0</v>
      </c>
      <c r="AF3872" t="b">
        <f>IF(ISNA(VLOOKUP(D3872&amp;"-"&amp;AB3872, Ref_Kontak!$A:$E, 4, FALSE)), FALSE, TRUE)</f>
        <v>0</v>
      </c>
      <c r="AG3872" t="str">
        <f>_xlfn.IFNA(VLOOKUP(Z3872,Ref_Kontak!H:H,1,FALSE),"FALSE")</f>
        <v>628999007703</v>
      </c>
      <c r="AH3872" t="str">
        <f t="shared" si="605"/>
        <v>GUDANGEXP1-LINE 9</v>
      </c>
      <c r="AI3872">
        <f>IF(I3872="violation",COUNTIF($AH$1:AH3872,AH3872),0)</f>
        <v>162</v>
      </c>
      <c r="AJ3872" t="str">
        <f t="shared" si="606"/>
        <v>violation-GUDANGEXP1</v>
      </c>
      <c r="AK3872">
        <f>IF(I3872="violation",COUNTIF($AJ$1:AJ3872,AJ3872),FALSE)</f>
        <v>557</v>
      </c>
      <c r="AL3872">
        <f t="shared" si="607"/>
        <v>0</v>
      </c>
      <c r="AM3872">
        <f t="shared" si="608"/>
        <v>8</v>
      </c>
      <c r="AN3872" t="str">
        <f t="shared" si="609"/>
        <v>ALERT! 8 Violation founded @GUDANGEXP1</v>
      </c>
    </row>
    <row r="3873" spans="1:40">
      <c r="A3873" t="s">
        <v>120</v>
      </c>
      <c r="B3873" t="s">
        <v>121</v>
      </c>
      <c r="C3873" t="s">
        <v>1892</v>
      </c>
      <c r="D3873" t="s">
        <v>589</v>
      </c>
      <c r="E3873">
        <v>1</v>
      </c>
      <c r="G3873" t="s">
        <v>130</v>
      </c>
      <c r="I3873" t="s">
        <v>125</v>
      </c>
      <c r="Z3873" t="str">
        <f>IFERROR(MID(AA3873,FIND("-",H3873,1)+1,20),_xlfn.IFNA(VLOOKUP(F3873&amp;"-"&amp;AA3873,Ref_Kontak!$A:$E,4,FALSE),Ref_Kontak!$H$2))</f>
        <v>628999007703</v>
      </c>
      <c r="AA3873" t="str">
        <f t="shared" si="600"/>
        <v/>
      </c>
      <c r="AB3873" t="str">
        <f t="shared" si="601"/>
        <v/>
      </c>
      <c r="AC3873" t="str">
        <f t="shared" si="602"/>
        <v>628999007703</v>
      </c>
      <c r="AD3873" t="str">
        <f t="shared" si="603"/>
        <v>Halo+,+Visual+AI+5S+mendeteksi+Violation%3A+METALDET1-LINE+13</v>
      </c>
      <c r="AE3873" t="str">
        <f t="shared" si="604"/>
        <v>https://web.whatsapp.com/send/?phone=628999007703&amp;text=Halo+,+Visual+AI+5S+mendeteksi+Violation%3A+METALDET1-LINE+13&amp;type=phone_number&amp;app_absent=0</v>
      </c>
      <c r="AF3873" t="b">
        <f>IF(ISNA(VLOOKUP(D3873&amp;"-"&amp;AB3873, Ref_Kontak!$A:$E, 4, FALSE)), FALSE, TRUE)</f>
        <v>0</v>
      </c>
      <c r="AG3873" t="str">
        <f>_xlfn.IFNA(VLOOKUP(Z3873,Ref_Kontak!H:H,1,FALSE),"FALSE")</f>
        <v>628999007703</v>
      </c>
      <c r="AH3873" t="str">
        <f t="shared" si="605"/>
        <v>METALDET1-LINE 13</v>
      </c>
      <c r="AI3873">
        <f>IF(I3873="violation",COUNTIF($AH$1:AH3873,AH3873),0)</f>
        <v>1374</v>
      </c>
      <c r="AJ3873" t="str">
        <f t="shared" si="606"/>
        <v>violation-METALDET1</v>
      </c>
      <c r="AK3873">
        <f>IF(I3873="violation",COUNTIF($AJ$1:AJ3873,AJ3873),FALSE)</f>
        <v>3314</v>
      </c>
      <c r="AL3873">
        <f t="shared" si="607"/>
        <v>0</v>
      </c>
      <c r="AM3873">
        <f t="shared" si="608"/>
        <v>3</v>
      </c>
      <c r="AN3873" t="str">
        <f t="shared" si="609"/>
        <v>ALERT! 3 Violation founded @METALDET1</v>
      </c>
    </row>
    <row r="3874" spans="1:40">
      <c r="A3874" t="s">
        <v>120</v>
      </c>
      <c r="B3874" t="s">
        <v>121</v>
      </c>
      <c r="C3874" t="s">
        <v>1893</v>
      </c>
      <c r="D3874" t="s">
        <v>129</v>
      </c>
      <c r="E3874">
        <v>1</v>
      </c>
      <c r="G3874" t="s">
        <v>130</v>
      </c>
      <c r="I3874" t="s">
        <v>125</v>
      </c>
      <c r="Z3874" t="str">
        <f>IFERROR(MID(AA3874,FIND("-",H3874,1)+1,20),_xlfn.IFNA(VLOOKUP(F3874&amp;"-"&amp;AA3874,Ref_Kontak!$A:$E,4,FALSE),Ref_Kontak!$H$2))</f>
        <v>628999007703</v>
      </c>
      <c r="AA3874" t="str">
        <f t="shared" si="600"/>
        <v/>
      </c>
      <c r="AB3874" t="str">
        <f t="shared" si="601"/>
        <v/>
      </c>
      <c r="AC3874" t="str">
        <f t="shared" si="602"/>
        <v>628999007703</v>
      </c>
      <c r="AD3874" t="str">
        <f t="shared" si="603"/>
        <v>Halo+,+Visual+AI+5S+mendeteksi+Violation%3A+METALDET1-LINE+8</v>
      </c>
      <c r="AE3874" t="str">
        <f t="shared" si="604"/>
        <v>https://web.whatsapp.com/send/?phone=628999007703&amp;text=Halo+,+Visual+AI+5S+mendeteksi+Violation%3A+METALDET1-LINE+8&amp;type=phone_number&amp;app_absent=0</v>
      </c>
      <c r="AF3874" t="b">
        <f>IF(ISNA(VLOOKUP(D3874&amp;"-"&amp;AB3874, Ref_Kontak!$A:$E, 4, FALSE)), FALSE, TRUE)</f>
        <v>0</v>
      </c>
      <c r="AG3874" t="str">
        <f>_xlfn.IFNA(VLOOKUP(Z3874,Ref_Kontak!H:H,1,FALSE),"FALSE")</f>
        <v>628999007703</v>
      </c>
      <c r="AH3874" t="str">
        <f t="shared" si="605"/>
        <v>METALDET1-LINE 8</v>
      </c>
      <c r="AI3874">
        <f>IF(I3874="violation",COUNTIF($AH$1:AH3874,AH3874),0)</f>
        <v>1543</v>
      </c>
      <c r="AJ3874" t="str">
        <f t="shared" si="606"/>
        <v>violation-METALDET1</v>
      </c>
      <c r="AK3874">
        <f>IF(I3874="violation",COUNTIF($AJ$1:AJ3874,AJ3874),FALSE)</f>
        <v>3315</v>
      </c>
      <c r="AL3874">
        <f t="shared" si="607"/>
        <v>0</v>
      </c>
      <c r="AM3874">
        <f t="shared" si="608"/>
        <v>3</v>
      </c>
      <c r="AN3874" t="str">
        <f t="shared" si="609"/>
        <v>ALERT! 3 Violation founded @METALDET1</v>
      </c>
    </row>
    <row r="3875" spans="1:40">
      <c r="A3875" t="s">
        <v>120</v>
      </c>
      <c r="B3875" t="s">
        <v>121</v>
      </c>
      <c r="C3875" t="s">
        <v>1893</v>
      </c>
      <c r="D3875" t="s">
        <v>41</v>
      </c>
      <c r="E3875">
        <v>1</v>
      </c>
      <c r="F3875" t="s">
        <v>1859</v>
      </c>
      <c r="G3875" t="s">
        <v>124</v>
      </c>
      <c r="H3875" t="s">
        <v>1860</v>
      </c>
      <c r="I3875" t="s">
        <v>125</v>
      </c>
      <c r="J3875" t="s">
        <v>1861</v>
      </c>
      <c r="Z3875" t="str">
        <f>IFERROR(MID(AA3875,FIND("-",H3875,1)+1,20),_xlfn.IFNA(VLOOKUP(F3875&amp;"-"&amp;AA3875,Ref_Kontak!$A:$E,4,FALSE),Ref_Kontak!$H$2))</f>
        <v>6285157766849</v>
      </c>
      <c r="AA3875" t="str">
        <f t="shared" si="600"/>
        <v>Rexy-6285157766849</v>
      </c>
      <c r="AB3875" t="str">
        <f t="shared" si="601"/>
        <v>Rexy</v>
      </c>
      <c r="AC3875" t="str">
        <f t="shared" si="602"/>
        <v>6285157766849</v>
      </c>
      <c r="AD3875" t="str">
        <f t="shared" si="603"/>
        <v>Halo+Rexy,+Visual+AI+5S+mendeteksi+Violation%3A+GUDANGEXP1-LINE+2</v>
      </c>
      <c r="AE3875" t="str">
        <f t="shared" si="604"/>
        <v>https://web.whatsapp.com/send/?phone=6285157766849&amp;text=Halo+Rexy,+Visual+AI+5S+mendeteksi+Violation%3A+GUDANGEXP1-LINE+2&amp;type=phone_number&amp;app_absent=0</v>
      </c>
      <c r="AF3875" t="b">
        <f>IF(ISNA(VLOOKUP(D3875&amp;"-"&amp;AB3875, Ref_Kontak!$A:$E, 4, FALSE)), FALSE, TRUE)</f>
        <v>1</v>
      </c>
      <c r="AG3875" t="str">
        <f>_xlfn.IFNA(VLOOKUP(Z3875,Ref_Kontak!H:H,1,FALSE),"FALSE")</f>
        <v>FALSE</v>
      </c>
      <c r="AH3875" t="str">
        <f t="shared" si="605"/>
        <v>GUDANGEXP1-LINE 2</v>
      </c>
      <c r="AI3875">
        <f>IF(I3875="violation",COUNTIF($AH$1:AH3875,AH3875),0)</f>
        <v>30</v>
      </c>
      <c r="AJ3875" t="str">
        <f t="shared" si="606"/>
        <v>violation-GUDANGEXP1</v>
      </c>
      <c r="AK3875">
        <f>IF(I3875="violation",COUNTIF($AJ$1:AJ3875,AJ3875),FALSE)</f>
        <v>558</v>
      </c>
      <c r="AL3875">
        <f t="shared" si="607"/>
        <v>0</v>
      </c>
      <c r="AM3875">
        <f t="shared" si="608"/>
        <v>8</v>
      </c>
      <c r="AN3875" t="str">
        <f t="shared" si="609"/>
        <v>ALERT! 8 Violation founded @GUDANGEXP1</v>
      </c>
    </row>
    <row r="3876" spans="1:40">
      <c r="A3876" t="s">
        <v>120</v>
      </c>
      <c r="B3876" t="s">
        <v>121</v>
      </c>
      <c r="C3876" t="s">
        <v>1893</v>
      </c>
      <c r="D3876" t="s">
        <v>48</v>
      </c>
      <c r="E3876">
        <v>1</v>
      </c>
      <c r="F3876" t="s">
        <v>1859</v>
      </c>
      <c r="G3876" t="s">
        <v>124</v>
      </c>
      <c r="H3876" t="s">
        <v>1860</v>
      </c>
      <c r="I3876" t="s">
        <v>125</v>
      </c>
      <c r="J3876" t="s">
        <v>1861</v>
      </c>
      <c r="Z3876" t="str">
        <f>IFERROR(MID(AA3876,FIND("-",H3876,1)+1,20),_xlfn.IFNA(VLOOKUP(F3876&amp;"-"&amp;AA3876,Ref_Kontak!$A:$E,4,FALSE),Ref_Kontak!$H$2))</f>
        <v>6285157766849</v>
      </c>
      <c r="AA3876" t="str">
        <f t="shared" si="600"/>
        <v>Rexy-6285157766849</v>
      </c>
      <c r="AB3876" t="str">
        <f t="shared" si="601"/>
        <v>Rexy</v>
      </c>
      <c r="AC3876" t="str">
        <f t="shared" si="602"/>
        <v>6285157766849</v>
      </c>
      <c r="AD3876" t="str">
        <f t="shared" si="603"/>
        <v>Halo+Rexy,+Visual+AI+5S+mendeteksi+Violation%3A+GUDANGEXP1-LINE+1</v>
      </c>
      <c r="AE3876" t="str">
        <f t="shared" si="604"/>
        <v>https://web.whatsapp.com/send/?phone=6285157766849&amp;text=Halo+Rexy,+Visual+AI+5S+mendeteksi+Violation%3A+GUDANGEXP1-LINE+1&amp;type=phone_number&amp;app_absent=0</v>
      </c>
      <c r="AF3876" t="b">
        <f>IF(ISNA(VLOOKUP(D3876&amp;"-"&amp;AB3876, Ref_Kontak!$A:$E, 4, FALSE)), FALSE, TRUE)</f>
        <v>1</v>
      </c>
      <c r="AG3876" t="str">
        <f>_xlfn.IFNA(VLOOKUP(Z3876,Ref_Kontak!H:H,1,FALSE),"FALSE")</f>
        <v>FALSE</v>
      </c>
      <c r="AH3876" t="str">
        <f t="shared" si="605"/>
        <v>GUDANGEXP1-LINE 1</v>
      </c>
      <c r="AI3876">
        <f>IF(I3876="violation",COUNTIF($AH$1:AH3876,AH3876),0)</f>
        <v>17</v>
      </c>
      <c r="AJ3876" t="str">
        <f t="shared" si="606"/>
        <v>violation-GUDANGEXP1</v>
      </c>
      <c r="AK3876">
        <f>IF(I3876="violation",COUNTIF($AJ$1:AJ3876,AJ3876),FALSE)</f>
        <v>559</v>
      </c>
      <c r="AL3876">
        <f t="shared" si="607"/>
        <v>0</v>
      </c>
      <c r="AM3876">
        <f t="shared" si="608"/>
        <v>8</v>
      </c>
      <c r="AN3876" t="str">
        <f t="shared" si="609"/>
        <v>ALERT! 8 Violation founded @GUDANGEXP1</v>
      </c>
    </row>
    <row r="3877" spans="1:40">
      <c r="A3877" t="s">
        <v>120</v>
      </c>
      <c r="B3877" t="s">
        <v>121</v>
      </c>
      <c r="C3877" t="s">
        <v>1893</v>
      </c>
      <c r="D3877" t="s">
        <v>1232</v>
      </c>
      <c r="E3877">
        <v>1</v>
      </c>
      <c r="G3877" t="s">
        <v>124</v>
      </c>
      <c r="I3877" t="s">
        <v>125</v>
      </c>
      <c r="Z3877" t="str">
        <f>IFERROR(MID(AA3877,FIND("-",H3877,1)+1,20),_xlfn.IFNA(VLOOKUP(F3877&amp;"-"&amp;AA3877,Ref_Kontak!$A:$E,4,FALSE),Ref_Kontak!$H$2))</f>
        <v>628999007703</v>
      </c>
      <c r="AA3877" t="str">
        <f t="shared" si="600"/>
        <v/>
      </c>
      <c r="AB3877" t="str">
        <f t="shared" si="601"/>
        <v/>
      </c>
      <c r="AC3877" t="str">
        <f t="shared" si="602"/>
        <v>628999007703</v>
      </c>
      <c r="AD3877" t="str">
        <f t="shared" si="603"/>
        <v>Halo+,+Visual+AI+5S+mendeteksi+Violation%3A+GUDANGEXP1-LINE+9</v>
      </c>
      <c r="AE3877" t="str">
        <f t="shared" si="604"/>
        <v>https://web.whatsapp.com/send/?phone=628999007703&amp;text=Halo+,+Visual+AI+5S+mendeteksi+Violation%3A+GUDANGEXP1-LINE+9&amp;type=phone_number&amp;app_absent=0</v>
      </c>
      <c r="AF3877" t="b">
        <f>IF(ISNA(VLOOKUP(D3877&amp;"-"&amp;AB3877, Ref_Kontak!$A:$E, 4, FALSE)), FALSE, TRUE)</f>
        <v>0</v>
      </c>
      <c r="AG3877" t="str">
        <f>_xlfn.IFNA(VLOOKUP(Z3877,Ref_Kontak!H:H,1,FALSE),"FALSE")</f>
        <v>628999007703</v>
      </c>
      <c r="AH3877" t="str">
        <f t="shared" si="605"/>
        <v>GUDANGEXP1-LINE 9</v>
      </c>
      <c r="AI3877">
        <f>IF(I3877="violation",COUNTIF($AH$1:AH3877,AH3877),0)</f>
        <v>163</v>
      </c>
      <c r="AJ3877" t="str">
        <f t="shared" si="606"/>
        <v>violation-GUDANGEXP1</v>
      </c>
      <c r="AK3877">
        <f>IF(I3877="violation",COUNTIF($AJ$1:AJ3877,AJ3877),FALSE)</f>
        <v>560</v>
      </c>
      <c r="AL3877">
        <f t="shared" si="607"/>
        <v>0</v>
      </c>
      <c r="AM3877">
        <f t="shared" si="608"/>
        <v>8</v>
      </c>
      <c r="AN3877" t="str">
        <f t="shared" si="609"/>
        <v>ALERT! 8 Violation founded @GUDANGEXP1</v>
      </c>
    </row>
    <row r="3878" spans="1:40">
      <c r="A3878" t="s">
        <v>120</v>
      </c>
      <c r="B3878" t="s">
        <v>121</v>
      </c>
      <c r="C3878" t="s">
        <v>1894</v>
      </c>
      <c r="D3878" t="s">
        <v>41</v>
      </c>
      <c r="E3878">
        <v>1</v>
      </c>
      <c r="F3878" t="s">
        <v>1859</v>
      </c>
      <c r="G3878" t="s">
        <v>124</v>
      </c>
      <c r="H3878" t="s">
        <v>1860</v>
      </c>
      <c r="I3878" t="s">
        <v>125</v>
      </c>
      <c r="J3878" t="s">
        <v>1861</v>
      </c>
      <c r="Z3878" t="str">
        <f>IFERROR(MID(AA3878,FIND("-",H3878,1)+1,20),_xlfn.IFNA(VLOOKUP(F3878&amp;"-"&amp;AA3878,Ref_Kontak!$A:$E,4,FALSE),Ref_Kontak!$H$2))</f>
        <v>6285157766849</v>
      </c>
      <c r="AA3878" t="str">
        <f t="shared" si="600"/>
        <v>Rexy-6285157766849</v>
      </c>
      <c r="AB3878" t="str">
        <f t="shared" si="601"/>
        <v>Rexy</v>
      </c>
      <c r="AC3878" t="str">
        <f t="shared" si="602"/>
        <v>6285157766849</v>
      </c>
      <c r="AD3878" t="str">
        <f t="shared" si="603"/>
        <v>Halo+Rexy,+Visual+AI+5S+mendeteksi+Violation%3A+GUDANGEXP1-LINE+2</v>
      </c>
      <c r="AE3878" t="str">
        <f t="shared" si="604"/>
        <v>https://web.whatsapp.com/send/?phone=6285157766849&amp;text=Halo+Rexy,+Visual+AI+5S+mendeteksi+Violation%3A+GUDANGEXP1-LINE+2&amp;type=phone_number&amp;app_absent=0</v>
      </c>
      <c r="AF3878" t="b">
        <f>IF(ISNA(VLOOKUP(D3878&amp;"-"&amp;AB3878, Ref_Kontak!$A:$E, 4, FALSE)), FALSE, TRUE)</f>
        <v>1</v>
      </c>
      <c r="AG3878" t="str">
        <f>_xlfn.IFNA(VLOOKUP(Z3878,Ref_Kontak!H:H,1,FALSE),"FALSE")</f>
        <v>FALSE</v>
      </c>
      <c r="AH3878" t="str">
        <f t="shared" si="605"/>
        <v>GUDANGEXP1-LINE 2</v>
      </c>
      <c r="AI3878">
        <f>IF(I3878="violation",COUNTIF($AH$1:AH3878,AH3878),0)</f>
        <v>31</v>
      </c>
      <c r="AJ3878" t="str">
        <f t="shared" si="606"/>
        <v>violation-GUDANGEXP1</v>
      </c>
      <c r="AK3878">
        <f>IF(I3878="violation",COUNTIF($AJ$1:AJ3878,AJ3878),FALSE)</f>
        <v>561</v>
      </c>
      <c r="AL3878">
        <f t="shared" si="607"/>
        <v>0</v>
      </c>
      <c r="AM3878">
        <f t="shared" si="608"/>
        <v>8</v>
      </c>
      <c r="AN3878" t="str">
        <f t="shared" si="609"/>
        <v>ALERT! 8 Violation founded @GUDANGEXP1</v>
      </c>
    </row>
    <row r="3879" spans="1:40">
      <c r="A3879" t="s">
        <v>120</v>
      </c>
      <c r="B3879" t="s">
        <v>121</v>
      </c>
      <c r="C3879" t="s">
        <v>1894</v>
      </c>
      <c r="D3879" t="s">
        <v>48</v>
      </c>
      <c r="E3879">
        <v>1</v>
      </c>
      <c r="F3879" t="s">
        <v>1859</v>
      </c>
      <c r="G3879" t="s">
        <v>124</v>
      </c>
      <c r="H3879" t="s">
        <v>1860</v>
      </c>
      <c r="I3879" t="s">
        <v>125</v>
      </c>
      <c r="J3879" t="s">
        <v>1861</v>
      </c>
      <c r="Z3879" t="str">
        <f>IFERROR(MID(AA3879,FIND("-",H3879,1)+1,20),_xlfn.IFNA(VLOOKUP(F3879&amp;"-"&amp;AA3879,Ref_Kontak!$A:$E,4,FALSE),Ref_Kontak!$H$2))</f>
        <v>6285157766849</v>
      </c>
      <c r="AA3879" t="str">
        <f t="shared" si="600"/>
        <v>Rexy-6285157766849</v>
      </c>
      <c r="AB3879" t="str">
        <f t="shared" si="601"/>
        <v>Rexy</v>
      </c>
      <c r="AC3879" t="str">
        <f t="shared" si="602"/>
        <v>6285157766849</v>
      </c>
      <c r="AD3879" t="str">
        <f t="shared" si="603"/>
        <v>Halo+Rexy,+Visual+AI+5S+mendeteksi+Violation%3A+GUDANGEXP1-LINE+1</v>
      </c>
      <c r="AE3879" t="str">
        <f t="shared" si="604"/>
        <v>https://web.whatsapp.com/send/?phone=6285157766849&amp;text=Halo+Rexy,+Visual+AI+5S+mendeteksi+Violation%3A+GUDANGEXP1-LINE+1&amp;type=phone_number&amp;app_absent=0</v>
      </c>
      <c r="AF3879" t="b">
        <f>IF(ISNA(VLOOKUP(D3879&amp;"-"&amp;AB3879, Ref_Kontak!$A:$E, 4, FALSE)), FALSE, TRUE)</f>
        <v>1</v>
      </c>
      <c r="AG3879" t="str">
        <f>_xlfn.IFNA(VLOOKUP(Z3879,Ref_Kontak!H:H,1,FALSE),"FALSE")</f>
        <v>FALSE</v>
      </c>
      <c r="AH3879" t="str">
        <f t="shared" si="605"/>
        <v>GUDANGEXP1-LINE 1</v>
      </c>
      <c r="AI3879">
        <f>IF(I3879="violation",COUNTIF($AH$1:AH3879,AH3879),0)</f>
        <v>18</v>
      </c>
      <c r="AJ3879" t="str">
        <f t="shared" si="606"/>
        <v>violation-GUDANGEXP1</v>
      </c>
      <c r="AK3879">
        <f>IF(I3879="violation",COUNTIF($AJ$1:AJ3879,AJ3879),FALSE)</f>
        <v>562</v>
      </c>
      <c r="AL3879">
        <f t="shared" si="607"/>
        <v>0</v>
      </c>
      <c r="AM3879">
        <f t="shared" si="608"/>
        <v>8</v>
      </c>
      <c r="AN3879" t="str">
        <f t="shared" si="609"/>
        <v>ALERT! 8 Violation founded @GUDANGEXP1</v>
      </c>
    </row>
    <row r="3880" spans="1:40">
      <c r="A3880" t="s">
        <v>120</v>
      </c>
      <c r="B3880" t="s">
        <v>121</v>
      </c>
      <c r="C3880" t="s">
        <v>1894</v>
      </c>
      <c r="D3880" t="s">
        <v>1232</v>
      </c>
      <c r="E3880">
        <v>1</v>
      </c>
      <c r="G3880" t="s">
        <v>124</v>
      </c>
      <c r="I3880" t="s">
        <v>125</v>
      </c>
      <c r="Z3880" t="str">
        <f>IFERROR(MID(AA3880,FIND("-",H3880,1)+1,20),_xlfn.IFNA(VLOOKUP(F3880&amp;"-"&amp;AA3880,Ref_Kontak!$A:$E,4,FALSE),Ref_Kontak!$H$2))</f>
        <v>628999007703</v>
      </c>
      <c r="AA3880" t="str">
        <f t="shared" si="600"/>
        <v/>
      </c>
      <c r="AB3880" t="str">
        <f t="shared" si="601"/>
        <v/>
      </c>
      <c r="AC3880" t="str">
        <f t="shared" si="602"/>
        <v>628999007703</v>
      </c>
      <c r="AD3880" t="str">
        <f t="shared" si="603"/>
        <v>Halo+,+Visual+AI+5S+mendeteksi+Violation%3A+GUDANGEXP1-LINE+9</v>
      </c>
      <c r="AE3880" t="str">
        <f t="shared" si="604"/>
        <v>https://web.whatsapp.com/send/?phone=628999007703&amp;text=Halo+,+Visual+AI+5S+mendeteksi+Violation%3A+GUDANGEXP1-LINE+9&amp;type=phone_number&amp;app_absent=0</v>
      </c>
      <c r="AF3880" t="b">
        <f>IF(ISNA(VLOOKUP(D3880&amp;"-"&amp;AB3880, Ref_Kontak!$A:$E, 4, FALSE)), FALSE, TRUE)</f>
        <v>0</v>
      </c>
      <c r="AG3880" t="str">
        <f>_xlfn.IFNA(VLOOKUP(Z3880,Ref_Kontak!H:H,1,FALSE),"FALSE")</f>
        <v>628999007703</v>
      </c>
      <c r="AH3880" t="str">
        <f t="shared" si="605"/>
        <v>GUDANGEXP1-LINE 9</v>
      </c>
      <c r="AI3880">
        <f>IF(I3880="violation",COUNTIF($AH$1:AH3880,AH3880),0)</f>
        <v>164</v>
      </c>
      <c r="AJ3880" t="str">
        <f t="shared" si="606"/>
        <v>violation-GUDANGEXP1</v>
      </c>
      <c r="AK3880">
        <f>IF(I3880="violation",COUNTIF($AJ$1:AJ3880,AJ3880),FALSE)</f>
        <v>563</v>
      </c>
      <c r="AL3880">
        <f t="shared" si="607"/>
        <v>0</v>
      </c>
      <c r="AM3880">
        <f t="shared" si="608"/>
        <v>8</v>
      </c>
      <c r="AN3880" t="str">
        <f t="shared" si="609"/>
        <v>ALERT! 8 Violation founded @GUDANGEXP1</v>
      </c>
    </row>
    <row r="3881" spans="1:40">
      <c r="A3881" t="s">
        <v>120</v>
      </c>
      <c r="B3881" t="s">
        <v>121</v>
      </c>
      <c r="C3881" t="s">
        <v>1894</v>
      </c>
      <c r="D3881" t="s">
        <v>589</v>
      </c>
      <c r="E3881">
        <v>1</v>
      </c>
      <c r="G3881" t="s">
        <v>130</v>
      </c>
      <c r="I3881" t="s">
        <v>125</v>
      </c>
      <c r="Z3881" t="str">
        <f>IFERROR(MID(AA3881,FIND("-",H3881,1)+1,20),_xlfn.IFNA(VLOOKUP(F3881&amp;"-"&amp;AA3881,Ref_Kontak!$A:$E,4,FALSE),Ref_Kontak!$H$2))</f>
        <v>628999007703</v>
      </c>
      <c r="AA3881" t="str">
        <f t="shared" si="600"/>
        <v/>
      </c>
      <c r="AB3881" t="str">
        <f t="shared" si="601"/>
        <v/>
      </c>
      <c r="AC3881" t="str">
        <f t="shared" si="602"/>
        <v>628999007703</v>
      </c>
      <c r="AD3881" t="str">
        <f t="shared" si="603"/>
        <v>Halo+,+Visual+AI+5S+mendeteksi+Violation%3A+METALDET1-LINE+13</v>
      </c>
      <c r="AE3881" t="str">
        <f t="shared" si="604"/>
        <v>https://web.whatsapp.com/send/?phone=628999007703&amp;text=Halo+,+Visual+AI+5S+mendeteksi+Violation%3A+METALDET1-LINE+13&amp;type=phone_number&amp;app_absent=0</v>
      </c>
      <c r="AF3881" t="b">
        <f>IF(ISNA(VLOOKUP(D3881&amp;"-"&amp;AB3881, Ref_Kontak!$A:$E, 4, FALSE)), FALSE, TRUE)</f>
        <v>0</v>
      </c>
      <c r="AG3881" t="str">
        <f>_xlfn.IFNA(VLOOKUP(Z3881,Ref_Kontak!H:H,1,FALSE),"FALSE")</f>
        <v>628999007703</v>
      </c>
      <c r="AH3881" t="str">
        <f t="shared" si="605"/>
        <v>METALDET1-LINE 13</v>
      </c>
      <c r="AI3881">
        <f>IF(I3881="violation",COUNTIF($AH$1:AH3881,AH3881),0)</f>
        <v>1375</v>
      </c>
      <c r="AJ3881" t="str">
        <f t="shared" si="606"/>
        <v>violation-METALDET1</v>
      </c>
      <c r="AK3881">
        <f>IF(I3881="violation",COUNTIF($AJ$1:AJ3881,AJ3881),FALSE)</f>
        <v>3316</v>
      </c>
      <c r="AL3881">
        <f t="shared" si="607"/>
        <v>0</v>
      </c>
      <c r="AM3881">
        <f t="shared" si="608"/>
        <v>3</v>
      </c>
      <c r="AN3881" t="str">
        <f t="shared" si="609"/>
        <v>ALERT! 3 Violation founded @METALDET1</v>
      </c>
    </row>
    <row r="3882" spans="1:40">
      <c r="A3882" t="s">
        <v>120</v>
      </c>
      <c r="B3882" t="s">
        <v>121</v>
      </c>
      <c r="C3882" t="s">
        <v>1894</v>
      </c>
      <c r="D3882" t="s">
        <v>129</v>
      </c>
      <c r="E3882">
        <v>1</v>
      </c>
      <c r="G3882" t="s">
        <v>130</v>
      </c>
      <c r="I3882" t="s">
        <v>125</v>
      </c>
      <c r="Z3882" t="str">
        <f>IFERROR(MID(AA3882,FIND("-",H3882,1)+1,20),_xlfn.IFNA(VLOOKUP(F3882&amp;"-"&amp;AA3882,Ref_Kontak!$A:$E,4,FALSE),Ref_Kontak!$H$2))</f>
        <v>628999007703</v>
      </c>
      <c r="AA3882" t="str">
        <f t="shared" si="600"/>
        <v/>
      </c>
      <c r="AB3882" t="str">
        <f t="shared" si="601"/>
        <v/>
      </c>
      <c r="AC3882" t="str">
        <f t="shared" si="602"/>
        <v>628999007703</v>
      </c>
      <c r="AD3882" t="str">
        <f t="shared" si="603"/>
        <v>Halo+,+Visual+AI+5S+mendeteksi+Violation%3A+METALDET1-LINE+8</v>
      </c>
      <c r="AE3882" t="str">
        <f t="shared" si="604"/>
        <v>https://web.whatsapp.com/send/?phone=628999007703&amp;text=Halo+,+Visual+AI+5S+mendeteksi+Violation%3A+METALDET1-LINE+8&amp;type=phone_number&amp;app_absent=0</v>
      </c>
      <c r="AF3882" t="b">
        <f>IF(ISNA(VLOOKUP(D3882&amp;"-"&amp;AB3882, Ref_Kontak!$A:$E, 4, FALSE)), FALSE, TRUE)</f>
        <v>0</v>
      </c>
      <c r="AG3882" t="str">
        <f>_xlfn.IFNA(VLOOKUP(Z3882,Ref_Kontak!H:H,1,FALSE),"FALSE")</f>
        <v>628999007703</v>
      </c>
      <c r="AH3882" t="str">
        <f t="shared" si="605"/>
        <v>METALDET1-LINE 8</v>
      </c>
      <c r="AI3882">
        <f>IF(I3882="violation",COUNTIF($AH$1:AH3882,AH3882),0)</f>
        <v>1544</v>
      </c>
      <c r="AJ3882" t="str">
        <f t="shared" si="606"/>
        <v>violation-METALDET1</v>
      </c>
      <c r="AK3882">
        <f>IF(I3882="violation",COUNTIF($AJ$1:AJ3882,AJ3882),FALSE)</f>
        <v>3317</v>
      </c>
      <c r="AL3882">
        <f t="shared" si="607"/>
        <v>0</v>
      </c>
      <c r="AM3882">
        <f t="shared" si="608"/>
        <v>3</v>
      </c>
      <c r="AN3882" t="str">
        <f t="shared" si="609"/>
        <v>ALERT! 3 Violation founded @METALDET1</v>
      </c>
    </row>
    <row r="3883" spans="1:40">
      <c r="A3883" t="s">
        <v>120</v>
      </c>
      <c r="B3883" t="s">
        <v>121</v>
      </c>
      <c r="C3883" t="s">
        <v>1894</v>
      </c>
      <c r="D3883" t="s">
        <v>589</v>
      </c>
      <c r="E3883">
        <v>1</v>
      </c>
      <c r="G3883" t="s">
        <v>130</v>
      </c>
      <c r="I3883" t="s">
        <v>125</v>
      </c>
      <c r="Z3883" t="str">
        <f>IFERROR(MID(AA3883,FIND("-",H3883,1)+1,20),_xlfn.IFNA(VLOOKUP(F3883&amp;"-"&amp;AA3883,Ref_Kontak!$A:$E,4,FALSE),Ref_Kontak!$H$2))</f>
        <v>628999007703</v>
      </c>
      <c r="AA3883" t="str">
        <f t="shared" si="600"/>
        <v/>
      </c>
      <c r="AB3883" t="str">
        <f t="shared" si="601"/>
        <v/>
      </c>
      <c r="AC3883" t="str">
        <f t="shared" si="602"/>
        <v>628999007703</v>
      </c>
      <c r="AD3883" t="str">
        <f t="shared" si="603"/>
        <v>Halo+,+Visual+AI+5S+mendeteksi+Violation%3A+METALDET1-LINE+13</v>
      </c>
      <c r="AE3883" t="str">
        <f t="shared" si="604"/>
        <v>https://web.whatsapp.com/send/?phone=628999007703&amp;text=Halo+,+Visual+AI+5S+mendeteksi+Violation%3A+METALDET1-LINE+13&amp;type=phone_number&amp;app_absent=0</v>
      </c>
      <c r="AF3883" t="b">
        <f>IF(ISNA(VLOOKUP(D3883&amp;"-"&amp;AB3883, Ref_Kontak!$A:$E, 4, FALSE)), FALSE, TRUE)</f>
        <v>0</v>
      </c>
      <c r="AG3883" t="str">
        <f>_xlfn.IFNA(VLOOKUP(Z3883,Ref_Kontak!H:H,1,FALSE),"FALSE")</f>
        <v>628999007703</v>
      </c>
      <c r="AH3883" t="str">
        <f t="shared" si="605"/>
        <v>METALDET1-LINE 13</v>
      </c>
      <c r="AI3883">
        <f>IF(I3883="violation",COUNTIF($AH$1:AH3883,AH3883),0)</f>
        <v>1376</v>
      </c>
      <c r="AJ3883" t="str">
        <f t="shared" si="606"/>
        <v>violation-METALDET1</v>
      </c>
      <c r="AK3883">
        <f>IF(I3883="violation",COUNTIF($AJ$1:AJ3883,AJ3883),FALSE)</f>
        <v>3318</v>
      </c>
      <c r="AL3883">
        <f t="shared" si="607"/>
        <v>0</v>
      </c>
      <c r="AM3883">
        <f t="shared" si="608"/>
        <v>3</v>
      </c>
      <c r="AN3883" t="str">
        <f t="shared" si="609"/>
        <v>ALERT! 3 Violation founded @METALDET1</v>
      </c>
    </row>
    <row r="3884" spans="1:40">
      <c r="A3884" t="s">
        <v>120</v>
      </c>
      <c r="B3884" t="s">
        <v>121</v>
      </c>
      <c r="C3884" t="s">
        <v>1895</v>
      </c>
      <c r="D3884" t="s">
        <v>129</v>
      </c>
      <c r="E3884">
        <v>1</v>
      </c>
      <c r="G3884" t="s">
        <v>130</v>
      </c>
      <c r="I3884" t="s">
        <v>125</v>
      </c>
      <c r="Z3884" t="str">
        <f>IFERROR(MID(AA3884,FIND("-",H3884,1)+1,20),_xlfn.IFNA(VLOOKUP(F3884&amp;"-"&amp;AA3884,Ref_Kontak!$A:$E,4,FALSE),Ref_Kontak!$H$2))</f>
        <v>628999007703</v>
      </c>
      <c r="AA3884" t="str">
        <f t="shared" si="600"/>
        <v/>
      </c>
      <c r="AB3884" t="str">
        <f t="shared" si="601"/>
        <v/>
      </c>
      <c r="AC3884" t="str">
        <f t="shared" si="602"/>
        <v>628999007703</v>
      </c>
      <c r="AD3884" t="str">
        <f t="shared" si="603"/>
        <v>Halo+,+Visual+AI+5S+mendeteksi+Violation%3A+METALDET1-LINE+8</v>
      </c>
      <c r="AE3884" t="str">
        <f t="shared" si="604"/>
        <v>https://web.whatsapp.com/send/?phone=628999007703&amp;text=Halo+,+Visual+AI+5S+mendeteksi+Violation%3A+METALDET1-LINE+8&amp;type=phone_number&amp;app_absent=0</v>
      </c>
      <c r="AF3884" t="b">
        <f>IF(ISNA(VLOOKUP(D3884&amp;"-"&amp;AB3884, Ref_Kontak!$A:$E, 4, FALSE)), FALSE, TRUE)</f>
        <v>0</v>
      </c>
      <c r="AG3884" t="str">
        <f>_xlfn.IFNA(VLOOKUP(Z3884,Ref_Kontak!H:H,1,FALSE),"FALSE")</f>
        <v>628999007703</v>
      </c>
      <c r="AH3884" t="str">
        <f t="shared" si="605"/>
        <v>METALDET1-LINE 8</v>
      </c>
      <c r="AI3884">
        <f>IF(I3884="violation",COUNTIF($AH$1:AH3884,AH3884),0)</f>
        <v>1545</v>
      </c>
      <c r="AJ3884" t="str">
        <f t="shared" si="606"/>
        <v>violation-METALDET1</v>
      </c>
      <c r="AK3884">
        <f>IF(I3884="violation",COUNTIF($AJ$1:AJ3884,AJ3884),FALSE)</f>
        <v>3319</v>
      </c>
      <c r="AL3884">
        <f t="shared" si="607"/>
        <v>0</v>
      </c>
      <c r="AM3884">
        <f t="shared" si="608"/>
        <v>3</v>
      </c>
      <c r="AN3884" t="str">
        <f t="shared" si="609"/>
        <v>ALERT! 3 Violation founded @METALDET1</v>
      </c>
    </row>
    <row r="3885" spans="1:40">
      <c r="A3885" t="s">
        <v>120</v>
      </c>
      <c r="B3885" t="s">
        <v>121</v>
      </c>
      <c r="C3885" t="s">
        <v>1895</v>
      </c>
      <c r="D3885" t="s">
        <v>41</v>
      </c>
      <c r="E3885">
        <v>1</v>
      </c>
      <c r="F3885" t="s">
        <v>1859</v>
      </c>
      <c r="G3885" t="s">
        <v>124</v>
      </c>
      <c r="H3885" t="s">
        <v>1860</v>
      </c>
      <c r="I3885" t="s">
        <v>125</v>
      </c>
      <c r="J3885" t="s">
        <v>1861</v>
      </c>
      <c r="Z3885" t="str">
        <f>IFERROR(MID(AA3885,FIND("-",H3885,1)+1,20),_xlfn.IFNA(VLOOKUP(F3885&amp;"-"&amp;AA3885,Ref_Kontak!$A:$E,4,FALSE),Ref_Kontak!$H$2))</f>
        <v>6285157766849</v>
      </c>
      <c r="AA3885" t="str">
        <f t="shared" si="600"/>
        <v>Rexy-6285157766849</v>
      </c>
      <c r="AB3885" t="str">
        <f t="shared" si="601"/>
        <v>Rexy</v>
      </c>
      <c r="AC3885" t="str">
        <f t="shared" si="602"/>
        <v>6285157766849</v>
      </c>
      <c r="AD3885" t="str">
        <f t="shared" si="603"/>
        <v>Halo+Rexy,+Visual+AI+5S+mendeteksi+Violation%3A+GUDANGEXP1-LINE+2</v>
      </c>
      <c r="AE3885" t="str">
        <f t="shared" si="604"/>
        <v>https://web.whatsapp.com/send/?phone=6285157766849&amp;text=Halo+Rexy,+Visual+AI+5S+mendeteksi+Violation%3A+GUDANGEXP1-LINE+2&amp;type=phone_number&amp;app_absent=0</v>
      </c>
      <c r="AF3885" t="b">
        <f>IF(ISNA(VLOOKUP(D3885&amp;"-"&amp;AB3885, Ref_Kontak!$A:$E, 4, FALSE)), FALSE, TRUE)</f>
        <v>1</v>
      </c>
      <c r="AG3885" t="str">
        <f>_xlfn.IFNA(VLOOKUP(Z3885,Ref_Kontak!H:H,1,FALSE),"FALSE")</f>
        <v>FALSE</v>
      </c>
      <c r="AH3885" t="str">
        <f t="shared" si="605"/>
        <v>GUDANGEXP1-LINE 2</v>
      </c>
      <c r="AI3885">
        <f>IF(I3885="violation",COUNTIF($AH$1:AH3885,AH3885),0)</f>
        <v>32</v>
      </c>
      <c r="AJ3885" t="str">
        <f t="shared" si="606"/>
        <v>violation-GUDANGEXP1</v>
      </c>
      <c r="AK3885">
        <f>IF(I3885="violation",COUNTIF($AJ$1:AJ3885,AJ3885),FALSE)</f>
        <v>564</v>
      </c>
      <c r="AL3885">
        <f t="shared" si="607"/>
        <v>0</v>
      </c>
      <c r="AM3885">
        <f t="shared" si="608"/>
        <v>8</v>
      </c>
      <c r="AN3885" t="str">
        <f t="shared" si="609"/>
        <v>ALERT! 8 Violation founded @GUDANGEXP1</v>
      </c>
    </row>
    <row r="3886" spans="1:40">
      <c r="A3886" t="s">
        <v>120</v>
      </c>
      <c r="B3886" t="s">
        <v>121</v>
      </c>
      <c r="C3886" t="s">
        <v>1895</v>
      </c>
      <c r="D3886" t="s">
        <v>48</v>
      </c>
      <c r="E3886">
        <v>1</v>
      </c>
      <c r="F3886" t="s">
        <v>1859</v>
      </c>
      <c r="G3886" t="s">
        <v>124</v>
      </c>
      <c r="H3886" t="s">
        <v>1860</v>
      </c>
      <c r="I3886" t="s">
        <v>125</v>
      </c>
      <c r="J3886" t="s">
        <v>1861</v>
      </c>
      <c r="Z3886" t="str">
        <f>IFERROR(MID(AA3886,FIND("-",H3886,1)+1,20),_xlfn.IFNA(VLOOKUP(F3886&amp;"-"&amp;AA3886,Ref_Kontak!$A:$E,4,FALSE),Ref_Kontak!$H$2))</f>
        <v>6285157766849</v>
      </c>
      <c r="AA3886" t="str">
        <f t="shared" si="600"/>
        <v>Rexy-6285157766849</v>
      </c>
      <c r="AB3886" t="str">
        <f t="shared" si="601"/>
        <v>Rexy</v>
      </c>
      <c r="AC3886" t="str">
        <f t="shared" si="602"/>
        <v>6285157766849</v>
      </c>
      <c r="AD3886" t="str">
        <f t="shared" si="603"/>
        <v>Halo+Rexy,+Visual+AI+5S+mendeteksi+Violation%3A+GUDANGEXP1-LINE+1</v>
      </c>
      <c r="AE3886" t="str">
        <f t="shared" si="604"/>
        <v>https://web.whatsapp.com/send/?phone=6285157766849&amp;text=Halo+Rexy,+Visual+AI+5S+mendeteksi+Violation%3A+GUDANGEXP1-LINE+1&amp;type=phone_number&amp;app_absent=0</v>
      </c>
      <c r="AF3886" t="b">
        <f>IF(ISNA(VLOOKUP(D3886&amp;"-"&amp;AB3886, Ref_Kontak!$A:$E, 4, FALSE)), FALSE, TRUE)</f>
        <v>1</v>
      </c>
      <c r="AG3886" t="str">
        <f>_xlfn.IFNA(VLOOKUP(Z3886,Ref_Kontak!H:H,1,FALSE),"FALSE")</f>
        <v>FALSE</v>
      </c>
      <c r="AH3886" t="str">
        <f t="shared" si="605"/>
        <v>GUDANGEXP1-LINE 1</v>
      </c>
      <c r="AI3886">
        <f>IF(I3886="violation",COUNTIF($AH$1:AH3886,AH3886),0)</f>
        <v>19</v>
      </c>
      <c r="AJ3886" t="str">
        <f t="shared" si="606"/>
        <v>violation-GUDANGEXP1</v>
      </c>
      <c r="AK3886">
        <f>IF(I3886="violation",COUNTIF($AJ$1:AJ3886,AJ3886),FALSE)</f>
        <v>565</v>
      </c>
      <c r="AL3886">
        <f t="shared" si="607"/>
        <v>0</v>
      </c>
      <c r="AM3886">
        <f t="shared" si="608"/>
        <v>8</v>
      </c>
      <c r="AN3886" t="str">
        <f t="shared" si="609"/>
        <v>ALERT! 8 Violation founded @GUDANGEXP1</v>
      </c>
    </row>
    <row r="3887" spans="1:40">
      <c r="A3887" t="s">
        <v>120</v>
      </c>
      <c r="B3887" t="s">
        <v>121</v>
      </c>
      <c r="C3887" t="s">
        <v>1895</v>
      </c>
      <c r="D3887" t="s">
        <v>1232</v>
      </c>
      <c r="E3887">
        <v>1</v>
      </c>
      <c r="G3887" t="s">
        <v>124</v>
      </c>
      <c r="I3887" t="s">
        <v>125</v>
      </c>
      <c r="Z3887" t="str">
        <f>IFERROR(MID(AA3887,FIND("-",H3887,1)+1,20),_xlfn.IFNA(VLOOKUP(F3887&amp;"-"&amp;AA3887,Ref_Kontak!$A:$E,4,FALSE),Ref_Kontak!$H$2))</f>
        <v>628999007703</v>
      </c>
      <c r="AA3887" t="str">
        <f t="shared" si="600"/>
        <v/>
      </c>
      <c r="AB3887" t="str">
        <f t="shared" si="601"/>
        <v/>
      </c>
      <c r="AC3887" t="str">
        <f t="shared" si="602"/>
        <v>628999007703</v>
      </c>
      <c r="AD3887" t="str">
        <f t="shared" si="603"/>
        <v>Halo+,+Visual+AI+5S+mendeteksi+Violation%3A+GUDANGEXP1-LINE+9</v>
      </c>
      <c r="AE3887" t="str">
        <f t="shared" si="604"/>
        <v>https://web.whatsapp.com/send/?phone=628999007703&amp;text=Halo+,+Visual+AI+5S+mendeteksi+Violation%3A+GUDANGEXP1-LINE+9&amp;type=phone_number&amp;app_absent=0</v>
      </c>
      <c r="AF3887" t="b">
        <f>IF(ISNA(VLOOKUP(D3887&amp;"-"&amp;AB3887, Ref_Kontak!$A:$E, 4, FALSE)), FALSE, TRUE)</f>
        <v>0</v>
      </c>
      <c r="AG3887" t="str">
        <f>_xlfn.IFNA(VLOOKUP(Z3887,Ref_Kontak!H:H,1,FALSE),"FALSE")</f>
        <v>628999007703</v>
      </c>
      <c r="AH3887" t="str">
        <f t="shared" si="605"/>
        <v>GUDANGEXP1-LINE 9</v>
      </c>
      <c r="AI3887">
        <f>IF(I3887="violation",COUNTIF($AH$1:AH3887,AH3887),0)</f>
        <v>165</v>
      </c>
      <c r="AJ3887" t="str">
        <f t="shared" si="606"/>
        <v>violation-GUDANGEXP1</v>
      </c>
      <c r="AK3887">
        <f>IF(I3887="violation",COUNTIF($AJ$1:AJ3887,AJ3887),FALSE)</f>
        <v>566</v>
      </c>
      <c r="AL3887">
        <f t="shared" si="607"/>
        <v>0</v>
      </c>
      <c r="AM3887">
        <f t="shared" si="608"/>
        <v>8</v>
      </c>
      <c r="AN3887" t="str">
        <f t="shared" si="609"/>
        <v>ALERT! 8 Violation founded @GUDANGEXP1</v>
      </c>
    </row>
    <row r="3888" spans="1:40">
      <c r="A3888" t="s">
        <v>120</v>
      </c>
      <c r="B3888" t="s">
        <v>121</v>
      </c>
      <c r="C3888" t="s">
        <v>1895</v>
      </c>
      <c r="D3888" t="s">
        <v>589</v>
      </c>
      <c r="E3888">
        <v>1</v>
      </c>
      <c r="G3888" t="s">
        <v>130</v>
      </c>
      <c r="I3888" t="s">
        <v>125</v>
      </c>
      <c r="Z3888" t="str">
        <f>IFERROR(MID(AA3888,FIND("-",H3888,1)+1,20),_xlfn.IFNA(VLOOKUP(F3888&amp;"-"&amp;AA3888,Ref_Kontak!$A:$E,4,FALSE),Ref_Kontak!$H$2))</f>
        <v>628999007703</v>
      </c>
      <c r="AA3888" t="str">
        <f t="shared" si="600"/>
        <v/>
      </c>
      <c r="AB3888" t="str">
        <f t="shared" si="601"/>
        <v/>
      </c>
      <c r="AC3888" t="str">
        <f t="shared" si="602"/>
        <v>628999007703</v>
      </c>
      <c r="AD3888" t="str">
        <f t="shared" si="603"/>
        <v>Halo+,+Visual+AI+5S+mendeteksi+Violation%3A+METALDET1-LINE+13</v>
      </c>
      <c r="AE3888" t="str">
        <f t="shared" si="604"/>
        <v>https://web.whatsapp.com/send/?phone=628999007703&amp;text=Halo+,+Visual+AI+5S+mendeteksi+Violation%3A+METALDET1-LINE+13&amp;type=phone_number&amp;app_absent=0</v>
      </c>
      <c r="AF3888" t="b">
        <f>IF(ISNA(VLOOKUP(D3888&amp;"-"&amp;AB3888, Ref_Kontak!$A:$E, 4, FALSE)), FALSE, TRUE)</f>
        <v>0</v>
      </c>
      <c r="AG3888" t="str">
        <f>_xlfn.IFNA(VLOOKUP(Z3888,Ref_Kontak!H:H,1,FALSE),"FALSE")</f>
        <v>628999007703</v>
      </c>
      <c r="AH3888" t="str">
        <f t="shared" si="605"/>
        <v>METALDET1-LINE 13</v>
      </c>
      <c r="AI3888">
        <f>IF(I3888="violation",COUNTIF($AH$1:AH3888,AH3888),0)</f>
        <v>1377</v>
      </c>
      <c r="AJ3888" t="str">
        <f t="shared" si="606"/>
        <v>violation-METALDET1</v>
      </c>
      <c r="AK3888">
        <f>IF(I3888="violation",COUNTIF($AJ$1:AJ3888,AJ3888),FALSE)</f>
        <v>3320</v>
      </c>
      <c r="AL3888">
        <f t="shared" si="607"/>
        <v>0</v>
      </c>
      <c r="AM3888">
        <f t="shared" si="608"/>
        <v>3</v>
      </c>
      <c r="AN3888" t="str">
        <f t="shared" si="609"/>
        <v>ALERT! 3 Violation founded @METALDET1</v>
      </c>
    </row>
    <row r="3889" spans="1:40">
      <c r="A3889" t="s">
        <v>120</v>
      </c>
      <c r="B3889" t="s">
        <v>121</v>
      </c>
      <c r="C3889" t="s">
        <v>1896</v>
      </c>
      <c r="D3889" t="s">
        <v>41</v>
      </c>
      <c r="E3889">
        <v>1</v>
      </c>
      <c r="F3889" t="s">
        <v>1859</v>
      </c>
      <c r="G3889" t="s">
        <v>124</v>
      </c>
      <c r="H3889" t="s">
        <v>1860</v>
      </c>
      <c r="I3889" t="s">
        <v>125</v>
      </c>
      <c r="J3889" t="s">
        <v>1861</v>
      </c>
      <c r="Z3889" t="str">
        <f>IFERROR(MID(AA3889,FIND("-",H3889,1)+1,20),_xlfn.IFNA(VLOOKUP(F3889&amp;"-"&amp;AA3889,Ref_Kontak!$A:$E,4,FALSE),Ref_Kontak!$H$2))</f>
        <v>6285157766849</v>
      </c>
      <c r="AA3889" t="str">
        <f t="shared" si="600"/>
        <v>Rexy-6285157766849</v>
      </c>
      <c r="AB3889" t="str">
        <f t="shared" si="601"/>
        <v>Rexy</v>
      </c>
      <c r="AC3889" t="str">
        <f t="shared" si="602"/>
        <v>6285157766849</v>
      </c>
      <c r="AD3889" t="str">
        <f t="shared" si="603"/>
        <v>Halo+Rexy,+Visual+AI+5S+mendeteksi+Violation%3A+GUDANGEXP1-LINE+2</v>
      </c>
      <c r="AE3889" t="str">
        <f t="shared" si="604"/>
        <v>https://web.whatsapp.com/send/?phone=6285157766849&amp;text=Halo+Rexy,+Visual+AI+5S+mendeteksi+Violation%3A+GUDANGEXP1-LINE+2&amp;type=phone_number&amp;app_absent=0</v>
      </c>
      <c r="AF3889" t="b">
        <f>IF(ISNA(VLOOKUP(D3889&amp;"-"&amp;AB3889, Ref_Kontak!$A:$E, 4, FALSE)), FALSE, TRUE)</f>
        <v>1</v>
      </c>
      <c r="AG3889" t="str">
        <f>_xlfn.IFNA(VLOOKUP(Z3889,Ref_Kontak!H:H,1,FALSE),"FALSE")</f>
        <v>FALSE</v>
      </c>
      <c r="AH3889" t="str">
        <f t="shared" si="605"/>
        <v>GUDANGEXP1-LINE 2</v>
      </c>
      <c r="AI3889">
        <f>IF(I3889="violation",COUNTIF($AH$1:AH3889,AH3889),0)</f>
        <v>33</v>
      </c>
      <c r="AJ3889" t="str">
        <f t="shared" si="606"/>
        <v>violation-GUDANGEXP1</v>
      </c>
      <c r="AK3889">
        <f>IF(I3889="violation",COUNTIF($AJ$1:AJ3889,AJ3889),FALSE)</f>
        <v>567</v>
      </c>
      <c r="AL3889">
        <f t="shared" si="607"/>
        <v>0</v>
      </c>
      <c r="AM3889">
        <f t="shared" si="608"/>
        <v>8</v>
      </c>
      <c r="AN3889" t="str">
        <f t="shared" si="609"/>
        <v>ALERT! 8 Violation founded @GUDANGEXP1</v>
      </c>
    </row>
    <row r="3890" spans="1:40">
      <c r="A3890" t="s">
        <v>120</v>
      </c>
      <c r="B3890" t="s">
        <v>121</v>
      </c>
      <c r="C3890" t="s">
        <v>1896</v>
      </c>
      <c r="D3890" t="s">
        <v>1232</v>
      </c>
      <c r="E3890">
        <v>1</v>
      </c>
      <c r="G3890" t="s">
        <v>124</v>
      </c>
      <c r="I3890" t="s">
        <v>125</v>
      </c>
      <c r="Z3890" t="str">
        <f>IFERROR(MID(AA3890,FIND("-",H3890,1)+1,20),_xlfn.IFNA(VLOOKUP(F3890&amp;"-"&amp;AA3890,Ref_Kontak!$A:$E,4,FALSE),Ref_Kontak!$H$2))</f>
        <v>628999007703</v>
      </c>
      <c r="AA3890" t="str">
        <f t="shared" si="600"/>
        <v/>
      </c>
      <c r="AB3890" t="str">
        <f t="shared" si="601"/>
        <v/>
      </c>
      <c r="AC3890" t="str">
        <f t="shared" si="602"/>
        <v>628999007703</v>
      </c>
      <c r="AD3890" t="str">
        <f t="shared" si="603"/>
        <v>Halo+,+Visual+AI+5S+mendeteksi+Violation%3A+GUDANGEXP1-LINE+9</v>
      </c>
      <c r="AE3890" t="str">
        <f t="shared" si="604"/>
        <v>https://web.whatsapp.com/send/?phone=628999007703&amp;text=Halo+,+Visual+AI+5S+mendeteksi+Violation%3A+GUDANGEXP1-LINE+9&amp;type=phone_number&amp;app_absent=0</v>
      </c>
      <c r="AF3890" t="b">
        <f>IF(ISNA(VLOOKUP(D3890&amp;"-"&amp;AB3890, Ref_Kontak!$A:$E, 4, FALSE)), FALSE, TRUE)</f>
        <v>0</v>
      </c>
      <c r="AG3890" t="str">
        <f>_xlfn.IFNA(VLOOKUP(Z3890,Ref_Kontak!H:H,1,FALSE),"FALSE")</f>
        <v>628999007703</v>
      </c>
      <c r="AH3890" t="str">
        <f t="shared" si="605"/>
        <v>GUDANGEXP1-LINE 9</v>
      </c>
      <c r="AI3890">
        <f>IF(I3890="violation",COUNTIF($AH$1:AH3890,AH3890),0)</f>
        <v>166</v>
      </c>
      <c r="AJ3890" t="str">
        <f t="shared" si="606"/>
        <v>violation-GUDANGEXP1</v>
      </c>
      <c r="AK3890">
        <f>IF(I3890="violation",COUNTIF($AJ$1:AJ3890,AJ3890),FALSE)</f>
        <v>568</v>
      </c>
      <c r="AL3890">
        <f t="shared" si="607"/>
        <v>0</v>
      </c>
      <c r="AM3890">
        <f t="shared" si="608"/>
        <v>8</v>
      </c>
      <c r="AN3890" t="str">
        <f t="shared" si="609"/>
        <v>ALERT! 8 Violation founded @GUDANGEXP1</v>
      </c>
    </row>
    <row r="3891" spans="1:40">
      <c r="A3891" t="s">
        <v>120</v>
      </c>
      <c r="B3891" t="s">
        <v>121</v>
      </c>
      <c r="C3891" t="s">
        <v>1896</v>
      </c>
      <c r="D3891" t="s">
        <v>48</v>
      </c>
      <c r="E3891">
        <v>1</v>
      </c>
      <c r="F3891" t="s">
        <v>1859</v>
      </c>
      <c r="G3891" t="s">
        <v>124</v>
      </c>
      <c r="H3891" t="s">
        <v>1860</v>
      </c>
      <c r="I3891" t="s">
        <v>125</v>
      </c>
      <c r="J3891" t="s">
        <v>1861</v>
      </c>
      <c r="Z3891" t="str">
        <f>IFERROR(MID(AA3891,FIND("-",H3891,1)+1,20),_xlfn.IFNA(VLOOKUP(F3891&amp;"-"&amp;AA3891,Ref_Kontak!$A:$E,4,FALSE),Ref_Kontak!$H$2))</f>
        <v>6285157766849</v>
      </c>
      <c r="AA3891" t="str">
        <f t="shared" si="600"/>
        <v>Rexy-6285157766849</v>
      </c>
      <c r="AB3891" t="str">
        <f t="shared" si="601"/>
        <v>Rexy</v>
      </c>
      <c r="AC3891" t="str">
        <f t="shared" si="602"/>
        <v>6285157766849</v>
      </c>
      <c r="AD3891" t="str">
        <f t="shared" si="603"/>
        <v>Halo+Rexy,+Visual+AI+5S+mendeteksi+Violation%3A+GUDANGEXP1-LINE+1</v>
      </c>
      <c r="AE3891" t="str">
        <f t="shared" si="604"/>
        <v>https://web.whatsapp.com/send/?phone=6285157766849&amp;text=Halo+Rexy,+Visual+AI+5S+mendeteksi+Violation%3A+GUDANGEXP1-LINE+1&amp;type=phone_number&amp;app_absent=0</v>
      </c>
      <c r="AF3891" t="b">
        <f>IF(ISNA(VLOOKUP(D3891&amp;"-"&amp;AB3891, Ref_Kontak!$A:$E, 4, FALSE)), FALSE, TRUE)</f>
        <v>1</v>
      </c>
      <c r="AG3891" t="str">
        <f>_xlfn.IFNA(VLOOKUP(Z3891,Ref_Kontak!H:H,1,FALSE),"FALSE")</f>
        <v>FALSE</v>
      </c>
      <c r="AH3891" t="str">
        <f t="shared" si="605"/>
        <v>GUDANGEXP1-LINE 1</v>
      </c>
      <c r="AI3891">
        <f>IF(I3891="violation",COUNTIF($AH$1:AH3891,AH3891),0)</f>
        <v>20</v>
      </c>
      <c r="AJ3891" t="str">
        <f t="shared" si="606"/>
        <v>violation-GUDANGEXP1</v>
      </c>
      <c r="AK3891">
        <f>IF(I3891="violation",COUNTIF($AJ$1:AJ3891,AJ3891),FALSE)</f>
        <v>569</v>
      </c>
      <c r="AL3891">
        <f t="shared" si="607"/>
        <v>0</v>
      </c>
      <c r="AM3891">
        <f t="shared" si="608"/>
        <v>8</v>
      </c>
      <c r="AN3891" t="str">
        <f t="shared" si="609"/>
        <v>ALERT! 8 Violation founded @GUDANGEXP1</v>
      </c>
    </row>
    <row r="3892" spans="1:40">
      <c r="A3892" t="s">
        <v>120</v>
      </c>
      <c r="B3892" t="s">
        <v>121</v>
      </c>
      <c r="C3892" t="s">
        <v>1897</v>
      </c>
      <c r="D3892" t="s">
        <v>589</v>
      </c>
      <c r="E3892">
        <v>1</v>
      </c>
      <c r="G3892" t="s">
        <v>130</v>
      </c>
      <c r="I3892" t="s">
        <v>125</v>
      </c>
      <c r="Z3892" t="str">
        <f>IFERROR(MID(AA3892,FIND("-",H3892,1)+1,20),_xlfn.IFNA(VLOOKUP(F3892&amp;"-"&amp;AA3892,Ref_Kontak!$A:$E,4,FALSE),Ref_Kontak!$H$2))</f>
        <v>628999007703</v>
      </c>
      <c r="AA3892" t="str">
        <f t="shared" si="600"/>
        <v/>
      </c>
      <c r="AB3892" t="str">
        <f t="shared" si="601"/>
        <v/>
      </c>
      <c r="AC3892" t="str">
        <f t="shared" si="602"/>
        <v>628999007703</v>
      </c>
      <c r="AD3892" t="str">
        <f t="shared" si="603"/>
        <v>Halo+,+Visual+AI+5S+mendeteksi+Violation%3A+METALDET1-LINE+13</v>
      </c>
      <c r="AE3892" t="str">
        <f t="shared" si="604"/>
        <v>https://web.whatsapp.com/send/?phone=628999007703&amp;text=Halo+,+Visual+AI+5S+mendeteksi+Violation%3A+METALDET1-LINE+13&amp;type=phone_number&amp;app_absent=0</v>
      </c>
      <c r="AF3892" t="b">
        <f>IF(ISNA(VLOOKUP(D3892&amp;"-"&amp;AB3892, Ref_Kontak!$A:$E, 4, FALSE)), FALSE, TRUE)</f>
        <v>0</v>
      </c>
      <c r="AG3892" t="str">
        <f>_xlfn.IFNA(VLOOKUP(Z3892,Ref_Kontak!H:H,1,FALSE),"FALSE")</f>
        <v>628999007703</v>
      </c>
      <c r="AH3892" t="str">
        <f t="shared" si="605"/>
        <v>METALDET1-LINE 13</v>
      </c>
      <c r="AI3892">
        <f>IF(I3892="violation",COUNTIF($AH$1:AH3892,AH3892),0)</f>
        <v>1378</v>
      </c>
      <c r="AJ3892" t="str">
        <f t="shared" si="606"/>
        <v>violation-METALDET1</v>
      </c>
      <c r="AK3892">
        <f>IF(I3892="violation",COUNTIF($AJ$1:AJ3892,AJ3892),FALSE)</f>
        <v>3321</v>
      </c>
      <c r="AL3892">
        <f t="shared" si="607"/>
        <v>0</v>
      </c>
      <c r="AM3892">
        <f t="shared" si="608"/>
        <v>3</v>
      </c>
      <c r="AN3892" t="str">
        <f t="shared" si="609"/>
        <v>ALERT! 3 Violation founded @METALDET1</v>
      </c>
    </row>
    <row r="3893" spans="1:40">
      <c r="A3893" t="s">
        <v>120</v>
      </c>
      <c r="B3893" t="s">
        <v>121</v>
      </c>
      <c r="C3893" t="s">
        <v>1897</v>
      </c>
      <c r="D3893" t="s">
        <v>129</v>
      </c>
      <c r="E3893">
        <v>1</v>
      </c>
      <c r="G3893" t="s">
        <v>130</v>
      </c>
      <c r="I3893" t="s">
        <v>125</v>
      </c>
      <c r="Z3893" t="str">
        <f>IFERROR(MID(AA3893,FIND("-",H3893,1)+1,20),_xlfn.IFNA(VLOOKUP(F3893&amp;"-"&amp;AA3893,Ref_Kontak!$A:$E,4,FALSE),Ref_Kontak!$H$2))</f>
        <v>628999007703</v>
      </c>
      <c r="AA3893" t="str">
        <f t="shared" si="600"/>
        <v/>
      </c>
      <c r="AB3893" t="str">
        <f t="shared" si="601"/>
        <v/>
      </c>
      <c r="AC3893" t="str">
        <f t="shared" si="602"/>
        <v>628999007703</v>
      </c>
      <c r="AD3893" t="str">
        <f t="shared" si="603"/>
        <v>Halo+,+Visual+AI+5S+mendeteksi+Violation%3A+METALDET1-LINE+8</v>
      </c>
      <c r="AE3893" t="str">
        <f t="shared" si="604"/>
        <v>https://web.whatsapp.com/send/?phone=628999007703&amp;text=Halo+,+Visual+AI+5S+mendeteksi+Violation%3A+METALDET1-LINE+8&amp;type=phone_number&amp;app_absent=0</v>
      </c>
      <c r="AF3893" t="b">
        <f>IF(ISNA(VLOOKUP(D3893&amp;"-"&amp;AB3893, Ref_Kontak!$A:$E, 4, FALSE)), FALSE, TRUE)</f>
        <v>0</v>
      </c>
      <c r="AG3893" t="str">
        <f>_xlfn.IFNA(VLOOKUP(Z3893,Ref_Kontak!H:H,1,FALSE),"FALSE")</f>
        <v>628999007703</v>
      </c>
      <c r="AH3893" t="str">
        <f t="shared" si="605"/>
        <v>METALDET1-LINE 8</v>
      </c>
      <c r="AI3893">
        <f>IF(I3893="violation",COUNTIF($AH$1:AH3893,AH3893),0)</f>
        <v>1546</v>
      </c>
      <c r="AJ3893" t="str">
        <f t="shared" si="606"/>
        <v>violation-METALDET1</v>
      </c>
      <c r="AK3893">
        <f>IF(I3893="violation",COUNTIF($AJ$1:AJ3893,AJ3893),FALSE)</f>
        <v>3322</v>
      </c>
      <c r="AL3893">
        <f t="shared" si="607"/>
        <v>0</v>
      </c>
      <c r="AM3893">
        <f t="shared" si="608"/>
        <v>3</v>
      </c>
      <c r="AN3893" t="str">
        <f t="shared" si="609"/>
        <v>ALERT! 3 Violation founded @METALDET1</v>
      </c>
    </row>
    <row r="3894" spans="1:40">
      <c r="A3894" t="s">
        <v>120</v>
      </c>
      <c r="B3894" t="s">
        <v>121</v>
      </c>
      <c r="C3894" t="s">
        <v>1897</v>
      </c>
      <c r="D3894" t="s">
        <v>41</v>
      </c>
      <c r="E3894">
        <v>1</v>
      </c>
      <c r="F3894" t="s">
        <v>1859</v>
      </c>
      <c r="G3894" t="s">
        <v>124</v>
      </c>
      <c r="H3894" t="s">
        <v>1860</v>
      </c>
      <c r="I3894" t="s">
        <v>125</v>
      </c>
      <c r="J3894" t="s">
        <v>1861</v>
      </c>
      <c r="Z3894" t="str">
        <f>IFERROR(MID(AA3894,FIND("-",H3894,1)+1,20),_xlfn.IFNA(VLOOKUP(F3894&amp;"-"&amp;AA3894,Ref_Kontak!$A:$E,4,FALSE),Ref_Kontak!$H$2))</f>
        <v>6285157766849</v>
      </c>
      <c r="AA3894" t="str">
        <f t="shared" si="600"/>
        <v>Rexy-6285157766849</v>
      </c>
      <c r="AB3894" t="str">
        <f t="shared" si="601"/>
        <v>Rexy</v>
      </c>
      <c r="AC3894" t="str">
        <f t="shared" si="602"/>
        <v>6285157766849</v>
      </c>
      <c r="AD3894" t="str">
        <f t="shared" si="603"/>
        <v>Halo+Rexy,+Visual+AI+5S+mendeteksi+Violation%3A+GUDANGEXP1-LINE+2</v>
      </c>
      <c r="AE3894" t="str">
        <f t="shared" si="604"/>
        <v>https://web.whatsapp.com/send/?phone=6285157766849&amp;text=Halo+Rexy,+Visual+AI+5S+mendeteksi+Violation%3A+GUDANGEXP1-LINE+2&amp;type=phone_number&amp;app_absent=0</v>
      </c>
      <c r="AF3894" t="b">
        <f>IF(ISNA(VLOOKUP(D3894&amp;"-"&amp;AB3894, Ref_Kontak!$A:$E, 4, FALSE)), FALSE, TRUE)</f>
        <v>1</v>
      </c>
      <c r="AG3894" t="str">
        <f>_xlfn.IFNA(VLOOKUP(Z3894,Ref_Kontak!H:H,1,FALSE),"FALSE")</f>
        <v>FALSE</v>
      </c>
      <c r="AH3894" t="str">
        <f t="shared" si="605"/>
        <v>GUDANGEXP1-LINE 2</v>
      </c>
      <c r="AI3894">
        <f>IF(I3894="violation",COUNTIF($AH$1:AH3894,AH3894),0)</f>
        <v>34</v>
      </c>
      <c r="AJ3894" t="str">
        <f t="shared" si="606"/>
        <v>violation-GUDANGEXP1</v>
      </c>
      <c r="AK3894">
        <f>IF(I3894="violation",COUNTIF($AJ$1:AJ3894,AJ3894),FALSE)</f>
        <v>570</v>
      </c>
      <c r="AL3894">
        <f t="shared" si="607"/>
        <v>0</v>
      </c>
      <c r="AM3894">
        <f t="shared" si="608"/>
        <v>8</v>
      </c>
      <c r="AN3894" t="str">
        <f t="shared" si="609"/>
        <v>ALERT! 8 Violation founded @GUDANGEXP1</v>
      </c>
    </row>
    <row r="3895" spans="1:40">
      <c r="A3895" t="s">
        <v>120</v>
      </c>
      <c r="B3895" t="s">
        <v>121</v>
      </c>
      <c r="C3895" t="s">
        <v>1897</v>
      </c>
      <c r="D3895" t="s">
        <v>1232</v>
      </c>
      <c r="E3895">
        <v>1</v>
      </c>
      <c r="G3895" t="s">
        <v>124</v>
      </c>
      <c r="I3895" t="s">
        <v>125</v>
      </c>
      <c r="Z3895" t="str">
        <f>IFERROR(MID(AA3895,FIND("-",H3895,1)+1,20),_xlfn.IFNA(VLOOKUP(F3895&amp;"-"&amp;AA3895,Ref_Kontak!$A:$E,4,FALSE),Ref_Kontak!$H$2))</f>
        <v>628999007703</v>
      </c>
      <c r="AA3895" t="str">
        <f t="shared" si="600"/>
        <v/>
      </c>
      <c r="AB3895" t="str">
        <f t="shared" si="601"/>
        <v/>
      </c>
      <c r="AC3895" t="str">
        <f t="shared" si="602"/>
        <v>628999007703</v>
      </c>
      <c r="AD3895" t="str">
        <f t="shared" si="603"/>
        <v>Halo+,+Visual+AI+5S+mendeteksi+Violation%3A+GUDANGEXP1-LINE+9</v>
      </c>
      <c r="AE3895" t="str">
        <f t="shared" si="604"/>
        <v>https://web.whatsapp.com/send/?phone=628999007703&amp;text=Halo+,+Visual+AI+5S+mendeteksi+Violation%3A+GUDANGEXP1-LINE+9&amp;type=phone_number&amp;app_absent=0</v>
      </c>
      <c r="AF3895" t="b">
        <f>IF(ISNA(VLOOKUP(D3895&amp;"-"&amp;AB3895, Ref_Kontak!$A:$E, 4, FALSE)), FALSE, TRUE)</f>
        <v>0</v>
      </c>
      <c r="AG3895" t="str">
        <f>_xlfn.IFNA(VLOOKUP(Z3895,Ref_Kontak!H:H,1,FALSE),"FALSE")</f>
        <v>628999007703</v>
      </c>
      <c r="AH3895" t="str">
        <f t="shared" si="605"/>
        <v>GUDANGEXP1-LINE 9</v>
      </c>
      <c r="AI3895">
        <f>IF(I3895="violation",COUNTIF($AH$1:AH3895,AH3895),0)</f>
        <v>167</v>
      </c>
      <c r="AJ3895" t="str">
        <f t="shared" si="606"/>
        <v>violation-GUDANGEXP1</v>
      </c>
      <c r="AK3895">
        <f>IF(I3895="violation",COUNTIF($AJ$1:AJ3895,AJ3895),FALSE)</f>
        <v>571</v>
      </c>
      <c r="AL3895">
        <f t="shared" si="607"/>
        <v>0</v>
      </c>
      <c r="AM3895">
        <f t="shared" si="608"/>
        <v>8</v>
      </c>
      <c r="AN3895" t="str">
        <f t="shared" si="609"/>
        <v>ALERT! 8 Violation founded @GUDANGEXP1</v>
      </c>
    </row>
    <row r="3896" spans="1:40">
      <c r="A3896" t="s">
        <v>120</v>
      </c>
      <c r="B3896" t="s">
        <v>121</v>
      </c>
      <c r="C3896" t="s">
        <v>1897</v>
      </c>
      <c r="D3896" t="s">
        <v>48</v>
      </c>
      <c r="E3896">
        <v>1</v>
      </c>
      <c r="F3896" t="s">
        <v>1859</v>
      </c>
      <c r="G3896" t="s">
        <v>124</v>
      </c>
      <c r="H3896" t="s">
        <v>1860</v>
      </c>
      <c r="I3896" t="s">
        <v>125</v>
      </c>
      <c r="J3896" t="s">
        <v>1861</v>
      </c>
      <c r="Z3896" t="str">
        <f>IFERROR(MID(AA3896,FIND("-",H3896,1)+1,20),_xlfn.IFNA(VLOOKUP(F3896&amp;"-"&amp;AA3896,Ref_Kontak!$A:$E,4,FALSE),Ref_Kontak!$H$2))</f>
        <v>6285157766849</v>
      </c>
      <c r="AA3896" t="str">
        <f t="shared" si="600"/>
        <v>Rexy-6285157766849</v>
      </c>
      <c r="AB3896" t="str">
        <f t="shared" si="601"/>
        <v>Rexy</v>
      </c>
      <c r="AC3896" t="str">
        <f t="shared" si="602"/>
        <v>6285157766849</v>
      </c>
      <c r="AD3896" t="str">
        <f t="shared" si="603"/>
        <v>Halo+Rexy,+Visual+AI+5S+mendeteksi+Violation%3A+GUDANGEXP1-LINE+1</v>
      </c>
      <c r="AE3896" t="str">
        <f t="shared" si="604"/>
        <v>https://web.whatsapp.com/send/?phone=6285157766849&amp;text=Halo+Rexy,+Visual+AI+5S+mendeteksi+Violation%3A+GUDANGEXP1-LINE+1&amp;type=phone_number&amp;app_absent=0</v>
      </c>
      <c r="AF3896" t="b">
        <f>IF(ISNA(VLOOKUP(D3896&amp;"-"&amp;AB3896, Ref_Kontak!$A:$E, 4, FALSE)), FALSE, TRUE)</f>
        <v>1</v>
      </c>
      <c r="AG3896" t="str">
        <f>_xlfn.IFNA(VLOOKUP(Z3896,Ref_Kontak!H:H,1,FALSE),"FALSE")</f>
        <v>FALSE</v>
      </c>
      <c r="AH3896" t="str">
        <f t="shared" si="605"/>
        <v>GUDANGEXP1-LINE 1</v>
      </c>
      <c r="AI3896">
        <f>IF(I3896="violation",COUNTIF($AH$1:AH3896,AH3896),0)</f>
        <v>21</v>
      </c>
      <c r="AJ3896" t="str">
        <f t="shared" si="606"/>
        <v>violation-GUDANGEXP1</v>
      </c>
      <c r="AK3896">
        <f>IF(I3896="violation",COUNTIF($AJ$1:AJ3896,AJ3896),FALSE)</f>
        <v>572</v>
      </c>
      <c r="AL3896">
        <f t="shared" si="607"/>
        <v>0</v>
      </c>
      <c r="AM3896">
        <f t="shared" si="608"/>
        <v>8</v>
      </c>
      <c r="AN3896" t="str">
        <f t="shared" si="609"/>
        <v>ALERT! 8 Violation founded @GUDANGEXP1</v>
      </c>
    </row>
    <row r="3897" spans="1:40">
      <c r="A3897" t="s">
        <v>120</v>
      </c>
      <c r="B3897" t="s">
        <v>121</v>
      </c>
      <c r="C3897" t="s">
        <v>1897</v>
      </c>
      <c r="D3897" t="s">
        <v>589</v>
      </c>
      <c r="E3897">
        <v>1</v>
      </c>
      <c r="G3897" t="s">
        <v>130</v>
      </c>
      <c r="I3897" t="s">
        <v>125</v>
      </c>
      <c r="Z3897" t="str">
        <f>IFERROR(MID(AA3897,FIND("-",H3897,1)+1,20),_xlfn.IFNA(VLOOKUP(F3897&amp;"-"&amp;AA3897,Ref_Kontak!$A:$E,4,FALSE),Ref_Kontak!$H$2))</f>
        <v>628999007703</v>
      </c>
      <c r="AA3897" t="str">
        <f t="shared" si="600"/>
        <v/>
      </c>
      <c r="AB3897" t="str">
        <f t="shared" si="601"/>
        <v/>
      </c>
      <c r="AC3897" t="str">
        <f t="shared" si="602"/>
        <v>628999007703</v>
      </c>
      <c r="AD3897" t="str">
        <f t="shared" si="603"/>
        <v>Halo+,+Visual+AI+5S+mendeteksi+Violation%3A+METALDET1-LINE+13</v>
      </c>
      <c r="AE3897" t="str">
        <f t="shared" si="604"/>
        <v>https://web.whatsapp.com/send/?phone=628999007703&amp;text=Halo+,+Visual+AI+5S+mendeteksi+Violation%3A+METALDET1-LINE+13&amp;type=phone_number&amp;app_absent=0</v>
      </c>
      <c r="AF3897" t="b">
        <f>IF(ISNA(VLOOKUP(D3897&amp;"-"&amp;AB3897, Ref_Kontak!$A:$E, 4, FALSE)), FALSE, TRUE)</f>
        <v>0</v>
      </c>
      <c r="AG3897" t="str">
        <f>_xlfn.IFNA(VLOOKUP(Z3897,Ref_Kontak!H:H,1,FALSE),"FALSE")</f>
        <v>628999007703</v>
      </c>
      <c r="AH3897" t="str">
        <f t="shared" si="605"/>
        <v>METALDET1-LINE 13</v>
      </c>
      <c r="AI3897">
        <f>IF(I3897="violation",COUNTIF($AH$1:AH3897,AH3897),0)</f>
        <v>1379</v>
      </c>
      <c r="AJ3897" t="str">
        <f t="shared" si="606"/>
        <v>violation-METALDET1</v>
      </c>
      <c r="AK3897">
        <f>IF(I3897="violation",COUNTIF($AJ$1:AJ3897,AJ3897),FALSE)</f>
        <v>3323</v>
      </c>
      <c r="AL3897">
        <f t="shared" si="607"/>
        <v>0</v>
      </c>
      <c r="AM3897">
        <f t="shared" si="608"/>
        <v>3</v>
      </c>
      <c r="AN3897" t="str">
        <f t="shared" si="609"/>
        <v>ALERT! 3 Violation founded @METALDET1</v>
      </c>
    </row>
    <row r="3898" spans="1:40">
      <c r="A3898" t="s">
        <v>120</v>
      </c>
      <c r="B3898" t="s">
        <v>121</v>
      </c>
      <c r="C3898" t="s">
        <v>1898</v>
      </c>
      <c r="D3898" t="s">
        <v>129</v>
      </c>
      <c r="E3898">
        <v>1</v>
      </c>
      <c r="G3898" t="s">
        <v>130</v>
      </c>
      <c r="I3898" t="s">
        <v>125</v>
      </c>
      <c r="Z3898" t="str">
        <f>IFERROR(MID(AA3898,FIND("-",H3898,1)+1,20),_xlfn.IFNA(VLOOKUP(F3898&amp;"-"&amp;AA3898,Ref_Kontak!$A:$E,4,FALSE),Ref_Kontak!$H$2))</f>
        <v>628999007703</v>
      </c>
      <c r="AA3898" t="str">
        <f t="shared" si="600"/>
        <v/>
      </c>
      <c r="AB3898" t="str">
        <f t="shared" si="601"/>
        <v/>
      </c>
      <c r="AC3898" t="str">
        <f t="shared" si="602"/>
        <v>628999007703</v>
      </c>
      <c r="AD3898" t="str">
        <f t="shared" si="603"/>
        <v>Halo+,+Visual+AI+5S+mendeteksi+Violation%3A+METALDET1-LINE+8</v>
      </c>
      <c r="AE3898" t="str">
        <f t="shared" si="604"/>
        <v>https://web.whatsapp.com/send/?phone=628999007703&amp;text=Halo+,+Visual+AI+5S+mendeteksi+Violation%3A+METALDET1-LINE+8&amp;type=phone_number&amp;app_absent=0</v>
      </c>
      <c r="AF3898" t="b">
        <f>IF(ISNA(VLOOKUP(D3898&amp;"-"&amp;AB3898, Ref_Kontak!$A:$E, 4, FALSE)), FALSE, TRUE)</f>
        <v>0</v>
      </c>
      <c r="AG3898" t="str">
        <f>_xlfn.IFNA(VLOOKUP(Z3898,Ref_Kontak!H:H,1,FALSE),"FALSE")</f>
        <v>628999007703</v>
      </c>
      <c r="AH3898" t="str">
        <f t="shared" si="605"/>
        <v>METALDET1-LINE 8</v>
      </c>
      <c r="AI3898">
        <f>IF(I3898="violation",COUNTIF($AH$1:AH3898,AH3898),0)</f>
        <v>1547</v>
      </c>
      <c r="AJ3898" t="str">
        <f t="shared" si="606"/>
        <v>violation-METALDET1</v>
      </c>
      <c r="AK3898">
        <f>IF(I3898="violation",COUNTIF($AJ$1:AJ3898,AJ3898),FALSE)</f>
        <v>3324</v>
      </c>
      <c r="AL3898">
        <f t="shared" si="607"/>
        <v>0</v>
      </c>
      <c r="AM3898">
        <f t="shared" si="608"/>
        <v>3</v>
      </c>
      <c r="AN3898" t="str">
        <f t="shared" si="609"/>
        <v>ALERT! 3 Violation founded @METALDET1</v>
      </c>
    </row>
    <row r="3899" spans="1:40">
      <c r="A3899" t="s">
        <v>120</v>
      </c>
      <c r="B3899" t="s">
        <v>121</v>
      </c>
      <c r="C3899" t="s">
        <v>1898</v>
      </c>
      <c r="D3899" t="s">
        <v>41</v>
      </c>
      <c r="E3899">
        <v>1</v>
      </c>
      <c r="F3899" t="s">
        <v>1859</v>
      </c>
      <c r="G3899" t="s">
        <v>124</v>
      </c>
      <c r="H3899" t="s">
        <v>1860</v>
      </c>
      <c r="I3899" t="s">
        <v>125</v>
      </c>
      <c r="J3899" t="s">
        <v>1861</v>
      </c>
      <c r="Z3899" t="str">
        <f>IFERROR(MID(AA3899,FIND("-",H3899,1)+1,20),_xlfn.IFNA(VLOOKUP(F3899&amp;"-"&amp;AA3899,Ref_Kontak!$A:$E,4,FALSE),Ref_Kontak!$H$2))</f>
        <v>6285157766849</v>
      </c>
      <c r="AA3899" t="str">
        <f t="shared" si="600"/>
        <v>Rexy-6285157766849</v>
      </c>
      <c r="AB3899" t="str">
        <f t="shared" si="601"/>
        <v>Rexy</v>
      </c>
      <c r="AC3899" t="str">
        <f t="shared" si="602"/>
        <v>6285157766849</v>
      </c>
      <c r="AD3899" t="str">
        <f t="shared" si="603"/>
        <v>Halo+Rexy,+Visual+AI+5S+mendeteksi+Violation%3A+GUDANGEXP1-LINE+2</v>
      </c>
      <c r="AE3899" t="str">
        <f t="shared" si="604"/>
        <v>https://web.whatsapp.com/send/?phone=6285157766849&amp;text=Halo+Rexy,+Visual+AI+5S+mendeteksi+Violation%3A+GUDANGEXP1-LINE+2&amp;type=phone_number&amp;app_absent=0</v>
      </c>
      <c r="AF3899" t="b">
        <f>IF(ISNA(VLOOKUP(D3899&amp;"-"&amp;AB3899, Ref_Kontak!$A:$E, 4, FALSE)), FALSE, TRUE)</f>
        <v>1</v>
      </c>
      <c r="AG3899" t="str">
        <f>_xlfn.IFNA(VLOOKUP(Z3899,Ref_Kontak!H:H,1,FALSE),"FALSE")</f>
        <v>FALSE</v>
      </c>
      <c r="AH3899" t="str">
        <f t="shared" si="605"/>
        <v>GUDANGEXP1-LINE 2</v>
      </c>
      <c r="AI3899">
        <f>IF(I3899="violation",COUNTIF($AH$1:AH3899,AH3899),0)</f>
        <v>35</v>
      </c>
      <c r="AJ3899" t="str">
        <f t="shared" si="606"/>
        <v>violation-GUDANGEXP1</v>
      </c>
      <c r="AK3899">
        <f>IF(I3899="violation",COUNTIF($AJ$1:AJ3899,AJ3899),FALSE)</f>
        <v>573</v>
      </c>
      <c r="AL3899">
        <f t="shared" si="607"/>
        <v>0</v>
      </c>
      <c r="AM3899">
        <f t="shared" si="608"/>
        <v>8</v>
      </c>
      <c r="AN3899" t="str">
        <f t="shared" si="609"/>
        <v>ALERT! 8 Violation founded @GUDANGEXP1</v>
      </c>
    </row>
    <row r="3900" spans="1:40">
      <c r="A3900" t="s">
        <v>120</v>
      </c>
      <c r="B3900" t="s">
        <v>121</v>
      </c>
      <c r="C3900" t="s">
        <v>1898</v>
      </c>
      <c r="D3900" t="s">
        <v>48</v>
      </c>
      <c r="E3900">
        <v>1</v>
      </c>
      <c r="F3900" t="s">
        <v>1859</v>
      </c>
      <c r="G3900" t="s">
        <v>124</v>
      </c>
      <c r="H3900" t="s">
        <v>1860</v>
      </c>
      <c r="I3900" t="s">
        <v>125</v>
      </c>
      <c r="J3900" t="s">
        <v>1861</v>
      </c>
      <c r="Z3900" t="str">
        <f>IFERROR(MID(AA3900,FIND("-",H3900,1)+1,20),_xlfn.IFNA(VLOOKUP(F3900&amp;"-"&amp;AA3900,Ref_Kontak!$A:$E,4,FALSE),Ref_Kontak!$H$2))</f>
        <v>6285157766849</v>
      </c>
      <c r="AA3900" t="str">
        <f t="shared" si="600"/>
        <v>Rexy-6285157766849</v>
      </c>
      <c r="AB3900" t="str">
        <f t="shared" si="601"/>
        <v>Rexy</v>
      </c>
      <c r="AC3900" t="str">
        <f t="shared" si="602"/>
        <v>6285157766849</v>
      </c>
      <c r="AD3900" t="str">
        <f t="shared" si="603"/>
        <v>Halo+Rexy,+Visual+AI+5S+mendeteksi+Violation%3A+GUDANGEXP1-LINE+1</v>
      </c>
      <c r="AE3900" t="str">
        <f t="shared" si="604"/>
        <v>https://web.whatsapp.com/send/?phone=6285157766849&amp;text=Halo+Rexy,+Visual+AI+5S+mendeteksi+Violation%3A+GUDANGEXP1-LINE+1&amp;type=phone_number&amp;app_absent=0</v>
      </c>
      <c r="AF3900" t="b">
        <f>IF(ISNA(VLOOKUP(D3900&amp;"-"&amp;AB3900, Ref_Kontak!$A:$E, 4, FALSE)), FALSE, TRUE)</f>
        <v>1</v>
      </c>
      <c r="AG3900" t="str">
        <f>_xlfn.IFNA(VLOOKUP(Z3900,Ref_Kontak!H:H,1,FALSE),"FALSE")</f>
        <v>FALSE</v>
      </c>
      <c r="AH3900" t="str">
        <f t="shared" si="605"/>
        <v>GUDANGEXP1-LINE 1</v>
      </c>
      <c r="AI3900">
        <f>IF(I3900="violation",COUNTIF($AH$1:AH3900,AH3900),0)</f>
        <v>22</v>
      </c>
      <c r="AJ3900" t="str">
        <f t="shared" si="606"/>
        <v>violation-GUDANGEXP1</v>
      </c>
      <c r="AK3900">
        <f>IF(I3900="violation",COUNTIF($AJ$1:AJ3900,AJ3900),FALSE)</f>
        <v>574</v>
      </c>
      <c r="AL3900">
        <f t="shared" si="607"/>
        <v>0</v>
      </c>
      <c r="AM3900">
        <f t="shared" si="608"/>
        <v>8</v>
      </c>
      <c r="AN3900" t="str">
        <f t="shared" si="609"/>
        <v>ALERT! 8 Violation founded @GUDANGEXP1</v>
      </c>
    </row>
    <row r="3901" spans="1:40">
      <c r="A3901" t="s">
        <v>120</v>
      </c>
      <c r="B3901" t="s">
        <v>121</v>
      </c>
      <c r="C3901" t="s">
        <v>1898</v>
      </c>
      <c r="D3901" t="s">
        <v>1232</v>
      </c>
      <c r="E3901">
        <v>1</v>
      </c>
      <c r="G3901" t="s">
        <v>124</v>
      </c>
      <c r="I3901" t="s">
        <v>125</v>
      </c>
      <c r="Z3901" t="str">
        <f>IFERROR(MID(AA3901,FIND("-",H3901,1)+1,20),_xlfn.IFNA(VLOOKUP(F3901&amp;"-"&amp;AA3901,Ref_Kontak!$A:$E,4,FALSE),Ref_Kontak!$H$2))</f>
        <v>628999007703</v>
      </c>
      <c r="AA3901" t="str">
        <f t="shared" si="600"/>
        <v/>
      </c>
      <c r="AB3901" t="str">
        <f t="shared" si="601"/>
        <v/>
      </c>
      <c r="AC3901" t="str">
        <f t="shared" si="602"/>
        <v>628999007703</v>
      </c>
      <c r="AD3901" t="str">
        <f t="shared" si="603"/>
        <v>Halo+,+Visual+AI+5S+mendeteksi+Violation%3A+GUDANGEXP1-LINE+9</v>
      </c>
      <c r="AE3901" t="str">
        <f t="shared" si="604"/>
        <v>https://web.whatsapp.com/send/?phone=628999007703&amp;text=Halo+,+Visual+AI+5S+mendeteksi+Violation%3A+GUDANGEXP1-LINE+9&amp;type=phone_number&amp;app_absent=0</v>
      </c>
      <c r="AF3901" t="b">
        <f>IF(ISNA(VLOOKUP(D3901&amp;"-"&amp;AB3901, Ref_Kontak!$A:$E, 4, FALSE)), FALSE, TRUE)</f>
        <v>0</v>
      </c>
      <c r="AG3901" t="str">
        <f>_xlfn.IFNA(VLOOKUP(Z3901,Ref_Kontak!H:H,1,FALSE),"FALSE")</f>
        <v>628999007703</v>
      </c>
      <c r="AH3901" t="str">
        <f t="shared" si="605"/>
        <v>GUDANGEXP1-LINE 9</v>
      </c>
      <c r="AI3901">
        <f>IF(I3901="violation",COUNTIF($AH$1:AH3901,AH3901),0)</f>
        <v>168</v>
      </c>
      <c r="AJ3901" t="str">
        <f t="shared" si="606"/>
        <v>violation-GUDANGEXP1</v>
      </c>
      <c r="AK3901">
        <f>IF(I3901="violation",COUNTIF($AJ$1:AJ3901,AJ3901),FALSE)</f>
        <v>575</v>
      </c>
      <c r="AL3901">
        <f t="shared" si="607"/>
        <v>0</v>
      </c>
      <c r="AM3901">
        <f t="shared" si="608"/>
        <v>8</v>
      </c>
      <c r="AN3901" t="str">
        <f t="shared" si="609"/>
        <v>ALERT! 8 Violation founded @GUDANGEXP1</v>
      </c>
    </row>
    <row r="3902" spans="1:40">
      <c r="A3902" t="s">
        <v>120</v>
      </c>
      <c r="B3902" t="s">
        <v>121</v>
      </c>
      <c r="C3902" t="s">
        <v>1899</v>
      </c>
      <c r="D3902" t="s">
        <v>41</v>
      </c>
      <c r="E3902">
        <v>1</v>
      </c>
      <c r="F3902" t="s">
        <v>1859</v>
      </c>
      <c r="G3902" t="s">
        <v>124</v>
      </c>
      <c r="H3902" t="s">
        <v>1860</v>
      </c>
      <c r="I3902" t="s">
        <v>125</v>
      </c>
      <c r="J3902" t="s">
        <v>1861</v>
      </c>
      <c r="Z3902" t="str">
        <f>IFERROR(MID(AA3902,FIND("-",H3902,1)+1,20),_xlfn.IFNA(VLOOKUP(F3902&amp;"-"&amp;AA3902,Ref_Kontak!$A:$E,4,FALSE),Ref_Kontak!$H$2))</f>
        <v>6285157766849</v>
      </c>
      <c r="AA3902" t="str">
        <f t="shared" si="600"/>
        <v>Rexy-6285157766849</v>
      </c>
      <c r="AB3902" t="str">
        <f t="shared" si="601"/>
        <v>Rexy</v>
      </c>
      <c r="AC3902" t="str">
        <f t="shared" si="602"/>
        <v>6285157766849</v>
      </c>
      <c r="AD3902" t="str">
        <f t="shared" si="603"/>
        <v>Halo+Rexy,+Visual+AI+5S+mendeteksi+Violation%3A+GUDANGEXP1-LINE+2</v>
      </c>
      <c r="AE3902" t="str">
        <f t="shared" si="604"/>
        <v>https://web.whatsapp.com/send/?phone=6285157766849&amp;text=Halo+Rexy,+Visual+AI+5S+mendeteksi+Violation%3A+GUDANGEXP1-LINE+2&amp;type=phone_number&amp;app_absent=0</v>
      </c>
      <c r="AF3902" t="b">
        <f>IF(ISNA(VLOOKUP(D3902&amp;"-"&amp;AB3902, Ref_Kontak!$A:$E, 4, FALSE)), FALSE, TRUE)</f>
        <v>1</v>
      </c>
      <c r="AG3902" t="str">
        <f>_xlfn.IFNA(VLOOKUP(Z3902,Ref_Kontak!H:H,1,FALSE),"FALSE")</f>
        <v>FALSE</v>
      </c>
      <c r="AH3902" t="str">
        <f t="shared" si="605"/>
        <v>GUDANGEXP1-LINE 2</v>
      </c>
      <c r="AI3902">
        <f>IF(I3902="violation",COUNTIF($AH$1:AH3902,AH3902),0)</f>
        <v>36</v>
      </c>
      <c r="AJ3902" t="str">
        <f t="shared" si="606"/>
        <v>violation-GUDANGEXP1</v>
      </c>
      <c r="AK3902">
        <f>IF(I3902="violation",COUNTIF($AJ$1:AJ3902,AJ3902),FALSE)</f>
        <v>576</v>
      </c>
      <c r="AL3902">
        <f t="shared" si="607"/>
        <v>0</v>
      </c>
      <c r="AM3902">
        <f t="shared" si="608"/>
        <v>8</v>
      </c>
      <c r="AN3902" t="str">
        <f t="shared" si="609"/>
        <v>ALERT! 8 Violation founded @GUDANGEXP1</v>
      </c>
    </row>
    <row r="3903" spans="1:40">
      <c r="A3903" t="s">
        <v>120</v>
      </c>
      <c r="B3903" t="s">
        <v>121</v>
      </c>
      <c r="C3903" t="s">
        <v>1899</v>
      </c>
      <c r="D3903" t="s">
        <v>1232</v>
      </c>
      <c r="E3903">
        <v>1</v>
      </c>
      <c r="G3903" t="s">
        <v>124</v>
      </c>
      <c r="I3903" t="s">
        <v>125</v>
      </c>
      <c r="Z3903" t="str">
        <f>IFERROR(MID(AA3903,FIND("-",H3903,1)+1,20),_xlfn.IFNA(VLOOKUP(F3903&amp;"-"&amp;AA3903,Ref_Kontak!$A:$E,4,FALSE),Ref_Kontak!$H$2))</f>
        <v>628999007703</v>
      </c>
      <c r="AA3903" t="str">
        <f t="shared" si="600"/>
        <v/>
      </c>
      <c r="AB3903" t="str">
        <f t="shared" si="601"/>
        <v/>
      </c>
      <c r="AC3903" t="str">
        <f t="shared" si="602"/>
        <v>628999007703</v>
      </c>
      <c r="AD3903" t="str">
        <f t="shared" si="603"/>
        <v>Halo+,+Visual+AI+5S+mendeteksi+Violation%3A+GUDANGEXP1-LINE+9</v>
      </c>
      <c r="AE3903" t="str">
        <f t="shared" si="604"/>
        <v>https://web.whatsapp.com/send/?phone=628999007703&amp;text=Halo+,+Visual+AI+5S+mendeteksi+Violation%3A+GUDANGEXP1-LINE+9&amp;type=phone_number&amp;app_absent=0</v>
      </c>
      <c r="AF3903" t="b">
        <f>IF(ISNA(VLOOKUP(D3903&amp;"-"&amp;AB3903, Ref_Kontak!$A:$E, 4, FALSE)), FALSE, TRUE)</f>
        <v>0</v>
      </c>
      <c r="AG3903" t="str">
        <f>_xlfn.IFNA(VLOOKUP(Z3903,Ref_Kontak!H:H,1,FALSE),"FALSE")</f>
        <v>628999007703</v>
      </c>
      <c r="AH3903" t="str">
        <f t="shared" si="605"/>
        <v>GUDANGEXP1-LINE 9</v>
      </c>
      <c r="AI3903">
        <f>IF(I3903="violation",COUNTIF($AH$1:AH3903,AH3903),0)</f>
        <v>169</v>
      </c>
      <c r="AJ3903" t="str">
        <f t="shared" si="606"/>
        <v>violation-GUDANGEXP1</v>
      </c>
      <c r="AK3903">
        <f>IF(I3903="violation",COUNTIF($AJ$1:AJ3903,AJ3903),FALSE)</f>
        <v>577</v>
      </c>
      <c r="AL3903">
        <f t="shared" si="607"/>
        <v>0</v>
      </c>
      <c r="AM3903">
        <f t="shared" si="608"/>
        <v>8</v>
      </c>
      <c r="AN3903" t="str">
        <f t="shared" si="609"/>
        <v>ALERT! 8 Violation founded @GUDANGEXP1</v>
      </c>
    </row>
    <row r="3904" spans="1:40">
      <c r="A3904" t="s">
        <v>120</v>
      </c>
      <c r="B3904" t="s">
        <v>121</v>
      </c>
      <c r="C3904" t="s">
        <v>1899</v>
      </c>
      <c r="D3904" t="s">
        <v>48</v>
      </c>
      <c r="E3904">
        <v>1</v>
      </c>
      <c r="F3904" t="s">
        <v>1859</v>
      </c>
      <c r="G3904" t="s">
        <v>124</v>
      </c>
      <c r="H3904" t="s">
        <v>1860</v>
      </c>
      <c r="I3904" t="s">
        <v>125</v>
      </c>
      <c r="J3904" t="s">
        <v>1861</v>
      </c>
      <c r="Z3904" t="str">
        <f>IFERROR(MID(AA3904,FIND("-",H3904,1)+1,20),_xlfn.IFNA(VLOOKUP(F3904&amp;"-"&amp;AA3904,Ref_Kontak!$A:$E,4,FALSE),Ref_Kontak!$H$2))</f>
        <v>6285157766849</v>
      </c>
      <c r="AA3904" t="str">
        <f t="shared" si="600"/>
        <v>Rexy-6285157766849</v>
      </c>
      <c r="AB3904" t="str">
        <f t="shared" si="601"/>
        <v>Rexy</v>
      </c>
      <c r="AC3904" t="str">
        <f t="shared" si="602"/>
        <v>6285157766849</v>
      </c>
      <c r="AD3904" t="str">
        <f t="shared" si="603"/>
        <v>Halo+Rexy,+Visual+AI+5S+mendeteksi+Violation%3A+GUDANGEXP1-LINE+1</v>
      </c>
      <c r="AE3904" t="str">
        <f t="shared" si="604"/>
        <v>https://web.whatsapp.com/send/?phone=6285157766849&amp;text=Halo+Rexy,+Visual+AI+5S+mendeteksi+Violation%3A+GUDANGEXP1-LINE+1&amp;type=phone_number&amp;app_absent=0</v>
      </c>
      <c r="AF3904" t="b">
        <f>IF(ISNA(VLOOKUP(D3904&amp;"-"&amp;AB3904, Ref_Kontak!$A:$E, 4, FALSE)), FALSE, TRUE)</f>
        <v>1</v>
      </c>
      <c r="AG3904" t="str">
        <f>_xlfn.IFNA(VLOOKUP(Z3904,Ref_Kontak!H:H,1,FALSE),"FALSE")</f>
        <v>FALSE</v>
      </c>
      <c r="AH3904" t="str">
        <f t="shared" si="605"/>
        <v>GUDANGEXP1-LINE 1</v>
      </c>
      <c r="AI3904">
        <f>IF(I3904="violation",COUNTIF($AH$1:AH3904,AH3904),0)</f>
        <v>23</v>
      </c>
      <c r="AJ3904" t="str">
        <f t="shared" si="606"/>
        <v>violation-GUDANGEXP1</v>
      </c>
      <c r="AK3904">
        <f>IF(I3904="violation",COUNTIF($AJ$1:AJ3904,AJ3904),FALSE)</f>
        <v>578</v>
      </c>
      <c r="AL3904">
        <f t="shared" si="607"/>
        <v>0</v>
      </c>
      <c r="AM3904">
        <f t="shared" si="608"/>
        <v>8</v>
      </c>
      <c r="AN3904" t="str">
        <f t="shared" si="609"/>
        <v>ALERT! 8 Violation founded @GUDANGEXP1</v>
      </c>
    </row>
    <row r="3905" spans="1:40">
      <c r="A3905" t="s">
        <v>120</v>
      </c>
      <c r="B3905" t="s">
        <v>121</v>
      </c>
      <c r="C3905" t="s">
        <v>1899</v>
      </c>
      <c r="D3905" t="s">
        <v>589</v>
      </c>
      <c r="E3905">
        <v>1</v>
      </c>
      <c r="G3905" t="s">
        <v>130</v>
      </c>
      <c r="I3905" t="s">
        <v>125</v>
      </c>
      <c r="Z3905" t="str">
        <f>IFERROR(MID(AA3905,FIND("-",H3905,1)+1,20),_xlfn.IFNA(VLOOKUP(F3905&amp;"-"&amp;AA3905,Ref_Kontak!$A:$E,4,FALSE),Ref_Kontak!$H$2))</f>
        <v>628999007703</v>
      </c>
      <c r="AA3905" t="str">
        <f t="shared" si="600"/>
        <v/>
      </c>
      <c r="AB3905" t="str">
        <f t="shared" si="601"/>
        <v/>
      </c>
      <c r="AC3905" t="str">
        <f t="shared" si="602"/>
        <v>628999007703</v>
      </c>
      <c r="AD3905" t="str">
        <f t="shared" si="603"/>
        <v>Halo+,+Visual+AI+5S+mendeteksi+Violation%3A+METALDET1-LINE+13</v>
      </c>
      <c r="AE3905" t="str">
        <f t="shared" si="604"/>
        <v>https://web.whatsapp.com/send/?phone=628999007703&amp;text=Halo+,+Visual+AI+5S+mendeteksi+Violation%3A+METALDET1-LINE+13&amp;type=phone_number&amp;app_absent=0</v>
      </c>
      <c r="AF3905" t="b">
        <f>IF(ISNA(VLOOKUP(D3905&amp;"-"&amp;AB3905, Ref_Kontak!$A:$E, 4, FALSE)), FALSE, TRUE)</f>
        <v>0</v>
      </c>
      <c r="AG3905" t="str">
        <f>_xlfn.IFNA(VLOOKUP(Z3905,Ref_Kontak!H:H,1,FALSE),"FALSE")</f>
        <v>628999007703</v>
      </c>
      <c r="AH3905" t="str">
        <f t="shared" si="605"/>
        <v>METALDET1-LINE 13</v>
      </c>
      <c r="AI3905">
        <f>IF(I3905="violation",COUNTIF($AH$1:AH3905,AH3905),0)</f>
        <v>1380</v>
      </c>
      <c r="AJ3905" t="str">
        <f t="shared" si="606"/>
        <v>violation-METALDET1</v>
      </c>
      <c r="AK3905">
        <f>IF(I3905="violation",COUNTIF($AJ$1:AJ3905,AJ3905),FALSE)</f>
        <v>3325</v>
      </c>
      <c r="AL3905">
        <f t="shared" si="607"/>
        <v>0</v>
      </c>
      <c r="AM3905">
        <f t="shared" si="608"/>
        <v>3</v>
      </c>
      <c r="AN3905" t="str">
        <f t="shared" si="609"/>
        <v>ALERT! 3 Violation founded @METALDET1</v>
      </c>
    </row>
    <row r="3906" spans="1:40">
      <c r="A3906" t="s">
        <v>120</v>
      </c>
      <c r="B3906" t="s">
        <v>121</v>
      </c>
      <c r="C3906" t="s">
        <v>1899</v>
      </c>
      <c r="D3906" t="s">
        <v>129</v>
      </c>
      <c r="E3906">
        <v>1</v>
      </c>
      <c r="G3906" t="s">
        <v>130</v>
      </c>
      <c r="I3906" t="s">
        <v>125</v>
      </c>
      <c r="Z3906" t="str">
        <f>IFERROR(MID(AA3906,FIND("-",H3906,1)+1,20),_xlfn.IFNA(VLOOKUP(F3906&amp;"-"&amp;AA3906,Ref_Kontak!$A:$E,4,FALSE),Ref_Kontak!$H$2))</f>
        <v>628999007703</v>
      </c>
      <c r="AA3906" t="str">
        <f t="shared" ref="AA3906:AA3969" si="610">CLEAN(SUBSTITUTE(H3906," ",""))</f>
        <v/>
      </c>
      <c r="AB3906" t="str">
        <f t="shared" ref="AB3906:AB3969" si="611">IFERROR(LEFT(AA3906,FIND("-",H3906,1)-1),CLEAN(SUBSTITUTE(SUBSTITUTE(H3906," ",""),"-","")))</f>
        <v/>
      </c>
      <c r="AC3906" t="str">
        <f t="shared" ref="AC3906:AC3969" si="612">IF(LEFT(Z3906,1)="0","62"&amp; MID(Z3906,2,999),Z3906)</f>
        <v>628999007703</v>
      </c>
      <c r="AD3906" t="str">
        <f t="shared" ref="AD3906:AD3969" si="613">"Halo+"&amp;AB3906&amp;","&amp;"+Visual+AI+5S+mendeteksi+Violation%3A+"&amp;SUBSTITUTE(AH3906," ","+")</f>
        <v>Halo+,+Visual+AI+5S+mendeteksi+Violation%3A+METALDET1-LINE+8</v>
      </c>
      <c r="AE3906" t="str">
        <f t="shared" ref="AE3906:AE3969" si="614">"https://web.whatsapp.com/send/?phone="&amp;AC3906&amp;"&amp;text="&amp;AD3906&amp;"&amp;type=phone_number&amp;app_absent=0"</f>
        <v>https://web.whatsapp.com/send/?phone=628999007703&amp;text=Halo+,+Visual+AI+5S+mendeteksi+Violation%3A+METALDET1-LINE+8&amp;type=phone_number&amp;app_absent=0</v>
      </c>
      <c r="AF3906" t="b">
        <f>IF(ISNA(VLOOKUP(D3906&amp;"-"&amp;AB3906, Ref_Kontak!$A:$E, 4, FALSE)), FALSE, TRUE)</f>
        <v>0</v>
      </c>
      <c r="AG3906" t="str">
        <f>_xlfn.IFNA(VLOOKUP(Z3906,Ref_Kontak!H:H,1,FALSE),"FALSE")</f>
        <v>628999007703</v>
      </c>
      <c r="AH3906" t="str">
        <f t="shared" ref="AH3906:AH3969" si="615">G3906&amp;"-"&amp;D3906</f>
        <v>METALDET1-LINE 8</v>
      </c>
      <c r="AI3906">
        <f>IF(I3906="violation",COUNTIF($AH$1:AH3906,AH3906),0)</f>
        <v>1548</v>
      </c>
      <c r="AJ3906" t="str">
        <f t="shared" si="606"/>
        <v>violation-METALDET1</v>
      </c>
      <c r="AK3906">
        <f>IF(I3906="violation",COUNTIF($AJ$1:AJ3906,AJ3906),FALSE)</f>
        <v>3326</v>
      </c>
      <c r="AL3906">
        <f t="shared" si="607"/>
        <v>0</v>
      </c>
      <c r="AM3906">
        <f t="shared" si="608"/>
        <v>3</v>
      </c>
      <c r="AN3906" t="str">
        <f t="shared" si="609"/>
        <v>ALERT! 3 Violation founded @METALDET1</v>
      </c>
    </row>
    <row r="3907" spans="1:40">
      <c r="A3907" t="s">
        <v>120</v>
      </c>
      <c r="B3907" t="s">
        <v>121</v>
      </c>
      <c r="C3907" t="s">
        <v>1899</v>
      </c>
      <c r="D3907" t="s">
        <v>589</v>
      </c>
      <c r="E3907">
        <v>1</v>
      </c>
      <c r="G3907" t="s">
        <v>130</v>
      </c>
      <c r="I3907" t="s">
        <v>125</v>
      </c>
      <c r="Z3907" t="str">
        <f>IFERROR(MID(AA3907,FIND("-",H3907,1)+1,20),_xlfn.IFNA(VLOOKUP(F3907&amp;"-"&amp;AA3907,Ref_Kontak!$A:$E,4,FALSE),Ref_Kontak!$H$2))</f>
        <v>628999007703</v>
      </c>
      <c r="AA3907" t="str">
        <f t="shared" si="610"/>
        <v/>
      </c>
      <c r="AB3907" t="str">
        <f t="shared" si="611"/>
        <v/>
      </c>
      <c r="AC3907" t="str">
        <f t="shared" si="612"/>
        <v>628999007703</v>
      </c>
      <c r="AD3907" t="str">
        <f t="shared" si="613"/>
        <v>Halo+,+Visual+AI+5S+mendeteksi+Violation%3A+METALDET1-LINE+13</v>
      </c>
      <c r="AE3907" t="str">
        <f t="shared" si="614"/>
        <v>https://web.whatsapp.com/send/?phone=628999007703&amp;text=Halo+,+Visual+AI+5S+mendeteksi+Violation%3A+METALDET1-LINE+13&amp;type=phone_number&amp;app_absent=0</v>
      </c>
      <c r="AF3907" t="b">
        <f>IF(ISNA(VLOOKUP(D3907&amp;"-"&amp;AB3907, Ref_Kontak!$A:$E, 4, FALSE)), FALSE, TRUE)</f>
        <v>0</v>
      </c>
      <c r="AG3907" t="str">
        <f>_xlfn.IFNA(VLOOKUP(Z3907,Ref_Kontak!H:H,1,FALSE),"FALSE")</f>
        <v>628999007703</v>
      </c>
      <c r="AH3907" t="str">
        <f t="shared" si="615"/>
        <v>METALDET1-LINE 13</v>
      </c>
      <c r="AI3907">
        <f>IF(I3907="violation",COUNTIF($AH$1:AH3907,AH3907),0)</f>
        <v>1381</v>
      </c>
      <c r="AJ3907" t="str">
        <f t="shared" ref="AJ3907:AJ3970" si="616">I3907&amp;"-"&amp;G3907</f>
        <v>violation-METALDET1</v>
      </c>
      <c r="AK3907">
        <f>IF(I3907="violation",COUNTIF($AJ$1:AJ3907,AJ3907),FALSE)</f>
        <v>3327</v>
      </c>
      <c r="AL3907">
        <f t="shared" ref="AL3907:AL3970" si="617">IF(AI3907=1,1,0)</f>
        <v>0</v>
      </c>
      <c r="AM3907">
        <f t="shared" ref="AM3907:AM3970" si="618">SUMIF($AJ$2:$AJ$5516,AJ3907,$AL$2:$AL$5516)</f>
        <v>3</v>
      </c>
      <c r="AN3907" t="str">
        <f t="shared" ref="AN3907:AN3970" si="619">"ALERT! " &amp;AM3907&amp; " Violation founded @"&amp;G3907</f>
        <v>ALERT! 3 Violation founded @METALDET1</v>
      </c>
    </row>
    <row r="3908" spans="1:40">
      <c r="A3908" t="s">
        <v>120</v>
      </c>
      <c r="B3908" t="s">
        <v>121</v>
      </c>
      <c r="C3908" t="s">
        <v>1900</v>
      </c>
      <c r="D3908" t="s">
        <v>129</v>
      </c>
      <c r="E3908">
        <v>1</v>
      </c>
      <c r="G3908" t="s">
        <v>130</v>
      </c>
      <c r="I3908" t="s">
        <v>125</v>
      </c>
      <c r="Z3908" t="str">
        <f>IFERROR(MID(AA3908,FIND("-",H3908,1)+1,20),_xlfn.IFNA(VLOOKUP(F3908&amp;"-"&amp;AA3908,Ref_Kontak!$A:$E,4,FALSE),Ref_Kontak!$H$2))</f>
        <v>628999007703</v>
      </c>
      <c r="AA3908" t="str">
        <f t="shared" si="610"/>
        <v/>
      </c>
      <c r="AB3908" t="str">
        <f t="shared" si="611"/>
        <v/>
      </c>
      <c r="AC3908" t="str">
        <f t="shared" si="612"/>
        <v>628999007703</v>
      </c>
      <c r="AD3908" t="str">
        <f t="shared" si="613"/>
        <v>Halo+,+Visual+AI+5S+mendeteksi+Violation%3A+METALDET1-LINE+8</v>
      </c>
      <c r="AE3908" t="str">
        <f t="shared" si="614"/>
        <v>https://web.whatsapp.com/send/?phone=628999007703&amp;text=Halo+,+Visual+AI+5S+mendeteksi+Violation%3A+METALDET1-LINE+8&amp;type=phone_number&amp;app_absent=0</v>
      </c>
      <c r="AF3908" t="b">
        <f>IF(ISNA(VLOOKUP(D3908&amp;"-"&amp;AB3908, Ref_Kontak!$A:$E, 4, FALSE)), FALSE, TRUE)</f>
        <v>0</v>
      </c>
      <c r="AG3908" t="str">
        <f>_xlfn.IFNA(VLOOKUP(Z3908,Ref_Kontak!H:H,1,FALSE),"FALSE")</f>
        <v>628999007703</v>
      </c>
      <c r="AH3908" t="str">
        <f t="shared" si="615"/>
        <v>METALDET1-LINE 8</v>
      </c>
      <c r="AI3908">
        <f>IF(I3908="violation",COUNTIF($AH$1:AH3908,AH3908),0)</f>
        <v>1549</v>
      </c>
      <c r="AJ3908" t="str">
        <f t="shared" si="616"/>
        <v>violation-METALDET1</v>
      </c>
      <c r="AK3908">
        <f>IF(I3908="violation",COUNTIF($AJ$1:AJ3908,AJ3908),FALSE)</f>
        <v>3328</v>
      </c>
      <c r="AL3908">
        <f t="shared" si="617"/>
        <v>0</v>
      </c>
      <c r="AM3908">
        <f t="shared" si="618"/>
        <v>3</v>
      </c>
      <c r="AN3908" t="str">
        <f t="shared" si="619"/>
        <v>ALERT! 3 Violation founded @METALDET1</v>
      </c>
    </row>
    <row r="3909" spans="1:40">
      <c r="A3909" t="s">
        <v>120</v>
      </c>
      <c r="B3909" t="s">
        <v>121</v>
      </c>
      <c r="C3909" t="s">
        <v>1900</v>
      </c>
      <c r="D3909" t="s">
        <v>41</v>
      </c>
      <c r="E3909">
        <v>1</v>
      </c>
      <c r="F3909" t="s">
        <v>1859</v>
      </c>
      <c r="G3909" t="s">
        <v>124</v>
      </c>
      <c r="H3909" t="s">
        <v>1860</v>
      </c>
      <c r="I3909" t="s">
        <v>125</v>
      </c>
      <c r="J3909" t="s">
        <v>1861</v>
      </c>
      <c r="Z3909" t="str">
        <f>IFERROR(MID(AA3909,FIND("-",H3909,1)+1,20),_xlfn.IFNA(VLOOKUP(F3909&amp;"-"&amp;AA3909,Ref_Kontak!$A:$E,4,FALSE),Ref_Kontak!$H$2))</f>
        <v>6285157766849</v>
      </c>
      <c r="AA3909" t="str">
        <f t="shared" si="610"/>
        <v>Rexy-6285157766849</v>
      </c>
      <c r="AB3909" t="str">
        <f t="shared" si="611"/>
        <v>Rexy</v>
      </c>
      <c r="AC3909" t="str">
        <f t="shared" si="612"/>
        <v>6285157766849</v>
      </c>
      <c r="AD3909" t="str">
        <f t="shared" si="613"/>
        <v>Halo+Rexy,+Visual+AI+5S+mendeteksi+Violation%3A+GUDANGEXP1-LINE+2</v>
      </c>
      <c r="AE3909" t="str">
        <f t="shared" si="614"/>
        <v>https://web.whatsapp.com/send/?phone=6285157766849&amp;text=Halo+Rexy,+Visual+AI+5S+mendeteksi+Violation%3A+GUDANGEXP1-LINE+2&amp;type=phone_number&amp;app_absent=0</v>
      </c>
      <c r="AF3909" t="b">
        <f>IF(ISNA(VLOOKUP(D3909&amp;"-"&amp;AB3909, Ref_Kontak!$A:$E, 4, FALSE)), FALSE, TRUE)</f>
        <v>1</v>
      </c>
      <c r="AG3909" t="str">
        <f>_xlfn.IFNA(VLOOKUP(Z3909,Ref_Kontak!H:H,1,FALSE),"FALSE")</f>
        <v>FALSE</v>
      </c>
      <c r="AH3909" t="str">
        <f t="shared" si="615"/>
        <v>GUDANGEXP1-LINE 2</v>
      </c>
      <c r="AI3909">
        <f>IF(I3909="violation",COUNTIF($AH$1:AH3909,AH3909),0)</f>
        <v>37</v>
      </c>
      <c r="AJ3909" t="str">
        <f t="shared" si="616"/>
        <v>violation-GUDANGEXP1</v>
      </c>
      <c r="AK3909">
        <f>IF(I3909="violation",COUNTIF($AJ$1:AJ3909,AJ3909),FALSE)</f>
        <v>579</v>
      </c>
      <c r="AL3909">
        <f t="shared" si="617"/>
        <v>0</v>
      </c>
      <c r="AM3909">
        <f t="shared" si="618"/>
        <v>8</v>
      </c>
      <c r="AN3909" t="str">
        <f t="shared" si="619"/>
        <v>ALERT! 8 Violation founded @GUDANGEXP1</v>
      </c>
    </row>
    <row r="3910" spans="1:40">
      <c r="A3910" t="s">
        <v>120</v>
      </c>
      <c r="B3910" t="s">
        <v>121</v>
      </c>
      <c r="C3910" t="s">
        <v>1900</v>
      </c>
      <c r="D3910" t="s">
        <v>48</v>
      </c>
      <c r="E3910">
        <v>1</v>
      </c>
      <c r="F3910" t="s">
        <v>1859</v>
      </c>
      <c r="G3910" t="s">
        <v>124</v>
      </c>
      <c r="H3910" t="s">
        <v>1860</v>
      </c>
      <c r="I3910" t="s">
        <v>125</v>
      </c>
      <c r="J3910" t="s">
        <v>1861</v>
      </c>
      <c r="Z3910" t="str">
        <f>IFERROR(MID(AA3910,FIND("-",H3910,1)+1,20),_xlfn.IFNA(VLOOKUP(F3910&amp;"-"&amp;AA3910,Ref_Kontak!$A:$E,4,FALSE),Ref_Kontak!$H$2))</f>
        <v>6285157766849</v>
      </c>
      <c r="AA3910" t="str">
        <f t="shared" si="610"/>
        <v>Rexy-6285157766849</v>
      </c>
      <c r="AB3910" t="str">
        <f t="shared" si="611"/>
        <v>Rexy</v>
      </c>
      <c r="AC3910" t="str">
        <f t="shared" si="612"/>
        <v>6285157766849</v>
      </c>
      <c r="AD3910" t="str">
        <f t="shared" si="613"/>
        <v>Halo+Rexy,+Visual+AI+5S+mendeteksi+Violation%3A+GUDANGEXP1-LINE+1</v>
      </c>
      <c r="AE3910" t="str">
        <f t="shared" si="614"/>
        <v>https://web.whatsapp.com/send/?phone=6285157766849&amp;text=Halo+Rexy,+Visual+AI+5S+mendeteksi+Violation%3A+GUDANGEXP1-LINE+1&amp;type=phone_number&amp;app_absent=0</v>
      </c>
      <c r="AF3910" t="b">
        <f>IF(ISNA(VLOOKUP(D3910&amp;"-"&amp;AB3910, Ref_Kontak!$A:$E, 4, FALSE)), FALSE, TRUE)</f>
        <v>1</v>
      </c>
      <c r="AG3910" t="str">
        <f>_xlfn.IFNA(VLOOKUP(Z3910,Ref_Kontak!H:H,1,FALSE),"FALSE")</f>
        <v>FALSE</v>
      </c>
      <c r="AH3910" t="str">
        <f t="shared" si="615"/>
        <v>GUDANGEXP1-LINE 1</v>
      </c>
      <c r="AI3910">
        <f>IF(I3910="violation",COUNTIF($AH$1:AH3910,AH3910),0)</f>
        <v>24</v>
      </c>
      <c r="AJ3910" t="str">
        <f t="shared" si="616"/>
        <v>violation-GUDANGEXP1</v>
      </c>
      <c r="AK3910">
        <f>IF(I3910="violation",COUNTIF($AJ$1:AJ3910,AJ3910),FALSE)</f>
        <v>580</v>
      </c>
      <c r="AL3910">
        <f t="shared" si="617"/>
        <v>0</v>
      </c>
      <c r="AM3910">
        <f t="shared" si="618"/>
        <v>8</v>
      </c>
      <c r="AN3910" t="str">
        <f t="shared" si="619"/>
        <v>ALERT! 8 Violation founded @GUDANGEXP1</v>
      </c>
    </row>
    <row r="3911" spans="1:40">
      <c r="A3911" t="s">
        <v>120</v>
      </c>
      <c r="B3911" t="s">
        <v>121</v>
      </c>
      <c r="C3911" t="s">
        <v>1900</v>
      </c>
      <c r="D3911" t="s">
        <v>1232</v>
      </c>
      <c r="E3911">
        <v>1</v>
      </c>
      <c r="G3911" t="s">
        <v>124</v>
      </c>
      <c r="I3911" t="s">
        <v>125</v>
      </c>
      <c r="Z3911" t="str">
        <f>IFERROR(MID(AA3911,FIND("-",H3911,1)+1,20),_xlfn.IFNA(VLOOKUP(F3911&amp;"-"&amp;AA3911,Ref_Kontak!$A:$E,4,FALSE),Ref_Kontak!$H$2))</f>
        <v>628999007703</v>
      </c>
      <c r="AA3911" t="str">
        <f t="shared" si="610"/>
        <v/>
      </c>
      <c r="AB3911" t="str">
        <f t="shared" si="611"/>
        <v/>
      </c>
      <c r="AC3911" t="str">
        <f t="shared" si="612"/>
        <v>628999007703</v>
      </c>
      <c r="AD3911" t="str">
        <f t="shared" si="613"/>
        <v>Halo+,+Visual+AI+5S+mendeteksi+Violation%3A+GUDANGEXP1-LINE+9</v>
      </c>
      <c r="AE3911" t="str">
        <f t="shared" si="614"/>
        <v>https://web.whatsapp.com/send/?phone=628999007703&amp;text=Halo+,+Visual+AI+5S+mendeteksi+Violation%3A+GUDANGEXP1-LINE+9&amp;type=phone_number&amp;app_absent=0</v>
      </c>
      <c r="AF3911" t="b">
        <f>IF(ISNA(VLOOKUP(D3911&amp;"-"&amp;AB3911, Ref_Kontak!$A:$E, 4, FALSE)), FALSE, TRUE)</f>
        <v>0</v>
      </c>
      <c r="AG3911" t="str">
        <f>_xlfn.IFNA(VLOOKUP(Z3911,Ref_Kontak!H:H,1,FALSE),"FALSE")</f>
        <v>628999007703</v>
      </c>
      <c r="AH3911" t="str">
        <f t="shared" si="615"/>
        <v>GUDANGEXP1-LINE 9</v>
      </c>
      <c r="AI3911">
        <f>IF(I3911="violation",COUNTIF($AH$1:AH3911,AH3911),0)</f>
        <v>170</v>
      </c>
      <c r="AJ3911" t="str">
        <f t="shared" si="616"/>
        <v>violation-GUDANGEXP1</v>
      </c>
      <c r="AK3911">
        <f>IF(I3911="violation",COUNTIF($AJ$1:AJ3911,AJ3911),FALSE)</f>
        <v>581</v>
      </c>
      <c r="AL3911">
        <f t="shared" si="617"/>
        <v>0</v>
      </c>
      <c r="AM3911">
        <f t="shared" si="618"/>
        <v>8</v>
      </c>
      <c r="AN3911" t="str">
        <f t="shared" si="619"/>
        <v>ALERT! 8 Violation founded @GUDANGEXP1</v>
      </c>
    </row>
    <row r="3912" spans="1:40">
      <c r="A3912" t="s">
        <v>120</v>
      </c>
      <c r="B3912" t="s">
        <v>121</v>
      </c>
      <c r="C3912" t="s">
        <v>1900</v>
      </c>
      <c r="D3912" t="s">
        <v>589</v>
      </c>
      <c r="E3912">
        <v>1</v>
      </c>
      <c r="G3912" t="s">
        <v>130</v>
      </c>
      <c r="I3912" t="s">
        <v>125</v>
      </c>
      <c r="Z3912" t="str">
        <f>IFERROR(MID(AA3912,FIND("-",H3912,1)+1,20),_xlfn.IFNA(VLOOKUP(F3912&amp;"-"&amp;AA3912,Ref_Kontak!$A:$E,4,FALSE),Ref_Kontak!$H$2))</f>
        <v>628999007703</v>
      </c>
      <c r="AA3912" t="str">
        <f t="shared" si="610"/>
        <v/>
      </c>
      <c r="AB3912" t="str">
        <f t="shared" si="611"/>
        <v/>
      </c>
      <c r="AC3912" t="str">
        <f t="shared" si="612"/>
        <v>628999007703</v>
      </c>
      <c r="AD3912" t="str">
        <f t="shared" si="613"/>
        <v>Halo+,+Visual+AI+5S+mendeteksi+Violation%3A+METALDET1-LINE+13</v>
      </c>
      <c r="AE3912" t="str">
        <f t="shared" si="614"/>
        <v>https://web.whatsapp.com/send/?phone=628999007703&amp;text=Halo+,+Visual+AI+5S+mendeteksi+Violation%3A+METALDET1-LINE+13&amp;type=phone_number&amp;app_absent=0</v>
      </c>
      <c r="AF3912" t="b">
        <f>IF(ISNA(VLOOKUP(D3912&amp;"-"&amp;AB3912, Ref_Kontak!$A:$E, 4, FALSE)), FALSE, TRUE)</f>
        <v>0</v>
      </c>
      <c r="AG3912" t="str">
        <f>_xlfn.IFNA(VLOOKUP(Z3912,Ref_Kontak!H:H,1,FALSE),"FALSE")</f>
        <v>628999007703</v>
      </c>
      <c r="AH3912" t="str">
        <f t="shared" si="615"/>
        <v>METALDET1-LINE 13</v>
      </c>
      <c r="AI3912">
        <f>IF(I3912="violation",COUNTIF($AH$1:AH3912,AH3912),0)</f>
        <v>1382</v>
      </c>
      <c r="AJ3912" t="str">
        <f t="shared" si="616"/>
        <v>violation-METALDET1</v>
      </c>
      <c r="AK3912">
        <f>IF(I3912="violation",COUNTIF($AJ$1:AJ3912,AJ3912),FALSE)</f>
        <v>3329</v>
      </c>
      <c r="AL3912">
        <f t="shared" si="617"/>
        <v>0</v>
      </c>
      <c r="AM3912">
        <f t="shared" si="618"/>
        <v>3</v>
      </c>
      <c r="AN3912" t="str">
        <f t="shared" si="619"/>
        <v>ALERT! 3 Violation founded @METALDET1</v>
      </c>
    </row>
    <row r="3913" spans="1:40">
      <c r="A3913" t="s">
        <v>120</v>
      </c>
      <c r="B3913" t="s">
        <v>121</v>
      </c>
      <c r="C3913" t="s">
        <v>1901</v>
      </c>
      <c r="D3913" t="s">
        <v>41</v>
      </c>
      <c r="E3913">
        <v>1</v>
      </c>
      <c r="F3913" t="s">
        <v>1859</v>
      </c>
      <c r="G3913" t="s">
        <v>124</v>
      </c>
      <c r="H3913" t="s">
        <v>1860</v>
      </c>
      <c r="I3913" t="s">
        <v>125</v>
      </c>
      <c r="J3913" t="s">
        <v>1861</v>
      </c>
      <c r="Z3913" t="str">
        <f>IFERROR(MID(AA3913,FIND("-",H3913,1)+1,20),_xlfn.IFNA(VLOOKUP(F3913&amp;"-"&amp;AA3913,Ref_Kontak!$A:$E,4,FALSE),Ref_Kontak!$H$2))</f>
        <v>6285157766849</v>
      </c>
      <c r="AA3913" t="str">
        <f t="shared" si="610"/>
        <v>Rexy-6285157766849</v>
      </c>
      <c r="AB3913" t="str">
        <f t="shared" si="611"/>
        <v>Rexy</v>
      </c>
      <c r="AC3913" t="str">
        <f t="shared" si="612"/>
        <v>6285157766849</v>
      </c>
      <c r="AD3913" t="str">
        <f t="shared" si="613"/>
        <v>Halo+Rexy,+Visual+AI+5S+mendeteksi+Violation%3A+GUDANGEXP1-LINE+2</v>
      </c>
      <c r="AE3913" t="str">
        <f t="shared" si="614"/>
        <v>https://web.whatsapp.com/send/?phone=6285157766849&amp;text=Halo+Rexy,+Visual+AI+5S+mendeteksi+Violation%3A+GUDANGEXP1-LINE+2&amp;type=phone_number&amp;app_absent=0</v>
      </c>
      <c r="AF3913" t="b">
        <f>IF(ISNA(VLOOKUP(D3913&amp;"-"&amp;AB3913, Ref_Kontak!$A:$E, 4, FALSE)), FALSE, TRUE)</f>
        <v>1</v>
      </c>
      <c r="AG3913" t="str">
        <f>_xlfn.IFNA(VLOOKUP(Z3913,Ref_Kontak!H:H,1,FALSE),"FALSE")</f>
        <v>FALSE</v>
      </c>
      <c r="AH3913" t="str">
        <f t="shared" si="615"/>
        <v>GUDANGEXP1-LINE 2</v>
      </c>
      <c r="AI3913">
        <f>IF(I3913="violation",COUNTIF($AH$1:AH3913,AH3913),0)</f>
        <v>38</v>
      </c>
      <c r="AJ3913" t="str">
        <f t="shared" si="616"/>
        <v>violation-GUDANGEXP1</v>
      </c>
      <c r="AK3913">
        <f>IF(I3913="violation",COUNTIF($AJ$1:AJ3913,AJ3913),FALSE)</f>
        <v>582</v>
      </c>
      <c r="AL3913">
        <f t="shared" si="617"/>
        <v>0</v>
      </c>
      <c r="AM3913">
        <f t="shared" si="618"/>
        <v>8</v>
      </c>
      <c r="AN3913" t="str">
        <f t="shared" si="619"/>
        <v>ALERT! 8 Violation founded @GUDANGEXP1</v>
      </c>
    </row>
    <row r="3914" spans="1:40">
      <c r="A3914" t="s">
        <v>120</v>
      </c>
      <c r="B3914" t="s">
        <v>121</v>
      </c>
      <c r="C3914" t="s">
        <v>1901</v>
      </c>
      <c r="D3914" t="s">
        <v>1232</v>
      </c>
      <c r="E3914">
        <v>1</v>
      </c>
      <c r="G3914" t="s">
        <v>124</v>
      </c>
      <c r="I3914" t="s">
        <v>125</v>
      </c>
      <c r="Z3914" t="str">
        <f>IFERROR(MID(AA3914,FIND("-",H3914,1)+1,20),_xlfn.IFNA(VLOOKUP(F3914&amp;"-"&amp;AA3914,Ref_Kontak!$A:$E,4,FALSE),Ref_Kontak!$H$2))</f>
        <v>628999007703</v>
      </c>
      <c r="AA3914" t="str">
        <f t="shared" si="610"/>
        <v/>
      </c>
      <c r="AB3914" t="str">
        <f t="shared" si="611"/>
        <v/>
      </c>
      <c r="AC3914" t="str">
        <f t="shared" si="612"/>
        <v>628999007703</v>
      </c>
      <c r="AD3914" t="str">
        <f t="shared" si="613"/>
        <v>Halo+,+Visual+AI+5S+mendeteksi+Violation%3A+GUDANGEXP1-LINE+9</v>
      </c>
      <c r="AE3914" t="str">
        <f t="shared" si="614"/>
        <v>https://web.whatsapp.com/send/?phone=628999007703&amp;text=Halo+,+Visual+AI+5S+mendeteksi+Violation%3A+GUDANGEXP1-LINE+9&amp;type=phone_number&amp;app_absent=0</v>
      </c>
      <c r="AF3914" t="b">
        <f>IF(ISNA(VLOOKUP(D3914&amp;"-"&amp;AB3914, Ref_Kontak!$A:$E, 4, FALSE)), FALSE, TRUE)</f>
        <v>0</v>
      </c>
      <c r="AG3914" t="str">
        <f>_xlfn.IFNA(VLOOKUP(Z3914,Ref_Kontak!H:H,1,FALSE),"FALSE")</f>
        <v>628999007703</v>
      </c>
      <c r="AH3914" t="str">
        <f t="shared" si="615"/>
        <v>GUDANGEXP1-LINE 9</v>
      </c>
      <c r="AI3914">
        <f>IF(I3914="violation",COUNTIF($AH$1:AH3914,AH3914),0)</f>
        <v>171</v>
      </c>
      <c r="AJ3914" t="str">
        <f t="shared" si="616"/>
        <v>violation-GUDANGEXP1</v>
      </c>
      <c r="AK3914">
        <f>IF(I3914="violation",COUNTIF($AJ$1:AJ3914,AJ3914),FALSE)</f>
        <v>583</v>
      </c>
      <c r="AL3914">
        <f t="shared" si="617"/>
        <v>0</v>
      </c>
      <c r="AM3914">
        <f t="shared" si="618"/>
        <v>8</v>
      </c>
      <c r="AN3914" t="str">
        <f t="shared" si="619"/>
        <v>ALERT! 8 Violation founded @GUDANGEXP1</v>
      </c>
    </row>
    <row r="3915" spans="1:40">
      <c r="A3915" t="s">
        <v>120</v>
      </c>
      <c r="B3915" t="s">
        <v>121</v>
      </c>
      <c r="C3915" t="s">
        <v>1901</v>
      </c>
      <c r="D3915" t="s">
        <v>48</v>
      </c>
      <c r="E3915">
        <v>1</v>
      </c>
      <c r="F3915" t="s">
        <v>1859</v>
      </c>
      <c r="G3915" t="s">
        <v>124</v>
      </c>
      <c r="H3915" t="s">
        <v>1860</v>
      </c>
      <c r="I3915" t="s">
        <v>125</v>
      </c>
      <c r="J3915" t="s">
        <v>1861</v>
      </c>
      <c r="Z3915" t="str">
        <f>IFERROR(MID(AA3915,FIND("-",H3915,1)+1,20),_xlfn.IFNA(VLOOKUP(F3915&amp;"-"&amp;AA3915,Ref_Kontak!$A:$E,4,FALSE),Ref_Kontak!$H$2))</f>
        <v>6285157766849</v>
      </c>
      <c r="AA3915" t="str">
        <f t="shared" si="610"/>
        <v>Rexy-6285157766849</v>
      </c>
      <c r="AB3915" t="str">
        <f t="shared" si="611"/>
        <v>Rexy</v>
      </c>
      <c r="AC3915" t="str">
        <f t="shared" si="612"/>
        <v>6285157766849</v>
      </c>
      <c r="AD3915" t="str">
        <f t="shared" si="613"/>
        <v>Halo+Rexy,+Visual+AI+5S+mendeteksi+Violation%3A+GUDANGEXP1-LINE+1</v>
      </c>
      <c r="AE3915" t="str">
        <f t="shared" si="614"/>
        <v>https://web.whatsapp.com/send/?phone=6285157766849&amp;text=Halo+Rexy,+Visual+AI+5S+mendeteksi+Violation%3A+GUDANGEXP1-LINE+1&amp;type=phone_number&amp;app_absent=0</v>
      </c>
      <c r="AF3915" t="b">
        <f>IF(ISNA(VLOOKUP(D3915&amp;"-"&amp;AB3915, Ref_Kontak!$A:$E, 4, FALSE)), FALSE, TRUE)</f>
        <v>1</v>
      </c>
      <c r="AG3915" t="str">
        <f>_xlfn.IFNA(VLOOKUP(Z3915,Ref_Kontak!H:H,1,FALSE),"FALSE")</f>
        <v>FALSE</v>
      </c>
      <c r="AH3915" t="str">
        <f t="shared" si="615"/>
        <v>GUDANGEXP1-LINE 1</v>
      </c>
      <c r="AI3915">
        <f>IF(I3915="violation",COUNTIF($AH$1:AH3915,AH3915),0)</f>
        <v>25</v>
      </c>
      <c r="AJ3915" t="str">
        <f t="shared" si="616"/>
        <v>violation-GUDANGEXP1</v>
      </c>
      <c r="AK3915">
        <f>IF(I3915="violation",COUNTIF($AJ$1:AJ3915,AJ3915),FALSE)</f>
        <v>584</v>
      </c>
      <c r="AL3915">
        <f t="shared" si="617"/>
        <v>0</v>
      </c>
      <c r="AM3915">
        <f t="shared" si="618"/>
        <v>8</v>
      </c>
      <c r="AN3915" t="str">
        <f t="shared" si="619"/>
        <v>ALERT! 8 Violation founded @GUDANGEXP1</v>
      </c>
    </row>
    <row r="3916" spans="1:40">
      <c r="A3916" t="s">
        <v>120</v>
      </c>
      <c r="B3916" t="s">
        <v>121</v>
      </c>
      <c r="C3916" t="s">
        <v>1902</v>
      </c>
      <c r="D3916" t="s">
        <v>589</v>
      </c>
      <c r="E3916">
        <v>1</v>
      </c>
      <c r="G3916" t="s">
        <v>130</v>
      </c>
      <c r="I3916" t="s">
        <v>125</v>
      </c>
      <c r="Z3916" t="str">
        <f>IFERROR(MID(AA3916,FIND("-",H3916,1)+1,20),_xlfn.IFNA(VLOOKUP(F3916&amp;"-"&amp;AA3916,Ref_Kontak!$A:$E,4,FALSE),Ref_Kontak!$H$2))</f>
        <v>628999007703</v>
      </c>
      <c r="AA3916" t="str">
        <f t="shared" si="610"/>
        <v/>
      </c>
      <c r="AB3916" t="str">
        <f t="shared" si="611"/>
        <v/>
      </c>
      <c r="AC3916" t="str">
        <f t="shared" si="612"/>
        <v>628999007703</v>
      </c>
      <c r="AD3916" t="str">
        <f t="shared" si="613"/>
        <v>Halo+,+Visual+AI+5S+mendeteksi+Violation%3A+METALDET1-LINE+13</v>
      </c>
      <c r="AE3916" t="str">
        <f t="shared" si="614"/>
        <v>https://web.whatsapp.com/send/?phone=628999007703&amp;text=Halo+,+Visual+AI+5S+mendeteksi+Violation%3A+METALDET1-LINE+13&amp;type=phone_number&amp;app_absent=0</v>
      </c>
      <c r="AF3916" t="b">
        <f>IF(ISNA(VLOOKUP(D3916&amp;"-"&amp;AB3916, Ref_Kontak!$A:$E, 4, FALSE)), FALSE, TRUE)</f>
        <v>0</v>
      </c>
      <c r="AG3916" t="str">
        <f>_xlfn.IFNA(VLOOKUP(Z3916,Ref_Kontak!H:H,1,FALSE),"FALSE")</f>
        <v>628999007703</v>
      </c>
      <c r="AH3916" t="str">
        <f t="shared" si="615"/>
        <v>METALDET1-LINE 13</v>
      </c>
      <c r="AI3916">
        <f>IF(I3916="violation",COUNTIF($AH$1:AH3916,AH3916),0)</f>
        <v>1383</v>
      </c>
      <c r="AJ3916" t="str">
        <f t="shared" si="616"/>
        <v>violation-METALDET1</v>
      </c>
      <c r="AK3916">
        <f>IF(I3916="violation",COUNTIF($AJ$1:AJ3916,AJ3916),FALSE)</f>
        <v>3330</v>
      </c>
      <c r="AL3916">
        <f t="shared" si="617"/>
        <v>0</v>
      </c>
      <c r="AM3916">
        <f t="shared" si="618"/>
        <v>3</v>
      </c>
      <c r="AN3916" t="str">
        <f t="shared" si="619"/>
        <v>ALERT! 3 Violation founded @METALDET1</v>
      </c>
    </row>
    <row r="3917" spans="1:40">
      <c r="A3917" t="s">
        <v>120</v>
      </c>
      <c r="B3917" t="s">
        <v>121</v>
      </c>
      <c r="C3917" t="s">
        <v>1902</v>
      </c>
      <c r="D3917" t="s">
        <v>129</v>
      </c>
      <c r="E3917">
        <v>1</v>
      </c>
      <c r="G3917" t="s">
        <v>130</v>
      </c>
      <c r="I3917" t="s">
        <v>125</v>
      </c>
      <c r="Z3917" t="str">
        <f>IFERROR(MID(AA3917,FIND("-",H3917,1)+1,20),_xlfn.IFNA(VLOOKUP(F3917&amp;"-"&amp;AA3917,Ref_Kontak!$A:$E,4,FALSE),Ref_Kontak!$H$2))</f>
        <v>628999007703</v>
      </c>
      <c r="AA3917" t="str">
        <f t="shared" si="610"/>
        <v/>
      </c>
      <c r="AB3917" t="str">
        <f t="shared" si="611"/>
        <v/>
      </c>
      <c r="AC3917" t="str">
        <f t="shared" si="612"/>
        <v>628999007703</v>
      </c>
      <c r="AD3917" t="str">
        <f t="shared" si="613"/>
        <v>Halo+,+Visual+AI+5S+mendeteksi+Violation%3A+METALDET1-LINE+8</v>
      </c>
      <c r="AE3917" t="str">
        <f t="shared" si="614"/>
        <v>https://web.whatsapp.com/send/?phone=628999007703&amp;text=Halo+,+Visual+AI+5S+mendeteksi+Violation%3A+METALDET1-LINE+8&amp;type=phone_number&amp;app_absent=0</v>
      </c>
      <c r="AF3917" t="b">
        <f>IF(ISNA(VLOOKUP(D3917&amp;"-"&amp;AB3917, Ref_Kontak!$A:$E, 4, FALSE)), FALSE, TRUE)</f>
        <v>0</v>
      </c>
      <c r="AG3917" t="str">
        <f>_xlfn.IFNA(VLOOKUP(Z3917,Ref_Kontak!H:H,1,FALSE),"FALSE")</f>
        <v>628999007703</v>
      </c>
      <c r="AH3917" t="str">
        <f t="shared" si="615"/>
        <v>METALDET1-LINE 8</v>
      </c>
      <c r="AI3917">
        <f>IF(I3917="violation",COUNTIF($AH$1:AH3917,AH3917),0)</f>
        <v>1550</v>
      </c>
      <c r="AJ3917" t="str">
        <f t="shared" si="616"/>
        <v>violation-METALDET1</v>
      </c>
      <c r="AK3917">
        <f>IF(I3917="violation",COUNTIF($AJ$1:AJ3917,AJ3917),FALSE)</f>
        <v>3331</v>
      </c>
      <c r="AL3917">
        <f t="shared" si="617"/>
        <v>0</v>
      </c>
      <c r="AM3917">
        <f t="shared" si="618"/>
        <v>3</v>
      </c>
      <c r="AN3917" t="str">
        <f t="shared" si="619"/>
        <v>ALERT! 3 Violation founded @METALDET1</v>
      </c>
    </row>
    <row r="3918" spans="1:40">
      <c r="A3918" t="s">
        <v>120</v>
      </c>
      <c r="B3918" t="s">
        <v>121</v>
      </c>
      <c r="C3918" t="s">
        <v>1902</v>
      </c>
      <c r="D3918" t="s">
        <v>41</v>
      </c>
      <c r="E3918">
        <v>1</v>
      </c>
      <c r="F3918" t="s">
        <v>1859</v>
      </c>
      <c r="G3918" t="s">
        <v>124</v>
      </c>
      <c r="H3918" t="s">
        <v>1860</v>
      </c>
      <c r="I3918" t="s">
        <v>125</v>
      </c>
      <c r="J3918" t="s">
        <v>1861</v>
      </c>
      <c r="Z3918" t="str">
        <f>IFERROR(MID(AA3918,FIND("-",H3918,1)+1,20),_xlfn.IFNA(VLOOKUP(F3918&amp;"-"&amp;AA3918,Ref_Kontak!$A:$E,4,FALSE),Ref_Kontak!$H$2))</f>
        <v>6285157766849</v>
      </c>
      <c r="AA3918" t="str">
        <f t="shared" si="610"/>
        <v>Rexy-6285157766849</v>
      </c>
      <c r="AB3918" t="str">
        <f t="shared" si="611"/>
        <v>Rexy</v>
      </c>
      <c r="AC3918" t="str">
        <f t="shared" si="612"/>
        <v>6285157766849</v>
      </c>
      <c r="AD3918" t="str">
        <f t="shared" si="613"/>
        <v>Halo+Rexy,+Visual+AI+5S+mendeteksi+Violation%3A+GUDANGEXP1-LINE+2</v>
      </c>
      <c r="AE3918" t="str">
        <f t="shared" si="614"/>
        <v>https://web.whatsapp.com/send/?phone=6285157766849&amp;text=Halo+Rexy,+Visual+AI+5S+mendeteksi+Violation%3A+GUDANGEXP1-LINE+2&amp;type=phone_number&amp;app_absent=0</v>
      </c>
      <c r="AF3918" t="b">
        <f>IF(ISNA(VLOOKUP(D3918&amp;"-"&amp;AB3918, Ref_Kontak!$A:$E, 4, FALSE)), FALSE, TRUE)</f>
        <v>1</v>
      </c>
      <c r="AG3918" t="str">
        <f>_xlfn.IFNA(VLOOKUP(Z3918,Ref_Kontak!H:H,1,FALSE),"FALSE")</f>
        <v>FALSE</v>
      </c>
      <c r="AH3918" t="str">
        <f t="shared" si="615"/>
        <v>GUDANGEXP1-LINE 2</v>
      </c>
      <c r="AI3918">
        <f>IF(I3918="violation",COUNTIF($AH$1:AH3918,AH3918),0)</f>
        <v>39</v>
      </c>
      <c r="AJ3918" t="str">
        <f t="shared" si="616"/>
        <v>violation-GUDANGEXP1</v>
      </c>
      <c r="AK3918">
        <f>IF(I3918="violation",COUNTIF($AJ$1:AJ3918,AJ3918),FALSE)</f>
        <v>585</v>
      </c>
      <c r="AL3918">
        <f t="shared" si="617"/>
        <v>0</v>
      </c>
      <c r="AM3918">
        <f t="shared" si="618"/>
        <v>8</v>
      </c>
      <c r="AN3918" t="str">
        <f t="shared" si="619"/>
        <v>ALERT! 8 Violation founded @GUDANGEXP1</v>
      </c>
    </row>
    <row r="3919" spans="1:40">
      <c r="A3919" t="s">
        <v>120</v>
      </c>
      <c r="B3919" t="s">
        <v>121</v>
      </c>
      <c r="C3919" t="s">
        <v>1902</v>
      </c>
      <c r="D3919" t="s">
        <v>1232</v>
      </c>
      <c r="E3919">
        <v>1</v>
      </c>
      <c r="G3919" t="s">
        <v>124</v>
      </c>
      <c r="I3919" t="s">
        <v>125</v>
      </c>
      <c r="Z3919" t="str">
        <f>IFERROR(MID(AA3919,FIND("-",H3919,1)+1,20),_xlfn.IFNA(VLOOKUP(F3919&amp;"-"&amp;AA3919,Ref_Kontak!$A:$E,4,FALSE),Ref_Kontak!$H$2))</f>
        <v>628999007703</v>
      </c>
      <c r="AA3919" t="str">
        <f t="shared" si="610"/>
        <v/>
      </c>
      <c r="AB3919" t="str">
        <f t="shared" si="611"/>
        <v/>
      </c>
      <c r="AC3919" t="str">
        <f t="shared" si="612"/>
        <v>628999007703</v>
      </c>
      <c r="AD3919" t="str">
        <f t="shared" si="613"/>
        <v>Halo+,+Visual+AI+5S+mendeteksi+Violation%3A+GUDANGEXP1-LINE+9</v>
      </c>
      <c r="AE3919" t="str">
        <f t="shared" si="614"/>
        <v>https://web.whatsapp.com/send/?phone=628999007703&amp;text=Halo+,+Visual+AI+5S+mendeteksi+Violation%3A+GUDANGEXP1-LINE+9&amp;type=phone_number&amp;app_absent=0</v>
      </c>
      <c r="AF3919" t="b">
        <f>IF(ISNA(VLOOKUP(D3919&amp;"-"&amp;AB3919, Ref_Kontak!$A:$E, 4, FALSE)), FALSE, TRUE)</f>
        <v>0</v>
      </c>
      <c r="AG3919" t="str">
        <f>_xlfn.IFNA(VLOOKUP(Z3919,Ref_Kontak!H:H,1,FALSE),"FALSE")</f>
        <v>628999007703</v>
      </c>
      <c r="AH3919" t="str">
        <f t="shared" si="615"/>
        <v>GUDANGEXP1-LINE 9</v>
      </c>
      <c r="AI3919">
        <f>IF(I3919="violation",COUNTIF($AH$1:AH3919,AH3919),0)</f>
        <v>172</v>
      </c>
      <c r="AJ3919" t="str">
        <f t="shared" si="616"/>
        <v>violation-GUDANGEXP1</v>
      </c>
      <c r="AK3919">
        <f>IF(I3919="violation",COUNTIF($AJ$1:AJ3919,AJ3919),FALSE)</f>
        <v>586</v>
      </c>
      <c r="AL3919">
        <f t="shared" si="617"/>
        <v>0</v>
      </c>
      <c r="AM3919">
        <f t="shared" si="618"/>
        <v>8</v>
      </c>
      <c r="AN3919" t="str">
        <f t="shared" si="619"/>
        <v>ALERT! 8 Violation founded @GUDANGEXP1</v>
      </c>
    </row>
    <row r="3920" spans="1:40">
      <c r="A3920" t="s">
        <v>120</v>
      </c>
      <c r="B3920" t="s">
        <v>121</v>
      </c>
      <c r="C3920" t="s">
        <v>1902</v>
      </c>
      <c r="D3920" t="s">
        <v>48</v>
      </c>
      <c r="E3920">
        <v>1</v>
      </c>
      <c r="F3920" t="s">
        <v>1859</v>
      </c>
      <c r="G3920" t="s">
        <v>124</v>
      </c>
      <c r="H3920" t="s">
        <v>1860</v>
      </c>
      <c r="I3920" t="s">
        <v>125</v>
      </c>
      <c r="J3920" t="s">
        <v>1861</v>
      </c>
      <c r="Z3920" t="str">
        <f>IFERROR(MID(AA3920,FIND("-",H3920,1)+1,20),_xlfn.IFNA(VLOOKUP(F3920&amp;"-"&amp;AA3920,Ref_Kontak!$A:$E,4,FALSE),Ref_Kontak!$H$2))</f>
        <v>6285157766849</v>
      </c>
      <c r="AA3920" t="str">
        <f t="shared" si="610"/>
        <v>Rexy-6285157766849</v>
      </c>
      <c r="AB3920" t="str">
        <f t="shared" si="611"/>
        <v>Rexy</v>
      </c>
      <c r="AC3920" t="str">
        <f t="shared" si="612"/>
        <v>6285157766849</v>
      </c>
      <c r="AD3920" t="str">
        <f t="shared" si="613"/>
        <v>Halo+Rexy,+Visual+AI+5S+mendeteksi+Violation%3A+GUDANGEXP1-LINE+1</v>
      </c>
      <c r="AE3920" t="str">
        <f t="shared" si="614"/>
        <v>https://web.whatsapp.com/send/?phone=6285157766849&amp;text=Halo+Rexy,+Visual+AI+5S+mendeteksi+Violation%3A+GUDANGEXP1-LINE+1&amp;type=phone_number&amp;app_absent=0</v>
      </c>
      <c r="AF3920" t="b">
        <f>IF(ISNA(VLOOKUP(D3920&amp;"-"&amp;AB3920, Ref_Kontak!$A:$E, 4, FALSE)), FALSE, TRUE)</f>
        <v>1</v>
      </c>
      <c r="AG3920" t="str">
        <f>_xlfn.IFNA(VLOOKUP(Z3920,Ref_Kontak!H:H,1,FALSE),"FALSE")</f>
        <v>FALSE</v>
      </c>
      <c r="AH3920" t="str">
        <f t="shared" si="615"/>
        <v>GUDANGEXP1-LINE 1</v>
      </c>
      <c r="AI3920">
        <f>IF(I3920="violation",COUNTIF($AH$1:AH3920,AH3920),0)</f>
        <v>26</v>
      </c>
      <c r="AJ3920" t="str">
        <f t="shared" si="616"/>
        <v>violation-GUDANGEXP1</v>
      </c>
      <c r="AK3920">
        <f>IF(I3920="violation",COUNTIF($AJ$1:AJ3920,AJ3920),FALSE)</f>
        <v>587</v>
      </c>
      <c r="AL3920">
        <f t="shared" si="617"/>
        <v>0</v>
      </c>
      <c r="AM3920">
        <f t="shared" si="618"/>
        <v>8</v>
      </c>
      <c r="AN3920" t="str">
        <f t="shared" si="619"/>
        <v>ALERT! 8 Violation founded @GUDANGEXP1</v>
      </c>
    </row>
    <row r="3921" spans="1:40">
      <c r="A3921" t="s">
        <v>120</v>
      </c>
      <c r="B3921" t="s">
        <v>121</v>
      </c>
      <c r="C3921" t="s">
        <v>1902</v>
      </c>
      <c r="D3921" t="s">
        <v>589</v>
      </c>
      <c r="E3921">
        <v>1</v>
      </c>
      <c r="G3921" t="s">
        <v>130</v>
      </c>
      <c r="I3921" t="s">
        <v>125</v>
      </c>
      <c r="Z3921" t="str">
        <f>IFERROR(MID(AA3921,FIND("-",H3921,1)+1,20),_xlfn.IFNA(VLOOKUP(F3921&amp;"-"&amp;AA3921,Ref_Kontak!$A:$E,4,FALSE),Ref_Kontak!$H$2))</f>
        <v>628999007703</v>
      </c>
      <c r="AA3921" t="str">
        <f t="shared" si="610"/>
        <v/>
      </c>
      <c r="AB3921" t="str">
        <f t="shared" si="611"/>
        <v/>
      </c>
      <c r="AC3921" t="str">
        <f t="shared" si="612"/>
        <v>628999007703</v>
      </c>
      <c r="AD3921" t="str">
        <f t="shared" si="613"/>
        <v>Halo+,+Visual+AI+5S+mendeteksi+Violation%3A+METALDET1-LINE+13</v>
      </c>
      <c r="AE3921" t="str">
        <f t="shared" si="614"/>
        <v>https://web.whatsapp.com/send/?phone=628999007703&amp;text=Halo+,+Visual+AI+5S+mendeteksi+Violation%3A+METALDET1-LINE+13&amp;type=phone_number&amp;app_absent=0</v>
      </c>
      <c r="AF3921" t="b">
        <f>IF(ISNA(VLOOKUP(D3921&amp;"-"&amp;AB3921, Ref_Kontak!$A:$E, 4, FALSE)), FALSE, TRUE)</f>
        <v>0</v>
      </c>
      <c r="AG3921" t="str">
        <f>_xlfn.IFNA(VLOOKUP(Z3921,Ref_Kontak!H:H,1,FALSE),"FALSE")</f>
        <v>628999007703</v>
      </c>
      <c r="AH3921" t="str">
        <f t="shared" si="615"/>
        <v>METALDET1-LINE 13</v>
      </c>
      <c r="AI3921">
        <f>IF(I3921="violation",COUNTIF($AH$1:AH3921,AH3921),0)</f>
        <v>1384</v>
      </c>
      <c r="AJ3921" t="str">
        <f t="shared" si="616"/>
        <v>violation-METALDET1</v>
      </c>
      <c r="AK3921">
        <f>IF(I3921="violation",COUNTIF($AJ$1:AJ3921,AJ3921),FALSE)</f>
        <v>3332</v>
      </c>
      <c r="AL3921">
        <f t="shared" si="617"/>
        <v>0</v>
      </c>
      <c r="AM3921">
        <f t="shared" si="618"/>
        <v>3</v>
      </c>
      <c r="AN3921" t="str">
        <f t="shared" si="619"/>
        <v>ALERT! 3 Violation founded @METALDET1</v>
      </c>
    </row>
    <row r="3922" spans="1:40">
      <c r="A3922" t="s">
        <v>120</v>
      </c>
      <c r="B3922" t="s">
        <v>121</v>
      </c>
      <c r="C3922" t="s">
        <v>1903</v>
      </c>
      <c r="D3922" t="s">
        <v>129</v>
      </c>
      <c r="E3922">
        <v>1</v>
      </c>
      <c r="G3922" t="s">
        <v>130</v>
      </c>
      <c r="I3922" t="s">
        <v>125</v>
      </c>
      <c r="Z3922" t="str">
        <f>IFERROR(MID(AA3922,FIND("-",H3922,1)+1,20),_xlfn.IFNA(VLOOKUP(F3922&amp;"-"&amp;AA3922,Ref_Kontak!$A:$E,4,FALSE),Ref_Kontak!$H$2))</f>
        <v>628999007703</v>
      </c>
      <c r="AA3922" t="str">
        <f t="shared" si="610"/>
        <v/>
      </c>
      <c r="AB3922" t="str">
        <f t="shared" si="611"/>
        <v/>
      </c>
      <c r="AC3922" t="str">
        <f t="shared" si="612"/>
        <v>628999007703</v>
      </c>
      <c r="AD3922" t="str">
        <f t="shared" si="613"/>
        <v>Halo+,+Visual+AI+5S+mendeteksi+Violation%3A+METALDET1-LINE+8</v>
      </c>
      <c r="AE3922" t="str">
        <f t="shared" si="614"/>
        <v>https://web.whatsapp.com/send/?phone=628999007703&amp;text=Halo+,+Visual+AI+5S+mendeteksi+Violation%3A+METALDET1-LINE+8&amp;type=phone_number&amp;app_absent=0</v>
      </c>
      <c r="AF3922" t="b">
        <f>IF(ISNA(VLOOKUP(D3922&amp;"-"&amp;AB3922, Ref_Kontak!$A:$E, 4, FALSE)), FALSE, TRUE)</f>
        <v>0</v>
      </c>
      <c r="AG3922" t="str">
        <f>_xlfn.IFNA(VLOOKUP(Z3922,Ref_Kontak!H:H,1,FALSE),"FALSE")</f>
        <v>628999007703</v>
      </c>
      <c r="AH3922" t="str">
        <f t="shared" si="615"/>
        <v>METALDET1-LINE 8</v>
      </c>
      <c r="AI3922">
        <f>IF(I3922="violation",COUNTIF($AH$1:AH3922,AH3922),0)</f>
        <v>1551</v>
      </c>
      <c r="AJ3922" t="str">
        <f t="shared" si="616"/>
        <v>violation-METALDET1</v>
      </c>
      <c r="AK3922">
        <f>IF(I3922="violation",COUNTIF($AJ$1:AJ3922,AJ3922),FALSE)</f>
        <v>3333</v>
      </c>
      <c r="AL3922">
        <f t="shared" si="617"/>
        <v>0</v>
      </c>
      <c r="AM3922">
        <f t="shared" si="618"/>
        <v>3</v>
      </c>
      <c r="AN3922" t="str">
        <f t="shared" si="619"/>
        <v>ALERT! 3 Violation founded @METALDET1</v>
      </c>
    </row>
    <row r="3923" spans="1:40">
      <c r="A3923" t="s">
        <v>120</v>
      </c>
      <c r="B3923" t="s">
        <v>121</v>
      </c>
      <c r="C3923" t="s">
        <v>1903</v>
      </c>
      <c r="D3923" t="s">
        <v>41</v>
      </c>
      <c r="E3923">
        <v>1</v>
      </c>
      <c r="F3923" t="s">
        <v>1859</v>
      </c>
      <c r="G3923" t="s">
        <v>124</v>
      </c>
      <c r="H3923" t="s">
        <v>1860</v>
      </c>
      <c r="I3923" t="s">
        <v>125</v>
      </c>
      <c r="J3923" t="s">
        <v>1861</v>
      </c>
      <c r="Z3923" t="str">
        <f>IFERROR(MID(AA3923,FIND("-",H3923,1)+1,20),_xlfn.IFNA(VLOOKUP(F3923&amp;"-"&amp;AA3923,Ref_Kontak!$A:$E,4,FALSE),Ref_Kontak!$H$2))</f>
        <v>6285157766849</v>
      </c>
      <c r="AA3923" t="str">
        <f t="shared" si="610"/>
        <v>Rexy-6285157766849</v>
      </c>
      <c r="AB3923" t="str">
        <f t="shared" si="611"/>
        <v>Rexy</v>
      </c>
      <c r="AC3923" t="str">
        <f t="shared" si="612"/>
        <v>6285157766849</v>
      </c>
      <c r="AD3923" t="str">
        <f t="shared" si="613"/>
        <v>Halo+Rexy,+Visual+AI+5S+mendeteksi+Violation%3A+GUDANGEXP1-LINE+2</v>
      </c>
      <c r="AE3923" t="str">
        <f t="shared" si="614"/>
        <v>https://web.whatsapp.com/send/?phone=6285157766849&amp;text=Halo+Rexy,+Visual+AI+5S+mendeteksi+Violation%3A+GUDANGEXP1-LINE+2&amp;type=phone_number&amp;app_absent=0</v>
      </c>
      <c r="AF3923" t="b">
        <f>IF(ISNA(VLOOKUP(D3923&amp;"-"&amp;AB3923, Ref_Kontak!$A:$E, 4, FALSE)), FALSE, TRUE)</f>
        <v>1</v>
      </c>
      <c r="AG3923" t="str">
        <f>_xlfn.IFNA(VLOOKUP(Z3923,Ref_Kontak!H:H,1,FALSE),"FALSE")</f>
        <v>FALSE</v>
      </c>
      <c r="AH3923" t="str">
        <f t="shared" si="615"/>
        <v>GUDANGEXP1-LINE 2</v>
      </c>
      <c r="AI3923">
        <f>IF(I3923="violation",COUNTIF($AH$1:AH3923,AH3923),0)</f>
        <v>40</v>
      </c>
      <c r="AJ3923" t="str">
        <f t="shared" si="616"/>
        <v>violation-GUDANGEXP1</v>
      </c>
      <c r="AK3923">
        <f>IF(I3923="violation",COUNTIF($AJ$1:AJ3923,AJ3923),FALSE)</f>
        <v>588</v>
      </c>
      <c r="AL3923">
        <f t="shared" si="617"/>
        <v>0</v>
      </c>
      <c r="AM3923">
        <f t="shared" si="618"/>
        <v>8</v>
      </c>
      <c r="AN3923" t="str">
        <f t="shared" si="619"/>
        <v>ALERT! 8 Violation founded @GUDANGEXP1</v>
      </c>
    </row>
    <row r="3924" spans="1:40">
      <c r="A3924" t="s">
        <v>120</v>
      </c>
      <c r="B3924" t="s">
        <v>121</v>
      </c>
      <c r="C3924" t="s">
        <v>1903</v>
      </c>
      <c r="D3924" t="s">
        <v>1232</v>
      </c>
      <c r="E3924">
        <v>1</v>
      </c>
      <c r="G3924" t="s">
        <v>124</v>
      </c>
      <c r="I3924" t="s">
        <v>125</v>
      </c>
      <c r="Z3924" t="str">
        <f>IFERROR(MID(AA3924,FIND("-",H3924,1)+1,20),_xlfn.IFNA(VLOOKUP(F3924&amp;"-"&amp;AA3924,Ref_Kontak!$A:$E,4,FALSE),Ref_Kontak!$H$2))</f>
        <v>628999007703</v>
      </c>
      <c r="AA3924" t="str">
        <f t="shared" si="610"/>
        <v/>
      </c>
      <c r="AB3924" t="str">
        <f t="shared" si="611"/>
        <v/>
      </c>
      <c r="AC3924" t="str">
        <f t="shared" si="612"/>
        <v>628999007703</v>
      </c>
      <c r="AD3924" t="str">
        <f t="shared" si="613"/>
        <v>Halo+,+Visual+AI+5S+mendeteksi+Violation%3A+GUDANGEXP1-LINE+9</v>
      </c>
      <c r="AE3924" t="str">
        <f t="shared" si="614"/>
        <v>https://web.whatsapp.com/send/?phone=628999007703&amp;text=Halo+,+Visual+AI+5S+mendeteksi+Violation%3A+GUDANGEXP1-LINE+9&amp;type=phone_number&amp;app_absent=0</v>
      </c>
      <c r="AF3924" t="b">
        <f>IF(ISNA(VLOOKUP(D3924&amp;"-"&amp;AB3924, Ref_Kontak!$A:$E, 4, FALSE)), FALSE, TRUE)</f>
        <v>0</v>
      </c>
      <c r="AG3924" t="str">
        <f>_xlfn.IFNA(VLOOKUP(Z3924,Ref_Kontak!H:H,1,FALSE),"FALSE")</f>
        <v>628999007703</v>
      </c>
      <c r="AH3924" t="str">
        <f t="shared" si="615"/>
        <v>GUDANGEXP1-LINE 9</v>
      </c>
      <c r="AI3924">
        <f>IF(I3924="violation",COUNTIF($AH$1:AH3924,AH3924),0)</f>
        <v>173</v>
      </c>
      <c r="AJ3924" t="str">
        <f t="shared" si="616"/>
        <v>violation-GUDANGEXP1</v>
      </c>
      <c r="AK3924">
        <f>IF(I3924="violation",COUNTIF($AJ$1:AJ3924,AJ3924),FALSE)</f>
        <v>589</v>
      </c>
      <c r="AL3924">
        <f t="shared" si="617"/>
        <v>0</v>
      </c>
      <c r="AM3924">
        <f t="shared" si="618"/>
        <v>8</v>
      </c>
      <c r="AN3924" t="str">
        <f t="shared" si="619"/>
        <v>ALERT! 8 Violation founded @GUDANGEXP1</v>
      </c>
    </row>
    <row r="3925" spans="1:40">
      <c r="A3925" t="s">
        <v>120</v>
      </c>
      <c r="B3925" t="s">
        <v>121</v>
      </c>
      <c r="C3925" t="s">
        <v>1903</v>
      </c>
      <c r="D3925" t="s">
        <v>48</v>
      </c>
      <c r="E3925">
        <v>1</v>
      </c>
      <c r="F3925" t="s">
        <v>1859</v>
      </c>
      <c r="G3925" t="s">
        <v>124</v>
      </c>
      <c r="H3925" t="s">
        <v>1860</v>
      </c>
      <c r="I3925" t="s">
        <v>125</v>
      </c>
      <c r="J3925" t="s">
        <v>1861</v>
      </c>
      <c r="Z3925" t="str">
        <f>IFERROR(MID(AA3925,FIND("-",H3925,1)+1,20),_xlfn.IFNA(VLOOKUP(F3925&amp;"-"&amp;AA3925,Ref_Kontak!$A:$E,4,FALSE),Ref_Kontak!$H$2))</f>
        <v>6285157766849</v>
      </c>
      <c r="AA3925" t="str">
        <f t="shared" si="610"/>
        <v>Rexy-6285157766849</v>
      </c>
      <c r="AB3925" t="str">
        <f t="shared" si="611"/>
        <v>Rexy</v>
      </c>
      <c r="AC3925" t="str">
        <f t="shared" si="612"/>
        <v>6285157766849</v>
      </c>
      <c r="AD3925" t="str">
        <f t="shared" si="613"/>
        <v>Halo+Rexy,+Visual+AI+5S+mendeteksi+Violation%3A+GUDANGEXP1-LINE+1</v>
      </c>
      <c r="AE3925" t="str">
        <f t="shared" si="614"/>
        <v>https://web.whatsapp.com/send/?phone=6285157766849&amp;text=Halo+Rexy,+Visual+AI+5S+mendeteksi+Violation%3A+GUDANGEXP1-LINE+1&amp;type=phone_number&amp;app_absent=0</v>
      </c>
      <c r="AF3925" t="b">
        <f>IF(ISNA(VLOOKUP(D3925&amp;"-"&amp;AB3925, Ref_Kontak!$A:$E, 4, FALSE)), FALSE, TRUE)</f>
        <v>1</v>
      </c>
      <c r="AG3925" t="str">
        <f>_xlfn.IFNA(VLOOKUP(Z3925,Ref_Kontak!H:H,1,FALSE),"FALSE")</f>
        <v>FALSE</v>
      </c>
      <c r="AH3925" t="str">
        <f t="shared" si="615"/>
        <v>GUDANGEXP1-LINE 1</v>
      </c>
      <c r="AI3925">
        <f>IF(I3925="violation",COUNTIF($AH$1:AH3925,AH3925),0)</f>
        <v>27</v>
      </c>
      <c r="AJ3925" t="str">
        <f t="shared" si="616"/>
        <v>violation-GUDANGEXP1</v>
      </c>
      <c r="AK3925">
        <f>IF(I3925="violation",COUNTIF($AJ$1:AJ3925,AJ3925),FALSE)</f>
        <v>590</v>
      </c>
      <c r="AL3925">
        <f t="shared" si="617"/>
        <v>0</v>
      </c>
      <c r="AM3925">
        <f t="shared" si="618"/>
        <v>8</v>
      </c>
      <c r="AN3925" t="str">
        <f t="shared" si="619"/>
        <v>ALERT! 8 Violation founded @GUDANGEXP1</v>
      </c>
    </row>
    <row r="3926" spans="1:40">
      <c r="A3926" t="s">
        <v>120</v>
      </c>
      <c r="B3926" t="s">
        <v>121</v>
      </c>
      <c r="C3926" t="s">
        <v>1904</v>
      </c>
      <c r="D3926" t="s">
        <v>41</v>
      </c>
      <c r="E3926">
        <v>1</v>
      </c>
      <c r="F3926" t="s">
        <v>1859</v>
      </c>
      <c r="G3926" t="s">
        <v>124</v>
      </c>
      <c r="H3926" t="s">
        <v>1860</v>
      </c>
      <c r="I3926" t="s">
        <v>125</v>
      </c>
      <c r="J3926" t="s">
        <v>1861</v>
      </c>
      <c r="Z3926" t="str">
        <f>IFERROR(MID(AA3926,FIND("-",H3926,1)+1,20),_xlfn.IFNA(VLOOKUP(F3926&amp;"-"&amp;AA3926,Ref_Kontak!$A:$E,4,FALSE),Ref_Kontak!$H$2))</f>
        <v>6285157766849</v>
      </c>
      <c r="AA3926" t="str">
        <f t="shared" si="610"/>
        <v>Rexy-6285157766849</v>
      </c>
      <c r="AB3926" t="str">
        <f t="shared" si="611"/>
        <v>Rexy</v>
      </c>
      <c r="AC3926" t="str">
        <f t="shared" si="612"/>
        <v>6285157766849</v>
      </c>
      <c r="AD3926" t="str">
        <f t="shared" si="613"/>
        <v>Halo+Rexy,+Visual+AI+5S+mendeteksi+Violation%3A+GUDANGEXP1-LINE+2</v>
      </c>
      <c r="AE3926" t="str">
        <f t="shared" si="614"/>
        <v>https://web.whatsapp.com/send/?phone=6285157766849&amp;text=Halo+Rexy,+Visual+AI+5S+mendeteksi+Violation%3A+GUDANGEXP1-LINE+2&amp;type=phone_number&amp;app_absent=0</v>
      </c>
      <c r="AF3926" t="b">
        <f>IF(ISNA(VLOOKUP(D3926&amp;"-"&amp;AB3926, Ref_Kontak!$A:$E, 4, FALSE)), FALSE, TRUE)</f>
        <v>1</v>
      </c>
      <c r="AG3926" t="str">
        <f>_xlfn.IFNA(VLOOKUP(Z3926,Ref_Kontak!H:H,1,FALSE),"FALSE")</f>
        <v>FALSE</v>
      </c>
      <c r="AH3926" t="str">
        <f t="shared" si="615"/>
        <v>GUDANGEXP1-LINE 2</v>
      </c>
      <c r="AI3926">
        <f>IF(I3926="violation",COUNTIF($AH$1:AH3926,AH3926),0)</f>
        <v>41</v>
      </c>
      <c r="AJ3926" t="str">
        <f t="shared" si="616"/>
        <v>violation-GUDANGEXP1</v>
      </c>
      <c r="AK3926">
        <f>IF(I3926="violation",COUNTIF($AJ$1:AJ3926,AJ3926),FALSE)</f>
        <v>591</v>
      </c>
      <c r="AL3926">
        <f t="shared" si="617"/>
        <v>0</v>
      </c>
      <c r="AM3926">
        <f t="shared" si="618"/>
        <v>8</v>
      </c>
      <c r="AN3926" t="str">
        <f t="shared" si="619"/>
        <v>ALERT! 8 Violation founded @GUDANGEXP1</v>
      </c>
    </row>
    <row r="3927" spans="1:40">
      <c r="A3927" t="s">
        <v>120</v>
      </c>
      <c r="B3927" t="s">
        <v>121</v>
      </c>
      <c r="C3927" t="s">
        <v>1904</v>
      </c>
      <c r="D3927" t="s">
        <v>48</v>
      </c>
      <c r="E3927">
        <v>1</v>
      </c>
      <c r="F3927" t="s">
        <v>1859</v>
      </c>
      <c r="G3927" t="s">
        <v>124</v>
      </c>
      <c r="H3927" t="s">
        <v>1860</v>
      </c>
      <c r="I3927" t="s">
        <v>125</v>
      </c>
      <c r="J3927" t="s">
        <v>1861</v>
      </c>
      <c r="Z3927" t="str">
        <f>IFERROR(MID(AA3927,FIND("-",H3927,1)+1,20),_xlfn.IFNA(VLOOKUP(F3927&amp;"-"&amp;AA3927,Ref_Kontak!$A:$E,4,FALSE),Ref_Kontak!$H$2))</f>
        <v>6285157766849</v>
      </c>
      <c r="AA3927" t="str">
        <f t="shared" si="610"/>
        <v>Rexy-6285157766849</v>
      </c>
      <c r="AB3927" t="str">
        <f t="shared" si="611"/>
        <v>Rexy</v>
      </c>
      <c r="AC3927" t="str">
        <f t="shared" si="612"/>
        <v>6285157766849</v>
      </c>
      <c r="AD3927" t="str">
        <f t="shared" si="613"/>
        <v>Halo+Rexy,+Visual+AI+5S+mendeteksi+Violation%3A+GUDANGEXP1-LINE+1</v>
      </c>
      <c r="AE3927" t="str">
        <f t="shared" si="614"/>
        <v>https://web.whatsapp.com/send/?phone=6285157766849&amp;text=Halo+Rexy,+Visual+AI+5S+mendeteksi+Violation%3A+GUDANGEXP1-LINE+1&amp;type=phone_number&amp;app_absent=0</v>
      </c>
      <c r="AF3927" t="b">
        <f>IF(ISNA(VLOOKUP(D3927&amp;"-"&amp;AB3927, Ref_Kontak!$A:$E, 4, FALSE)), FALSE, TRUE)</f>
        <v>1</v>
      </c>
      <c r="AG3927" t="str">
        <f>_xlfn.IFNA(VLOOKUP(Z3927,Ref_Kontak!H:H,1,FALSE),"FALSE")</f>
        <v>FALSE</v>
      </c>
      <c r="AH3927" t="str">
        <f t="shared" si="615"/>
        <v>GUDANGEXP1-LINE 1</v>
      </c>
      <c r="AI3927">
        <f>IF(I3927="violation",COUNTIF($AH$1:AH3927,AH3927),0)</f>
        <v>28</v>
      </c>
      <c r="AJ3927" t="str">
        <f t="shared" si="616"/>
        <v>violation-GUDANGEXP1</v>
      </c>
      <c r="AK3927">
        <f>IF(I3927="violation",COUNTIF($AJ$1:AJ3927,AJ3927),FALSE)</f>
        <v>592</v>
      </c>
      <c r="AL3927">
        <f t="shared" si="617"/>
        <v>0</v>
      </c>
      <c r="AM3927">
        <f t="shared" si="618"/>
        <v>8</v>
      </c>
      <c r="AN3927" t="str">
        <f t="shared" si="619"/>
        <v>ALERT! 8 Violation founded @GUDANGEXP1</v>
      </c>
    </row>
    <row r="3928" spans="1:40">
      <c r="A3928" t="s">
        <v>120</v>
      </c>
      <c r="B3928" t="s">
        <v>121</v>
      </c>
      <c r="C3928" t="s">
        <v>1904</v>
      </c>
      <c r="D3928" t="s">
        <v>1232</v>
      </c>
      <c r="E3928">
        <v>1</v>
      </c>
      <c r="G3928" t="s">
        <v>124</v>
      </c>
      <c r="I3928" t="s">
        <v>125</v>
      </c>
      <c r="Z3928" t="str">
        <f>IFERROR(MID(AA3928,FIND("-",H3928,1)+1,20),_xlfn.IFNA(VLOOKUP(F3928&amp;"-"&amp;AA3928,Ref_Kontak!$A:$E,4,FALSE),Ref_Kontak!$H$2))</f>
        <v>628999007703</v>
      </c>
      <c r="AA3928" t="str">
        <f t="shared" si="610"/>
        <v/>
      </c>
      <c r="AB3928" t="str">
        <f t="shared" si="611"/>
        <v/>
      </c>
      <c r="AC3928" t="str">
        <f t="shared" si="612"/>
        <v>628999007703</v>
      </c>
      <c r="AD3928" t="str">
        <f t="shared" si="613"/>
        <v>Halo+,+Visual+AI+5S+mendeteksi+Violation%3A+GUDANGEXP1-LINE+9</v>
      </c>
      <c r="AE3928" t="str">
        <f t="shared" si="614"/>
        <v>https://web.whatsapp.com/send/?phone=628999007703&amp;text=Halo+,+Visual+AI+5S+mendeteksi+Violation%3A+GUDANGEXP1-LINE+9&amp;type=phone_number&amp;app_absent=0</v>
      </c>
      <c r="AF3928" t="b">
        <f>IF(ISNA(VLOOKUP(D3928&amp;"-"&amp;AB3928, Ref_Kontak!$A:$E, 4, FALSE)), FALSE, TRUE)</f>
        <v>0</v>
      </c>
      <c r="AG3928" t="str">
        <f>_xlfn.IFNA(VLOOKUP(Z3928,Ref_Kontak!H:H,1,FALSE),"FALSE")</f>
        <v>628999007703</v>
      </c>
      <c r="AH3928" t="str">
        <f t="shared" si="615"/>
        <v>GUDANGEXP1-LINE 9</v>
      </c>
      <c r="AI3928">
        <f>IF(I3928="violation",COUNTIF($AH$1:AH3928,AH3928),0)</f>
        <v>174</v>
      </c>
      <c r="AJ3928" t="str">
        <f t="shared" si="616"/>
        <v>violation-GUDANGEXP1</v>
      </c>
      <c r="AK3928">
        <f>IF(I3928="violation",COUNTIF($AJ$1:AJ3928,AJ3928),FALSE)</f>
        <v>593</v>
      </c>
      <c r="AL3928">
        <f t="shared" si="617"/>
        <v>0</v>
      </c>
      <c r="AM3928">
        <f t="shared" si="618"/>
        <v>8</v>
      </c>
      <c r="AN3928" t="str">
        <f t="shared" si="619"/>
        <v>ALERT! 8 Violation founded @GUDANGEXP1</v>
      </c>
    </row>
    <row r="3929" spans="1:40">
      <c r="A3929" t="s">
        <v>120</v>
      </c>
      <c r="B3929" t="s">
        <v>121</v>
      </c>
      <c r="C3929" t="s">
        <v>1904</v>
      </c>
      <c r="D3929" t="s">
        <v>589</v>
      </c>
      <c r="E3929">
        <v>1</v>
      </c>
      <c r="G3929" t="s">
        <v>130</v>
      </c>
      <c r="I3929" t="s">
        <v>125</v>
      </c>
      <c r="Z3929" t="str">
        <f>IFERROR(MID(AA3929,FIND("-",H3929,1)+1,20),_xlfn.IFNA(VLOOKUP(F3929&amp;"-"&amp;AA3929,Ref_Kontak!$A:$E,4,FALSE),Ref_Kontak!$H$2))</f>
        <v>628999007703</v>
      </c>
      <c r="AA3929" t="str">
        <f t="shared" si="610"/>
        <v/>
      </c>
      <c r="AB3929" t="str">
        <f t="shared" si="611"/>
        <v/>
      </c>
      <c r="AC3929" t="str">
        <f t="shared" si="612"/>
        <v>628999007703</v>
      </c>
      <c r="AD3929" t="str">
        <f t="shared" si="613"/>
        <v>Halo+,+Visual+AI+5S+mendeteksi+Violation%3A+METALDET1-LINE+13</v>
      </c>
      <c r="AE3929" t="str">
        <f t="shared" si="614"/>
        <v>https://web.whatsapp.com/send/?phone=628999007703&amp;text=Halo+,+Visual+AI+5S+mendeteksi+Violation%3A+METALDET1-LINE+13&amp;type=phone_number&amp;app_absent=0</v>
      </c>
      <c r="AF3929" t="b">
        <f>IF(ISNA(VLOOKUP(D3929&amp;"-"&amp;AB3929, Ref_Kontak!$A:$E, 4, FALSE)), FALSE, TRUE)</f>
        <v>0</v>
      </c>
      <c r="AG3929" t="str">
        <f>_xlfn.IFNA(VLOOKUP(Z3929,Ref_Kontak!H:H,1,FALSE),"FALSE")</f>
        <v>628999007703</v>
      </c>
      <c r="AH3929" t="str">
        <f t="shared" si="615"/>
        <v>METALDET1-LINE 13</v>
      </c>
      <c r="AI3929">
        <f>IF(I3929="violation",COUNTIF($AH$1:AH3929,AH3929),0)</f>
        <v>1385</v>
      </c>
      <c r="AJ3929" t="str">
        <f t="shared" si="616"/>
        <v>violation-METALDET1</v>
      </c>
      <c r="AK3929">
        <f>IF(I3929="violation",COUNTIF($AJ$1:AJ3929,AJ3929),FALSE)</f>
        <v>3334</v>
      </c>
      <c r="AL3929">
        <f t="shared" si="617"/>
        <v>0</v>
      </c>
      <c r="AM3929">
        <f t="shared" si="618"/>
        <v>3</v>
      </c>
      <c r="AN3929" t="str">
        <f t="shared" si="619"/>
        <v>ALERT! 3 Violation founded @METALDET1</v>
      </c>
    </row>
    <row r="3930" spans="1:40">
      <c r="A3930" t="s">
        <v>120</v>
      </c>
      <c r="B3930" t="s">
        <v>121</v>
      </c>
      <c r="C3930" t="s">
        <v>1904</v>
      </c>
      <c r="D3930" t="s">
        <v>129</v>
      </c>
      <c r="E3930">
        <v>1</v>
      </c>
      <c r="G3930" t="s">
        <v>130</v>
      </c>
      <c r="I3930" t="s">
        <v>125</v>
      </c>
      <c r="Z3930" t="str">
        <f>IFERROR(MID(AA3930,FIND("-",H3930,1)+1,20),_xlfn.IFNA(VLOOKUP(F3930&amp;"-"&amp;AA3930,Ref_Kontak!$A:$E,4,FALSE),Ref_Kontak!$H$2))</f>
        <v>628999007703</v>
      </c>
      <c r="AA3930" t="str">
        <f t="shared" si="610"/>
        <v/>
      </c>
      <c r="AB3930" t="str">
        <f t="shared" si="611"/>
        <v/>
      </c>
      <c r="AC3930" t="str">
        <f t="shared" si="612"/>
        <v>628999007703</v>
      </c>
      <c r="AD3930" t="str">
        <f t="shared" si="613"/>
        <v>Halo+,+Visual+AI+5S+mendeteksi+Violation%3A+METALDET1-LINE+8</v>
      </c>
      <c r="AE3930" t="str">
        <f t="shared" si="614"/>
        <v>https://web.whatsapp.com/send/?phone=628999007703&amp;text=Halo+,+Visual+AI+5S+mendeteksi+Violation%3A+METALDET1-LINE+8&amp;type=phone_number&amp;app_absent=0</v>
      </c>
      <c r="AF3930" t="b">
        <f>IF(ISNA(VLOOKUP(D3930&amp;"-"&amp;AB3930, Ref_Kontak!$A:$E, 4, FALSE)), FALSE, TRUE)</f>
        <v>0</v>
      </c>
      <c r="AG3930" t="str">
        <f>_xlfn.IFNA(VLOOKUP(Z3930,Ref_Kontak!H:H,1,FALSE),"FALSE")</f>
        <v>628999007703</v>
      </c>
      <c r="AH3930" t="str">
        <f t="shared" si="615"/>
        <v>METALDET1-LINE 8</v>
      </c>
      <c r="AI3930">
        <f>IF(I3930="violation",COUNTIF($AH$1:AH3930,AH3930),0)</f>
        <v>1552</v>
      </c>
      <c r="AJ3930" t="str">
        <f t="shared" si="616"/>
        <v>violation-METALDET1</v>
      </c>
      <c r="AK3930">
        <f>IF(I3930="violation",COUNTIF($AJ$1:AJ3930,AJ3930),FALSE)</f>
        <v>3335</v>
      </c>
      <c r="AL3930">
        <f t="shared" si="617"/>
        <v>0</v>
      </c>
      <c r="AM3930">
        <f t="shared" si="618"/>
        <v>3</v>
      </c>
      <c r="AN3930" t="str">
        <f t="shared" si="619"/>
        <v>ALERT! 3 Violation founded @METALDET1</v>
      </c>
    </row>
    <row r="3931" spans="1:40">
      <c r="A3931" t="s">
        <v>120</v>
      </c>
      <c r="B3931" t="s">
        <v>121</v>
      </c>
      <c r="C3931" t="s">
        <v>1904</v>
      </c>
      <c r="D3931" t="s">
        <v>589</v>
      </c>
      <c r="E3931">
        <v>1</v>
      </c>
      <c r="G3931" t="s">
        <v>130</v>
      </c>
      <c r="I3931" t="s">
        <v>125</v>
      </c>
      <c r="Z3931" t="str">
        <f>IFERROR(MID(AA3931,FIND("-",H3931,1)+1,20),_xlfn.IFNA(VLOOKUP(F3931&amp;"-"&amp;AA3931,Ref_Kontak!$A:$E,4,FALSE),Ref_Kontak!$H$2))</f>
        <v>628999007703</v>
      </c>
      <c r="AA3931" t="str">
        <f t="shared" si="610"/>
        <v/>
      </c>
      <c r="AB3931" t="str">
        <f t="shared" si="611"/>
        <v/>
      </c>
      <c r="AC3931" t="str">
        <f t="shared" si="612"/>
        <v>628999007703</v>
      </c>
      <c r="AD3931" t="str">
        <f t="shared" si="613"/>
        <v>Halo+,+Visual+AI+5S+mendeteksi+Violation%3A+METALDET1-LINE+13</v>
      </c>
      <c r="AE3931" t="str">
        <f t="shared" si="614"/>
        <v>https://web.whatsapp.com/send/?phone=628999007703&amp;text=Halo+,+Visual+AI+5S+mendeteksi+Violation%3A+METALDET1-LINE+13&amp;type=phone_number&amp;app_absent=0</v>
      </c>
      <c r="AF3931" t="b">
        <f>IF(ISNA(VLOOKUP(D3931&amp;"-"&amp;AB3931, Ref_Kontak!$A:$E, 4, FALSE)), FALSE, TRUE)</f>
        <v>0</v>
      </c>
      <c r="AG3931" t="str">
        <f>_xlfn.IFNA(VLOOKUP(Z3931,Ref_Kontak!H:H,1,FALSE),"FALSE")</f>
        <v>628999007703</v>
      </c>
      <c r="AH3931" t="str">
        <f t="shared" si="615"/>
        <v>METALDET1-LINE 13</v>
      </c>
      <c r="AI3931">
        <f>IF(I3931="violation",COUNTIF($AH$1:AH3931,AH3931),0)</f>
        <v>1386</v>
      </c>
      <c r="AJ3931" t="str">
        <f t="shared" si="616"/>
        <v>violation-METALDET1</v>
      </c>
      <c r="AK3931">
        <f>IF(I3931="violation",COUNTIF($AJ$1:AJ3931,AJ3931),FALSE)</f>
        <v>3336</v>
      </c>
      <c r="AL3931">
        <f t="shared" si="617"/>
        <v>0</v>
      </c>
      <c r="AM3931">
        <f t="shared" si="618"/>
        <v>3</v>
      </c>
      <c r="AN3931" t="str">
        <f t="shared" si="619"/>
        <v>ALERT! 3 Violation founded @METALDET1</v>
      </c>
    </row>
    <row r="3932" spans="1:40">
      <c r="A3932" t="s">
        <v>120</v>
      </c>
      <c r="B3932" t="s">
        <v>121</v>
      </c>
      <c r="C3932" t="s">
        <v>1905</v>
      </c>
      <c r="D3932" t="s">
        <v>129</v>
      </c>
      <c r="E3932">
        <v>1</v>
      </c>
      <c r="G3932" t="s">
        <v>130</v>
      </c>
      <c r="I3932" t="s">
        <v>125</v>
      </c>
      <c r="Z3932" t="str">
        <f>IFERROR(MID(AA3932,FIND("-",H3932,1)+1,20),_xlfn.IFNA(VLOOKUP(F3932&amp;"-"&amp;AA3932,Ref_Kontak!$A:$E,4,FALSE),Ref_Kontak!$H$2))</f>
        <v>628999007703</v>
      </c>
      <c r="AA3932" t="str">
        <f t="shared" si="610"/>
        <v/>
      </c>
      <c r="AB3932" t="str">
        <f t="shared" si="611"/>
        <v/>
      </c>
      <c r="AC3932" t="str">
        <f t="shared" si="612"/>
        <v>628999007703</v>
      </c>
      <c r="AD3932" t="str">
        <f t="shared" si="613"/>
        <v>Halo+,+Visual+AI+5S+mendeteksi+Violation%3A+METALDET1-LINE+8</v>
      </c>
      <c r="AE3932" t="str">
        <f t="shared" si="614"/>
        <v>https://web.whatsapp.com/send/?phone=628999007703&amp;text=Halo+,+Visual+AI+5S+mendeteksi+Violation%3A+METALDET1-LINE+8&amp;type=phone_number&amp;app_absent=0</v>
      </c>
      <c r="AF3932" t="b">
        <f>IF(ISNA(VLOOKUP(D3932&amp;"-"&amp;AB3932, Ref_Kontak!$A:$E, 4, FALSE)), FALSE, TRUE)</f>
        <v>0</v>
      </c>
      <c r="AG3932" t="str">
        <f>_xlfn.IFNA(VLOOKUP(Z3932,Ref_Kontak!H:H,1,FALSE),"FALSE")</f>
        <v>628999007703</v>
      </c>
      <c r="AH3932" t="str">
        <f t="shared" si="615"/>
        <v>METALDET1-LINE 8</v>
      </c>
      <c r="AI3932">
        <f>IF(I3932="violation",COUNTIF($AH$1:AH3932,AH3932),0)</f>
        <v>1553</v>
      </c>
      <c r="AJ3932" t="str">
        <f t="shared" si="616"/>
        <v>violation-METALDET1</v>
      </c>
      <c r="AK3932">
        <f>IF(I3932="violation",COUNTIF($AJ$1:AJ3932,AJ3932),FALSE)</f>
        <v>3337</v>
      </c>
      <c r="AL3932">
        <f t="shared" si="617"/>
        <v>0</v>
      </c>
      <c r="AM3932">
        <f t="shared" si="618"/>
        <v>3</v>
      </c>
      <c r="AN3932" t="str">
        <f t="shared" si="619"/>
        <v>ALERT! 3 Violation founded @METALDET1</v>
      </c>
    </row>
    <row r="3933" spans="1:40">
      <c r="A3933" t="s">
        <v>120</v>
      </c>
      <c r="B3933" t="s">
        <v>121</v>
      </c>
      <c r="C3933" t="s">
        <v>1905</v>
      </c>
      <c r="D3933" t="s">
        <v>41</v>
      </c>
      <c r="E3933">
        <v>1</v>
      </c>
      <c r="F3933" t="s">
        <v>1859</v>
      </c>
      <c r="G3933" t="s">
        <v>124</v>
      </c>
      <c r="H3933" t="s">
        <v>1860</v>
      </c>
      <c r="I3933" t="s">
        <v>125</v>
      </c>
      <c r="J3933" t="s">
        <v>1861</v>
      </c>
      <c r="Z3933" t="str">
        <f>IFERROR(MID(AA3933,FIND("-",H3933,1)+1,20),_xlfn.IFNA(VLOOKUP(F3933&amp;"-"&amp;AA3933,Ref_Kontak!$A:$E,4,FALSE),Ref_Kontak!$H$2))</f>
        <v>6285157766849</v>
      </c>
      <c r="AA3933" t="str">
        <f t="shared" si="610"/>
        <v>Rexy-6285157766849</v>
      </c>
      <c r="AB3933" t="str">
        <f t="shared" si="611"/>
        <v>Rexy</v>
      </c>
      <c r="AC3933" t="str">
        <f t="shared" si="612"/>
        <v>6285157766849</v>
      </c>
      <c r="AD3933" t="str">
        <f t="shared" si="613"/>
        <v>Halo+Rexy,+Visual+AI+5S+mendeteksi+Violation%3A+GUDANGEXP1-LINE+2</v>
      </c>
      <c r="AE3933" t="str">
        <f t="shared" si="614"/>
        <v>https://web.whatsapp.com/send/?phone=6285157766849&amp;text=Halo+Rexy,+Visual+AI+5S+mendeteksi+Violation%3A+GUDANGEXP1-LINE+2&amp;type=phone_number&amp;app_absent=0</v>
      </c>
      <c r="AF3933" t="b">
        <f>IF(ISNA(VLOOKUP(D3933&amp;"-"&amp;AB3933, Ref_Kontak!$A:$E, 4, FALSE)), FALSE, TRUE)</f>
        <v>1</v>
      </c>
      <c r="AG3933" t="str">
        <f>_xlfn.IFNA(VLOOKUP(Z3933,Ref_Kontak!H:H,1,FALSE),"FALSE")</f>
        <v>FALSE</v>
      </c>
      <c r="AH3933" t="str">
        <f t="shared" si="615"/>
        <v>GUDANGEXP1-LINE 2</v>
      </c>
      <c r="AI3933">
        <f>IF(I3933="violation",COUNTIF($AH$1:AH3933,AH3933),0)</f>
        <v>42</v>
      </c>
      <c r="AJ3933" t="str">
        <f t="shared" si="616"/>
        <v>violation-GUDANGEXP1</v>
      </c>
      <c r="AK3933">
        <f>IF(I3933="violation",COUNTIF($AJ$1:AJ3933,AJ3933),FALSE)</f>
        <v>594</v>
      </c>
      <c r="AL3933">
        <f t="shared" si="617"/>
        <v>0</v>
      </c>
      <c r="AM3933">
        <f t="shared" si="618"/>
        <v>8</v>
      </c>
      <c r="AN3933" t="str">
        <f t="shared" si="619"/>
        <v>ALERT! 8 Violation founded @GUDANGEXP1</v>
      </c>
    </row>
    <row r="3934" spans="1:40">
      <c r="A3934" t="s">
        <v>120</v>
      </c>
      <c r="B3934" t="s">
        <v>121</v>
      </c>
      <c r="C3934" t="s">
        <v>1905</v>
      </c>
      <c r="D3934" t="s">
        <v>1232</v>
      </c>
      <c r="E3934">
        <v>1</v>
      </c>
      <c r="G3934" t="s">
        <v>124</v>
      </c>
      <c r="I3934" t="s">
        <v>125</v>
      </c>
      <c r="Z3934" t="str">
        <f>IFERROR(MID(AA3934,FIND("-",H3934,1)+1,20),_xlfn.IFNA(VLOOKUP(F3934&amp;"-"&amp;AA3934,Ref_Kontak!$A:$E,4,FALSE),Ref_Kontak!$H$2))</f>
        <v>628999007703</v>
      </c>
      <c r="AA3934" t="str">
        <f t="shared" si="610"/>
        <v/>
      </c>
      <c r="AB3934" t="str">
        <f t="shared" si="611"/>
        <v/>
      </c>
      <c r="AC3934" t="str">
        <f t="shared" si="612"/>
        <v>628999007703</v>
      </c>
      <c r="AD3934" t="str">
        <f t="shared" si="613"/>
        <v>Halo+,+Visual+AI+5S+mendeteksi+Violation%3A+GUDANGEXP1-LINE+9</v>
      </c>
      <c r="AE3934" t="str">
        <f t="shared" si="614"/>
        <v>https://web.whatsapp.com/send/?phone=628999007703&amp;text=Halo+,+Visual+AI+5S+mendeteksi+Violation%3A+GUDANGEXP1-LINE+9&amp;type=phone_number&amp;app_absent=0</v>
      </c>
      <c r="AF3934" t="b">
        <f>IF(ISNA(VLOOKUP(D3934&amp;"-"&amp;AB3934, Ref_Kontak!$A:$E, 4, FALSE)), FALSE, TRUE)</f>
        <v>0</v>
      </c>
      <c r="AG3934" t="str">
        <f>_xlfn.IFNA(VLOOKUP(Z3934,Ref_Kontak!H:H,1,FALSE),"FALSE")</f>
        <v>628999007703</v>
      </c>
      <c r="AH3934" t="str">
        <f t="shared" si="615"/>
        <v>GUDANGEXP1-LINE 9</v>
      </c>
      <c r="AI3934">
        <f>IF(I3934="violation",COUNTIF($AH$1:AH3934,AH3934),0)</f>
        <v>175</v>
      </c>
      <c r="AJ3934" t="str">
        <f t="shared" si="616"/>
        <v>violation-GUDANGEXP1</v>
      </c>
      <c r="AK3934">
        <f>IF(I3934="violation",COUNTIF($AJ$1:AJ3934,AJ3934),FALSE)</f>
        <v>595</v>
      </c>
      <c r="AL3934">
        <f t="shared" si="617"/>
        <v>0</v>
      </c>
      <c r="AM3934">
        <f t="shared" si="618"/>
        <v>8</v>
      </c>
      <c r="AN3934" t="str">
        <f t="shared" si="619"/>
        <v>ALERT! 8 Violation founded @GUDANGEXP1</v>
      </c>
    </row>
    <row r="3935" spans="1:40">
      <c r="A3935" t="s">
        <v>120</v>
      </c>
      <c r="B3935" t="s">
        <v>121</v>
      </c>
      <c r="C3935" t="s">
        <v>1905</v>
      </c>
      <c r="D3935" t="s">
        <v>48</v>
      </c>
      <c r="E3935">
        <v>1</v>
      </c>
      <c r="F3935" t="s">
        <v>1859</v>
      </c>
      <c r="G3935" t="s">
        <v>124</v>
      </c>
      <c r="H3935" t="s">
        <v>1860</v>
      </c>
      <c r="I3935" t="s">
        <v>125</v>
      </c>
      <c r="J3935" t="s">
        <v>1861</v>
      </c>
      <c r="Z3935" t="str">
        <f>IFERROR(MID(AA3935,FIND("-",H3935,1)+1,20),_xlfn.IFNA(VLOOKUP(F3935&amp;"-"&amp;AA3935,Ref_Kontak!$A:$E,4,FALSE),Ref_Kontak!$H$2))</f>
        <v>6285157766849</v>
      </c>
      <c r="AA3935" t="str">
        <f t="shared" si="610"/>
        <v>Rexy-6285157766849</v>
      </c>
      <c r="AB3935" t="str">
        <f t="shared" si="611"/>
        <v>Rexy</v>
      </c>
      <c r="AC3935" t="str">
        <f t="shared" si="612"/>
        <v>6285157766849</v>
      </c>
      <c r="AD3935" t="str">
        <f t="shared" si="613"/>
        <v>Halo+Rexy,+Visual+AI+5S+mendeteksi+Violation%3A+GUDANGEXP1-LINE+1</v>
      </c>
      <c r="AE3935" t="str">
        <f t="shared" si="614"/>
        <v>https://web.whatsapp.com/send/?phone=6285157766849&amp;text=Halo+Rexy,+Visual+AI+5S+mendeteksi+Violation%3A+GUDANGEXP1-LINE+1&amp;type=phone_number&amp;app_absent=0</v>
      </c>
      <c r="AF3935" t="b">
        <f>IF(ISNA(VLOOKUP(D3935&amp;"-"&amp;AB3935, Ref_Kontak!$A:$E, 4, FALSE)), FALSE, TRUE)</f>
        <v>1</v>
      </c>
      <c r="AG3935" t="str">
        <f>_xlfn.IFNA(VLOOKUP(Z3935,Ref_Kontak!H:H,1,FALSE),"FALSE")</f>
        <v>FALSE</v>
      </c>
      <c r="AH3935" t="str">
        <f t="shared" si="615"/>
        <v>GUDANGEXP1-LINE 1</v>
      </c>
      <c r="AI3935">
        <f>IF(I3935="violation",COUNTIF($AH$1:AH3935,AH3935),0)</f>
        <v>29</v>
      </c>
      <c r="AJ3935" t="str">
        <f t="shared" si="616"/>
        <v>violation-GUDANGEXP1</v>
      </c>
      <c r="AK3935">
        <f>IF(I3935="violation",COUNTIF($AJ$1:AJ3935,AJ3935),FALSE)</f>
        <v>596</v>
      </c>
      <c r="AL3935">
        <f t="shared" si="617"/>
        <v>0</v>
      </c>
      <c r="AM3935">
        <f t="shared" si="618"/>
        <v>8</v>
      </c>
      <c r="AN3935" t="str">
        <f t="shared" si="619"/>
        <v>ALERT! 8 Violation founded @GUDANGEXP1</v>
      </c>
    </row>
    <row r="3936" spans="1:40">
      <c r="A3936" t="s">
        <v>120</v>
      </c>
      <c r="B3936" t="s">
        <v>121</v>
      </c>
      <c r="C3936" t="s">
        <v>1905</v>
      </c>
      <c r="D3936" t="s">
        <v>589</v>
      </c>
      <c r="E3936">
        <v>1</v>
      </c>
      <c r="G3936" t="s">
        <v>130</v>
      </c>
      <c r="I3936" t="s">
        <v>125</v>
      </c>
      <c r="Z3936" t="str">
        <f>IFERROR(MID(AA3936,FIND("-",H3936,1)+1,20),_xlfn.IFNA(VLOOKUP(F3936&amp;"-"&amp;AA3936,Ref_Kontak!$A:$E,4,FALSE),Ref_Kontak!$H$2))</f>
        <v>628999007703</v>
      </c>
      <c r="AA3936" t="str">
        <f t="shared" si="610"/>
        <v/>
      </c>
      <c r="AB3936" t="str">
        <f t="shared" si="611"/>
        <v/>
      </c>
      <c r="AC3936" t="str">
        <f t="shared" si="612"/>
        <v>628999007703</v>
      </c>
      <c r="AD3936" t="str">
        <f t="shared" si="613"/>
        <v>Halo+,+Visual+AI+5S+mendeteksi+Violation%3A+METALDET1-LINE+13</v>
      </c>
      <c r="AE3936" t="str">
        <f t="shared" si="614"/>
        <v>https://web.whatsapp.com/send/?phone=628999007703&amp;text=Halo+,+Visual+AI+5S+mendeteksi+Violation%3A+METALDET1-LINE+13&amp;type=phone_number&amp;app_absent=0</v>
      </c>
      <c r="AF3936" t="b">
        <f>IF(ISNA(VLOOKUP(D3936&amp;"-"&amp;AB3936, Ref_Kontak!$A:$E, 4, FALSE)), FALSE, TRUE)</f>
        <v>0</v>
      </c>
      <c r="AG3936" t="str">
        <f>_xlfn.IFNA(VLOOKUP(Z3936,Ref_Kontak!H:H,1,FALSE),"FALSE")</f>
        <v>628999007703</v>
      </c>
      <c r="AH3936" t="str">
        <f t="shared" si="615"/>
        <v>METALDET1-LINE 13</v>
      </c>
      <c r="AI3936">
        <f>IF(I3936="violation",COUNTIF($AH$1:AH3936,AH3936),0)</f>
        <v>1387</v>
      </c>
      <c r="AJ3936" t="str">
        <f t="shared" si="616"/>
        <v>violation-METALDET1</v>
      </c>
      <c r="AK3936">
        <f>IF(I3936="violation",COUNTIF($AJ$1:AJ3936,AJ3936),FALSE)</f>
        <v>3338</v>
      </c>
      <c r="AL3936">
        <f t="shared" si="617"/>
        <v>0</v>
      </c>
      <c r="AM3936">
        <f t="shared" si="618"/>
        <v>3</v>
      </c>
      <c r="AN3936" t="str">
        <f t="shared" si="619"/>
        <v>ALERT! 3 Violation founded @METALDET1</v>
      </c>
    </row>
    <row r="3937" spans="1:40">
      <c r="A3937" t="s">
        <v>120</v>
      </c>
      <c r="B3937" t="s">
        <v>121</v>
      </c>
      <c r="C3937" t="s">
        <v>1906</v>
      </c>
      <c r="D3937" t="s">
        <v>41</v>
      </c>
      <c r="E3937">
        <v>1</v>
      </c>
      <c r="F3937" t="s">
        <v>1859</v>
      </c>
      <c r="G3937" t="s">
        <v>124</v>
      </c>
      <c r="H3937" t="s">
        <v>1860</v>
      </c>
      <c r="I3937" t="s">
        <v>125</v>
      </c>
      <c r="J3937" t="s">
        <v>1861</v>
      </c>
      <c r="Z3937" t="str">
        <f>IFERROR(MID(AA3937,FIND("-",H3937,1)+1,20),_xlfn.IFNA(VLOOKUP(F3937&amp;"-"&amp;AA3937,Ref_Kontak!$A:$E,4,FALSE),Ref_Kontak!$H$2))</f>
        <v>6285157766849</v>
      </c>
      <c r="AA3937" t="str">
        <f t="shared" si="610"/>
        <v>Rexy-6285157766849</v>
      </c>
      <c r="AB3937" t="str">
        <f t="shared" si="611"/>
        <v>Rexy</v>
      </c>
      <c r="AC3937" t="str">
        <f t="shared" si="612"/>
        <v>6285157766849</v>
      </c>
      <c r="AD3937" t="str">
        <f t="shared" si="613"/>
        <v>Halo+Rexy,+Visual+AI+5S+mendeteksi+Violation%3A+GUDANGEXP1-LINE+2</v>
      </c>
      <c r="AE3937" t="str">
        <f t="shared" si="614"/>
        <v>https://web.whatsapp.com/send/?phone=6285157766849&amp;text=Halo+Rexy,+Visual+AI+5S+mendeteksi+Violation%3A+GUDANGEXP1-LINE+2&amp;type=phone_number&amp;app_absent=0</v>
      </c>
      <c r="AF3937" t="b">
        <f>IF(ISNA(VLOOKUP(D3937&amp;"-"&amp;AB3937, Ref_Kontak!$A:$E, 4, FALSE)), FALSE, TRUE)</f>
        <v>1</v>
      </c>
      <c r="AG3937" t="str">
        <f>_xlfn.IFNA(VLOOKUP(Z3937,Ref_Kontak!H:H,1,FALSE),"FALSE")</f>
        <v>FALSE</v>
      </c>
      <c r="AH3937" t="str">
        <f t="shared" si="615"/>
        <v>GUDANGEXP1-LINE 2</v>
      </c>
      <c r="AI3937">
        <f>IF(I3937="violation",COUNTIF($AH$1:AH3937,AH3937),0)</f>
        <v>43</v>
      </c>
      <c r="AJ3937" t="str">
        <f t="shared" si="616"/>
        <v>violation-GUDANGEXP1</v>
      </c>
      <c r="AK3937">
        <f>IF(I3937="violation",COUNTIF($AJ$1:AJ3937,AJ3937),FALSE)</f>
        <v>597</v>
      </c>
      <c r="AL3937">
        <f t="shared" si="617"/>
        <v>0</v>
      </c>
      <c r="AM3937">
        <f t="shared" si="618"/>
        <v>8</v>
      </c>
      <c r="AN3937" t="str">
        <f t="shared" si="619"/>
        <v>ALERT! 8 Violation founded @GUDANGEXP1</v>
      </c>
    </row>
    <row r="3938" spans="1:40">
      <c r="A3938" t="s">
        <v>120</v>
      </c>
      <c r="B3938" t="s">
        <v>121</v>
      </c>
      <c r="C3938" t="s">
        <v>1906</v>
      </c>
      <c r="D3938" t="s">
        <v>1232</v>
      </c>
      <c r="E3938">
        <v>1</v>
      </c>
      <c r="G3938" t="s">
        <v>124</v>
      </c>
      <c r="I3938" t="s">
        <v>125</v>
      </c>
      <c r="Z3938" t="str">
        <f>IFERROR(MID(AA3938,FIND("-",H3938,1)+1,20),_xlfn.IFNA(VLOOKUP(F3938&amp;"-"&amp;AA3938,Ref_Kontak!$A:$E,4,FALSE),Ref_Kontak!$H$2))</f>
        <v>628999007703</v>
      </c>
      <c r="AA3938" t="str">
        <f t="shared" si="610"/>
        <v/>
      </c>
      <c r="AB3938" t="str">
        <f t="shared" si="611"/>
        <v/>
      </c>
      <c r="AC3938" t="str">
        <f t="shared" si="612"/>
        <v>628999007703</v>
      </c>
      <c r="AD3938" t="str">
        <f t="shared" si="613"/>
        <v>Halo+,+Visual+AI+5S+mendeteksi+Violation%3A+GUDANGEXP1-LINE+9</v>
      </c>
      <c r="AE3938" t="str">
        <f t="shared" si="614"/>
        <v>https://web.whatsapp.com/send/?phone=628999007703&amp;text=Halo+,+Visual+AI+5S+mendeteksi+Violation%3A+GUDANGEXP1-LINE+9&amp;type=phone_number&amp;app_absent=0</v>
      </c>
      <c r="AF3938" t="b">
        <f>IF(ISNA(VLOOKUP(D3938&amp;"-"&amp;AB3938, Ref_Kontak!$A:$E, 4, FALSE)), FALSE, TRUE)</f>
        <v>0</v>
      </c>
      <c r="AG3938" t="str">
        <f>_xlfn.IFNA(VLOOKUP(Z3938,Ref_Kontak!H:H,1,FALSE),"FALSE")</f>
        <v>628999007703</v>
      </c>
      <c r="AH3938" t="str">
        <f t="shared" si="615"/>
        <v>GUDANGEXP1-LINE 9</v>
      </c>
      <c r="AI3938">
        <f>IF(I3938="violation",COUNTIF($AH$1:AH3938,AH3938),0)</f>
        <v>176</v>
      </c>
      <c r="AJ3938" t="str">
        <f t="shared" si="616"/>
        <v>violation-GUDANGEXP1</v>
      </c>
      <c r="AK3938">
        <f>IF(I3938="violation",COUNTIF($AJ$1:AJ3938,AJ3938),FALSE)</f>
        <v>598</v>
      </c>
      <c r="AL3938">
        <f t="shared" si="617"/>
        <v>0</v>
      </c>
      <c r="AM3938">
        <f t="shared" si="618"/>
        <v>8</v>
      </c>
      <c r="AN3938" t="str">
        <f t="shared" si="619"/>
        <v>ALERT! 8 Violation founded @GUDANGEXP1</v>
      </c>
    </row>
    <row r="3939" spans="1:40">
      <c r="A3939" t="s">
        <v>120</v>
      </c>
      <c r="B3939" t="s">
        <v>121</v>
      </c>
      <c r="C3939" t="s">
        <v>1906</v>
      </c>
      <c r="D3939" t="s">
        <v>48</v>
      </c>
      <c r="E3939">
        <v>1</v>
      </c>
      <c r="F3939" t="s">
        <v>1859</v>
      </c>
      <c r="G3939" t="s">
        <v>124</v>
      </c>
      <c r="H3939" t="s">
        <v>1860</v>
      </c>
      <c r="I3939" t="s">
        <v>125</v>
      </c>
      <c r="J3939" t="s">
        <v>1861</v>
      </c>
      <c r="Z3939" t="str">
        <f>IFERROR(MID(AA3939,FIND("-",H3939,1)+1,20),_xlfn.IFNA(VLOOKUP(F3939&amp;"-"&amp;AA3939,Ref_Kontak!$A:$E,4,FALSE),Ref_Kontak!$H$2))</f>
        <v>6285157766849</v>
      </c>
      <c r="AA3939" t="str">
        <f t="shared" si="610"/>
        <v>Rexy-6285157766849</v>
      </c>
      <c r="AB3939" t="str">
        <f t="shared" si="611"/>
        <v>Rexy</v>
      </c>
      <c r="AC3939" t="str">
        <f t="shared" si="612"/>
        <v>6285157766849</v>
      </c>
      <c r="AD3939" t="str">
        <f t="shared" si="613"/>
        <v>Halo+Rexy,+Visual+AI+5S+mendeteksi+Violation%3A+GUDANGEXP1-LINE+1</v>
      </c>
      <c r="AE3939" t="str">
        <f t="shared" si="614"/>
        <v>https://web.whatsapp.com/send/?phone=6285157766849&amp;text=Halo+Rexy,+Visual+AI+5S+mendeteksi+Violation%3A+GUDANGEXP1-LINE+1&amp;type=phone_number&amp;app_absent=0</v>
      </c>
      <c r="AF3939" t="b">
        <f>IF(ISNA(VLOOKUP(D3939&amp;"-"&amp;AB3939, Ref_Kontak!$A:$E, 4, FALSE)), FALSE, TRUE)</f>
        <v>1</v>
      </c>
      <c r="AG3939" t="str">
        <f>_xlfn.IFNA(VLOOKUP(Z3939,Ref_Kontak!H:H,1,FALSE),"FALSE")</f>
        <v>FALSE</v>
      </c>
      <c r="AH3939" t="str">
        <f t="shared" si="615"/>
        <v>GUDANGEXP1-LINE 1</v>
      </c>
      <c r="AI3939">
        <f>IF(I3939="violation",COUNTIF($AH$1:AH3939,AH3939),0)</f>
        <v>30</v>
      </c>
      <c r="AJ3939" t="str">
        <f t="shared" si="616"/>
        <v>violation-GUDANGEXP1</v>
      </c>
      <c r="AK3939">
        <f>IF(I3939="violation",COUNTIF($AJ$1:AJ3939,AJ3939),FALSE)</f>
        <v>599</v>
      </c>
      <c r="AL3939">
        <f t="shared" si="617"/>
        <v>0</v>
      </c>
      <c r="AM3939">
        <f t="shared" si="618"/>
        <v>8</v>
      </c>
      <c r="AN3939" t="str">
        <f t="shared" si="619"/>
        <v>ALERT! 8 Violation founded @GUDANGEXP1</v>
      </c>
    </row>
    <row r="3940" spans="1:40">
      <c r="A3940" t="s">
        <v>120</v>
      </c>
      <c r="B3940" t="s">
        <v>121</v>
      </c>
      <c r="C3940" t="s">
        <v>1907</v>
      </c>
      <c r="D3940" t="s">
        <v>589</v>
      </c>
      <c r="E3940">
        <v>1</v>
      </c>
      <c r="G3940" t="s">
        <v>130</v>
      </c>
      <c r="I3940" t="s">
        <v>125</v>
      </c>
      <c r="Z3940" t="str">
        <f>IFERROR(MID(AA3940,FIND("-",H3940,1)+1,20),_xlfn.IFNA(VLOOKUP(F3940&amp;"-"&amp;AA3940,Ref_Kontak!$A:$E,4,FALSE),Ref_Kontak!$H$2))</f>
        <v>628999007703</v>
      </c>
      <c r="AA3940" t="str">
        <f t="shared" si="610"/>
        <v/>
      </c>
      <c r="AB3940" t="str">
        <f t="shared" si="611"/>
        <v/>
      </c>
      <c r="AC3940" t="str">
        <f t="shared" si="612"/>
        <v>628999007703</v>
      </c>
      <c r="AD3940" t="str">
        <f t="shared" si="613"/>
        <v>Halo+,+Visual+AI+5S+mendeteksi+Violation%3A+METALDET1-LINE+13</v>
      </c>
      <c r="AE3940" t="str">
        <f t="shared" si="614"/>
        <v>https://web.whatsapp.com/send/?phone=628999007703&amp;text=Halo+,+Visual+AI+5S+mendeteksi+Violation%3A+METALDET1-LINE+13&amp;type=phone_number&amp;app_absent=0</v>
      </c>
      <c r="AF3940" t="b">
        <f>IF(ISNA(VLOOKUP(D3940&amp;"-"&amp;AB3940, Ref_Kontak!$A:$E, 4, FALSE)), FALSE, TRUE)</f>
        <v>0</v>
      </c>
      <c r="AG3940" t="str">
        <f>_xlfn.IFNA(VLOOKUP(Z3940,Ref_Kontak!H:H,1,FALSE),"FALSE")</f>
        <v>628999007703</v>
      </c>
      <c r="AH3940" t="str">
        <f t="shared" si="615"/>
        <v>METALDET1-LINE 13</v>
      </c>
      <c r="AI3940">
        <f>IF(I3940="violation",COUNTIF($AH$1:AH3940,AH3940),0)</f>
        <v>1388</v>
      </c>
      <c r="AJ3940" t="str">
        <f t="shared" si="616"/>
        <v>violation-METALDET1</v>
      </c>
      <c r="AK3940">
        <f>IF(I3940="violation",COUNTIF($AJ$1:AJ3940,AJ3940),FALSE)</f>
        <v>3339</v>
      </c>
      <c r="AL3940">
        <f t="shared" si="617"/>
        <v>0</v>
      </c>
      <c r="AM3940">
        <f t="shared" si="618"/>
        <v>3</v>
      </c>
      <c r="AN3940" t="str">
        <f t="shared" si="619"/>
        <v>ALERT! 3 Violation founded @METALDET1</v>
      </c>
    </row>
    <row r="3941" spans="1:40">
      <c r="A3941" t="s">
        <v>120</v>
      </c>
      <c r="B3941" t="s">
        <v>121</v>
      </c>
      <c r="C3941" t="s">
        <v>1907</v>
      </c>
      <c r="D3941" t="s">
        <v>129</v>
      </c>
      <c r="E3941">
        <v>1</v>
      </c>
      <c r="G3941" t="s">
        <v>130</v>
      </c>
      <c r="I3941" t="s">
        <v>125</v>
      </c>
      <c r="Z3941" t="str">
        <f>IFERROR(MID(AA3941,FIND("-",H3941,1)+1,20),_xlfn.IFNA(VLOOKUP(F3941&amp;"-"&amp;AA3941,Ref_Kontak!$A:$E,4,FALSE),Ref_Kontak!$H$2))</f>
        <v>628999007703</v>
      </c>
      <c r="AA3941" t="str">
        <f t="shared" si="610"/>
        <v/>
      </c>
      <c r="AB3941" t="str">
        <f t="shared" si="611"/>
        <v/>
      </c>
      <c r="AC3941" t="str">
        <f t="shared" si="612"/>
        <v>628999007703</v>
      </c>
      <c r="AD3941" t="str">
        <f t="shared" si="613"/>
        <v>Halo+,+Visual+AI+5S+mendeteksi+Violation%3A+METALDET1-LINE+8</v>
      </c>
      <c r="AE3941" t="str">
        <f t="shared" si="614"/>
        <v>https://web.whatsapp.com/send/?phone=628999007703&amp;text=Halo+,+Visual+AI+5S+mendeteksi+Violation%3A+METALDET1-LINE+8&amp;type=phone_number&amp;app_absent=0</v>
      </c>
      <c r="AF3941" t="b">
        <f>IF(ISNA(VLOOKUP(D3941&amp;"-"&amp;AB3941, Ref_Kontak!$A:$E, 4, FALSE)), FALSE, TRUE)</f>
        <v>0</v>
      </c>
      <c r="AG3941" t="str">
        <f>_xlfn.IFNA(VLOOKUP(Z3941,Ref_Kontak!H:H,1,FALSE),"FALSE")</f>
        <v>628999007703</v>
      </c>
      <c r="AH3941" t="str">
        <f t="shared" si="615"/>
        <v>METALDET1-LINE 8</v>
      </c>
      <c r="AI3941">
        <f>IF(I3941="violation",COUNTIF($AH$1:AH3941,AH3941),0)</f>
        <v>1554</v>
      </c>
      <c r="AJ3941" t="str">
        <f t="shared" si="616"/>
        <v>violation-METALDET1</v>
      </c>
      <c r="AK3941">
        <f>IF(I3941="violation",COUNTIF($AJ$1:AJ3941,AJ3941),FALSE)</f>
        <v>3340</v>
      </c>
      <c r="AL3941">
        <f t="shared" si="617"/>
        <v>0</v>
      </c>
      <c r="AM3941">
        <f t="shared" si="618"/>
        <v>3</v>
      </c>
      <c r="AN3941" t="str">
        <f t="shared" si="619"/>
        <v>ALERT! 3 Violation founded @METALDET1</v>
      </c>
    </row>
    <row r="3942" spans="1:40">
      <c r="A3942" t="s">
        <v>120</v>
      </c>
      <c r="B3942" t="s">
        <v>121</v>
      </c>
      <c r="C3942" t="s">
        <v>1907</v>
      </c>
      <c r="D3942" t="s">
        <v>41</v>
      </c>
      <c r="E3942">
        <v>1</v>
      </c>
      <c r="F3942" t="s">
        <v>1859</v>
      </c>
      <c r="G3942" t="s">
        <v>124</v>
      </c>
      <c r="H3942" t="s">
        <v>1860</v>
      </c>
      <c r="I3942" t="s">
        <v>125</v>
      </c>
      <c r="J3942" t="s">
        <v>1861</v>
      </c>
      <c r="Z3942" t="str">
        <f>IFERROR(MID(AA3942,FIND("-",H3942,1)+1,20),_xlfn.IFNA(VLOOKUP(F3942&amp;"-"&amp;AA3942,Ref_Kontak!$A:$E,4,FALSE),Ref_Kontak!$H$2))</f>
        <v>6285157766849</v>
      </c>
      <c r="AA3942" t="str">
        <f t="shared" si="610"/>
        <v>Rexy-6285157766849</v>
      </c>
      <c r="AB3942" t="str">
        <f t="shared" si="611"/>
        <v>Rexy</v>
      </c>
      <c r="AC3942" t="str">
        <f t="shared" si="612"/>
        <v>6285157766849</v>
      </c>
      <c r="AD3942" t="str">
        <f t="shared" si="613"/>
        <v>Halo+Rexy,+Visual+AI+5S+mendeteksi+Violation%3A+GUDANGEXP1-LINE+2</v>
      </c>
      <c r="AE3942" t="str">
        <f t="shared" si="614"/>
        <v>https://web.whatsapp.com/send/?phone=6285157766849&amp;text=Halo+Rexy,+Visual+AI+5S+mendeteksi+Violation%3A+GUDANGEXP1-LINE+2&amp;type=phone_number&amp;app_absent=0</v>
      </c>
      <c r="AF3942" t="b">
        <f>IF(ISNA(VLOOKUP(D3942&amp;"-"&amp;AB3942, Ref_Kontak!$A:$E, 4, FALSE)), FALSE, TRUE)</f>
        <v>1</v>
      </c>
      <c r="AG3942" t="str">
        <f>_xlfn.IFNA(VLOOKUP(Z3942,Ref_Kontak!H:H,1,FALSE),"FALSE")</f>
        <v>FALSE</v>
      </c>
      <c r="AH3942" t="str">
        <f t="shared" si="615"/>
        <v>GUDANGEXP1-LINE 2</v>
      </c>
      <c r="AI3942">
        <f>IF(I3942="violation",COUNTIF($AH$1:AH3942,AH3942),0)</f>
        <v>44</v>
      </c>
      <c r="AJ3942" t="str">
        <f t="shared" si="616"/>
        <v>violation-GUDANGEXP1</v>
      </c>
      <c r="AK3942">
        <f>IF(I3942="violation",COUNTIF($AJ$1:AJ3942,AJ3942),FALSE)</f>
        <v>600</v>
      </c>
      <c r="AL3942">
        <f t="shared" si="617"/>
        <v>0</v>
      </c>
      <c r="AM3942">
        <f t="shared" si="618"/>
        <v>8</v>
      </c>
      <c r="AN3942" t="str">
        <f t="shared" si="619"/>
        <v>ALERT! 8 Violation founded @GUDANGEXP1</v>
      </c>
    </row>
    <row r="3943" spans="1:40">
      <c r="A3943" t="s">
        <v>120</v>
      </c>
      <c r="B3943" t="s">
        <v>121</v>
      </c>
      <c r="C3943" t="s">
        <v>1907</v>
      </c>
      <c r="D3943" t="s">
        <v>1232</v>
      </c>
      <c r="E3943">
        <v>1</v>
      </c>
      <c r="G3943" t="s">
        <v>124</v>
      </c>
      <c r="I3943" t="s">
        <v>125</v>
      </c>
      <c r="Z3943" t="str">
        <f>IFERROR(MID(AA3943,FIND("-",H3943,1)+1,20),_xlfn.IFNA(VLOOKUP(F3943&amp;"-"&amp;AA3943,Ref_Kontak!$A:$E,4,FALSE),Ref_Kontak!$H$2))</f>
        <v>628999007703</v>
      </c>
      <c r="AA3943" t="str">
        <f t="shared" si="610"/>
        <v/>
      </c>
      <c r="AB3943" t="str">
        <f t="shared" si="611"/>
        <v/>
      </c>
      <c r="AC3943" t="str">
        <f t="shared" si="612"/>
        <v>628999007703</v>
      </c>
      <c r="AD3943" t="str">
        <f t="shared" si="613"/>
        <v>Halo+,+Visual+AI+5S+mendeteksi+Violation%3A+GUDANGEXP1-LINE+9</v>
      </c>
      <c r="AE3943" t="str">
        <f t="shared" si="614"/>
        <v>https://web.whatsapp.com/send/?phone=628999007703&amp;text=Halo+,+Visual+AI+5S+mendeteksi+Violation%3A+GUDANGEXP1-LINE+9&amp;type=phone_number&amp;app_absent=0</v>
      </c>
      <c r="AF3943" t="b">
        <f>IF(ISNA(VLOOKUP(D3943&amp;"-"&amp;AB3943, Ref_Kontak!$A:$E, 4, FALSE)), FALSE, TRUE)</f>
        <v>0</v>
      </c>
      <c r="AG3943" t="str">
        <f>_xlfn.IFNA(VLOOKUP(Z3943,Ref_Kontak!H:H,1,FALSE),"FALSE")</f>
        <v>628999007703</v>
      </c>
      <c r="AH3943" t="str">
        <f t="shared" si="615"/>
        <v>GUDANGEXP1-LINE 9</v>
      </c>
      <c r="AI3943">
        <f>IF(I3943="violation",COUNTIF($AH$1:AH3943,AH3943),0)</f>
        <v>177</v>
      </c>
      <c r="AJ3943" t="str">
        <f t="shared" si="616"/>
        <v>violation-GUDANGEXP1</v>
      </c>
      <c r="AK3943">
        <f>IF(I3943="violation",COUNTIF($AJ$1:AJ3943,AJ3943),FALSE)</f>
        <v>601</v>
      </c>
      <c r="AL3943">
        <f t="shared" si="617"/>
        <v>0</v>
      </c>
      <c r="AM3943">
        <f t="shared" si="618"/>
        <v>8</v>
      </c>
      <c r="AN3943" t="str">
        <f t="shared" si="619"/>
        <v>ALERT! 8 Violation founded @GUDANGEXP1</v>
      </c>
    </row>
    <row r="3944" spans="1:40">
      <c r="A3944" t="s">
        <v>120</v>
      </c>
      <c r="B3944" t="s">
        <v>121</v>
      </c>
      <c r="C3944" t="s">
        <v>1907</v>
      </c>
      <c r="D3944" t="s">
        <v>48</v>
      </c>
      <c r="E3944">
        <v>1</v>
      </c>
      <c r="F3944" t="s">
        <v>1859</v>
      </c>
      <c r="G3944" t="s">
        <v>124</v>
      </c>
      <c r="H3944" t="s">
        <v>1860</v>
      </c>
      <c r="I3944" t="s">
        <v>125</v>
      </c>
      <c r="J3944" t="s">
        <v>1861</v>
      </c>
      <c r="Z3944" t="str">
        <f>IFERROR(MID(AA3944,FIND("-",H3944,1)+1,20),_xlfn.IFNA(VLOOKUP(F3944&amp;"-"&amp;AA3944,Ref_Kontak!$A:$E,4,FALSE),Ref_Kontak!$H$2))</f>
        <v>6285157766849</v>
      </c>
      <c r="AA3944" t="str">
        <f t="shared" si="610"/>
        <v>Rexy-6285157766849</v>
      </c>
      <c r="AB3944" t="str">
        <f t="shared" si="611"/>
        <v>Rexy</v>
      </c>
      <c r="AC3944" t="str">
        <f t="shared" si="612"/>
        <v>6285157766849</v>
      </c>
      <c r="AD3944" t="str">
        <f t="shared" si="613"/>
        <v>Halo+Rexy,+Visual+AI+5S+mendeteksi+Violation%3A+GUDANGEXP1-LINE+1</v>
      </c>
      <c r="AE3944" t="str">
        <f t="shared" si="614"/>
        <v>https://web.whatsapp.com/send/?phone=6285157766849&amp;text=Halo+Rexy,+Visual+AI+5S+mendeteksi+Violation%3A+GUDANGEXP1-LINE+1&amp;type=phone_number&amp;app_absent=0</v>
      </c>
      <c r="AF3944" t="b">
        <f>IF(ISNA(VLOOKUP(D3944&amp;"-"&amp;AB3944, Ref_Kontak!$A:$E, 4, FALSE)), FALSE, TRUE)</f>
        <v>1</v>
      </c>
      <c r="AG3944" t="str">
        <f>_xlfn.IFNA(VLOOKUP(Z3944,Ref_Kontak!H:H,1,FALSE),"FALSE")</f>
        <v>FALSE</v>
      </c>
      <c r="AH3944" t="str">
        <f t="shared" si="615"/>
        <v>GUDANGEXP1-LINE 1</v>
      </c>
      <c r="AI3944">
        <f>IF(I3944="violation",COUNTIF($AH$1:AH3944,AH3944),0)</f>
        <v>31</v>
      </c>
      <c r="AJ3944" t="str">
        <f t="shared" si="616"/>
        <v>violation-GUDANGEXP1</v>
      </c>
      <c r="AK3944">
        <f>IF(I3944="violation",COUNTIF($AJ$1:AJ3944,AJ3944),FALSE)</f>
        <v>602</v>
      </c>
      <c r="AL3944">
        <f t="shared" si="617"/>
        <v>0</v>
      </c>
      <c r="AM3944">
        <f t="shared" si="618"/>
        <v>8</v>
      </c>
      <c r="AN3944" t="str">
        <f t="shared" si="619"/>
        <v>ALERT! 8 Violation founded @GUDANGEXP1</v>
      </c>
    </row>
    <row r="3945" spans="1:40">
      <c r="A3945" t="s">
        <v>120</v>
      </c>
      <c r="B3945" t="s">
        <v>121</v>
      </c>
      <c r="C3945" t="s">
        <v>1907</v>
      </c>
      <c r="D3945" t="s">
        <v>589</v>
      </c>
      <c r="E3945">
        <v>1</v>
      </c>
      <c r="G3945" t="s">
        <v>130</v>
      </c>
      <c r="I3945" t="s">
        <v>125</v>
      </c>
      <c r="Z3945" t="str">
        <f>IFERROR(MID(AA3945,FIND("-",H3945,1)+1,20),_xlfn.IFNA(VLOOKUP(F3945&amp;"-"&amp;AA3945,Ref_Kontak!$A:$E,4,FALSE),Ref_Kontak!$H$2))</f>
        <v>628999007703</v>
      </c>
      <c r="AA3945" t="str">
        <f t="shared" si="610"/>
        <v/>
      </c>
      <c r="AB3945" t="str">
        <f t="shared" si="611"/>
        <v/>
      </c>
      <c r="AC3945" t="str">
        <f t="shared" si="612"/>
        <v>628999007703</v>
      </c>
      <c r="AD3945" t="str">
        <f t="shared" si="613"/>
        <v>Halo+,+Visual+AI+5S+mendeteksi+Violation%3A+METALDET1-LINE+13</v>
      </c>
      <c r="AE3945" t="str">
        <f t="shared" si="614"/>
        <v>https://web.whatsapp.com/send/?phone=628999007703&amp;text=Halo+,+Visual+AI+5S+mendeteksi+Violation%3A+METALDET1-LINE+13&amp;type=phone_number&amp;app_absent=0</v>
      </c>
      <c r="AF3945" t="b">
        <f>IF(ISNA(VLOOKUP(D3945&amp;"-"&amp;AB3945, Ref_Kontak!$A:$E, 4, FALSE)), FALSE, TRUE)</f>
        <v>0</v>
      </c>
      <c r="AG3945" t="str">
        <f>_xlfn.IFNA(VLOOKUP(Z3945,Ref_Kontak!H:H,1,FALSE),"FALSE")</f>
        <v>628999007703</v>
      </c>
      <c r="AH3945" t="str">
        <f t="shared" si="615"/>
        <v>METALDET1-LINE 13</v>
      </c>
      <c r="AI3945">
        <f>IF(I3945="violation",COUNTIF($AH$1:AH3945,AH3945),0)</f>
        <v>1389</v>
      </c>
      <c r="AJ3945" t="str">
        <f t="shared" si="616"/>
        <v>violation-METALDET1</v>
      </c>
      <c r="AK3945">
        <f>IF(I3945="violation",COUNTIF($AJ$1:AJ3945,AJ3945),FALSE)</f>
        <v>3341</v>
      </c>
      <c r="AL3945">
        <f t="shared" si="617"/>
        <v>0</v>
      </c>
      <c r="AM3945">
        <f t="shared" si="618"/>
        <v>3</v>
      </c>
      <c r="AN3945" t="str">
        <f t="shared" si="619"/>
        <v>ALERT! 3 Violation founded @METALDET1</v>
      </c>
    </row>
    <row r="3946" spans="1:40">
      <c r="A3946" t="s">
        <v>120</v>
      </c>
      <c r="B3946" t="s">
        <v>121</v>
      </c>
      <c r="C3946" t="s">
        <v>1908</v>
      </c>
      <c r="D3946" t="s">
        <v>129</v>
      </c>
      <c r="E3946">
        <v>1</v>
      </c>
      <c r="G3946" t="s">
        <v>130</v>
      </c>
      <c r="I3946" t="s">
        <v>125</v>
      </c>
      <c r="Z3946" t="str">
        <f>IFERROR(MID(AA3946,FIND("-",H3946,1)+1,20),_xlfn.IFNA(VLOOKUP(F3946&amp;"-"&amp;AA3946,Ref_Kontak!$A:$E,4,FALSE),Ref_Kontak!$H$2))</f>
        <v>628999007703</v>
      </c>
      <c r="AA3946" t="str">
        <f t="shared" si="610"/>
        <v/>
      </c>
      <c r="AB3946" t="str">
        <f t="shared" si="611"/>
        <v/>
      </c>
      <c r="AC3946" t="str">
        <f t="shared" si="612"/>
        <v>628999007703</v>
      </c>
      <c r="AD3946" t="str">
        <f t="shared" si="613"/>
        <v>Halo+,+Visual+AI+5S+mendeteksi+Violation%3A+METALDET1-LINE+8</v>
      </c>
      <c r="AE3946" t="str">
        <f t="shared" si="614"/>
        <v>https://web.whatsapp.com/send/?phone=628999007703&amp;text=Halo+,+Visual+AI+5S+mendeteksi+Violation%3A+METALDET1-LINE+8&amp;type=phone_number&amp;app_absent=0</v>
      </c>
      <c r="AF3946" t="b">
        <f>IF(ISNA(VLOOKUP(D3946&amp;"-"&amp;AB3946, Ref_Kontak!$A:$E, 4, FALSE)), FALSE, TRUE)</f>
        <v>0</v>
      </c>
      <c r="AG3946" t="str">
        <f>_xlfn.IFNA(VLOOKUP(Z3946,Ref_Kontak!H:H,1,FALSE),"FALSE")</f>
        <v>628999007703</v>
      </c>
      <c r="AH3946" t="str">
        <f t="shared" si="615"/>
        <v>METALDET1-LINE 8</v>
      </c>
      <c r="AI3946">
        <f>IF(I3946="violation",COUNTIF($AH$1:AH3946,AH3946),0)</f>
        <v>1555</v>
      </c>
      <c r="AJ3946" t="str">
        <f t="shared" si="616"/>
        <v>violation-METALDET1</v>
      </c>
      <c r="AK3946">
        <f>IF(I3946="violation",COUNTIF($AJ$1:AJ3946,AJ3946),FALSE)</f>
        <v>3342</v>
      </c>
      <c r="AL3946">
        <f t="shared" si="617"/>
        <v>0</v>
      </c>
      <c r="AM3946">
        <f t="shared" si="618"/>
        <v>3</v>
      </c>
      <c r="AN3946" t="str">
        <f t="shared" si="619"/>
        <v>ALERT! 3 Violation founded @METALDET1</v>
      </c>
    </row>
    <row r="3947" spans="1:40">
      <c r="A3947" t="s">
        <v>120</v>
      </c>
      <c r="B3947" t="s">
        <v>121</v>
      </c>
      <c r="C3947" t="s">
        <v>1908</v>
      </c>
      <c r="D3947" t="s">
        <v>41</v>
      </c>
      <c r="E3947">
        <v>1</v>
      </c>
      <c r="F3947" t="s">
        <v>1859</v>
      </c>
      <c r="G3947" t="s">
        <v>124</v>
      </c>
      <c r="H3947" t="s">
        <v>1860</v>
      </c>
      <c r="I3947" t="s">
        <v>125</v>
      </c>
      <c r="J3947" t="s">
        <v>1861</v>
      </c>
      <c r="Z3947" t="str">
        <f>IFERROR(MID(AA3947,FIND("-",H3947,1)+1,20),_xlfn.IFNA(VLOOKUP(F3947&amp;"-"&amp;AA3947,Ref_Kontak!$A:$E,4,FALSE),Ref_Kontak!$H$2))</f>
        <v>6285157766849</v>
      </c>
      <c r="AA3947" t="str">
        <f t="shared" si="610"/>
        <v>Rexy-6285157766849</v>
      </c>
      <c r="AB3947" t="str">
        <f t="shared" si="611"/>
        <v>Rexy</v>
      </c>
      <c r="AC3947" t="str">
        <f t="shared" si="612"/>
        <v>6285157766849</v>
      </c>
      <c r="AD3947" t="str">
        <f t="shared" si="613"/>
        <v>Halo+Rexy,+Visual+AI+5S+mendeteksi+Violation%3A+GUDANGEXP1-LINE+2</v>
      </c>
      <c r="AE3947" t="str">
        <f t="shared" si="614"/>
        <v>https://web.whatsapp.com/send/?phone=6285157766849&amp;text=Halo+Rexy,+Visual+AI+5S+mendeteksi+Violation%3A+GUDANGEXP1-LINE+2&amp;type=phone_number&amp;app_absent=0</v>
      </c>
      <c r="AF3947" t="b">
        <f>IF(ISNA(VLOOKUP(D3947&amp;"-"&amp;AB3947, Ref_Kontak!$A:$E, 4, FALSE)), FALSE, TRUE)</f>
        <v>1</v>
      </c>
      <c r="AG3947" t="str">
        <f>_xlfn.IFNA(VLOOKUP(Z3947,Ref_Kontak!H:H,1,FALSE),"FALSE")</f>
        <v>FALSE</v>
      </c>
      <c r="AH3947" t="str">
        <f t="shared" si="615"/>
        <v>GUDANGEXP1-LINE 2</v>
      </c>
      <c r="AI3947">
        <f>IF(I3947="violation",COUNTIF($AH$1:AH3947,AH3947),0)</f>
        <v>45</v>
      </c>
      <c r="AJ3947" t="str">
        <f t="shared" si="616"/>
        <v>violation-GUDANGEXP1</v>
      </c>
      <c r="AK3947">
        <f>IF(I3947="violation",COUNTIF($AJ$1:AJ3947,AJ3947),FALSE)</f>
        <v>603</v>
      </c>
      <c r="AL3947">
        <f t="shared" si="617"/>
        <v>0</v>
      </c>
      <c r="AM3947">
        <f t="shared" si="618"/>
        <v>8</v>
      </c>
      <c r="AN3947" t="str">
        <f t="shared" si="619"/>
        <v>ALERT! 8 Violation founded @GUDANGEXP1</v>
      </c>
    </row>
    <row r="3948" spans="1:40">
      <c r="A3948" t="s">
        <v>120</v>
      </c>
      <c r="B3948" t="s">
        <v>121</v>
      </c>
      <c r="C3948" t="s">
        <v>1908</v>
      </c>
      <c r="D3948" t="s">
        <v>48</v>
      </c>
      <c r="E3948">
        <v>1</v>
      </c>
      <c r="F3948" t="s">
        <v>1859</v>
      </c>
      <c r="G3948" t="s">
        <v>124</v>
      </c>
      <c r="H3948" t="s">
        <v>1860</v>
      </c>
      <c r="I3948" t="s">
        <v>125</v>
      </c>
      <c r="J3948" t="s">
        <v>1861</v>
      </c>
      <c r="Z3948" t="str">
        <f>IFERROR(MID(AA3948,FIND("-",H3948,1)+1,20),_xlfn.IFNA(VLOOKUP(F3948&amp;"-"&amp;AA3948,Ref_Kontak!$A:$E,4,FALSE),Ref_Kontak!$H$2))</f>
        <v>6285157766849</v>
      </c>
      <c r="AA3948" t="str">
        <f t="shared" si="610"/>
        <v>Rexy-6285157766849</v>
      </c>
      <c r="AB3948" t="str">
        <f t="shared" si="611"/>
        <v>Rexy</v>
      </c>
      <c r="AC3948" t="str">
        <f t="shared" si="612"/>
        <v>6285157766849</v>
      </c>
      <c r="AD3948" t="str">
        <f t="shared" si="613"/>
        <v>Halo+Rexy,+Visual+AI+5S+mendeteksi+Violation%3A+GUDANGEXP1-LINE+1</v>
      </c>
      <c r="AE3948" t="str">
        <f t="shared" si="614"/>
        <v>https://web.whatsapp.com/send/?phone=6285157766849&amp;text=Halo+Rexy,+Visual+AI+5S+mendeteksi+Violation%3A+GUDANGEXP1-LINE+1&amp;type=phone_number&amp;app_absent=0</v>
      </c>
      <c r="AF3948" t="b">
        <f>IF(ISNA(VLOOKUP(D3948&amp;"-"&amp;AB3948, Ref_Kontak!$A:$E, 4, FALSE)), FALSE, TRUE)</f>
        <v>1</v>
      </c>
      <c r="AG3948" t="str">
        <f>_xlfn.IFNA(VLOOKUP(Z3948,Ref_Kontak!H:H,1,FALSE),"FALSE")</f>
        <v>FALSE</v>
      </c>
      <c r="AH3948" t="str">
        <f t="shared" si="615"/>
        <v>GUDANGEXP1-LINE 1</v>
      </c>
      <c r="AI3948">
        <f>IF(I3948="violation",COUNTIF($AH$1:AH3948,AH3948),0)</f>
        <v>32</v>
      </c>
      <c r="AJ3948" t="str">
        <f t="shared" si="616"/>
        <v>violation-GUDANGEXP1</v>
      </c>
      <c r="AK3948">
        <f>IF(I3948="violation",COUNTIF($AJ$1:AJ3948,AJ3948),FALSE)</f>
        <v>604</v>
      </c>
      <c r="AL3948">
        <f t="shared" si="617"/>
        <v>0</v>
      </c>
      <c r="AM3948">
        <f t="shared" si="618"/>
        <v>8</v>
      </c>
      <c r="AN3948" t="str">
        <f t="shared" si="619"/>
        <v>ALERT! 8 Violation founded @GUDANGEXP1</v>
      </c>
    </row>
    <row r="3949" spans="1:40">
      <c r="A3949" t="s">
        <v>120</v>
      </c>
      <c r="B3949" t="s">
        <v>121</v>
      </c>
      <c r="C3949" t="s">
        <v>1908</v>
      </c>
      <c r="D3949" t="s">
        <v>1232</v>
      </c>
      <c r="E3949">
        <v>1</v>
      </c>
      <c r="G3949" t="s">
        <v>124</v>
      </c>
      <c r="I3949" t="s">
        <v>125</v>
      </c>
      <c r="Z3949" t="str">
        <f>IFERROR(MID(AA3949,FIND("-",H3949,1)+1,20),_xlfn.IFNA(VLOOKUP(F3949&amp;"-"&amp;AA3949,Ref_Kontak!$A:$E,4,FALSE),Ref_Kontak!$H$2))</f>
        <v>628999007703</v>
      </c>
      <c r="AA3949" t="str">
        <f t="shared" si="610"/>
        <v/>
      </c>
      <c r="AB3949" t="str">
        <f t="shared" si="611"/>
        <v/>
      </c>
      <c r="AC3949" t="str">
        <f t="shared" si="612"/>
        <v>628999007703</v>
      </c>
      <c r="AD3949" t="str">
        <f t="shared" si="613"/>
        <v>Halo+,+Visual+AI+5S+mendeteksi+Violation%3A+GUDANGEXP1-LINE+9</v>
      </c>
      <c r="AE3949" t="str">
        <f t="shared" si="614"/>
        <v>https://web.whatsapp.com/send/?phone=628999007703&amp;text=Halo+,+Visual+AI+5S+mendeteksi+Violation%3A+GUDANGEXP1-LINE+9&amp;type=phone_number&amp;app_absent=0</v>
      </c>
      <c r="AF3949" t="b">
        <f>IF(ISNA(VLOOKUP(D3949&amp;"-"&amp;AB3949, Ref_Kontak!$A:$E, 4, FALSE)), FALSE, TRUE)</f>
        <v>0</v>
      </c>
      <c r="AG3949" t="str">
        <f>_xlfn.IFNA(VLOOKUP(Z3949,Ref_Kontak!H:H,1,FALSE),"FALSE")</f>
        <v>628999007703</v>
      </c>
      <c r="AH3949" t="str">
        <f t="shared" si="615"/>
        <v>GUDANGEXP1-LINE 9</v>
      </c>
      <c r="AI3949">
        <f>IF(I3949="violation",COUNTIF($AH$1:AH3949,AH3949),0)</f>
        <v>178</v>
      </c>
      <c r="AJ3949" t="str">
        <f t="shared" si="616"/>
        <v>violation-GUDANGEXP1</v>
      </c>
      <c r="AK3949">
        <f>IF(I3949="violation",COUNTIF($AJ$1:AJ3949,AJ3949),FALSE)</f>
        <v>605</v>
      </c>
      <c r="AL3949">
        <f t="shared" si="617"/>
        <v>0</v>
      </c>
      <c r="AM3949">
        <f t="shared" si="618"/>
        <v>8</v>
      </c>
      <c r="AN3949" t="str">
        <f t="shared" si="619"/>
        <v>ALERT! 8 Violation founded @GUDANGEXP1</v>
      </c>
    </row>
    <row r="3950" spans="1:40">
      <c r="A3950" t="s">
        <v>120</v>
      </c>
      <c r="B3950" t="s">
        <v>121</v>
      </c>
      <c r="C3950" t="s">
        <v>1909</v>
      </c>
      <c r="D3950" t="s">
        <v>41</v>
      </c>
      <c r="E3950">
        <v>1</v>
      </c>
      <c r="F3950" t="s">
        <v>1859</v>
      </c>
      <c r="G3950" t="s">
        <v>124</v>
      </c>
      <c r="H3950" t="s">
        <v>1860</v>
      </c>
      <c r="I3950" t="s">
        <v>125</v>
      </c>
      <c r="J3950" t="s">
        <v>1861</v>
      </c>
      <c r="Z3950" t="str">
        <f>IFERROR(MID(AA3950,FIND("-",H3950,1)+1,20),_xlfn.IFNA(VLOOKUP(F3950&amp;"-"&amp;AA3950,Ref_Kontak!$A:$E,4,FALSE),Ref_Kontak!$H$2))</f>
        <v>6285157766849</v>
      </c>
      <c r="AA3950" t="str">
        <f t="shared" si="610"/>
        <v>Rexy-6285157766849</v>
      </c>
      <c r="AB3950" t="str">
        <f t="shared" si="611"/>
        <v>Rexy</v>
      </c>
      <c r="AC3950" t="str">
        <f t="shared" si="612"/>
        <v>6285157766849</v>
      </c>
      <c r="AD3950" t="str">
        <f t="shared" si="613"/>
        <v>Halo+Rexy,+Visual+AI+5S+mendeteksi+Violation%3A+GUDANGEXP1-LINE+2</v>
      </c>
      <c r="AE3950" t="str">
        <f t="shared" si="614"/>
        <v>https://web.whatsapp.com/send/?phone=6285157766849&amp;text=Halo+Rexy,+Visual+AI+5S+mendeteksi+Violation%3A+GUDANGEXP1-LINE+2&amp;type=phone_number&amp;app_absent=0</v>
      </c>
      <c r="AF3950" t="b">
        <f>IF(ISNA(VLOOKUP(D3950&amp;"-"&amp;AB3950, Ref_Kontak!$A:$E, 4, FALSE)), FALSE, TRUE)</f>
        <v>1</v>
      </c>
      <c r="AG3950" t="str">
        <f>_xlfn.IFNA(VLOOKUP(Z3950,Ref_Kontak!H:H,1,FALSE),"FALSE")</f>
        <v>FALSE</v>
      </c>
      <c r="AH3950" t="str">
        <f t="shared" si="615"/>
        <v>GUDANGEXP1-LINE 2</v>
      </c>
      <c r="AI3950">
        <f>IF(I3950="violation",COUNTIF($AH$1:AH3950,AH3950),0)</f>
        <v>46</v>
      </c>
      <c r="AJ3950" t="str">
        <f t="shared" si="616"/>
        <v>violation-GUDANGEXP1</v>
      </c>
      <c r="AK3950">
        <f>IF(I3950="violation",COUNTIF($AJ$1:AJ3950,AJ3950),FALSE)</f>
        <v>606</v>
      </c>
      <c r="AL3950">
        <f t="shared" si="617"/>
        <v>0</v>
      </c>
      <c r="AM3950">
        <f t="shared" si="618"/>
        <v>8</v>
      </c>
      <c r="AN3950" t="str">
        <f t="shared" si="619"/>
        <v>ALERT! 8 Violation founded @GUDANGEXP1</v>
      </c>
    </row>
    <row r="3951" spans="1:40">
      <c r="A3951" t="s">
        <v>120</v>
      </c>
      <c r="B3951" t="s">
        <v>121</v>
      </c>
      <c r="C3951" t="s">
        <v>1909</v>
      </c>
      <c r="D3951" t="s">
        <v>1232</v>
      </c>
      <c r="E3951">
        <v>1</v>
      </c>
      <c r="G3951" t="s">
        <v>124</v>
      </c>
      <c r="I3951" t="s">
        <v>125</v>
      </c>
      <c r="Z3951" t="str">
        <f>IFERROR(MID(AA3951,FIND("-",H3951,1)+1,20),_xlfn.IFNA(VLOOKUP(F3951&amp;"-"&amp;AA3951,Ref_Kontak!$A:$E,4,FALSE),Ref_Kontak!$H$2))</f>
        <v>628999007703</v>
      </c>
      <c r="AA3951" t="str">
        <f t="shared" si="610"/>
        <v/>
      </c>
      <c r="AB3951" t="str">
        <f t="shared" si="611"/>
        <v/>
      </c>
      <c r="AC3951" t="str">
        <f t="shared" si="612"/>
        <v>628999007703</v>
      </c>
      <c r="AD3951" t="str">
        <f t="shared" si="613"/>
        <v>Halo+,+Visual+AI+5S+mendeteksi+Violation%3A+GUDANGEXP1-LINE+9</v>
      </c>
      <c r="AE3951" t="str">
        <f t="shared" si="614"/>
        <v>https://web.whatsapp.com/send/?phone=628999007703&amp;text=Halo+,+Visual+AI+5S+mendeteksi+Violation%3A+GUDANGEXP1-LINE+9&amp;type=phone_number&amp;app_absent=0</v>
      </c>
      <c r="AF3951" t="b">
        <f>IF(ISNA(VLOOKUP(D3951&amp;"-"&amp;AB3951, Ref_Kontak!$A:$E, 4, FALSE)), FALSE, TRUE)</f>
        <v>0</v>
      </c>
      <c r="AG3951" t="str">
        <f>_xlfn.IFNA(VLOOKUP(Z3951,Ref_Kontak!H:H,1,FALSE),"FALSE")</f>
        <v>628999007703</v>
      </c>
      <c r="AH3951" t="str">
        <f t="shared" si="615"/>
        <v>GUDANGEXP1-LINE 9</v>
      </c>
      <c r="AI3951">
        <f>IF(I3951="violation",COUNTIF($AH$1:AH3951,AH3951),0)</f>
        <v>179</v>
      </c>
      <c r="AJ3951" t="str">
        <f t="shared" si="616"/>
        <v>violation-GUDANGEXP1</v>
      </c>
      <c r="AK3951">
        <f>IF(I3951="violation",COUNTIF($AJ$1:AJ3951,AJ3951),FALSE)</f>
        <v>607</v>
      </c>
      <c r="AL3951">
        <f t="shared" si="617"/>
        <v>0</v>
      </c>
      <c r="AM3951">
        <f t="shared" si="618"/>
        <v>8</v>
      </c>
      <c r="AN3951" t="str">
        <f t="shared" si="619"/>
        <v>ALERT! 8 Violation founded @GUDANGEXP1</v>
      </c>
    </row>
    <row r="3952" spans="1:40">
      <c r="A3952" t="s">
        <v>120</v>
      </c>
      <c r="B3952" t="s">
        <v>121</v>
      </c>
      <c r="C3952" t="s">
        <v>1909</v>
      </c>
      <c r="D3952" t="s">
        <v>48</v>
      </c>
      <c r="E3952">
        <v>1</v>
      </c>
      <c r="F3952" t="s">
        <v>1859</v>
      </c>
      <c r="G3952" t="s">
        <v>124</v>
      </c>
      <c r="H3952" t="s">
        <v>1860</v>
      </c>
      <c r="I3952" t="s">
        <v>125</v>
      </c>
      <c r="J3952" t="s">
        <v>1861</v>
      </c>
      <c r="Z3952" t="str">
        <f>IFERROR(MID(AA3952,FIND("-",H3952,1)+1,20),_xlfn.IFNA(VLOOKUP(F3952&amp;"-"&amp;AA3952,Ref_Kontak!$A:$E,4,FALSE),Ref_Kontak!$H$2))</f>
        <v>6285157766849</v>
      </c>
      <c r="AA3952" t="str">
        <f t="shared" si="610"/>
        <v>Rexy-6285157766849</v>
      </c>
      <c r="AB3952" t="str">
        <f t="shared" si="611"/>
        <v>Rexy</v>
      </c>
      <c r="AC3952" t="str">
        <f t="shared" si="612"/>
        <v>6285157766849</v>
      </c>
      <c r="AD3952" t="str">
        <f t="shared" si="613"/>
        <v>Halo+Rexy,+Visual+AI+5S+mendeteksi+Violation%3A+GUDANGEXP1-LINE+1</v>
      </c>
      <c r="AE3952" t="str">
        <f t="shared" si="614"/>
        <v>https://web.whatsapp.com/send/?phone=6285157766849&amp;text=Halo+Rexy,+Visual+AI+5S+mendeteksi+Violation%3A+GUDANGEXP1-LINE+1&amp;type=phone_number&amp;app_absent=0</v>
      </c>
      <c r="AF3952" t="b">
        <f>IF(ISNA(VLOOKUP(D3952&amp;"-"&amp;AB3952, Ref_Kontak!$A:$E, 4, FALSE)), FALSE, TRUE)</f>
        <v>1</v>
      </c>
      <c r="AG3952" t="str">
        <f>_xlfn.IFNA(VLOOKUP(Z3952,Ref_Kontak!H:H,1,FALSE),"FALSE")</f>
        <v>FALSE</v>
      </c>
      <c r="AH3952" t="str">
        <f t="shared" si="615"/>
        <v>GUDANGEXP1-LINE 1</v>
      </c>
      <c r="AI3952">
        <f>IF(I3952="violation",COUNTIF($AH$1:AH3952,AH3952),0)</f>
        <v>33</v>
      </c>
      <c r="AJ3952" t="str">
        <f t="shared" si="616"/>
        <v>violation-GUDANGEXP1</v>
      </c>
      <c r="AK3952">
        <f>IF(I3952="violation",COUNTIF($AJ$1:AJ3952,AJ3952),FALSE)</f>
        <v>608</v>
      </c>
      <c r="AL3952">
        <f t="shared" si="617"/>
        <v>0</v>
      </c>
      <c r="AM3952">
        <f t="shared" si="618"/>
        <v>8</v>
      </c>
      <c r="AN3952" t="str">
        <f t="shared" si="619"/>
        <v>ALERT! 8 Violation founded @GUDANGEXP1</v>
      </c>
    </row>
    <row r="3953" spans="1:40">
      <c r="A3953" t="s">
        <v>120</v>
      </c>
      <c r="B3953" t="s">
        <v>121</v>
      </c>
      <c r="C3953" t="s">
        <v>1909</v>
      </c>
      <c r="D3953" t="s">
        <v>589</v>
      </c>
      <c r="E3953">
        <v>1</v>
      </c>
      <c r="G3953" t="s">
        <v>130</v>
      </c>
      <c r="I3953" t="s">
        <v>125</v>
      </c>
      <c r="Z3953" t="str">
        <f>IFERROR(MID(AA3953,FIND("-",H3953,1)+1,20),_xlfn.IFNA(VLOOKUP(F3953&amp;"-"&amp;AA3953,Ref_Kontak!$A:$E,4,FALSE),Ref_Kontak!$H$2))</f>
        <v>628999007703</v>
      </c>
      <c r="AA3953" t="str">
        <f t="shared" si="610"/>
        <v/>
      </c>
      <c r="AB3953" t="str">
        <f t="shared" si="611"/>
        <v/>
      </c>
      <c r="AC3953" t="str">
        <f t="shared" si="612"/>
        <v>628999007703</v>
      </c>
      <c r="AD3953" t="str">
        <f t="shared" si="613"/>
        <v>Halo+,+Visual+AI+5S+mendeteksi+Violation%3A+METALDET1-LINE+13</v>
      </c>
      <c r="AE3953" t="str">
        <f t="shared" si="614"/>
        <v>https://web.whatsapp.com/send/?phone=628999007703&amp;text=Halo+,+Visual+AI+5S+mendeteksi+Violation%3A+METALDET1-LINE+13&amp;type=phone_number&amp;app_absent=0</v>
      </c>
      <c r="AF3953" t="b">
        <f>IF(ISNA(VLOOKUP(D3953&amp;"-"&amp;AB3953, Ref_Kontak!$A:$E, 4, FALSE)), FALSE, TRUE)</f>
        <v>0</v>
      </c>
      <c r="AG3953" t="str">
        <f>_xlfn.IFNA(VLOOKUP(Z3953,Ref_Kontak!H:H,1,FALSE),"FALSE")</f>
        <v>628999007703</v>
      </c>
      <c r="AH3953" t="str">
        <f t="shared" si="615"/>
        <v>METALDET1-LINE 13</v>
      </c>
      <c r="AI3953">
        <f>IF(I3953="violation",COUNTIF($AH$1:AH3953,AH3953),0)</f>
        <v>1390</v>
      </c>
      <c r="AJ3953" t="str">
        <f t="shared" si="616"/>
        <v>violation-METALDET1</v>
      </c>
      <c r="AK3953">
        <f>IF(I3953="violation",COUNTIF($AJ$1:AJ3953,AJ3953),FALSE)</f>
        <v>3343</v>
      </c>
      <c r="AL3953">
        <f t="shared" si="617"/>
        <v>0</v>
      </c>
      <c r="AM3953">
        <f t="shared" si="618"/>
        <v>3</v>
      </c>
      <c r="AN3953" t="str">
        <f t="shared" si="619"/>
        <v>ALERT! 3 Violation founded @METALDET1</v>
      </c>
    </row>
    <row r="3954" spans="1:40">
      <c r="A3954" t="s">
        <v>120</v>
      </c>
      <c r="B3954" t="s">
        <v>121</v>
      </c>
      <c r="C3954" t="s">
        <v>1909</v>
      </c>
      <c r="D3954" t="s">
        <v>129</v>
      </c>
      <c r="E3954">
        <v>1</v>
      </c>
      <c r="G3954" t="s">
        <v>130</v>
      </c>
      <c r="I3954" t="s">
        <v>125</v>
      </c>
      <c r="Z3954" t="str">
        <f>IFERROR(MID(AA3954,FIND("-",H3954,1)+1,20),_xlfn.IFNA(VLOOKUP(F3954&amp;"-"&amp;AA3954,Ref_Kontak!$A:$E,4,FALSE),Ref_Kontak!$H$2))</f>
        <v>628999007703</v>
      </c>
      <c r="AA3954" t="str">
        <f t="shared" si="610"/>
        <v/>
      </c>
      <c r="AB3954" t="str">
        <f t="shared" si="611"/>
        <v/>
      </c>
      <c r="AC3954" t="str">
        <f t="shared" si="612"/>
        <v>628999007703</v>
      </c>
      <c r="AD3954" t="str">
        <f t="shared" si="613"/>
        <v>Halo+,+Visual+AI+5S+mendeteksi+Violation%3A+METALDET1-LINE+8</v>
      </c>
      <c r="AE3954" t="str">
        <f t="shared" si="614"/>
        <v>https://web.whatsapp.com/send/?phone=628999007703&amp;text=Halo+,+Visual+AI+5S+mendeteksi+Violation%3A+METALDET1-LINE+8&amp;type=phone_number&amp;app_absent=0</v>
      </c>
      <c r="AF3954" t="b">
        <f>IF(ISNA(VLOOKUP(D3954&amp;"-"&amp;AB3954, Ref_Kontak!$A:$E, 4, FALSE)), FALSE, TRUE)</f>
        <v>0</v>
      </c>
      <c r="AG3954" t="str">
        <f>_xlfn.IFNA(VLOOKUP(Z3954,Ref_Kontak!H:H,1,FALSE),"FALSE")</f>
        <v>628999007703</v>
      </c>
      <c r="AH3954" t="str">
        <f t="shared" si="615"/>
        <v>METALDET1-LINE 8</v>
      </c>
      <c r="AI3954">
        <f>IF(I3954="violation",COUNTIF($AH$1:AH3954,AH3954),0)</f>
        <v>1556</v>
      </c>
      <c r="AJ3954" t="str">
        <f t="shared" si="616"/>
        <v>violation-METALDET1</v>
      </c>
      <c r="AK3954">
        <f>IF(I3954="violation",COUNTIF($AJ$1:AJ3954,AJ3954),FALSE)</f>
        <v>3344</v>
      </c>
      <c r="AL3954">
        <f t="shared" si="617"/>
        <v>0</v>
      </c>
      <c r="AM3954">
        <f t="shared" si="618"/>
        <v>3</v>
      </c>
      <c r="AN3954" t="str">
        <f t="shared" si="619"/>
        <v>ALERT! 3 Violation founded @METALDET1</v>
      </c>
    </row>
    <row r="3955" spans="1:40">
      <c r="A3955" t="s">
        <v>120</v>
      </c>
      <c r="B3955" t="s">
        <v>121</v>
      </c>
      <c r="C3955" t="s">
        <v>1909</v>
      </c>
      <c r="D3955" t="s">
        <v>589</v>
      </c>
      <c r="E3955">
        <v>1</v>
      </c>
      <c r="G3955" t="s">
        <v>130</v>
      </c>
      <c r="I3955" t="s">
        <v>125</v>
      </c>
      <c r="Z3955" t="str">
        <f>IFERROR(MID(AA3955,FIND("-",H3955,1)+1,20),_xlfn.IFNA(VLOOKUP(F3955&amp;"-"&amp;AA3955,Ref_Kontak!$A:$E,4,FALSE),Ref_Kontak!$H$2))</f>
        <v>628999007703</v>
      </c>
      <c r="AA3955" t="str">
        <f t="shared" si="610"/>
        <v/>
      </c>
      <c r="AB3955" t="str">
        <f t="shared" si="611"/>
        <v/>
      </c>
      <c r="AC3955" t="str">
        <f t="shared" si="612"/>
        <v>628999007703</v>
      </c>
      <c r="AD3955" t="str">
        <f t="shared" si="613"/>
        <v>Halo+,+Visual+AI+5S+mendeteksi+Violation%3A+METALDET1-LINE+13</v>
      </c>
      <c r="AE3955" t="str">
        <f t="shared" si="614"/>
        <v>https://web.whatsapp.com/send/?phone=628999007703&amp;text=Halo+,+Visual+AI+5S+mendeteksi+Violation%3A+METALDET1-LINE+13&amp;type=phone_number&amp;app_absent=0</v>
      </c>
      <c r="AF3955" t="b">
        <f>IF(ISNA(VLOOKUP(D3955&amp;"-"&amp;AB3955, Ref_Kontak!$A:$E, 4, FALSE)), FALSE, TRUE)</f>
        <v>0</v>
      </c>
      <c r="AG3955" t="str">
        <f>_xlfn.IFNA(VLOOKUP(Z3955,Ref_Kontak!H:H,1,FALSE),"FALSE")</f>
        <v>628999007703</v>
      </c>
      <c r="AH3955" t="str">
        <f t="shared" si="615"/>
        <v>METALDET1-LINE 13</v>
      </c>
      <c r="AI3955">
        <f>IF(I3955="violation",COUNTIF($AH$1:AH3955,AH3955),0)</f>
        <v>1391</v>
      </c>
      <c r="AJ3955" t="str">
        <f t="shared" si="616"/>
        <v>violation-METALDET1</v>
      </c>
      <c r="AK3955">
        <f>IF(I3955="violation",COUNTIF($AJ$1:AJ3955,AJ3955),FALSE)</f>
        <v>3345</v>
      </c>
      <c r="AL3955">
        <f t="shared" si="617"/>
        <v>0</v>
      </c>
      <c r="AM3955">
        <f t="shared" si="618"/>
        <v>3</v>
      </c>
      <c r="AN3955" t="str">
        <f t="shared" si="619"/>
        <v>ALERT! 3 Violation founded @METALDET1</v>
      </c>
    </row>
    <row r="3956" spans="1:40">
      <c r="A3956" t="s">
        <v>120</v>
      </c>
      <c r="B3956" t="s">
        <v>121</v>
      </c>
      <c r="C3956" t="s">
        <v>1910</v>
      </c>
      <c r="D3956" t="s">
        <v>129</v>
      </c>
      <c r="E3956">
        <v>1</v>
      </c>
      <c r="G3956" t="s">
        <v>130</v>
      </c>
      <c r="I3956" t="s">
        <v>125</v>
      </c>
      <c r="Z3956" t="str">
        <f>IFERROR(MID(AA3956,FIND("-",H3956,1)+1,20),_xlfn.IFNA(VLOOKUP(F3956&amp;"-"&amp;AA3956,Ref_Kontak!$A:$E,4,FALSE),Ref_Kontak!$H$2))</f>
        <v>628999007703</v>
      </c>
      <c r="AA3956" t="str">
        <f t="shared" si="610"/>
        <v/>
      </c>
      <c r="AB3956" t="str">
        <f t="shared" si="611"/>
        <v/>
      </c>
      <c r="AC3956" t="str">
        <f t="shared" si="612"/>
        <v>628999007703</v>
      </c>
      <c r="AD3956" t="str">
        <f t="shared" si="613"/>
        <v>Halo+,+Visual+AI+5S+mendeteksi+Violation%3A+METALDET1-LINE+8</v>
      </c>
      <c r="AE3956" t="str">
        <f t="shared" si="614"/>
        <v>https://web.whatsapp.com/send/?phone=628999007703&amp;text=Halo+,+Visual+AI+5S+mendeteksi+Violation%3A+METALDET1-LINE+8&amp;type=phone_number&amp;app_absent=0</v>
      </c>
      <c r="AF3956" t="b">
        <f>IF(ISNA(VLOOKUP(D3956&amp;"-"&amp;AB3956, Ref_Kontak!$A:$E, 4, FALSE)), FALSE, TRUE)</f>
        <v>0</v>
      </c>
      <c r="AG3956" t="str">
        <f>_xlfn.IFNA(VLOOKUP(Z3956,Ref_Kontak!H:H,1,FALSE),"FALSE")</f>
        <v>628999007703</v>
      </c>
      <c r="AH3956" t="str">
        <f t="shared" si="615"/>
        <v>METALDET1-LINE 8</v>
      </c>
      <c r="AI3956">
        <f>IF(I3956="violation",COUNTIF($AH$1:AH3956,AH3956),0)</f>
        <v>1557</v>
      </c>
      <c r="AJ3956" t="str">
        <f t="shared" si="616"/>
        <v>violation-METALDET1</v>
      </c>
      <c r="AK3956">
        <f>IF(I3956="violation",COUNTIF($AJ$1:AJ3956,AJ3956),FALSE)</f>
        <v>3346</v>
      </c>
      <c r="AL3956">
        <f t="shared" si="617"/>
        <v>0</v>
      </c>
      <c r="AM3956">
        <f t="shared" si="618"/>
        <v>3</v>
      </c>
      <c r="AN3956" t="str">
        <f t="shared" si="619"/>
        <v>ALERT! 3 Violation founded @METALDET1</v>
      </c>
    </row>
    <row r="3957" spans="1:40">
      <c r="A3957" t="s">
        <v>120</v>
      </c>
      <c r="B3957" t="s">
        <v>121</v>
      </c>
      <c r="C3957" t="s">
        <v>1910</v>
      </c>
      <c r="D3957" t="s">
        <v>41</v>
      </c>
      <c r="E3957">
        <v>1</v>
      </c>
      <c r="F3957" t="s">
        <v>1859</v>
      </c>
      <c r="G3957" t="s">
        <v>124</v>
      </c>
      <c r="H3957" t="s">
        <v>1860</v>
      </c>
      <c r="I3957" t="s">
        <v>125</v>
      </c>
      <c r="J3957" t="s">
        <v>1861</v>
      </c>
      <c r="Z3957" t="str">
        <f>IFERROR(MID(AA3957,FIND("-",H3957,1)+1,20),_xlfn.IFNA(VLOOKUP(F3957&amp;"-"&amp;AA3957,Ref_Kontak!$A:$E,4,FALSE),Ref_Kontak!$H$2))</f>
        <v>6285157766849</v>
      </c>
      <c r="AA3957" t="str">
        <f t="shared" si="610"/>
        <v>Rexy-6285157766849</v>
      </c>
      <c r="AB3957" t="str">
        <f t="shared" si="611"/>
        <v>Rexy</v>
      </c>
      <c r="AC3957" t="str">
        <f t="shared" si="612"/>
        <v>6285157766849</v>
      </c>
      <c r="AD3957" t="str">
        <f t="shared" si="613"/>
        <v>Halo+Rexy,+Visual+AI+5S+mendeteksi+Violation%3A+GUDANGEXP1-LINE+2</v>
      </c>
      <c r="AE3957" t="str">
        <f t="shared" si="614"/>
        <v>https://web.whatsapp.com/send/?phone=6285157766849&amp;text=Halo+Rexy,+Visual+AI+5S+mendeteksi+Violation%3A+GUDANGEXP1-LINE+2&amp;type=phone_number&amp;app_absent=0</v>
      </c>
      <c r="AF3957" t="b">
        <f>IF(ISNA(VLOOKUP(D3957&amp;"-"&amp;AB3957, Ref_Kontak!$A:$E, 4, FALSE)), FALSE, TRUE)</f>
        <v>1</v>
      </c>
      <c r="AG3957" t="str">
        <f>_xlfn.IFNA(VLOOKUP(Z3957,Ref_Kontak!H:H,1,FALSE),"FALSE")</f>
        <v>FALSE</v>
      </c>
      <c r="AH3957" t="str">
        <f t="shared" si="615"/>
        <v>GUDANGEXP1-LINE 2</v>
      </c>
      <c r="AI3957">
        <f>IF(I3957="violation",COUNTIF($AH$1:AH3957,AH3957),0)</f>
        <v>47</v>
      </c>
      <c r="AJ3957" t="str">
        <f t="shared" si="616"/>
        <v>violation-GUDANGEXP1</v>
      </c>
      <c r="AK3957">
        <f>IF(I3957="violation",COUNTIF($AJ$1:AJ3957,AJ3957),FALSE)</f>
        <v>609</v>
      </c>
      <c r="AL3957">
        <f t="shared" si="617"/>
        <v>0</v>
      </c>
      <c r="AM3957">
        <f t="shared" si="618"/>
        <v>8</v>
      </c>
      <c r="AN3957" t="str">
        <f t="shared" si="619"/>
        <v>ALERT! 8 Violation founded @GUDANGEXP1</v>
      </c>
    </row>
    <row r="3958" spans="1:40">
      <c r="A3958" t="s">
        <v>120</v>
      </c>
      <c r="B3958" t="s">
        <v>121</v>
      </c>
      <c r="C3958" t="s">
        <v>1910</v>
      </c>
      <c r="D3958" t="s">
        <v>48</v>
      </c>
      <c r="E3958">
        <v>1</v>
      </c>
      <c r="F3958" t="s">
        <v>1859</v>
      </c>
      <c r="G3958" t="s">
        <v>124</v>
      </c>
      <c r="H3958" t="s">
        <v>1860</v>
      </c>
      <c r="I3958" t="s">
        <v>125</v>
      </c>
      <c r="J3958" t="s">
        <v>1861</v>
      </c>
      <c r="Z3958" t="str">
        <f>IFERROR(MID(AA3958,FIND("-",H3958,1)+1,20),_xlfn.IFNA(VLOOKUP(F3958&amp;"-"&amp;AA3958,Ref_Kontak!$A:$E,4,FALSE),Ref_Kontak!$H$2))</f>
        <v>6285157766849</v>
      </c>
      <c r="AA3958" t="str">
        <f t="shared" si="610"/>
        <v>Rexy-6285157766849</v>
      </c>
      <c r="AB3958" t="str">
        <f t="shared" si="611"/>
        <v>Rexy</v>
      </c>
      <c r="AC3958" t="str">
        <f t="shared" si="612"/>
        <v>6285157766849</v>
      </c>
      <c r="AD3958" t="str">
        <f t="shared" si="613"/>
        <v>Halo+Rexy,+Visual+AI+5S+mendeteksi+Violation%3A+GUDANGEXP1-LINE+1</v>
      </c>
      <c r="AE3958" t="str">
        <f t="shared" si="614"/>
        <v>https://web.whatsapp.com/send/?phone=6285157766849&amp;text=Halo+Rexy,+Visual+AI+5S+mendeteksi+Violation%3A+GUDANGEXP1-LINE+1&amp;type=phone_number&amp;app_absent=0</v>
      </c>
      <c r="AF3958" t="b">
        <f>IF(ISNA(VLOOKUP(D3958&amp;"-"&amp;AB3958, Ref_Kontak!$A:$E, 4, FALSE)), FALSE, TRUE)</f>
        <v>1</v>
      </c>
      <c r="AG3958" t="str">
        <f>_xlfn.IFNA(VLOOKUP(Z3958,Ref_Kontak!H:H,1,FALSE),"FALSE")</f>
        <v>FALSE</v>
      </c>
      <c r="AH3958" t="str">
        <f t="shared" si="615"/>
        <v>GUDANGEXP1-LINE 1</v>
      </c>
      <c r="AI3958">
        <f>IF(I3958="violation",COUNTIF($AH$1:AH3958,AH3958),0)</f>
        <v>34</v>
      </c>
      <c r="AJ3958" t="str">
        <f t="shared" si="616"/>
        <v>violation-GUDANGEXP1</v>
      </c>
      <c r="AK3958">
        <f>IF(I3958="violation",COUNTIF($AJ$1:AJ3958,AJ3958),FALSE)</f>
        <v>610</v>
      </c>
      <c r="AL3958">
        <f t="shared" si="617"/>
        <v>0</v>
      </c>
      <c r="AM3958">
        <f t="shared" si="618"/>
        <v>8</v>
      </c>
      <c r="AN3958" t="str">
        <f t="shared" si="619"/>
        <v>ALERT! 8 Violation founded @GUDANGEXP1</v>
      </c>
    </row>
    <row r="3959" spans="1:40">
      <c r="A3959" t="s">
        <v>120</v>
      </c>
      <c r="B3959" t="s">
        <v>121</v>
      </c>
      <c r="C3959" t="s">
        <v>1910</v>
      </c>
      <c r="D3959" t="s">
        <v>1232</v>
      </c>
      <c r="E3959">
        <v>1</v>
      </c>
      <c r="G3959" t="s">
        <v>124</v>
      </c>
      <c r="I3959" t="s">
        <v>125</v>
      </c>
      <c r="Z3959" t="str">
        <f>IFERROR(MID(AA3959,FIND("-",H3959,1)+1,20),_xlfn.IFNA(VLOOKUP(F3959&amp;"-"&amp;AA3959,Ref_Kontak!$A:$E,4,FALSE),Ref_Kontak!$H$2))</f>
        <v>628999007703</v>
      </c>
      <c r="AA3959" t="str">
        <f t="shared" si="610"/>
        <v/>
      </c>
      <c r="AB3959" t="str">
        <f t="shared" si="611"/>
        <v/>
      </c>
      <c r="AC3959" t="str">
        <f t="shared" si="612"/>
        <v>628999007703</v>
      </c>
      <c r="AD3959" t="str">
        <f t="shared" si="613"/>
        <v>Halo+,+Visual+AI+5S+mendeteksi+Violation%3A+GUDANGEXP1-LINE+9</v>
      </c>
      <c r="AE3959" t="str">
        <f t="shared" si="614"/>
        <v>https://web.whatsapp.com/send/?phone=628999007703&amp;text=Halo+,+Visual+AI+5S+mendeteksi+Violation%3A+GUDANGEXP1-LINE+9&amp;type=phone_number&amp;app_absent=0</v>
      </c>
      <c r="AF3959" t="b">
        <f>IF(ISNA(VLOOKUP(D3959&amp;"-"&amp;AB3959, Ref_Kontak!$A:$E, 4, FALSE)), FALSE, TRUE)</f>
        <v>0</v>
      </c>
      <c r="AG3959" t="str">
        <f>_xlfn.IFNA(VLOOKUP(Z3959,Ref_Kontak!H:H,1,FALSE),"FALSE")</f>
        <v>628999007703</v>
      </c>
      <c r="AH3959" t="str">
        <f t="shared" si="615"/>
        <v>GUDANGEXP1-LINE 9</v>
      </c>
      <c r="AI3959">
        <f>IF(I3959="violation",COUNTIF($AH$1:AH3959,AH3959),0)</f>
        <v>180</v>
      </c>
      <c r="AJ3959" t="str">
        <f t="shared" si="616"/>
        <v>violation-GUDANGEXP1</v>
      </c>
      <c r="AK3959">
        <f>IF(I3959="violation",COUNTIF($AJ$1:AJ3959,AJ3959),FALSE)</f>
        <v>611</v>
      </c>
      <c r="AL3959">
        <f t="shared" si="617"/>
        <v>0</v>
      </c>
      <c r="AM3959">
        <f t="shared" si="618"/>
        <v>8</v>
      </c>
      <c r="AN3959" t="str">
        <f t="shared" si="619"/>
        <v>ALERT! 8 Violation founded @GUDANGEXP1</v>
      </c>
    </row>
    <row r="3960" spans="1:40">
      <c r="A3960" t="s">
        <v>120</v>
      </c>
      <c r="B3960" t="s">
        <v>121</v>
      </c>
      <c r="C3960" t="s">
        <v>1910</v>
      </c>
      <c r="D3960" t="s">
        <v>52</v>
      </c>
      <c r="E3960">
        <v>1</v>
      </c>
      <c r="G3960" t="s">
        <v>130</v>
      </c>
      <c r="I3960" t="s">
        <v>125</v>
      </c>
      <c r="K3960" t="s">
        <v>1911</v>
      </c>
      <c r="Z3960" t="str">
        <f>IFERROR(MID(AA3960,FIND("-",H3960,1)+1,20),_xlfn.IFNA(VLOOKUP(F3960&amp;"-"&amp;AA3960,Ref_Kontak!$A:$E,4,FALSE),Ref_Kontak!$H$2))</f>
        <v>628999007703</v>
      </c>
      <c r="AA3960" t="str">
        <f t="shared" si="610"/>
        <v/>
      </c>
      <c r="AB3960" t="str">
        <f t="shared" si="611"/>
        <v/>
      </c>
      <c r="AC3960" t="str">
        <f t="shared" si="612"/>
        <v>628999007703</v>
      </c>
      <c r="AD3960" t="str">
        <f t="shared" si="613"/>
        <v>Halo+,+Visual+AI+5S+mendeteksi+Violation%3A+METALDET1-LINE+14</v>
      </c>
      <c r="AE3960" t="str">
        <f t="shared" si="614"/>
        <v>https://web.whatsapp.com/send/?phone=628999007703&amp;text=Halo+,+Visual+AI+5S+mendeteksi+Violation%3A+METALDET1-LINE+14&amp;type=phone_number&amp;app_absent=0</v>
      </c>
      <c r="AF3960" t="b">
        <f>IF(ISNA(VLOOKUP(D3960&amp;"-"&amp;AB3960, Ref_Kontak!$A:$E, 4, FALSE)), FALSE, TRUE)</f>
        <v>0</v>
      </c>
      <c r="AG3960" t="str">
        <f>_xlfn.IFNA(VLOOKUP(Z3960,Ref_Kontak!H:H,1,FALSE),"FALSE")</f>
        <v>628999007703</v>
      </c>
      <c r="AH3960" t="str">
        <f t="shared" si="615"/>
        <v>METALDET1-LINE 14</v>
      </c>
      <c r="AI3960">
        <f>IF(I3960="violation",COUNTIF($AH$1:AH3960,AH3960),0)</f>
        <v>400</v>
      </c>
      <c r="AJ3960" t="str">
        <f t="shared" si="616"/>
        <v>violation-METALDET1</v>
      </c>
      <c r="AK3960">
        <f>IF(I3960="violation",COUNTIF($AJ$1:AJ3960,AJ3960),FALSE)</f>
        <v>3347</v>
      </c>
      <c r="AL3960">
        <f t="shared" si="617"/>
        <v>0</v>
      </c>
      <c r="AM3960">
        <f t="shared" si="618"/>
        <v>3</v>
      </c>
      <c r="AN3960" t="str">
        <f t="shared" si="619"/>
        <v>ALERT! 3 Violation founded @METALDET1</v>
      </c>
    </row>
    <row r="3961" spans="1:40">
      <c r="A3961" t="s">
        <v>120</v>
      </c>
      <c r="B3961" t="s">
        <v>121</v>
      </c>
      <c r="C3961" t="s">
        <v>1910</v>
      </c>
      <c r="D3961" t="s">
        <v>589</v>
      </c>
      <c r="E3961">
        <v>1</v>
      </c>
      <c r="G3961" t="s">
        <v>130</v>
      </c>
      <c r="I3961" t="s">
        <v>125</v>
      </c>
      <c r="Z3961" t="str">
        <f>IFERROR(MID(AA3961,FIND("-",H3961,1)+1,20),_xlfn.IFNA(VLOOKUP(F3961&amp;"-"&amp;AA3961,Ref_Kontak!$A:$E,4,FALSE),Ref_Kontak!$H$2))</f>
        <v>628999007703</v>
      </c>
      <c r="AA3961" t="str">
        <f t="shared" si="610"/>
        <v/>
      </c>
      <c r="AB3961" t="str">
        <f t="shared" si="611"/>
        <v/>
      </c>
      <c r="AC3961" t="str">
        <f t="shared" si="612"/>
        <v>628999007703</v>
      </c>
      <c r="AD3961" t="str">
        <f t="shared" si="613"/>
        <v>Halo+,+Visual+AI+5S+mendeteksi+Violation%3A+METALDET1-LINE+13</v>
      </c>
      <c r="AE3961" t="str">
        <f t="shared" si="614"/>
        <v>https://web.whatsapp.com/send/?phone=628999007703&amp;text=Halo+,+Visual+AI+5S+mendeteksi+Violation%3A+METALDET1-LINE+13&amp;type=phone_number&amp;app_absent=0</v>
      </c>
      <c r="AF3961" t="b">
        <f>IF(ISNA(VLOOKUP(D3961&amp;"-"&amp;AB3961, Ref_Kontak!$A:$E, 4, FALSE)), FALSE, TRUE)</f>
        <v>0</v>
      </c>
      <c r="AG3961" t="str">
        <f>_xlfn.IFNA(VLOOKUP(Z3961,Ref_Kontak!H:H,1,FALSE),"FALSE")</f>
        <v>628999007703</v>
      </c>
      <c r="AH3961" t="str">
        <f t="shared" si="615"/>
        <v>METALDET1-LINE 13</v>
      </c>
      <c r="AI3961">
        <f>IF(I3961="violation",COUNTIF($AH$1:AH3961,AH3961),0)</f>
        <v>1392</v>
      </c>
      <c r="AJ3961" t="str">
        <f t="shared" si="616"/>
        <v>violation-METALDET1</v>
      </c>
      <c r="AK3961">
        <f>IF(I3961="violation",COUNTIF($AJ$1:AJ3961,AJ3961),FALSE)</f>
        <v>3348</v>
      </c>
      <c r="AL3961">
        <f t="shared" si="617"/>
        <v>0</v>
      </c>
      <c r="AM3961">
        <f t="shared" si="618"/>
        <v>3</v>
      </c>
      <c r="AN3961" t="str">
        <f t="shared" si="619"/>
        <v>ALERT! 3 Violation founded @METALDET1</v>
      </c>
    </row>
    <row r="3962" spans="1:40">
      <c r="A3962" t="s">
        <v>120</v>
      </c>
      <c r="B3962" t="s">
        <v>121</v>
      </c>
      <c r="C3962" t="s">
        <v>1912</v>
      </c>
      <c r="D3962" t="s">
        <v>41</v>
      </c>
      <c r="E3962">
        <v>1</v>
      </c>
      <c r="F3962" t="s">
        <v>1859</v>
      </c>
      <c r="G3962" t="s">
        <v>124</v>
      </c>
      <c r="H3962" t="s">
        <v>1860</v>
      </c>
      <c r="I3962" t="s">
        <v>125</v>
      </c>
      <c r="J3962" t="s">
        <v>1861</v>
      </c>
      <c r="Z3962" t="str">
        <f>IFERROR(MID(AA3962,FIND("-",H3962,1)+1,20),_xlfn.IFNA(VLOOKUP(F3962&amp;"-"&amp;AA3962,Ref_Kontak!$A:$E,4,FALSE),Ref_Kontak!$H$2))</f>
        <v>6285157766849</v>
      </c>
      <c r="AA3962" t="str">
        <f t="shared" si="610"/>
        <v>Rexy-6285157766849</v>
      </c>
      <c r="AB3962" t="str">
        <f t="shared" si="611"/>
        <v>Rexy</v>
      </c>
      <c r="AC3962" t="str">
        <f t="shared" si="612"/>
        <v>6285157766849</v>
      </c>
      <c r="AD3962" t="str">
        <f t="shared" si="613"/>
        <v>Halo+Rexy,+Visual+AI+5S+mendeteksi+Violation%3A+GUDANGEXP1-LINE+2</v>
      </c>
      <c r="AE3962" t="str">
        <f t="shared" si="614"/>
        <v>https://web.whatsapp.com/send/?phone=6285157766849&amp;text=Halo+Rexy,+Visual+AI+5S+mendeteksi+Violation%3A+GUDANGEXP1-LINE+2&amp;type=phone_number&amp;app_absent=0</v>
      </c>
      <c r="AF3962" t="b">
        <f>IF(ISNA(VLOOKUP(D3962&amp;"-"&amp;AB3962, Ref_Kontak!$A:$E, 4, FALSE)), FALSE, TRUE)</f>
        <v>1</v>
      </c>
      <c r="AG3962" t="str">
        <f>_xlfn.IFNA(VLOOKUP(Z3962,Ref_Kontak!H:H,1,FALSE),"FALSE")</f>
        <v>FALSE</v>
      </c>
      <c r="AH3962" t="str">
        <f t="shared" si="615"/>
        <v>GUDANGEXP1-LINE 2</v>
      </c>
      <c r="AI3962">
        <f>IF(I3962="violation",COUNTIF($AH$1:AH3962,AH3962),0)</f>
        <v>48</v>
      </c>
      <c r="AJ3962" t="str">
        <f t="shared" si="616"/>
        <v>violation-GUDANGEXP1</v>
      </c>
      <c r="AK3962">
        <f>IF(I3962="violation",COUNTIF($AJ$1:AJ3962,AJ3962),FALSE)</f>
        <v>612</v>
      </c>
      <c r="AL3962">
        <f t="shared" si="617"/>
        <v>0</v>
      </c>
      <c r="AM3962">
        <f t="shared" si="618"/>
        <v>8</v>
      </c>
      <c r="AN3962" t="str">
        <f t="shared" si="619"/>
        <v>ALERT! 8 Violation founded @GUDANGEXP1</v>
      </c>
    </row>
    <row r="3963" spans="1:40">
      <c r="A3963" t="s">
        <v>120</v>
      </c>
      <c r="B3963" t="s">
        <v>121</v>
      </c>
      <c r="C3963" t="s">
        <v>1912</v>
      </c>
      <c r="D3963" t="s">
        <v>1232</v>
      </c>
      <c r="E3963">
        <v>1</v>
      </c>
      <c r="G3963" t="s">
        <v>124</v>
      </c>
      <c r="I3963" t="s">
        <v>125</v>
      </c>
      <c r="Z3963" t="str">
        <f>IFERROR(MID(AA3963,FIND("-",H3963,1)+1,20),_xlfn.IFNA(VLOOKUP(F3963&amp;"-"&amp;AA3963,Ref_Kontak!$A:$E,4,FALSE),Ref_Kontak!$H$2))</f>
        <v>628999007703</v>
      </c>
      <c r="AA3963" t="str">
        <f t="shared" si="610"/>
        <v/>
      </c>
      <c r="AB3963" t="str">
        <f t="shared" si="611"/>
        <v/>
      </c>
      <c r="AC3963" t="str">
        <f t="shared" si="612"/>
        <v>628999007703</v>
      </c>
      <c r="AD3963" t="str">
        <f t="shared" si="613"/>
        <v>Halo+,+Visual+AI+5S+mendeteksi+Violation%3A+GUDANGEXP1-LINE+9</v>
      </c>
      <c r="AE3963" t="str">
        <f t="shared" si="614"/>
        <v>https://web.whatsapp.com/send/?phone=628999007703&amp;text=Halo+,+Visual+AI+5S+mendeteksi+Violation%3A+GUDANGEXP1-LINE+9&amp;type=phone_number&amp;app_absent=0</v>
      </c>
      <c r="AF3963" t="b">
        <f>IF(ISNA(VLOOKUP(D3963&amp;"-"&amp;AB3963, Ref_Kontak!$A:$E, 4, FALSE)), FALSE, TRUE)</f>
        <v>0</v>
      </c>
      <c r="AG3963" t="str">
        <f>_xlfn.IFNA(VLOOKUP(Z3963,Ref_Kontak!H:H,1,FALSE),"FALSE")</f>
        <v>628999007703</v>
      </c>
      <c r="AH3963" t="str">
        <f t="shared" si="615"/>
        <v>GUDANGEXP1-LINE 9</v>
      </c>
      <c r="AI3963">
        <f>IF(I3963="violation",COUNTIF($AH$1:AH3963,AH3963),0)</f>
        <v>181</v>
      </c>
      <c r="AJ3963" t="str">
        <f t="shared" si="616"/>
        <v>violation-GUDANGEXP1</v>
      </c>
      <c r="AK3963">
        <f>IF(I3963="violation",COUNTIF($AJ$1:AJ3963,AJ3963),FALSE)</f>
        <v>613</v>
      </c>
      <c r="AL3963">
        <f t="shared" si="617"/>
        <v>0</v>
      </c>
      <c r="AM3963">
        <f t="shared" si="618"/>
        <v>8</v>
      </c>
      <c r="AN3963" t="str">
        <f t="shared" si="619"/>
        <v>ALERT! 8 Violation founded @GUDANGEXP1</v>
      </c>
    </row>
    <row r="3964" spans="1:40">
      <c r="A3964" t="s">
        <v>120</v>
      </c>
      <c r="B3964" t="s">
        <v>121</v>
      </c>
      <c r="C3964" t="s">
        <v>1912</v>
      </c>
      <c r="D3964" t="s">
        <v>48</v>
      </c>
      <c r="E3964">
        <v>1</v>
      </c>
      <c r="F3964" t="s">
        <v>1859</v>
      </c>
      <c r="G3964" t="s">
        <v>124</v>
      </c>
      <c r="H3964" t="s">
        <v>1860</v>
      </c>
      <c r="I3964" t="s">
        <v>125</v>
      </c>
      <c r="J3964" t="s">
        <v>1861</v>
      </c>
      <c r="Z3964" t="str">
        <f>IFERROR(MID(AA3964,FIND("-",H3964,1)+1,20),_xlfn.IFNA(VLOOKUP(F3964&amp;"-"&amp;AA3964,Ref_Kontak!$A:$E,4,FALSE),Ref_Kontak!$H$2))</f>
        <v>6285157766849</v>
      </c>
      <c r="AA3964" t="str">
        <f t="shared" si="610"/>
        <v>Rexy-6285157766849</v>
      </c>
      <c r="AB3964" t="str">
        <f t="shared" si="611"/>
        <v>Rexy</v>
      </c>
      <c r="AC3964" t="str">
        <f t="shared" si="612"/>
        <v>6285157766849</v>
      </c>
      <c r="AD3964" t="str">
        <f t="shared" si="613"/>
        <v>Halo+Rexy,+Visual+AI+5S+mendeteksi+Violation%3A+GUDANGEXP1-LINE+1</v>
      </c>
      <c r="AE3964" t="str">
        <f t="shared" si="614"/>
        <v>https://web.whatsapp.com/send/?phone=6285157766849&amp;text=Halo+Rexy,+Visual+AI+5S+mendeteksi+Violation%3A+GUDANGEXP1-LINE+1&amp;type=phone_number&amp;app_absent=0</v>
      </c>
      <c r="AF3964" t="b">
        <f>IF(ISNA(VLOOKUP(D3964&amp;"-"&amp;AB3964, Ref_Kontak!$A:$E, 4, FALSE)), FALSE, TRUE)</f>
        <v>1</v>
      </c>
      <c r="AG3964" t="str">
        <f>_xlfn.IFNA(VLOOKUP(Z3964,Ref_Kontak!H:H,1,FALSE),"FALSE")</f>
        <v>FALSE</v>
      </c>
      <c r="AH3964" t="str">
        <f t="shared" si="615"/>
        <v>GUDANGEXP1-LINE 1</v>
      </c>
      <c r="AI3964">
        <f>IF(I3964="violation",COUNTIF($AH$1:AH3964,AH3964),0)</f>
        <v>35</v>
      </c>
      <c r="AJ3964" t="str">
        <f t="shared" si="616"/>
        <v>violation-GUDANGEXP1</v>
      </c>
      <c r="AK3964">
        <f>IF(I3964="violation",COUNTIF($AJ$1:AJ3964,AJ3964),FALSE)</f>
        <v>614</v>
      </c>
      <c r="AL3964">
        <f t="shared" si="617"/>
        <v>0</v>
      </c>
      <c r="AM3964">
        <f t="shared" si="618"/>
        <v>8</v>
      </c>
      <c r="AN3964" t="str">
        <f t="shared" si="619"/>
        <v>ALERT! 8 Violation founded @GUDANGEXP1</v>
      </c>
    </row>
    <row r="3965" spans="1:40">
      <c r="A3965" t="s">
        <v>120</v>
      </c>
      <c r="B3965" t="s">
        <v>121</v>
      </c>
      <c r="C3965" t="s">
        <v>1913</v>
      </c>
      <c r="D3965" t="s">
        <v>589</v>
      </c>
      <c r="E3965">
        <v>1</v>
      </c>
      <c r="G3965" t="s">
        <v>130</v>
      </c>
      <c r="I3965" t="s">
        <v>125</v>
      </c>
      <c r="Z3965" t="str">
        <f>IFERROR(MID(AA3965,FIND("-",H3965,1)+1,20),_xlfn.IFNA(VLOOKUP(F3965&amp;"-"&amp;AA3965,Ref_Kontak!$A:$E,4,FALSE),Ref_Kontak!$H$2))</f>
        <v>628999007703</v>
      </c>
      <c r="AA3965" t="str">
        <f t="shared" si="610"/>
        <v/>
      </c>
      <c r="AB3965" t="str">
        <f t="shared" si="611"/>
        <v/>
      </c>
      <c r="AC3965" t="str">
        <f t="shared" si="612"/>
        <v>628999007703</v>
      </c>
      <c r="AD3965" t="str">
        <f t="shared" si="613"/>
        <v>Halo+,+Visual+AI+5S+mendeteksi+Violation%3A+METALDET1-LINE+13</v>
      </c>
      <c r="AE3965" t="str">
        <f t="shared" si="614"/>
        <v>https://web.whatsapp.com/send/?phone=628999007703&amp;text=Halo+,+Visual+AI+5S+mendeteksi+Violation%3A+METALDET1-LINE+13&amp;type=phone_number&amp;app_absent=0</v>
      </c>
      <c r="AF3965" t="b">
        <f>IF(ISNA(VLOOKUP(D3965&amp;"-"&amp;AB3965, Ref_Kontak!$A:$E, 4, FALSE)), FALSE, TRUE)</f>
        <v>0</v>
      </c>
      <c r="AG3965" t="str">
        <f>_xlfn.IFNA(VLOOKUP(Z3965,Ref_Kontak!H:H,1,FALSE),"FALSE")</f>
        <v>628999007703</v>
      </c>
      <c r="AH3965" t="str">
        <f t="shared" si="615"/>
        <v>METALDET1-LINE 13</v>
      </c>
      <c r="AI3965">
        <f>IF(I3965="violation",COUNTIF($AH$1:AH3965,AH3965),0)</f>
        <v>1393</v>
      </c>
      <c r="AJ3965" t="str">
        <f t="shared" si="616"/>
        <v>violation-METALDET1</v>
      </c>
      <c r="AK3965">
        <f>IF(I3965="violation",COUNTIF($AJ$1:AJ3965,AJ3965),FALSE)</f>
        <v>3349</v>
      </c>
      <c r="AL3965">
        <f t="shared" si="617"/>
        <v>0</v>
      </c>
      <c r="AM3965">
        <f t="shared" si="618"/>
        <v>3</v>
      </c>
      <c r="AN3965" t="str">
        <f t="shared" si="619"/>
        <v>ALERT! 3 Violation founded @METALDET1</v>
      </c>
    </row>
    <row r="3966" spans="1:40">
      <c r="A3966" t="s">
        <v>120</v>
      </c>
      <c r="B3966" t="s">
        <v>121</v>
      </c>
      <c r="C3966" t="s">
        <v>1913</v>
      </c>
      <c r="D3966" t="s">
        <v>129</v>
      </c>
      <c r="E3966">
        <v>1</v>
      </c>
      <c r="G3966" t="s">
        <v>130</v>
      </c>
      <c r="I3966" t="s">
        <v>125</v>
      </c>
      <c r="Z3966" t="str">
        <f>IFERROR(MID(AA3966,FIND("-",H3966,1)+1,20),_xlfn.IFNA(VLOOKUP(F3966&amp;"-"&amp;AA3966,Ref_Kontak!$A:$E,4,FALSE),Ref_Kontak!$H$2))</f>
        <v>628999007703</v>
      </c>
      <c r="AA3966" t="str">
        <f t="shared" si="610"/>
        <v/>
      </c>
      <c r="AB3966" t="str">
        <f t="shared" si="611"/>
        <v/>
      </c>
      <c r="AC3966" t="str">
        <f t="shared" si="612"/>
        <v>628999007703</v>
      </c>
      <c r="AD3966" t="str">
        <f t="shared" si="613"/>
        <v>Halo+,+Visual+AI+5S+mendeteksi+Violation%3A+METALDET1-LINE+8</v>
      </c>
      <c r="AE3966" t="str">
        <f t="shared" si="614"/>
        <v>https://web.whatsapp.com/send/?phone=628999007703&amp;text=Halo+,+Visual+AI+5S+mendeteksi+Violation%3A+METALDET1-LINE+8&amp;type=phone_number&amp;app_absent=0</v>
      </c>
      <c r="AF3966" t="b">
        <f>IF(ISNA(VLOOKUP(D3966&amp;"-"&amp;AB3966, Ref_Kontak!$A:$E, 4, FALSE)), FALSE, TRUE)</f>
        <v>0</v>
      </c>
      <c r="AG3966" t="str">
        <f>_xlfn.IFNA(VLOOKUP(Z3966,Ref_Kontak!H:H,1,FALSE),"FALSE")</f>
        <v>628999007703</v>
      </c>
      <c r="AH3966" t="str">
        <f t="shared" si="615"/>
        <v>METALDET1-LINE 8</v>
      </c>
      <c r="AI3966">
        <f>IF(I3966="violation",COUNTIF($AH$1:AH3966,AH3966),0)</f>
        <v>1558</v>
      </c>
      <c r="AJ3966" t="str">
        <f t="shared" si="616"/>
        <v>violation-METALDET1</v>
      </c>
      <c r="AK3966">
        <f>IF(I3966="violation",COUNTIF($AJ$1:AJ3966,AJ3966),FALSE)</f>
        <v>3350</v>
      </c>
      <c r="AL3966">
        <f t="shared" si="617"/>
        <v>0</v>
      </c>
      <c r="AM3966">
        <f t="shared" si="618"/>
        <v>3</v>
      </c>
      <c r="AN3966" t="str">
        <f t="shared" si="619"/>
        <v>ALERT! 3 Violation founded @METALDET1</v>
      </c>
    </row>
    <row r="3967" spans="1:40">
      <c r="A3967" t="s">
        <v>120</v>
      </c>
      <c r="B3967" t="s">
        <v>121</v>
      </c>
      <c r="C3967" t="s">
        <v>1913</v>
      </c>
      <c r="D3967" t="s">
        <v>52</v>
      </c>
      <c r="E3967">
        <v>1</v>
      </c>
      <c r="G3967" t="s">
        <v>130</v>
      </c>
      <c r="I3967" t="s">
        <v>125</v>
      </c>
      <c r="Z3967" t="str">
        <f>IFERROR(MID(AA3967,FIND("-",H3967,1)+1,20),_xlfn.IFNA(VLOOKUP(F3967&amp;"-"&amp;AA3967,Ref_Kontak!$A:$E,4,FALSE),Ref_Kontak!$H$2))</f>
        <v>628999007703</v>
      </c>
      <c r="AA3967" t="str">
        <f t="shared" si="610"/>
        <v/>
      </c>
      <c r="AB3967" t="str">
        <f t="shared" si="611"/>
        <v/>
      </c>
      <c r="AC3967" t="str">
        <f t="shared" si="612"/>
        <v>628999007703</v>
      </c>
      <c r="AD3967" t="str">
        <f t="shared" si="613"/>
        <v>Halo+,+Visual+AI+5S+mendeteksi+Violation%3A+METALDET1-LINE+14</v>
      </c>
      <c r="AE3967" t="str">
        <f t="shared" si="614"/>
        <v>https://web.whatsapp.com/send/?phone=628999007703&amp;text=Halo+,+Visual+AI+5S+mendeteksi+Violation%3A+METALDET1-LINE+14&amp;type=phone_number&amp;app_absent=0</v>
      </c>
      <c r="AF3967" t="b">
        <f>IF(ISNA(VLOOKUP(D3967&amp;"-"&amp;AB3967, Ref_Kontak!$A:$E, 4, FALSE)), FALSE, TRUE)</f>
        <v>0</v>
      </c>
      <c r="AG3967" t="str">
        <f>_xlfn.IFNA(VLOOKUP(Z3967,Ref_Kontak!H:H,1,FALSE),"FALSE")</f>
        <v>628999007703</v>
      </c>
      <c r="AH3967" t="str">
        <f t="shared" si="615"/>
        <v>METALDET1-LINE 14</v>
      </c>
      <c r="AI3967">
        <f>IF(I3967="violation",COUNTIF($AH$1:AH3967,AH3967),0)</f>
        <v>401</v>
      </c>
      <c r="AJ3967" t="str">
        <f t="shared" si="616"/>
        <v>violation-METALDET1</v>
      </c>
      <c r="AK3967">
        <f>IF(I3967="violation",COUNTIF($AJ$1:AJ3967,AJ3967),FALSE)</f>
        <v>3351</v>
      </c>
      <c r="AL3967">
        <f t="shared" si="617"/>
        <v>0</v>
      </c>
      <c r="AM3967">
        <f t="shared" si="618"/>
        <v>3</v>
      </c>
      <c r="AN3967" t="str">
        <f t="shared" si="619"/>
        <v>ALERT! 3 Violation founded @METALDET1</v>
      </c>
    </row>
    <row r="3968" spans="1:40">
      <c r="A3968" t="s">
        <v>120</v>
      </c>
      <c r="B3968" t="s">
        <v>121</v>
      </c>
      <c r="C3968" t="s">
        <v>1913</v>
      </c>
      <c r="D3968" t="s">
        <v>41</v>
      </c>
      <c r="E3968">
        <v>1</v>
      </c>
      <c r="F3968" t="s">
        <v>1859</v>
      </c>
      <c r="G3968" t="s">
        <v>124</v>
      </c>
      <c r="H3968" t="s">
        <v>1860</v>
      </c>
      <c r="I3968" t="s">
        <v>125</v>
      </c>
      <c r="J3968" t="s">
        <v>1861</v>
      </c>
      <c r="Z3968" t="str">
        <f>IFERROR(MID(AA3968,FIND("-",H3968,1)+1,20),_xlfn.IFNA(VLOOKUP(F3968&amp;"-"&amp;AA3968,Ref_Kontak!$A:$E,4,FALSE),Ref_Kontak!$H$2))</f>
        <v>6285157766849</v>
      </c>
      <c r="AA3968" t="str">
        <f t="shared" si="610"/>
        <v>Rexy-6285157766849</v>
      </c>
      <c r="AB3968" t="str">
        <f t="shared" si="611"/>
        <v>Rexy</v>
      </c>
      <c r="AC3968" t="str">
        <f t="shared" si="612"/>
        <v>6285157766849</v>
      </c>
      <c r="AD3968" t="str">
        <f t="shared" si="613"/>
        <v>Halo+Rexy,+Visual+AI+5S+mendeteksi+Violation%3A+GUDANGEXP1-LINE+2</v>
      </c>
      <c r="AE3968" t="str">
        <f t="shared" si="614"/>
        <v>https://web.whatsapp.com/send/?phone=6285157766849&amp;text=Halo+Rexy,+Visual+AI+5S+mendeteksi+Violation%3A+GUDANGEXP1-LINE+2&amp;type=phone_number&amp;app_absent=0</v>
      </c>
      <c r="AF3968" t="b">
        <f>IF(ISNA(VLOOKUP(D3968&amp;"-"&amp;AB3968, Ref_Kontak!$A:$E, 4, FALSE)), FALSE, TRUE)</f>
        <v>1</v>
      </c>
      <c r="AG3968" t="str">
        <f>_xlfn.IFNA(VLOOKUP(Z3968,Ref_Kontak!H:H,1,FALSE),"FALSE")</f>
        <v>FALSE</v>
      </c>
      <c r="AH3968" t="str">
        <f t="shared" si="615"/>
        <v>GUDANGEXP1-LINE 2</v>
      </c>
      <c r="AI3968">
        <f>IF(I3968="violation",COUNTIF($AH$1:AH3968,AH3968),0)</f>
        <v>49</v>
      </c>
      <c r="AJ3968" t="str">
        <f t="shared" si="616"/>
        <v>violation-GUDANGEXP1</v>
      </c>
      <c r="AK3968">
        <f>IF(I3968="violation",COUNTIF($AJ$1:AJ3968,AJ3968),FALSE)</f>
        <v>615</v>
      </c>
      <c r="AL3968">
        <f t="shared" si="617"/>
        <v>0</v>
      </c>
      <c r="AM3968">
        <f t="shared" si="618"/>
        <v>8</v>
      </c>
      <c r="AN3968" t="str">
        <f t="shared" si="619"/>
        <v>ALERT! 8 Violation founded @GUDANGEXP1</v>
      </c>
    </row>
    <row r="3969" spans="1:40">
      <c r="A3969" t="s">
        <v>120</v>
      </c>
      <c r="B3969" t="s">
        <v>121</v>
      </c>
      <c r="C3969" t="s">
        <v>1913</v>
      </c>
      <c r="D3969" t="s">
        <v>1232</v>
      </c>
      <c r="E3969">
        <v>1</v>
      </c>
      <c r="G3969" t="s">
        <v>124</v>
      </c>
      <c r="I3969" t="s">
        <v>125</v>
      </c>
      <c r="Z3969" t="str">
        <f>IFERROR(MID(AA3969,FIND("-",H3969,1)+1,20),_xlfn.IFNA(VLOOKUP(F3969&amp;"-"&amp;AA3969,Ref_Kontak!$A:$E,4,FALSE),Ref_Kontak!$H$2))</f>
        <v>628999007703</v>
      </c>
      <c r="AA3969" t="str">
        <f t="shared" si="610"/>
        <v/>
      </c>
      <c r="AB3969" t="str">
        <f t="shared" si="611"/>
        <v/>
      </c>
      <c r="AC3969" t="str">
        <f t="shared" si="612"/>
        <v>628999007703</v>
      </c>
      <c r="AD3969" t="str">
        <f t="shared" si="613"/>
        <v>Halo+,+Visual+AI+5S+mendeteksi+Violation%3A+GUDANGEXP1-LINE+9</v>
      </c>
      <c r="AE3969" t="str">
        <f t="shared" si="614"/>
        <v>https://web.whatsapp.com/send/?phone=628999007703&amp;text=Halo+,+Visual+AI+5S+mendeteksi+Violation%3A+GUDANGEXP1-LINE+9&amp;type=phone_number&amp;app_absent=0</v>
      </c>
      <c r="AF3969" t="b">
        <f>IF(ISNA(VLOOKUP(D3969&amp;"-"&amp;AB3969, Ref_Kontak!$A:$E, 4, FALSE)), FALSE, TRUE)</f>
        <v>0</v>
      </c>
      <c r="AG3969" t="str">
        <f>_xlfn.IFNA(VLOOKUP(Z3969,Ref_Kontak!H:H,1,FALSE),"FALSE")</f>
        <v>628999007703</v>
      </c>
      <c r="AH3969" t="str">
        <f t="shared" si="615"/>
        <v>GUDANGEXP1-LINE 9</v>
      </c>
      <c r="AI3969">
        <f>IF(I3969="violation",COUNTIF($AH$1:AH3969,AH3969),0)</f>
        <v>182</v>
      </c>
      <c r="AJ3969" t="str">
        <f t="shared" si="616"/>
        <v>violation-GUDANGEXP1</v>
      </c>
      <c r="AK3969">
        <f>IF(I3969="violation",COUNTIF($AJ$1:AJ3969,AJ3969),FALSE)</f>
        <v>616</v>
      </c>
      <c r="AL3969">
        <f t="shared" si="617"/>
        <v>0</v>
      </c>
      <c r="AM3969">
        <f t="shared" si="618"/>
        <v>8</v>
      </c>
      <c r="AN3969" t="str">
        <f t="shared" si="619"/>
        <v>ALERT! 8 Violation founded @GUDANGEXP1</v>
      </c>
    </row>
    <row r="3970" spans="1:40">
      <c r="A3970" t="s">
        <v>120</v>
      </c>
      <c r="B3970" t="s">
        <v>121</v>
      </c>
      <c r="C3970" t="s">
        <v>1913</v>
      </c>
      <c r="D3970" t="s">
        <v>48</v>
      </c>
      <c r="E3970">
        <v>1</v>
      </c>
      <c r="F3970" t="s">
        <v>1859</v>
      </c>
      <c r="G3970" t="s">
        <v>124</v>
      </c>
      <c r="H3970" t="s">
        <v>1860</v>
      </c>
      <c r="I3970" t="s">
        <v>125</v>
      </c>
      <c r="J3970" t="s">
        <v>1861</v>
      </c>
      <c r="Z3970" t="str">
        <f>IFERROR(MID(AA3970,FIND("-",H3970,1)+1,20),_xlfn.IFNA(VLOOKUP(F3970&amp;"-"&amp;AA3970,Ref_Kontak!$A:$E,4,FALSE),Ref_Kontak!$H$2))</f>
        <v>6285157766849</v>
      </c>
      <c r="AA3970" t="str">
        <f t="shared" ref="AA3970:AA4033" si="620">CLEAN(SUBSTITUTE(H3970," ",""))</f>
        <v>Rexy-6285157766849</v>
      </c>
      <c r="AB3970" t="str">
        <f t="shared" ref="AB3970:AB4033" si="621">IFERROR(LEFT(AA3970,FIND("-",H3970,1)-1),CLEAN(SUBSTITUTE(SUBSTITUTE(H3970," ",""),"-","")))</f>
        <v>Rexy</v>
      </c>
      <c r="AC3970" t="str">
        <f t="shared" ref="AC3970:AC4033" si="622">IF(LEFT(Z3970,1)="0","62"&amp; MID(Z3970,2,999),Z3970)</f>
        <v>6285157766849</v>
      </c>
      <c r="AD3970" t="str">
        <f t="shared" ref="AD3970:AD4033" si="623">"Halo+"&amp;AB3970&amp;","&amp;"+Visual+AI+5S+mendeteksi+Violation%3A+"&amp;SUBSTITUTE(AH3970," ","+")</f>
        <v>Halo+Rexy,+Visual+AI+5S+mendeteksi+Violation%3A+GUDANGEXP1-LINE+1</v>
      </c>
      <c r="AE3970" t="str">
        <f t="shared" ref="AE3970:AE4033" si="624">"https://web.whatsapp.com/send/?phone="&amp;AC3970&amp;"&amp;text="&amp;AD3970&amp;"&amp;type=phone_number&amp;app_absent=0"</f>
        <v>https://web.whatsapp.com/send/?phone=6285157766849&amp;text=Halo+Rexy,+Visual+AI+5S+mendeteksi+Violation%3A+GUDANGEXP1-LINE+1&amp;type=phone_number&amp;app_absent=0</v>
      </c>
      <c r="AF3970" t="b">
        <f>IF(ISNA(VLOOKUP(D3970&amp;"-"&amp;AB3970, Ref_Kontak!$A:$E, 4, FALSE)), FALSE, TRUE)</f>
        <v>1</v>
      </c>
      <c r="AG3970" t="str">
        <f>_xlfn.IFNA(VLOOKUP(Z3970,Ref_Kontak!H:H,1,FALSE),"FALSE")</f>
        <v>FALSE</v>
      </c>
      <c r="AH3970" t="str">
        <f t="shared" ref="AH3970:AH4033" si="625">G3970&amp;"-"&amp;D3970</f>
        <v>GUDANGEXP1-LINE 1</v>
      </c>
      <c r="AI3970">
        <f>IF(I3970="violation",COUNTIF($AH$1:AH3970,AH3970),0)</f>
        <v>36</v>
      </c>
      <c r="AJ3970" t="str">
        <f t="shared" si="616"/>
        <v>violation-GUDANGEXP1</v>
      </c>
      <c r="AK3970">
        <f>IF(I3970="violation",COUNTIF($AJ$1:AJ3970,AJ3970),FALSE)</f>
        <v>617</v>
      </c>
      <c r="AL3970">
        <f t="shared" si="617"/>
        <v>0</v>
      </c>
      <c r="AM3970">
        <f t="shared" si="618"/>
        <v>8</v>
      </c>
      <c r="AN3970" t="str">
        <f t="shared" si="619"/>
        <v>ALERT! 8 Violation founded @GUDANGEXP1</v>
      </c>
    </row>
    <row r="3971" spans="1:40">
      <c r="A3971" t="s">
        <v>120</v>
      </c>
      <c r="B3971" t="s">
        <v>121</v>
      </c>
      <c r="C3971" t="s">
        <v>1913</v>
      </c>
      <c r="D3971" t="s">
        <v>52</v>
      </c>
      <c r="E3971">
        <v>1</v>
      </c>
      <c r="G3971" t="s">
        <v>130</v>
      </c>
      <c r="I3971" t="s">
        <v>125</v>
      </c>
      <c r="Z3971" t="str">
        <f>IFERROR(MID(AA3971,FIND("-",H3971,1)+1,20),_xlfn.IFNA(VLOOKUP(F3971&amp;"-"&amp;AA3971,Ref_Kontak!$A:$E,4,FALSE),Ref_Kontak!$H$2))</f>
        <v>628999007703</v>
      </c>
      <c r="AA3971" t="str">
        <f t="shared" si="620"/>
        <v/>
      </c>
      <c r="AB3971" t="str">
        <f t="shared" si="621"/>
        <v/>
      </c>
      <c r="AC3971" t="str">
        <f t="shared" si="622"/>
        <v>628999007703</v>
      </c>
      <c r="AD3971" t="str">
        <f t="shared" si="623"/>
        <v>Halo+,+Visual+AI+5S+mendeteksi+Violation%3A+METALDET1-LINE+14</v>
      </c>
      <c r="AE3971" t="str">
        <f t="shared" si="624"/>
        <v>https://web.whatsapp.com/send/?phone=628999007703&amp;text=Halo+,+Visual+AI+5S+mendeteksi+Violation%3A+METALDET1-LINE+14&amp;type=phone_number&amp;app_absent=0</v>
      </c>
      <c r="AF3971" t="b">
        <f>IF(ISNA(VLOOKUP(D3971&amp;"-"&amp;AB3971, Ref_Kontak!$A:$E, 4, FALSE)), FALSE, TRUE)</f>
        <v>0</v>
      </c>
      <c r="AG3971" t="str">
        <f>_xlfn.IFNA(VLOOKUP(Z3971,Ref_Kontak!H:H,1,FALSE),"FALSE")</f>
        <v>628999007703</v>
      </c>
      <c r="AH3971" t="str">
        <f t="shared" si="625"/>
        <v>METALDET1-LINE 14</v>
      </c>
      <c r="AI3971">
        <f>IF(I3971="violation",COUNTIF($AH$1:AH3971,AH3971),0)</f>
        <v>402</v>
      </c>
      <c r="AJ3971" t="str">
        <f t="shared" ref="AJ3971:AJ4034" si="626">I3971&amp;"-"&amp;G3971</f>
        <v>violation-METALDET1</v>
      </c>
      <c r="AK3971">
        <f>IF(I3971="violation",COUNTIF($AJ$1:AJ3971,AJ3971),FALSE)</f>
        <v>3352</v>
      </c>
      <c r="AL3971">
        <f t="shared" ref="AL3971:AL4034" si="627">IF(AI3971=1,1,0)</f>
        <v>0</v>
      </c>
      <c r="AM3971">
        <f t="shared" ref="AM3971:AM4034" si="628">SUMIF($AJ$2:$AJ$5516,AJ3971,$AL$2:$AL$5516)</f>
        <v>3</v>
      </c>
      <c r="AN3971" t="str">
        <f t="shared" ref="AN3971:AN4034" si="629">"ALERT! " &amp;AM3971&amp; " Violation founded @"&amp;G3971</f>
        <v>ALERT! 3 Violation founded @METALDET1</v>
      </c>
    </row>
    <row r="3972" spans="1:40">
      <c r="A3972" t="s">
        <v>120</v>
      </c>
      <c r="B3972" t="s">
        <v>121</v>
      </c>
      <c r="C3972" t="s">
        <v>1913</v>
      </c>
      <c r="D3972" t="s">
        <v>589</v>
      </c>
      <c r="E3972">
        <v>1</v>
      </c>
      <c r="G3972" t="s">
        <v>130</v>
      </c>
      <c r="I3972" t="s">
        <v>125</v>
      </c>
      <c r="Z3972" t="str">
        <f>IFERROR(MID(AA3972,FIND("-",H3972,1)+1,20),_xlfn.IFNA(VLOOKUP(F3972&amp;"-"&amp;AA3972,Ref_Kontak!$A:$E,4,FALSE),Ref_Kontak!$H$2))</f>
        <v>628999007703</v>
      </c>
      <c r="AA3972" t="str">
        <f t="shared" si="620"/>
        <v/>
      </c>
      <c r="AB3972" t="str">
        <f t="shared" si="621"/>
        <v/>
      </c>
      <c r="AC3972" t="str">
        <f t="shared" si="622"/>
        <v>628999007703</v>
      </c>
      <c r="AD3972" t="str">
        <f t="shared" si="623"/>
        <v>Halo+,+Visual+AI+5S+mendeteksi+Violation%3A+METALDET1-LINE+13</v>
      </c>
      <c r="AE3972" t="str">
        <f t="shared" si="624"/>
        <v>https://web.whatsapp.com/send/?phone=628999007703&amp;text=Halo+,+Visual+AI+5S+mendeteksi+Violation%3A+METALDET1-LINE+13&amp;type=phone_number&amp;app_absent=0</v>
      </c>
      <c r="AF3972" t="b">
        <f>IF(ISNA(VLOOKUP(D3972&amp;"-"&amp;AB3972, Ref_Kontak!$A:$E, 4, FALSE)), FALSE, TRUE)</f>
        <v>0</v>
      </c>
      <c r="AG3972" t="str">
        <f>_xlfn.IFNA(VLOOKUP(Z3972,Ref_Kontak!H:H,1,FALSE),"FALSE")</f>
        <v>628999007703</v>
      </c>
      <c r="AH3972" t="str">
        <f t="shared" si="625"/>
        <v>METALDET1-LINE 13</v>
      </c>
      <c r="AI3972">
        <f>IF(I3972="violation",COUNTIF($AH$1:AH3972,AH3972),0)</f>
        <v>1394</v>
      </c>
      <c r="AJ3972" t="str">
        <f t="shared" si="626"/>
        <v>violation-METALDET1</v>
      </c>
      <c r="AK3972">
        <f>IF(I3972="violation",COUNTIF($AJ$1:AJ3972,AJ3972),FALSE)</f>
        <v>3353</v>
      </c>
      <c r="AL3972">
        <f t="shared" si="627"/>
        <v>0</v>
      </c>
      <c r="AM3972">
        <f t="shared" si="628"/>
        <v>3</v>
      </c>
      <c r="AN3972" t="str">
        <f t="shared" si="629"/>
        <v>ALERT! 3 Violation founded @METALDET1</v>
      </c>
    </row>
    <row r="3973" spans="1:40">
      <c r="A3973" t="s">
        <v>120</v>
      </c>
      <c r="B3973" t="s">
        <v>121</v>
      </c>
      <c r="C3973" t="s">
        <v>1914</v>
      </c>
      <c r="D3973" t="s">
        <v>129</v>
      </c>
      <c r="E3973">
        <v>1</v>
      </c>
      <c r="G3973" t="s">
        <v>130</v>
      </c>
      <c r="I3973" t="s">
        <v>125</v>
      </c>
      <c r="Z3973" t="str">
        <f>IFERROR(MID(AA3973,FIND("-",H3973,1)+1,20),_xlfn.IFNA(VLOOKUP(F3973&amp;"-"&amp;AA3973,Ref_Kontak!$A:$E,4,FALSE),Ref_Kontak!$H$2))</f>
        <v>628999007703</v>
      </c>
      <c r="AA3973" t="str">
        <f t="shared" si="620"/>
        <v/>
      </c>
      <c r="AB3973" t="str">
        <f t="shared" si="621"/>
        <v/>
      </c>
      <c r="AC3973" t="str">
        <f t="shared" si="622"/>
        <v>628999007703</v>
      </c>
      <c r="AD3973" t="str">
        <f t="shared" si="623"/>
        <v>Halo+,+Visual+AI+5S+mendeteksi+Violation%3A+METALDET1-LINE+8</v>
      </c>
      <c r="AE3973" t="str">
        <f t="shared" si="624"/>
        <v>https://web.whatsapp.com/send/?phone=628999007703&amp;text=Halo+,+Visual+AI+5S+mendeteksi+Violation%3A+METALDET1-LINE+8&amp;type=phone_number&amp;app_absent=0</v>
      </c>
      <c r="AF3973" t="b">
        <f>IF(ISNA(VLOOKUP(D3973&amp;"-"&amp;AB3973, Ref_Kontak!$A:$E, 4, FALSE)), FALSE, TRUE)</f>
        <v>0</v>
      </c>
      <c r="AG3973" t="str">
        <f>_xlfn.IFNA(VLOOKUP(Z3973,Ref_Kontak!H:H,1,FALSE),"FALSE")</f>
        <v>628999007703</v>
      </c>
      <c r="AH3973" t="str">
        <f t="shared" si="625"/>
        <v>METALDET1-LINE 8</v>
      </c>
      <c r="AI3973">
        <f>IF(I3973="violation",COUNTIF($AH$1:AH3973,AH3973),0)</f>
        <v>1559</v>
      </c>
      <c r="AJ3973" t="str">
        <f t="shared" si="626"/>
        <v>violation-METALDET1</v>
      </c>
      <c r="AK3973">
        <f>IF(I3973="violation",COUNTIF($AJ$1:AJ3973,AJ3973),FALSE)</f>
        <v>3354</v>
      </c>
      <c r="AL3973">
        <f t="shared" si="627"/>
        <v>0</v>
      </c>
      <c r="AM3973">
        <f t="shared" si="628"/>
        <v>3</v>
      </c>
      <c r="AN3973" t="str">
        <f t="shared" si="629"/>
        <v>ALERT! 3 Violation founded @METALDET1</v>
      </c>
    </row>
    <row r="3974" spans="1:40">
      <c r="A3974" t="s">
        <v>120</v>
      </c>
      <c r="B3974" t="s">
        <v>121</v>
      </c>
      <c r="C3974" t="s">
        <v>1914</v>
      </c>
      <c r="D3974" t="s">
        <v>41</v>
      </c>
      <c r="E3974">
        <v>1</v>
      </c>
      <c r="F3974" t="s">
        <v>1859</v>
      </c>
      <c r="G3974" t="s">
        <v>124</v>
      </c>
      <c r="H3974" t="s">
        <v>1860</v>
      </c>
      <c r="I3974" t="s">
        <v>125</v>
      </c>
      <c r="J3974" t="s">
        <v>1861</v>
      </c>
      <c r="Z3974" t="str">
        <f>IFERROR(MID(AA3974,FIND("-",H3974,1)+1,20),_xlfn.IFNA(VLOOKUP(F3974&amp;"-"&amp;AA3974,Ref_Kontak!$A:$E,4,FALSE),Ref_Kontak!$H$2))</f>
        <v>6285157766849</v>
      </c>
      <c r="AA3974" t="str">
        <f t="shared" si="620"/>
        <v>Rexy-6285157766849</v>
      </c>
      <c r="AB3974" t="str">
        <f t="shared" si="621"/>
        <v>Rexy</v>
      </c>
      <c r="AC3974" t="str">
        <f t="shared" si="622"/>
        <v>6285157766849</v>
      </c>
      <c r="AD3974" t="str">
        <f t="shared" si="623"/>
        <v>Halo+Rexy,+Visual+AI+5S+mendeteksi+Violation%3A+GUDANGEXP1-LINE+2</v>
      </c>
      <c r="AE3974" t="str">
        <f t="shared" si="624"/>
        <v>https://web.whatsapp.com/send/?phone=6285157766849&amp;text=Halo+Rexy,+Visual+AI+5S+mendeteksi+Violation%3A+GUDANGEXP1-LINE+2&amp;type=phone_number&amp;app_absent=0</v>
      </c>
      <c r="AF3974" t="b">
        <f>IF(ISNA(VLOOKUP(D3974&amp;"-"&amp;AB3974, Ref_Kontak!$A:$E, 4, FALSE)), FALSE, TRUE)</f>
        <v>1</v>
      </c>
      <c r="AG3974" t="str">
        <f>_xlfn.IFNA(VLOOKUP(Z3974,Ref_Kontak!H:H,1,FALSE),"FALSE")</f>
        <v>FALSE</v>
      </c>
      <c r="AH3974" t="str">
        <f t="shared" si="625"/>
        <v>GUDANGEXP1-LINE 2</v>
      </c>
      <c r="AI3974">
        <f>IF(I3974="violation",COUNTIF($AH$1:AH3974,AH3974),0)</f>
        <v>50</v>
      </c>
      <c r="AJ3974" t="str">
        <f t="shared" si="626"/>
        <v>violation-GUDANGEXP1</v>
      </c>
      <c r="AK3974">
        <f>IF(I3974="violation",COUNTIF($AJ$1:AJ3974,AJ3974),FALSE)</f>
        <v>618</v>
      </c>
      <c r="AL3974">
        <f t="shared" si="627"/>
        <v>0</v>
      </c>
      <c r="AM3974">
        <f t="shared" si="628"/>
        <v>8</v>
      </c>
      <c r="AN3974" t="str">
        <f t="shared" si="629"/>
        <v>ALERT! 8 Violation founded @GUDANGEXP1</v>
      </c>
    </row>
    <row r="3975" spans="1:40">
      <c r="A3975" t="s">
        <v>120</v>
      </c>
      <c r="B3975" t="s">
        <v>121</v>
      </c>
      <c r="C3975" t="s">
        <v>1914</v>
      </c>
      <c r="D3975" t="s">
        <v>1232</v>
      </c>
      <c r="E3975">
        <v>1</v>
      </c>
      <c r="G3975" t="s">
        <v>124</v>
      </c>
      <c r="I3975" t="s">
        <v>125</v>
      </c>
      <c r="Z3975" t="str">
        <f>IFERROR(MID(AA3975,FIND("-",H3975,1)+1,20),_xlfn.IFNA(VLOOKUP(F3975&amp;"-"&amp;AA3975,Ref_Kontak!$A:$E,4,FALSE),Ref_Kontak!$H$2))</f>
        <v>628999007703</v>
      </c>
      <c r="AA3975" t="str">
        <f t="shared" si="620"/>
        <v/>
      </c>
      <c r="AB3975" t="str">
        <f t="shared" si="621"/>
        <v/>
      </c>
      <c r="AC3975" t="str">
        <f t="shared" si="622"/>
        <v>628999007703</v>
      </c>
      <c r="AD3975" t="str">
        <f t="shared" si="623"/>
        <v>Halo+,+Visual+AI+5S+mendeteksi+Violation%3A+GUDANGEXP1-LINE+9</v>
      </c>
      <c r="AE3975" t="str">
        <f t="shared" si="624"/>
        <v>https://web.whatsapp.com/send/?phone=628999007703&amp;text=Halo+,+Visual+AI+5S+mendeteksi+Violation%3A+GUDANGEXP1-LINE+9&amp;type=phone_number&amp;app_absent=0</v>
      </c>
      <c r="AF3975" t="b">
        <f>IF(ISNA(VLOOKUP(D3975&amp;"-"&amp;AB3975, Ref_Kontak!$A:$E, 4, FALSE)), FALSE, TRUE)</f>
        <v>0</v>
      </c>
      <c r="AG3975" t="str">
        <f>_xlfn.IFNA(VLOOKUP(Z3975,Ref_Kontak!H:H,1,FALSE),"FALSE")</f>
        <v>628999007703</v>
      </c>
      <c r="AH3975" t="str">
        <f t="shared" si="625"/>
        <v>GUDANGEXP1-LINE 9</v>
      </c>
      <c r="AI3975">
        <f>IF(I3975="violation",COUNTIF($AH$1:AH3975,AH3975),0)</f>
        <v>183</v>
      </c>
      <c r="AJ3975" t="str">
        <f t="shared" si="626"/>
        <v>violation-GUDANGEXP1</v>
      </c>
      <c r="AK3975">
        <f>IF(I3975="violation",COUNTIF($AJ$1:AJ3975,AJ3975),FALSE)</f>
        <v>619</v>
      </c>
      <c r="AL3975">
        <f t="shared" si="627"/>
        <v>0</v>
      </c>
      <c r="AM3975">
        <f t="shared" si="628"/>
        <v>8</v>
      </c>
      <c r="AN3975" t="str">
        <f t="shared" si="629"/>
        <v>ALERT! 8 Violation founded @GUDANGEXP1</v>
      </c>
    </row>
    <row r="3976" spans="1:40">
      <c r="A3976" t="s">
        <v>120</v>
      </c>
      <c r="B3976" t="s">
        <v>121</v>
      </c>
      <c r="C3976" t="s">
        <v>1914</v>
      </c>
      <c r="D3976" t="s">
        <v>48</v>
      </c>
      <c r="E3976">
        <v>1</v>
      </c>
      <c r="F3976" t="s">
        <v>1859</v>
      </c>
      <c r="G3976" t="s">
        <v>124</v>
      </c>
      <c r="H3976" t="s">
        <v>1860</v>
      </c>
      <c r="I3976" t="s">
        <v>125</v>
      </c>
      <c r="J3976" t="s">
        <v>1861</v>
      </c>
      <c r="Z3976" t="str">
        <f>IFERROR(MID(AA3976,FIND("-",H3976,1)+1,20),_xlfn.IFNA(VLOOKUP(F3976&amp;"-"&amp;AA3976,Ref_Kontak!$A:$E,4,FALSE),Ref_Kontak!$H$2))</f>
        <v>6285157766849</v>
      </c>
      <c r="AA3976" t="str">
        <f t="shared" si="620"/>
        <v>Rexy-6285157766849</v>
      </c>
      <c r="AB3976" t="str">
        <f t="shared" si="621"/>
        <v>Rexy</v>
      </c>
      <c r="AC3976" t="str">
        <f t="shared" si="622"/>
        <v>6285157766849</v>
      </c>
      <c r="AD3976" t="str">
        <f t="shared" si="623"/>
        <v>Halo+Rexy,+Visual+AI+5S+mendeteksi+Violation%3A+GUDANGEXP1-LINE+1</v>
      </c>
      <c r="AE3976" t="str">
        <f t="shared" si="624"/>
        <v>https://web.whatsapp.com/send/?phone=6285157766849&amp;text=Halo+Rexy,+Visual+AI+5S+mendeteksi+Violation%3A+GUDANGEXP1-LINE+1&amp;type=phone_number&amp;app_absent=0</v>
      </c>
      <c r="AF3976" t="b">
        <f>IF(ISNA(VLOOKUP(D3976&amp;"-"&amp;AB3976, Ref_Kontak!$A:$E, 4, FALSE)), FALSE, TRUE)</f>
        <v>1</v>
      </c>
      <c r="AG3976" t="str">
        <f>_xlfn.IFNA(VLOOKUP(Z3976,Ref_Kontak!H:H,1,FALSE),"FALSE")</f>
        <v>FALSE</v>
      </c>
      <c r="AH3976" t="str">
        <f t="shared" si="625"/>
        <v>GUDANGEXP1-LINE 1</v>
      </c>
      <c r="AI3976">
        <f>IF(I3976="violation",COUNTIF($AH$1:AH3976,AH3976),0)</f>
        <v>37</v>
      </c>
      <c r="AJ3976" t="str">
        <f t="shared" si="626"/>
        <v>violation-GUDANGEXP1</v>
      </c>
      <c r="AK3976">
        <f>IF(I3976="violation",COUNTIF($AJ$1:AJ3976,AJ3976),FALSE)</f>
        <v>620</v>
      </c>
      <c r="AL3976">
        <f t="shared" si="627"/>
        <v>0</v>
      </c>
      <c r="AM3976">
        <f t="shared" si="628"/>
        <v>8</v>
      </c>
      <c r="AN3976" t="str">
        <f t="shared" si="629"/>
        <v>ALERT! 8 Violation founded @GUDANGEXP1</v>
      </c>
    </row>
    <row r="3977" spans="1:40">
      <c r="A3977" t="s">
        <v>120</v>
      </c>
      <c r="B3977" t="s">
        <v>121</v>
      </c>
      <c r="C3977" t="s">
        <v>1915</v>
      </c>
      <c r="D3977" t="s">
        <v>41</v>
      </c>
      <c r="E3977">
        <v>1</v>
      </c>
      <c r="F3977" t="s">
        <v>1859</v>
      </c>
      <c r="G3977" t="s">
        <v>124</v>
      </c>
      <c r="H3977" t="s">
        <v>1860</v>
      </c>
      <c r="I3977" t="s">
        <v>125</v>
      </c>
      <c r="J3977" t="s">
        <v>1861</v>
      </c>
      <c r="Z3977" t="str">
        <f>IFERROR(MID(AA3977,FIND("-",H3977,1)+1,20),_xlfn.IFNA(VLOOKUP(F3977&amp;"-"&amp;AA3977,Ref_Kontak!$A:$E,4,FALSE),Ref_Kontak!$H$2))</f>
        <v>6285157766849</v>
      </c>
      <c r="AA3977" t="str">
        <f t="shared" si="620"/>
        <v>Rexy-6285157766849</v>
      </c>
      <c r="AB3977" t="str">
        <f t="shared" si="621"/>
        <v>Rexy</v>
      </c>
      <c r="AC3977" t="str">
        <f t="shared" si="622"/>
        <v>6285157766849</v>
      </c>
      <c r="AD3977" t="str">
        <f t="shared" si="623"/>
        <v>Halo+Rexy,+Visual+AI+5S+mendeteksi+Violation%3A+GUDANGEXP1-LINE+2</v>
      </c>
      <c r="AE3977" t="str">
        <f t="shared" si="624"/>
        <v>https://web.whatsapp.com/send/?phone=6285157766849&amp;text=Halo+Rexy,+Visual+AI+5S+mendeteksi+Violation%3A+GUDANGEXP1-LINE+2&amp;type=phone_number&amp;app_absent=0</v>
      </c>
      <c r="AF3977" t="b">
        <f>IF(ISNA(VLOOKUP(D3977&amp;"-"&amp;AB3977, Ref_Kontak!$A:$E, 4, FALSE)), FALSE, TRUE)</f>
        <v>1</v>
      </c>
      <c r="AG3977" t="str">
        <f>_xlfn.IFNA(VLOOKUP(Z3977,Ref_Kontak!H:H,1,FALSE),"FALSE")</f>
        <v>FALSE</v>
      </c>
      <c r="AH3977" t="str">
        <f t="shared" si="625"/>
        <v>GUDANGEXP1-LINE 2</v>
      </c>
      <c r="AI3977">
        <f>IF(I3977="violation",COUNTIF($AH$1:AH3977,AH3977),0)</f>
        <v>51</v>
      </c>
      <c r="AJ3977" t="str">
        <f t="shared" si="626"/>
        <v>violation-GUDANGEXP1</v>
      </c>
      <c r="AK3977">
        <f>IF(I3977="violation",COUNTIF($AJ$1:AJ3977,AJ3977),FALSE)</f>
        <v>621</v>
      </c>
      <c r="AL3977">
        <f t="shared" si="627"/>
        <v>0</v>
      </c>
      <c r="AM3977">
        <f t="shared" si="628"/>
        <v>8</v>
      </c>
      <c r="AN3977" t="str">
        <f t="shared" si="629"/>
        <v>ALERT! 8 Violation founded @GUDANGEXP1</v>
      </c>
    </row>
    <row r="3978" spans="1:40">
      <c r="A3978" t="s">
        <v>120</v>
      </c>
      <c r="B3978" t="s">
        <v>121</v>
      </c>
      <c r="C3978" t="s">
        <v>1915</v>
      </c>
      <c r="D3978" t="s">
        <v>48</v>
      </c>
      <c r="E3978">
        <v>1</v>
      </c>
      <c r="F3978" t="s">
        <v>1859</v>
      </c>
      <c r="G3978" t="s">
        <v>124</v>
      </c>
      <c r="H3978" t="s">
        <v>1860</v>
      </c>
      <c r="I3978" t="s">
        <v>125</v>
      </c>
      <c r="J3978" t="s">
        <v>1861</v>
      </c>
      <c r="Z3978" t="str">
        <f>IFERROR(MID(AA3978,FIND("-",H3978,1)+1,20),_xlfn.IFNA(VLOOKUP(F3978&amp;"-"&amp;AA3978,Ref_Kontak!$A:$E,4,FALSE),Ref_Kontak!$H$2))</f>
        <v>6285157766849</v>
      </c>
      <c r="AA3978" t="str">
        <f t="shared" si="620"/>
        <v>Rexy-6285157766849</v>
      </c>
      <c r="AB3978" t="str">
        <f t="shared" si="621"/>
        <v>Rexy</v>
      </c>
      <c r="AC3978" t="str">
        <f t="shared" si="622"/>
        <v>6285157766849</v>
      </c>
      <c r="AD3978" t="str">
        <f t="shared" si="623"/>
        <v>Halo+Rexy,+Visual+AI+5S+mendeteksi+Violation%3A+GUDANGEXP1-LINE+1</v>
      </c>
      <c r="AE3978" t="str">
        <f t="shared" si="624"/>
        <v>https://web.whatsapp.com/send/?phone=6285157766849&amp;text=Halo+Rexy,+Visual+AI+5S+mendeteksi+Violation%3A+GUDANGEXP1-LINE+1&amp;type=phone_number&amp;app_absent=0</v>
      </c>
      <c r="AF3978" t="b">
        <f>IF(ISNA(VLOOKUP(D3978&amp;"-"&amp;AB3978, Ref_Kontak!$A:$E, 4, FALSE)), FALSE, TRUE)</f>
        <v>1</v>
      </c>
      <c r="AG3978" t="str">
        <f>_xlfn.IFNA(VLOOKUP(Z3978,Ref_Kontak!H:H,1,FALSE),"FALSE")</f>
        <v>FALSE</v>
      </c>
      <c r="AH3978" t="str">
        <f t="shared" si="625"/>
        <v>GUDANGEXP1-LINE 1</v>
      </c>
      <c r="AI3978">
        <f>IF(I3978="violation",COUNTIF($AH$1:AH3978,AH3978),0)</f>
        <v>38</v>
      </c>
      <c r="AJ3978" t="str">
        <f t="shared" si="626"/>
        <v>violation-GUDANGEXP1</v>
      </c>
      <c r="AK3978">
        <f>IF(I3978="violation",COUNTIF($AJ$1:AJ3978,AJ3978),FALSE)</f>
        <v>622</v>
      </c>
      <c r="AL3978">
        <f t="shared" si="627"/>
        <v>0</v>
      </c>
      <c r="AM3978">
        <f t="shared" si="628"/>
        <v>8</v>
      </c>
      <c r="AN3978" t="str">
        <f t="shared" si="629"/>
        <v>ALERT! 8 Violation founded @GUDANGEXP1</v>
      </c>
    </row>
    <row r="3979" spans="1:40">
      <c r="A3979" t="s">
        <v>120</v>
      </c>
      <c r="B3979" t="s">
        <v>121</v>
      </c>
      <c r="C3979" t="s">
        <v>1915</v>
      </c>
      <c r="D3979" t="s">
        <v>1232</v>
      </c>
      <c r="E3979">
        <v>1</v>
      </c>
      <c r="G3979" t="s">
        <v>124</v>
      </c>
      <c r="I3979" t="s">
        <v>125</v>
      </c>
      <c r="Z3979" t="str">
        <f>IFERROR(MID(AA3979,FIND("-",H3979,1)+1,20),_xlfn.IFNA(VLOOKUP(F3979&amp;"-"&amp;AA3979,Ref_Kontak!$A:$E,4,FALSE),Ref_Kontak!$H$2))</f>
        <v>628999007703</v>
      </c>
      <c r="AA3979" t="str">
        <f t="shared" si="620"/>
        <v/>
      </c>
      <c r="AB3979" t="str">
        <f t="shared" si="621"/>
        <v/>
      </c>
      <c r="AC3979" t="str">
        <f t="shared" si="622"/>
        <v>628999007703</v>
      </c>
      <c r="AD3979" t="str">
        <f t="shared" si="623"/>
        <v>Halo+,+Visual+AI+5S+mendeteksi+Violation%3A+GUDANGEXP1-LINE+9</v>
      </c>
      <c r="AE3979" t="str">
        <f t="shared" si="624"/>
        <v>https://web.whatsapp.com/send/?phone=628999007703&amp;text=Halo+,+Visual+AI+5S+mendeteksi+Violation%3A+GUDANGEXP1-LINE+9&amp;type=phone_number&amp;app_absent=0</v>
      </c>
      <c r="AF3979" t="b">
        <f>IF(ISNA(VLOOKUP(D3979&amp;"-"&amp;AB3979, Ref_Kontak!$A:$E, 4, FALSE)), FALSE, TRUE)</f>
        <v>0</v>
      </c>
      <c r="AG3979" t="str">
        <f>_xlfn.IFNA(VLOOKUP(Z3979,Ref_Kontak!H:H,1,FALSE),"FALSE")</f>
        <v>628999007703</v>
      </c>
      <c r="AH3979" t="str">
        <f t="shared" si="625"/>
        <v>GUDANGEXP1-LINE 9</v>
      </c>
      <c r="AI3979">
        <f>IF(I3979="violation",COUNTIF($AH$1:AH3979,AH3979),0)</f>
        <v>184</v>
      </c>
      <c r="AJ3979" t="str">
        <f t="shared" si="626"/>
        <v>violation-GUDANGEXP1</v>
      </c>
      <c r="AK3979">
        <f>IF(I3979="violation",COUNTIF($AJ$1:AJ3979,AJ3979),FALSE)</f>
        <v>623</v>
      </c>
      <c r="AL3979">
        <f t="shared" si="627"/>
        <v>0</v>
      </c>
      <c r="AM3979">
        <f t="shared" si="628"/>
        <v>8</v>
      </c>
      <c r="AN3979" t="str">
        <f t="shared" si="629"/>
        <v>ALERT! 8 Violation founded @GUDANGEXP1</v>
      </c>
    </row>
    <row r="3980" spans="1:40">
      <c r="A3980" t="s">
        <v>120</v>
      </c>
      <c r="B3980" t="s">
        <v>121</v>
      </c>
      <c r="C3980" t="s">
        <v>1915</v>
      </c>
      <c r="D3980" t="s">
        <v>589</v>
      </c>
      <c r="E3980">
        <v>1</v>
      </c>
      <c r="G3980" t="s">
        <v>130</v>
      </c>
      <c r="I3980" t="s">
        <v>125</v>
      </c>
      <c r="Z3980" t="str">
        <f>IFERROR(MID(AA3980,FIND("-",H3980,1)+1,20),_xlfn.IFNA(VLOOKUP(F3980&amp;"-"&amp;AA3980,Ref_Kontak!$A:$E,4,FALSE),Ref_Kontak!$H$2))</f>
        <v>628999007703</v>
      </c>
      <c r="AA3980" t="str">
        <f t="shared" si="620"/>
        <v/>
      </c>
      <c r="AB3980" t="str">
        <f t="shared" si="621"/>
        <v/>
      </c>
      <c r="AC3980" t="str">
        <f t="shared" si="622"/>
        <v>628999007703</v>
      </c>
      <c r="AD3980" t="str">
        <f t="shared" si="623"/>
        <v>Halo+,+Visual+AI+5S+mendeteksi+Violation%3A+METALDET1-LINE+13</v>
      </c>
      <c r="AE3980" t="str">
        <f t="shared" si="624"/>
        <v>https://web.whatsapp.com/send/?phone=628999007703&amp;text=Halo+,+Visual+AI+5S+mendeteksi+Violation%3A+METALDET1-LINE+13&amp;type=phone_number&amp;app_absent=0</v>
      </c>
      <c r="AF3980" t="b">
        <f>IF(ISNA(VLOOKUP(D3980&amp;"-"&amp;AB3980, Ref_Kontak!$A:$E, 4, FALSE)), FALSE, TRUE)</f>
        <v>0</v>
      </c>
      <c r="AG3980" t="str">
        <f>_xlfn.IFNA(VLOOKUP(Z3980,Ref_Kontak!H:H,1,FALSE),"FALSE")</f>
        <v>628999007703</v>
      </c>
      <c r="AH3980" t="str">
        <f t="shared" si="625"/>
        <v>METALDET1-LINE 13</v>
      </c>
      <c r="AI3980">
        <f>IF(I3980="violation",COUNTIF($AH$1:AH3980,AH3980),0)</f>
        <v>1395</v>
      </c>
      <c r="AJ3980" t="str">
        <f t="shared" si="626"/>
        <v>violation-METALDET1</v>
      </c>
      <c r="AK3980">
        <f>IF(I3980="violation",COUNTIF($AJ$1:AJ3980,AJ3980),FALSE)</f>
        <v>3355</v>
      </c>
      <c r="AL3980">
        <f t="shared" si="627"/>
        <v>0</v>
      </c>
      <c r="AM3980">
        <f t="shared" si="628"/>
        <v>3</v>
      </c>
      <c r="AN3980" t="str">
        <f t="shared" si="629"/>
        <v>ALERT! 3 Violation founded @METALDET1</v>
      </c>
    </row>
    <row r="3981" spans="1:40">
      <c r="A3981" t="s">
        <v>120</v>
      </c>
      <c r="B3981" t="s">
        <v>121</v>
      </c>
      <c r="C3981" t="s">
        <v>1915</v>
      </c>
      <c r="D3981" t="s">
        <v>129</v>
      </c>
      <c r="E3981">
        <v>1</v>
      </c>
      <c r="G3981" t="s">
        <v>130</v>
      </c>
      <c r="I3981" t="s">
        <v>125</v>
      </c>
      <c r="Z3981" t="str">
        <f>IFERROR(MID(AA3981,FIND("-",H3981,1)+1,20),_xlfn.IFNA(VLOOKUP(F3981&amp;"-"&amp;AA3981,Ref_Kontak!$A:$E,4,FALSE),Ref_Kontak!$H$2))</f>
        <v>628999007703</v>
      </c>
      <c r="AA3981" t="str">
        <f t="shared" si="620"/>
        <v/>
      </c>
      <c r="AB3981" t="str">
        <f t="shared" si="621"/>
        <v/>
      </c>
      <c r="AC3981" t="str">
        <f t="shared" si="622"/>
        <v>628999007703</v>
      </c>
      <c r="AD3981" t="str">
        <f t="shared" si="623"/>
        <v>Halo+,+Visual+AI+5S+mendeteksi+Violation%3A+METALDET1-LINE+8</v>
      </c>
      <c r="AE3981" t="str">
        <f t="shared" si="624"/>
        <v>https://web.whatsapp.com/send/?phone=628999007703&amp;text=Halo+,+Visual+AI+5S+mendeteksi+Violation%3A+METALDET1-LINE+8&amp;type=phone_number&amp;app_absent=0</v>
      </c>
      <c r="AF3981" t="b">
        <f>IF(ISNA(VLOOKUP(D3981&amp;"-"&amp;AB3981, Ref_Kontak!$A:$E, 4, FALSE)), FALSE, TRUE)</f>
        <v>0</v>
      </c>
      <c r="AG3981" t="str">
        <f>_xlfn.IFNA(VLOOKUP(Z3981,Ref_Kontak!H:H,1,FALSE),"FALSE")</f>
        <v>628999007703</v>
      </c>
      <c r="AH3981" t="str">
        <f t="shared" si="625"/>
        <v>METALDET1-LINE 8</v>
      </c>
      <c r="AI3981">
        <f>IF(I3981="violation",COUNTIF($AH$1:AH3981,AH3981),0)</f>
        <v>1560</v>
      </c>
      <c r="AJ3981" t="str">
        <f t="shared" si="626"/>
        <v>violation-METALDET1</v>
      </c>
      <c r="AK3981">
        <f>IF(I3981="violation",COUNTIF($AJ$1:AJ3981,AJ3981),FALSE)</f>
        <v>3356</v>
      </c>
      <c r="AL3981">
        <f t="shared" si="627"/>
        <v>0</v>
      </c>
      <c r="AM3981">
        <f t="shared" si="628"/>
        <v>3</v>
      </c>
      <c r="AN3981" t="str">
        <f t="shared" si="629"/>
        <v>ALERT! 3 Violation founded @METALDET1</v>
      </c>
    </row>
    <row r="3982" spans="1:40">
      <c r="A3982" t="s">
        <v>120</v>
      </c>
      <c r="B3982" t="s">
        <v>121</v>
      </c>
      <c r="C3982" t="s">
        <v>1915</v>
      </c>
      <c r="D3982" t="s">
        <v>52</v>
      </c>
      <c r="E3982">
        <v>1</v>
      </c>
      <c r="G3982" t="s">
        <v>130</v>
      </c>
      <c r="I3982" t="s">
        <v>125</v>
      </c>
      <c r="Z3982" t="str">
        <f>IFERROR(MID(AA3982,FIND("-",H3982,1)+1,20),_xlfn.IFNA(VLOOKUP(F3982&amp;"-"&amp;AA3982,Ref_Kontak!$A:$E,4,FALSE),Ref_Kontak!$H$2))</f>
        <v>628999007703</v>
      </c>
      <c r="AA3982" t="str">
        <f t="shared" si="620"/>
        <v/>
      </c>
      <c r="AB3982" t="str">
        <f t="shared" si="621"/>
        <v/>
      </c>
      <c r="AC3982" t="str">
        <f t="shared" si="622"/>
        <v>628999007703</v>
      </c>
      <c r="AD3982" t="str">
        <f t="shared" si="623"/>
        <v>Halo+,+Visual+AI+5S+mendeteksi+Violation%3A+METALDET1-LINE+14</v>
      </c>
      <c r="AE3982" t="str">
        <f t="shared" si="624"/>
        <v>https://web.whatsapp.com/send/?phone=628999007703&amp;text=Halo+,+Visual+AI+5S+mendeteksi+Violation%3A+METALDET1-LINE+14&amp;type=phone_number&amp;app_absent=0</v>
      </c>
      <c r="AF3982" t="b">
        <f>IF(ISNA(VLOOKUP(D3982&amp;"-"&amp;AB3982, Ref_Kontak!$A:$E, 4, FALSE)), FALSE, TRUE)</f>
        <v>0</v>
      </c>
      <c r="AG3982" t="str">
        <f>_xlfn.IFNA(VLOOKUP(Z3982,Ref_Kontak!H:H,1,FALSE),"FALSE")</f>
        <v>628999007703</v>
      </c>
      <c r="AH3982" t="str">
        <f t="shared" si="625"/>
        <v>METALDET1-LINE 14</v>
      </c>
      <c r="AI3982">
        <f>IF(I3982="violation",COUNTIF($AH$1:AH3982,AH3982),0)</f>
        <v>403</v>
      </c>
      <c r="AJ3982" t="str">
        <f t="shared" si="626"/>
        <v>violation-METALDET1</v>
      </c>
      <c r="AK3982">
        <f>IF(I3982="violation",COUNTIF($AJ$1:AJ3982,AJ3982),FALSE)</f>
        <v>3357</v>
      </c>
      <c r="AL3982">
        <f t="shared" si="627"/>
        <v>0</v>
      </c>
      <c r="AM3982">
        <f t="shared" si="628"/>
        <v>3</v>
      </c>
      <c r="AN3982" t="str">
        <f t="shared" si="629"/>
        <v>ALERT! 3 Violation founded @METALDET1</v>
      </c>
    </row>
    <row r="3983" spans="1:40">
      <c r="A3983" t="s">
        <v>120</v>
      </c>
      <c r="B3983" t="s">
        <v>121</v>
      </c>
      <c r="C3983" t="s">
        <v>1915</v>
      </c>
      <c r="D3983" t="s">
        <v>589</v>
      </c>
      <c r="E3983">
        <v>1</v>
      </c>
      <c r="G3983" t="s">
        <v>130</v>
      </c>
      <c r="I3983" t="s">
        <v>125</v>
      </c>
      <c r="Z3983" t="str">
        <f>IFERROR(MID(AA3983,FIND("-",H3983,1)+1,20),_xlfn.IFNA(VLOOKUP(F3983&amp;"-"&amp;AA3983,Ref_Kontak!$A:$E,4,FALSE),Ref_Kontak!$H$2))</f>
        <v>628999007703</v>
      </c>
      <c r="AA3983" t="str">
        <f t="shared" si="620"/>
        <v/>
      </c>
      <c r="AB3983" t="str">
        <f t="shared" si="621"/>
        <v/>
      </c>
      <c r="AC3983" t="str">
        <f t="shared" si="622"/>
        <v>628999007703</v>
      </c>
      <c r="AD3983" t="str">
        <f t="shared" si="623"/>
        <v>Halo+,+Visual+AI+5S+mendeteksi+Violation%3A+METALDET1-LINE+13</v>
      </c>
      <c r="AE3983" t="str">
        <f t="shared" si="624"/>
        <v>https://web.whatsapp.com/send/?phone=628999007703&amp;text=Halo+,+Visual+AI+5S+mendeteksi+Violation%3A+METALDET1-LINE+13&amp;type=phone_number&amp;app_absent=0</v>
      </c>
      <c r="AF3983" t="b">
        <f>IF(ISNA(VLOOKUP(D3983&amp;"-"&amp;AB3983, Ref_Kontak!$A:$E, 4, FALSE)), FALSE, TRUE)</f>
        <v>0</v>
      </c>
      <c r="AG3983" t="str">
        <f>_xlfn.IFNA(VLOOKUP(Z3983,Ref_Kontak!H:H,1,FALSE),"FALSE")</f>
        <v>628999007703</v>
      </c>
      <c r="AH3983" t="str">
        <f t="shared" si="625"/>
        <v>METALDET1-LINE 13</v>
      </c>
      <c r="AI3983">
        <f>IF(I3983="violation",COUNTIF($AH$1:AH3983,AH3983),0)</f>
        <v>1396</v>
      </c>
      <c r="AJ3983" t="str">
        <f t="shared" si="626"/>
        <v>violation-METALDET1</v>
      </c>
      <c r="AK3983">
        <f>IF(I3983="violation",COUNTIF($AJ$1:AJ3983,AJ3983),FALSE)</f>
        <v>3358</v>
      </c>
      <c r="AL3983">
        <f t="shared" si="627"/>
        <v>0</v>
      </c>
      <c r="AM3983">
        <f t="shared" si="628"/>
        <v>3</v>
      </c>
      <c r="AN3983" t="str">
        <f t="shared" si="629"/>
        <v>ALERT! 3 Violation founded @METALDET1</v>
      </c>
    </row>
    <row r="3984" spans="1:40">
      <c r="A3984" t="s">
        <v>120</v>
      </c>
      <c r="B3984" t="s">
        <v>121</v>
      </c>
      <c r="C3984" t="s">
        <v>1916</v>
      </c>
      <c r="D3984" t="s">
        <v>129</v>
      </c>
      <c r="E3984">
        <v>1</v>
      </c>
      <c r="G3984" t="s">
        <v>130</v>
      </c>
      <c r="I3984" t="s">
        <v>125</v>
      </c>
      <c r="Z3984" t="str">
        <f>IFERROR(MID(AA3984,FIND("-",H3984,1)+1,20),_xlfn.IFNA(VLOOKUP(F3984&amp;"-"&amp;AA3984,Ref_Kontak!$A:$E,4,FALSE),Ref_Kontak!$H$2))</f>
        <v>628999007703</v>
      </c>
      <c r="AA3984" t="str">
        <f t="shared" si="620"/>
        <v/>
      </c>
      <c r="AB3984" t="str">
        <f t="shared" si="621"/>
        <v/>
      </c>
      <c r="AC3984" t="str">
        <f t="shared" si="622"/>
        <v>628999007703</v>
      </c>
      <c r="AD3984" t="str">
        <f t="shared" si="623"/>
        <v>Halo+,+Visual+AI+5S+mendeteksi+Violation%3A+METALDET1-LINE+8</v>
      </c>
      <c r="AE3984" t="str">
        <f t="shared" si="624"/>
        <v>https://web.whatsapp.com/send/?phone=628999007703&amp;text=Halo+,+Visual+AI+5S+mendeteksi+Violation%3A+METALDET1-LINE+8&amp;type=phone_number&amp;app_absent=0</v>
      </c>
      <c r="AF3984" t="b">
        <f>IF(ISNA(VLOOKUP(D3984&amp;"-"&amp;AB3984, Ref_Kontak!$A:$E, 4, FALSE)), FALSE, TRUE)</f>
        <v>0</v>
      </c>
      <c r="AG3984" t="str">
        <f>_xlfn.IFNA(VLOOKUP(Z3984,Ref_Kontak!H:H,1,FALSE),"FALSE")</f>
        <v>628999007703</v>
      </c>
      <c r="AH3984" t="str">
        <f t="shared" si="625"/>
        <v>METALDET1-LINE 8</v>
      </c>
      <c r="AI3984">
        <f>IF(I3984="violation",COUNTIF($AH$1:AH3984,AH3984),0)</f>
        <v>1561</v>
      </c>
      <c r="AJ3984" t="str">
        <f t="shared" si="626"/>
        <v>violation-METALDET1</v>
      </c>
      <c r="AK3984">
        <f>IF(I3984="violation",COUNTIF($AJ$1:AJ3984,AJ3984),FALSE)</f>
        <v>3359</v>
      </c>
      <c r="AL3984">
        <f t="shared" si="627"/>
        <v>0</v>
      </c>
      <c r="AM3984">
        <f t="shared" si="628"/>
        <v>3</v>
      </c>
      <c r="AN3984" t="str">
        <f t="shared" si="629"/>
        <v>ALERT! 3 Violation founded @METALDET1</v>
      </c>
    </row>
    <row r="3985" spans="1:40">
      <c r="A3985" t="s">
        <v>120</v>
      </c>
      <c r="B3985" t="s">
        <v>121</v>
      </c>
      <c r="C3985" t="s">
        <v>1916</v>
      </c>
      <c r="D3985" t="s">
        <v>41</v>
      </c>
      <c r="E3985">
        <v>1</v>
      </c>
      <c r="F3985" t="s">
        <v>1859</v>
      </c>
      <c r="G3985" t="s">
        <v>124</v>
      </c>
      <c r="H3985" t="s">
        <v>1860</v>
      </c>
      <c r="I3985" t="s">
        <v>125</v>
      </c>
      <c r="J3985" t="s">
        <v>1861</v>
      </c>
      <c r="Z3985" t="str">
        <f>IFERROR(MID(AA3985,FIND("-",H3985,1)+1,20),_xlfn.IFNA(VLOOKUP(F3985&amp;"-"&amp;AA3985,Ref_Kontak!$A:$E,4,FALSE),Ref_Kontak!$H$2))</f>
        <v>6285157766849</v>
      </c>
      <c r="AA3985" t="str">
        <f t="shared" si="620"/>
        <v>Rexy-6285157766849</v>
      </c>
      <c r="AB3985" t="str">
        <f t="shared" si="621"/>
        <v>Rexy</v>
      </c>
      <c r="AC3985" t="str">
        <f t="shared" si="622"/>
        <v>6285157766849</v>
      </c>
      <c r="AD3985" t="str">
        <f t="shared" si="623"/>
        <v>Halo+Rexy,+Visual+AI+5S+mendeteksi+Violation%3A+GUDANGEXP1-LINE+2</v>
      </c>
      <c r="AE3985" t="str">
        <f t="shared" si="624"/>
        <v>https://web.whatsapp.com/send/?phone=6285157766849&amp;text=Halo+Rexy,+Visual+AI+5S+mendeteksi+Violation%3A+GUDANGEXP1-LINE+2&amp;type=phone_number&amp;app_absent=0</v>
      </c>
      <c r="AF3985" t="b">
        <f>IF(ISNA(VLOOKUP(D3985&amp;"-"&amp;AB3985, Ref_Kontak!$A:$E, 4, FALSE)), FALSE, TRUE)</f>
        <v>1</v>
      </c>
      <c r="AG3985" t="str">
        <f>_xlfn.IFNA(VLOOKUP(Z3985,Ref_Kontak!H:H,1,FALSE),"FALSE")</f>
        <v>FALSE</v>
      </c>
      <c r="AH3985" t="str">
        <f t="shared" si="625"/>
        <v>GUDANGEXP1-LINE 2</v>
      </c>
      <c r="AI3985">
        <f>IF(I3985="violation",COUNTIF($AH$1:AH3985,AH3985),0)</f>
        <v>52</v>
      </c>
      <c r="AJ3985" t="str">
        <f t="shared" si="626"/>
        <v>violation-GUDANGEXP1</v>
      </c>
      <c r="AK3985">
        <f>IF(I3985="violation",COUNTIF($AJ$1:AJ3985,AJ3985),FALSE)</f>
        <v>624</v>
      </c>
      <c r="AL3985">
        <f t="shared" si="627"/>
        <v>0</v>
      </c>
      <c r="AM3985">
        <f t="shared" si="628"/>
        <v>8</v>
      </c>
      <c r="AN3985" t="str">
        <f t="shared" si="629"/>
        <v>ALERT! 8 Violation founded @GUDANGEXP1</v>
      </c>
    </row>
    <row r="3986" spans="1:40">
      <c r="A3986" t="s">
        <v>120</v>
      </c>
      <c r="B3986" t="s">
        <v>121</v>
      </c>
      <c r="C3986" t="s">
        <v>1916</v>
      </c>
      <c r="D3986" t="s">
        <v>1232</v>
      </c>
      <c r="E3986">
        <v>1</v>
      </c>
      <c r="G3986" t="s">
        <v>124</v>
      </c>
      <c r="I3986" t="s">
        <v>125</v>
      </c>
      <c r="Z3986" t="str">
        <f>IFERROR(MID(AA3986,FIND("-",H3986,1)+1,20),_xlfn.IFNA(VLOOKUP(F3986&amp;"-"&amp;AA3986,Ref_Kontak!$A:$E,4,FALSE),Ref_Kontak!$H$2))</f>
        <v>628999007703</v>
      </c>
      <c r="AA3986" t="str">
        <f t="shared" si="620"/>
        <v/>
      </c>
      <c r="AB3986" t="str">
        <f t="shared" si="621"/>
        <v/>
      </c>
      <c r="AC3986" t="str">
        <f t="shared" si="622"/>
        <v>628999007703</v>
      </c>
      <c r="AD3986" t="str">
        <f t="shared" si="623"/>
        <v>Halo+,+Visual+AI+5S+mendeteksi+Violation%3A+GUDANGEXP1-LINE+9</v>
      </c>
      <c r="AE3986" t="str">
        <f t="shared" si="624"/>
        <v>https://web.whatsapp.com/send/?phone=628999007703&amp;text=Halo+,+Visual+AI+5S+mendeteksi+Violation%3A+GUDANGEXP1-LINE+9&amp;type=phone_number&amp;app_absent=0</v>
      </c>
      <c r="AF3986" t="b">
        <f>IF(ISNA(VLOOKUP(D3986&amp;"-"&amp;AB3986, Ref_Kontak!$A:$E, 4, FALSE)), FALSE, TRUE)</f>
        <v>0</v>
      </c>
      <c r="AG3986" t="str">
        <f>_xlfn.IFNA(VLOOKUP(Z3986,Ref_Kontak!H:H,1,FALSE),"FALSE")</f>
        <v>628999007703</v>
      </c>
      <c r="AH3986" t="str">
        <f t="shared" si="625"/>
        <v>GUDANGEXP1-LINE 9</v>
      </c>
      <c r="AI3986">
        <f>IF(I3986="violation",COUNTIF($AH$1:AH3986,AH3986),0)</f>
        <v>185</v>
      </c>
      <c r="AJ3986" t="str">
        <f t="shared" si="626"/>
        <v>violation-GUDANGEXP1</v>
      </c>
      <c r="AK3986">
        <f>IF(I3986="violation",COUNTIF($AJ$1:AJ3986,AJ3986),FALSE)</f>
        <v>625</v>
      </c>
      <c r="AL3986">
        <f t="shared" si="627"/>
        <v>0</v>
      </c>
      <c r="AM3986">
        <f t="shared" si="628"/>
        <v>8</v>
      </c>
      <c r="AN3986" t="str">
        <f t="shared" si="629"/>
        <v>ALERT! 8 Violation founded @GUDANGEXP1</v>
      </c>
    </row>
    <row r="3987" spans="1:40">
      <c r="A3987" t="s">
        <v>120</v>
      </c>
      <c r="B3987" t="s">
        <v>121</v>
      </c>
      <c r="C3987" t="s">
        <v>1916</v>
      </c>
      <c r="D3987" t="s">
        <v>48</v>
      </c>
      <c r="E3987">
        <v>1</v>
      </c>
      <c r="F3987" t="s">
        <v>1859</v>
      </c>
      <c r="G3987" t="s">
        <v>124</v>
      </c>
      <c r="H3987" t="s">
        <v>1860</v>
      </c>
      <c r="I3987" t="s">
        <v>125</v>
      </c>
      <c r="J3987" t="s">
        <v>1861</v>
      </c>
      <c r="Z3987" t="str">
        <f>IFERROR(MID(AA3987,FIND("-",H3987,1)+1,20),_xlfn.IFNA(VLOOKUP(F3987&amp;"-"&amp;AA3987,Ref_Kontak!$A:$E,4,FALSE),Ref_Kontak!$H$2))</f>
        <v>6285157766849</v>
      </c>
      <c r="AA3987" t="str">
        <f t="shared" si="620"/>
        <v>Rexy-6285157766849</v>
      </c>
      <c r="AB3987" t="str">
        <f t="shared" si="621"/>
        <v>Rexy</v>
      </c>
      <c r="AC3987" t="str">
        <f t="shared" si="622"/>
        <v>6285157766849</v>
      </c>
      <c r="AD3987" t="str">
        <f t="shared" si="623"/>
        <v>Halo+Rexy,+Visual+AI+5S+mendeteksi+Violation%3A+GUDANGEXP1-LINE+1</v>
      </c>
      <c r="AE3987" t="str">
        <f t="shared" si="624"/>
        <v>https://web.whatsapp.com/send/?phone=6285157766849&amp;text=Halo+Rexy,+Visual+AI+5S+mendeteksi+Violation%3A+GUDANGEXP1-LINE+1&amp;type=phone_number&amp;app_absent=0</v>
      </c>
      <c r="AF3987" t="b">
        <f>IF(ISNA(VLOOKUP(D3987&amp;"-"&amp;AB3987, Ref_Kontak!$A:$E, 4, FALSE)), FALSE, TRUE)</f>
        <v>1</v>
      </c>
      <c r="AG3987" t="str">
        <f>_xlfn.IFNA(VLOOKUP(Z3987,Ref_Kontak!H:H,1,FALSE),"FALSE")</f>
        <v>FALSE</v>
      </c>
      <c r="AH3987" t="str">
        <f t="shared" si="625"/>
        <v>GUDANGEXP1-LINE 1</v>
      </c>
      <c r="AI3987">
        <f>IF(I3987="violation",COUNTIF($AH$1:AH3987,AH3987),0)</f>
        <v>39</v>
      </c>
      <c r="AJ3987" t="str">
        <f t="shared" si="626"/>
        <v>violation-GUDANGEXP1</v>
      </c>
      <c r="AK3987">
        <f>IF(I3987="violation",COUNTIF($AJ$1:AJ3987,AJ3987),FALSE)</f>
        <v>626</v>
      </c>
      <c r="AL3987">
        <f t="shared" si="627"/>
        <v>0</v>
      </c>
      <c r="AM3987">
        <f t="shared" si="628"/>
        <v>8</v>
      </c>
      <c r="AN3987" t="str">
        <f t="shared" si="629"/>
        <v>ALERT! 8 Violation founded @GUDANGEXP1</v>
      </c>
    </row>
    <row r="3988" spans="1:40">
      <c r="A3988" t="s">
        <v>120</v>
      </c>
      <c r="B3988" t="s">
        <v>121</v>
      </c>
      <c r="C3988" t="s">
        <v>1916</v>
      </c>
      <c r="D3988" t="s">
        <v>52</v>
      </c>
      <c r="E3988">
        <v>1</v>
      </c>
      <c r="G3988" t="s">
        <v>130</v>
      </c>
      <c r="I3988" t="s">
        <v>125</v>
      </c>
      <c r="Z3988" t="str">
        <f>IFERROR(MID(AA3988,FIND("-",H3988,1)+1,20),_xlfn.IFNA(VLOOKUP(F3988&amp;"-"&amp;AA3988,Ref_Kontak!$A:$E,4,FALSE),Ref_Kontak!$H$2))</f>
        <v>628999007703</v>
      </c>
      <c r="AA3988" t="str">
        <f t="shared" si="620"/>
        <v/>
      </c>
      <c r="AB3988" t="str">
        <f t="shared" si="621"/>
        <v/>
      </c>
      <c r="AC3988" t="str">
        <f t="shared" si="622"/>
        <v>628999007703</v>
      </c>
      <c r="AD3988" t="str">
        <f t="shared" si="623"/>
        <v>Halo+,+Visual+AI+5S+mendeteksi+Violation%3A+METALDET1-LINE+14</v>
      </c>
      <c r="AE3988" t="str">
        <f t="shared" si="624"/>
        <v>https://web.whatsapp.com/send/?phone=628999007703&amp;text=Halo+,+Visual+AI+5S+mendeteksi+Violation%3A+METALDET1-LINE+14&amp;type=phone_number&amp;app_absent=0</v>
      </c>
      <c r="AF3988" t="b">
        <f>IF(ISNA(VLOOKUP(D3988&amp;"-"&amp;AB3988, Ref_Kontak!$A:$E, 4, FALSE)), FALSE, TRUE)</f>
        <v>0</v>
      </c>
      <c r="AG3988" t="str">
        <f>_xlfn.IFNA(VLOOKUP(Z3988,Ref_Kontak!H:H,1,FALSE),"FALSE")</f>
        <v>628999007703</v>
      </c>
      <c r="AH3988" t="str">
        <f t="shared" si="625"/>
        <v>METALDET1-LINE 14</v>
      </c>
      <c r="AI3988">
        <f>IF(I3988="violation",COUNTIF($AH$1:AH3988,AH3988),0)</f>
        <v>404</v>
      </c>
      <c r="AJ3988" t="str">
        <f t="shared" si="626"/>
        <v>violation-METALDET1</v>
      </c>
      <c r="AK3988">
        <f>IF(I3988="violation",COUNTIF($AJ$1:AJ3988,AJ3988),FALSE)</f>
        <v>3360</v>
      </c>
      <c r="AL3988">
        <f t="shared" si="627"/>
        <v>0</v>
      </c>
      <c r="AM3988">
        <f t="shared" si="628"/>
        <v>3</v>
      </c>
      <c r="AN3988" t="str">
        <f t="shared" si="629"/>
        <v>ALERT! 3 Violation founded @METALDET1</v>
      </c>
    </row>
    <row r="3989" spans="1:40">
      <c r="A3989" t="s">
        <v>120</v>
      </c>
      <c r="B3989" t="s">
        <v>121</v>
      </c>
      <c r="C3989" t="s">
        <v>1916</v>
      </c>
      <c r="D3989" t="s">
        <v>589</v>
      </c>
      <c r="E3989">
        <v>1</v>
      </c>
      <c r="G3989" t="s">
        <v>130</v>
      </c>
      <c r="I3989" t="s">
        <v>125</v>
      </c>
      <c r="Z3989" t="str">
        <f>IFERROR(MID(AA3989,FIND("-",H3989,1)+1,20),_xlfn.IFNA(VLOOKUP(F3989&amp;"-"&amp;AA3989,Ref_Kontak!$A:$E,4,FALSE),Ref_Kontak!$H$2))</f>
        <v>628999007703</v>
      </c>
      <c r="AA3989" t="str">
        <f t="shared" si="620"/>
        <v/>
      </c>
      <c r="AB3989" t="str">
        <f t="shared" si="621"/>
        <v/>
      </c>
      <c r="AC3989" t="str">
        <f t="shared" si="622"/>
        <v>628999007703</v>
      </c>
      <c r="AD3989" t="str">
        <f t="shared" si="623"/>
        <v>Halo+,+Visual+AI+5S+mendeteksi+Violation%3A+METALDET1-LINE+13</v>
      </c>
      <c r="AE3989" t="str">
        <f t="shared" si="624"/>
        <v>https://web.whatsapp.com/send/?phone=628999007703&amp;text=Halo+,+Visual+AI+5S+mendeteksi+Violation%3A+METALDET1-LINE+13&amp;type=phone_number&amp;app_absent=0</v>
      </c>
      <c r="AF3989" t="b">
        <f>IF(ISNA(VLOOKUP(D3989&amp;"-"&amp;AB3989, Ref_Kontak!$A:$E, 4, FALSE)), FALSE, TRUE)</f>
        <v>0</v>
      </c>
      <c r="AG3989" t="str">
        <f>_xlfn.IFNA(VLOOKUP(Z3989,Ref_Kontak!H:H,1,FALSE),"FALSE")</f>
        <v>628999007703</v>
      </c>
      <c r="AH3989" t="str">
        <f t="shared" si="625"/>
        <v>METALDET1-LINE 13</v>
      </c>
      <c r="AI3989">
        <f>IF(I3989="violation",COUNTIF($AH$1:AH3989,AH3989),0)</f>
        <v>1397</v>
      </c>
      <c r="AJ3989" t="str">
        <f t="shared" si="626"/>
        <v>violation-METALDET1</v>
      </c>
      <c r="AK3989">
        <f>IF(I3989="violation",COUNTIF($AJ$1:AJ3989,AJ3989),FALSE)</f>
        <v>3361</v>
      </c>
      <c r="AL3989">
        <f t="shared" si="627"/>
        <v>0</v>
      </c>
      <c r="AM3989">
        <f t="shared" si="628"/>
        <v>3</v>
      </c>
      <c r="AN3989" t="str">
        <f t="shared" si="629"/>
        <v>ALERT! 3 Violation founded @METALDET1</v>
      </c>
    </row>
    <row r="3990" spans="1:40">
      <c r="A3990" t="s">
        <v>120</v>
      </c>
      <c r="B3990" t="s">
        <v>121</v>
      </c>
      <c r="C3990" t="s">
        <v>1917</v>
      </c>
      <c r="D3990" t="s">
        <v>41</v>
      </c>
      <c r="E3990">
        <v>1</v>
      </c>
      <c r="F3990" t="s">
        <v>1859</v>
      </c>
      <c r="G3990" t="s">
        <v>124</v>
      </c>
      <c r="H3990" t="s">
        <v>1860</v>
      </c>
      <c r="I3990" t="s">
        <v>125</v>
      </c>
      <c r="J3990" t="s">
        <v>1861</v>
      </c>
      <c r="Z3990" t="str">
        <f>IFERROR(MID(AA3990,FIND("-",H3990,1)+1,20),_xlfn.IFNA(VLOOKUP(F3990&amp;"-"&amp;AA3990,Ref_Kontak!$A:$E,4,FALSE),Ref_Kontak!$H$2))</f>
        <v>6285157766849</v>
      </c>
      <c r="AA3990" t="str">
        <f t="shared" si="620"/>
        <v>Rexy-6285157766849</v>
      </c>
      <c r="AB3990" t="str">
        <f t="shared" si="621"/>
        <v>Rexy</v>
      </c>
      <c r="AC3990" t="str">
        <f t="shared" si="622"/>
        <v>6285157766849</v>
      </c>
      <c r="AD3990" t="str">
        <f t="shared" si="623"/>
        <v>Halo+Rexy,+Visual+AI+5S+mendeteksi+Violation%3A+GUDANGEXP1-LINE+2</v>
      </c>
      <c r="AE3990" t="str">
        <f t="shared" si="624"/>
        <v>https://web.whatsapp.com/send/?phone=6285157766849&amp;text=Halo+Rexy,+Visual+AI+5S+mendeteksi+Violation%3A+GUDANGEXP1-LINE+2&amp;type=phone_number&amp;app_absent=0</v>
      </c>
      <c r="AF3990" t="b">
        <f>IF(ISNA(VLOOKUP(D3990&amp;"-"&amp;AB3990, Ref_Kontak!$A:$E, 4, FALSE)), FALSE, TRUE)</f>
        <v>1</v>
      </c>
      <c r="AG3990" t="str">
        <f>_xlfn.IFNA(VLOOKUP(Z3990,Ref_Kontak!H:H,1,FALSE),"FALSE")</f>
        <v>FALSE</v>
      </c>
      <c r="AH3990" t="str">
        <f t="shared" si="625"/>
        <v>GUDANGEXP1-LINE 2</v>
      </c>
      <c r="AI3990">
        <f>IF(I3990="violation",COUNTIF($AH$1:AH3990,AH3990),0)</f>
        <v>53</v>
      </c>
      <c r="AJ3990" t="str">
        <f t="shared" si="626"/>
        <v>violation-GUDANGEXP1</v>
      </c>
      <c r="AK3990">
        <f>IF(I3990="violation",COUNTIF($AJ$1:AJ3990,AJ3990),FALSE)</f>
        <v>627</v>
      </c>
      <c r="AL3990">
        <f t="shared" si="627"/>
        <v>0</v>
      </c>
      <c r="AM3990">
        <f t="shared" si="628"/>
        <v>8</v>
      </c>
      <c r="AN3990" t="str">
        <f t="shared" si="629"/>
        <v>ALERT! 8 Violation founded @GUDANGEXP1</v>
      </c>
    </row>
    <row r="3991" spans="1:40">
      <c r="A3991" t="s">
        <v>120</v>
      </c>
      <c r="B3991" t="s">
        <v>121</v>
      </c>
      <c r="C3991" t="s">
        <v>1917</v>
      </c>
      <c r="D3991" t="s">
        <v>1232</v>
      </c>
      <c r="E3991">
        <v>1</v>
      </c>
      <c r="G3991" t="s">
        <v>124</v>
      </c>
      <c r="I3991" t="s">
        <v>125</v>
      </c>
      <c r="Z3991" t="str">
        <f>IFERROR(MID(AA3991,FIND("-",H3991,1)+1,20),_xlfn.IFNA(VLOOKUP(F3991&amp;"-"&amp;AA3991,Ref_Kontak!$A:$E,4,FALSE),Ref_Kontak!$H$2))</f>
        <v>628999007703</v>
      </c>
      <c r="AA3991" t="str">
        <f t="shared" si="620"/>
        <v/>
      </c>
      <c r="AB3991" t="str">
        <f t="shared" si="621"/>
        <v/>
      </c>
      <c r="AC3991" t="str">
        <f t="shared" si="622"/>
        <v>628999007703</v>
      </c>
      <c r="AD3991" t="str">
        <f t="shared" si="623"/>
        <v>Halo+,+Visual+AI+5S+mendeteksi+Violation%3A+GUDANGEXP1-LINE+9</v>
      </c>
      <c r="AE3991" t="str">
        <f t="shared" si="624"/>
        <v>https://web.whatsapp.com/send/?phone=628999007703&amp;text=Halo+,+Visual+AI+5S+mendeteksi+Violation%3A+GUDANGEXP1-LINE+9&amp;type=phone_number&amp;app_absent=0</v>
      </c>
      <c r="AF3991" t="b">
        <f>IF(ISNA(VLOOKUP(D3991&amp;"-"&amp;AB3991, Ref_Kontak!$A:$E, 4, FALSE)), FALSE, TRUE)</f>
        <v>0</v>
      </c>
      <c r="AG3991" t="str">
        <f>_xlfn.IFNA(VLOOKUP(Z3991,Ref_Kontak!H:H,1,FALSE),"FALSE")</f>
        <v>628999007703</v>
      </c>
      <c r="AH3991" t="str">
        <f t="shared" si="625"/>
        <v>GUDANGEXP1-LINE 9</v>
      </c>
      <c r="AI3991">
        <f>IF(I3991="violation",COUNTIF($AH$1:AH3991,AH3991),0)</f>
        <v>186</v>
      </c>
      <c r="AJ3991" t="str">
        <f t="shared" si="626"/>
        <v>violation-GUDANGEXP1</v>
      </c>
      <c r="AK3991">
        <f>IF(I3991="violation",COUNTIF($AJ$1:AJ3991,AJ3991),FALSE)</f>
        <v>628</v>
      </c>
      <c r="AL3991">
        <f t="shared" si="627"/>
        <v>0</v>
      </c>
      <c r="AM3991">
        <f t="shared" si="628"/>
        <v>8</v>
      </c>
      <c r="AN3991" t="str">
        <f t="shared" si="629"/>
        <v>ALERT! 8 Violation founded @GUDANGEXP1</v>
      </c>
    </row>
    <row r="3992" spans="1:40">
      <c r="A3992" t="s">
        <v>120</v>
      </c>
      <c r="B3992" t="s">
        <v>121</v>
      </c>
      <c r="C3992" t="s">
        <v>1917</v>
      </c>
      <c r="D3992" t="s">
        <v>48</v>
      </c>
      <c r="E3992">
        <v>1</v>
      </c>
      <c r="F3992" t="s">
        <v>1859</v>
      </c>
      <c r="G3992" t="s">
        <v>124</v>
      </c>
      <c r="H3992" t="s">
        <v>1860</v>
      </c>
      <c r="I3992" t="s">
        <v>125</v>
      </c>
      <c r="J3992" t="s">
        <v>1861</v>
      </c>
      <c r="Z3992" t="str">
        <f>IFERROR(MID(AA3992,FIND("-",H3992,1)+1,20),_xlfn.IFNA(VLOOKUP(F3992&amp;"-"&amp;AA3992,Ref_Kontak!$A:$E,4,FALSE),Ref_Kontak!$H$2))</f>
        <v>6285157766849</v>
      </c>
      <c r="AA3992" t="str">
        <f t="shared" si="620"/>
        <v>Rexy-6285157766849</v>
      </c>
      <c r="AB3992" t="str">
        <f t="shared" si="621"/>
        <v>Rexy</v>
      </c>
      <c r="AC3992" t="str">
        <f t="shared" si="622"/>
        <v>6285157766849</v>
      </c>
      <c r="AD3992" t="str">
        <f t="shared" si="623"/>
        <v>Halo+Rexy,+Visual+AI+5S+mendeteksi+Violation%3A+GUDANGEXP1-LINE+1</v>
      </c>
      <c r="AE3992" t="str">
        <f t="shared" si="624"/>
        <v>https://web.whatsapp.com/send/?phone=6285157766849&amp;text=Halo+Rexy,+Visual+AI+5S+mendeteksi+Violation%3A+GUDANGEXP1-LINE+1&amp;type=phone_number&amp;app_absent=0</v>
      </c>
      <c r="AF3992" t="b">
        <f>IF(ISNA(VLOOKUP(D3992&amp;"-"&amp;AB3992, Ref_Kontak!$A:$E, 4, FALSE)), FALSE, TRUE)</f>
        <v>1</v>
      </c>
      <c r="AG3992" t="str">
        <f>_xlfn.IFNA(VLOOKUP(Z3992,Ref_Kontak!H:H,1,FALSE),"FALSE")</f>
        <v>FALSE</v>
      </c>
      <c r="AH3992" t="str">
        <f t="shared" si="625"/>
        <v>GUDANGEXP1-LINE 1</v>
      </c>
      <c r="AI3992">
        <f>IF(I3992="violation",COUNTIF($AH$1:AH3992,AH3992),0)</f>
        <v>40</v>
      </c>
      <c r="AJ3992" t="str">
        <f t="shared" si="626"/>
        <v>violation-GUDANGEXP1</v>
      </c>
      <c r="AK3992">
        <f>IF(I3992="violation",COUNTIF($AJ$1:AJ3992,AJ3992),FALSE)</f>
        <v>629</v>
      </c>
      <c r="AL3992">
        <f t="shared" si="627"/>
        <v>0</v>
      </c>
      <c r="AM3992">
        <f t="shared" si="628"/>
        <v>8</v>
      </c>
      <c r="AN3992" t="str">
        <f t="shared" si="629"/>
        <v>ALERT! 8 Violation founded @GUDANGEXP1</v>
      </c>
    </row>
    <row r="3993" spans="1:40">
      <c r="A3993" t="s">
        <v>120</v>
      </c>
      <c r="B3993" t="s">
        <v>121</v>
      </c>
      <c r="C3993" t="s">
        <v>1917</v>
      </c>
      <c r="D3993" t="s">
        <v>589</v>
      </c>
      <c r="E3993">
        <v>1</v>
      </c>
      <c r="G3993" t="s">
        <v>130</v>
      </c>
      <c r="I3993" t="s">
        <v>125</v>
      </c>
      <c r="Z3993" t="str">
        <f>IFERROR(MID(AA3993,FIND("-",H3993,1)+1,20),_xlfn.IFNA(VLOOKUP(F3993&amp;"-"&amp;AA3993,Ref_Kontak!$A:$E,4,FALSE),Ref_Kontak!$H$2))</f>
        <v>628999007703</v>
      </c>
      <c r="AA3993" t="str">
        <f t="shared" si="620"/>
        <v/>
      </c>
      <c r="AB3993" t="str">
        <f t="shared" si="621"/>
        <v/>
      </c>
      <c r="AC3993" t="str">
        <f t="shared" si="622"/>
        <v>628999007703</v>
      </c>
      <c r="AD3993" t="str">
        <f t="shared" si="623"/>
        <v>Halo+,+Visual+AI+5S+mendeteksi+Violation%3A+METALDET1-LINE+13</v>
      </c>
      <c r="AE3993" t="str">
        <f t="shared" si="624"/>
        <v>https://web.whatsapp.com/send/?phone=628999007703&amp;text=Halo+,+Visual+AI+5S+mendeteksi+Violation%3A+METALDET1-LINE+13&amp;type=phone_number&amp;app_absent=0</v>
      </c>
      <c r="AF3993" t="b">
        <f>IF(ISNA(VLOOKUP(D3993&amp;"-"&amp;AB3993, Ref_Kontak!$A:$E, 4, FALSE)), FALSE, TRUE)</f>
        <v>0</v>
      </c>
      <c r="AG3993" t="str">
        <f>_xlfn.IFNA(VLOOKUP(Z3993,Ref_Kontak!H:H,1,FALSE),"FALSE")</f>
        <v>628999007703</v>
      </c>
      <c r="AH3993" t="str">
        <f t="shared" si="625"/>
        <v>METALDET1-LINE 13</v>
      </c>
      <c r="AI3993">
        <f>IF(I3993="violation",COUNTIF($AH$1:AH3993,AH3993),0)</f>
        <v>1398</v>
      </c>
      <c r="AJ3993" t="str">
        <f t="shared" si="626"/>
        <v>violation-METALDET1</v>
      </c>
      <c r="AK3993">
        <f>IF(I3993="violation",COUNTIF($AJ$1:AJ3993,AJ3993),FALSE)</f>
        <v>3362</v>
      </c>
      <c r="AL3993">
        <f t="shared" si="627"/>
        <v>0</v>
      </c>
      <c r="AM3993">
        <f t="shared" si="628"/>
        <v>3</v>
      </c>
      <c r="AN3993" t="str">
        <f t="shared" si="629"/>
        <v>ALERT! 3 Violation founded @METALDET1</v>
      </c>
    </row>
    <row r="3994" spans="1:40">
      <c r="A3994" t="s">
        <v>120</v>
      </c>
      <c r="B3994" t="s">
        <v>121</v>
      </c>
      <c r="C3994" t="s">
        <v>1917</v>
      </c>
      <c r="D3994" t="s">
        <v>129</v>
      </c>
      <c r="E3994">
        <v>1</v>
      </c>
      <c r="G3994" t="s">
        <v>130</v>
      </c>
      <c r="I3994" t="s">
        <v>125</v>
      </c>
      <c r="Z3994" t="str">
        <f>IFERROR(MID(AA3994,FIND("-",H3994,1)+1,20),_xlfn.IFNA(VLOOKUP(F3994&amp;"-"&amp;AA3994,Ref_Kontak!$A:$E,4,FALSE),Ref_Kontak!$H$2))</f>
        <v>628999007703</v>
      </c>
      <c r="AA3994" t="str">
        <f t="shared" si="620"/>
        <v/>
      </c>
      <c r="AB3994" t="str">
        <f t="shared" si="621"/>
        <v/>
      </c>
      <c r="AC3994" t="str">
        <f t="shared" si="622"/>
        <v>628999007703</v>
      </c>
      <c r="AD3994" t="str">
        <f t="shared" si="623"/>
        <v>Halo+,+Visual+AI+5S+mendeteksi+Violation%3A+METALDET1-LINE+8</v>
      </c>
      <c r="AE3994" t="str">
        <f t="shared" si="624"/>
        <v>https://web.whatsapp.com/send/?phone=628999007703&amp;text=Halo+,+Visual+AI+5S+mendeteksi+Violation%3A+METALDET1-LINE+8&amp;type=phone_number&amp;app_absent=0</v>
      </c>
      <c r="AF3994" t="b">
        <f>IF(ISNA(VLOOKUP(D3994&amp;"-"&amp;AB3994, Ref_Kontak!$A:$E, 4, FALSE)), FALSE, TRUE)</f>
        <v>0</v>
      </c>
      <c r="AG3994" t="str">
        <f>_xlfn.IFNA(VLOOKUP(Z3994,Ref_Kontak!H:H,1,FALSE),"FALSE")</f>
        <v>628999007703</v>
      </c>
      <c r="AH3994" t="str">
        <f t="shared" si="625"/>
        <v>METALDET1-LINE 8</v>
      </c>
      <c r="AI3994">
        <f>IF(I3994="violation",COUNTIF($AH$1:AH3994,AH3994),0)</f>
        <v>1562</v>
      </c>
      <c r="AJ3994" t="str">
        <f t="shared" si="626"/>
        <v>violation-METALDET1</v>
      </c>
      <c r="AK3994">
        <f>IF(I3994="violation",COUNTIF($AJ$1:AJ3994,AJ3994),FALSE)</f>
        <v>3363</v>
      </c>
      <c r="AL3994">
        <f t="shared" si="627"/>
        <v>0</v>
      </c>
      <c r="AM3994">
        <f t="shared" si="628"/>
        <v>3</v>
      </c>
      <c r="AN3994" t="str">
        <f t="shared" si="629"/>
        <v>ALERT! 3 Violation founded @METALDET1</v>
      </c>
    </row>
    <row r="3995" spans="1:40">
      <c r="A3995" t="s">
        <v>120</v>
      </c>
      <c r="B3995" t="s">
        <v>121</v>
      </c>
      <c r="C3995" t="s">
        <v>1917</v>
      </c>
      <c r="D3995" t="s">
        <v>52</v>
      </c>
      <c r="E3995">
        <v>1</v>
      </c>
      <c r="G3995" t="s">
        <v>130</v>
      </c>
      <c r="I3995" t="s">
        <v>125</v>
      </c>
      <c r="Z3995" t="str">
        <f>IFERROR(MID(AA3995,FIND("-",H3995,1)+1,20),_xlfn.IFNA(VLOOKUP(F3995&amp;"-"&amp;AA3995,Ref_Kontak!$A:$E,4,FALSE),Ref_Kontak!$H$2))</f>
        <v>628999007703</v>
      </c>
      <c r="AA3995" t="str">
        <f t="shared" si="620"/>
        <v/>
      </c>
      <c r="AB3995" t="str">
        <f t="shared" si="621"/>
        <v/>
      </c>
      <c r="AC3995" t="str">
        <f t="shared" si="622"/>
        <v>628999007703</v>
      </c>
      <c r="AD3995" t="str">
        <f t="shared" si="623"/>
        <v>Halo+,+Visual+AI+5S+mendeteksi+Violation%3A+METALDET1-LINE+14</v>
      </c>
      <c r="AE3995" t="str">
        <f t="shared" si="624"/>
        <v>https://web.whatsapp.com/send/?phone=628999007703&amp;text=Halo+,+Visual+AI+5S+mendeteksi+Violation%3A+METALDET1-LINE+14&amp;type=phone_number&amp;app_absent=0</v>
      </c>
      <c r="AF3995" t="b">
        <f>IF(ISNA(VLOOKUP(D3995&amp;"-"&amp;AB3995, Ref_Kontak!$A:$E, 4, FALSE)), FALSE, TRUE)</f>
        <v>0</v>
      </c>
      <c r="AG3995" t="str">
        <f>_xlfn.IFNA(VLOOKUP(Z3995,Ref_Kontak!H:H,1,FALSE),"FALSE")</f>
        <v>628999007703</v>
      </c>
      <c r="AH3995" t="str">
        <f t="shared" si="625"/>
        <v>METALDET1-LINE 14</v>
      </c>
      <c r="AI3995">
        <f>IF(I3995="violation",COUNTIF($AH$1:AH3995,AH3995),0)</f>
        <v>405</v>
      </c>
      <c r="AJ3995" t="str">
        <f t="shared" si="626"/>
        <v>violation-METALDET1</v>
      </c>
      <c r="AK3995">
        <f>IF(I3995="violation",COUNTIF($AJ$1:AJ3995,AJ3995),FALSE)</f>
        <v>3364</v>
      </c>
      <c r="AL3995">
        <f t="shared" si="627"/>
        <v>0</v>
      </c>
      <c r="AM3995">
        <f t="shared" si="628"/>
        <v>3</v>
      </c>
      <c r="AN3995" t="str">
        <f t="shared" si="629"/>
        <v>ALERT! 3 Violation founded @METALDET1</v>
      </c>
    </row>
    <row r="3996" spans="1:40">
      <c r="A3996" t="s">
        <v>120</v>
      </c>
      <c r="B3996" t="s">
        <v>121</v>
      </c>
      <c r="C3996" t="s">
        <v>1918</v>
      </c>
      <c r="D3996" t="s">
        <v>129</v>
      </c>
      <c r="E3996">
        <v>1</v>
      </c>
      <c r="G3996" t="s">
        <v>130</v>
      </c>
      <c r="I3996" t="s">
        <v>125</v>
      </c>
      <c r="Z3996" t="str">
        <f>IFERROR(MID(AA3996,FIND("-",H3996,1)+1,20),_xlfn.IFNA(VLOOKUP(F3996&amp;"-"&amp;AA3996,Ref_Kontak!$A:$E,4,FALSE),Ref_Kontak!$H$2))</f>
        <v>628999007703</v>
      </c>
      <c r="AA3996" t="str">
        <f t="shared" si="620"/>
        <v/>
      </c>
      <c r="AB3996" t="str">
        <f t="shared" si="621"/>
        <v/>
      </c>
      <c r="AC3996" t="str">
        <f t="shared" si="622"/>
        <v>628999007703</v>
      </c>
      <c r="AD3996" t="str">
        <f t="shared" si="623"/>
        <v>Halo+,+Visual+AI+5S+mendeteksi+Violation%3A+METALDET1-LINE+8</v>
      </c>
      <c r="AE3996" t="str">
        <f t="shared" si="624"/>
        <v>https://web.whatsapp.com/send/?phone=628999007703&amp;text=Halo+,+Visual+AI+5S+mendeteksi+Violation%3A+METALDET1-LINE+8&amp;type=phone_number&amp;app_absent=0</v>
      </c>
      <c r="AF3996" t="b">
        <f>IF(ISNA(VLOOKUP(D3996&amp;"-"&amp;AB3996, Ref_Kontak!$A:$E, 4, FALSE)), FALSE, TRUE)</f>
        <v>0</v>
      </c>
      <c r="AG3996" t="str">
        <f>_xlfn.IFNA(VLOOKUP(Z3996,Ref_Kontak!H:H,1,FALSE),"FALSE")</f>
        <v>628999007703</v>
      </c>
      <c r="AH3996" t="str">
        <f t="shared" si="625"/>
        <v>METALDET1-LINE 8</v>
      </c>
      <c r="AI3996">
        <f>IF(I3996="violation",COUNTIF($AH$1:AH3996,AH3996),0)</f>
        <v>1563</v>
      </c>
      <c r="AJ3996" t="str">
        <f t="shared" si="626"/>
        <v>violation-METALDET1</v>
      </c>
      <c r="AK3996">
        <f>IF(I3996="violation",COUNTIF($AJ$1:AJ3996,AJ3996),FALSE)</f>
        <v>3365</v>
      </c>
      <c r="AL3996">
        <f t="shared" si="627"/>
        <v>0</v>
      </c>
      <c r="AM3996">
        <f t="shared" si="628"/>
        <v>3</v>
      </c>
      <c r="AN3996" t="str">
        <f t="shared" si="629"/>
        <v>ALERT! 3 Violation founded @METALDET1</v>
      </c>
    </row>
    <row r="3997" spans="1:40">
      <c r="A3997" t="s">
        <v>120</v>
      </c>
      <c r="B3997" t="s">
        <v>121</v>
      </c>
      <c r="C3997" t="s">
        <v>1918</v>
      </c>
      <c r="D3997" t="s">
        <v>41</v>
      </c>
      <c r="E3997">
        <v>1</v>
      </c>
      <c r="F3997" t="s">
        <v>1859</v>
      </c>
      <c r="G3997" t="s">
        <v>124</v>
      </c>
      <c r="H3997" t="s">
        <v>1860</v>
      </c>
      <c r="I3997" t="s">
        <v>125</v>
      </c>
      <c r="J3997" t="s">
        <v>1861</v>
      </c>
      <c r="Z3997" t="str">
        <f>IFERROR(MID(AA3997,FIND("-",H3997,1)+1,20),_xlfn.IFNA(VLOOKUP(F3997&amp;"-"&amp;AA3997,Ref_Kontak!$A:$E,4,FALSE),Ref_Kontak!$H$2))</f>
        <v>6285157766849</v>
      </c>
      <c r="AA3997" t="str">
        <f t="shared" si="620"/>
        <v>Rexy-6285157766849</v>
      </c>
      <c r="AB3997" t="str">
        <f t="shared" si="621"/>
        <v>Rexy</v>
      </c>
      <c r="AC3997" t="str">
        <f t="shared" si="622"/>
        <v>6285157766849</v>
      </c>
      <c r="AD3997" t="str">
        <f t="shared" si="623"/>
        <v>Halo+Rexy,+Visual+AI+5S+mendeteksi+Violation%3A+GUDANGEXP1-LINE+2</v>
      </c>
      <c r="AE3997" t="str">
        <f t="shared" si="624"/>
        <v>https://web.whatsapp.com/send/?phone=6285157766849&amp;text=Halo+Rexy,+Visual+AI+5S+mendeteksi+Violation%3A+GUDANGEXP1-LINE+2&amp;type=phone_number&amp;app_absent=0</v>
      </c>
      <c r="AF3997" t="b">
        <f>IF(ISNA(VLOOKUP(D3997&amp;"-"&amp;AB3997, Ref_Kontak!$A:$E, 4, FALSE)), FALSE, TRUE)</f>
        <v>1</v>
      </c>
      <c r="AG3997" t="str">
        <f>_xlfn.IFNA(VLOOKUP(Z3997,Ref_Kontak!H:H,1,FALSE),"FALSE")</f>
        <v>FALSE</v>
      </c>
      <c r="AH3997" t="str">
        <f t="shared" si="625"/>
        <v>GUDANGEXP1-LINE 2</v>
      </c>
      <c r="AI3997">
        <f>IF(I3997="violation",COUNTIF($AH$1:AH3997,AH3997),0)</f>
        <v>54</v>
      </c>
      <c r="AJ3997" t="str">
        <f t="shared" si="626"/>
        <v>violation-GUDANGEXP1</v>
      </c>
      <c r="AK3997">
        <f>IF(I3997="violation",COUNTIF($AJ$1:AJ3997,AJ3997),FALSE)</f>
        <v>630</v>
      </c>
      <c r="AL3997">
        <f t="shared" si="627"/>
        <v>0</v>
      </c>
      <c r="AM3997">
        <f t="shared" si="628"/>
        <v>8</v>
      </c>
      <c r="AN3997" t="str">
        <f t="shared" si="629"/>
        <v>ALERT! 8 Violation founded @GUDANGEXP1</v>
      </c>
    </row>
    <row r="3998" spans="1:40">
      <c r="A3998" t="s">
        <v>120</v>
      </c>
      <c r="B3998" t="s">
        <v>121</v>
      </c>
      <c r="C3998" t="s">
        <v>1918</v>
      </c>
      <c r="D3998" t="s">
        <v>1232</v>
      </c>
      <c r="E3998">
        <v>1</v>
      </c>
      <c r="G3998" t="s">
        <v>124</v>
      </c>
      <c r="I3998" t="s">
        <v>125</v>
      </c>
      <c r="Z3998" t="str">
        <f>IFERROR(MID(AA3998,FIND("-",H3998,1)+1,20),_xlfn.IFNA(VLOOKUP(F3998&amp;"-"&amp;AA3998,Ref_Kontak!$A:$E,4,FALSE),Ref_Kontak!$H$2))</f>
        <v>628999007703</v>
      </c>
      <c r="AA3998" t="str">
        <f t="shared" si="620"/>
        <v/>
      </c>
      <c r="AB3998" t="str">
        <f t="shared" si="621"/>
        <v/>
      </c>
      <c r="AC3998" t="str">
        <f t="shared" si="622"/>
        <v>628999007703</v>
      </c>
      <c r="AD3998" t="str">
        <f t="shared" si="623"/>
        <v>Halo+,+Visual+AI+5S+mendeteksi+Violation%3A+GUDANGEXP1-LINE+9</v>
      </c>
      <c r="AE3998" t="str">
        <f t="shared" si="624"/>
        <v>https://web.whatsapp.com/send/?phone=628999007703&amp;text=Halo+,+Visual+AI+5S+mendeteksi+Violation%3A+GUDANGEXP1-LINE+9&amp;type=phone_number&amp;app_absent=0</v>
      </c>
      <c r="AF3998" t="b">
        <f>IF(ISNA(VLOOKUP(D3998&amp;"-"&amp;AB3998, Ref_Kontak!$A:$E, 4, FALSE)), FALSE, TRUE)</f>
        <v>0</v>
      </c>
      <c r="AG3998" t="str">
        <f>_xlfn.IFNA(VLOOKUP(Z3998,Ref_Kontak!H:H,1,FALSE),"FALSE")</f>
        <v>628999007703</v>
      </c>
      <c r="AH3998" t="str">
        <f t="shared" si="625"/>
        <v>GUDANGEXP1-LINE 9</v>
      </c>
      <c r="AI3998">
        <f>IF(I3998="violation",COUNTIF($AH$1:AH3998,AH3998),0)</f>
        <v>187</v>
      </c>
      <c r="AJ3998" t="str">
        <f t="shared" si="626"/>
        <v>violation-GUDANGEXP1</v>
      </c>
      <c r="AK3998">
        <f>IF(I3998="violation",COUNTIF($AJ$1:AJ3998,AJ3998),FALSE)</f>
        <v>631</v>
      </c>
      <c r="AL3998">
        <f t="shared" si="627"/>
        <v>0</v>
      </c>
      <c r="AM3998">
        <f t="shared" si="628"/>
        <v>8</v>
      </c>
      <c r="AN3998" t="str">
        <f t="shared" si="629"/>
        <v>ALERT! 8 Violation founded @GUDANGEXP1</v>
      </c>
    </row>
    <row r="3999" spans="1:40">
      <c r="A3999" t="s">
        <v>120</v>
      </c>
      <c r="B3999" t="s">
        <v>121</v>
      </c>
      <c r="C3999" t="s">
        <v>1918</v>
      </c>
      <c r="D3999" t="s">
        <v>48</v>
      </c>
      <c r="E3999">
        <v>1</v>
      </c>
      <c r="F3999" t="s">
        <v>1859</v>
      </c>
      <c r="G3999" t="s">
        <v>124</v>
      </c>
      <c r="H3999" t="s">
        <v>1860</v>
      </c>
      <c r="I3999" t="s">
        <v>125</v>
      </c>
      <c r="J3999" t="s">
        <v>1861</v>
      </c>
      <c r="Z3999" t="str">
        <f>IFERROR(MID(AA3999,FIND("-",H3999,1)+1,20),_xlfn.IFNA(VLOOKUP(F3999&amp;"-"&amp;AA3999,Ref_Kontak!$A:$E,4,FALSE),Ref_Kontak!$H$2))</f>
        <v>6285157766849</v>
      </c>
      <c r="AA3999" t="str">
        <f t="shared" si="620"/>
        <v>Rexy-6285157766849</v>
      </c>
      <c r="AB3999" t="str">
        <f t="shared" si="621"/>
        <v>Rexy</v>
      </c>
      <c r="AC3999" t="str">
        <f t="shared" si="622"/>
        <v>6285157766849</v>
      </c>
      <c r="AD3999" t="str">
        <f t="shared" si="623"/>
        <v>Halo+Rexy,+Visual+AI+5S+mendeteksi+Violation%3A+GUDANGEXP1-LINE+1</v>
      </c>
      <c r="AE3999" t="str">
        <f t="shared" si="624"/>
        <v>https://web.whatsapp.com/send/?phone=6285157766849&amp;text=Halo+Rexy,+Visual+AI+5S+mendeteksi+Violation%3A+GUDANGEXP1-LINE+1&amp;type=phone_number&amp;app_absent=0</v>
      </c>
      <c r="AF3999" t="b">
        <f>IF(ISNA(VLOOKUP(D3999&amp;"-"&amp;AB3999, Ref_Kontak!$A:$E, 4, FALSE)), FALSE, TRUE)</f>
        <v>1</v>
      </c>
      <c r="AG3999" t="str">
        <f>_xlfn.IFNA(VLOOKUP(Z3999,Ref_Kontak!H:H,1,FALSE),"FALSE")</f>
        <v>FALSE</v>
      </c>
      <c r="AH3999" t="str">
        <f t="shared" si="625"/>
        <v>GUDANGEXP1-LINE 1</v>
      </c>
      <c r="AI3999">
        <f>IF(I3999="violation",COUNTIF($AH$1:AH3999,AH3999),0)</f>
        <v>41</v>
      </c>
      <c r="AJ3999" t="str">
        <f t="shared" si="626"/>
        <v>violation-GUDANGEXP1</v>
      </c>
      <c r="AK3999">
        <f>IF(I3999="violation",COUNTIF($AJ$1:AJ3999,AJ3999),FALSE)</f>
        <v>632</v>
      </c>
      <c r="AL3999">
        <f t="shared" si="627"/>
        <v>0</v>
      </c>
      <c r="AM3999">
        <f t="shared" si="628"/>
        <v>8</v>
      </c>
      <c r="AN3999" t="str">
        <f t="shared" si="629"/>
        <v>ALERT! 8 Violation founded @GUDANGEXP1</v>
      </c>
    </row>
    <row r="4000" spans="1:40">
      <c r="A4000" t="s">
        <v>120</v>
      </c>
      <c r="B4000" t="s">
        <v>121</v>
      </c>
      <c r="C4000" t="s">
        <v>1918</v>
      </c>
      <c r="D4000" t="s">
        <v>52</v>
      </c>
      <c r="E4000">
        <v>1</v>
      </c>
      <c r="G4000" t="s">
        <v>130</v>
      </c>
      <c r="I4000" t="s">
        <v>125</v>
      </c>
      <c r="Z4000" t="str">
        <f>IFERROR(MID(AA4000,FIND("-",H4000,1)+1,20),_xlfn.IFNA(VLOOKUP(F4000&amp;"-"&amp;AA4000,Ref_Kontak!$A:$E,4,FALSE),Ref_Kontak!$H$2))</f>
        <v>628999007703</v>
      </c>
      <c r="AA4000" t="str">
        <f t="shared" si="620"/>
        <v/>
      </c>
      <c r="AB4000" t="str">
        <f t="shared" si="621"/>
        <v/>
      </c>
      <c r="AC4000" t="str">
        <f t="shared" si="622"/>
        <v>628999007703</v>
      </c>
      <c r="AD4000" t="str">
        <f t="shared" si="623"/>
        <v>Halo+,+Visual+AI+5S+mendeteksi+Violation%3A+METALDET1-LINE+14</v>
      </c>
      <c r="AE4000" t="str">
        <f t="shared" si="624"/>
        <v>https://web.whatsapp.com/send/?phone=628999007703&amp;text=Halo+,+Visual+AI+5S+mendeteksi+Violation%3A+METALDET1-LINE+14&amp;type=phone_number&amp;app_absent=0</v>
      </c>
      <c r="AF4000" t="b">
        <f>IF(ISNA(VLOOKUP(D4000&amp;"-"&amp;AB4000, Ref_Kontak!$A:$E, 4, FALSE)), FALSE, TRUE)</f>
        <v>0</v>
      </c>
      <c r="AG4000" t="str">
        <f>_xlfn.IFNA(VLOOKUP(Z4000,Ref_Kontak!H:H,1,FALSE),"FALSE")</f>
        <v>628999007703</v>
      </c>
      <c r="AH4000" t="str">
        <f t="shared" si="625"/>
        <v>METALDET1-LINE 14</v>
      </c>
      <c r="AI4000">
        <f>IF(I4000="violation",COUNTIF($AH$1:AH4000,AH4000),0)</f>
        <v>406</v>
      </c>
      <c r="AJ4000" t="str">
        <f t="shared" si="626"/>
        <v>violation-METALDET1</v>
      </c>
      <c r="AK4000">
        <f>IF(I4000="violation",COUNTIF($AJ$1:AJ4000,AJ4000),FALSE)</f>
        <v>3366</v>
      </c>
      <c r="AL4000">
        <f t="shared" si="627"/>
        <v>0</v>
      </c>
      <c r="AM4000">
        <f t="shared" si="628"/>
        <v>3</v>
      </c>
      <c r="AN4000" t="str">
        <f t="shared" si="629"/>
        <v>ALERT! 3 Violation founded @METALDET1</v>
      </c>
    </row>
    <row r="4001" spans="1:40">
      <c r="A4001" t="s">
        <v>120</v>
      </c>
      <c r="B4001" t="s">
        <v>121</v>
      </c>
      <c r="C4001" t="s">
        <v>1918</v>
      </c>
      <c r="D4001" t="s">
        <v>589</v>
      </c>
      <c r="E4001">
        <v>1</v>
      </c>
      <c r="G4001" t="s">
        <v>130</v>
      </c>
      <c r="I4001" t="s">
        <v>125</v>
      </c>
      <c r="Z4001" t="str">
        <f>IFERROR(MID(AA4001,FIND("-",H4001,1)+1,20),_xlfn.IFNA(VLOOKUP(F4001&amp;"-"&amp;AA4001,Ref_Kontak!$A:$E,4,FALSE),Ref_Kontak!$H$2))</f>
        <v>628999007703</v>
      </c>
      <c r="AA4001" t="str">
        <f t="shared" si="620"/>
        <v/>
      </c>
      <c r="AB4001" t="str">
        <f t="shared" si="621"/>
        <v/>
      </c>
      <c r="AC4001" t="str">
        <f t="shared" si="622"/>
        <v>628999007703</v>
      </c>
      <c r="AD4001" t="str">
        <f t="shared" si="623"/>
        <v>Halo+,+Visual+AI+5S+mendeteksi+Violation%3A+METALDET1-LINE+13</v>
      </c>
      <c r="AE4001" t="str">
        <f t="shared" si="624"/>
        <v>https://web.whatsapp.com/send/?phone=628999007703&amp;text=Halo+,+Visual+AI+5S+mendeteksi+Violation%3A+METALDET1-LINE+13&amp;type=phone_number&amp;app_absent=0</v>
      </c>
      <c r="AF4001" t="b">
        <f>IF(ISNA(VLOOKUP(D4001&amp;"-"&amp;AB4001, Ref_Kontak!$A:$E, 4, FALSE)), FALSE, TRUE)</f>
        <v>0</v>
      </c>
      <c r="AG4001" t="str">
        <f>_xlfn.IFNA(VLOOKUP(Z4001,Ref_Kontak!H:H,1,FALSE),"FALSE")</f>
        <v>628999007703</v>
      </c>
      <c r="AH4001" t="str">
        <f t="shared" si="625"/>
        <v>METALDET1-LINE 13</v>
      </c>
      <c r="AI4001">
        <f>IF(I4001="violation",COUNTIF($AH$1:AH4001,AH4001),0)</f>
        <v>1399</v>
      </c>
      <c r="AJ4001" t="str">
        <f t="shared" si="626"/>
        <v>violation-METALDET1</v>
      </c>
      <c r="AK4001">
        <f>IF(I4001="violation",COUNTIF($AJ$1:AJ4001,AJ4001),FALSE)</f>
        <v>3367</v>
      </c>
      <c r="AL4001">
        <f t="shared" si="627"/>
        <v>0</v>
      </c>
      <c r="AM4001">
        <f t="shared" si="628"/>
        <v>3</v>
      </c>
      <c r="AN4001" t="str">
        <f t="shared" si="629"/>
        <v>ALERT! 3 Violation founded @METALDET1</v>
      </c>
    </row>
    <row r="4002" spans="1:40">
      <c r="A4002" t="s">
        <v>120</v>
      </c>
      <c r="B4002" t="s">
        <v>121</v>
      </c>
      <c r="C4002" t="s">
        <v>1919</v>
      </c>
      <c r="D4002" t="s">
        <v>129</v>
      </c>
      <c r="E4002">
        <v>1</v>
      </c>
      <c r="G4002" t="s">
        <v>130</v>
      </c>
      <c r="I4002" t="s">
        <v>125</v>
      </c>
      <c r="Z4002" t="str">
        <f>IFERROR(MID(AA4002,FIND("-",H4002,1)+1,20),_xlfn.IFNA(VLOOKUP(F4002&amp;"-"&amp;AA4002,Ref_Kontak!$A:$E,4,FALSE),Ref_Kontak!$H$2))</f>
        <v>628999007703</v>
      </c>
      <c r="AA4002" t="str">
        <f t="shared" si="620"/>
        <v/>
      </c>
      <c r="AB4002" t="str">
        <f t="shared" si="621"/>
        <v/>
      </c>
      <c r="AC4002" t="str">
        <f t="shared" si="622"/>
        <v>628999007703</v>
      </c>
      <c r="AD4002" t="str">
        <f t="shared" si="623"/>
        <v>Halo+,+Visual+AI+5S+mendeteksi+Violation%3A+METALDET1-LINE+8</v>
      </c>
      <c r="AE4002" t="str">
        <f t="shared" si="624"/>
        <v>https://web.whatsapp.com/send/?phone=628999007703&amp;text=Halo+,+Visual+AI+5S+mendeteksi+Violation%3A+METALDET1-LINE+8&amp;type=phone_number&amp;app_absent=0</v>
      </c>
      <c r="AF4002" t="b">
        <f>IF(ISNA(VLOOKUP(D4002&amp;"-"&amp;AB4002, Ref_Kontak!$A:$E, 4, FALSE)), FALSE, TRUE)</f>
        <v>0</v>
      </c>
      <c r="AG4002" t="str">
        <f>_xlfn.IFNA(VLOOKUP(Z4002,Ref_Kontak!H:H,1,FALSE),"FALSE")</f>
        <v>628999007703</v>
      </c>
      <c r="AH4002" t="str">
        <f t="shared" si="625"/>
        <v>METALDET1-LINE 8</v>
      </c>
      <c r="AI4002">
        <f>IF(I4002="violation",COUNTIF($AH$1:AH4002,AH4002),0)</f>
        <v>1564</v>
      </c>
      <c r="AJ4002" t="str">
        <f t="shared" si="626"/>
        <v>violation-METALDET1</v>
      </c>
      <c r="AK4002">
        <f>IF(I4002="violation",COUNTIF($AJ$1:AJ4002,AJ4002),FALSE)</f>
        <v>3368</v>
      </c>
      <c r="AL4002">
        <f t="shared" si="627"/>
        <v>0</v>
      </c>
      <c r="AM4002">
        <f t="shared" si="628"/>
        <v>3</v>
      </c>
      <c r="AN4002" t="str">
        <f t="shared" si="629"/>
        <v>ALERT! 3 Violation founded @METALDET1</v>
      </c>
    </row>
    <row r="4003" spans="1:40">
      <c r="A4003" t="s">
        <v>120</v>
      </c>
      <c r="B4003" t="s">
        <v>121</v>
      </c>
      <c r="C4003" t="s">
        <v>1919</v>
      </c>
      <c r="D4003" t="s">
        <v>41</v>
      </c>
      <c r="E4003">
        <v>1</v>
      </c>
      <c r="F4003" t="s">
        <v>1859</v>
      </c>
      <c r="G4003" t="s">
        <v>124</v>
      </c>
      <c r="H4003" t="s">
        <v>1860</v>
      </c>
      <c r="I4003" t="s">
        <v>125</v>
      </c>
      <c r="J4003" t="s">
        <v>1861</v>
      </c>
      <c r="Z4003" t="str">
        <f>IFERROR(MID(AA4003,FIND("-",H4003,1)+1,20),_xlfn.IFNA(VLOOKUP(F4003&amp;"-"&amp;AA4003,Ref_Kontak!$A:$E,4,FALSE),Ref_Kontak!$H$2))</f>
        <v>6285157766849</v>
      </c>
      <c r="AA4003" t="str">
        <f t="shared" si="620"/>
        <v>Rexy-6285157766849</v>
      </c>
      <c r="AB4003" t="str">
        <f t="shared" si="621"/>
        <v>Rexy</v>
      </c>
      <c r="AC4003" t="str">
        <f t="shared" si="622"/>
        <v>6285157766849</v>
      </c>
      <c r="AD4003" t="str">
        <f t="shared" si="623"/>
        <v>Halo+Rexy,+Visual+AI+5S+mendeteksi+Violation%3A+GUDANGEXP1-LINE+2</v>
      </c>
      <c r="AE4003" t="str">
        <f t="shared" si="624"/>
        <v>https://web.whatsapp.com/send/?phone=6285157766849&amp;text=Halo+Rexy,+Visual+AI+5S+mendeteksi+Violation%3A+GUDANGEXP1-LINE+2&amp;type=phone_number&amp;app_absent=0</v>
      </c>
      <c r="AF4003" t="b">
        <f>IF(ISNA(VLOOKUP(D4003&amp;"-"&amp;AB4003, Ref_Kontak!$A:$E, 4, FALSE)), FALSE, TRUE)</f>
        <v>1</v>
      </c>
      <c r="AG4003" t="str">
        <f>_xlfn.IFNA(VLOOKUP(Z4003,Ref_Kontak!H:H,1,FALSE),"FALSE")</f>
        <v>FALSE</v>
      </c>
      <c r="AH4003" t="str">
        <f t="shared" si="625"/>
        <v>GUDANGEXP1-LINE 2</v>
      </c>
      <c r="AI4003">
        <f>IF(I4003="violation",COUNTIF($AH$1:AH4003,AH4003),0)</f>
        <v>55</v>
      </c>
      <c r="AJ4003" t="str">
        <f t="shared" si="626"/>
        <v>violation-GUDANGEXP1</v>
      </c>
      <c r="AK4003">
        <f>IF(I4003="violation",COUNTIF($AJ$1:AJ4003,AJ4003),FALSE)</f>
        <v>633</v>
      </c>
      <c r="AL4003">
        <f t="shared" si="627"/>
        <v>0</v>
      </c>
      <c r="AM4003">
        <f t="shared" si="628"/>
        <v>8</v>
      </c>
      <c r="AN4003" t="str">
        <f t="shared" si="629"/>
        <v>ALERT! 8 Violation founded @GUDANGEXP1</v>
      </c>
    </row>
    <row r="4004" spans="1:40">
      <c r="A4004" t="s">
        <v>120</v>
      </c>
      <c r="B4004" t="s">
        <v>121</v>
      </c>
      <c r="C4004" t="s">
        <v>1919</v>
      </c>
      <c r="D4004" t="s">
        <v>1232</v>
      </c>
      <c r="E4004">
        <v>1</v>
      </c>
      <c r="G4004" t="s">
        <v>124</v>
      </c>
      <c r="I4004" t="s">
        <v>125</v>
      </c>
      <c r="Z4004" t="str">
        <f>IFERROR(MID(AA4004,FIND("-",H4004,1)+1,20),_xlfn.IFNA(VLOOKUP(F4004&amp;"-"&amp;AA4004,Ref_Kontak!$A:$E,4,FALSE),Ref_Kontak!$H$2))</f>
        <v>628999007703</v>
      </c>
      <c r="AA4004" t="str">
        <f t="shared" si="620"/>
        <v/>
      </c>
      <c r="AB4004" t="str">
        <f t="shared" si="621"/>
        <v/>
      </c>
      <c r="AC4004" t="str">
        <f t="shared" si="622"/>
        <v>628999007703</v>
      </c>
      <c r="AD4004" t="str">
        <f t="shared" si="623"/>
        <v>Halo+,+Visual+AI+5S+mendeteksi+Violation%3A+GUDANGEXP1-LINE+9</v>
      </c>
      <c r="AE4004" t="str">
        <f t="shared" si="624"/>
        <v>https://web.whatsapp.com/send/?phone=628999007703&amp;text=Halo+,+Visual+AI+5S+mendeteksi+Violation%3A+GUDANGEXP1-LINE+9&amp;type=phone_number&amp;app_absent=0</v>
      </c>
      <c r="AF4004" t="b">
        <f>IF(ISNA(VLOOKUP(D4004&amp;"-"&amp;AB4004, Ref_Kontak!$A:$E, 4, FALSE)), FALSE, TRUE)</f>
        <v>0</v>
      </c>
      <c r="AG4004" t="str">
        <f>_xlfn.IFNA(VLOOKUP(Z4004,Ref_Kontak!H:H,1,FALSE),"FALSE")</f>
        <v>628999007703</v>
      </c>
      <c r="AH4004" t="str">
        <f t="shared" si="625"/>
        <v>GUDANGEXP1-LINE 9</v>
      </c>
      <c r="AI4004">
        <f>IF(I4004="violation",COUNTIF($AH$1:AH4004,AH4004),0)</f>
        <v>188</v>
      </c>
      <c r="AJ4004" t="str">
        <f t="shared" si="626"/>
        <v>violation-GUDANGEXP1</v>
      </c>
      <c r="AK4004">
        <f>IF(I4004="violation",COUNTIF($AJ$1:AJ4004,AJ4004),FALSE)</f>
        <v>634</v>
      </c>
      <c r="AL4004">
        <f t="shared" si="627"/>
        <v>0</v>
      </c>
      <c r="AM4004">
        <f t="shared" si="628"/>
        <v>8</v>
      </c>
      <c r="AN4004" t="str">
        <f t="shared" si="629"/>
        <v>ALERT! 8 Violation founded @GUDANGEXP1</v>
      </c>
    </row>
    <row r="4005" spans="1:40">
      <c r="A4005" t="s">
        <v>120</v>
      </c>
      <c r="B4005" t="s">
        <v>121</v>
      </c>
      <c r="C4005" t="s">
        <v>1919</v>
      </c>
      <c r="D4005" t="s">
        <v>48</v>
      </c>
      <c r="E4005">
        <v>1</v>
      </c>
      <c r="F4005" t="s">
        <v>1859</v>
      </c>
      <c r="G4005" t="s">
        <v>124</v>
      </c>
      <c r="H4005" t="s">
        <v>1860</v>
      </c>
      <c r="I4005" t="s">
        <v>125</v>
      </c>
      <c r="J4005" t="s">
        <v>1861</v>
      </c>
      <c r="Z4005" t="str">
        <f>IFERROR(MID(AA4005,FIND("-",H4005,1)+1,20),_xlfn.IFNA(VLOOKUP(F4005&amp;"-"&amp;AA4005,Ref_Kontak!$A:$E,4,FALSE),Ref_Kontak!$H$2))</f>
        <v>6285157766849</v>
      </c>
      <c r="AA4005" t="str">
        <f t="shared" si="620"/>
        <v>Rexy-6285157766849</v>
      </c>
      <c r="AB4005" t="str">
        <f t="shared" si="621"/>
        <v>Rexy</v>
      </c>
      <c r="AC4005" t="str">
        <f t="shared" si="622"/>
        <v>6285157766849</v>
      </c>
      <c r="AD4005" t="str">
        <f t="shared" si="623"/>
        <v>Halo+Rexy,+Visual+AI+5S+mendeteksi+Violation%3A+GUDANGEXP1-LINE+1</v>
      </c>
      <c r="AE4005" t="str">
        <f t="shared" si="624"/>
        <v>https://web.whatsapp.com/send/?phone=6285157766849&amp;text=Halo+Rexy,+Visual+AI+5S+mendeteksi+Violation%3A+GUDANGEXP1-LINE+1&amp;type=phone_number&amp;app_absent=0</v>
      </c>
      <c r="AF4005" t="b">
        <f>IF(ISNA(VLOOKUP(D4005&amp;"-"&amp;AB4005, Ref_Kontak!$A:$E, 4, FALSE)), FALSE, TRUE)</f>
        <v>1</v>
      </c>
      <c r="AG4005" t="str">
        <f>_xlfn.IFNA(VLOOKUP(Z4005,Ref_Kontak!H:H,1,FALSE),"FALSE")</f>
        <v>FALSE</v>
      </c>
      <c r="AH4005" t="str">
        <f t="shared" si="625"/>
        <v>GUDANGEXP1-LINE 1</v>
      </c>
      <c r="AI4005">
        <f>IF(I4005="violation",COUNTIF($AH$1:AH4005,AH4005),0)</f>
        <v>42</v>
      </c>
      <c r="AJ4005" t="str">
        <f t="shared" si="626"/>
        <v>violation-GUDANGEXP1</v>
      </c>
      <c r="AK4005">
        <f>IF(I4005="violation",COUNTIF($AJ$1:AJ4005,AJ4005),FALSE)</f>
        <v>635</v>
      </c>
      <c r="AL4005">
        <f t="shared" si="627"/>
        <v>0</v>
      </c>
      <c r="AM4005">
        <f t="shared" si="628"/>
        <v>8</v>
      </c>
      <c r="AN4005" t="str">
        <f t="shared" si="629"/>
        <v>ALERT! 8 Violation founded @GUDANGEXP1</v>
      </c>
    </row>
    <row r="4006" spans="1:40">
      <c r="A4006" t="s">
        <v>120</v>
      </c>
      <c r="B4006" t="s">
        <v>121</v>
      </c>
      <c r="C4006" t="s">
        <v>1920</v>
      </c>
      <c r="D4006" t="s">
        <v>41</v>
      </c>
      <c r="E4006">
        <v>1</v>
      </c>
      <c r="F4006" t="s">
        <v>1859</v>
      </c>
      <c r="G4006" t="s">
        <v>124</v>
      </c>
      <c r="H4006" t="s">
        <v>1860</v>
      </c>
      <c r="I4006" t="s">
        <v>125</v>
      </c>
      <c r="J4006" t="s">
        <v>1861</v>
      </c>
      <c r="Z4006" t="str">
        <f>IFERROR(MID(AA4006,FIND("-",H4006,1)+1,20),_xlfn.IFNA(VLOOKUP(F4006&amp;"-"&amp;AA4006,Ref_Kontak!$A:$E,4,FALSE),Ref_Kontak!$H$2))</f>
        <v>6285157766849</v>
      </c>
      <c r="AA4006" t="str">
        <f t="shared" si="620"/>
        <v>Rexy-6285157766849</v>
      </c>
      <c r="AB4006" t="str">
        <f t="shared" si="621"/>
        <v>Rexy</v>
      </c>
      <c r="AC4006" t="str">
        <f t="shared" si="622"/>
        <v>6285157766849</v>
      </c>
      <c r="AD4006" t="str">
        <f t="shared" si="623"/>
        <v>Halo+Rexy,+Visual+AI+5S+mendeteksi+Violation%3A+GUDANGEXP1-LINE+2</v>
      </c>
      <c r="AE4006" t="str">
        <f t="shared" si="624"/>
        <v>https://web.whatsapp.com/send/?phone=6285157766849&amp;text=Halo+Rexy,+Visual+AI+5S+mendeteksi+Violation%3A+GUDANGEXP1-LINE+2&amp;type=phone_number&amp;app_absent=0</v>
      </c>
      <c r="AF4006" t="b">
        <f>IF(ISNA(VLOOKUP(D4006&amp;"-"&amp;AB4006, Ref_Kontak!$A:$E, 4, FALSE)), FALSE, TRUE)</f>
        <v>1</v>
      </c>
      <c r="AG4006" t="str">
        <f>_xlfn.IFNA(VLOOKUP(Z4006,Ref_Kontak!H:H,1,FALSE),"FALSE")</f>
        <v>FALSE</v>
      </c>
      <c r="AH4006" t="str">
        <f t="shared" si="625"/>
        <v>GUDANGEXP1-LINE 2</v>
      </c>
      <c r="AI4006">
        <f>IF(I4006="violation",COUNTIF($AH$1:AH4006,AH4006),0)</f>
        <v>56</v>
      </c>
      <c r="AJ4006" t="str">
        <f t="shared" si="626"/>
        <v>violation-GUDANGEXP1</v>
      </c>
      <c r="AK4006">
        <f>IF(I4006="violation",COUNTIF($AJ$1:AJ4006,AJ4006),FALSE)</f>
        <v>636</v>
      </c>
      <c r="AL4006">
        <f t="shared" si="627"/>
        <v>0</v>
      </c>
      <c r="AM4006">
        <f t="shared" si="628"/>
        <v>8</v>
      </c>
      <c r="AN4006" t="str">
        <f t="shared" si="629"/>
        <v>ALERT! 8 Violation founded @GUDANGEXP1</v>
      </c>
    </row>
    <row r="4007" spans="1:40">
      <c r="A4007" t="s">
        <v>120</v>
      </c>
      <c r="B4007" t="s">
        <v>121</v>
      </c>
      <c r="C4007" t="s">
        <v>1920</v>
      </c>
      <c r="D4007" t="s">
        <v>1232</v>
      </c>
      <c r="E4007">
        <v>1</v>
      </c>
      <c r="G4007" t="s">
        <v>124</v>
      </c>
      <c r="I4007" t="s">
        <v>125</v>
      </c>
      <c r="Z4007" t="str">
        <f>IFERROR(MID(AA4007,FIND("-",H4007,1)+1,20),_xlfn.IFNA(VLOOKUP(F4007&amp;"-"&amp;AA4007,Ref_Kontak!$A:$E,4,FALSE),Ref_Kontak!$H$2))</f>
        <v>628999007703</v>
      </c>
      <c r="AA4007" t="str">
        <f t="shared" si="620"/>
        <v/>
      </c>
      <c r="AB4007" t="str">
        <f t="shared" si="621"/>
        <v/>
      </c>
      <c r="AC4007" t="str">
        <f t="shared" si="622"/>
        <v>628999007703</v>
      </c>
      <c r="AD4007" t="str">
        <f t="shared" si="623"/>
        <v>Halo+,+Visual+AI+5S+mendeteksi+Violation%3A+GUDANGEXP1-LINE+9</v>
      </c>
      <c r="AE4007" t="str">
        <f t="shared" si="624"/>
        <v>https://web.whatsapp.com/send/?phone=628999007703&amp;text=Halo+,+Visual+AI+5S+mendeteksi+Violation%3A+GUDANGEXP1-LINE+9&amp;type=phone_number&amp;app_absent=0</v>
      </c>
      <c r="AF4007" t="b">
        <f>IF(ISNA(VLOOKUP(D4007&amp;"-"&amp;AB4007, Ref_Kontak!$A:$E, 4, FALSE)), FALSE, TRUE)</f>
        <v>0</v>
      </c>
      <c r="AG4007" t="str">
        <f>_xlfn.IFNA(VLOOKUP(Z4007,Ref_Kontak!H:H,1,FALSE),"FALSE")</f>
        <v>628999007703</v>
      </c>
      <c r="AH4007" t="str">
        <f t="shared" si="625"/>
        <v>GUDANGEXP1-LINE 9</v>
      </c>
      <c r="AI4007">
        <f>IF(I4007="violation",COUNTIF($AH$1:AH4007,AH4007),0)</f>
        <v>189</v>
      </c>
      <c r="AJ4007" t="str">
        <f t="shared" si="626"/>
        <v>violation-GUDANGEXP1</v>
      </c>
      <c r="AK4007">
        <f>IF(I4007="violation",COUNTIF($AJ$1:AJ4007,AJ4007),FALSE)</f>
        <v>637</v>
      </c>
      <c r="AL4007">
        <f t="shared" si="627"/>
        <v>0</v>
      </c>
      <c r="AM4007">
        <f t="shared" si="628"/>
        <v>8</v>
      </c>
      <c r="AN4007" t="str">
        <f t="shared" si="629"/>
        <v>ALERT! 8 Violation founded @GUDANGEXP1</v>
      </c>
    </row>
    <row r="4008" spans="1:40">
      <c r="A4008" t="s">
        <v>120</v>
      </c>
      <c r="B4008" t="s">
        <v>121</v>
      </c>
      <c r="C4008" t="s">
        <v>1920</v>
      </c>
      <c r="D4008" t="s">
        <v>48</v>
      </c>
      <c r="E4008">
        <v>1</v>
      </c>
      <c r="F4008" t="s">
        <v>1859</v>
      </c>
      <c r="G4008" t="s">
        <v>124</v>
      </c>
      <c r="H4008" t="s">
        <v>1860</v>
      </c>
      <c r="I4008" t="s">
        <v>125</v>
      </c>
      <c r="J4008" t="s">
        <v>1861</v>
      </c>
      <c r="Z4008" t="str">
        <f>IFERROR(MID(AA4008,FIND("-",H4008,1)+1,20),_xlfn.IFNA(VLOOKUP(F4008&amp;"-"&amp;AA4008,Ref_Kontak!$A:$E,4,FALSE),Ref_Kontak!$H$2))</f>
        <v>6285157766849</v>
      </c>
      <c r="AA4008" t="str">
        <f t="shared" si="620"/>
        <v>Rexy-6285157766849</v>
      </c>
      <c r="AB4008" t="str">
        <f t="shared" si="621"/>
        <v>Rexy</v>
      </c>
      <c r="AC4008" t="str">
        <f t="shared" si="622"/>
        <v>6285157766849</v>
      </c>
      <c r="AD4008" t="str">
        <f t="shared" si="623"/>
        <v>Halo+Rexy,+Visual+AI+5S+mendeteksi+Violation%3A+GUDANGEXP1-LINE+1</v>
      </c>
      <c r="AE4008" t="str">
        <f t="shared" si="624"/>
        <v>https://web.whatsapp.com/send/?phone=6285157766849&amp;text=Halo+Rexy,+Visual+AI+5S+mendeteksi+Violation%3A+GUDANGEXP1-LINE+1&amp;type=phone_number&amp;app_absent=0</v>
      </c>
      <c r="AF4008" t="b">
        <f>IF(ISNA(VLOOKUP(D4008&amp;"-"&amp;AB4008, Ref_Kontak!$A:$E, 4, FALSE)), FALSE, TRUE)</f>
        <v>1</v>
      </c>
      <c r="AG4008" t="str">
        <f>_xlfn.IFNA(VLOOKUP(Z4008,Ref_Kontak!H:H,1,FALSE),"FALSE")</f>
        <v>FALSE</v>
      </c>
      <c r="AH4008" t="str">
        <f t="shared" si="625"/>
        <v>GUDANGEXP1-LINE 1</v>
      </c>
      <c r="AI4008">
        <f>IF(I4008="violation",COUNTIF($AH$1:AH4008,AH4008),0)</f>
        <v>43</v>
      </c>
      <c r="AJ4008" t="str">
        <f t="shared" si="626"/>
        <v>violation-GUDANGEXP1</v>
      </c>
      <c r="AK4008">
        <f>IF(I4008="violation",COUNTIF($AJ$1:AJ4008,AJ4008),FALSE)</f>
        <v>638</v>
      </c>
      <c r="AL4008">
        <f t="shared" si="627"/>
        <v>0</v>
      </c>
      <c r="AM4008">
        <f t="shared" si="628"/>
        <v>8</v>
      </c>
      <c r="AN4008" t="str">
        <f t="shared" si="629"/>
        <v>ALERT! 8 Violation founded @GUDANGEXP1</v>
      </c>
    </row>
    <row r="4009" spans="1:40">
      <c r="A4009" t="s">
        <v>120</v>
      </c>
      <c r="B4009" t="s">
        <v>121</v>
      </c>
      <c r="C4009" t="s">
        <v>1920</v>
      </c>
      <c r="D4009" t="s">
        <v>589</v>
      </c>
      <c r="E4009">
        <v>1</v>
      </c>
      <c r="G4009" t="s">
        <v>130</v>
      </c>
      <c r="I4009" t="s">
        <v>125</v>
      </c>
      <c r="Z4009" t="str">
        <f>IFERROR(MID(AA4009,FIND("-",H4009,1)+1,20),_xlfn.IFNA(VLOOKUP(F4009&amp;"-"&amp;AA4009,Ref_Kontak!$A:$E,4,FALSE),Ref_Kontak!$H$2))</f>
        <v>628999007703</v>
      </c>
      <c r="AA4009" t="str">
        <f t="shared" si="620"/>
        <v/>
      </c>
      <c r="AB4009" t="str">
        <f t="shared" si="621"/>
        <v/>
      </c>
      <c r="AC4009" t="str">
        <f t="shared" si="622"/>
        <v>628999007703</v>
      </c>
      <c r="AD4009" t="str">
        <f t="shared" si="623"/>
        <v>Halo+,+Visual+AI+5S+mendeteksi+Violation%3A+METALDET1-LINE+13</v>
      </c>
      <c r="AE4009" t="str">
        <f t="shared" si="624"/>
        <v>https://web.whatsapp.com/send/?phone=628999007703&amp;text=Halo+,+Visual+AI+5S+mendeteksi+Violation%3A+METALDET1-LINE+13&amp;type=phone_number&amp;app_absent=0</v>
      </c>
      <c r="AF4009" t="b">
        <f>IF(ISNA(VLOOKUP(D4009&amp;"-"&amp;AB4009, Ref_Kontak!$A:$E, 4, FALSE)), FALSE, TRUE)</f>
        <v>0</v>
      </c>
      <c r="AG4009" t="str">
        <f>_xlfn.IFNA(VLOOKUP(Z4009,Ref_Kontak!H:H,1,FALSE),"FALSE")</f>
        <v>628999007703</v>
      </c>
      <c r="AH4009" t="str">
        <f t="shared" si="625"/>
        <v>METALDET1-LINE 13</v>
      </c>
      <c r="AI4009">
        <f>IF(I4009="violation",COUNTIF($AH$1:AH4009,AH4009),0)</f>
        <v>1400</v>
      </c>
      <c r="AJ4009" t="str">
        <f t="shared" si="626"/>
        <v>violation-METALDET1</v>
      </c>
      <c r="AK4009">
        <f>IF(I4009="violation",COUNTIF($AJ$1:AJ4009,AJ4009),FALSE)</f>
        <v>3369</v>
      </c>
      <c r="AL4009">
        <f t="shared" si="627"/>
        <v>0</v>
      </c>
      <c r="AM4009">
        <f t="shared" si="628"/>
        <v>3</v>
      </c>
      <c r="AN4009" t="str">
        <f t="shared" si="629"/>
        <v>ALERT! 3 Violation founded @METALDET1</v>
      </c>
    </row>
    <row r="4010" spans="1:40">
      <c r="A4010" t="s">
        <v>120</v>
      </c>
      <c r="B4010" t="s">
        <v>121</v>
      </c>
      <c r="C4010" t="s">
        <v>1920</v>
      </c>
      <c r="D4010" t="s">
        <v>129</v>
      </c>
      <c r="E4010">
        <v>1</v>
      </c>
      <c r="G4010" t="s">
        <v>130</v>
      </c>
      <c r="I4010" t="s">
        <v>125</v>
      </c>
      <c r="Z4010" t="str">
        <f>IFERROR(MID(AA4010,FIND("-",H4010,1)+1,20),_xlfn.IFNA(VLOOKUP(F4010&amp;"-"&amp;AA4010,Ref_Kontak!$A:$E,4,FALSE),Ref_Kontak!$H$2))</f>
        <v>628999007703</v>
      </c>
      <c r="AA4010" t="str">
        <f t="shared" si="620"/>
        <v/>
      </c>
      <c r="AB4010" t="str">
        <f t="shared" si="621"/>
        <v/>
      </c>
      <c r="AC4010" t="str">
        <f t="shared" si="622"/>
        <v>628999007703</v>
      </c>
      <c r="AD4010" t="str">
        <f t="shared" si="623"/>
        <v>Halo+,+Visual+AI+5S+mendeteksi+Violation%3A+METALDET1-LINE+8</v>
      </c>
      <c r="AE4010" t="str">
        <f t="shared" si="624"/>
        <v>https://web.whatsapp.com/send/?phone=628999007703&amp;text=Halo+,+Visual+AI+5S+mendeteksi+Violation%3A+METALDET1-LINE+8&amp;type=phone_number&amp;app_absent=0</v>
      </c>
      <c r="AF4010" t="b">
        <f>IF(ISNA(VLOOKUP(D4010&amp;"-"&amp;AB4010, Ref_Kontak!$A:$E, 4, FALSE)), FALSE, TRUE)</f>
        <v>0</v>
      </c>
      <c r="AG4010" t="str">
        <f>_xlfn.IFNA(VLOOKUP(Z4010,Ref_Kontak!H:H,1,FALSE),"FALSE")</f>
        <v>628999007703</v>
      </c>
      <c r="AH4010" t="str">
        <f t="shared" si="625"/>
        <v>METALDET1-LINE 8</v>
      </c>
      <c r="AI4010">
        <f>IF(I4010="violation",COUNTIF($AH$1:AH4010,AH4010),0)</f>
        <v>1565</v>
      </c>
      <c r="AJ4010" t="str">
        <f t="shared" si="626"/>
        <v>violation-METALDET1</v>
      </c>
      <c r="AK4010">
        <f>IF(I4010="violation",COUNTIF($AJ$1:AJ4010,AJ4010),FALSE)</f>
        <v>3370</v>
      </c>
      <c r="AL4010">
        <f t="shared" si="627"/>
        <v>0</v>
      </c>
      <c r="AM4010">
        <f t="shared" si="628"/>
        <v>3</v>
      </c>
      <c r="AN4010" t="str">
        <f t="shared" si="629"/>
        <v>ALERT! 3 Violation founded @METALDET1</v>
      </c>
    </row>
    <row r="4011" spans="1:40">
      <c r="A4011" t="s">
        <v>120</v>
      </c>
      <c r="B4011" t="s">
        <v>121</v>
      </c>
      <c r="C4011" t="s">
        <v>1920</v>
      </c>
      <c r="D4011" t="s">
        <v>52</v>
      </c>
      <c r="E4011">
        <v>1</v>
      </c>
      <c r="G4011" t="s">
        <v>130</v>
      </c>
      <c r="I4011" t="s">
        <v>125</v>
      </c>
      <c r="Z4011" t="str">
        <f>IFERROR(MID(AA4011,FIND("-",H4011,1)+1,20),_xlfn.IFNA(VLOOKUP(F4011&amp;"-"&amp;AA4011,Ref_Kontak!$A:$E,4,FALSE),Ref_Kontak!$H$2))</f>
        <v>628999007703</v>
      </c>
      <c r="AA4011" t="str">
        <f t="shared" si="620"/>
        <v/>
      </c>
      <c r="AB4011" t="str">
        <f t="shared" si="621"/>
        <v/>
      </c>
      <c r="AC4011" t="str">
        <f t="shared" si="622"/>
        <v>628999007703</v>
      </c>
      <c r="AD4011" t="str">
        <f t="shared" si="623"/>
        <v>Halo+,+Visual+AI+5S+mendeteksi+Violation%3A+METALDET1-LINE+14</v>
      </c>
      <c r="AE4011" t="str">
        <f t="shared" si="624"/>
        <v>https://web.whatsapp.com/send/?phone=628999007703&amp;text=Halo+,+Visual+AI+5S+mendeteksi+Violation%3A+METALDET1-LINE+14&amp;type=phone_number&amp;app_absent=0</v>
      </c>
      <c r="AF4011" t="b">
        <f>IF(ISNA(VLOOKUP(D4011&amp;"-"&amp;AB4011, Ref_Kontak!$A:$E, 4, FALSE)), FALSE, TRUE)</f>
        <v>0</v>
      </c>
      <c r="AG4011" t="str">
        <f>_xlfn.IFNA(VLOOKUP(Z4011,Ref_Kontak!H:H,1,FALSE),"FALSE")</f>
        <v>628999007703</v>
      </c>
      <c r="AH4011" t="str">
        <f t="shared" si="625"/>
        <v>METALDET1-LINE 14</v>
      </c>
      <c r="AI4011">
        <f>IF(I4011="violation",COUNTIF($AH$1:AH4011,AH4011),0)</f>
        <v>407</v>
      </c>
      <c r="AJ4011" t="str">
        <f t="shared" si="626"/>
        <v>violation-METALDET1</v>
      </c>
      <c r="AK4011">
        <f>IF(I4011="violation",COUNTIF($AJ$1:AJ4011,AJ4011),FALSE)</f>
        <v>3371</v>
      </c>
      <c r="AL4011">
        <f t="shared" si="627"/>
        <v>0</v>
      </c>
      <c r="AM4011">
        <f t="shared" si="628"/>
        <v>3</v>
      </c>
      <c r="AN4011" t="str">
        <f t="shared" si="629"/>
        <v>ALERT! 3 Violation founded @METALDET1</v>
      </c>
    </row>
    <row r="4012" spans="1:40">
      <c r="A4012" t="s">
        <v>120</v>
      </c>
      <c r="B4012" t="s">
        <v>121</v>
      </c>
      <c r="C4012" t="s">
        <v>1920</v>
      </c>
      <c r="D4012" t="s">
        <v>589</v>
      </c>
      <c r="E4012">
        <v>1</v>
      </c>
      <c r="G4012" t="s">
        <v>130</v>
      </c>
      <c r="I4012" t="s">
        <v>125</v>
      </c>
      <c r="Z4012" t="str">
        <f>IFERROR(MID(AA4012,FIND("-",H4012,1)+1,20),_xlfn.IFNA(VLOOKUP(F4012&amp;"-"&amp;AA4012,Ref_Kontak!$A:$E,4,FALSE),Ref_Kontak!$H$2))</f>
        <v>628999007703</v>
      </c>
      <c r="AA4012" t="str">
        <f t="shared" si="620"/>
        <v/>
      </c>
      <c r="AB4012" t="str">
        <f t="shared" si="621"/>
        <v/>
      </c>
      <c r="AC4012" t="str">
        <f t="shared" si="622"/>
        <v>628999007703</v>
      </c>
      <c r="AD4012" t="str">
        <f t="shared" si="623"/>
        <v>Halo+,+Visual+AI+5S+mendeteksi+Violation%3A+METALDET1-LINE+13</v>
      </c>
      <c r="AE4012" t="str">
        <f t="shared" si="624"/>
        <v>https://web.whatsapp.com/send/?phone=628999007703&amp;text=Halo+,+Visual+AI+5S+mendeteksi+Violation%3A+METALDET1-LINE+13&amp;type=phone_number&amp;app_absent=0</v>
      </c>
      <c r="AF4012" t="b">
        <f>IF(ISNA(VLOOKUP(D4012&amp;"-"&amp;AB4012, Ref_Kontak!$A:$E, 4, FALSE)), FALSE, TRUE)</f>
        <v>0</v>
      </c>
      <c r="AG4012" t="str">
        <f>_xlfn.IFNA(VLOOKUP(Z4012,Ref_Kontak!H:H,1,FALSE),"FALSE")</f>
        <v>628999007703</v>
      </c>
      <c r="AH4012" t="str">
        <f t="shared" si="625"/>
        <v>METALDET1-LINE 13</v>
      </c>
      <c r="AI4012">
        <f>IF(I4012="violation",COUNTIF($AH$1:AH4012,AH4012),0)</f>
        <v>1401</v>
      </c>
      <c r="AJ4012" t="str">
        <f t="shared" si="626"/>
        <v>violation-METALDET1</v>
      </c>
      <c r="AK4012">
        <f>IF(I4012="violation",COUNTIF($AJ$1:AJ4012,AJ4012),FALSE)</f>
        <v>3372</v>
      </c>
      <c r="AL4012">
        <f t="shared" si="627"/>
        <v>0</v>
      </c>
      <c r="AM4012">
        <f t="shared" si="628"/>
        <v>3</v>
      </c>
      <c r="AN4012" t="str">
        <f t="shared" si="629"/>
        <v>ALERT! 3 Violation founded @METALDET1</v>
      </c>
    </row>
    <row r="4013" spans="1:40">
      <c r="A4013" t="s">
        <v>120</v>
      </c>
      <c r="B4013" t="s">
        <v>121</v>
      </c>
      <c r="C4013" t="s">
        <v>1921</v>
      </c>
      <c r="D4013" t="s">
        <v>129</v>
      </c>
      <c r="E4013">
        <v>1</v>
      </c>
      <c r="G4013" t="s">
        <v>130</v>
      </c>
      <c r="I4013" t="s">
        <v>125</v>
      </c>
      <c r="Z4013" t="str">
        <f>IFERROR(MID(AA4013,FIND("-",H4013,1)+1,20),_xlfn.IFNA(VLOOKUP(F4013&amp;"-"&amp;AA4013,Ref_Kontak!$A:$E,4,FALSE),Ref_Kontak!$H$2))</f>
        <v>628999007703</v>
      </c>
      <c r="AA4013" t="str">
        <f t="shared" si="620"/>
        <v/>
      </c>
      <c r="AB4013" t="str">
        <f t="shared" si="621"/>
        <v/>
      </c>
      <c r="AC4013" t="str">
        <f t="shared" si="622"/>
        <v>628999007703</v>
      </c>
      <c r="AD4013" t="str">
        <f t="shared" si="623"/>
        <v>Halo+,+Visual+AI+5S+mendeteksi+Violation%3A+METALDET1-LINE+8</v>
      </c>
      <c r="AE4013" t="str">
        <f t="shared" si="624"/>
        <v>https://web.whatsapp.com/send/?phone=628999007703&amp;text=Halo+,+Visual+AI+5S+mendeteksi+Violation%3A+METALDET1-LINE+8&amp;type=phone_number&amp;app_absent=0</v>
      </c>
      <c r="AF4013" t="b">
        <f>IF(ISNA(VLOOKUP(D4013&amp;"-"&amp;AB4013, Ref_Kontak!$A:$E, 4, FALSE)), FALSE, TRUE)</f>
        <v>0</v>
      </c>
      <c r="AG4013" t="str">
        <f>_xlfn.IFNA(VLOOKUP(Z4013,Ref_Kontak!H:H,1,FALSE),"FALSE")</f>
        <v>628999007703</v>
      </c>
      <c r="AH4013" t="str">
        <f t="shared" si="625"/>
        <v>METALDET1-LINE 8</v>
      </c>
      <c r="AI4013">
        <f>IF(I4013="violation",COUNTIF($AH$1:AH4013,AH4013),0)</f>
        <v>1566</v>
      </c>
      <c r="AJ4013" t="str">
        <f t="shared" si="626"/>
        <v>violation-METALDET1</v>
      </c>
      <c r="AK4013">
        <f>IF(I4013="violation",COUNTIF($AJ$1:AJ4013,AJ4013),FALSE)</f>
        <v>3373</v>
      </c>
      <c r="AL4013">
        <f t="shared" si="627"/>
        <v>0</v>
      </c>
      <c r="AM4013">
        <f t="shared" si="628"/>
        <v>3</v>
      </c>
      <c r="AN4013" t="str">
        <f t="shared" si="629"/>
        <v>ALERT! 3 Violation founded @METALDET1</v>
      </c>
    </row>
    <row r="4014" spans="1:40">
      <c r="A4014" t="s">
        <v>120</v>
      </c>
      <c r="B4014" t="s">
        <v>121</v>
      </c>
      <c r="C4014" t="s">
        <v>1921</v>
      </c>
      <c r="D4014" t="s">
        <v>41</v>
      </c>
      <c r="E4014">
        <v>1</v>
      </c>
      <c r="F4014" t="s">
        <v>1859</v>
      </c>
      <c r="G4014" t="s">
        <v>124</v>
      </c>
      <c r="H4014" t="s">
        <v>1860</v>
      </c>
      <c r="I4014" t="s">
        <v>125</v>
      </c>
      <c r="J4014" t="s">
        <v>1861</v>
      </c>
      <c r="Z4014" t="str">
        <f>IFERROR(MID(AA4014,FIND("-",H4014,1)+1,20),_xlfn.IFNA(VLOOKUP(F4014&amp;"-"&amp;AA4014,Ref_Kontak!$A:$E,4,FALSE),Ref_Kontak!$H$2))</f>
        <v>6285157766849</v>
      </c>
      <c r="AA4014" t="str">
        <f t="shared" si="620"/>
        <v>Rexy-6285157766849</v>
      </c>
      <c r="AB4014" t="str">
        <f t="shared" si="621"/>
        <v>Rexy</v>
      </c>
      <c r="AC4014" t="str">
        <f t="shared" si="622"/>
        <v>6285157766849</v>
      </c>
      <c r="AD4014" t="str">
        <f t="shared" si="623"/>
        <v>Halo+Rexy,+Visual+AI+5S+mendeteksi+Violation%3A+GUDANGEXP1-LINE+2</v>
      </c>
      <c r="AE4014" t="str">
        <f t="shared" si="624"/>
        <v>https://web.whatsapp.com/send/?phone=6285157766849&amp;text=Halo+Rexy,+Visual+AI+5S+mendeteksi+Violation%3A+GUDANGEXP1-LINE+2&amp;type=phone_number&amp;app_absent=0</v>
      </c>
      <c r="AF4014" t="b">
        <f>IF(ISNA(VLOOKUP(D4014&amp;"-"&amp;AB4014, Ref_Kontak!$A:$E, 4, FALSE)), FALSE, TRUE)</f>
        <v>1</v>
      </c>
      <c r="AG4014" t="str">
        <f>_xlfn.IFNA(VLOOKUP(Z4014,Ref_Kontak!H:H,1,FALSE),"FALSE")</f>
        <v>FALSE</v>
      </c>
      <c r="AH4014" t="str">
        <f t="shared" si="625"/>
        <v>GUDANGEXP1-LINE 2</v>
      </c>
      <c r="AI4014">
        <f>IF(I4014="violation",COUNTIF($AH$1:AH4014,AH4014),0)</f>
        <v>57</v>
      </c>
      <c r="AJ4014" t="str">
        <f t="shared" si="626"/>
        <v>violation-GUDANGEXP1</v>
      </c>
      <c r="AK4014">
        <f>IF(I4014="violation",COUNTIF($AJ$1:AJ4014,AJ4014),FALSE)</f>
        <v>639</v>
      </c>
      <c r="AL4014">
        <f t="shared" si="627"/>
        <v>0</v>
      </c>
      <c r="AM4014">
        <f t="shared" si="628"/>
        <v>8</v>
      </c>
      <c r="AN4014" t="str">
        <f t="shared" si="629"/>
        <v>ALERT! 8 Violation founded @GUDANGEXP1</v>
      </c>
    </row>
    <row r="4015" spans="1:40">
      <c r="A4015" t="s">
        <v>120</v>
      </c>
      <c r="B4015" t="s">
        <v>121</v>
      </c>
      <c r="C4015" t="s">
        <v>1921</v>
      </c>
      <c r="D4015" t="s">
        <v>1232</v>
      </c>
      <c r="E4015">
        <v>1</v>
      </c>
      <c r="G4015" t="s">
        <v>124</v>
      </c>
      <c r="I4015" t="s">
        <v>125</v>
      </c>
      <c r="Z4015" t="str">
        <f>IFERROR(MID(AA4015,FIND("-",H4015,1)+1,20),_xlfn.IFNA(VLOOKUP(F4015&amp;"-"&amp;AA4015,Ref_Kontak!$A:$E,4,FALSE),Ref_Kontak!$H$2))</f>
        <v>628999007703</v>
      </c>
      <c r="AA4015" t="str">
        <f t="shared" si="620"/>
        <v/>
      </c>
      <c r="AB4015" t="str">
        <f t="shared" si="621"/>
        <v/>
      </c>
      <c r="AC4015" t="str">
        <f t="shared" si="622"/>
        <v>628999007703</v>
      </c>
      <c r="AD4015" t="str">
        <f t="shared" si="623"/>
        <v>Halo+,+Visual+AI+5S+mendeteksi+Violation%3A+GUDANGEXP1-LINE+9</v>
      </c>
      <c r="AE4015" t="str">
        <f t="shared" si="624"/>
        <v>https://web.whatsapp.com/send/?phone=628999007703&amp;text=Halo+,+Visual+AI+5S+mendeteksi+Violation%3A+GUDANGEXP1-LINE+9&amp;type=phone_number&amp;app_absent=0</v>
      </c>
      <c r="AF4015" t="b">
        <f>IF(ISNA(VLOOKUP(D4015&amp;"-"&amp;AB4015, Ref_Kontak!$A:$E, 4, FALSE)), FALSE, TRUE)</f>
        <v>0</v>
      </c>
      <c r="AG4015" t="str">
        <f>_xlfn.IFNA(VLOOKUP(Z4015,Ref_Kontak!H:H,1,FALSE),"FALSE")</f>
        <v>628999007703</v>
      </c>
      <c r="AH4015" t="str">
        <f t="shared" si="625"/>
        <v>GUDANGEXP1-LINE 9</v>
      </c>
      <c r="AI4015">
        <f>IF(I4015="violation",COUNTIF($AH$1:AH4015,AH4015),0)</f>
        <v>190</v>
      </c>
      <c r="AJ4015" t="str">
        <f t="shared" si="626"/>
        <v>violation-GUDANGEXP1</v>
      </c>
      <c r="AK4015">
        <f>IF(I4015="violation",COUNTIF($AJ$1:AJ4015,AJ4015),FALSE)</f>
        <v>640</v>
      </c>
      <c r="AL4015">
        <f t="shared" si="627"/>
        <v>0</v>
      </c>
      <c r="AM4015">
        <f t="shared" si="628"/>
        <v>8</v>
      </c>
      <c r="AN4015" t="str">
        <f t="shared" si="629"/>
        <v>ALERT! 8 Violation founded @GUDANGEXP1</v>
      </c>
    </row>
    <row r="4016" spans="1:40">
      <c r="A4016" t="s">
        <v>120</v>
      </c>
      <c r="B4016" t="s">
        <v>121</v>
      </c>
      <c r="C4016" t="s">
        <v>1921</v>
      </c>
      <c r="D4016" t="s">
        <v>48</v>
      </c>
      <c r="E4016">
        <v>1</v>
      </c>
      <c r="F4016" t="s">
        <v>1859</v>
      </c>
      <c r="G4016" t="s">
        <v>124</v>
      </c>
      <c r="H4016" t="s">
        <v>1860</v>
      </c>
      <c r="I4016" t="s">
        <v>125</v>
      </c>
      <c r="J4016" t="s">
        <v>1861</v>
      </c>
      <c r="Z4016" t="str">
        <f>IFERROR(MID(AA4016,FIND("-",H4016,1)+1,20),_xlfn.IFNA(VLOOKUP(F4016&amp;"-"&amp;AA4016,Ref_Kontak!$A:$E,4,FALSE),Ref_Kontak!$H$2))</f>
        <v>6285157766849</v>
      </c>
      <c r="AA4016" t="str">
        <f t="shared" si="620"/>
        <v>Rexy-6285157766849</v>
      </c>
      <c r="AB4016" t="str">
        <f t="shared" si="621"/>
        <v>Rexy</v>
      </c>
      <c r="AC4016" t="str">
        <f t="shared" si="622"/>
        <v>6285157766849</v>
      </c>
      <c r="AD4016" t="str">
        <f t="shared" si="623"/>
        <v>Halo+Rexy,+Visual+AI+5S+mendeteksi+Violation%3A+GUDANGEXP1-LINE+1</v>
      </c>
      <c r="AE4016" t="str">
        <f t="shared" si="624"/>
        <v>https://web.whatsapp.com/send/?phone=6285157766849&amp;text=Halo+Rexy,+Visual+AI+5S+mendeteksi+Violation%3A+GUDANGEXP1-LINE+1&amp;type=phone_number&amp;app_absent=0</v>
      </c>
      <c r="AF4016" t="b">
        <f>IF(ISNA(VLOOKUP(D4016&amp;"-"&amp;AB4016, Ref_Kontak!$A:$E, 4, FALSE)), FALSE, TRUE)</f>
        <v>1</v>
      </c>
      <c r="AG4016" t="str">
        <f>_xlfn.IFNA(VLOOKUP(Z4016,Ref_Kontak!H:H,1,FALSE),"FALSE")</f>
        <v>FALSE</v>
      </c>
      <c r="AH4016" t="str">
        <f t="shared" si="625"/>
        <v>GUDANGEXP1-LINE 1</v>
      </c>
      <c r="AI4016">
        <f>IF(I4016="violation",COUNTIF($AH$1:AH4016,AH4016),0)</f>
        <v>44</v>
      </c>
      <c r="AJ4016" t="str">
        <f t="shared" si="626"/>
        <v>violation-GUDANGEXP1</v>
      </c>
      <c r="AK4016">
        <f>IF(I4016="violation",COUNTIF($AJ$1:AJ4016,AJ4016),FALSE)</f>
        <v>641</v>
      </c>
      <c r="AL4016">
        <f t="shared" si="627"/>
        <v>0</v>
      </c>
      <c r="AM4016">
        <f t="shared" si="628"/>
        <v>8</v>
      </c>
      <c r="AN4016" t="str">
        <f t="shared" si="629"/>
        <v>ALERT! 8 Violation founded @GUDANGEXP1</v>
      </c>
    </row>
    <row r="4017" spans="1:40">
      <c r="A4017" t="s">
        <v>120</v>
      </c>
      <c r="B4017" t="s">
        <v>121</v>
      </c>
      <c r="C4017" t="s">
        <v>1921</v>
      </c>
      <c r="D4017" t="s">
        <v>52</v>
      </c>
      <c r="E4017">
        <v>1</v>
      </c>
      <c r="G4017" t="s">
        <v>130</v>
      </c>
      <c r="I4017" t="s">
        <v>125</v>
      </c>
      <c r="Z4017" t="str">
        <f>IFERROR(MID(AA4017,FIND("-",H4017,1)+1,20),_xlfn.IFNA(VLOOKUP(F4017&amp;"-"&amp;AA4017,Ref_Kontak!$A:$E,4,FALSE),Ref_Kontak!$H$2))</f>
        <v>628999007703</v>
      </c>
      <c r="AA4017" t="str">
        <f t="shared" si="620"/>
        <v/>
      </c>
      <c r="AB4017" t="str">
        <f t="shared" si="621"/>
        <v/>
      </c>
      <c r="AC4017" t="str">
        <f t="shared" si="622"/>
        <v>628999007703</v>
      </c>
      <c r="AD4017" t="str">
        <f t="shared" si="623"/>
        <v>Halo+,+Visual+AI+5S+mendeteksi+Violation%3A+METALDET1-LINE+14</v>
      </c>
      <c r="AE4017" t="str">
        <f t="shared" si="624"/>
        <v>https://web.whatsapp.com/send/?phone=628999007703&amp;text=Halo+,+Visual+AI+5S+mendeteksi+Violation%3A+METALDET1-LINE+14&amp;type=phone_number&amp;app_absent=0</v>
      </c>
      <c r="AF4017" t="b">
        <f>IF(ISNA(VLOOKUP(D4017&amp;"-"&amp;AB4017, Ref_Kontak!$A:$E, 4, FALSE)), FALSE, TRUE)</f>
        <v>0</v>
      </c>
      <c r="AG4017" t="str">
        <f>_xlfn.IFNA(VLOOKUP(Z4017,Ref_Kontak!H:H,1,FALSE),"FALSE")</f>
        <v>628999007703</v>
      </c>
      <c r="AH4017" t="str">
        <f t="shared" si="625"/>
        <v>METALDET1-LINE 14</v>
      </c>
      <c r="AI4017">
        <f>IF(I4017="violation",COUNTIF($AH$1:AH4017,AH4017),0)</f>
        <v>408</v>
      </c>
      <c r="AJ4017" t="str">
        <f t="shared" si="626"/>
        <v>violation-METALDET1</v>
      </c>
      <c r="AK4017">
        <f>IF(I4017="violation",COUNTIF($AJ$1:AJ4017,AJ4017),FALSE)</f>
        <v>3374</v>
      </c>
      <c r="AL4017">
        <f t="shared" si="627"/>
        <v>0</v>
      </c>
      <c r="AM4017">
        <f t="shared" si="628"/>
        <v>3</v>
      </c>
      <c r="AN4017" t="str">
        <f t="shared" si="629"/>
        <v>ALERT! 3 Violation founded @METALDET1</v>
      </c>
    </row>
    <row r="4018" spans="1:40">
      <c r="A4018" t="s">
        <v>120</v>
      </c>
      <c r="B4018" t="s">
        <v>121</v>
      </c>
      <c r="C4018" t="s">
        <v>1921</v>
      </c>
      <c r="D4018" t="s">
        <v>589</v>
      </c>
      <c r="E4018">
        <v>1</v>
      </c>
      <c r="G4018" t="s">
        <v>130</v>
      </c>
      <c r="I4018" t="s">
        <v>125</v>
      </c>
      <c r="Z4018" t="str">
        <f>IFERROR(MID(AA4018,FIND("-",H4018,1)+1,20),_xlfn.IFNA(VLOOKUP(F4018&amp;"-"&amp;AA4018,Ref_Kontak!$A:$E,4,FALSE),Ref_Kontak!$H$2))</f>
        <v>628999007703</v>
      </c>
      <c r="AA4018" t="str">
        <f t="shared" si="620"/>
        <v/>
      </c>
      <c r="AB4018" t="str">
        <f t="shared" si="621"/>
        <v/>
      </c>
      <c r="AC4018" t="str">
        <f t="shared" si="622"/>
        <v>628999007703</v>
      </c>
      <c r="AD4018" t="str">
        <f t="shared" si="623"/>
        <v>Halo+,+Visual+AI+5S+mendeteksi+Violation%3A+METALDET1-LINE+13</v>
      </c>
      <c r="AE4018" t="str">
        <f t="shared" si="624"/>
        <v>https://web.whatsapp.com/send/?phone=628999007703&amp;text=Halo+,+Visual+AI+5S+mendeteksi+Violation%3A+METALDET1-LINE+13&amp;type=phone_number&amp;app_absent=0</v>
      </c>
      <c r="AF4018" t="b">
        <f>IF(ISNA(VLOOKUP(D4018&amp;"-"&amp;AB4018, Ref_Kontak!$A:$E, 4, FALSE)), FALSE, TRUE)</f>
        <v>0</v>
      </c>
      <c r="AG4018" t="str">
        <f>_xlfn.IFNA(VLOOKUP(Z4018,Ref_Kontak!H:H,1,FALSE),"FALSE")</f>
        <v>628999007703</v>
      </c>
      <c r="AH4018" t="str">
        <f t="shared" si="625"/>
        <v>METALDET1-LINE 13</v>
      </c>
      <c r="AI4018">
        <f>IF(I4018="violation",COUNTIF($AH$1:AH4018,AH4018),0)</f>
        <v>1402</v>
      </c>
      <c r="AJ4018" t="str">
        <f t="shared" si="626"/>
        <v>violation-METALDET1</v>
      </c>
      <c r="AK4018">
        <f>IF(I4018="violation",COUNTIF($AJ$1:AJ4018,AJ4018),FALSE)</f>
        <v>3375</v>
      </c>
      <c r="AL4018">
        <f t="shared" si="627"/>
        <v>0</v>
      </c>
      <c r="AM4018">
        <f t="shared" si="628"/>
        <v>3</v>
      </c>
      <c r="AN4018" t="str">
        <f t="shared" si="629"/>
        <v>ALERT! 3 Violation founded @METALDET1</v>
      </c>
    </row>
    <row r="4019" spans="1:40">
      <c r="A4019" t="s">
        <v>120</v>
      </c>
      <c r="B4019" t="s">
        <v>121</v>
      </c>
      <c r="C4019" t="s">
        <v>1922</v>
      </c>
      <c r="D4019" t="s">
        <v>41</v>
      </c>
      <c r="E4019">
        <v>1</v>
      </c>
      <c r="F4019" t="s">
        <v>1859</v>
      </c>
      <c r="G4019" t="s">
        <v>124</v>
      </c>
      <c r="H4019" t="s">
        <v>1860</v>
      </c>
      <c r="I4019" t="s">
        <v>125</v>
      </c>
      <c r="J4019" t="s">
        <v>1861</v>
      </c>
      <c r="Z4019" t="str">
        <f>IFERROR(MID(AA4019,FIND("-",H4019,1)+1,20),_xlfn.IFNA(VLOOKUP(F4019&amp;"-"&amp;AA4019,Ref_Kontak!$A:$E,4,FALSE),Ref_Kontak!$H$2))</f>
        <v>6285157766849</v>
      </c>
      <c r="AA4019" t="str">
        <f t="shared" si="620"/>
        <v>Rexy-6285157766849</v>
      </c>
      <c r="AB4019" t="str">
        <f t="shared" si="621"/>
        <v>Rexy</v>
      </c>
      <c r="AC4019" t="str">
        <f t="shared" si="622"/>
        <v>6285157766849</v>
      </c>
      <c r="AD4019" t="str">
        <f t="shared" si="623"/>
        <v>Halo+Rexy,+Visual+AI+5S+mendeteksi+Violation%3A+GUDANGEXP1-LINE+2</v>
      </c>
      <c r="AE4019" t="str">
        <f t="shared" si="624"/>
        <v>https://web.whatsapp.com/send/?phone=6285157766849&amp;text=Halo+Rexy,+Visual+AI+5S+mendeteksi+Violation%3A+GUDANGEXP1-LINE+2&amp;type=phone_number&amp;app_absent=0</v>
      </c>
      <c r="AF4019" t="b">
        <f>IF(ISNA(VLOOKUP(D4019&amp;"-"&amp;AB4019, Ref_Kontak!$A:$E, 4, FALSE)), FALSE, TRUE)</f>
        <v>1</v>
      </c>
      <c r="AG4019" t="str">
        <f>_xlfn.IFNA(VLOOKUP(Z4019,Ref_Kontak!H:H,1,FALSE),"FALSE")</f>
        <v>FALSE</v>
      </c>
      <c r="AH4019" t="str">
        <f t="shared" si="625"/>
        <v>GUDANGEXP1-LINE 2</v>
      </c>
      <c r="AI4019">
        <f>IF(I4019="violation",COUNTIF($AH$1:AH4019,AH4019),0)</f>
        <v>58</v>
      </c>
      <c r="AJ4019" t="str">
        <f t="shared" si="626"/>
        <v>violation-GUDANGEXP1</v>
      </c>
      <c r="AK4019">
        <f>IF(I4019="violation",COUNTIF($AJ$1:AJ4019,AJ4019),FALSE)</f>
        <v>642</v>
      </c>
      <c r="AL4019">
        <f t="shared" si="627"/>
        <v>0</v>
      </c>
      <c r="AM4019">
        <f t="shared" si="628"/>
        <v>8</v>
      </c>
      <c r="AN4019" t="str">
        <f t="shared" si="629"/>
        <v>ALERT! 8 Violation founded @GUDANGEXP1</v>
      </c>
    </row>
    <row r="4020" spans="1:40">
      <c r="A4020" t="s">
        <v>120</v>
      </c>
      <c r="B4020" t="s">
        <v>121</v>
      </c>
      <c r="C4020" t="s">
        <v>1922</v>
      </c>
      <c r="D4020" t="s">
        <v>1232</v>
      </c>
      <c r="E4020">
        <v>1</v>
      </c>
      <c r="G4020" t="s">
        <v>124</v>
      </c>
      <c r="I4020" t="s">
        <v>125</v>
      </c>
      <c r="Z4020" t="str">
        <f>IFERROR(MID(AA4020,FIND("-",H4020,1)+1,20),_xlfn.IFNA(VLOOKUP(F4020&amp;"-"&amp;AA4020,Ref_Kontak!$A:$E,4,FALSE),Ref_Kontak!$H$2))</f>
        <v>628999007703</v>
      </c>
      <c r="AA4020" t="str">
        <f t="shared" si="620"/>
        <v/>
      </c>
      <c r="AB4020" t="str">
        <f t="shared" si="621"/>
        <v/>
      </c>
      <c r="AC4020" t="str">
        <f t="shared" si="622"/>
        <v>628999007703</v>
      </c>
      <c r="AD4020" t="str">
        <f t="shared" si="623"/>
        <v>Halo+,+Visual+AI+5S+mendeteksi+Violation%3A+GUDANGEXP1-LINE+9</v>
      </c>
      <c r="AE4020" t="str">
        <f t="shared" si="624"/>
        <v>https://web.whatsapp.com/send/?phone=628999007703&amp;text=Halo+,+Visual+AI+5S+mendeteksi+Violation%3A+GUDANGEXP1-LINE+9&amp;type=phone_number&amp;app_absent=0</v>
      </c>
      <c r="AF4020" t="b">
        <f>IF(ISNA(VLOOKUP(D4020&amp;"-"&amp;AB4020, Ref_Kontak!$A:$E, 4, FALSE)), FALSE, TRUE)</f>
        <v>0</v>
      </c>
      <c r="AG4020" t="str">
        <f>_xlfn.IFNA(VLOOKUP(Z4020,Ref_Kontak!H:H,1,FALSE),"FALSE")</f>
        <v>628999007703</v>
      </c>
      <c r="AH4020" t="str">
        <f t="shared" si="625"/>
        <v>GUDANGEXP1-LINE 9</v>
      </c>
      <c r="AI4020">
        <f>IF(I4020="violation",COUNTIF($AH$1:AH4020,AH4020),0)</f>
        <v>191</v>
      </c>
      <c r="AJ4020" t="str">
        <f t="shared" si="626"/>
        <v>violation-GUDANGEXP1</v>
      </c>
      <c r="AK4020">
        <f>IF(I4020="violation",COUNTIF($AJ$1:AJ4020,AJ4020),FALSE)</f>
        <v>643</v>
      </c>
      <c r="AL4020">
        <f t="shared" si="627"/>
        <v>0</v>
      </c>
      <c r="AM4020">
        <f t="shared" si="628"/>
        <v>8</v>
      </c>
      <c r="AN4020" t="str">
        <f t="shared" si="629"/>
        <v>ALERT! 8 Violation founded @GUDANGEXP1</v>
      </c>
    </row>
    <row r="4021" spans="1:40">
      <c r="A4021" t="s">
        <v>120</v>
      </c>
      <c r="B4021" t="s">
        <v>121</v>
      </c>
      <c r="C4021" t="s">
        <v>1922</v>
      </c>
      <c r="D4021" t="s">
        <v>48</v>
      </c>
      <c r="E4021">
        <v>1</v>
      </c>
      <c r="F4021" t="s">
        <v>1859</v>
      </c>
      <c r="G4021" t="s">
        <v>124</v>
      </c>
      <c r="H4021" t="s">
        <v>1860</v>
      </c>
      <c r="I4021" t="s">
        <v>125</v>
      </c>
      <c r="J4021" t="s">
        <v>1861</v>
      </c>
      <c r="Z4021" t="str">
        <f>IFERROR(MID(AA4021,FIND("-",H4021,1)+1,20),_xlfn.IFNA(VLOOKUP(F4021&amp;"-"&amp;AA4021,Ref_Kontak!$A:$E,4,FALSE),Ref_Kontak!$H$2))</f>
        <v>6285157766849</v>
      </c>
      <c r="AA4021" t="str">
        <f t="shared" si="620"/>
        <v>Rexy-6285157766849</v>
      </c>
      <c r="AB4021" t="str">
        <f t="shared" si="621"/>
        <v>Rexy</v>
      </c>
      <c r="AC4021" t="str">
        <f t="shared" si="622"/>
        <v>6285157766849</v>
      </c>
      <c r="AD4021" t="str">
        <f t="shared" si="623"/>
        <v>Halo+Rexy,+Visual+AI+5S+mendeteksi+Violation%3A+GUDANGEXP1-LINE+1</v>
      </c>
      <c r="AE4021" t="str">
        <f t="shared" si="624"/>
        <v>https://web.whatsapp.com/send/?phone=6285157766849&amp;text=Halo+Rexy,+Visual+AI+5S+mendeteksi+Violation%3A+GUDANGEXP1-LINE+1&amp;type=phone_number&amp;app_absent=0</v>
      </c>
      <c r="AF4021" t="b">
        <f>IF(ISNA(VLOOKUP(D4021&amp;"-"&amp;AB4021, Ref_Kontak!$A:$E, 4, FALSE)), FALSE, TRUE)</f>
        <v>1</v>
      </c>
      <c r="AG4021" t="str">
        <f>_xlfn.IFNA(VLOOKUP(Z4021,Ref_Kontak!H:H,1,FALSE),"FALSE")</f>
        <v>FALSE</v>
      </c>
      <c r="AH4021" t="str">
        <f t="shared" si="625"/>
        <v>GUDANGEXP1-LINE 1</v>
      </c>
      <c r="AI4021">
        <f>IF(I4021="violation",COUNTIF($AH$1:AH4021,AH4021),0)</f>
        <v>45</v>
      </c>
      <c r="AJ4021" t="str">
        <f t="shared" si="626"/>
        <v>violation-GUDANGEXP1</v>
      </c>
      <c r="AK4021">
        <f>IF(I4021="violation",COUNTIF($AJ$1:AJ4021,AJ4021),FALSE)</f>
        <v>644</v>
      </c>
      <c r="AL4021">
        <f t="shared" si="627"/>
        <v>0</v>
      </c>
      <c r="AM4021">
        <f t="shared" si="628"/>
        <v>8</v>
      </c>
      <c r="AN4021" t="str">
        <f t="shared" si="629"/>
        <v>ALERT! 8 Violation founded @GUDANGEXP1</v>
      </c>
    </row>
    <row r="4022" spans="1:40">
      <c r="A4022" t="s">
        <v>120</v>
      </c>
      <c r="B4022" t="s">
        <v>121</v>
      </c>
      <c r="C4022" t="s">
        <v>1923</v>
      </c>
      <c r="D4022" t="s">
        <v>589</v>
      </c>
      <c r="E4022">
        <v>1</v>
      </c>
      <c r="G4022" t="s">
        <v>130</v>
      </c>
      <c r="I4022" t="s">
        <v>125</v>
      </c>
      <c r="Z4022" t="str">
        <f>IFERROR(MID(AA4022,FIND("-",H4022,1)+1,20),_xlfn.IFNA(VLOOKUP(F4022&amp;"-"&amp;AA4022,Ref_Kontak!$A:$E,4,FALSE),Ref_Kontak!$H$2))</f>
        <v>628999007703</v>
      </c>
      <c r="AA4022" t="str">
        <f t="shared" si="620"/>
        <v/>
      </c>
      <c r="AB4022" t="str">
        <f t="shared" si="621"/>
        <v/>
      </c>
      <c r="AC4022" t="str">
        <f t="shared" si="622"/>
        <v>628999007703</v>
      </c>
      <c r="AD4022" t="str">
        <f t="shared" si="623"/>
        <v>Halo+,+Visual+AI+5S+mendeteksi+Violation%3A+METALDET1-LINE+13</v>
      </c>
      <c r="AE4022" t="str">
        <f t="shared" si="624"/>
        <v>https://web.whatsapp.com/send/?phone=628999007703&amp;text=Halo+,+Visual+AI+5S+mendeteksi+Violation%3A+METALDET1-LINE+13&amp;type=phone_number&amp;app_absent=0</v>
      </c>
      <c r="AF4022" t="b">
        <f>IF(ISNA(VLOOKUP(D4022&amp;"-"&amp;AB4022, Ref_Kontak!$A:$E, 4, FALSE)), FALSE, TRUE)</f>
        <v>0</v>
      </c>
      <c r="AG4022" t="str">
        <f>_xlfn.IFNA(VLOOKUP(Z4022,Ref_Kontak!H:H,1,FALSE),"FALSE")</f>
        <v>628999007703</v>
      </c>
      <c r="AH4022" t="str">
        <f t="shared" si="625"/>
        <v>METALDET1-LINE 13</v>
      </c>
      <c r="AI4022">
        <f>IF(I4022="violation",COUNTIF($AH$1:AH4022,AH4022),0)</f>
        <v>1403</v>
      </c>
      <c r="AJ4022" t="str">
        <f t="shared" si="626"/>
        <v>violation-METALDET1</v>
      </c>
      <c r="AK4022">
        <f>IF(I4022="violation",COUNTIF($AJ$1:AJ4022,AJ4022),FALSE)</f>
        <v>3376</v>
      </c>
      <c r="AL4022">
        <f t="shared" si="627"/>
        <v>0</v>
      </c>
      <c r="AM4022">
        <f t="shared" si="628"/>
        <v>3</v>
      </c>
      <c r="AN4022" t="str">
        <f t="shared" si="629"/>
        <v>ALERT! 3 Violation founded @METALDET1</v>
      </c>
    </row>
    <row r="4023" spans="1:40">
      <c r="A4023" t="s">
        <v>120</v>
      </c>
      <c r="B4023" t="s">
        <v>121</v>
      </c>
      <c r="C4023" t="s">
        <v>1923</v>
      </c>
      <c r="D4023" t="s">
        <v>129</v>
      </c>
      <c r="E4023">
        <v>1</v>
      </c>
      <c r="G4023" t="s">
        <v>130</v>
      </c>
      <c r="I4023" t="s">
        <v>125</v>
      </c>
      <c r="Z4023" t="str">
        <f>IFERROR(MID(AA4023,FIND("-",H4023,1)+1,20),_xlfn.IFNA(VLOOKUP(F4023&amp;"-"&amp;AA4023,Ref_Kontak!$A:$E,4,FALSE),Ref_Kontak!$H$2))</f>
        <v>628999007703</v>
      </c>
      <c r="AA4023" t="str">
        <f t="shared" si="620"/>
        <v/>
      </c>
      <c r="AB4023" t="str">
        <f t="shared" si="621"/>
        <v/>
      </c>
      <c r="AC4023" t="str">
        <f t="shared" si="622"/>
        <v>628999007703</v>
      </c>
      <c r="AD4023" t="str">
        <f t="shared" si="623"/>
        <v>Halo+,+Visual+AI+5S+mendeteksi+Violation%3A+METALDET1-LINE+8</v>
      </c>
      <c r="AE4023" t="str">
        <f t="shared" si="624"/>
        <v>https://web.whatsapp.com/send/?phone=628999007703&amp;text=Halo+,+Visual+AI+5S+mendeteksi+Violation%3A+METALDET1-LINE+8&amp;type=phone_number&amp;app_absent=0</v>
      </c>
      <c r="AF4023" t="b">
        <f>IF(ISNA(VLOOKUP(D4023&amp;"-"&amp;AB4023, Ref_Kontak!$A:$E, 4, FALSE)), FALSE, TRUE)</f>
        <v>0</v>
      </c>
      <c r="AG4023" t="str">
        <f>_xlfn.IFNA(VLOOKUP(Z4023,Ref_Kontak!H:H,1,FALSE),"FALSE")</f>
        <v>628999007703</v>
      </c>
      <c r="AH4023" t="str">
        <f t="shared" si="625"/>
        <v>METALDET1-LINE 8</v>
      </c>
      <c r="AI4023">
        <f>IF(I4023="violation",COUNTIF($AH$1:AH4023,AH4023),0)</f>
        <v>1567</v>
      </c>
      <c r="AJ4023" t="str">
        <f t="shared" si="626"/>
        <v>violation-METALDET1</v>
      </c>
      <c r="AK4023">
        <f>IF(I4023="violation",COUNTIF($AJ$1:AJ4023,AJ4023),FALSE)</f>
        <v>3377</v>
      </c>
      <c r="AL4023">
        <f t="shared" si="627"/>
        <v>0</v>
      </c>
      <c r="AM4023">
        <f t="shared" si="628"/>
        <v>3</v>
      </c>
      <c r="AN4023" t="str">
        <f t="shared" si="629"/>
        <v>ALERT! 3 Violation founded @METALDET1</v>
      </c>
    </row>
    <row r="4024" spans="1:40">
      <c r="A4024" t="s">
        <v>120</v>
      </c>
      <c r="B4024" t="s">
        <v>121</v>
      </c>
      <c r="C4024" t="s">
        <v>1923</v>
      </c>
      <c r="D4024" t="s">
        <v>52</v>
      </c>
      <c r="E4024">
        <v>1</v>
      </c>
      <c r="G4024" t="s">
        <v>130</v>
      </c>
      <c r="I4024" t="s">
        <v>125</v>
      </c>
      <c r="Z4024" t="str">
        <f>IFERROR(MID(AA4024,FIND("-",H4024,1)+1,20),_xlfn.IFNA(VLOOKUP(F4024&amp;"-"&amp;AA4024,Ref_Kontak!$A:$E,4,FALSE),Ref_Kontak!$H$2))</f>
        <v>628999007703</v>
      </c>
      <c r="AA4024" t="str">
        <f t="shared" si="620"/>
        <v/>
      </c>
      <c r="AB4024" t="str">
        <f t="shared" si="621"/>
        <v/>
      </c>
      <c r="AC4024" t="str">
        <f t="shared" si="622"/>
        <v>628999007703</v>
      </c>
      <c r="AD4024" t="str">
        <f t="shared" si="623"/>
        <v>Halo+,+Visual+AI+5S+mendeteksi+Violation%3A+METALDET1-LINE+14</v>
      </c>
      <c r="AE4024" t="str">
        <f t="shared" si="624"/>
        <v>https://web.whatsapp.com/send/?phone=628999007703&amp;text=Halo+,+Visual+AI+5S+mendeteksi+Violation%3A+METALDET1-LINE+14&amp;type=phone_number&amp;app_absent=0</v>
      </c>
      <c r="AF4024" t="b">
        <f>IF(ISNA(VLOOKUP(D4024&amp;"-"&amp;AB4024, Ref_Kontak!$A:$E, 4, FALSE)), FALSE, TRUE)</f>
        <v>0</v>
      </c>
      <c r="AG4024" t="str">
        <f>_xlfn.IFNA(VLOOKUP(Z4024,Ref_Kontak!H:H,1,FALSE),"FALSE")</f>
        <v>628999007703</v>
      </c>
      <c r="AH4024" t="str">
        <f t="shared" si="625"/>
        <v>METALDET1-LINE 14</v>
      </c>
      <c r="AI4024">
        <f>IF(I4024="violation",COUNTIF($AH$1:AH4024,AH4024),0)</f>
        <v>409</v>
      </c>
      <c r="AJ4024" t="str">
        <f t="shared" si="626"/>
        <v>violation-METALDET1</v>
      </c>
      <c r="AK4024">
        <f>IF(I4024="violation",COUNTIF($AJ$1:AJ4024,AJ4024),FALSE)</f>
        <v>3378</v>
      </c>
      <c r="AL4024">
        <f t="shared" si="627"/>
        <v>0</v>
      </c>
      <c r="AM4024">
        <f t="shared" si="628"/>
        <v>3</v>
      </c>
      <c r="AN4024" t="str">
        <f t="shared" si="629"/>
        <v>ALERT! 3 Violation founded @METALDET1</v>
      </c>
    </row>
    <row r="4025" spans="1:40">
      <c r="A4025" t="s">
        <v>120</v>
      </c>
      <c r="B4025" t="s">
        <v>121</v>
      </c>
      <c r="C4025" t="s">
        <v>1923</v>
      </c>
      <c r="D4025" t="s">
        <v>41</v>
      </c>
      <c r="E4025">
        <v>1</v>
      </c>
      <c r="F4025" t="s">
        <v>1859</v>
      </c>
      <c r="G4025" t="s">
        <v>124</v>
      </c>
      <c r="H4025" t="s">
        <v>1860</v>
      </c>
      <c r="I4025" t="s">
        <v>125</v>
      </c>
      <c r="J4025" t="s">
        <v>1861</v>
      </c>
      <c r="Z4025" t="str">
        <f>IFERROR(MID(AA4025,FIND("-",H4025,1)+1,20),_xlfn.IFNA(VLOOKUP(F4025&amp;"-"&amp;AA4025,Ref_Kontak!$A:$E,4,FALSE),Ref_Kontak!$H$2))</f>
        <v>6285157766849</v>
      </c>
      <c r="AA4025" t="str">
        <f t="shared" si="620"/>
        <v>Rexy-6285157766849</v>
      </c>
      <c r="AB4025" t="str">
        <f t="shared" si="621"/>
        <v>Rexy</v>
      </c>
      <c r="AC4025" t="str">
        <f t="shared" si="622"/>
        <v>6285157766849</v>
      </c>
      <c r="AD4025" t="str">
        <f t="shared" si="623"/>
        <v>Halo+Rexy,+Visual+AI+5S+mendeteksi+Violation%3A+GUDANGEXP1-LINE+2</v>
      </c>
      <c r="AE4025" t="str">
        <f t="shared" si="624"/>
        <v>https://web.whatsapp.com/send/?phone=6285157766849&amp;text=Halo+Rexy,+Visual+AI+5S+mendeteksi+Violation%3A+GUDANGEXP1-LINE+2&amp;type=phone_number&amp;app_absent=0</v>
      </c>
      <c r="AF4025" t="b">
        <f>IF(ISNA(VLOOKUP(D4025&amp;"-"&amp;AB4025, Ref_Kontak!$A:$E, 4, FALSE)), FALSE, TRUE)</f>
        <v>1</v>
      </c>
      <c r="AG4025" t="str">
        <f>_xlfn.IFNA(VLOOKUP(Z4025,Ref_Kontak!H:H,1,FALSE),"FALSE")</f>
        <v>FALSE</v>
      </c>
      <c r="AH4025" t="str">
        <f t="shared" si="625"/>
        <v>GUDANGEXP1-LINE 2</v>
      </c>
      <c r="AI4025">
        <f>IF(I4025="violation",COUNTIF($AH$1:AH4025,AH4025),0)</f>
        <v>59</v>
      </c>
      <c r="AJ4025" t="str">
        <f t="shared" si="626"/>
        <v>violation-GUDANGEXP1</v>
      </c>
      <c r="AK4025">
        <f>IF(I4025="violation",COUNTIF($AJ$1:AJ4025,AJ4025),FALSE)</f>
        <v>645</v>
      </c>
      <c r="AL4025">
        <f t="shared" si="627"/>
        <v>0</v>
      </c>
      <c r="AM4025">
        <f t="shared" si="628"/>
        <v>8</v>
      </c>
      <c r="AN4025" t="str">
        <f t="shared" si="629"/>
        <v>ALERT! 8 Violation founded @GUDANGEXP1</v>
      </c>
    </row>
    <row r="4026" spans="1:40">
      <c r="A4026" t="s">
        <v>120</v>
      </c>
      <c r="B4026" t="s">
        <v>121</v>
      </c>
      <c r="C4026" t="s">
        <v>1923</v>
      </c>
      <c r="D4026" t="s">
        <v>1232</v>
      </c>
      <c r="E4026">
        <v>1</v>
      </c>
      <c r="G4026" t="s">
        <v>124</v>
      </c>
      <c r="I4026" t="s">
        <v>125</v>
      </c>
      <c r="Z4026" t="str">
        <f>IFERROR(MID(AA4026,FIND("-",H4026,1)+1,20),_xlfn.IFNA(VLOOKUP(F4026&amp;"-"&amp;AA4026,Ref_Kontak!$A:$E,4,FALSE),Ref_Kontak!$H$2))</f>
        <v>628999007703</v>
      </c>
      <c r="AA4026" t="str">
        <f t="shared" si="620"/>
        <v/>
      </c>
      <c r="AB4026" t="str">
        <f t="shared" si="621"/>
        <v/>
      </c>
      <c r="AC4026" t="str">
        <f t="shared" si="622"/>
        <v>628999007703</v>
      </c>
      <c r="AD4026" t="str">
        <f t="shared" si="623"/>
        <v>Halo+,+Visual+AI+5S+mendeteksi+Violation%3A+GUDANGEXP1-LINE+9</v>
      </c>
      <c r="AE4026" t="str">
        <f t="shared" si="624"/>
        <v>https://web.whatsapp.com/send/?phone=628999007703&amp;text=Halo+,+Visual+AI+5S+mendeteksi+Violation%3A+GUDANGEXP1-LINE+9&amp;type=phone_number&amp;app_absent=0</v>
      </c>
      <c r="AF4026" t="b">
        <f>IF(ISNA(VLOOKUP(D4026&amp;"-"&amp;AB4026, Ref_Kontak!$A:$E, 4, FALSE)), FALSE, TRUE)</f>
        <v>0</v>
      </c>
      <c r="AG4026" t="str">
        <f>_xlfn.IFNA(VLOOKUP(Z4026,Ref_Kontak!H:H,1,FALSE),"FALSE")</f>
        <v>628999007703</v>
      </c>
      <c r="AH4026" t="str">
        <f t="shared" si="625"/>
        <v>GUDANGEXP1-LINE 9</v>
      </c>
      <c r="AI4026">
        <f>IF(I4026="violation",COUNTIF($AH$1:AH4026,AH4026),0)</f>
        <v>192</v>
      </c>
      <c r="AJ4026" t="str">
        <f t="shared" si="626"/>
        <v>violation-GUDANGEXP1</v>
      </c>
      <c r="AK4026">
        <f>IF(I4026="violation",COUNTIF($AJ$1:AJ4026,AJ4026),FALSE)</f>
        <v>646</v>
      </c>
      <c r="AL4026">
        <f t="shared" si="627"/>
        <v>0</v>
      </c>
      <c r="AM4026">
        <f t="shared" si="628"/>
        <v>8</v>
      </c>
      <c r="AN4026" t="str">
        <f t="shared" si="629"/>
        <v>ALERT! 8 Violation founded @GUDANGEXP1</v>
      </c>
    </row>
    <row r="4027" spans="1:40">
      <c r="A4027" t="s">
        <v>120</v>
      </c>
      <c r="B4027" t="s">
        <v>121</v>
      </c>
      <c r="C4027" t="s">
        <v>1923</v>
      </c>
      <c r="D4027" t="s">
        <v>48</v>
      </c>
      <c r="E4027">
        <v>1</v>
      </c>
      <c r="F4027" t="s">
        <v>1859</v>
      </c>
      <c r="G4027" t="s">
        <v>124</v>
      </c>
      <c r="H4027" t="s">
        <v>1860</v>
      </c>
      <c r="I4027" t="s">
        <v>125</v>
      </c>
      <c r="J4027" t="s">
        <v>1861</v>
      </c>
      <c r="Z4027" t="str">
        <f>IFERROR(MID(AA4027,FIND("-",H4027,1)+1,20),_xlfn.IFNA(VLOOKUP(F4027&amp;"-"&amp;AA4027,Ref_Kontak!$A:$E,4,FALSE),Ref_Kontak!$H$2))</f>
        <v>6285157766849</v>
      </c>
      <c r="AA4027" t="str">
        <f t="shared" si="620"/>
        <v>Rexy-6285157766849</v>
      </c>
      <c r="AB4027" t="str">
        <f t="shared" si="621"/>
        <v>Rexy</v>
      </c>
      <c r="AC4027" t="str">
        <f t="shared" si="622"/>
        <v>6285157766849</v>
      </c>
      <c r="AD4027" t="str">
        <f t="shared" si="623"/>
        <v>Halo+Rexy,+Visual+AI+5S+mendeteksi+Violation%3A+GUDANGEXP1-LINE+1</v>
      </c>
      <c r="AE4027" t="str">
        <f t="shared" si="624"/>
        <v>https://web.whatsapp.com/send/?phone=6285157766849&amp;text=Halo+Rexy,+Visual+AI+5S+mendeteksi+Violation%3A+GUDANGEXP1-LINE+1&amp;type=phone_number&amp;app_absent=0</v>
      </c>
      <c r="AF4027" t="b">
        <f>IF(ISNA(VLOOKUP(D4027&amp;"-"&amp;AB4027, Ref_Kontak!$A:$E, 4, FALSE)), FALSE, TRUE)</f>
        <v>1</v>
      </c>
      <c r="AG4027" t="str">
        <f>_xlfn.IFNA(VLOOKUP(Z4027,Ref_Kontak!H:H,1,FALSE),"FALSE")</f>
        <v>FALSE</v>
      </c>
      <c r="AH4027" t="str">
        <f t="shared" si="625"/>
        <v>GUDANGEXP1-LINE 1</v>
      </c>
      <c r="AI4027">
        <f>IF(I4027="violation",COUNTIF($AH$1:AH4027,AH4027),0)</f>
        <v>46</v>
      </c>
      <c r="AJ4027" t="str">
        <f t="shared" si="626"/>
        <v>violation-GUDANGEXP1</v>
      </c>
      <c r="AK4027">
        <f>IF(I4027="violation",COUNTIF($AJ$1:AJ4027,AJ4027),FALSE)</f>
        <v>647</v>
      </c>
      <c r="AL4027">
        <f t="shared" si="627"/>
        <v>0</v>
      </c>
      <c r="AM4027">
        <f t="shared" si="628"/>
        <v>8</v>
      </c>
      <c r="AN4027" t="str">
        <f t="shared" si="629"/>
        <v>ALERT! 8 Violation founded @GUDANGEXP1</v>
      </c>
    </row>
    <row r="4028" spans="1:40">
      <c r="A4028" t="s">
        <v>120</v>
      </c>
      <c r="B4028" t="s">
        <v>121</v>
      </c>
      <c r="C4028" t="s">
        <v>1923</v>
      </c>
      <c r="D4028" t="s">
        <v>52</v>
      </c>
      <c r="E4028">
        <v>1</v>
      </c>
      <c r="G4028" t="s">
        <v>130</v>
      </c>
      <c r="I4028" t="s">
        <v>125</v>
      </c>
      <c r="Z4028" t="str">
        <f>IFERROR(MID(AA4028,FIND("-",H4028,1)+1,20),_xlfn.IFNA(VLOOKUP(F4028&amp;"-"&amp;AA4028,Ref_Kontak!$A:$E,4,FALSE),Ref_Kontak!$H$2))</f>
        <v>628999007703</v>
      </c>
      <c r="AA4028" t="str">
        <f t="shared" si="620"/>
        <v/>
      </c>
      <c r="AB4028" t="str">
        <f t="shared" si="621"/>
        <v/>
      </c>
      <c r="AC4028" t="str">
        <f t="shared" si="622"/>
        <v>628999007703</v>
      </c>
      <c r="AD4028" t="str">
        <f t="shared" si="623"/>
        <v>Halo+,+Visual+AI+5S+mendeteksi+Violation%3A+METALDET1-LINE+14</v>
      </c>
      <c r="AE4028" t="str">
        <f t="shared" si="624"/>
        <v>https://web.whatsapp.com/send/?phone=628999007703&amp;text=Halo+,+Visual+AI+5S+mendeteksi+Violation%3A+METALDET1-LINE+14&amp;type=phone_number&amp;app_absent=0</v>
      </c>
      <c r="AF4028" t="b">
        <f>IF(ISNA(VLOOKUP(D4028&amp;"-"&amp;AB4028, Ref_Kontak!$A:$E, 4, FALSE)), FALSE, TRUE)</f>
        <v>0</v>
      </c>
      <c r="AG4028" t="str">
        <f>_xlfn.IFNA(VLOOKUP(Z4028,Ref_Kontak!H:H,1,FALSE),"FALSE")</f>
        <v>628999007703</v>
      </c>
      <c r="AH4028" t="str">
        <f t="shared" si="625"/>
        <v>METALDET1-LINE 14</v>
      </c>
      <c r="AI4028">
        <f>IF(I4028="violation",COUNTIF($AH$1:AH4028,AH4028),0)</f>
        <v>410</v>
      </c>
      <c r="AJ4028" t="str">
        <f t="shared" si="626"/>
        <v>violation-METALDET1</v>
      </c>
      <c r="AK4028">
        <f>IF(I4028="violation",COUNTIF($AJ$1:AJ4028,AJ4028),FALSE)</f>
        <v>3379</v>
      </c>
      <c r="AL4028">
        <f t="shared" si="627"/>
        <v>0</v>
      </c>
      <c r="AM4028">
        <f t="shared" si="628"/>
        <v>3</v>
      </c>
      <c r="AN4028" t="str">
        <f t="shared" si="629"/>
        <v>ALERT! 3 Violation founded @METALDET1</v>
      </c>
    </row>
    <row r="4029" spans="1:40">
      <c r="A4029" t="s">
        <v>120</v>
      </c>
      <c r="B4029" t="s">
        <v>121</v>
      </c>
      <c r="C4029" t="s">
        <v>1923</v>
      </c>
      <c r="D4029" t="s">
        <v>589</v>
      </c>
      <c r="E4029">
        <v>1</v>
      </c>
      <c r="G4029" t="s">
        <v>130</v>
      </c>
      <c r="I4029" t="s">
        <v>125</v>
      </c>
      <c r="Z4029" t="str">
        <f>IFERROR(MID(AA4029,FIND("-",H4029,1)+1,20),_xlfn.IFNA(VLOOKUP(F4029&amp;"-"&amp;AA4029,Ref_Kontak!$A:$E,4,FALSE),Ref_Kontak!$H$2))</f>
        <v>628999007703</v>
      </c>
      <c r="AA4029" t="str">
        <f t="shared" si="620"/>
        <v/>
      </c>
      <c r="AB4029" t="str">
        <f t="shared" si="621"/>
        <v/>
      </c>
      <c r="AC4029" t="str">
        <f t="shared" si="622"/>
        <v>628999007703</v>
      </c>
      <c r="AD4029" t="str">
        <f t="shared" si="623"/>
        <v>Halo+,+Visual+AI+5S+mendeteksi+Violation%3A+METALDET1-LINE+13</v>
      </c>
      <c r="AE4029" t="str">
        <f t="shared" si="624"/>
        <v>https://web.whatsapp.com/send/?phone=628999007703&amp;text=Halo+,+Visual+AI+5S+mendeteksi+Violation%3A+METALDET1-LINE+13&amp;type=phone_number&amp;app_absent=0</v>
      </c>
      <c r="AF4029" t="b">
        <f>IF(ISNA(VLOOKUP(D4029&amp;"-"&amp;AB4029, Ref_Kontak!$A:$E, 4, FALSE)), FALSE, TRUE)</f>
        <v>0</v>
      </c>
      <c r="AG4029" t="str">
        <f>_xlfn.IFNA(VLOOKUP(Z4029,Ref_Kontak!H:H,1,FALSE),"FALSE")</f>
        <v>628999007703</v>
      </c>
      <c r="AH4029" t="str">
        <f t="shared" si="625"/>
        <v>METALDET1-LINE 13</v>
      </c>
      <c r="AI4029">
        <f>IF(I4029="violation",COUNTIF($AH$1:AH4029,AH4029),0)</f>
        <v>1404</v>
      </c>
      <c r="AJ4029" t="str">
        <f t="shared" si="626"/>
        <v>violation-METALDET1</v>
      </c>
      <c r="AK4029">
        <f>IF(I4029="violation",COUNTIF($AJ$1:AJ4029,AJ4029),FALSE)</f>
        <v>3380</v>
      </c>
      <c r="AL4029">
        <f t="shared" si="627"/>
        <v>0</v>
      </c>
      <c r="AM4029">
        <f t="shared" si="628"/>
        <v>3</v>
      </c>
      <c r="AN4029" t="str">
        <f t="shared" si="629"/>
        <v>ALERT! 3 Violation founded @METALDET1</v>
      </c>
    </row>
    <row r="4030" spans="1:40">
      <c r="A4030" t="s">
        <v>120</v>
      </c>
      <c r="B4030" t="s">
        <v>121</v>
      </c>
      <c r="C4030" t="s">
        <v>1924</v>
      </c>
      <c r="D4030" t="s">
        <v>129</v>
      </c>
      <c r="E4030">
        <v>1</v>
      </c>
      <c r="G4030" t="s">
        <v>130</v>
      </c>
      <c r="I4030" t="s">
        <v>125</v>
      </c>
      <c r="Z4030" t="str">
        <f>IFERROR(MID(AA4030,FIND("-",H4030,1)+1,20),_xlfn.IFNA(VLOOKUP(F4030&amp;"-"&amp;AA4030,Ref_Kontak!$A:$E,4,FALSE),Ref_Kontak!$H$2))</f>
        <v>628999007703</v>
      </c>
      <c r="AA4030" t="str">
        <f t="shared" si="620"/>
        <v/>
      </c>
      <c r="AB4030" t="str">
        <f t="shared" si="621"/>
        <v/>
      </c>
      <c r="AC4030" t="str">
        <f t="shared" si="622"/>
        <v>628999007703</v>
      </c>
      <c r="AD4030" t="str">
        <f t="shared" si="623"/>
        <v>Halo+,+Visual+AI+5S+mendeteksi+Violation%3A+METALDET1-LINE+8</v>
      </c>
      <c r="AE4030" t="str">
        <f t="shared" si="624"/>
        <v>https://web.whatsapp.com/send/?phone=628999007703&amp;text=Halo+,+Visual+AI+5S+mendeteksi+Violation%3A+METALDET1-LINE+8&amp;type=phone_number&amp;app_absent=0</v>
      </c>
      <c r="AF4030" t="b">
        <f>IF(ISNA(VLOOKUP(D4030&amp;"-"&amp;AB4030, Ref_Kontak!$A:$E, 4, FALSE)), FALSE, TRUE)</f>
        <v>0</v>
      </c>
      <c r="AG4030" t="str">
        <f>_xlfn.IFNA(VLOOKUP(Z4030,Ref_Kontak!H:H,1,FALSE),"FALSE")</f>
        <v>628999007703</v>
      </c>
      <c r="AH4030" t="str">
        <f t="shared" si="625"/>
        <v>METALDET1-LINE 8</v>
      </c>
      <c r="AI4030">
        <f>IF(I4030="violation",COUNTIF($AH$1:AH4030,AH4030),0)</f>
        <v>1568</v>
      </c>
      <c r="AJ4030" t="str">
        <f t="shared" si="626"/>
        <v>violation-METALDET1</v>
      </c>
      <c r="AK4030">
        <f>IF(I4030="violation",COUNTIF($AJ$1:AJ4030,AJ4030),FALSE)</f>
        <v>3381</v>
      </c>
      <c r="AL4030">
        <f t="shared" si="627"/>
        <v>0</v>
      </c>
      <c r="AM4030">
        <f t="shared" si="628"/>
        <v>3</v>
      </c>
      <c r="AN4030" t="str">
        <f t="shared" si="629"/>
        <v>ALERT! 3 Violation founded @METALDET1</v>
      </c>
    </row>
    <row r="4031" spans="1:40">
      <c r="A4031" t="s">
        <v>120</v>
      </c>
      <c r="B4031" t="s">
        <v>121</v>
      </c>
      <c r="C4031" t="s">
        <v>1924</v>
      </c>
      <c r="D4031" t="s">
        <v>41</v>
      </c>
      <c r="E4031">
        <v>1</v>
      </c>
      <c r="F4031" t="s">
        <v>1859</v>
      </c>
      <c r="G4031" t="s">
        <v>124</v>
      </c>
      <c r="H4031" t="s">
        <v>1860</v>
      </c>
      <c r="I4031" t="s">
        <v>125</v>
      </c>
      <c r="J4031" t="s">
        <v>1861</v>
      </c>
      <c r="Z4031" t="str">
        <f>IFERROR(MID(AA4031,FIND("-",H4031,1)+1,20),_xlfn.IFNA(VLOOKUP(F4031&amp;"-"&amp;AA4031,Ref_Kontak!$A:$E,4,FALSE),Ref_Kontak!$H$2))</f>
        <v>6285157766849</v>
      </c>
      <c r="AA4031" t="str">
        <f t="shared" si="620"/>
        <v>Rexy-6285157766849</v>
      </c>
      <c r="AB4031" t="str">
        <f t="shared" si="621"/>
        <v>Rexy</v>
      </c>
      <c r="AC4031" t="str">
        <f t="shared" si="622"/>
        <v>6285157766849</v>
      </c>
      <c r="AD4031" t="str">
        <f t="shared" si="623"/>
        <v>Halo+Rexy,+Visual+AI+5S+mendeteksi+Violation%3A+GUDANGEXP1-LINE+2</v>
      </c>
      <c r="AE4031" t="str">
        <f t="shared" si="624"/>
        <v>https://web.whatsapp.com/send/?phone=6285157766849&amp;text=Halo+Rexy,+Visual+AI+5S+mendeteksi+Violation%3A+GUDANGEXP1-LINE+2&amp;type=phone_number&amp;app_absent=0</v>
      </c>
      <c r="AF4031" t="b">
        <f>IF(ISNA(VLOOKUP(D4031&amp;"-"&amp;AB4031, Ref_Kontak!$A:$E, 4, FALSE)), FALSE, TRUE)</f>
        <v>1</v>
      </c>
      <c r="AG4031" t="str">
        <f>_xlfn.IFNA(VLOOKUP(Z4031,Ref_Kontak!H:H,1,FALSE),"FALSE")</f>
        <v>FALSE</v>
      </c>
      <c r="AH4031" t="str">
        <f t="shared" si="625"/>
        <v>GUDANGEXP1-LINE 2</v>
      </c>
      <c r="AI4031">
        <f>IF(I4031="violation",COUNTIF($AH$1:AH4031,AH4031),0)</f>
        <v>60</v>
      </c>
      <c r="AJ4031" t="str">
        <f t="shared" si="626"/>
        <v>violation-GUDANGEXP1</v>
      </c>
      <c r="AK4031">
        <f>IF(I4031="violation",COUNTIF($AJ$1:AJ4031,AJ4031),FALSE)</f>
        <v>648</v>
      </c>
      <c r="AL4031">
        <f t="shared" si="627"/>
        <v>0</v>
      </c>
      <c r="AM4031">
        <f t="shared" si="628"/>
        <v>8</v>
      </c>
      <c r="AN4031" t="str">
        <f t="shared" si="629"/>
        <v>ALERT! 8 Violation founded @GUDANGEXP1</v>
      </c>
    </row>
    <row r="4032" spans="1:40">
      <c r="A4032" t="s">
        <v>120</v>
      </c>
      <c r="B4032" t="s">
        <v>121</v>
      </c>
      <c r="C4032" t="s">
        <v>1924</v>
      </c>
      <c r="D4032" t="s">
        <v>1232</v>
      </c>
      <c r="E4032">
        <v>1</v>
      </c>
      <c r="G4032" t="s">
        <v>124</v>
      </c>
      <c r="I4032" t="s">
        <v>125</v>
      </c>
      <c r="Z4032" t="str">
        <f>IFERROR(MID(AA4032,FIND("-",H4032,1)+1,20),_xlfn.IFNA(VLOOKUP(F4032&amp;"-"&amp;AA4032,Ref_Kontak!$A:$E,4,FALSE),Ref_Kontak!$H$2))</f>
        <v>628999007703</v>
      </c>
      <c r="AA4032" t="str">
        <f t="shared" si="620"/>
        <v/>
      </c>
      <c r="AB4032" t="str">
        <f t="shared" si="621"/>
        <v/>
      </c>
      <c r="AC4032" t="str">
        <f t="shared" si="622"/>
        <v>628999007703</v>
      </c>
      <c r="AD4032" t="str">
        <f t="shared" si="623"/>
        <v>Halo+,+Visual+AI+5S+mendeteksi+Violation%3A+GUDANGEXP1-LINE+9</v>
      </c>
      <c r="AE4032" t="str">
        <f t="shared" si="624"/>
        <v>https://web.whatsapp.com/send/?phone=628999007703&amp;text=Halo+,+Visual+AI+5S+mendeteksi+Violation%3A+GUDANGEXP1-LINE+9&amp;type=phone_number&amp;app_absent=0</v>
      </c>
      <c r="AF4032" t="b">
        <f>IF(ISNA(VLOOKUP(D4032&amp;"-"&amp;AB4032, Ref_Kontak!$A:$E, 4, FALSE)), FALSE, TRUE)</f>
        <v>0</v>
      </c>
      <c r="AG4032" t="str">
        <f>_xlfn.IFNA(VLOOKUP(Z4032,Ref_Kontak!H:H,1,FALSE),"FALSE")</f>
        <v>628999007703</v>
      </c>
      <c r="AH4032" t="str">
        <f t="shared" si="625"/>
        <v>GUDANGEXP1-LINE 9</v>
      </c>
      <c r="AI4032">
        <f>IF(I4032="violation",COUNTIF($AH$1:AH4032,AH4032),0)</f>
        <v>193</v>
      </c>
      <c r="AJ4032" t="str">
        <f t="shared" si="626"/>
        <v>violation-GUDANGEXP1</v>
      </c>
      <c r="AK4032">
        <f>IF(I4032="violation",COUNTIF($AJ$1:AJ4032,AJ4032),FALSE)</f>
        <v>649</v>
      </c>
      <c r="AL4032">
        <f t="shared" si="627"/>
        <v>0</v>
      </c>
      <c r="AM4032">
        <f t="shared" si="628"/>
        <v>8</v>
      </c>
      <c r="AN4032" t="str">
        <f t="shared" si="629"/>
        <v>ALERT! 8 Violation founded @GUDANGEXP1</v>
      </c>
    </row>
    <row r="4033" spans="1:40">
      <c r="A4033" t="s">
        <v>120</v>
      </c>
      <c r="B4033" t="s">
        <v>121</v>
      </c>
      <c r="C4033" t="s">
        <v>1924</v>
      </c>
      <c r="D4033" t="s">
        <v>48</v>
      </c>
      <c r="E4033">
        <v>1</v>
      </c>
      <c r="F4033" t="s">
        <v>1859</v>
      </c>
      <c r="G4033" t="s">
        <v>124</v>
      </c>
      <c r="H4033" t="s">
        <v>1860</v>
      </c>
      <c r="I4033" t="s">
        <v>125</v>
      </c>
      <c r="J4033" t="s">
        <v>1861</v>
      </c>
      <c r="Z4033" t="str">
        <f>IFERROR(MID(AA4033,FIND("-",H4033,1)+1,20),_xlfn.IFNA(VLOOKUP(F4033&amp;"-"&amp;AA4033,Ref_Kontak!$A:$E,4,FALSE),Ref_Kontak!$H$2))</f>
        <v>6285157766849</v>
      </c>
      <c r="AA4033" t="str">
        <f t="shared" si="620"/>
        <v>Rexy-6285157766849</v>
      </c>
      <c r="AB4033" t="str">
        <f t="shared" si="621"/>
        <v>Rexy</v>
      </c>
      <c r="AC4033" t="str">
        <f t="shared" si="622"/>
        <v>6285157766849</v>
      </c>
      <c r="AD4033" t="str">
        <f t="shared" si="623"/>
        <v>Halo+Rexy,+Visual+AI+5S+mendeteksi+Violation%3A+GUDANGEXP1-LINE+1</v>
      </c>
      <c r="AE4033" t="str">
        <f t="shared" si="624"/>
        <v>https://web.whatsapp.com/send/?phone=6285157766849&amp;text=Halo+Rexy,+Visual+AI+5S+mendeteksi+Violation%3A+GUDANGEXP1-LINE+1&amp;type=phone_number&amp;app_absent=0</v>
      </c>
      <c r="AF4033" t="b">
        <f>IF(ISNA(VLOOKUP(D4033&amp;"-"&amp;AB4033, Ref_Kontak!$A:$E, 4, FALSE)), FALSE, TRUE)</f>
        <v>1</v>
      </c>
      <c r="AG4033" t="str">
        <f>_xlfn.IFNA(VLOOKUP(Z4033,Ref_Kontak!H:H,1,FALSE),"FALSE")</f>
        <v>FALSE</v>
      </c>
      <c r="AH4033" t="str">
        <f t="shared" si="625"/>
        <v>GUDANGEXP1-LINE 1</v>
      </c>
      <c r="AI4033">
        <f>IF(I4033="violation",COUNTIF($AH$1:AH4033,AH4033),0)</f>
        <v>47</v>
      </c>
      <c r="AJ4033" t="str">
        <f t="shared" si="626"/>
        <v>violation-GUDANGEXP1</v>
      </c>
      <c r="AK4033">
        <f>IF(I4033="violation",COUNTIF($AJ$1:AJ4033,AJ4033),FALSE)</f>
        <v>650</v>
      </c>
      <c r="AL4033">
        <f t="shared" si="627"/>
        <v>0</v>
      </c>
      <c r="AM4033">
        <f t="shared" si="628"/>
        <v>8</v>
      </c>
      <c r="AN4033" t="str">
        <f t="shared" si="629"/>
        <v>ALERT! 8 Violation founded @GUDANGEXP1</v>
      </c>
    </row>
    <row r="4034" spans="1:40">
      <c r="A4034" t="s">
        <v>120</v>
      </c>
      <c r="B4034" t="s">
        <v>121</v>
      </c>
      <c r="C4034" t="s">
        <v>1925</v>
      </c>
      <c r="D4034" t="s">
        <v>41</v>
      </c>
      <c r="E4034">
        <v>1</v>
      </c>
      <c r="F4034" t="s">
        <v>1859</v>
      </c>
      <c r="G4034" t="s">
        <v>124</v>
      </c>
      <c r="H4034" t="s">
        <v>1860</v>
      </c>
      <c r="I4034" t="s">
        <v>125</v>
      </c>
      <c r="J4034" t="s">
        <v>1861</v>
      </c>
      <c r="Z4034" t="str">
        <f>IFERROR(MID(AA4034,FIND("-",H4034,1)+1,20),_xlfn.IFNA(VLOOKUP(F4034&amp;"-"&amp;AA4034,Ref_Kontak!$A:$E,4,FALSE),Ref_Kontak!$H$2))</f>
        <v>6285157766849</v>
      </c>
      <c r="AA4034" t="str">
        <f t="shared" ref="AA4034:AA4097" si="630">CLEAN(SUBSTITUTE(H4034," ",""))</f>
        <v>Rexy-6285157766849</v>
      </c>
      <c r="AB4034" t="str">
        <f t="shared" ref="AB4034:AB4097" si="631">IFERROR(LEFT(AA4034,FIND("-",H4034,1)-1),CLEAN(SUBSTITUTE(SUBSTITUTE(H4034," ",""),"-","")))</f>
        <v>Rexy</v>
      </c>
      <c r="AC4034" t="str">
        <f t="shared" ref="AC4034:AC4097" si="632">IF(LEFT(Z4034,1)="0","62"&amp; MID(Z4034,2,999),Z4034)</f>
        <v>6285157766849</v>
      </c>
      <c r="AD4034" t="str">
        <f t="shared" ref="AD4034:AD4097" si="633">"Halo+"&amp;AB4034&amp;","&amp;"+Visual+AI+5S+mendeteksi+Violation%3A+"&amp;SUBSTITUTE(AH4034," ","+")</f>
        <v>Halo+Rexy,+Visual+AI+5S+mendeteksi+Violation%3A+GUDANGEXP1-LINE+2</v>
      </c>
      <c r="AE4034" t="str">
        <f t="shared" ref="AE4034:AE4097" si="634">"https://web.whatsapp.com/send/?phone="&amp;AC4034&amp;"&amp;text="&amp;AD4034&amp;"&amp;type=phone_number&amp;app_absent=0"</f>
        <v>https://web.whatsapp.com/send/?phone=6285157766849&amp;text=Halo+Rexy,+Visual+AI+5S+mendeteksi+Violation%3A+GUDANGEXP1-LINE+2&amp;type=phone_number&amp;app_absent=0</v>
      </c>
      <c r="AF4034" t="b">
        <f>IF(ISNA(VLOOKUP(D4034&amp;"-"&amp;AB4034, Ref_Kontak!$A:$E, 4, FALSE)), FALSE, TRUE)</f>
        <v>1</v>
      </c>
      <c r="AG4034" t="str">
        <f>_xlfn.IFNA(VLOOKUP(Z4034,Ref_Kontak!H:H,1,FALSE),"FALSE")</f>
        <v>FALSE</v>
      </c>
      <c r="AH4034" t="str">
        <f t="shared" ref="AH4034:AH4097" si="635">G4034&amp;"-"&amp;D4034</f>
        <v>GUDANGEXP1-LINE 2</v>
      </c>
      <c r="AI4034">
        <f>IF(I4034="violation",COUNTIF($AH$1:AH4034,AH4034),0)</f>
        <v>61</v>
      </c>
      <c r="AJ4034" t="str">
        <f t="shared" si="626"/>
        <v>violation-GUDANGEXP1</v>
      </c>
      <c r="AK4034">
        <f>IF(I4034="violation",COUNTIF($AJ$1:AJ4034,AJ4034),FALSE)</f>
        <v>651</v>
      </c>
      <c r="AL4034">
        <f t="shared" si="627"/>
        <v>0</v>
      </c>
      <c r="AM4034">
        <f t="shared" si="628"/>
        <v>8</v>
      </c>
      <c r="AN4034" t="str">
        <f t="shared" si="629"/>
        <v>ALERT! 8 Violation founded @GUDANGEXP1</v>
      </c>
    </row>
    <row r="4035" spans="1:40">
      <c r="A4035" t="s">
        <v>120</v>
      </c>
      <c r="B4035" t="s">
        <v>121</v>
      </c>
      <c r="C4035" t="s">
        <v>1925</v>
      </c>
      <c r="D4035" t="s">
        <v>1232</v>
      </c>
      <c r="E4035">
        <v>1</v>
      </c>
      <c r="G4035" t="s">
        <v>124</v>
      </c>
      <c r="I4035" t="s">
        <v>125</v>
      </c>
      <c r="Z4035" t="str">
        <f>IFERROR(MID(AA4035,FIND("-",H4035,1)+1,20),_xlfn.IFNA(VLOOKUP(F4035&amp;"-"&amp;AA4035,Ref_Kontak!$A:$E,4,FALSE),Ref_Kontak!$H$2))</f>
        <v>628999007703</v>
      </c>
      <c r="AA4035" t="str">
        <f t="shared" si="630"/>
        <v/>
      </c>
      <c r="AB4035" t="str">
        <f t="shared" si="631"/>
        <v/>
      </c>
      <c r="AC4035" t="str">
        <f t="shared" si="632"/>
        <v>628999007703</v>
      </c>
      <c r="AD4035" t="str">
        <f t="shared" si="633"/>
        <v>Halo+,+Visual+AI+5S+mendeteksi+Violation%3A+GUDANGEXP1-LINE+9</v>
      </c>
      <c r="AE4035" t="str">
        <f t="shared" si="634"/>
        <v>https://web.whatsapp.com/send/?phone=628999007703&amp;text=Halo+,+Visual+AI+5S+mendeteksi+Violation%3A+GUDANGEXP1-LINE+9&amp;type=phone_number&amp;app_absent=0</v>
      </c>
      <c r="AF4035" t="b">
        <f>IF(ISNA(VLOOKUP(D4035&amp;"-"&amp;AB4035, Ref_Kontak!$A:$E, 4, FALSE)), FALSE, TRUE)</f>
        <v>0</v>
      </c>
      <c r="AG4035" t="str">
        <f>_xlfn.IFNA(VLOOKUP(Z4035,Ref_Kontak!H:H,1,FALSE),"FALSE")</f>
        <v>628999007703</v>
      </c>
      <c r="AH4035" t="str">
        <f t="shared" si="635"/>
        <v>GUDANGEXP1-LINE 9</v>
      </c>
      <c r="AI4035">
        <f>IF(I4035="violation",COUNTIF($AH$1:AH4035,AH4035),0)</f>
        <v>194</v>
      </c>
      <c r="AJ4035" t="str">
        <f t="shared" ref="AJ4035:AJ4098" si="636">I4035&amp;"-"&amp;G4035</f>
        <v>violation-GUDANGEXP1</v>
      </c>
      <c r="AK4035">
        <f>IF(I4035="violation",COUNTIF($AJ$1:AJ4035,AJ4035),FALSE)</f>
        <v>652</v>
      </c>
      <c r="AL4035">
        <f t="shared" ref="AL4035:AL4098" si="637">IF(AI4035=1,1,0)</f>
        <v>0</v>
      </c>
      <c r="AM4035">
        <f t="shared" ref="AM4035:AM4098" si="638">SUMIF($AJ$2:$AJ$5516,AJ4035,$AL$2:$AL$5516)</f>
        <v>8</v>
      </c>
      <c r="AN4035" t="str">
        <f t="shared" ref="AN4035:AN4098" si="639">"ALERT! " &amp;AM4035&amp; " Violation founded @"&amp;G4035</f>
        <v>ALERT! 8 Violation founded @GUDANGEXP1</v>
      </c>
    </row>
    <row r="4036" spans="1:40">
      <c r="A4036" t="s">
        <v>120</v>
      </c>
      <c r="B4036" t="s">
        <v>121</v>
      </c>
      <c r="C4036" t="s">
        <v>1925</v>
      </c>
      <c r="D4036" t="s">
        <v>48</v>
      </c>
      <c r="E4036">
        <v>1</v>
      </c>
      <c r="F4036" t="s">
        <v>1859</v>
      </c>
      <c r="G4036" t="s">
        <v>124</v>
      </c>
      <c r="H4036" t="s">
        <v>1860</v>
      </c>
      <c r="I4036" t="s">
        <v>125</v>
      </c>
      <c r="J4036" t="s">
        <v>1861</v>
      </c>
      <c r="Z4036" t="str">
        <f>IFERROR(MID(AA4036,FIND("-",H4036,1)+1,20),_xlfn.IFNA(VLOOKUP(F4036&amp;"-"&amp;AA4036,Ref_Kontak!$A:$E,4,FALSE),Ref_Kontak!$H$2))</f>
        <v>6285157766849</v>
      </c>
      <c r="AA4036" t="str">
        <f t="shared" si="630"/>
        <v>Rexy-6285157766849</v>
      </c>
      <c r="AB4036" t="str">
        <f t="shared" si="631"/>
        <v>Rexy</v>
      </c>
      <c r="AC4036" t="str">
        <f t="shared" si="632"/>
        <v>6285157766849</v>
      </c>
      <c r="AD4036" t="str">
        <f t="shared" si="633"/>
        <v>Halo+Rexy,+Visual+AI+5S+mendeteksi+Violation%3A+GUDANGEXP1-LINE+1</v>
      </c>
      <c r="AE4036" t="str">
        <f t="shared" si="634"/>
        <v>https://web.whatsapp.com/send/?phone=6285157766849&amp;text=Halo+Rexy,+Visual+AI+5S+mendeteksi+Violation%3A+GUDANGEXP1-LINE+1&amp;type=phone_number&amp;app_absent=0</v>
      </c>
      <c r="AF4036" t="b">
        <f>IF(ISNA(VLOOKUP(D4036&amp;"-"&amp;AB4036, Ref_Kontak!$A:$E, 4, FALSE)), FALSE, TRUE)</f>
        <v>1</v>
      </c>
      <c r="AG4036" t="str">
        <f>_xlfn.IFNA(VLOOKUP(Z4036,Ref_Kontak!H:H,1,FALSE),"FALSE")</f>
        <v>FALSE</v>
      </c>
      <c r="AH4036" t="str">
        <f t="shared" si="635"/>
        <v>GUDANGEXP1-LINE 1</v>
      </c>
      <c r="AI4036">
        <f>IF(I4036="violation",COUNTIF($AH$1:AH4036,AH4036),0)</f>
        <v>48</v>
      </c>
      <c r="AJ4036" t="str">
        <f t="shared" si="636"/>
        <v>violation-GUDANGEXP1</v>
      </c>
      <c r="AK4036">
        <f>IF(I4036="violation",COUNTIF($AJ$1:AJ4036,AJ4036),FALSE)</f>
        <v>653</v>
      </c>
      <c r="AL4036">
        <f t="shared" si="637"/>
        <v>0</v>
      </c>
      <c r="AM4036">
        <f t="shared" si="638"/>
        <v>8</v>
      </c>
      <c r="AN4036" t="str">
        <f t="shared" si="639"/>
        <v>ALERT! 8 Violation founded @GUDANGEXP1</v>
      </c>
    </row>
    <row r="4037" spans="1:40">
      <c r="A4037" t="s">
        <v>120</v>
      </c>
      <c r="B4037" t="s">
        <v>121</v>
      </c>
      <c r="C4037" t="s">
        <v>1925</v>
      </c>
      <c r="D4037" t="s">
        <v>589</v>
      </c>
      <c r="E4037">
        <v>1</v>
      </c>
      <c r="G4037" t="s">
        <v>130</v>
      </c>
      <c r="I4037" t="s">
        <v>125</v>
      </c>
      <c r="Z4037" t="str">
        <f>IFERROR(MID(AA4037,FIND("-",H4037,1)+1,20),_xlfn.IFNA(VLOOKUP(F4037&amp;"-"&amp;AA4037,Ref_Kontak!$A:$E,4,FALSE),Ref_Kontak!$H$2))</f>
        <v>628999007703</v>
      </c>
      <c r="AA4037" t="str">
        <f t="shared" si="630"/>
        <v/>
      </c>
      <c r="AB4037" t="str">
        <f t="shared" si="631"/>
        <v/>
      </c>
      <c r="AC4037" t="str">
        <f t="shared" si="632"/>
        <v>628999007703</v>
      </c>
      <c r="AD4037" t="str">
        <f t="shared" si="633"/>
        <v>Halo+,+Visual+AI+5S+mendeteksi+Violation%3A+METALDET1-LINE+13</v>
      </c>
      <c r="AE4037" t="str">
        <f t="shared" si="634"/>
        <v>https://web.whatsapp.com/send/?phone=628999007703&amp;text=Halo+,+Visual+AI+5S+mendeteksi+Violation%3A+METALDET1-LINE+13&amp;type=phone_number&amp;app_absent=0</v>
      </c>
      <c r="AF4037" t="b">
        <f>IF(ISNA(VLOOKUP(D4037&amp;"-"&amp;AB4037, Ref_Kontak!$A:$E, 4, FALSE)), FALSE, TRUE)</f>
        <v>0</v>
      </c>
      <c r="AG4037" t="str">
        <f>_xlfn.IFNA(VLOOKUP(Z4037,Ref_Kontak!H:H,1,FALSE),"FALSE")</f>
        <v>628999007703</v>
      </c>
      <c r="AH4037" t="str">
        <f t="shared" si="635"/>
        <v>METALDET1-LINE 13</v>
      </c>
      <c r="AI4037">
        <f>IF(I4037="violation",COUNTIF($AH$1:AH4037,AH4037),0)</f>
        <v>1405</v>
      </c>
      <c r="AJ4037" t="str">
        <f t="shared" si="636"/>
        <v>violation-METALDET1</v>
      </c>
      <c r="AK4037">
        <f>IF(I4037="violation",COUNTIF($AJ$1:AJ4037,AJ4037),FALSE)</f>
        <v>3382</v>
      </c>
      <c r="AL4037">
        <f t="shared" si="637"/>
        <v>0</v>
      </c>
      <c r="AM4037">
        <f t="shared" si="638"/>
        <v>3</v>
      </c>
      <c r="AN4037" t="str">
        <f t="shared" si="639"/>
        <v>ALERT! 3 Violation founded @METALDET1</v>
      </c>
    </row>
    <row r="4038" spans="1:40">
      <c r="A4038" t="s">
        <v>120</v>
      </c>
      <c r="B4038" t="s">
        <v>121</v>
      </c>
      <c r="C4038" t="s">
        <v>1925</v>
      </c>
      <c r="D4038" t="s">
        <v>129</v>
      </c>
      <c r="E4038">
        <v>1</v>
      </c>
      <c r="G4038" t="s">
        <v>130</v>
      </c>
      <c r="I4038" t="s">
        <v>125</v>
      </c>
      <c r="Z4038" t="str">
        <f>IFERROR(MID(AA4038,FIND("-",H4038,1)+1,20),_xlfn.IFNA(VLOOKUP(F4038&amp;"-"&amp;AA4038,Ref_Kontak!$A:$E,4,FALSE),Ref_Kontak!$H$2))</f>
        <v>628999007703</v>
      </c>
      <c r="AA4038" t="str">
        <f t="shared" si="630"/>
        <v/>
      </c>
      <c r="AB4038" t="str">
        <f t="shared" si="631"/>
        <v/>
      </c>
      <c r="AC4038" t="str">
        <f t="shared" si="632"/>
        <v>628999007703</v>
      </c>
      <c r="AD4038" t="str">
        <f t="shared" si="633"/>
        <v>Halo+,+Visual+AI+5S+mendeteksi+Violation%3A+METALDET1-LINE+8</v>
      </c>
      <c r="AE4038" t="str">
        <f t="shared" si="634"/>
        <v>https://web.whatsapp.com/send/?phone=628999007703&amp;text=Halo+,+Visual+AI+5S+mendeteksi+Violation%3A+METALDET1-LINE+8&amp;type=phone_number&amp;app_absent=0</v>
      </c>
      <c r="AF4038" t="b">
        <f>IF(ISNA(VLOOKUP(D4038&amp;"-"&amp;AB4038, Ref_Kontak!$A:$E, 4, FALSE)), FALSE, TRUE)</f>
        <v>0</v>
      </c>
      <c r="AG4038" t="str">
        <f>_xlfn.IFNA(VLOOKUP(Z4038,Ref_Kontak!H:H,1,FALSE),"FALSE")</f>
        <v>628999007703</v>
      </c>
      <c r="AH4038" t="str">
        <f t="shared" si="635"/>
        <v>METALDET1-LINE 8</v>
      </c>
      <c r="AI4038">
        <f>IF(I4038="violation",COUNTIF($AH$1:AH4038,AH4038),0)</f>
        <v>1569</v>
      </c>
      <c r="AJ4038" t="str">
        <f t="shared" si="636"/>
        <v>violation-METALDET1</v>
      </c>
      <c r="AK4038">
        <f>IF(I4038="violation",COUNTIF($AJ$1:AJ4038,AJ4038),FALSE)</f>
        <v>3383</v>
      </c>
      <c r="AL4038">
        <f t="shared" si="637"/>
        <v>0</v>
      </c>
      <c r="AM4038">
        <f t="shared" si="638"/>
        <v>3</v>
      </c>
      <c r="AN4038" t="str">
        <f t="shared" si="639"/>
        <v>ALERT! 3 Violation founded @METALDET1</v>
      </c>
    </row>
    <row r="4039" spans="1:40">
      <c r="A4039" t="s">
        <v>120</v>
      </c>
      <c r="B4039" t="s">
        <v>121</v>
      </c>
      <c r="C4039" t="s">
        <v>1925</v>
      </c>
      <c r="D4039" t="s">
        <v>52</v>
      </c>
      <c r="E4039">
        <v>1</v>
      </c>
      <c r="G4039" t="s">
        <v>130</v>
      </c>
      <c r="I4039" t="s">
        <v>125</v>
      </c>
      <c r="Z4039" t="str">
        <f>IFERROR(MID(AA4039,FIND("-",H4039,1)+1,20),_xlfn.IFNA(VLOOKUP(F4039&amp;"-"&amp;AA4039,Ref_Kontak!$A:$E,4,FALSE),Ref_Kontak!$H$2))</f>
        <v>628999007703</v>
      </c>
      <c r="AA4039" t="str">
        <f t="shared" si="630"/>
        <v/>
      </c>
      <c r="AB4039" t="str">
        <f t="shared" si="631"/>
        <v/>
      </c>
      <c r="AC4039" t="str">
        <f t="shared" si="632"/>
        <v>628999007703</v>
      </c>
      <c r="AD4039" t="str">
        <f t="shared" si="633"/>
        <v>Halo+,+Visual+AI+5S+mendeteksi+Violation%3A+METALDET1-LINE+14</v>
      </c>
      <c r="AE4039" t="str">
        <f t="shared" si="634"/>
        <v>https://web.whatsapp.com/send/?phone=628999007703&amp;text=Halo+,+Visual+AI+5S+mendeteksi+Violation%3A+METALDET1-LINE+14&amp;type=phone_number&amp;app_absent=0</v>
      </c>
      <c r="AF4039" t="b">
        <f>IF(ISNA(VLOOKUP(D4039&amp;"-"&amp;AB4039, Ref_Kontak!$A:$E, 4, FALSE)), FALSE, TRUE)</f>
        <v>0</v>
      </c>
      <c r="AG4039" t="str">
        <f>_xlfn.IFNA(VLOOKUP(Z4039,Ref_Kontak!H:H,1,FALSE),"FALSE")</f>
        <v>628999007703</v>
      </c>
      <c r="AH4039" t="str">
        <f t="shared" si="635"/>
        <v>METALDET1-LINE 14</v>
      </c>
      <c r="AI4039">
        <f>IF(I4039="violation",COUNTIF($AH$1:AH4039,AH4039),0)</f>
        <v>411</v>
      </c>
      <c r="AJ4039" t="str">
        <f t="shared" si="636"/>
        <v>violation-METALDET1</v>
      </c>
      <c r="AK4039">
        <f>IF(I4039="violation",COUNTIF($AJ$1:AJ4039,AJ4039),FALSE)</f>
        <v>3384</v>
      </c>
      <c r="AL4039">
        <f t="shared" si="637"/>
        <v>0</v>
      </c>
      <c r="AM4039">
        <f t="shared" si="638"/>
        <v>3</v>
      </c>
      <c r="AN4039" t="str">
        <f t="shared" si="639"/>
        <v>ALERT! 3 Violation founded @METALDET1</v>
      </c>
    </row>
    <row r="4040" spans="1:40">
      <c r="A4040" t="s">
        <v>120</v>
      </c>
      <c r="B4040" t="s">
        <v>121</v>
      </c>
      <c r="C4040" t="s">
        <v>1925</v>
      </c>
      <c r="D4040" t="s">
        <v>589</v>
      </c>
      <c r="E4040">
        <v>1</v>
      </c>
      <c r="G4040" t="s">
        <v>130</v>
      </c>
      <c r="I4040" t="s">
        <v>125</v>
      </c>
      <c r="Z4040" t="str">
        <f>IFERROR(MID(AA4040,FIND("-",H4040,1)+1,20),_xlfn.IFNA(VLOOKUP(F4040&amp;"-"&amp;AA4040,Ref_Kontak!$A:$E,4,FALSE),Ref_Kontak!$H$2))</f>
        <v>628999007703</v>
      </c>
      <c r="AA4040" t="str">
        <f t="shared" si="630"/>
        <v/>
      </c>
      <c r="AB4040" t="str">
        <f t="shared" si="631"/>
        <v/>
      </c>
      <c r="AC4040" t="str">
        <f t="shared" si="632"/>
        <v>628999007703</v>
      </c>
      <c r="AD4040" t="str">
        <f t="shared" si="633"/>
        <v>Halo+,+Visual+AI+5S+mendeteksi+Violation%3A+METALDET1-LINE+13</v>
      </c>
      <c r="AE4040" t="str">
        <f t="shared" si="634"/>
        <v>https://web.whatsapp.com/send/?phone=628999007703&amp;text=Halo+,+Visual+AI+5S+mendeteksi+Violation%3A+METALDET1-LINE+13&amp;type=phone_number&amp;app_absent=0</v>
      </c>
      <c r="AF4040" t="b">
        <f>IF(ISNA(VLOOKUP(D4040&amp;"-"&amp;AB4040, Ref_Kontak!$A:$E, 4, FALSE)), FALSE, TRUE)</f>
        <v>0</v>
      </c>
      <c r="AG4040" t="str">
        <f>_xlfn.IFNA(VLOOKUP(Z4040,Ref_Kontak!H:H,1,FALSE),"FALSE")</f>
        <v>628999007703</v>
      </c>
      <c r="AH4040" t="str">
        <f t="shared" si="635"/>
        <v>METALDET1-LINE 13</v>
      </c>
      <c r="AI4040">
        <f>IF(I4040="violation",COUNTIF($AH$1:AH4040,AH4040),0)</f>
        <v>1406</v>
      </c>
      <c r="AJ4040" t="str">
        <f t="shared" si="636"/>
        <v>violation-METALDET1</v>
      </c>
      <c r="AK4040">
        <f>IF(I4040="violation",COUNTIF($AJ$1:AJ4040,AJ4040),FALSE)</f>
        <v>3385</v>
      </c>
      <c r="AL4040">
        <f t="shared" si="637"/>
        <v>0</v>
      </c>
      <c r="AM4040">
        <f t="shared" si="638"/>
        <v>3</v>
      </c>
      <c r="AN4040" t="str">
        <f t="shared" si="639"/>
        <v>ALERT! 3 Violation founded @METALDET1</v>
      </c>
    </row>
    <row r="4041" spans="1:40">
      <c r="A4041" t="s">
        <v>120</v>
      </c>
      <c r="B4041" t="s">
        <v>121</v>
      </c>
      <c r="C4041" t="s">
        <v>1926</v>
      </c>
      <c r="D4041" t="s">
        <v>129</v>
      </c>
      <c r="E4041">
        <v>1</v>
      </c>
      <c r="G4041" t="s">
        <v>130</v>
      </c>
      <c r="I4041" t="s">
        <v>125</v>
      </c>
      <c r="Z4041" t="str">
        <f>IFERROR(MID(AA4041,FIND("-",H4041,1)+1,20),_xlfn.IFNA(VLOOKUP(F4041&amp;"-"&amp;AA4041,Ref_Kontak!$A:$E,4,FALSE),Ref_Kontak!$H$2))</f>
        <v>628999007703</v>
      </c>
      <c r="AA4041" t="str">
        <f t="shared" si="630"/>
        <v/>
      </c>
      <c r="AB4041" t="str">
        <f t="shared" si="631"/>
        <v/>
      </c>
      <c r="AC4041" t="str">
        <f t="shared" si="632"/>
        <v>628999007703</v>
      </c>
      <c r="AD4041" t="str">
        <f t="shared" si="633"/>
        <v>Halo+,+Visual+AI+5S+mendeteksi+Violation%3A+METALDET1-LINE+8</v>
      </c>
      <c r="AE4041" t="str">
        <f t="shared" si="634"/>
        <v>https://web.whatsapp.com/send/?phone=628999007703&amp;text=Halo+,+Visual+AI+5S+mendeteksi+Violation%3A+METALDET1-LINE+8&amp;type=phone_number&amp;app_absent=0</v>
      </c>
      <c r="AF4041" t="b">
        <f>IF(ISNA(VLOOKUP(D4041&amp;"-"&amp;AB4041, Ref_Kontak!$A:$E, 4, FALSE)), FALSE, TRUE)</f>
        <v>0</v>
      </c>
      <c r="AG4041" t="str">
        <f>_xlfn.IFNA(VLOOKUP(Z4041,Ref_Kontak!H:H,1,FALSE),"FALSE")</f>
        <v>628999007703</v>
      </c>
      <c r="AH4041" t="str">
        <f t="shared" si="635"/>
        <v>METALDET1-LINE 8</v>
      </c>
      <c r="AI4041">
        <f>IF(I4041="violation",COUNTIF($AH$1:AH4041,AH4041),0)</f>
        <v>1570</v>
      </c>
      <c r="AJ4041" t="str">
        <f t="shared" si="636"/>
        <v>violation-METALDET1</v>
      </c>
      <c r="AK4041">
        <f>IF(I4041="violation",COUNTIF($AJ$1:AJ4041,AJ4041),FALSE)</f>
        <v>3386</v>
      </c>
      <c r="AL4041">
        <f t="shared" si="637"/>
        <v>0</v>
      </c>
      <c r="AM4041">
        <f t="shared" si="638"/>
        <v>3</v>
      </c>
      <c r="AN4041" t="str">
        <f t="shared" si="639"/>
        <v>ALERT! 3 Violation founded @METALDET1</v>
      </c>
    </row>
    <row r="4042" spans="1:40">
      <c r="A4042" t="s">
        <v>120</v>
      </c>
      <c r="B4042" t="s">
        <v>121</v>
      </c>
      <c r="C4042" t="s">
        <v>1926</v>
      </c>
      <c r="D4042" t="s">
        <v>41</v>
      </c>
      <c r="E4042">
        <v>1</v>
      </c>
      <c r="F4042" t="s">
        <v>1859</v>
      </c>
      <c r="G4042" t="s">
        <v>124</v>
      </c>
      <c r="H4042" t="s">
        <v>1860</v>
      </c>
      <c r="I4042" t="s">
        <v>125</v>
      </c>
      <c r="J4042" t="s">
        <v>1861</v>
      </c>
      <c r="Z4042" t="str">
        <f>IFERROR(MID(AA4042,FIND("-",H4042,1)+1,20),_xlfn.IFNA(VLOOKUP(F4042&amp;"-"&amp;AA4042,Ref_Kontak!$A:$E,4,FALSE),Ref_Kontak!$H$2))</f>
        <v>6285157766849</v>
      </c>
      <c r="AA4042" t="str">
        <f t="shared" si="630"/>
        <v>Rexy-6285157766849</v>
      </c>
      <c r="AB4042" t="str">
        <f t="shared" si="631"/>
        <v>Rexy</v>
      </c>
      <c r="AC4042" t="str">
        <f t="shared" si="632"/>
        <v>6285157766849</v>
      </c>
      <c r="AD4042" t="str">
        <f t="shared" si="633"/>
        <v>Halo+Rexy,+Visual+AI+5S+mendeteksi+Violation%3A+GUDANGEXP1-LINE+2</v>
      </c>
      <c r="AE4042" t="str">
        <f t="shared" si="634"/>
        <v>https://web.whatsapp.com/send/?phone=6285157766849&amp;text=Halo+Rexy,+Visual+AI+5S+mendeteksi+Violation%3A+GUDANGEXP1-LINE+2&amp;type=phone_number&amp;app_absent=0</v>
      </c>
      <c r="AF4042" t="b">
        <f>IF(ISNA(VLOOKUP(D4042&amp;"-"&amp;AB4042, Ref_Kontak!$A:$E, 4, FALSE)), FALSE, TRUE)</f>
        <v>1</v>
      </c>
      <c r="AG4042" t="str">
        <f>_xlfn.IFNA(VLOOKUP(Z4042,Ref_Kontak!H:H,1,FALSE),"FALSE")</f>
        <v>FALSE</v>
      </c>
      <c r="AH4042" t="str">
        <f t="shared" si="635"/>
        <v>GUDANGEXP1-LINE 2</v>
      </c>
      <c r="AI4042">
        <f>IF(I4042="violation",COUNTIF($AH$1:AH4042,AH4042),0)</f>
        <v>62</v>
      </c>
      <c r="AJ4042" t="str">
        <f t="shared" si="636"/>
        <v>violation-GUDANGEXP1</v>
      </c>
      <c r="AK4042">
        <f>IF(I4042="violation",COUNTIF($AJ$1:AJ4042,AJ4042),FALSE)</f>
        <v>654</v>
      </c>
      <c r="AL4042">
        <f t="shared" si="637"/>
        <v>0</v>
      </c>
      <c r="AM4042">
        <f t="shared" si="638"/>
        <v>8</v>
      </c>
      <c r="AN4042" t="str">
        <f t="shared" si="639"/>
        <v>ALERT! 8 Violation founded @GUDANGEXP1</v>
      </c>
    </row>
    <row r="4043" spans="1:40">
      <c r="A4043" t="s">
        <v>120</v>
      </c>
      <c r="B4043" t="s">
        <v>121</v>
      </c>
      <c r="C4043" t="s">
        <v>1926</v>
      </c>
      <c r="D4043" t="s">
        <v>1232</v>
      </c>
      <c r="E4043">
        <v>1</v>
      </c>
      <c r="G4043" t="s">
        <v>124</v>
      </c>
      <c r="I4043" t="s">
        <v>125</v>
      </c>
      <c r="Z4043" t="str">
        <f>IFERROR(MID(AA4043,FIND("-",H4043,1)+1,20),_xlfn.IFNA(VLOOKUP(F4043&amp;"-"&amp;AA4043,Ref_Kontak!$A:$E,4,FALSE),Ref_Kontak!$H$2))</f>
        <v>628999007703</v>
      </c>
      <c r="AA4043" t="str">
        <f t="shared" si="630"/>
        <v/>
      </c>
      <c r="AB4043" t="str">
        <f t="shared" si="631"/>
        <v/>
      </c>
      <c r="AC4043" t="str">
        <f t="shared" si="632"/>
        <v>628999007703</v>
      </c>
      <c r="AD4043" t="str">
        <f t="shared" si="633"/>
        <v>Halo+,+Visual+AI+5S+mendeteksi+Violation%3A+GUDANGEXP1-LINE+9</v>
      </c>
      <c r="AE4043" t="str">
        <f t="shared" si="634"/>
        <v>https://web.whatsapp.com/send/?phone=628999007703&amp;text=Halo+,+Visual+AI+5S+mendeteksi+Violation%3A+GUDANGEXP1-LINE+9&amp;type=phone_number&amp;app_absent=0</v>
      </c>
      <c r="AF4043" t="b">
        <f>IF(ISNA(VLOOKUP(D4043&amp;"-"&amp;AB4043, Ref_Kontak!$A:$E, 4, FALSE)), FALSE, TRUE)</f>
        <v>0</v>
      </c>
      <c r="AG4043" t="str">
        <f>_xlfn.IFNA(VLOOKUP(Z4043,Ref_Kontak!H:H,1,FALSE),"FALSE")</f>
        <v>628999007703</v>
      </c>
      <c r="AH4043" t="str">
        <f t="shared" si="635"/>
        <v>GUDANGEXP1-LINE 9</v>
      </c>
      <c r="AI4043">
        <f>IF(I4043="violation",COUNTIF($AH$1:AH4043,AH4043),0)</f>
        <v>195</v>
      </c>
      <c r="AJ4043" t="str">
        <f t="shared" si="636"/>
        <v>violation-GUDANGEXP1</v>
      </c>
      <c r="AK4043">
        <f>IF(I4043="violation",COUNTIF($AJ$1:AJ4043,AJ4043),FALSE)</f>
        <v>655</v>
      </c>
      <c r="AL4043">
        <f t="shared" si="637"/>
        <v>0</v>
      </c>
      <c r="AM4043">
        <f t="shared" si="638"/>
        <v>8</v>
      </c>
      <c r="AN4043" t="str">
        <f t="shared" si="639"/>
        <v>ALERT! 8 Violation founded @GUDANGEXP1</v>
      </c>
    </row>
    <row r="4044" spans="1:40">
      <c r="A4044" t="s">
        <v>120</v>
      </c>
      <c r="B4044" t="s">
        <v>121</v>
      </c>
      <c r="C4044" t="s">
        <v>1926</v>
      </c>
      <c r="D4044" t="s">
        <v>48</v>
      </c>
      <c r="E4044">
        <v>1</v>
      </c>
      <c r="F4044" t="s">
        <v>1859</v>
      </c>
      <c r="G4044" t="s">
        <v>124</v>
      </c>
      <c r="H4044" t="s">
        <v>1860</v>
      </c>
      <c r="I4044" t="s">
        <v>125</v>
      </c>
      <c r="J4044" t="s">
        <v>1861</v>
      </c>
      <c r="Z4044" t="str">
        <f>IFERROR(MID(AA4044,FIND("-",H4044,1)+1,20),_xlfn.IFNA(VLOOKUP(F4044&amp;"-"&amp;AA4044,Ref_Kontak!$A:$E,4,FALSE),Ref_Kontak!$H$2))</f>
        <v>6285157766849</v>
      </c>
      <c r="AA4044" t="str">
        <f t="shared" si="630"/>
        <v>Rexy-6285157766849</v>
      </c>
      <c r="AB4044" t="str">
        <f t="shared" si="631"/>
        <v>Rexy</v>
      </c>
      <c r="AC4044" t="str">
        <f t="shared" si="632"/>
        <v>6285157766849</v>
      </c>
      <c r="AD4044" t="str">
        <f t="shared" si="633"/>
        <v>Halo+Rexy,+Visual+AI+5S+mendeteksi+Violation%3A+GUDANGEXP1-LINE+1</v>
      </c>
      <c r="AE4044" t="str">
        <f t="shared" si="634"/>
        <v>https://web.whatsapp.com/send/?phone=6285157766849&amp;text=Halo+Rexy,+Visual+AI+5S+mendeteksi+Violation%3A+GUDANGEXP1-LINE+1&amp;type=phone_number&amp;app_absent=0</v>
      </c>
      <c r="AF4044" t="b">
        <f>IF(ISNA(VLOOKUP(D4044&amp;"-"&amp;AB4044, Ref_Kontak!$A:$E, 4, FALSE)), FALSE, TRUE)</f>
        <v>1</v>
      </c>
      <c r="AG4044" t="str">
        <f>_xlfn.IFNA(VLOOKUP(Z4044,Ref_Kontak!H:H,1,FALSE),"FALSE")</f>
        <v>FALSE</v>
      </c>
      <c r="AH4044" t="str">
        <f t="shared" si="635"/>
        <v>GUDANGEXP1-LINE 1</v>
      </c>
      <c r="AI4044">
        <f>IF(I4044="violation",COUNTIF($AH$1:AH4044,AH4044),0)</f>
        <v>49</v>
      </c>
      <c r="AJ4044" t="str">
        <f t="shared" si="636"/>
        <v>violation-GUDANGEXP1</v>
      </c>
      <c r="AK4044">
        <f>IF(I4044="violation",COUNTIF($AJ$1:AJ4044,AJ4044),FALSE)</f>
        <v>656</v>
      </c>
      <c r="AL4044">
        <f t="shared" si="637"/>
        <v>0</v>
      </c>
      <c r="AM4044">
        <f t="shared" si="638"/>
        <v>8</v>
      </c>
      <c r="AN4044" t="str">
        <f t="shared" si="639"/>
        <v>ALERT! 8 Violation founded @GUDANGEXP1</v>
      </c>
    </row>
    <row r="4045" spans="1:40">
      <c r="A4045" t="s">
        <v>120</v>
      </c>
      <c r="B4045" t="s">
        <v>121</v>
      </c>
      <c r="C4045" t="s">
        <v>1926</v>
      </c>
      <c r="D4045" t="s">
        <v>52</v>
      </c>
      <c r="E4045">
        <v>1</v>
      </c>
      <c r="G4045" t="s">
        <v>130</v>
      </c>
      <c r="I4045" t="s">
        <v>125</v>
      </c>
      <c r="Z4045" t="str">
        <f>IFERROR(MID(AA4045,FIND("-",H4045,1)+1,20),_xlfn.IFNA(VLOOKUP(F4045&amp;"-"&amp;AA4045,Ref_Kontak!$A:$E,4,FALSE),Ref_Kontak!$H$2))</f>
        <v>628999007703</v>
      </c>
      <c r="AA4045" t="str">
        <f t="shared" si="630"/>
        <v/>
      </c>
      <c r="AB4045" t="str">
        <f t="shared" si="631"/>
        <v/>
      </c>
      <c r="AC4045" t="str">
        <f t="shared" si="632"/>
        <v>628999007703</v>
      </c>
      <c r="AD4045" t="str">
        <f t="shared" si="633"/>
        <v>Halo+,+Visual+AI+5S+mendeteksi+Violation%3A+METALDET1-LINE+14</v>
      </c>
      <c r="AE4045" t="str">
        <f t="shared" si="634"/>
        <v>https://web.whatsapp.com/send/?phone=628999007703&amp;text=Halo+,+Visual+AI+5S+mendeteksi+Violation%3A+METALDET1-LINE+14&amp;type=phone_number&amp;app_absent=0</v>
      </c>
      <c r="AF4045" t="b">
        <f>IF(ISNA(VLOOKUP(D4045&amp;"-"&amp;AB4045, Ref_Kontak!$A:$E, 4, FALSE)), FALSE, TRUE)</f>
        <v>0</v>
      </c>
      <c r="AG4045" t="str">
        <f>_xlfn.IFNA(VLOOKUP(Z4045,Ref_Kontak!H:H,1,FALSE),"FALSE")</f>
        <v>628999007703</v>
      </c>
      <c r="AH4045" t="str">
        <f t="shared" si="635"/>
        <v>METALDET1-LINE 14</v>
      </c>
      <c r="AI4045">
        <f>IF(I4045="violation",COUNTIF($AH$1:AH4045,AH4045),0)</f>
        <v>412</v>
      </c>
      <c r="AJ4045" t="str">
        <f t="shared" si="636"/>
        <v>violation-METALDET1</v>
      </c>
      <c r="AK4045">
        <f>IF(I4045="violation",COUNTIF($AJ$1:AJ4045,AJ4045),FALSE)</f>
        <v>3387</v>
      </c>
      <c r="AL4045">
        <f t="shared" si="637"/>
        <v>0</v>
      </c>
      <c r="AM4045">
        <f t="shared" si="638"/>
        <v>3</v>
      </c>
      <c r="AN4045" t="str">
        <f t="shared" si="639"/>
        <v>ALERT! 3 Violation founded @METALDET1</v>
      </c>
    </row>
    <row r="4046" spans="1:40">
      <c r="A4046" t="s">
        <v>120</v>
      </c>
      <c r="B4046" t="s">
        <v>121</v>
      </c>
      <c r="C4046" t="s">
        <v>1926</v>
      </c>
      <c r="D4046" t="s">
        <v>589</v>
      </c>
      <c r="E4046">
        <v>1</v>
      </c>
      <c r="G4046" t="s">
        <v>130</v>
      </c>
      <c r="I4046" t="s">
        <v>125</v>
      </c>
      <c r="Z4046" t="str">
        <f>IFERROR(MID(AA4046,FIND("-",H4046,1)+1,20),_xlfn.IFNA(VLOOKUP(F4046&amp;"-"&amp;AA4046,Ref_Kontak!$A:$E,4,FALSE),Ref_Kontak!$H$2))</f>
        <v>628999007703</v>
      </c>
      <c r="AA4046" t="str">
        <f t="shared" si="630"/>
        <v/>
      </c>
      <c r="AB4046" t="str">
        <f t="shared" si="631"/>
        <v/>
      </c>
      <c r="AC4046" t="str">
        <f t="shared" si="632"/>
        <v>628999007703</v>
      </c>
      <c r="AD4046" t="str">
        <f t="shared" si="633"/>
        <v>Halo+,+Visual+AI+5S+mendeteksi+Violation%3A+METALDET1-LINE+13</v>
      </c>
      <c r="AE4046" t="str">
        <f t="shared" si="634"/>
        <v>https://web.whatsapp.com/send/?phone=628999007703&amp;text=Halo+,+Visual+AI+5S+mendeteksi+Violation%3A+METALDET1-LINE+13&amp;type=phone_number&amp;app_absent=0</v>
      </c>
      <c r="AF4046" t="b">
        <f>IF(ISNA(VLOOKUP(D4046&amp;"-"&amp;AB4046, Ref_Kontak!$A:$E, 4, FALSE)), FALSE, TRUE)</f>
        <v>0</v>
      </c>
      <c r="AG4046" t="str">
        <f>_xlfn.IFNA(VLOOKUP(Z4046,Ref_Kontak!H:H,1,FALSE),"FALSE")</f>
        <v>628999007703</v>
      </c>
      <c r="AH4046" t="str">
        <f t="shared" si="635"/>
        <v>METALDET1-LINE 13</v>
      </c>
      <c r="AI4046">
        <f>IF(I4046="violation",COUNTIF($AH$1:AH4046,AH4046),0)</f>
        <v>1407</v>
      </c>
      <c r="AJ4046" t="str">
        <f t="shared" si="636"/>
        <v>violation-METALDET1</v>
      </c>
      <c r="AK4046">
        <f>IF(I4046="violation",COUNTIF($AJ$1:AJ4046,AJ4046),FALSE)</f>
        <v>3388</v>
      </c>
      <c r="AL4046">
        <f t="shared" si="637"/>
        <v>0</v>
      </c>
      <c r="AM4046">
        <f t="shared" si="638"/>
        <v>3</v>
      </c>
      <c r="AN4046" t="str">
        <f t="shared" si="639"/>
        <v>ALERT! 3 Violation founded @METALDET1</v>
      </c>
    </row>
    <row r="4047" spans="1:40">
      <c r="A4047" t="s">
        <v>120</v>
      </c>
      <c r="B4047" t="s">
        <v>121</v>
      </c>
      <c r="C4047" t="s">
        <v>1927</v>
      </c>
      <c r="D4047" t="s">
        <v>41</v>
      </c>
      <c r="E4047">
        <v>1</v>
      </c>
      <c r="F4047" t="s">
        <v>1859</v>
      </c>
      <c r="G4047" t="s">
        <v>124</v>
      </c>
      <c r="H4047" t="s">
        <v>1860</v>
      </c>
      <c r="I4047" t="s">
        <v>125</v>
      </c>
      <c r="J4047" t="s">
        <v>1861</v>
      </c>
      <c r="Z4047" t="str">
        <f>IFERROR(MID(AA4047,FIND("-",H4047,1)+1,20),_xlfn.IFNA(VLOOKUP(F4047&amp;"-"&amp;AA4047,Ref_Kontak!$A:$E,4,FALSE),Ref_Kontak!$H$2))</f>
        <v>6285157766849</v>
      </c>
      <c r="AA4047" t="str">
        <f t="shared" si="630"/>
        <v>Rexy-6285157766849</v>
      </c>
      <c r="AB4047" t="str">
        <f t="shared" si="631"/>
        <v>Rexy</v>
      </c>
      <c r="AC4047" t="str">
        <f t="shared" si="632"/>
        <v>6285157766849</v>
      </c>
      <c r="AD4047" t="str">
        <f t="shared" si="633"/>
        <v>Halo+Rexy,+Visual+AI+5S+mendeteksi+Violation%3A+GUDANGEXP1-LINE+2</v>
      </c>
      <c r="AE4047" t="str">
        <f t="shared" si="634"/>
        <v>https://web.whatsapp.com/send/?phone=6285157766849&amp;text=Halo+Rexy,+Visual+AI+5S+mendeteksi+Violation%3A+GUDANGEXP1-LINE+2&amp;type=phone_number&amp;app_absent=0</v>
      </c>
      <c r="AF4047" t="b">
        <f>IF(ISNA(VLOOKUP(D4047&amp;"-"&amp;AB4047, Ref_Kontak!$A:$E, 4, FALSE)), FALSE, TRUE)</f>
        <v>1</v>
      </c>
      <c r="AG4047" t="str">
        <f>_xlfn.IFNA(VLOOKUP(Z4047,Ref_Kontak!H:H,1,FALSE),"FALSE")</f>
        <v>FALSE</v>
      </c>
      <c r="AH4047" t="str">
        <f t="shared" si="635"/>
        <v>GUDANGEXP1-LINE 2</v>
      </c>
      <c r="AI4047">
        <f>IF(I4047="violation",COUNTIF($AH$1:AH4047,AH4047),0)</f>
        <v>63</v>
      </c>
      <c r="AJ4047" t="str">
        <f t="shared" si="636"/>
        <v>violation-GUDANGEXP1</v>
      </c>
      <c r="AK4047">
        <f>IF(I4047="violation",COUNTIF($AJ$1:AJ4047,AJ4047),FALSE)</f>
        <v>657</v>
      </c>
      <c r="AL4047">
        <f t="shared" si="637"/>
        <v>0</v>
      </c>
      <c r="AM4047">
        <f t="shared" si="638"/>
        <v>8</v>
      </c>
      <c r="AN4047" t="str">
        <f t="shared" si="639"/>
        <v>ALERT! 8 Violation founded @GUDANGEXP1</v>
      </c>
    </row>
    <row r="4048" spans="1:40">
      <c r="A4048" t="s">
        <v>120</v>
      </c>
      <c r="B4048" t="s">
        <v>121</v>
      </c>
      <c r="C4048" t="s">
        <v>1927</v>
      </c>
      <c r="D4048" t="s">
        <v>1232</v>
      </c>
      <c r="E4048">
        <v>1</v>
      </c>
      <c r="G4048" t="s">
        <v>124</v>
      </c>
      <c r="I4048" t="s">
        <v>125</v>
      </c>
      <c r="Z4048" t="str">
        <f>IFERROR(MID(AA4048,FIND("-",H4048,1)+1,20),_xlfn.IFNA(VLOOKUP(F4048&amp;"-"&amp;AA4048,Ref_Kontak!$A:$E,4,FALSE),Ref_Kontak!$H$2))</f>
        <v>628999007703</v>
      </c>
      <c r="AA4048" t="str">
        <f t="shared" si="630"/>
        <v/>
      </c>
      <c r="AB4048" t="str">
        <f t="shared" si="631"/>
        <v/>
      </c>
      <c r="AC4048" t="str">
        <f t="shared" si="632"/>
        <v>628999007703</v>
      </c>
      <c r="AD4048" t="str">
        <f t="shared" si="633"/>
        <v>Halo+,+Visual+AI+5S+mendeteksi+Violation%3A+GUDANGEXP1-LINE+9</v>
      </c>
      <c r="AE4048" t="str">
        <f t="shared" si="634"/>
        <v>https://web.whatsapp.com/send/?phone=628999007703&amp;text=Halo+,+Visual+AI+5S+mendeteksi+Violation%3A+GUDANGEXP1-LINE+9&amp;type=phone_number&amp;app_absent=0</v>
      </c>
      <c r="AF4048" t="b">
        <f>IF(ISNA(VLOOKUP(D4048&amp;"-"&amp;AB4048, Ref_Kontak!$A:$E, 4, FALSE)), FALSE, TRUE)</f>
        <v>0</v>
      </c>
      <c r="AG4048" t="str">
        <f>_xlfn.IFNA(VLOOKUP(Z4048,Ref_Kontak!H:H,1,FALSE),"FALSE")</f>
        <v>628999007703</v>
      </c>
      <c r="AH4048" t="str">
        <f t="shared" si="635"/>
        <v>GUDANGEXP1-LINE 9</v>
      </c>
      <c r="AI4048">
        <f>IF(I4048="violation",COUNTIF($AH$1:AH4048,AH4048),0)</f>
        <v>196</v>
      </c>
      <c r="AJ4048" t="str">
        <f t="shared" si="636"/>
        <v>violation-GUDANGEXP1</v>
      </c>
      <c r="AK4048">
        <f>IF(I4048="violation",COUNTIF($AJ$1:AJ4048,AJ4048),FALSE)</f>
        <v>658</v>
      </c>
      <c r="AL4048">
        <f t="shared" si="637"/>
        <v>0</v>
      </c>
      <c r="AM4048">
        <f t="shared" si="638"/>
        <v>8</v>
      </c>
      <c r="AN4048" t="str">
        <f t="shared" si="639"/>
        <v>ALERT! 8 Violation founded @GUDANGEXP1</v>
      </c>
    </row>
    <row r="4049" spans="1:40">
      <c r="A4049" t="s">
        <v>120</v>
      </c>
      <c r="B4049" t="s">
        <v>121</v>
      </c>
      <c r="C4049" t="s">
        <v>1927</v>
      </c>
      <c r="D4049" t="s">
        <v>48</v>
      </c>
      <c r="E4049">
        <v>1</v>
      </c>
      <c r="F4049" t="s">
        <v>1859</v>
      </c>
      <c r="G4049" t="s">
        <v>124</v>
      </c>
      <c r="H4049" t="s">
        <v>1860</v>
      </c>
      <c r="I4049" t="s">
        <v>125</v>
      </c>
      <c r="J4049" t="s">
        <v>1861</v>
      </c>
      <c r="Z4049" t="str">
        <f>IFERROR(MID(AA4049,FIND("-",H4049,1)+1,20),_xlfn.IFNA(VLOOKUP(F4049&amp;"-"&amp;AA4049,Ref_Kontak!$A:$E,4,FALSE),Ref_Kontak!$H$2))</f>
        <v>6285157766849</v>
      </c>
      <c r="AA4049" t="str">
        <f t="shared" si="630"/>
        <v>Rexy-6285157766849</v>
      </c>
      <c r="AB4049" t="str">
        <f t="shared" si="631"/>
        <v>Rexy</v>
      </c>
      <c r="AC4049" t="str">
        <f t="shared" si="632"/>
        <v>6285157766849</v>
      </c>
      <c r="AD4049" t="str">
        <f t="shared" si="633"/>
        <v>Halo+Rexy,+Visual+AI+5S+mendeteksi+Violation%3A+GUDANGEXP1-LINE+1</v>
      </c>
      <c r="AE4049" t="str">
        <f t="shared" si="634"/>
        <v>https://web.whatsapp.com/send/?phone=6285157766849&amp;text=Halo+Rexy,+Visual+AI+5S+mendeteksi+Violation%3A+GUDANGEXP1-LINE+1&amp;type=phone_number&amp;app_absent=0</v>
      </c>
      <c r="AF4049" t="b">
        <f>IF(ISNA(VLOOKUP(D4049&amp;"-"&amp;AB4049, Ref_Kontak!$A:$E, 4, FALSE)), FALSE, TRUE)</f>
        <v>1</v>
      </c>
      <c r="AG4049" t="str">
        <f>_xlfn.IFNA(VLOOKUP(Z4049,Ref_Kontak!H:H,1,FALSE),"FALSE")</f>
        <v>FALSE</v>
      </c>
      <c r="AH4049" t="str">
        <f t="shared" si="635"/>
        <v>GUDANGEXP1-LINE 1</v>
      </c>
      <c r="AI4049">
        <f>IF(I4049="violation",COUNTIF($AH$1:AH4049,AH4049),0)</f>
        <v>50</v>
      </c>
      <c r="AJ4049" t="str">
        <f t="shared" si="636"/>
        <v>violation-GUDANGEXP1</v>
      </c>
      <c r="AK4049">
        <f>IF(I4049="violation",COUNTIF($AJ$1:AJ4049,AJ4049),FALSE)</f>
        <v>659</v>
      </c>
      <c r="AL4049">
        <f t="shared" si="637"/>
        <v>0</v>
      </c>
      <c r="AM4049">
        <f t="shared" si="638"/>
        <v>8</v>
      </c>
      <c r="AN4049" t="str">
        <f t="shared" si="639"/>
        <v>ALERT! 8 Violation founded @GUDANGEXP1</v>
      </c>
    </row>
    <row r="4050" spans="1:40">
      <c r="A4050" t="s">
        <v>120</v>
      </c>
      <c r="B4050" t="s">
        <v>121</v>
      </c>
      <c r="C4050" t="s">
        <v>1928</v>
      </c>
      <c r="D4050" t="s">
        <v>589</v>
      </c>
      <c r="E4050">
        <v>1</v>
      </c>
      <c r="G4050" t="s">
        <v>130</v>
      </c>
      <c r="I4050" t="s">
        <v>125</v>
      </c>
      <c r="Z4050" t="str">
        <f>IFERROR(MID(AA4050,FIND("-",H4050,1)+1,20),_xlfn.IFNA(VLOOKUP(F4050&amp;"-"&amp;AA4050,Ref_Kontak!$A:$E,4,FALSE),Ref_Kontak!$H$2))</f>
        <v>628999007703</v>
      </c>
      <c r="AA4050" t="str">
        <f t="shared" si="630"/>
        <v/>
      </c>
      <c r="AB4050" t="str">
        <f t="shared" si="631"/>
        <v/>
      </c>
      <c r="AC4050" t="str">
        <f t="shared" si="632"/>
        <v>628999007703</v>
      </c>
      <c r="AD4050" t="str">
        <f t="shared" si="633"/>
        <v>Halo+,+Visual+AI+5S+mendeteksi+Violation%3A+METALDET1-LINE+13</v>
      </c>
      <c r="AE4050" t="str">
        <f t="shared" si="634"/>
        <v>https://web.whatsapp.com/send/?phone=628999007703&amp;text=Halo+,+Visual+AI+5S+mendeteksi+Violation%3A+METALDET1-LINE+13&amp;type=phone_number&amp;app_absent=0</v>
      </c>
      <c r="AF4050" t="b">
        <f>IF(ISNA(VLOOKUP(D4050&amp;"-"&amp;AB4050, Ref_Kontak!$A:$E, 4, FALSE)), FALSE, TRUE)</f>
        <v>0</v>
      </c>
      <c r="AG4050" t="str">
        <f>_xlfn.IFNA(VLOOKUP(Z4050,Ref_Kontak!H:H,1,FALSE),"FALSE")</f>
        <v>628999007703</v>
      </c>
      <c r="AH4050" t="str">
        <f t="shared" si="635"/>
        <v>METALDET1-LINE 13</v>
      </c>
      <c r="AI4050">
        <f>IF(I4050="violation",COUNTIF($AH$1:AH4050,AH4050),0)</f>
        <v>1408</v>
      </c>
      <c r="AJ4050" t="str">
        <f t="shared" si="636"/>
        <v>violation-METALDET1</v>
      </c>
      <c r="AK4050">
        <f>IF(I4050="violation",COUNTIF($AJ$1:AJ4050,AJ4050),FALSE)</f>
        <v>3389</v>
      </c>
      <c r="AL4050">
        <f t="shared" si="637"/>
        <v>0</v>
      </c>
      <c r="AM4050">
        <f t="shared" si="638"/>
        <v>3</v>
      </c>
      <c r="AN4050" t="str">
        <f t="shared" si="639"/>
        <v>ALERT! 3 Violation founded @METALDET1</v>
      </c>
    </row>
    <row r="4051" spans="1:40">
      <c r="A4051" t="s">
        <v>120</v>
      </c>
      <c r="B4051" t="s">
        <v>121</v>
      </c>
      <c r="C4051" t="s">
        <v>1928</v>
      </c>
      <c r="D4051" t="s">
        <v>129</v>
      </c>
      <c r="E4051">
        <v>1</v>
      </c>
      <c r="G4051" t="s">
        <v>130</v>
      </c>
      <c r="I4051" t="s">
        <v>125</v>
      </c>
      <c r="Z4051" t="str">
        <f>IFERROR(MID(AA4051,FIND("-",H4051,1)+1,20),_xlfn.IFNA(VLOOKUP(F4051&amp;"-"&amp;AA4051,Ref_Kontak!$A:$E,4,FALSE),Ref_Kontak!$H$2))</f>
        <v>628999007703</v>
      </c>
      <c r="AA4051" t="str">
        <f t="shared" si="630"/>
        <v/>
      </c>
      <c r="AB4051" t="str">
        <f t="shared" si="631"/>
        <v/>
      </c>
      <c r="AC4051" t="str">
        <f t="shared" si="632"/>
        <v>628999007703</v>
      </c>
      <c r="AD4051" t="str">
        <f t="shared" si="633"/>
        <v>Halo+,+Visual+AI+5S+mendeteksi+Violation%3A+METALDET1-LINE+8</v>
      </c>
      <c r="AE4051" t="str">
        <f t="shared" si="634"/>
        <v>https://web.whatsapp.com/send/?phone=628999007703&amp;text=Halo+,+Visual+AI+5S+mendeteksi+Violation%3A+METALDET1-LINE+8&amp;type=phone_number&amp;app_absent=0</v>
      </c>
      <c r="AF4051" t="b">
        <f>IF(ISNA(VLOOKUP(D4051&amp;"-"&amp;AB4051, Ref_Kontak!$A:$E, 4, FALSE)), FALSE, TRUE)</f>
        <v>0</v>
      </c>
      <c r="AG4051" t="str">
        <f>_xlfn.IFNA(VLOOKUP(Z4051,Ref_Kontak!H:H,1,FALSE),"FALSE")</f>
        <v>628999007703</v>
      </c>
      <c r="AH4051" t="str">
        <f t="shared" si="635"/>
        <v>METALDET1-LINE 8</v>
      </c>
      <c r="AI4051">
        <f>IF(I4051="violation",COUNTIF($AH$1:AH4051,AH4051),0)</f>
        <v>1571</v>
      </c>
      <c r="AJ4051" t="str">
        <f t="shared" si="636"/>
        <v>violation-METALDET1</v>
      </c>
      <c r="AK4051">
        <f>IF(I4051="violation",COUNTIF($AJ$1:AJ4051,AJ4051),FALSE)</f>
        <v>3390</v>
      </c>
      <c r="AL4051">
        <f t="shared" si="637"/>
        <v>0</v>
      </c>
      <c r="AM4051">
        <f t="shared" si="638"/>
        <v>3</v>
      </c>
      <c r="AN4051" t="str">
        <f t="shared" si="639"/>
        <v>ALERT! 3 Violation founded @METALDET1</v>
      </c>
    </row>
    <row r="4052" spans="1:40">
      <c r="A4052" t="s">
        <v>120</v>
      </c>
      <c r="B4052" t="s">
        <v>121</v>
      </c>
      <c r="C4052" t="s">
        <v>1928</v>
      </c>
      <c r="D4052" t="s">
        <v>52</v>
      </c>
      <c r="E4052">
        <v>1</v>
      </c>
      <c r="G4052" t="s">
        <v>130</v>
      </c>
      <c r="I4052" t="s">
        <v>125</v>
      </c>
      <c r="Z4052" t="str">
        <f>IFERROR(MID(AA4052,FIND("-",H4052,1)+1,20),_xlfn.IFNA(VLOOKUP(F4052&amp;"-"&amp;AA4052,Ref_Kontak!$A:$E,4,FALSE),Ref_Kontak!$H$2))</f>
        <v>628999007703</v>
      </c>
      <c r="AA4052" t="str">
        <f t="shared" si="630"/>
        <v/>
      </c>
      <c r="AB4052" t="str">
        <f t="shared" si="631"/>
        <v/>
      </c>
      <c r="AC4052" t="str">
        <f t="shared" si="632"/>
        <v>628999007703</v>
      </c>
      <c r="AD4052" t="str">
        <f t="shared" si="633"/>
        <v>Halo+,+Visual+AI+5S+mendeteksi+Violation%3A+METALDET1-LINE+14</v>
      </c>
      <c r="AE4052" t="str">
        <f t="shared" si="634"/>
        <v>https://web.whatsapp.com/send/?phone=628999007703&amp;text=Halo+,+Visual+AI+5S+mendeteksi+Violation%3A+METALDET1-LINE+14&amp;type=phone_number&amp;app_absent=0</v>
      </c>
      <c r="AF4052" t="b">
        <f>IF(ISNA(VLOOKUP(D4052&amp;"-"&amp;AB4052, Ref_Kontak!$A:$E, 4, FALSE)), FALSE, TRUE)</f>
        <v>0</v>
      </c>
      <c r="AG4052" t="str">
        <f>_xlfn.IFNA(VLOOKUP(Z4052,Ref_Kontak!H:H,1,FALSE),"FALSE")</f>
        <v>628999007703</v>
      </c>
      <c r="AH4052" t="str">
        <f t="shared" si="635"/>
        <v>METALDET1-LINE 14</v>
      </c>
      <c r="AI4052">
        <f>IF(I4052="violation",COUNTIF($AH$1:AH4052,AH4052),0)</f>
        <v>413</v>
      </c>
      <c r="AJ4052" t="str">
        <f t="shared" si="636"/>
        <v>violation-METALDET1</v>
      </c>
      <c r="AK4052">
        <f>IF(I4052="violation",COUNTIF($AJ$1:AJ4052,AJ4052),FALSE)</f>
        <v>3391</v>
      </c>
      <c r="AL4052">
        <f t="shared" si="637"/>
        <v>0</v>
      </c>
      <c r="AM4052">
        <f t="shared" si="638"/>
        <v>3</v>
      </c>
      <c r="AN4052" t="str">
        <f t="shared" si="639"/>
        <v>ALERT! 3 Violation founded @METALDET1</v>
      </c>
    </row>
    <row r="4053" spans="1:40">
      <c r="A4053" t="s">
        <v>120</v>
      </c>
      <c r="B4053" t="s">
        <v>121</v>
      </c>
      <c r="C4053" t="s">
        <v>1928</v>
      </c>
      <c r="D4053" t="s">
        <v>41</v>
      </c>
      <c r="E4053">
        <v>1</v>
      </c>
      <c r="F4053" t="s">
        <v>1859</v>
      </c>
      <c r="G4053" t="s">
        <v>124</v>
      </c>
      <c r="H4053" t="s">
        <v>1860</v>
      </c>
      <c r="I4053" t="s">
        <v>125</v>
      </c>
      <c r="J4053" t="s">
        <v>1861</v>
      </c>
      <c r="Z4053" t="str">
        <f>IFERROR(MID(AA4053,FIND("-",H4053,1)+1,20),_xlfn.IFNA(VLOOKUP(F4053&amp;"-"&amp;AA4053,Ref_Kontak!$A:$E,4,FALSE),Ref_Kontak!$H$2))</f>
        <v>6285157766849</v>
      </c>
      <c r="AA4053" t="str">
        <f t="shared" si="630"/>
        <v>Rexy-6285157766849</v>
      </c>
      <c r="AB4053" t="str">
        <f t="shared" si="631"/>
        <v>Rexy</v>
      </c>
      <c r="AC4053" t="str">
        <f t="shared" si="632"/>
        <v>6285157766849</v>
      </c>
      <c r="AD4053" t="str">
        <f t="shared" si="633"/>
        <v>Halo+Rexy,+Visual+AI+5S+mendeteksi+Violation%3A+GUDANGEXP1-LINE+2</v>
      </c>
      <c r="AE4053" t="str">
        <f t="shared" si="634"/>
        <v>https://web.whatsapp.com/send/?phone=6285157766849&amp;text=Halo+Rexy,+Visual+AI+5S+mendeteksi+Violation%3A+GUDANGEXP1-LINE+2&amp;type=phone_number&amp;app_absent=0</v>
      </c>
      <c r="AF4053" t="b">
        <f>IF(ISNA(VLOOKUP(D4053&amp;"-"&amp;AB4053, Ref_Kontak!$A:$E, 4, FALSE)), FALSE, TRUE)</f>
        <v>1</v>
      </c>
      <c r="AG4053" t="str">
        <f>_xlfn.IFNA(VLOOKUP(Z4053,Ref_Kontak!H:H,1,FALSE),"FALSE")</f>
        <v>FALSE</v>
      </c>
      <c r="AH4053" t="str">
        <f t="shared" si="635"/>
        <v>GUDANGEXP1-LINE 2</v>
      </c>
      <c r="AI4053">
        <f>IF(I4053="violation",COUNTIF($AH$1:AH4053,AH4053),0)</f>
        <v>64</v>
      </c>
      <c r="AJ4053" t="str">
        <f t="shared" si="636"/>
        <v>violation-GUDANGEXP1</v>
      </c>
      <c r="AK4053">
        <f>IF(I4053="violation",COUNTIF($AJ$1:AJ4053,AJ4053),FALSE)</f>
        <v>660</v>
      </c>
      <c r="AL4053">
        <f t="shared" si="637"/>
        <v>0</v>
      </c>
      <c r="AM4053">
        <f t="shared" si="638"/>
        <v>8</v>
      </c>
      <c r="AN4053" t="str">
        <f t="shared" si="639"/>
        <v>ALERT! 8 Violation founded @GUDANGEXP1</v>
      </c>
    </row>
    <row r="4054" spans="1:40">
      <c r="A4054" t="s">
        <v>120</v>
      </c>
      <c r="B4054" t="s">
        <v>121</v>
      </c>
      <c r="C4054" t="s">
        <v>1928</v>
      </c>
      <c r="D4054" t="s">
        <v>48</v>
      </c>
      <c r="E4054">
        <v>1</v>
      </c>
      <c r="F4054" t="s">
        <v>1859</v>
      </c>
      <c r="G4054" t="s">
        <v>124</v>
      </c>
      <c r="H4054" t="s">
        <v>1860</v>
      </c>
      <c r="I4054" t="s">
        <v>125</v>
      </c>
      <c r="J4054" t="s">
        <v>1861</v>
      </c>
      <c r="Z4054" t="str">
        <f>IFERROR(MID(AA4054,FIND("-",H4054,1)+1,20),_xlfn.IFNA(VLOOKUP(F4054&amp;"-"&amp;AA4054,Ref_Kontak!$A:$E,4,FALSE),Ref_Kontak!$H$2))</f>
        <v>6285157766849</v>
      </c>
      <c r="AA4054" t="str">
        <f t="shared" si="630"/>
        <v>Rexy-6285157766849</v>
      </c>
      <c r="AB4054" t="str">
        <f t="shared" si="631"/>
        <v>Rexy</v>
      </c>
      <c r="AC4054" t="str">
        <f t="shared" si="632"/>
        <v>6285157766849</v>
      </c>
      <c r="AD4054" t="str">
        <f t="shared" si="633"/>
        <v>Halo+Rexy,+Visual+AI+5S+mendeteksi+Violation%3A+GUDANGEXP1-LINE+1</v>
      </c>
      <c r="AE4054" t="str">
        <f t="shared" si="634"/>
        <v>https://web.whatsapp.com/send/?phone=6285157766849&amp;text=Halo+Rexy,+Visual+AI+5S+mendeteksi+Violation%3A+GUDANGEXP1-LINE+1&amp;type=phone_number&amp;app_absent=0</v>
      </c>
      <c r="AF4054" t="b">
        <f>IF(ISNA(VLOOKUP(D4054&amp;"-"&amp;AB4054, Ref_Kontak!$A:$E, 4, FALSE)), FALSE, TRUE)</f>
        <v>1</v>
      </c>
      <c r="AG4054" t="str">
        <f>_xlfn.IFNA(VLOOKUP(Z4054,Ref_Kontak!H:H,1,FALSE),"FALSE")</f>
        <v>FALSE</v>
      </c>
      <c r="AH4054" t="str">
        <f t="shared" si="635"/>
        <v>GUDANGEXP1-LINE 1</v>
      </c>
      <c r="AI4054">
        <f>IF(I4054="violation",COUNTIF($AH$1:AH4054,AH4054),0)</f>
        <v>51</v>
      </c>
      <c r="AJ4054" t="str">
        <f t="shared" si="636"/>
        <v>violation-GUDANGEXP1</v>
      </c>
      <c r="AK4054">
        <f>IF(I4054="violation",COUNTIF($AJ$1:AJ4054,AJ4054),FALSE)</f>
        <v>661</v>
      </c>
      <c r="AL4054">
        <f t="shared" si="637"/>
        <v>0</v>
      </c>
      <c r="AM4054">
        <f t="shared" si="638"/>
        <v>8</v>
      </c>
      <c r="AN4054" t="str">
        <f t="shared" si="639"/>
        <v>ALERT! 8 Violation founded @GUDANGEXP1</v>
      </c>
    </row>
    <row r="4055" spans="1:40">
      <c r="A4055" t="s">
        <v>120</v>
      </c>
      <c r="B4055" t="s">
        <v>121</v>
      </c>
      <c r="C4055" t="s">
        <v>1928</v>
      </c>
      <c r="D4055" t="s">
        <v>1232</v>
      </c>
      <c r="E4055">
        <v>1</v>
      </c>
      <c r="G4055" t="s">
        <v>124</v>
      </c>
      <c r="I4055" t="s">
        <v>125</v>
      </c>
      <c r="Z4055" t="str">
        <f>IFERROR(MID(AA4055,FIND("-",H4055,1)+1,20),_xlfn.IFNA(VLOOKUP(F4055&amp;"-"&amp;AA4055,Ref_Kontak!$A:$E,4,FALSE),Ref_Kontak!$H$2))</f>
        <v>628999007703</v>
      </c>
      <c r="AA4055" t="str">
        <f t="shared" si="630"/>
        <v/>
      </c>
      <c r="AB4055" t="str">
        <f t="shared" si="631"/>
        <v/>
      </c>
      <c r="AC4055" t="str">
        <f t="shared" si="632"/>
        <v>628999007703</v>
      </c>
      <c r="AD4055" t="str">
        <f t="shared" si="633"/>
        <v>Halo+,+Visual+AI+5S+mendeteksi+Violation%3A+GUDANGEXP1-LINE+9</v>
      </c>
      <c r="AE4055" t="str">
        <f t="shared" si="634"/>
        <v>https://web.whatsapp.com/send/?phone=628999007703&amp;text=Halo+,+Visual+AI+5S+mendeteksi+Violation%3A+GUDANGEXP1-LINE+9&amp;type=phone_number&amp;app_absent=0</v>
      </c>
      <c r="AF4055" t="b">
        <f>IF(ISNA(VLOOKUP(D4055&amp;"-"&amp;AB4055, Ref_Kontak!$A:$E, 4, FALSE)), FALSE, TRUE)</f>
        <v>0</v>
      </c>
      <c r="AG4055" t="str">
        <f>_xlfn.IFNA(VLOOKUP(Z4055,Ref_Kontak!H:H,1,FALSE),"FALSE")</f>
        <v>628999007703</v>
      </c>
      <c r="AH4055" t="str">
        <f t="shared" si="635"/>
        <v>GUDANGEXP1-LINE 9</v>
      </c>
      <c r="AI4055">
        <f>IF(I4055="violation",COUNTIF($AH$1:AH4055,AH4055),0)</f>
        <v>197</v>
      </c>
      <c r="AJ4055" t="str">
        <f t="shared" si="636"/>
        <v>violation-GUDANGEXP1</v>
      </c>
      <c r="AK4055">
        <f>IF(I4055="violation",COUNTIF($AJ$1:AJ4055,AJ4055),FALSE)</f>
        <v>662</v>
      </c>
      <c r="AL4055">
        <f t="shared" si="637"/>
        <v>0</v>
      </c>
      <c r="AM4055">
        <f t="shared" si="638"/>
        <v>8</v>
      </c>
      <c r="AN4055" t="str">
        <f t="shared" si="639"/>
        <v>ALERT! 8 Violation founded @GUDANGEXP1</v>
      </c>
    </row>
    <row r="4056" spans="1:40">
      <c r="A4056" t="s">
        <v>120</v>
      </c>
      <c r="B4056" t="s">
        <v>121</v>
      </c>
      <c r="C4056" t="s">
        <v>1928</v>
      </c>
      <c r="D4056" t="s">
        <v>52</v>
      </c>
      <c r="E4056">
        <v>1</v>
      </c>
      <c r="G4056" t="s">
        <v>130</v>
      </c>
      <c r="I4056" t="s">
        <v>125</v>
      </c>
      <c r="Z4056" t="str">
        <f>IFERROR(MID(AA4056,FIND("-",H4056,1)+1,20),_xlfn.IFNA(VLOOKUP(F4056&amp;"-"&amp;AA4056,Ref_Kontak!$A:$E,4,FALSE),Ref_Kontak!$H$2))</f>
        <v>628999007703</v>
      </c>
      <c r="AA4056" t="str">
        <f t="shared" si="630"/>
        <v/>
      </c>
      <c r="AB4056" t="str">
        <f t="shared" si="631"/>
        <v/>
      </c>
      <c r="AC4056" t="str">
        <f t="shared" si="632"/>
        <v>628999007703</v>
      </c>
      <c r="AD4056" t="str">
        <f t="shared" si="633"/>
        <v>Halo+,+Visual+AI+5S+mendeteksi+Violation%3A+METALDET1-LINE+14</v>
      </c>
      <c r="AE4056" t="str">
        <f t="shared" si="634"/>
        <v>https://web.whatsapp.com/send/?phone=628999007703&amp;text=Halo+,+Visual+AI+5S+mendeteksi+Violation%3A+METALDET1-LINE+14&amp;type=phone_number&amp;app_absent=0</v>
      </c>
      <c r="AF4056" t="b">
        <f>IF(ISNA(VLOOKUP(D4056&amp;"-"&amp;AB4056, Ref_Kontak!$A:$E, 4, FALSE)), FALSE, TRUE)</f>
        <v>0</v>
      </c>
      <c r="AG4056" t="str">
        <f>_xlfn.IFNA(VLOOKUP(Z4056,Ref_Kontak!H:H,1,FALSE),"FALSE")</f>
        <v>628999007703</v>
      </c>
      <c r="AH4056" t="str">
        <f t="shared" si="635"/>
        <v>METALDET1-LINE 14</v>
      </c>
      <c r="AI4056">
        <f>IF(I4056="violation",COUNTIF($AH$1:AH4056,AH4056),0)</f>
        <v>414</v>
      </c>
      <c r="AJ4056" t="str">
        <f t="shared" si="636"/>
        <v>violation-METALDET1</v>
      </c>
      <c r="AK4056">
        <f>IF(I4056="violation",COUNTIF($AJ$1:AJ4056,AJ4056),FALSE)</f>
        <v>3392</v>
      </c>
      <c r="AL4056">
        <f t="shared" si="637"/>
        <v>0</v>
      </c>
      <c r="AM4056">
        <f t="shared" si="638"/>
        <v>3</v>
      </c>
      <c r="AN4056" t="str">
        <f t="shared" si="639"/>
        <v>ALERT! 3 Violation founded @METALDET1</v>
      </c>
    </row>
    <row r="4057" spans="1:40">
      <c r="A4057" t="s">
        <v>120</v>
      </c>
      <c r="B4057" t="s">
        <v>121</v>
      </c>
      <c r="C4057" t="s">
        <v>1928</v>
      </c>
      <c r="D4057" t="s">
        <v>589</v>
      </c>
      <c r="E4057">
        <v>1</v>
      </c>
      <c r="G4057" t="s">
        <v>130</v>
      </c>
      <c r="I4057" t="s">
        <v>125</v>
      </c>
      <c r="Z4057" t="str">
        <f>IFERROR(MID(AA4057,FIND("-",H4057,1)+1,20),_xlfn.IFNA(VLOOKUP(F4057&amp;"-"&amp;AA4057,Ref_Kontak!$A:$E,4,FALSE),Ref_Kontak!$H$2))</f>
        <v>628999007703</v>
      </c>
      <c r="AA4057" t="str">
        <f t="shared" si="630"/>
        <v/>
      </c>
      <c r="AB4057" t="str">
        <f t="shared" si="631"/>
        <v/>
      </c>
      <c r="AC4057" t="str">
        <f t="shared" si="632"/>
        <v>628999007703</v>
      </c>
      <c r="AD4057" t="str">
        <f t="shared" si="633"/>
        <v>Halo+,+Visual+AI+5S+mendeteksi+Violation%3A+METALDET1-LINE+13</v>
      </c>
      <c r="AE4057" t="str">
        <f t="shared" si="634"/>
        <v>https://web.whatsapp.com/send/?phone=628999007703&amp;text=Halo+,+Visual+AI+5S+mendeteksi+Violation%3A+METALDET1-LINE+13&amp;type=phone_number&amp;app_absent=0</v>
      </c>
      <c r="AF4057" t="b">
        <f>IF(ISNA(VLOOKUP(D4057&amp;"-"&amp;AB4057, Ref_Kontak!$A:$E, 4, FALSE)), FALSE, TRUE)</f>
        <v>0</v>
      </c>
      <c r="AG4057" t="str">
        <f>_xlfn.IFNA(VLOOKUP(Z4057,Ref_Kontak!H:H,1,FALSE),"FALSE")</f>
        <v>628999007703</v>
      </c>
      <c r="AH4057" t="str">
        <f t="shared" si="635"/>
        <v>METALDET1-LINE 13</v>
      </c>
      <c r="AI4057">
        <f>IF(I4057="violation",COUNTIF($AH$1:AH4057,AH4057),0)</f>
        <v>1409</v>
      </c>
      <c r="AJ4057" t="str">
        <f t="shared" si="636"/>
        <v>violation-METALDET1</v>
      </c>
      <c r="AK4057">
        <f>IF(I4057="violation",COUNTIF($AJ$1:AJ4057,AJ4057),FALSE)</f>
        <v>3393</v>
      </c>
      <c r="AL4057">
        <f t="shared" si="637"/>
        <v>0</v>
      </c>
      <c r="AM4057">
        <f t="shared" si="638"/>
        <v>3</v>
      </c>
      <c r="AN4057" t="str">
        <f t="shared" si="639"/>
        <v>ALERT! 3 Violation founded @METALDET1</v>
      </c>
    </row>
    <row r="4058" spans="1:40">
      <c r="A4058" t="s">
        <v>120</v>
      </c>
      <c r="B4058" t="s">
        <v>121</v>
      </c>
      <c r="C4058" t="s">
        <v>1929</v>
      </c>
      <c r="D4058" t="s">
        <v>129</v>
      </c>
      <c r="E4058">
        <v>1</v>
      </c>
      <c r="G4058" t="s">
        <v>130</v>
      </c>
      <c r="I4058" t="s">
        <v>125</v>
      </c>
      <c r="Z4058" t="str">
        <f>IFERROR(MID(AA4058,FIND("-",H4058,1)+1,20),_xlfn.IFNA(VLOOKUP(F4058&amp;"-"&amp;AA4058,Ref_Kontak!$A:$E,4,FALSE),Ref_Kontak!$H$2))</f>
        <v>628999007703</v>
      </c>
      <c r="AA4058" t="str">
        <f t="shared" si="630"/>
        <v/>
      </c>
      <c r="AB4058" t="str">
        <f t="shared" si="631"/>
        <v/>
      </c>
      <c r="AC4058" t="str">
        <f t="shared" si="632"/>
        <v>628999007703</v>
      </c>
      <c r="AD4058" t="str">
        <f t="shared" si="633"/>
        <v>Halo+,+Visual+AI+5S+mendeteksi+Violation%3A+METALDET1-LINE+8</v>
      </c>
      <c r="AE4058" t="str">
        <f t="shared" si="634"/>
        <v>https://web.whatsapp.com/send/?phone=628999007703&amp;text=Halo+,+Visual+AI+5S+mendeteksi+Violation%3A+METALDET1-LINE+8&amp;type=phone_number&amp;app_absent=0</v>
      </c>
      <c r="AF4058" t="b">
        <f>IF(ISNA(VLOOKUP(D4058&amp;"-"&amp;AB4058, Ref_Kontak!$A:$E, 4, FALSE)), FALSE, TRUE)</f>
        <v>0</v>
      </c>
      <c r="AG4058" t="str">
        <f>_xlfn.IFNA(VLOOKUP(Z4058,Ref_Kontak!H:H,1,FALSE),"FALSE")</f>
        <v>628999007703</v>
      </c>
      <c r="AH4058" t="str">
        <f t="shared" si="635"/>
        <v>METALDET1-LINE 8</v>
      </c>
      <c r="AI4058">
        <f>IF(I4058="violation",COUNTIF($AH$1:AH4058,AH4058),0)</f>
        <v>1572</v>
      </c>
      <c r="AJ4058" t="str">
        <f t="shared" si="636"/>
        <v>violation-METALDET1</v>
      </c>
      <c r="AK4058">
        <f>IF(I4058="violation",COUNTIF($AJ$1:AJ4058,AJ4058),FALSE)</f>
        <v>3394</v>
      </c>
      <c r="AL4058">
        <f t="shared" si="637"/>
        <v>0</v>
      </c>
      <c r="AM4058">
        <f t="shared" si="638"/>
        <v>3</v>
      </c>
      <c r="AN4058" t="str">
        <f t="shared" si="639"/>
        <v>ALERT! 3 Violation founded @METALDET1</v>
      </c>
    </row>
    <row r="4059" spans="1:40">
      <c r="A4059" t="s">
        <v>120</v>
      </c>
      <c r="B4059" t="s">
        <v>121</v>
      </c>
      <c r="C4059" t="s">
        <v>1929</v>
      </c>
      <c r="D4059" t="s">
        <v>41</v>
      </c>
      <c r="E4059">
        <v>1</v>
      </c>
      <c r="F4059" t="s">
        <v>1859</v>
      </c>
      <c r="G4059" t="s">
        <v>124</v>
      </c>
      <c r="H4059" t="s">
        <v>1860</v>
      </c>
      <c r="I4059" t="s">
        <v>125</v>
      </c>
      <c r="J4059" t="s">
        <v>1861</v>
      </c>
      <c r="Z4059" t="str">
        <f>IFERROR(MID(AA4059,FIND("-",H4059,1)+1,20),_xlfn.IFNA(VLOOKUP(F4059&amp;"-"&amp;AA4059,Ref_Kontak!$A:$E,4,FALSE),Ref_Kontak!$H$2))</f>
        <v>6285157766849</v>
      </c>
      <c r="AA4059" t="str">
        <f t="shared" si="630"/>
        <v>Rexy-6285157766849</v>
      </c>
      <c r="AB4059" t="str">
        <f t="shared" si="631"/>
        <v>Rexy</v>
      </c>
      <c r="AC4059" t="str">
        <f t="shared" si="632"/>
        <v>6285157766849</v>
      </c>
      <c r="AD4059" t="str">
        <f t="shared" si="633"/>
        <v>Halo+Rexy,+Visual+AI+5S+mendeteksi+Violation%3A+GUDANGEXP1-LINE+2</v>
      </c>
      <c r="AE4059" t="str">
        <f t="shared" si="634"/>
        <v>https://web.whatsapp.com/send/?phone=6285157766849&amp;text=Halo+Rexy,+Visual+AI+5S+mendeteksi+Violation%3A+GUDANGEXP1-LINE+2&amp;type=phone_number&amp;app_absent=0</v>
      </c>
      <c r="AF4059" t="b">
        <f>IF(ISNA(VLOOKUP(D4059&amp;"-"&amp;AB4059, Ref_Kontak!$A:$E, 4, FALSE)), FALSE, TRUE)</f>
        <v>1</v>
      </c>
      <c r="AG4059" t="str">
        <f>_xlfn.IFNA(VLOOKUP(Z4059,Ref_Kontak!H:H,1,FALSE),"FALSE")</f>
        <v>FALSE</v>
      </c>
      <c r="AH4059" t="str">
        <f t="shared" si="635"/>
        <v>GUDANGEXP1-LINE 2</v>
      </c>
      <c r="AI4059">
        <f>IF(I4059="violation",COUNTIF($AH$1:AH4059,AH4059),0)</f>
        <v>65</v>
      </c>
      <c r="AJ4059" t="str">
        <f t="shared" si="636"/>
        <v>violation-GUDANGEXP1</v>
      </c>
      <c r="AK4059">
        <f>IF(I4059="violation",COUNTIF($AJ$1:AJ4059,AJ4059),FALSE)</f>
        <v>663</v>
      </c>
      <c r="AL4059">
        <f t="shared" si="637"/>
        <v>0</v>
      </c>
      <c r="AM4059">
        <f t="shared" si="638"/>
        <v>8</v>
      </c>
      <c r="AN4059" t="str">
        <f t="shared" si="639"/>
        <v>ALERT! 8 Violation founded @GUDANGEXP1</v>
      </c>
    </row>
    <row r="4060" spans="1:40">
      <c r="A4060" t="s">
        <v>120</v>
      </c>
      <c r="B4060" t="s">
        <v>121</v>
      </c>
      <c r="C4060" t="s">
        <v>1929</v>
      </c>
      <c r="D4060" t="s">
        <v>1232</v>
      </c>
      <c r="E4060">
        <v>1</v>
      </c>
      <c r="G4060" t="s">
        <v>124</v>
      </c>
      <c r="I4060" t="s">
        <v>125</v>
      </c>
      <c r="Z4060" t="str">
        <f>IFERROR(MID(AA4060,FIND("-",H4060,1)+1,20),_xlfn.IFNA(VLOOKUP(F4060&amp;"-"&amp;AA4060,Ref_Kontak!$A:$E,4,FALSE),Ref_Kontak!$H$2))</f>
        <v>628999007703</v>
      </c>
      <c r="AA4060" t="str">
        <f t="shared" si="630"/>
        <v/>
      </c>
      <c r="AB4060" t="str">
        <f t="shared" si="631"/>
        <v/>
      </c>
      <c r="AC4060" t="str">
        <f t="shared" si="632"/>
        <v>628999007703</v>
      </c>
      <c r="AD4060" t="str">
        <f t="shared" si="633"/>
        <v>Halo+,+Visual+AI+5S+mendeteksi+Violation%3A+GUDANGEXP1-LINE+9</v>
      </c>
      <c r="AE4060" t="str">
        <f t="shared" si="634"/>
        <v>https://web.whatsapp.com/send/?phone=628999007703&amp;text=Halo+,+Visual+AI+5S+mendeteksi+Violation%3A+GUDANGEXP1-LINE+9&amp;type=phone_number&amp;app_absent=0</v>
      </c>
      <c r="AF4060" t="b">
        <f>IF(ISNA(VLOOKUP(D4060&amp;"-"&amp;AB4060, Ref_Kontak!$A:$E, 4, FALSE)), FALSE, TRUE)</f>
        <v>0</v>
      </c>
      <c r="AG4060" t="str">
        <f>_xlfn.IFNA(VLOOKUP(Z4060,Ref_Kontak!H:H,1,FALSE),"FALSE")</f>
        <v>628999007703</v>
      </c>
      <c r="AH4060" t="str">
        <f t="shared" si="635"/>
        <v>GUDANGEXP1-LINE 9</v>
      </c>
      <c r="AI4060">
        <f>IF(I4060="violation",COUNTIF($AH$1:AH4060,AH4060),0)</f>
        <v>198</v>
      </c>
      <c r="AJ4060" t="str">
        <f t="shared" si="636"/>
        <v>violation-GUDANGEXP1</v>
      </c>
      <c r="AK4060">
        <f>IF(I4060="violation",COUNTIF($AJ$1:AJ4060,AJ4060),FALSE)</f>
        <v>664</v>
      </c>
      <c r="AL4060">
        <f t="shared" si="637"/>
        <v>0</v>
      </c>
      <c r="AM4060">
        <f t="shared" si="638"/>
        <v>8</v>
      </c>
      <c r="AN4060" t="str">
        <f t="shared" si="639"/>
        <v>ALERT! 8 Violation founded @GUDANGEXP1</v>
      </c>
    </row>
    <row r="4061" spans="1:40">
      <c r="A4061" t="s">
        <v>120</v>
      </c>
      <c r="B4061" t="s">
        <v>121</v>
      </c>
      <c r="C4061" t="s">
        <v>1929</v>
      </c>
      <c r="D4061" t="s">
        <v>48</v>
      </c>
      <c r="E4061">
        <v>1</v>
      </c>
      <c r="F4061" t="s">
        <v>1859</v>
      </c>
      <c r="G4061" t="s">
        <v>124</v>
      </c>
      <c r="H4061" t="s">
        <v>1860</v>
      </c>
      <c r="I4061" t="s">
        <v>125</v>
      </c>
      <c r="J4061" t="s">
        <v>1861</v>
      </c>
      <c r="Z4061" t="str">
        <f>IFERROR(MID(AA4061,FIND("-",H4061,1)+1,20),_xlfn.IFNA(VLOOKUP(F4061&amp;"-"&amp;AA4061,Ref_Kontak!$A:$E,4,FALSE),Ref_Kontak!$H$2))</f>
        <v>6285157766849</v>
      </c>
      <c r="AA4061" t="str">
        <f t="shared" si="630"/>
        <v>Rexy-6285157766849</v>
      </c>
      <c r="AB4061" t="str">
        <f t="shared" si="631"/>
        <v>Rexy</v>
      </c>
      <c r="AC4061" t="str">
        <f t="shared" si="632"/>
        <v>6285157766849</v>
      </c>
      <c r="AD4061" t="str">
        <f t="shared" si="633"/>
        <v>Halo+Rexy,+Visual+AI+5S+mendeteksi+Violation%3A+GUDANGEXP1-LINE+1</v>
      </c>
      <c r="AE4061" t="str">
        <f t="shared" si="634"/>
        <v>https://web.whatsapp.com/send/?phone=6285157766849&amp;text=Halo+Rexy,+Visual+AI+5S+mendeteksi+Violation%3A+GUDANGEXP1-LINE+1&amp;type=phone_number&amp;app_absent=0</v>
      </c>
      <c r="AF4061" t="b">
        <f>IF(ISNA(VLOOKUP(D4061&amp;"-"&amp;AB4061, Ref_Kontak!$A:$E, 4, FALSE)), FALSE, TRUE)</f>
        <v>1</v>
      </c>
      <c r="AG4061" t="str">
        <f>_xlfn.IFNA(VLOOKUP(Z4061,Ref_Kontak!H:H,1,FALSE),"FALSE")</f>
        <v>FALSE</v>
      </c>
      <c r="AH4061" t="str">
        <f t="shared" si="635"/>
        <v>GUDANGEXP1-LINE 1</v>
      </c>
      <c r="AI4061">
        <f>IF(I4061="violation",COUNTIF($AH$1:AH4061,AH4061),0)</f>
        <v>52</v>
      </c>
      <c r="AJ4061" t="str">
        <f t="shared" si="636"/>
        <v>violation-GUDANGEXP1</v>
      </c>
      <c r="AK4061">
        <f>IF(I4061="violation",COUNTIF($AJ$1:AJ4061,AJ4061),FALSE)</f>
        <v>665</v>
      </c>
      <c r="AL4061">
        <f t="shared" si="637"/>
        <v>0</v>
      </c>
      <c r="AM4061">
        <f t="shared" si="638"/>
        <v>8</v>
      </c>
      <c r="AN4061" t="str">
        <f t="shared" si="639"/>
        <v>ALERT! 8 Violation founded @GUDANGEXP1</v>
      </c>
    </row>
    <row r="4062" spans="1:40">
      <c r="A4062" t="s">
        <v>120</v>
      </c>
      <c r="B4062" t="s">
        <v>121</v>
      </c>
      <c r="C4062" t="s">
        <v>1930</v>
      </c>
      <c r="D4062" t="s">
        <v>41</v>
      </c>
      <c r="E4062">
        <v>1</v>
      </c>
      <c r="F4062" t="s">
        <v>1859</v>
      </c>
      <c r="G4062" t="s">
        <v>124</v>
      </c>
      <c r="H4062" t="s">
        <v>1860</v>
      </c>
      <c r="I4062" t="s">
        <v>125</v>
      </c>
      <c r="J4062" t="s">
        <v>1861</v>
      </c>
      <c r="Z4062" t="str">
        <f>IFERROR(MID(AA4062,FIND("-",H4062,1)+1,20),_xlfn.IFNA(VLOOKUP(F4062&amp;"-"&amp;AA4062,Ref_Kontak!$A:$E,4,FALSE),Ref_Kontak!$H$2))</f>
        <v>6285157766849</v>
      </c>
      <c r="AA4062" t="str">
        <f t="shared" si="630"/>
        <v>Rexy-6285157766849</v>
      </c>
      <c r="AB4062" t="str">
        <f t="shared" si="631"/>
        <v>Rexy</v>
      </c>
      <c r="AC4062" t="str">
        <f t="shared" si="632"/>
        <v>6285157766849</v>
      </c>
      <c r="AD4062" t="str">
        <f t="shared" si="633"/>
        <v>Halo+Rexy,+Visual+AI+5S+mendeteksi+Violation%3A+GUDANGEXP1-LINE+2</v>
      </c>
      <c r="AE4062" t="str">
        <f t="shared" si="634"/>
        <v>https://web.whatsapp.com/send/?phone=6285157766849&amp;text=Halo+Rexy,+Visual+AI+5S+mendeteksi+Violation%3A+GUDANGEXP1-LINE+2&amp;type=phone_number&amp;app_absent=0</v>
      </c>
      <c r="AF4062" t="b">
        <f>IF(ISNA(VLOOKUP(D4062&amp;"-"&amp;AB4062, Ref_Kontak!$A:$E, 4, FALSE)), FALSE, TRUE)</f>
        <v>1</v>
      </c>
      <c r="AG4062" t="str">
        <f>_xlfn.IFNA(VLOOKUP(Z4062,Ref_Kontak!H:H,1,FALSE),"FALSE")</f>
        <v>FALSE</v>
      </c>
      <c r="AH4062" t="str">
        <f t="shared" si="635"/>
        <v>GUDANGEXP1-LINE 2</v>
      </c>
      <c r="AI4062">
        <f>IF(I4062="violation",COUNTIF($AH$1:AH4062,AH4062),0)</f>
        <v>66</v>
      </c>
      <c r="AJ4062" t="str">
        <f t="shared" si="636"/>
        <v>violation-GUDANGEXP1</v>
      </c>
      <c r="AK4062">
        <f>IF(I4062="violation",COUNTIF($AJ$1:AJ4062,AJ4062),FALSE)</f>
        <v>666</v>
      </c>
      <c r="AL4062">
        <f t="shared" si="637"/>
        <v>0</v>
      </c>
      <c r="AM4062">
        <f t="shared" si="638"/>
        <v>8</v>
      </c>
      <c r="AN4062" t="str">
        <f t="shared" si="639"/>
        <v>ALERT! 8 Violation founded @GUDANGEXP1</v>
      </c>
    </row>
    <row r="4063" spans="1:40">
      <c r="A4063" t="s">
        <v>120</v>
      </c>
      <c r="B4063" t="s">
        <v>121</v>
      </c>
      <c r="C4063" t="s">
        <v>1930</v>
      </c>
      <c r="D4063" t="s">
        <v>48</v>
      </c>
      <c r="E4063">
        <v>1</v>
      </c>
      <c r="F4063" t="s">
        <v>1859</v>
      </c>
      <c r="G4063" t="s">
        <v>124</v>
      </c>
      <c r="H4063" t="s">
        <v>1860</v>
      </c>
      <c r="I4063" t="s">
        <v>125</v>
      </c>
      <c r="J4063" t="s">
        <v>1861</v>
      </c>
      <c r="Z4063" t="str">
        <f>IFERROR(MID(AA4063,FIND("-",H4063,1)+1,20),_xlfn.IFNA(VLOOKUP(F4063&amp;"-"&amp;AA4063,Ref_Kontak!$A:$E,4,FALSE),Ref_Kontak!$H$2))</f>
        <v>6285157766849</v>
      </c>
      <c r="AA4063" t="str">
        <f t="shared" si="630"/>
        <v>Rexy-6285157766849</v>
      </c>
      <c r="AB4063" t="str">
        <f t="shared" si="631"/>
        <v>Rexy</v>
      </c>
      <c r="AC4063" t="str">
        <f t="shared" si="632"/>
        <v>6285157766849</v>
      </c>
      <c r="AD4063" t="str">
        <f t="shared" si="633"/>
        <v>Halo+Rexy,+Visual+AI+5S+mendeteksi+Violation%3A+GUDANGEXP1-LINE+1</v>
      </c>
      <c r="AE4063" t="str">
        <f t="shared" si="634"/>
        <v>https://web.whatsapp.com/send/?phone=6285157766849&amp;text=Halo+Rexy,+Visual+AI+5S+mendeteksi+Violation%3A+GUDANGEXP1-LINE+1&amp;type=phone_number&amp;app_absent=0</v>
      </c>
      <c r="AF4063" t="b">
        <f>IF(ISNA(VLOOKUP(D4063&amp;"-"&amp;AB4063, Ref_Kontak!$A:$E, 4, FALSE)), FALSE, TRUE)</f>
        <v>1</v>
      </c>
      <c r="AG4063" t="str">
        <f>_xlfn.IFNA(VLOOKUP(Z4063,Ref_Kontak!H:H,1,FALSE),"FALSE")</f>
        <v>FALSE</v>
      </c>
      <c r="AH4063" t="str">
        <f t="shared" si="635"/>
        <v>GUDANGEXP1-LINE 1</v>
      </c>
      <c r="AI4063">
        <f>IF(I4063="violation",COUNTIF($AH$1:AH4063,AH4063),0)</f>
        <v>53</v>
      </c>
      <c r="AJ4063" t="str">
        <f t="shared" si="636"/>
        <v>violation-GUDANGEXP1</v>
      </c>
      <c r="AK4063">
        <f>IF(I4063="violation",COUNTIF($AJ$1:AJ4063,AJ4063),FALSE)</f>
        <v>667</v>
      </c>
      <c r="AL4063">
        <f t="shared" si="637"/>
        <v>0</v>
      </c>
      <c r="AM4063">
        <f t="shared" si="638"/>
        <v>8</v>
      </c>
      <c r="AN4063" t="str">
        <f t="shared" si="639"/>
        <v>ALERT! 8 Violation founded @GUDANGEXP1</v>
      </c>
    </row>
    <row r="4064" spans="1:40">
      <c r="A4064" t="s">
        <v>120</v>
      </c>
      <c r="B4064" t="s">
        <v>121</v>
      </c>
      <c r="C4064" t="s">
        <v>1930</v>
      </c>
      <c r="D4064" t="s">
        <v>1232</v>
      </c>
      <c r="E4064">
        <v>1</v>
      </c>
      <c r="G4064" t="s">
        <v>124</v>
      </c>
      <c r="I4064" t="s">
        <v>125</v>
      </c>
      <c r="Z4064" t="str">
        <f>IFERROR(MID(AA4064,FIND("-",H4064,1)+1,20),_xlfn.IFNA(VLOOKUP(F4064&amp;"-"&amp;AA4064,Ref_Kontak!$A:$E,4,FALSE),Ref_Kontak!$H$2))</f>
        <v>628999007703</v>
      </c>
      <c r="AA4064" t="str">
        <f t="shared" si="630"/>
        <v/>
      </c>
      <c r="AB4064" t="str">
        <f t="shared" si="631"/>
        <v/>
      </c>
      <c r="AC4064" t="str">
        <f t="shared" si="632"/>
        <v>628999007703</v>
      </c>
      <c r="AD4064" t="str">
        <f t="shared" si="633"/>
        <v>Halo+,+Visual+AI+5S+mendeteksi+Violation%3A+GUDANGEXP1-LINE+9</v>
      </c>
      <c r="AE4064" t="str">
        <f t="shared" si="634"/>
        <v>https://web.whatsapp.com/send/?phone=628999007703&amp;text=Halo+,+Visual+AI+5S+mendeteksi+Violation%3A+GUDANGEXP1-LINE+9&amp;type=phone_number&amp;app_absent=0</v>
      </c>
      <c r="AF4064" t="b">
        <f>IF(ISNA(VLOOKUP(D4064&amp;"-"&amp;AB4064, Ref_Kontak!$A:$E, 4, FALSE)), FALSE, TRUE)</f>
        <v>0</v>
      </c>
      <c r="AG4064" t="str">
        <f>_xlfn.IFNA(VLOOKUP(Z4064,Ref_Kontak!H:H,1,FALSE),"FALSE")</f>
        <v>628999007703</v>
      </c>
      <c r="AH4064" t="str">
        <f t="shared" si="635"/>
        <v>GUDANGEXP1-LINE 9</v>
      </c>
      <c r="AI4064">
        <f>IF(I4064="violation",COUNTIF($AH$1:AH4064,AH4064),0)</f>
        <v>199</v>
      </c>
      <c r="AJ4064" t="str">
        <f t="shared" si="636"/>
        <v>violation-GUDANGEXP1</v>
      </c>
      <c r="AK4064">
        <f>IF(I4064="violation",COUNTIF($AJ$1:AJ4064,AJ4064),FALSE)</f>
        <v>668</v>
      </c>
      <c r="AL4064">
        <f t="shared" si="637"/>
        <v>0</v>
      </c>
      <c r="AM4064">
        <f t="shared" si="638"/>
        <v>8</v>
      </c>
      <c r="AN4064" t="str">
        <f t="shared" si="639"/>
        <v>ALERT! 8 Violation founded @GUDANGEXP1</v>
      </c>
    </row>
    <row r="4065" spans="1:40">
      <c r="A4065" t="s">
        <v>120</v>
      </c>
      <c r="B4065" t="s">
        <v>121</v>
      </c>
      <c r="C4065" t="s">
        <v>1930</v>
      </c>
      <c r="D4065" t="s">
        <v>589</v>
      </c>
      <c r="E4065">
        <v>1</v>
      </c>
      <c r="G4065" t="s">
        <v>130</v>
      </c>
      <c r="I4065" t="s">
        <v>125</v>
      </c>
      <c r="Z4065" t="str">
        <f>IFERROR(MID(AA4065,FIND("-",H4065,1)+1,20),_xlfn.IFNA(VLOOKUP(F4065&amp;"-"&amp;AA4065,Ref_Kontak!$A:$E,4,FALSE),Ref_Kontak!$H$2))</f>
        <v>628999007703</v>
      </c>
      <c r="AA4065" t="str">
        <f t="shared" si="630"/>
        <v/>
      </c>
      <c r="AB4065" t="str">
        <f t="shared" si="631"/>
        <v/>
      </c>
      <c r="AC4065" t="str">
        <f t="shared" si="632"/>
        <v>628999007703</v>
      </c>
      <c r="AD4065" t="str">
        <f t="shared" si="633"/>
        <v>Halo+,+Visual+AI+5S+mendeteksi+Violation%3A+METALDET1-LINE+13</v>
      </c>
      <c r="AE4065" t="str">
        <f t="shared" si="634"/>
        <v>https://web.whatsapp.com/send/?phone=628999007703&amp;text=Halo+,+Visual+AI+5S+mendeteksi+Violation%3A+METALDET1-LINE+13&amp;type=phone_number&amp;app_absent=0</v>
      </c>
      <c r="AF4065" t="b">
        <f>IF(ISNA(VLOOKUP(D4065&amp;"-"&amp;AB4065, Ref_Kontak!$A:$E, 4, FALSE)), FALSE, TRUE)</f>
        <v>0</v>
      </c>
      <c r="AG4065" t="str">
        <f>_xlfn.IFNA(VLOOKUP(Z4065,Ref_Kontak!H:H,1,FALSE),"FALSE")</f>
        <v>628999007703</v>
      </c>
      <c r="AH4065" t="str">
        <f t="shared" si="635"/>
        <v>METALDET1-LINE 13</v>
      </c>
      <c r="AI4065">
        <f>IF(I4065="violation",COUNTIF($AH$1:AH4065,AH4065),0)</f>
        <v>1410</v>
      </c>
      <c r="AJ4065" t="str">
        <f t="shared" si="636"/>
        <v>violation-METALDET1</v>
      </c>
      <c r="AK4065">
        <f>IF(I4065="violation",COUNTIF($AJ$1:AJ4065,AJ4065),FALSE)</f>
        <v>3395</v>
      </c>
      <c r="AL4065">
        <f t="shared" si="637"/>
        <v>0</v>
      </c>
      <c r="AM4065">
        <f t="shared" si="638"/>
        <v>3</v>
      </c>
      <c r="AN4065" t="str">
        <f t="shared" si="639"/>
        <v>ALERT! 3 Violation founded @METALDET1</v>
      </c>
    </row>
    <row r="4066" spans="1:40">
      <c r="A4066" t="s">
        <v>120</v>
      </c>
      <c r="B4066" t="s">
        <v>121</v>
      </c>
      <c r="C4066" t="s">
        <v>1930</v>
      </c>
      <c r="D4066" t="s">
        <v>129</v>
      </c>
      <c r="E4066">
        <v>1</v>
      </c>
      <c r="G4066" t="s">
        <v>130</v>
      </c>
      <c r="I4066" t="s">
        <v>125</v>
      </c>
      <c r="Z4066" t="str">
        <f>IFERROR(MID(AA4066,FIND("-",H4066,1)+1,20),_xlfn.IFNA(VLOOKUP(F4066&amp;"-"&amp;AA4066,Ref_Kontak!$A:$E,4,FALSE),Ref_Kontak!$H$2))</f>
        <v>628999007703</v>
      </c>
      <c r="AA4066" t="str">
        <f t="shared" si="630"/>
        <v/>
      </c>
      <c r="AB4066" t="str">
        <f t="shared" si="631"/>
        <v/>
      </c>
      <c r="AC4066" t="str">
        <f t="shared" si="632"/>
        <v>628999007703</v>
      </c>
      <c r="AD4066" t="str">
        <f t="shared" si="633"/>
        <v>Halo+,+Visual+AI+5S+mendeteksi+Violation%3A+METALDET1-LINE+8</v>
      </c>
      <c r="AE4066" t="str">
        <f t="shared" si="634"/>
        <v>https://web.whatsapp.com/send/?phone=628999007703&amp;text=Halo+,+Visual+AI+5S+mendeteksi+Violation%3A+METALDET1-LINE+8&amp;type=phone_number&amp;app_absent=0</v>
      </c>
      <c r="AF4066" t="b">
        <f>IF(ISNA(VLOOKUP(D4066&amp;"-"&amp;AB4066, Ref_Kontak!$A:$E, 4, FALSE)), FALSE, TRUE)</f>
        <v>0</v>
      </c>
      <c r="AG4066" t="str">
        <f>_xlfn.IFNA(VLOOKUP(Z4066,Ref_Kontak!H:H,1,FALSE),"FALSE")</f>
        <v>628999007703</v>
      </c>
      <c r="AH4066" t="str">
        <f t="shared" si="635"/>
        <v>METALDET1-LINE 8</v>
      </c>
      <c r="AI4066">
        <f>IF(I4066="violation",COUNTIF($AH$1:AH4066,AH4066),0)</f>
        <v>1573</v>
      </c>
      <c r="AJ4066" t="str">
        <f t="shared" si="636"/>
        <v>violation-METALDET1</v>
      </c>
      <c r="AK4066">
        <f>IF(I4066="violation",COUNTIF($AJ$1:AJ4066,AJ4066),FALSE)</f>
        <v>3396</v>
      </c>
      <c r="AL4066">
        <f t="shared" si="637"/>
        <v>0</v>
      </c>
      <c r="AM4066">
        <f t="shared" si="638"/>
        <v>3</v>
      </c>
      <c r="AN4066" t="str">
        <f t="shared" si="639"/>
        <v>ALERT! 3 Violation founded @METALDET1</v>
      </c>
    </row>
    <row r="4067" spans="1:40">
      <c r="A4067" t="s">
        <v>120</v>
      </c>
      <c r="B4067" t="s">
        <v>121</v>
      </c>
      <c r="C4067" t="s">
        <v>1930</v>
      </c>
      <c r="D4067" t="s">
        <v>52</v>
      </c>
      <c r="E4067">
        <v>1</v>
      </c>
      <c r="G4067" t="s">
        <v>130</v>
      </c>
      <c r="I4067" t="s">
        <v>125</v>
      </c>
      <c r="Z4067" t="str">
        <f>IFERROR(MID(AA4067,FIND("-",H4067,1)+1,20),_xlfn.IFNA(VLOOKUP(F4067&amp;"-"&amp;AA4067,Ref_Kontak!$A:$E,4,FALSE),Ref_Kontak!$H$2))</f>
        <v>628999007703</v>
      </c>
      <c r="AA4067" t="str">
        <f t="shared" si="630"/>
        <v/>
      </c>
      <c r="AB4067" t="str">
        <f t="shared" si="631"/>
        <v/>
      </c>
      <c r="AC4067" t="str">
        <f t="shared" si="632"/>
        <v>628999007703</v>
      </c>
      <c r="AD4067" t="str">
        <f t="shared" si="633"/>
        <v>Halo+,+Visual+AI+5S+mendeteksi+Violation%3A+METALDET1-LINE+14</v>
      </c>
      <c r="AE4067" t="str">
        <f t="shared" si="634"/>
        <v>https://web.whatsapp.com/send/?phone=628999007703&amp;text=Halo+,+Visual+AI+5S+mendeteksi+Violation%3A+METALDET1-LINE+14&amp;type=phone_number&amp;app_absent=0</v>
      </c>
      <c r="AF4067" t="b">
        <f>IF(ISNA(VLOOKUP(D4067&amp;"-"&amp;AB4067, Ref_Kontak!$A:$E, 4, FALSE)), FALSE, TRUE)</f>
        <v>0</v>
      </c>
      <c r="AG4067" t="str">
        <f>_xlfn.IFNA(VLOOKUP(Z4067,Ref_Kontak!H:H,1,FALSE),"FALSE")</f>
        <v>628999007703</v>
      </c>
      <c r="AH4067" t="str">
        <f t="shared" si="635"/>
        <v>METALDET1-LINE 14</v>
      </c>
      <c r="AI4067">
        <f>IF(I4067="violation",COUNTIF($AH$1:AH4067,AH4067),0)</f>
        <v>415</v>
      </c>
      <c r="AJ4067" t="str">
        <f t="shared" si="636"/>
        <v>violation-METALDET1</v>
      </c>
      <c r="AK4067">
        <f>IF(I4067="violation",COUNTIF($AJ$1:AJ4067,AJ4067),FALSE)</f>
        <v>3397</v>
      </c>
      <c r="AL4067">
        <f t="shared" si="637"/>
        <v>0</v>
      </c>
      <c r="AM4067">
        <f t="shared" si="638"/>
        <v>3</v>
      </c>
      <c r="AN4067" t="str">
        <f t="shared" si="639"/>
        <v>ALERT! 3 Violation founded @METALDET1</v>
      </c>
    </row>
    <row r="4068" spans="1:40">
      <c r="A4068" t="s">
        <v>120</v>
      </c>
      <c r="B4068" t="s">
        <v>121</v>
      </c>
      <c r="C4068" t="s">
        <v>1930</v>
      </c>
      <c r="D4068" t="s">
        <v>589</v>
      </c>
      <c r="E4068">
        <v>1</v>
      </c>
      <c r="G4068" t="s">
        <v>130</v>
      </c>
      <c r="I4068" t="s">
        <v>125</v>
      </c>
      <c r="Z4068" t="str">
        <f>IFERROR(MID(AA4068,FIND("-",H4068,1)+1,20),_xlfn.IFNA(VLOOKUP(F4068&amp;"-"&amp;AA4068,Ref_Kontak!$A:$E,4,FALSE),Ref_Kontak!$H$2))</f>
        <v>628999007703</v>
      </c>
      <c r="AA4068" t="str">
        <f t="shared" si="630"/>
        <v/>
      </c>
      <c r="AB4068" t="str">
        <f t="shared" si="631"/>
        <v/>
      </c>
      <c r="AC4068" t="str">
        <f t="shared" si="632"/>
        <v>628999007703</v>
      </c>
      <c r="AD4068" t="str">
        <f t="shared" si="633"/>
        <v>Halo+,+Visual+AI+5S+mendeteksi+Violation%3A+METALDET1-LINE+13</v>
      </c>
      <c r="AE4068" t="str">
        <f t="shared" si="634"/>
        <v>https://web.whatsapp.com/send/?phone=628999007703&amp;text=Halo+,+Visual+AI+5S+mendeteksi+Violation%3A+METALDET1-LINE+13&amp;type=phone_number&amp;app_absent=0</v>
      </c>
      <c r="AF4068" t="b">
        <f>IF(ISNA(VLOOKUP(D4068&amp;"-"&amp;AB4068, Ref_Kontak!$A:$E, 4, FALSE)), FALSE, TRUE)</f>
        <v>0</v>
      </c>
      <c r="AG4068" t="str">
        <f>_xlfn.IFNA(VLOOKUP(Z4068,Ref_Kontak!H:H,1,FALSE),"FALSE")</f>
        <v>628999007703</v>
      </c>
      <c r="AH4068" t="str">
        <f t="shared" si="635"/>
        <v>METALDET1-LINE 13</v>
      </c>
      <c r="AI4068">
        <f>IF(I4068="violation",COUNTIF($AH$1:AH4068,AH4068),0)</f>
        <v>1411</v>
      </c>
      <c r="AJ4068" t="str">
        <f t="shared" si="636"/>
        <v>violation-METALDET1</v>
      </c>
      <c r="AK4068">
        <f>IF(I4068="violation",COUNTIF($AJ$1:AJ4068,AJ4068),FALSE)</f>
        <v>3398</v>
      </c>
      <c r="AL4068">
        <f t="shared" si="637"/>
        <v>0</v>
      </c>
      <c r="AM4068">
        <f t="shared" si="638"/>
        <v>3</v>
      </c>
      <c r="AN4068" t="str">
        <f t="shared" si="639"/>
        <v>ALERT! 3 Violation founded @METALDET1</v>
      </c>
    </row>
    <row r="4069" spans="1:40">
      <c r="A4069" t="s">
        <v>120</v>
      </c>
      <c r="B4069" t="s">
        <v>121</v>
      </c>
      <c r="C4069" t="s">
        <v>1931</v>
      </c>
      <c r="D4069" t="s">
        <v>129</v>
      </c>
      <c r="E4069">
        <v>1</v>
      </c>
      <c r="G4069" t="s">
        <v>130</v>
      </c>
      <c r="I4069" t="s">
        <v>125</v>
      </c>
      <c r="Z4069" t="str">
        <f>IFERROR(MID(AA4069,FIND("-",H4069,1)+1,20),_xlfn.IFNA(VLOOKUP(F4069&amp;"-"&amp;AA4069,Ref_Kontak!$A:$E,4,FALSE),Ref_Kontak!$H$2))</f>
        <v>628999007703</v>
      </c>
      <c r="AA4069" t="str">
        <f t="shared" si="630"/>
        <v/>
      </c>
      <c r="AB4069" t="str">
        <f t="shared" si="631"/>
        <v/>
      </c>
      <c r="AC4069" t="str">
        <f t="shared" si="632"/>
        <v>628999007703</v>
      </c>
      <c r="AD4069" t="str">
        <f t="shared" si="633"/>
        <v>Halo+,+Visual+AI+5S+mendeteksi+Violation%3A+METALDET1-LINE+8</v>
      </c>
      <c r="AE4069" t="str">
        <f t="shared" si="634"/>
        <v>https://web.whatsapp.com/send/?phone=628999007703&amp;text=Halo+,+Visual+AI+5S+mendeteksi+Violation%3A+METALDET1-LINE+8&amp;type=phone_number&amp;app_absent=0</v>
      </c>
      <c r="AF4069" t="b">
        <f>IF(ISNA(VLOOKUP(D4069&amp;"-"&amp;AB4069, Ref_Kontak!$A:$E, 4, FALSE)), FALSE, TRUE)</f>
        <v>0</v>
      </c>
      <c r="AG4069" t="str">
        <f>_xlfn.IFNA(VLOOKUP(Z4069,Ref_Kontak!H:H,1,FALSE),"FALSE")</f>
        <v>628999007703</v>
      </c>
      <c r="AH4069" t="str">
        <f t="shared" si="635"/>
        <v>METALDET1-LINE 8</v>
      </c>
      <c r="AI4069">
        <f>IF(I4069="violation",COUNTIF($AH$1:AH4069,AH4069),0)</f>
        <v>1574</v>
      </c>
      <c r="AJ4069" t="str">
        <f t="shared" si="636"/>
        <v>violation-METALDET1</v>
      </c>
      <c r="AK4069">
        <f>IF(I4069="violation",COUNTIF($AJ$1:AJ4069,AJ4069),FALSE)</f>
        <v>3399</v>
      </c>
      <c r="AL4069">
        <f t="shared" si="637"/>
        <v>0</v>
      </c>
      <c r="AM4069">
        <f t="shared" si="638"/>
        <v>3</v>
      </c>
      <c r="AN4069" t="str">
        <f t="shared" si="639"/>
        <v>ALERT! 3 Violation founded @METALDET1</v>
      </c>
    </row>
    <row r="4070" spans="1:40">
      <c r="A4070" t="s">
        <v>120</v>
      </c>
      <c r="B4070" t="s">
        <v>121</v>
      </c>
      <c r="C4070" t="s">
        <v>1931</v>
      </c>
      <c r="D4070" t="s">
        <v>41</v>
      </c>
      <c r="E4070">
        <v>1</v>
      </c>
      <c r="F4070" t="s">
        <v>1859</v>
      </c>
      <c r="G4070" t="s">
        <v>124</v>
      </c>
      <c r="H4070" t="s">
        <v>1860</v>
      </c>
      <c r="I4070" t="s">
        <v>125</v>
      </c>
      <c r="J4070" t="s">
        <v>1861</v>
      </c>
      <c r="Z4070" t="str">
        <f>IFERROR(MID(AA4070,FIND("-",H4070,1)+1,20),_xlfn.IFNA(VLOOKUP(F4070&amp;"-"&amp;AA4070,Ref_Kontak!$A:$E,4,FALSE),Ref_Kontak!$H$2))</f>
        <v>6285157766849</v>
      </c>
      <c r="AA4070" t="str">
        <f t="shared" si="630"/>
        <v>Rexy-6285157766849</v>
      </c>
      <c r="AB4070" t="str">
        <f t="shared" si="631"/>
        <v>Rexy</v>
      </c>
      <c r="AC4070" t="str">
        <f t="shared" si="632"/>
        <v>6285157766849</v>
      </c>
      <c r="AD4070" t="str">
        <f t="shared" si="633"/>
        <v>Halo+Rexy,+Visual+AI+5S+mendeteksi+Violation%3A+GUDANGEXP1-LINE+2</v>
      </c>
      <c r="AE4070" t="str">
        <f t="shared" si="634"/>
        <v>https://web.whatsapp.com/send/?phone=6285157766849&amp;text=Halo+Rexy,+Visual+AI+5S+mendeteksi+Violation%3A+GUDANGEXP1-LINE+2&amp;type=phone_number&amp;app_absent=0</v>
      </c>
      <c r="AF4070" t="b">
        <f>IF(ISNA(VLOOKUP(D4070&amp;"-"&amp;AB4070, Ref_Kontak!$A:$E, 4, FALSE)), FALSE, TRUE)</f>
        <v>1</v>
      </c>
      <c r="AG4070" t="str">
        <f>_xlfn.IFNA(VLOOKUP(Z4070,Ref_Kontak!H:H,1,FALSE),"FALSE")</f>
        <v>FALSE</v>
      </c>
      <c r="AH4070" t="str">
        <f t="shared" si="635"/>
        <v>GUDANGEXP1-LINE 2</v>
      </c>
      <c r="AI4070">
        <f>IF(I4070="violation",COUNTIF($AH$1:AH4070,AH4070),0)</f>
        <v>67</v>
      </c>
      <c r="AJ4070" t="str">
        <f t="shared" si="636"/>
        <v>violation-GUDANGEXP1</v>
      </c>
      <c r="AK4070">
        <f>IF(I4070="violation",COUNTIF($AJ$1:AJ4070,AJ4070),FALSE)</f>
        <v>669</v>
      </c>
      <c r="AL4070">
        <f t="shared" si="637"/>
        <v>0</v>
      </c>
      <c r="AM4070">
        <f t="shared" si="638"/>
        <v>8</v>
      </c>
      <c r="AN4070" t="str">
        <f t="shared" si="639"/>
        <v>ALERT! 8 Violation founded @GUDANGEXP1</v>
      </c>
    </row>
    <row r="4071" spans="1:40">
      <c r="A4071" t="s">
        <v>120</v>
      </c>
      <c r="B4071" t="s">
        <v>121</v>
      </c>
      <c r="C4071" t="s">
        <v>1931</v>
      </c>
      <c r="D4071" t="s">
        <v>48</v>
      </c>
      <c r="E4071">
        <v>1</v>
      </c>
      <c r="F4071" t="s">
        <v>1859</v>
      </c>
      <c r="G4071" t="s">
        <v>124</v>
      </c>
      <c r="H4071" t="s">
        <v>1860</v>
      </c>
      <c r="I4071" t="s">
        <v>125</v>
      </c>
      <c r="J4071" t="s">
        <v>1861</v>
      </c>
      <c r="Z4071" t="str">
        <f>IFERROR(MID(AA4071,FIND("-",H4071,1)+1,20),_xlfn.IFNA(VLOOKUP(F4071&amp;"-"&amp;AA4071,Ref_Kontak!$A:$E,4,FALSE),Ref_Kontak!$H$2))</f>
        <v>6285157766849</v>
      </c>
      <c r="AA4071" t="str">
        <f t="shared" si="630"/>
        <v>Rexy-6285157766849</v>
      </c>
      <c r="AB4071" t="str">
        <f t="shared" si="631"/>
        <v>Rexy</v>
      </c>
      <c r="AC4071" t="str">
        <f t="shared" si="632"/>
        <v>6285157766849</v>
      </c>
      <c r="AD4071" t="str">
        <f t="shared" si="633"/>
        <v>Halo+Rexy,+Visual+AI+5S+mendeteksi+Violation%3A+GUDANGEXP1-LINE+1</v>
      </c>
      <c r="AE4071" t="str">
        <f t="shared" si="634"/>
        <v>https://web.whatsapp.com/send/?phone=6285157766849&amp;text=Halo+Rexy,+Visual+AI+5S+mendeteksi+Violation%3A+GUDANGEXP1-LINE+1&amp;type=phone_number&amp;app_absent=0</v>
      </c>
      <c r="AF4071" t="b">
        <f>IF(ISNA(VLOOKUP(D4071&amp;"-"&amp;AB4071, Ref_Kontak!$A:$E, 4, FALSE)), FALSE, TRUE)</f>
        <v>1</v>
      </c>
      <c r="AG4071" t="str">
        <f>_xlfn.IFNA(VLOOKUP(Z4071,Ref_Kontak!H:H,1,FALSE),"FALSE")</f>
        <v>FALSE</v>
      </c>
      <c r="AH4071" t="str">
        <f t="shared" si="635"/>
        <v>GUDANGEXP1-LINE 1</v>
      </c>
      <c r="AI4071">
        <f>IF(I4071="violation",COUNTIF($AH$1:AH4071,AH4071),0)</f>
        <v>54</v>
      </c>
      <c r="AJ4071" t="str">
        <f t="shared" si="636"/>
        <v>violation-GUDANGEXP1</v>
      </c>
      <c r="AK4071">
        <f>IF(I4071="violation",COUNTIF($AJ$1:AJ4071,AJ4071),FALSE)</f>
        <v>670</v>
      </c>
      <c r="AL4071">
        <f t="shared" si="637"/>
        <v>0</v>
      </c>
      <c r="AM4071">
        <f t="shared" si="638"/>
        <v>8</v>
      </c>
      <c r="AN4071" t="str">
        <f t="shared" si="639"/>
        <v>ALERT! 8 Violation founded @GUDANGEXP1</v>
      </c>
    </row>
    <row r="4072" spans="1:40">
      <c r="A4072" t="s">
        <v>120</v>
      </c>
      <c r="B4072" t="s">
        <v>121</v>
      </c>
      <c r="C4072" t="s">
        <v>1931</v>
      </c>
      <c r="D4072" t="s">
        <v>1232</v>
      </c>
      <c r="E4072">
        <v>1</v>
      </c>
      <c r="G4072" t="s">
        <v>124</v>
      </c>
      <c r="I4072" t="s">
        <v>125</v>
      </c>
      <c r="Z4072" t="str">
        <f>IFERROR(MID(AA4072,FIND("-",H4072,1)+1,20),_xlfn.IFNA(VLOOKUP(F4072&amp;"-"&amp;AA4072,Ref_Kontak!$A:$E,4,FALSE),Ref_Kontak!$H$2))</f>
        <v>628999007703</v>
      </c>
      <c r="AA4072" t="str">
        <f t="shared" si="630"/>
        <v/>
      </c>
      <c r="AB4072" t="str">
        <f t="shared" si="631"/>
        <v/>
      </c>
      <c r="AC4072" t="str">
        <f t="shared" si="632"/>
        <v>628999007703</v>
      </c>
      <c r="AD4072" t="str">
        <f t="shared" si="633"/>
        <v>Halo+,+Visual+AI+5S+mendeteksi+Violation%3A+GUDANGEXP1-LINE+9</v>
      </c>
      <c r="AE4072" t="str">
        <f t="shared" si="634"/>
        <v>https://web.whatsapp.com/send/?phone=628999007703&amp;text=Halo+,+Visual+AI+5S+mendeteksi+Violation%3A+GUDANGEXP1-LINE+9&amp;type=phone_number&amp;app_absent=0</v>
      </c>
      <c r="AF4072" t="b">
        <f>IF(ISNA(VLOOKUP(D4072&amp;"-"&amp;AB4072, Ref_Kontak!$A:$E, 4, FALSE)), FALSE, TRUE)</f>
        <v>0</v>
      </c>
      <c r="AG4072" t="str">
        <f>_xlfn.IFNA(VLOOKUP(Z4072,Ref_Kontak!H:H,1,FALSE),"FALSE")</f>
        <v>628999007703</v>
      </c>
      <c r="AH4072" t="str">
        <f t="shared" si="635"/>
        <v>GUDANGEXP1-LINE 9</v>
      </c>
      <c r="AI4072">
        <f>IF(I4072="violation",COUNTIF($AH$1:AH4072,AH4072),0)</f>
        <v>200</v>
      </c>
      <c r="AJ4072" t="str">
        <f t="shared" si="636"/>
        <v>violation-GUDANGEXP1</v>
      </c>
      <c r="AK4072">
        <f>IF(I4072="violation",COUNTIF($AJ$1:AJ4072,AJ4072),FALSE)</f>
        <v>671</v>
      </c>
      <c r="AL4072">
        <f t="shared" si="637"/>
        <v>0</v>
      </c>
      <c r="AM4072">
        <f t="shared" si="638"/>
        <v>8</v>
      </c>
      <c r="AN4072" t="str">
        <f t="shared" si="639"/>
        <v>ALERT! 8 Violation founded @GUDANGEXP1</v>
      </c>
    </row>
    <row r="4073" spans="1:40">
      <c r="A4073" t="s">
        <v>120</v>
      </c>
      <c r="B4073" t="s">
        <v>121</v>
      </c>
      <c r="C4073" t="s">
        <v>1931</v>
      </c>
      <c r="D4073" t="s">
        <v>52</v>
      </c>
      <c r="E4073">
        <v>1</v>
      </c>
      <c r="G4073" t="s">
        <v>130</v>
      </c>
      <c r="I4073" t="s">
        <v>125</v>
      </c>
      <c r="Z4073" t="str">
        <f>IFERROR(MID(AA4073,FIND("-",H4073,1)+1,20),_xlfn.IFNA(VLOOKUP(F4073&amp;"-"&amp;AA4073,Ref_Kontak!$A:$E,4,FALSE),Ref_Kontak!$H$2))</f>
        <v>628999007703</v>
      </c>
      <c r="AA4073" t="str">
        <f t="shared" si="630"/>
        <v/>
      </c>
      <c r="AB4073" t="str">
        <f t="shared" si="631"/>
        <v/>
      </c>
      <c r="AC4073" t="str">
        <f t="shared" si="632"/>
        <v>628999007703</v>
      </c>
      <c r="AD4073" t="str">
        <f t="shared" si="633"/>
        <v>Halo+,+Visual+AI+5S+mendeteksi+Violation%3A+METALDET1-LINE+14</v>
      </c>
      <c r="AE4073" t="str">
        <f t="shared" si="634"/>
        <v>https://web.whatsapp.com/send/?phone=628999007703&amp;text=Halo+,+Visual+AI+5S+mendeteksi+Violation%3A+METALDET1-LINE+14&amp;type=phone_number&amp;app_absent=0</v>
      </c>
      <c r="AF4073" t="b">
        <f>IF(ISNA(VLOOKUP(D4073&amp;"-"&amp;AB4073, Ref_Kontak!$A:$E, 4, FALSE)), FALSE, TRUE)</f>
        <v>0</v>
      </c>
      <c r="AG4073" t="str">
        <f>_xlfn.IFNA(VLOOKUP(Z4073,Ref_Kontak!H:H,1,FALSE),"FALSE")</f>
        <v>628999007703</v>
      </c>
      <c r="AH4073" t="str">
        <f t="shared" si="635"/>
        <v>METALDET1-LINE 14</v>
      </c>
      <c r="AI4073">
        <f>IF(I4073="violation",COUNTIF($AH$1:AH4073,AH4073),0)</f>
        <v>416</v>
      </c>
      <c r="AJ4073" t="str">
        <f t="shared" si="636"/>
        <v>violation-METALDET1</v>
      </c>
      <c r="AK4073">
        <f>IF(I4073="violation",COUNTIF($AJ$1:AJ4073,AJ4073),FALSE)</f>
        <v>3400</v>
      </c>
      <c r="AL4073">
        <f t="shared" si="637"/>
        <v>0</v>
      </c>
      <c r="AM4073">
        <f t="shared" si="638"/>
        <v>3</v>
      </c>
      <c r="AN4073" t="str">
        <f t="shared" si="639"/>
        <v>ALERT! 3 Violation founded @METALDET1</v>
      </c>
    </row>
    <row r="4074" spans="1:40">
      <c r="A4074" t="s">
        <v>120</v>
      </c>
      <c r="B4074" t="s">
        <v>121</v>
      </c>
      <c r="C4074" t="s">
        <v>1931</v>
      </c>
      <c r="D4074" t="s">
        <v>589</v>
      </c>
      <c r="E4074">
        <v>1</v>
      </c>
      <c r="G4074" t="s">
        <v>130</v>
      </c>
      <c r="I4074" t="s">
        <v>125</v>
      </c>
      <c r="Z4074" t="str">
        <f>IFERROR(MID(AA4074,FIND("-",H4074,1)+1,20),_xlfn.IFNA(VLOOKUP(F4074&amp;"-"&amp;AA4074,Ref_Kontak!$A:$E,4,FALSE),Ref_Kontak!$H$2))</f>
        <v>628999007703</v>
      </c>
      <c r="AA4074" t="str">
        <f t="shared" si="630"/>
        <v/>
      </c>
      <c r="AB4074" t="str">
        <f t="shared" si="631"/>
        <v/>
      </c>
      <c r="AC4074" t="str">
        <f t="shared" si="632"/>
        <v>628999007703</v>
      </c>
      <c r="AD4074" t="str">
        <f t="shared" si="633"/>
        <v>Halo+,+Visual+AI+5S+mendeteksi+Violation%3A+METALDET1-LINE+13</v>
      </c>
      <c r="AE4074" t="str">
        <f t="shared" si="634"/>
        <v>https://web.whatsapp.com/send/?phone=628999007703&amp;text=Halo+,+Visual+AI+5S+mendeteksi+Violation%3A+METALDET1-LINE+13&amp;type=phone_number&amp;app_absent=0</v>
      </c>
      <c r="AF4074" t="b">
        <f>IF(ISNA(VLOOKUP(D4074&amp;"-"&amp;AB4074, Ref_Kontak!$A:$E, 4, FALSE)), FALSE, TRUE)</f>
        <v>0</v>
      </c>
      <c r="AG4074" t="str">
        <f>_xlfn.IFNA(VLOOKUP(Z4074,Ref_Kontak!H:H,1,FALSE),"FALSE")</f>
        <v>628999007703</v>
      </c>
      <c r="AH4074" t="str">
        <f t="shared" si="635"/>
        <v>METALDET1-LINE 13</v>
      </c>
      <c r="AI4074">
        <f>IF(I4074="violation",COUNTIF($AH$1:AH4074,AH4074),0)</f>
        <v>1412</v>
      </c>
      <c r="AJ4074" t="str">
        <f t="shared" si="636"/>
        <v>violation-METALDET1</v>
      </c>
      <c r="AK4074">
        <f>IF(I4074="violation",COUNTIF($AJ$1:AJ4074,AJ4074),FALSE)</f>
        <v>3401</v>
      </c>
      <c r="AL4074">
        <f t="shared" si="637"/>
        <v>0</v>
      </c>
      <c r="AM4074">
        <f t="shared" si="638"/>
        <v>3</v>
      </c>
      <c r="AN4074" t="str">
        <f t="shared" si="639"/>
        <v>ALERT! 3 Violation founded @METALDET1</v>
      </c>
    </row>
    <row r="4075" spans="1:40">
      <c r="A4075" t="s">
        <v>120</v>
      </c>
      <c r="B4075" t="s">
        <v>121</v>
      </c>
      <c r="C4075" t="s">
        <v>1932</v>
      </c>
      <c r="D4075" t="s">
        <v>41</v>
      </c>
      <c r="E4075">
        <v>1</v>
      </c>
      <c r="F4075" t="s">
        <v>1859</v>
      </c>
      <c r="G4075" t="s">
        <v>124</v>
      </c>
      <c r="H4075" t="s">
        <v>1860</v>
      </c>
      <c r="I4075" t="s">
        <v>125</v>
      </c>
      <c r="J4075" t="s">
        <v>1861</v>
      </c>
      <c r="Z4075" t="str">
        <f>IFERROR(MID(AA4075,FIND("-",H4075,1)+1,20),_xlfn.IFNA(VLOOKUP(F4075&amp;"-"&amp;AA4075,Ref_Kontak!$A:$E,4,FALSE),Ref_Kontak!$H$2))</f>
        <v>6285157766849</v>
      </c>
      <c r="AA4075" t="str">
        <f t="shared" si="630"/>
        <v>Rexy-6285157766849</v>
      </c>
      <c r="AB4075" t="str">
        <f t="shared" si="631"/>
        <v>Rexy</v>
      </c>
      <c r="AC4075" t="str">
        <f t="shared" si="632"/>
        <v>6285157766849</v>
      </c>
      <c r="AD4075" t="str">
        <f t="shared" si="633"/>
        <v>Halo+Rexy,+Visual+AI+5S+mendeteksi+Violation%3A+GUDANGEXP1-LINE+2</v>
      </c>
      <c r="AE4075" t="str">
        <f t="shared" si="634"/>
        <v>https://web.whatsapp.com/send/?phone=6285157766849&amp;text=Halo+Rexy,+Visual+AI+5S+mendeteksi+Violation%3A+GUDANGEXP1-LINE+2&amp;type=phone_number&amp;app_absent=0</v>
      </c>
      <c r="AF4075" t="b">
        <f>IF(ISNA(VLOOKUP(D4075&amp;"-"&amp;AB4075, Ref_Kontak!$A:$E, 4, FALSE)), FALSE, TRUE)</f>
        <v>1</v>
      </c>
      <c r="AG4075" t="str">
        <f>_xlfn.IFNA(VLOOKUP(Z4075,Ref_Kontak!H:H,1,FALSE),"FALSE")</f>
        <v>FALSE</v>
      </c>
      <c r="AH4075" t="str">
        <f t="shared" si="635"/>
        <v>GUDANGEXP1-LINE 2</v>
      </c>
      <c r="AI4075">
        <f>IF(I4075="violation",COUNTIF($AH$1:AH4075,AH4075),0)</f>
        <v>68</v>
      </c>
      <c r="AJ4075" t="str">
        <f t="shared" si="636"/>
        <v>violation-GUDANGEXP1</v>
      </c>
      <c r="AK4075">
        <f>IF(I4075="violation",COUNTIF($AJ$1:AJ4075,AJ4075),FALSE)</f>
        <v>672</v>
      </c>
      <c r="AL4075">
        <f t="shared" si="637"/>
        <v>0</v>
      </c>
      <c r="AM4075">
        <f t="shared" si="638"/>
        <v>8</v>
      </c>
      <c r="AN4075" t="str">
        <f t="shared" si="639"/>
        <v>ALERT! 8 Violation founded @GUDANGEXP1</v>
      </c>
    </row>
    <row r="4076" spans="1:40">
      <c r="A4076" t="s">
        <v>120</v>
      </c>
      <c r="B4076" t="s">
        <v>121</v>
      </c>
      <c r="C4076" t="s">
        <v>1932</v>
      </c>
      <c r="D4076" t="s">
        <v>48</v>
      </c>
      <c r="E4076">
        <v>1</v>
      </c>
      <c r="F4076" t="s">
        <v>1859</v>
      </c>
      <c r="G4076" t="s">
        <v>124</v>
      </c>
      <c r="H4076" t="s">
        <v>1860</v>
      </c>
      <c r="I4076" t="s">
        <v>125</v>
      </c>
      <c r="J4076" t="s">
        <v>1861</v>
      </c>
      <c r="Z4076" t="str">
        <f>IFERROR(MID(AA4076,FIND("-",H4076,1)+1,20),_xlfn.IFNA(VLOOKUP(F4076&amp;"-"&amp;AA4076,Ref_Kontak!$A:$E,4,FALSE),Ref_Kontak!$H$2))</f>
        <v>6285157766849</v>
      </c>
      <c r="AA4076" t="str">
        <f t="shared" si="630"/>
        <v>Rexy-6285157766849</v>
      </c>
      <c r="AB4076" t="str">
        <f t="shared" si="631"/>
        <v>Rexy</v>
      </c>
      <c r="AC4076" t="str">
        <f t="shared" si="632"/>
        <v>6285157766849</v>
      </c>
      <c r="AD4076" t="str">
        <f t="shared" si="633"/>
        <v>Halo+Rexy,+Visual+AI+5S+mendeteksi+Violation%3A+GUDANGEXP1-LINE+1</v>
      </c>
      <c r="AE4076" t="str">
        <f t="shared" si="634"/>
        <v>https://web.whatsapp.com/send/?phone=6285157766849&amp;text=Halo+Rexy,+Visual+AI+5S+mendeteksi+Violation%3A+GUDANGEXP1-LINE+1&amp;type=phone_number&amp;app_absent=0</v>
      </c>
      <c r="AF4076" t="b">
        <f>IF(ISNA(VLOOKUP(D4076&amp;"-"&amp;AB4076, Ref_Kontak!$A:$E, 4, FALSE)), FALSE, TRUE)</f>
        <v>1</v>
      </c>
      <c r="AG4076" t="str">
        <f>_xlfn.IFNA(VLOOKUP(Z4076,Ref_Kontak!H:H,1,FALSE),"FALSE")</f>
        <v>FALSE</v>
      </c>
      <c r="AH4076" t="str">
        <f t="shared" si="635"/>
        <v>GUDANGEXP1-LINE 1</v>
      </c>
      <c r="AI4076">
        <f>IF(I4076="violation",COUNTIF($AH$1:AH4076,AH4076),0)</f>
        <v>55</v>
      </c>
      <c r="AJ4076" t="str">
        <f t="shared" si="636"/>
        <v>violation-GUDANGEXP1</v>
      </c>
      <c r="AK4076">
        <f>IF(I4076="violation",COUNTIF($AJ$1:AJ4076,AJ4076),FALSE)</f>
        <v>673</v>
      </c>
      <c r="AL4076">
        <f t="shared" si="637"/>
        <v>0</v>
      </c>
      <c r="AM4076">
        <f t="shared" si="638"/>
        <v>8</v>
      </c>
      <c r="AN4076" t="str">
        <f t="shared" si="639"/>
        <v>ALERT! 8 Violation founded @GUDANGEXP1</v>
      </c>
    </row>
    <row r="4077" spans="1:40">
      <c r="A4077" t="s">
        <v>120</v>
      </c>
      <c r="B4077" t="s">
        <v>121</v>
      </c>
      <c r="C4077" t="s">
        <v>1932</v>
      </c>
      <c r="D4077" t="s">
        <v>1232</v>
      </c>
      <c r="E4077">
        <v>1</v>
      </c>
      <c r="G4077" t="s">
        <v>124</v>
      </c>
      <c r="I4077" t="s">
        <v>125</v>
      </c>
      <c r="Z4077" t="str">
        <f>IFERROR(MID(AA4077,FIND("-",H4077,1)+1,20),_xlfn.IFNA(VLOOKUP(F4077&amp;"-"&amp;AA4077,Ref_Kontak!$A:$E,4,FALSE),Ref_Kontak!$H$2))</f>
        <v>628999007703</v>
      </c>
      <c r="AA4077" t="str">
        <f t="shared" si="630"/>
        <v/>
      </c>
      <c r="AB4077" t="str">
        <f t="shared" si="631"/>
        <v/>
      </c>
      <c r="AC4077" t="str">
        <f t="shared" si="632"/>
        <v>628999007703</v>
      </c>
      <c r="AD4077" t="str">
        <f t="shared" si="633"/>
        <v>Halo+,+Visual+AI+5S+mendeteksi+Violation%3A+GUDANGEXP1-LINE+9</v>
      </c>
      <c r="AE4077" t="str">
        <f t="shared" si="634"/>
        <v>https://web.whatsapp.com/send/?phone=628999007703&amp;text=Halo+,+Visual+AI+5S+mendeteksi+Violation%3A+GUDANGEXP1-LINE+9&amp;type=phone_number&amp;app_absent=0</v>
      </c>
      <c r="AF4077" t="b">
        <f>IF(ISNA(VLOOKUP(D4077&amp;"-"&amp;AB4077, Ref_Kontak!$A:$E, 4, FALSE)), FALSE, TRUE)</f>
        <v>0</v>
      </c>
      <c r="AG4077" t="str">
        <f>_xlfn.IFNA(VLOOKUP(Z4077,Ref_Kontak!H:H,1,FALSE),"FALSE")</f>
        <v>628999007703</v>
      </c>
      <c r="AH4077" t="str">
        <f t="shared" si="635"/>
        <v>GUDANGEXP1-LINE 9</v>
      </c>
      <c r="AI4077">
        <f>IF(I4077="violation",COUNTIF($AH$1:AH4077,AH4077),0)</f>
        <v>201</v>
      </c>
      <c r="AJ4077" t="str">
        <f t="shared" si="636"/>
        <v>violation-GUDANGEXP1</v>
      </c>
      <c r="AK4077">
        <f>IF(I4077="violation",COUNTIF($AJ$1:AJ4077,AJ4077),FALSE)</f>
        <v>674</v>
      </c>
      <c r="AL4077">
        <f t="shared" si="637"/>
        <v>0</v>
      </c>
      <c r="AM4077">
        <f t="shared" si="638"/>
        <v>8</v>
      </c>
      <c r="AN4077" t="str">
        <f t="shared" si="639"/>
        <v>ALERT! 8 Violation founded @GUDANGEXP1</v>
      </c>
    </row>
    <row r="4078" spans="1:40">
      <c r="A4078" t="s">
        <v>120</v>
      </c>
      <c r="B4078" t="s">
        <v>121</v>
      </c>
      <c r="C4078" t="s">
        <v>1933</v>
      </c>
      <c r="D4078" t="s">
        <v>589</v>
      </c>
      <c r="E4078">
        <v>1</v>
      </c>
      <c r="G4078" t="s">
        <v>130</v>
      </c>
      <c r="I4078" t="s">
        <v>125</v>
      </c>
      <c r="Z4078" t="str">
        <f>IFERROR(MID(AA4078,FIND("-",H4078,1)+1,20),_xlfn.IFNA(VLOOKUP(F4078&amp;"-"&amp;AA4078,Ref_Kontak!$A:$E,4,FALSE),Ref_Kontak!$H$2))</f>
        <v>628999007703</v>
      </c>
      <c r="AA4078" t="str">
        <f t="shared" si="630"/>
        <v/>
      </c>
      <c r="AB4078" t="str">
        <f t="shared" si="631"/>
        <v/>
      </c>
      <c r="AC4078" t="str">
        <f t="shared" si="632"/>
        <v>628999007703</v>
      </c>
      <c r="AD4078" t="str">
        <f t="shared" si="633"/>
        <v>Halo+,+Visual+AI+5S+mendeteksi+Violation%3A+METALDET1-LINE+13</v>
      </c>
      <c r="AE4078" t="str">
        <f t="shared" si="634"/>
        <v>https://web.whatsapp.com/send/?phone=628999007703&amp;text=Halo+,+Visual+AI+5S+mendeteksi+Violation%3A+METALDET1-LINE+13&amp;type=phone_number&amp;app_absent=0</v>
      </c>
      <c r="AF4078" t="b">
        <f>IF(ISNA(VLOOKUP(D4078&amp;"-"&amp;AB4078, Ref_Kontak!$A:$E, 4, FALSE)), FALSE, TRUE)</f>
        <v>0</v>
      </c>
      <c r="AG4078" t="str">
        <f>_xlfn.IFNA(VLOOKUP(Z4078,Ref_Kontak!H:H,1,FALSE),"FALSE")</f>
        <v>628999007703</v>
      </c>
      <c r="AH4078" t="str">
        <f t="shared" si="635"/>
        <v>METALDET1-LINE 13</v>
      </c>
      <c r="AI4078">
        <f>IF(I4078="violation",COUNTIF($AH$1:AH4078,AH4078),0)</f>
        <v>1413</v>
      </c>
      <c r="AJ4078" t="str">
        <f t="shared" si="636"/>
        <v>violation-METALDET1</v>
      </c>
      <c r="AK4078">
        <f>IF(I4078="violation",COUNTIF($AJ$1:AJ4078,AJ4078),FALSE)</f>
        <v>3402</v>
      </c>
      <c r="AL4078">
        <f t="shared" si="637"/>
        <v>0</v>
      </c>
      <c r="AM4078">
        <f t="shared" si="638"/>
        <v>3</v>
      </c>
      <c r="AN4078" t="str">
        <f t="shared" si="639"/>
        <v>ALERT! 3 Violation founded @METALDET1</v>
      </c>
    </row>
    <row r="4079" spans="1:40">
      <c r="A4079" t="s">
        <v>120</v>
      </c>
      <c r="B4079" t="s">
        <v>121</v>
      </c>
      <c r="C4079" t="s">
        <v>1933</v>
      </c>
      <c r="D4079" t="s">
        <v>129</v>
      </c>
      <c r="E4079">
        <v>1</v>
      </c>
      <c r="G4079" t="s">
        <v>130</v>
      </c>
      <c r="I4079" t="s">
        <v>125</v>
      </c>
      <c r="Z4079" t="str">
        <f>IFERROR(MID(AA4079,FIND("-",H4079,1)+1,20),_xlfn.IFNA(VLOOKUP(F4079&amp;"-"&amp;AA4079,Ref_Kontak!$A:$E,4,FALSE),Ref_Kontak!$H$2))</f>
        <v>628999007703</v>
      </c>
      <c r="AA4079" t="str">
        <f t="shared" si="630"/>
        <v/>
      </c>
      <c r="AB4079" t="str">
        <f t="shared" si="631"/>
        <v/>
      </c>
      <c r="AC4079" t="str">
        <f t="shared" si="632"/>
        <v>628999007703</v>
      </c>
      <c r="AD4079" t="str">
        <f t="shared" si="633"/>
        <v>Halo+,+Visual+AI+5S+mendeteksi+Violation%3A+METALDET1-LINE+8</v>
      </c>
      <c r="AE4079" t="str">
        <f t="shared" si="634"/>
        <v>https://web.whatsapp.com/send/?phone=628999007703&amp;text=Halo+,+Visual+AI+5S+mendeteksi+Violation%3A+METALDET1-LINE+8&amp;type=phone_number&amp;app_absent=0</v>
      </c>
      <c r="AF4079" t="b">
        <f>IF(ISNA(VLOOKUP(D4079&amp;"-"&amp;AB4079, Ref_Kontak!$A:$E, 4, FALSE)), FALSE, TRUE)</f>
        <v>0</v>
      </c>
      <c r="AG4079" t="str">
        <f>_xlfn.IFNA(VLOOKUP(Z4079,Ref_Kontak!H:H,1,FALSE),"FALSE")</f>
        <v>628999007703</v>
      </c>
      <c r="AH4079" t="str">
        <f t="shared" si="635"/>
        <v>METALDET1-LINE 8</v>
      </c>
      <c r="AI4079">
        <f>IF(I4079="violation",COUNTIF($AH$1:AH4079,AH4079),0)</f>
        <v>1575</v>
      </c>
      <c r="AJ4079" t="str">
        <f t="shared" si="636"/>
        <v>violation-METALDET1</v>
      </c>
      <c r="AK4079">
        <f>IF(I4079="violation",COUNTIF($AJ$1:AJ4079,AJ4079),FALSE)</f>
        <v>3403</v>
      </c>
      <c r="AL4079">
        <f t="shared" si="637"/>
        <v>0</v>
      </c>
      <c r="AM4079">
        <f t="shared" si="638"/>
        <v>3</v>
      </c>
      <c r="AN4079" t="str">
        <f t="shared" si="639"/>
        <v>ALERT! 3 Violation founded @METALDET1</v>
      </c>
    </row>
    <row r="4080" spans="1:40">
      <c r="A4080" t="s">
        <v>120</v>
      </c>
      <c r="B4080" t="s">
        <v>121</v>
      </c>
      <c r="C4080" t="s">
        <v>1933</v>
      </c>
      <c r="D4080" t="s">
        <v>52</v>
      </c>
      <c r="E4080">
        <v>1</v>
      </c>
      <c r="G4080" t="s">
        <v>130</v>
      </c>
      <c r="I4080" t="s">
        <v>125</v>
      </c>
      <c r="Z4080" t="str">
        <f>IFERROR(MID(AA4080,FIND("-",H4080,1)+1,20),_xlfn.IFNA(VLOOKUP(F4080&amp;"-"&amp;AA4080,Ref_Kontak!$A:$E,4,FALSE),Ref_Kontak!$H$2))</f>
        <v>628999007703</v>
      </c>
      <c r="AA4080" t="str">
        <f t="shared" si="630"/>
        <v/>
      </c>
      <c r="AB4080" t="str">
        <f t="shared" si="631"/>
        <v/>
      </c>
      <c r="AC4080" t="str">
        <f t="shared" si="632"/>
        <v>628999007703</v>
      </c>
      <c r="AD4080" t="str">
        <f t="shared" si="633"/>
        <v>Halo+,+Visual+AI+5S+mendeteksi+Violation%3A+METALDET1-LINE+14</v>
      </c>
      <c r="AE4080" t="str">
        <f t="shared" si="634"/>
        <v>https://web.whatsapp.com/send/?phone=628999007703&amp;text=Halo+,+Visual+AI+5S+mendeteksi+Violation%3A+METALDET1-LINE+14&amp;type=phone_number&amp;app_absent=0</v>
      </c>
      <c r="AF4080" t="b">
        <f>IF(ISNA(VLOOKUP(D4080&amp;"-"&amp;AB4080, Ref_Kontak!$A:$E, 4, FALSE)), FALSE, TRUE)</f>
        <v>0</v>
      </c>
      <c r="AG4080" t="str">
        <f>_xlfn.IFNA(VLOOKUP(Z4080,Ref_Kontak!H:H,1,FALSE),"FALSE")</f>
        <v>628999007703</v>
      </c>
      <c r="AH4080" t="str">
        <f t="shared" si="635"/>
        <v>METALDET1-LINE 14</v>
      </c>
      <c r="AI4080">
        <f>IF(I4080="violation",COUNTIF($AH$1:AH4080,AH4080),0)</f>
        <v>417</v>
      </c>
      <c r="AJ4080" t="str">
        <f t="shared" si="636"/>
        <v>violation-METALDET1</v>
      </c>
      <c r="AK4080">
        <f>IF(I4080="violation",COUNTIF($AJ$1:AJ4080,AJ4080),FALSE)</f>
        <v>3404</v>
      </c>
      <c r="AL4080">
        <f t="shared" si="637"/>
        <v>0</v>
      </c>
      <c r="AM4080">
        <f t="shared" si="638"/>
        <v>3</v>
      </c>
      <c r="AN4080" t="str">
        <f t="shared" si="639"/>
        <v>ALERT! 3 Violation founded @METALDET1</v>
      </c>
    </row>
    <row r="4081" spans="1:40">
      <c r="A4081" t="s">
        <v>120</v>
      </c>
      <c r="B4081" t="s">
        <v>121</v>
      </c>
      <c r="C4081" t="s">
        <v>1933</v>
      </c>
      <c r="D4081" t="s">
        <v>41</v>
      </c>
      <c r="E4081">
        <v>1</v>
      </c>
      <c r="F4081" t="s">
        <v>1859</v>
      </c>
      <c r="G4081" t="s">
        <v>124</v>
      </c>
      <c r="H4081" t="s">
        <v>1860</v>
      </c>
      <c r="I4081" t="s">
        <v>125</v>
      </c>
      <c r="J4081" t="s">
        <v>1861</v>
      </c>
      <c r="Z4081" t="str">
        <f>IFERROR(MID(AA4081,FIND("-",H4081,1)+1,20),_xlfn.IFNA(VLOOKUP(F4081&amp;"-"&amp;AA4081,Ref_Kontak!$A:$E,4,FALSE),Ref_Kontak!$H$2))</f>
        <v>6285157766849</v>
      </c>
      <c r="AA4081" t="str">
        <f t="shared" si="630"/>
        <v>Rexy-6285157766849</v>
      </c>
      <c r="AB4081" t="str">
        <f t="shared" si="631"/>
        <v>Rexy</v>
      </c>
      <c r="AC4081" t="str">
        <f t="shared" si="632"/>
        <v>6285157766849</v>
      </c>
      <c r="AD4081" t="str">
        <f t="shared" si="633"/>
        <v>Halo+Rexy,+Visual+AI+5S+mendeteksi+Violation%3A+GUDANGEXP1-LINE+2</v>
      </c>
      <c r="AE4081" t="str">
        <f t="shared" si="634"/>
        <v>https://web.whatsapp.com/send/?phone=6285157766849&amp;text=Halo+Rexy,+Visual+AI+5S+mendeteksi+Violation%3A+GUDANGEXP1-LINE+2&amp;type=phone_number&amp;app_absent=0</v>
      </c>
      <c r="AF4081" t="b">
        <f>IF(ISNA(VLOOKUP(D4081&amp;"-"&amp;AB4081, Ref_Kontak!$A:$E, 4, FALSE)), FALSE, TRUE)</f>
        <v>1</v>
      </c>
      <c r="AG4081" t="str">
        <f>_xlfn.IFNA(VLOOKUP(Z4081,Ref_Kontak!H:H,1,FALSE),"FALSE")</f>
        <v>FALSE</v>
      </c>
      <c r="AH4081" t="str">
        <f t="shared" si="635"/>
        <v>GUDANGEXP1-LINE 2</v>
      </c>
      <c r="AI4081">
        <f>IF(I4081="violation",COUNTIF($AH$1:AH4081,AH4081),0)</f>
        <v>69</v>
      </c>
      <c r="AJ4081" t="str">
        <f t="shared" si="636"/>
        <v>violation-GUDANGEXP1</v>
      </c>
      <c r="AK4081">
        <f>IF(I4081="violation",COUNTIF($AJ$1:AJ4081,AJ4081),FALSE)</f>
        <v>675</v>
      </c>
      <c r="AL4081">
        <f t="shared" si="637"/>
        <v>0</v>
      </c>
      <c r="AM4081">
        <f t="shared" si="638"/>
        <v>8</v>
      </c>
      <c r="AN4081" t="str">
        <f t="shared" si="639"/>
        <v>ALERT! 8 Violation founded @GUDANGEXP1</v>
      </c>
    </row>
    <row r="4082" spans="1:40">
      <c r="A4082" t="s">
        <v>120</v>
      </c>
      <c r="B4082" t="s">
        <v>121</v>
      </c>
      <c r="C4082" t="s">
        <v>1933</v>
      </c>
      <c r="D4082" t="s">
        <v>48</v>
      </c>
      <c r="E4082">
        <v>1</v>
      </c>
      <c r="F4082" t="s">
        <v>1859</v>
      </c>
      <c r="G4082" t="s">
        <v>124</v>
      </c>
      <c r="H4082" t="s">
        <v>1860</v>
      </c>
      <c r="I4082" t="s">
        <v>125</v>
      </c>
      <c r="J4082" t="s">
        <v>1861</v>
      </c>
      <c r="Z4082" t="str">
        <f>IFERROR(MID(AA4082,FIND("-",H4082,1)+1,20),_xlfn.IFNA(VLOOKUP(F4082&amp;"-"&amp;AA4082,Ref_Kontak!$A:$E,4,FALSE),Ref_Kontak!$H$2))</f>
        <v>6285157766849</v>
      </c>
      <c r="AA4082" t="str">
        <f t="shared" si="630"/>
        <v>Rexy-6285157766849</v>
      </c>
      <c r="AB4082" t="str">
        <f t="shared" si="631"/>
        <v>Rexy</v>
      </c>
      <c r="AC4082" t="str">
        <f t="shared" si="632"/>
        <v>6285157766849</v>
      </c>
      <c r="AD4082" t="str">
        <f t="shared" si="633"/>
        <v>Halo+Rexy,+Visual+AI+5S+mendeteksi+Violation%3A+GUDANGEXP1-LINE+1</v>
      </c>
      <c r="AE4082" t="str">
        <f t="shared" si="634"/>
        <v>https://web.whatsapp.com/send/?phone=6285157766849&amp;text=Halo+Rexy,+Visual+AI+5S+mendeteksi+Violation%3A+GUDANGEXP1-LINE+1&amp;type=phone_number&amp;app_absent=0</v>
      </c>
      <c r="AF4082" t="b">
        <f>IF(ISNA(VLOOKUP(D4082&amp;"-"&amp;AB4082, Ref_Kontak!$A:$E, 4, FALSE)), FALSE, TRUE)</f>
        <v>1</v>
      </c>
      <c r="AG4082" t="str">
        <f>_xlfn.IFNA(VLOOKUP(Z4082,Ref_Kontak!H:H,1,FALSE),"FALSE")</f>
        <v>FALSE</v>
      </c>
      <c r="AH4082" t="str">
        <f t="shared" si="635"/>
        <v>GUDANGEXP1-LINE 1</v>
      </c>
      <c r="AI4082">
        <f>IF(I4082="violation",COUNTIF($AH$1:AH4082,AH4082),0)</f>
        <v>56</v>
      </c>
      <c r="AJ4082" t="str">
        <f t="shared" si="636"/>
        <v>violation-GUDANGEXP1</v>
      </c>
      <c r="AK4082">
        <f>IF(I4082="violation",COUNTIF($AJ$1:AJ4082,AJ4082),FALSE)</f>
        <v>676</v>
      </c>
      <c r="AL4082">
        <f t="shared" si="637"/>
        <v>0</v>
      </c>
      <c r="AM4082">
        <f t="shared" si="638"/>
        <v>8</v>
      </c>
      <c r="AN4082" t="str">
        <f t="shared" si="639"/>
        <v>ALERT! 8 Violation founded @GUDANGEXP1</v>
      </c>
    </row>
    <row r="4083" spans="1:40">
      <c r="A4083" t="s">
        <v>120</v>
      </c>
      <c r="B4083" t="s">
        <v>121</v>
      </c>
      <c r="C4083" t="s">
        <v>1933</v>
      </c>
      <c r="D4083" t="s">
        <v>1232</v>
      </c>
      <c r="E4083">
        <v>1</v>
      </c>
      <c r="G4083" t="s">
        <v>124</v>
      </c>
      <c r="I4083" t="s">
        <v>125</v>
      </c>
      <c r="Z4083" t="str">
        <f>IFERROR(MID(AA4083,FIND("-",H4083,1)+1,20),_xlfn.IFNA(VLOOKUP(F4083&amp;"-"&amp;AA4083,Ref_Kontak!$A:$E,4,FALSE),Ref_Kontak!$H$2))</f>
        <v>628999007703</v>
      </c>
      <c r="AA4083" t="str">
        <f t="shared" si="630"/>
        <v/>
      </c>
      <c r="AB4083" t="str">
        <f t="shared" si="631"/>
        <v/>
      </c>
      <c r="AC4083" t="str">
        <f t="shared" si="632"/>
        <v>628999007703</v>
      </c>
      <c r="AD4083" t="str">
        <f t="shared" si="633"/>
        <v>Halo+,+Visual+AI+5S+mendeteksi+Violation%3A+GUDANGEXP1-LINE+9</v>
      </c>
      <c r="AE4083" t="str">
        <f t="shared" si="634"/>
        <v>https://web.whatsapp.com/send/?phone=628999007703&amp;text=Halo+,+Visual+AI+5S+mendeteksi+Violation%3A+GUDANGEXP1-LINE+9&amp;type=phone_number&amp;app_absent=0</v>
      </c>
      <c r="AF4083" t="b">
        <f>IF(ISNA(VLOOKUP(D4083&amp;"-"&amp;AB4083, Ref_Kontak!$A:$E, 4, FALSE)), FALSE, TRUE)</f>
        <v>0</v>
      </c>
      <c r="AG4083" t="str">
        <f>_xlfn.IFNA(VLOOKUP(Z4083,Ref_Kontak!H:H,1,FALSE),"FALSE")</f>
        <v>628999007703</v>
      </c>
      <c r="AH4083" t="str">
        <f t="shared" si="635"/>
        <v>GUDANGEXP1-LINE 9</v>
      </c>
      <c r="AI4083">
        <f>IF(I4083="violation",COUNTIF($AH$1:AH4083,AH4083),0)</f>
        <v>202</v>
      </c>
      <c r="AJ4083" t="str">
        <f t="shared" si="636"/>
        <v>violation-GUDANGEXP1</v>
      </c>
      <c r="AK4083">
        <f>IF(I4083="violation",COUNTIF($AJ$1:AJ4083,AJ4083),FALSE)</f>
        <v>677</v>
      </c>
      <c r="AL4083">
        <f t="shared" si="637"/>
        <v>0</v>
      </c>
      <c r="AM4083">
        <f t="shared" si="638"/>
        <v>8</v>
      </c>
      <c r="AN4083" t="str">
        <f t="shared" si="639"/>
        <v>ALERT! 8 Violation founded @GUDANGEXP1</v>
      </c>
    </row>
    <row r="4084" spans="1:40">
      <c r="A4084" t="s">
        <v>120</v>
      </c>
      <c r="B4084" t="s">
        <v>121</v>
      </c>
      <c r="C4084" t="s">
        <v>1933</v>
      </c>
      <c r="D4084" t="s">
        <v>52</v>
      </c>
      <c r="E4084">
        <v>1</v>
      </c>
      <c r="G4084" t="s">
        <v>130</v>
      </c>
      <c r="I4084" t="s">
        <v>125</v>
      </c>
      <c r="Z4084" t="str">
        <f>IFERROR(MID(AA4084,FIND("-",H4084,1)+1,20),_xlfn.IFNA(VLOOKUP(F4084&amp;"-"&amp;AA4084,Ref_Kontak!$A:$E,4,FALSE),Ref_Kontak!$H$2))</f>
        <v>628999007703</v>
      </c>
      <c r="AA4084" t="str">
        <f t="shared" si="630"/>
        <v/>
      </c>
      <c r="AB4084" t="str">
        <f t="shared" si="631"/>
        <v/>
      </c>
      <c r="AC4084" t="str">
        <f t="shared" si="632"/>
        <v>628999007703</v>
      </c>
      <c r="AD4084" t="str">
        <f t="shared" si="633"/>
        <v>Halo+,+Visual+AI+5S+mendeteksi+Violation%3A+METALDET1-LINE+14</v>
      </c>
      <c r="AE4084" t="str">
        <f t="shared" si="634"/>
        <v>https://web.whatsapp.com/send/?phone=628999007703&amp;text=Halo+,+Visual+AI+5S+mendeteksi+Violation%3A+METALDET1-LINE+14&amp;type=phone_number&amp;app_absent=0</v>
      </c>
      <c r="AF4084" t="b">
        <f>IF(ISNA(VLOOKUP(D4084&amp;"-"&amp;AB4084, Ref_Kontak!$A:$E, 4, FALSE)), FALSE, TRUE)</f>
        <v>0</v>
      </c>
      <c r="AG4084" t="str">
        <f>_xlfn.IFNA(VLOOKUP(Z4084,Ref_Kontak!H:H,1,FALSE),"FALSE")</f>
        <v>628999007703</v>
      </c>
      <c r="AH4084" t="str">
        <f t="shared" si="635"/>
        <v>METALDET1-LINE 14</v>
      </c>
      <c r="AI4084">
        <f>IF(I4084="violation",COUNTIF($AH$1:AH4084,AH4084),0)</f>
        <v>418</v>
      </c>
      <c r="AJ4084" t="str">
        <f t="shared" si="636"/>
        <v>violation-METALDET1</v>
      </c>
      <c r="AK4084">
        <f>IF(I4084="violation",COUNTIF($AJ$1:AJ4084,AJ4084),FALSE)</f>
        <v>3405</v>
      </c>
      <c r="AL4084">
        <f t="shared" si="637"/>
        <v>0</v>
      </c>
      <c r="AM4084">
        <f t="shared" si="638"/>
        <v>3</v>
      </c>
      <c r="AN4084" t="str">
        <f t="shared" si="639"/>
        <v>ALERT! 3 Violation founded @METALDET1</v>
      </c>
    </row>
    <row r="4085" spans="1:40">
      <c r="A4085" t="s">
        <v>120</v>
      </c>
      <c r="B4085" t="s">
        <v>121</v>
      </c>
      <c r="C4085" t="s">
        <v>1933</v>
      </c>
      <c r="D4085" t="s">
        <v>589</v>
      </c>
      <c r="E4085">
        <v>1</v>
      </c>
      <c r="G4085" t="s">
        <v>130</v>
      </c>
      <c r="I4085" t="s">
        <v>125</v>
      </c>
      <c r="Z4085" t="str">
        <f>IFERROR(MID(AA4085,FIND("-",H4085,1)+1,20),_xlfn.IFNA(VLOOKUP(F4085&amp;"-"&amp;AA4085,Ref_Kontak!$A:$E,4,FALSE),Ref_Kontak!$H$2))</f>
        <v>628999007703</v>
      </c>
      <c r="AA4085" t="str">
        <f t="shared" si="630"/>
        <v/>
      </c>
      <c r="AB4085" t="str">
        <f t="shared" si="631"/>
        <v/>
      </c>
      <c r="AC4085" t="str">
        <f t="shared" si="632"/>
        <v>628999007703</v>
      </c>
      <c r="AD4085" t="str">
        <f t="shared" si="633"/>
        <v>Halo+,+Visual+AI+5S+mendeteksi+Violation%3A+METALDET1-LINE+13</v>
      </c>
      <c r="AE4085" t="str">
        <f t="shared" si="634"/>
        <v>https://web.whatsapp.com/send/?phone=628999007703&amp;text=Halo+,+Visual+AI+5S+mendeteksi+Violation%3A+METALDET1-LINE+13&amp;type=phone_number&amp;app_absent=0</v>
      </c>
      <c r="AF4085" t="b">
        <f>IF(ISNA(VLOOKUP(D4085&amp;"-"&amp;AB4085, Ref_Kontak!$A:$E, 4, FALSE)), FALSE, TRUE)</f>
        <v>0</v>
      </c>
      <c r="AG4085" t="str">
        <f>_xlfn.IFNA(VLOOKUP(Z4085,Ref_Kontak!H:H,1,FALSE),"FALSE")</f>
        <v>628999007703</v>
      </c>
      <c r="AH4085" t="str">
        <f t="shared" si="635"/>
        <v>METALDET1-LINE 13</v>
      </c>
      <c r="AI4085">
        <f>IF(I4085="violation",COUNTIF($AH$1:AH4085,AH4085),0)</f>
        <v>1414</v>
      </c>
      <c r="AJ4085" t="str">
        <f t="shared" si="636"/>
        <v>violation-METALDET1</v>
      </c>
      <c r="AK4085">
        <f>IF(I4085="violation",COUNTIF($AJ$1:AJ4085,AJ4085),FALSE)</f>
        <v>3406</v>
      </c>
      <c r="AL4085">
        <f t="shared" si="637"/>
        <v>0</v>
      </c>
      <c r="AM4085">
        <f t="shared" si="638"/>
        <v>3</v>
      </c>
      <c r="AN4085" t="str">
        <f t="shared" si="639"/>
        <v>ALERT! 3 Violation founded @METALDET1</v>
      </c>
    </row>
    <row r="4086" spans="1:40">
      <c r="A4086" t="s">
        <v>120</v>
      </c>
      <c r="B4086" t="s">
        <v>121</v>
      </c>
      <c r="C4086" t="s">
        <v>1934</v>
      </c>
      <c r="D4086" t="s">
        <v>129</v>
      </c>
      <c r="E4086">
        <v>1</v>
      </c>
      <c r="G4086" t="s">
        <v>130</v>
      </c>
      <c r="I4086" t="s">
        <v>125</v>
      </c>
      <c r="Z4086" t="str">
        <f>IFERROR(MID(AA4086,FIND("-",H4086,1)+1,20),_xlfn.IFNA(VLOOKUP(F4086&amp;"-"&amp;AA4086,Ref_Kontak!$A:$E,4,FALSE),Ref_Kontak!$H$2))</f>
        <v>628999007703</v>
      </c>
      <c r="AA4086" t="str">
        <f t="shared" si="630"/>
        <v/>
      </c>
      <c r="AB4086" t="str">
        <f t="shared" si="631"/>
        <v/>
      </c>
      <c r="AC4086" t="str">
        <f t="shared" si="632"/>
        <v>628999007703</v>
      </c>
      <c r="AD4086" t="str">
        <f t="shared" si="633"/>
        <v>Halo+,+Visual+AI+5S+mendeteksi+Violation%3A+METALDET1-LINE+8</v>
      </c>
      <c r="AE4086" t="str">
        <f t="shared" si="634"/>
        <v>https://web.whatsapp.com/send/?phone=628999007703&amp;text=Halo+,+Visual+AI+5S+mendeteksi+Violation%3A+METALDET1-LINE+8&amp;type=phone_number&amp;app_absent=0</v>
      </c>
      <c r="AF4086" t="b">
        <f>IF(ISNA(VLOOKUP(D4086&amp;"-"&amp;AB4086, Ref_Kontak!$A:$E, 4, FALSE)), FALSE, TRUE)</f>
        <v>0</v>
      </c>
      <c r="AG4086" t="str">
        <f>_xlfn.IFNA(VLOOKUP(Z4086,Ref_Kontak!H:H,1,FALSE),"FALSE")</f>
        <v>628999007703</v>
      </c>
      <c r="AH4086" t="str">
        <f t="shared" si="635"/>
        <v>METALDET1-LINE 8</v>
      </c>
      <c r="AI4086">
        <f>IF(I4086="violation",COUNTIF($AH$1:AH4086,AH4086),0)</f>
        <v>1576</v>
      </c>
      <c r="AJ4086" t="str">
        <f t="shared" si="636"/>
        <v>violation-METALDET1</v>
      </c>
      <c r="AK4086">
        <f>IF(I4086="violation",COUNTIF($AJ$1:AJ4086,AJ4086),FALSE)</f>
        <v>3407</v>
      </c>
      <c r="AL4086">
        <f t="shared" si="637"/>
        <v>0</v>
      </c>
      <c r="AM4086">
        <f t="shared" si="638"/>
        <v>3</v>
      </c>
      <c r="AN4086" t="str">
        <f t="shared" si="639"/>
        <v>ALERT! 3 Violation founded @METALDET1</v>
      </c>
    </row>
    <row r="4087" spans="1:40">
      <c r="A4087" t="s">
        <v>120</v>
      </c>
      <c r="B4087" t="s">
        <v>121</v>
      </c>
      <c r="C4087" t="s">
        <v>1934</v>
      </c>
      <c r="D4087" t="s">
        <v>41</v>
      </c>
      <c r="E4087">
        <v>1</v>
      </c>
      <c r="F4087" t="s">
        <v>1859</v>
      </c>
      <c r="G4087" t="s">
        <v>124</v>
      </c>
      <c r="H4087" t="s">
        <v>1860</v>
      </c>
      <c r="I4087" t="s">
        <v>125</v>
      </c>
      <c r="J4087" t="s">
        <v>1861</v>
      </c>
      <c r="Z4087" t="str">
        <f>IFERROR(MID(AA4087,FIND("-",H4087,1)+1,20),_xlfn.IFNA(VLOOKUP(F4087&amp;"-"&amp;AA4087,Ref_Kontak!$A:$E,4,FALSE),Ref_Kontak!$H$2))</f>
        <v>6285157766849</v>
      </c>
      <c r="AA4087" t="str">
        <f t="shared" si="630"/>
        <v>Rexy-6285157766849</v>
      </c>
      <c r="AB4087" t="str">
        <f t="shared" si="631"/>
        <v>Rexy</v>
      </c>
      <c r="AC4087" t="str">
        <f t="shared" si="632"/>
        <v>6285157766849</v>
      </c>
      <c r="AD4087" t="str">
        <f t="shared" si="633"/>
        <v>Halo+Rexy,+Visual+AI+5S+mendeteksi+Violation%3A+GUDANGEXP1-LINE+2</v>
      </c>
      <c r="AE4087" t="str">
        <f t="shared" si="634"/>
        <v>https://web.whatsapp.com/send/?phone=6285157766849&amp;text=Halo+Rexy,+Visual+AI+5S+mendeteksi+Violation%3A+GUDANGEXP1-LINE+2&amp;type=phone_number&amp;app_absent=0</v>
      </c>
      <c r="AF4087" t="b">
        <f>IF(ISNA(VLOOKUP(D4087&amp;"-"&amp;AB4087, Ref_Kontak!$A:$E, 4, FALSE)), FALSE, TRUE)</f>
        <v>1</v>
      </c>
      <c r="AG4087" t="str">
        <f>_xlfn.IFNA(VLOOKUP(Z4087,Ref_Kontak!H:H,1,FALSE),"FALSE")</f>
        <v>FALSE</v>
      </c>
      <c r="AH4087" t="str">
        <f t="shared" si="635"/>
        <v>GUDANGEXP1-LINE 2</v>
      </c>
      <c r="AI4087">
        <f>IF(I4087="violation",COUNTIF($AH$1:AH4087,AH4087),0)</f>
        <v>70</v>
      </c>
      <c r="AJ4087" t="str">
        <f t="shared" si="636"/>
        <v>violation-GUDANGEXP1</v>
      </c>
      <c r="AK4087">
        <f>IF(I4087="violation",COUNTIF($AJ$1:AJ4087,AJ4087),FALSE)</f>
        <v>678</v>
      </c>
      <c r="AL4087">
        <f t="shared" si="637"/>
        <v>0</v>
      </c>
      <c r="AM4087">
        <f t="shared" si="638"/>
        <v>8</v>
      </c>
      <c r="AN4087" t="str">
        <f t="shared" si="639"/>
        <v>ALERT! 8 Violation founded @GUDANGEXP1</v>
      </c>
    </row>
    <row r="4088" spans="1:40">
      <c r="A4088" t="s">
        <v>120</v>
      </c>
      <c r="B4088" t="s">
        <v>121</v>
      </c>
      <c r="C4088" t="s">
        <v>1934</v>
      </c>
      <c r="D4088" t="s">
        <v>48</v>
      </c>
      <c r="E4088">
        <v>1</v>
      </c>
      <c r="F4088" t="s">
        <v>1859</v>
      </c>
      <c r="G4088" t="s">
        <v>124</v>
      </c>
      <c r="H4088" t="s">
        <v>1860</v>
      </c>
      <c r="I4088" t="s">
        <v>125</v>
      </c>
      <c r="J4088" t="s">
        <v>1861</v>
      </c>
      <c r="Z4088" t="str">
        <f>IFERROR(MID(AA4088,FIND("-",H4088,1)+1,20),_xlfn.IFNA(VLOOKUP(F4088&amp;"-"&amp;AA4088,Ref_Kontak!$A:$E,4,FALSE),Ref_Kontak!$H$2))</f>
        <v>6285157766849</v>
      </c>
      <c r="AA4088" t="str">
        <f t="shared" si="630"/>
        <v>Rexy-6285157766849</v>
      </c>
      <c r="AB4088" t="str">
        <f t="shared" si="631"/>
        <v>Rexy</v>
      </c>
      <c r="AC4088" t="str">
        <f t="shared" si="632"/>
        <v>6285157766849</v>
      </c>
      <c r="AD4088" t="str">
        <f t="shared" si="633"/>
        <v>Halo+Rexy,+Visual+AI+5S+mendeteksi+Violation%3A+GUDANGEXP1-LINE+1</v>
      </c>
      <c r="AE4088" t="str">
        <f t="shared" si="634"/>
        <v>https://web.whatsapp.com/send/?phone=6285157766849&amp;text=Halo+Rexy,+Visual+AI+5S+mendeteksi+Violation%3A+GUDANGEXP1-LINE+1&amp;type=phone_number&amp;app_absent=0</v>
      </c>
      <c r="AF4088" t="b">
        <f>IF(ISNA(VLOOKUP(D4088&amp;"-"&amp;AB4088, Ref_Kontak!$A:$E, 4, FALSE)), FALSE, TRUE)</f>
        <v>1</v>
      </c>
      <c r="AG4088" t="str">
        <f>_xlfn.IFNA(VLOOKUP(Z4088,Ref_Kontak!H:H,1,FALSE),"FALSE")</f>
        <v>FALSE</v>
      </c>
      <c r="AH4088" t="str">
        <f t="shared" si="635"/>
        <v>GUDANGEXP1-LINE 1</v>
      </c>
      <c r="AI4088">
        <f>IF(I4088="violation",COUNTIF($AH$1:AH4088,AH4088),0)</f>
        <v>57</v>
      </c>
      <c r="AJ4088" t="str">
        <f t="shared" si="636"/>
        <v>violation-GUDANGEXP1</v>
      </c>
      <c r="AK4088">
        <f>IF(I4088="violation",COUNTIF($AJ$1:AJ4088,AJ4088),FALSE)</f>
        <v>679</v>
      </c>
      <c r="AL4088">
        <f t="shared" si="637"/>
        <v>0</v>
      </c>
      <c r="AM4088">
        <f t="shared" si="638"/>
        <v>8</v>
      </c>
      <c r="AN4088" t="str">
        <f t="shared" si="639"/>
        <v>ALERT! 8 Violation founded @GUDANGEXP1</v>
      </c>
    </row>
    <row r="4089" spans="1:40">
      <c r="A4089" t="s">
        <v>120</v>
      </c>
      <c r="B4089" t="s">
        <v>121</v>
      </c>
      <c r="C4089" t="s">
        <v>1934</v>
      </c>
      <c r="D4089" t="s">
        <v>1232</v>
      </c>
      <c r="E4089">
        <v>1</v>
      </c>
      <c r="G4089" t="s">
        <v>124</v>
      </c>
      <c r="I4089" t="s">
        <v>125</v>
      </c>
      <c r="Z4089" t="str">
        <f>IFERROR(MID(AA4089,FIND("-",H4089,1)+1,20),_xlfn.IFNA(VLOOKUP(F4089&amp;"-"&amp;AA4089,Ref_Kontak!$A:$E,4,FALSE),Ref_Kontak!$H$2))</f>
        <v>628999007703</v>
      </c>
      <c r="AA4089" t="str">
        <f t="shared" si="630"/>
        <v/>
      </c>
      <c r="AB4089" t="str">
        <f t="shared" si="631"/>
        <v/>
      </c>
      <c r="AC4089" t="str">
        <f t="shared" si="632"/>
        <v>628999007703</v>
      </c>
      <c r="AD4089" t="str">
        <f t="shared" si="633"/>
        <v>Halo+,+Visual+AI+5S+mendeteksi+Violation%3A+GUDANGEXP1-LINE+9</v>
      </c>
      <c r="AE4089" t="str">
        <f t="shared" si="634"/>
        <v>https://web.whatsapp.com/send/?phone=628999007703&amp;text=Halo+,+Visual+AI+5S+mendeteksi+Violation%3A+GUDANGEXP1-LINE+9&amp;type=phone_number&amp;app_absent=0</v>
      </c>
      <c r="AF4089" t="b">
        <f>IF(ISNA(VLOOKUP(D4089&amp;"-"&amp;AB4089, Ref_Kontak!$A:$E, 4, FALSE)), FALSE, TRUE)</f>
        <v>0</v>
      </c>
      <c r="AG4089" t="str">
        <f>_xlfn.IFNA(VLOOKUP(Z4089,Ref_Kontak!H:H,1,FALSE),"FALSE")</f>
        <v>628999007703</v>
      </c>
      <c r="AH4089" t="str">
        <f t="shared" si="635"/>
        <v>GUDANGEXP1-LINE 9</v>
      </c>
      <c r="AI4089">
        <f>IF(I4089="violation",COUNTIF($AH$1:AH4089,AH4089),0)</f>
        <v>203</v>
      </c>
      <c r="AJ4089" t="str">
        <f t="shared" si="636"/>
        <v>violation-GUDANGEXP1</v>
      </c>
      <c r="AK4089">
        <f>IF(I4089="violation",COUNTIF($AJ$1:AJ4089,AJ4089),FALSE)</f>
        <v>680</v>
      </c>
      <c r="AL4089">
        <f t="shared" si="637"/>
        <v>0</v>
      </c>
      <c r="AM4089">
        <f t="shared" si="638"/>
        <v>8</v>
      </c>
      <c r="AN4089" t="str">
        <f t="shared" si="639"/>
        <v>ALERT! 8 Violation founded @GUDANGEXP1</v>
      </c>
    </row>
    <row r="4090" spans="1:40">
      <c r="A4090" t="s">
        <v>120</v>
      </c>
      <c r="B4090" t="s">
        <v>121</v>
      </c>
      <c r="C4090" t="s">
        <v>1935</v>
      </c>
      <c r="D4090" t="s">
        <v>41</v>
      </c>
      <c r="E4090">
        <v>1</v>
      </c>
      <c r="F4090" t="s">
        <v>1859</v>
      </c>
      <c r="G4090" t="s">
        <v>124</v>
      </c>
      <c r="H4090" t="s">
        <v>1860</v>
      </c>
      <c r="I4090" t="s">
        <v>125</v>
      </c>
      <c r="J4090" t="s">
        <v>1861</v>
      </c>
      <c r="Z4090" t="str">
        <f>IFERROR(MID(AA4090,FIND("-",H4090,1)+1,20),_xlfn.IFNA(VLOOKUP(F4090&amp;"-"&amp;AA4090,Ref_Kontak!$A:$E,4,FALSE),Ref_Kontak!$H$2))</f>
        <v>6285157766849</v>
      </c>
      <c r="AA4090" t="str">
        <f t="shared" si="630"/>
        <v>Rexy-6285157766849</v>
      </c>
      <c r="AB4090" t="str">
        <f t="shared" si="631"/>
        <v>Rexy</v>
      </c>
      <c r="AC4090" t="str">
        <f t="shared" si="632"/>
        <v>6285157766849</v>
      </c>
      <c r="AD4090" t="str">
        <f t="shared" si="633"/>
        <v>Halo+Rexy,+Visual+AI+5S+mendeteksi+Violation%3A+GUDANGEXP1-LINE+2</v>
      </c>
      <c r="AE4090" t="str">
        <f t="shared" si="634"/>
        <v>https://web.whatsapp.com/send/?phone=6285157766849&amp;text=Halo+Rexy,+Visual+AI+5S+mendeteksi+Violation%3A+GUDANGEXP1-LINE+2&amp;type=phone_number&amp;app_absent=0</v>
      </c>
      <c r="AF4090" t="b">
        <f>IF(ISNA(VLOOKUP(D4090&amp;"-"&amp;AB4090, Ref_Kontak!$A:$E, 4, FALSE)), FALSE, TRUE)</f>
        <v>1</v>
      </c>
      <c r="AG4090" t="str">
        <f>_xlfn.IFNA(VLOOKUP(Z4090,Ref_Kontak!H:H,1,FALSE),"FALSE")</f>
        <v>FALSE</v>
      </c>
      <c r="AH4090" t="str">
        <f t="shared" si="635"/>
        <v>GUDANGEXP1-LINE 2</v>
      </c>
      <c r="AI4090">
        <f>IF(I4090="violation",COUNTIF($AH$1:AH4090,AH4090),0)</f>
        <v>71</v>
      </c>
      <c r="AJ4090" t="str">
        <f t="shared" si="636"/>
        <v>violation-GUDANGEXP1</v>
      </c>
      <c r="AK4090">
        <f>IF(I4090="violation",COUNTIF($AJ$1:AJ4090,AJ4090),FALSE)</f>
        <v>681</v>
      </c>
      <c r="AL4090">
        <f t="shared" si="637"/>
        <v>0</v>
      </c>
      <c r="AM4090">
        <f t="shared" si="638"/>
        <v>8</v>
      </c>
      <c r="AN4090" t="str">
        <f t="shared" si="639"/>
        <v>ALERT! 8 Violation founded @GUDANGEXP1</v>
      </c>
    </row>
    <row r="4091" spans="1:40">
      <c r="A4091" t="s">
        <v>120</v>
      </c>
      <c r="B4091" t="s">
        <v>121</v>
      </c>
      <c r="C4091" t="s">
        <v>1935</v>
      </c>
      <c r="D4091" t="s">
        <v>48</v>
      </c>
      <c r="E4091">
        <v>1</v>
      </c>
      <c r="F4091" t="s">
        <v>1859</v>
      </c>
      <c r="G4091" t="s">
        <v>124</v>
      </c>
      <c r="H4091" t="s">
        <v>1860</v>
      </c>
      <c r="I4091" t="s">
        <v>125</v>
      </c>
      <c r="J4091" t="s">
        <v>1861</v>
      </c>
      <c r="Z4091" t="str">
        <f>IFERROR(MID(AA4091,FIND("-",H4091,1)+1,20),_xlfn.IFNA(VLOOKUP(F4091&amp;"-"&amp;AA4091,Ref_Kontak!$A:$E,4,FALSE),Ref_Kontak!$H$2))</f>
        <v>6285157766849</v>
      </c>
      <c r="AA4091" t="str">
        <f t="shared" si="630"/>
        <v>Rexy-6285157766849</v>
      </c>
      <c r="AB4091" t="str">
        <f t="shared" si="631"/>
        <v>Rexy</v>
      </c>
      <c r="AC4091" t="str">
        <f t="shared" si="632"/>
        <v>6285157766849</v>
      </c>
      <c r="AD4091" t="str">
        <f t="shared" si="633"/>
        <v>Halo+Rexy,+Visual+AI+5S+mendeteksi+Violation%3A+GUDANGEXP1-LINE+1</v>
      </c>
      <c r="AE4091" t="str">
        <f t="shared" si="634"/>
        <v>https://web.whatsapp.com/send/?phone=6285157766849&amp;text=Halo+Rexy,+Visual+AI+5S+mendeteksi+Violation%3A+GUDANGEXP1-LINE+1&amp;type=phone_number&amp;app_absent=0</v>
      </c>
      <c r="AF4091" t="b">
        <f>IF(ISNA(VLOOKUP(D4091&amp;"-"&amp;AB4091, Ref_Kontak!$A:$E, 4, FALSE)), FALSE, TRUE)</f>
        <v>1</v>
      </c>
      <c r="AG4091" t="str">
        <f>_xlfn.IFNA(VLOOKUP(Z4091,Ref_Kontak!H:H,1,FALSE),"FALSE")</f>
        <v>FALSE</v>
      </c>
      <c r="AH4091" t="str">
        <f t="shared" si="635"/>
        <v>GUDANGEXP1-LINE 1</v>
      </c>
      <c r="AI4091">
        <f>IF(I4091="violation",COUNTIF($AH$1:AH4091,AH4091),0)</f>
        <v>58</v>
      </c>
      <c r="AJ4091" t="str">
        <f t="shared" si="636"/>
        <v>violation-GUDANGEXP1</v>
      </c>
      <c r="AK4091">
        <f>IF(I4091="violation",COUNTIF($AJ$1:AJ4091,AJ4091),FALSE)</f>
        <v>682</v>
      </c>
      <c r="AL4091">
        <f t="shared" si="637"/>
        <v>0</v>
      </c>
      <c r="AM4091">
        <f t="shared" si="638"/>
        <v>8</v>
      </c>
      <c r="AN4091" t="str">
        <f t="shared" si="639"/>
        <v>ALERT! 8 Violation founded @GUDANGEXP1</v>
      </c>
    </row>
    <row r="4092" spans="1:40">
      <c r="A4092" t="s">
        <v>120</v>
      </c>
      <c r="B4092" t="s">
        <v>121</v>
      </c>
      <c r="C4092" t="s">
        <v>1935</v>
      </c>
      <c r="D4092" t="s">
        <v>1232</v>
      </c>
      <c r="E4092">
        <v>1</v>
      </c>
      <c r="G4092" t="s">
        <v>124</v>
      </c>
      <c r="I4092" t="s">
        <v>125</v>
      </c>
      <c r="Z4092" t="str">
        <f>IFERROR(MID(AA4092,FIND("-",H4092,1)+1,20),_xlfn.IFNA(VLOOKUP(F4092&amp;"-"&amp;AA4092,Ref_Kontak!$A:$E,4,FALSE),Ref_Kontak!$H$2))</f>
        <v>628999007703</v>
      </c>
      <c r="AA4092" t="str">
        <f t="shared" si="630"/>
        <v/>
      </c>
      <c r="AB4092" t="str">
        <f t="shared" si="631"/>
        <v/>
      </c>
      <c r="AC4092" t="str">
        <f t="shared" si="632"/>
        <v>628999007703</v>
      </c>
      <c r="AD4092" t="str">
        <f t="shared" si="633"/>
        <v>Halo+,+Visual+AI+5S+mendeteksi+Violation%3A+GUDANGEXP1-LINE+9</v>
      </c>
      <c r="AE4092" t="str">
        <f t="shared" si="634"/>
        <v>https://web.whatsapp.com/send/?phone=628999007703&amp;text=Halo+,+Visual+AI+5S+mendeteksi+Violation%3A+GUDANGEXP1-LINE+9&amp;type=phone_number&amp;app_absent=0</v>
      </c>
      <c r="AF4092" t="b">
        <f>IF(ISNA(VLOOKUP(D4092&amp;"-"&amp;AB4092, Ref_Kontak!$A:$E, 4, FALSE)), FALSE, TRUE)</f>
        <v>0</v>
      </c>
      <c r="AG4092" t="str">
        <f>_xlfn.IFNA(VLOOKUP(Z4092,Ref_Kontak!H:H,1,FALSE),"FALSE")</f>
        <v>628999007703</v>
      </c>
      <c r="AH4092" t="str">
        <f t="shared" si="635"/>
        <v>GUDANGEXP1-LINE 9</v>
      </c>
      <c r="AI4092">
        <f>IF(I4092="violation",COUNTIF($AH$1:AH4092,AH4092),0)</f>
        <v>204</v>
      </c>
      <c r="AJ4092" t="str">
        <f t="shared" si="636"/>
        <v>violation-GUDANGEXP1</v>
      </c>
      <c r="AK4092">
        <f>IF(I4092="violation",COUNTIF($AJ$1:AJ4092,AJ4092),FALSE)</f>
        <v>683</v>
      </c>
      <c r="AL4092">
        <f t="shared" si="637"/>
        <v>0</v>
      </c>
      <c r="AM4092">
        <f t="shared" si="638"/>
        <v>8</v>
      </c>
      <c r="AN4092" t="str">
        <f t="shared" si="639"/>
        <v>ALERT! 8 Violation founded @GUDANGEXP1</v>
      </c>
    </row>
    <row r="4093" spans="1:40">
      <c r="A4093" t="s">
        <v>120</v>
      </c>
      <c r="B4093" t="s">
        <v>121</v>
      </c>
      <c r="C4093" t="s">
        <v>1935</v>
      </c>
      <c r="D4093" t="s">
        <v>589</v>
      </c>
      <c r="E4093">
        <v>1</v>
      </c>
      <c r="G4093" t="s">
        <v>130</v>
      </c>
      <c r="I4093" t="s">
        <v>125</v>
      </c>
      <c r="Z4093" t="str">
        <f>IFERROR(MID(AA4093,FIND("-",H4093,1)+1,20),_xlfn.IFNA(VLOOKUP(F4093&amp;"-"&amp;AA4093,Ref_Kontak!$A:$E,4,FALSE),Ref_Kontak!$H$2))</f>
        <v>628999007703</v>
      </c>
      <c r="AA4093" t="str">
        <f t="shared" si="630"/>
        <v/>
      </c>
      <c r="AB4093" t="str">
        <f t="shared" si="631"/>
        <v/>
      </c>
      <c r="AC4093" t="str">
        <f t="shared" si="632"/>
        <v>628999007703</v>
      </c>
      <c r="AD4093" t="str">
        <f t="shared" si="633"/>
        <v>Halo+,+Visual+AI+5S+mendeteksi+Violation%3A+METALDET1-LINE+13</v>
      </c>
      <c r="AE4093" t="str">
        <f t="shared" si="634"/>
        <v>https://web.whatsapp.com/send/?phone=628999007703&amp;text=Halo+,+Visual+AI+5S+mendeteksi+Violation%3A+METALDET1-LINE+13&amp;type=phone_number&amp;app_absent=0</v>
      </c>
      <c r="AF4093" t="b">
        <f>IF(ISNA(VLOOKUP(D4093&amp;"-"&amp;AB4093, Ref_Kontak!$A:$E, 4, FALSE)), FALSE, TRUE)</f>
        <v>0</v>
      </c>
      <c r="AG4093" t="str">
        <f>_xlfn.IFNA(VLOOKUP(Z4093,Ref_Kontak!H:H,1,FALSE),"FALSE")</f>
        <v>628999007703</v>
      </c>
      <c r="AH4093" t="str">
        <f t="shared" si="635"/>
        <v>METALDET1-LINE 13</v>
      </c>
      <c r="AI4093">
        <f>IF(I4093="violation",COUNTIF($AH$1:AH4093,AH4093),0)</f>
        <v>1415</v>
      </c>
      <c r="AJ4093" t="str">
        <f t="shared" si="636"/>
        <v>violation-METALDET1</v>
      </c>
      <c r="AK4093">
        <f>IF(I4093="violation",COUNTIF($AJ$1:AJ4093,AJ4093),FALSE)</f>
        <v>3408</v>
      </c>
      <c r="AL4093">
        <f t="shared" si="637"/>
        <v>0</v>
      </c>
      <c r="AM4093">
        <f t="shared" si="638"/>
        <v>3</v>
      </c>
      <c r="AN4093" t="str">
        <f t="shared" si="639"/>
        <v>ALERT! 3 Violation founded @METALDET1</v>
      </c>
    </row>
    <row r="4094" spans="1:40">
      <c r="A4094" t="s">
        <v>120</v>
      </c>
      <c r="B4094" t="s">
        <v>121</v>
      </c>
      <c r="C4094" t="s">
        <v>1935</v>
      </c>
      <c r="D4094" t="s">
        <v>129</v>
      </c>
      <c r="E4094">
        <v>1</v>
      </c>
      <c r="G4094" t="s">
        <v>130</v>
      </c>
      <c r="I4094" t="s">
        <v>125</v>
      </c>
      <c r="Z4094" t="str">
        <f>IFERROR(MID(AA4094,FIND("-",H4094,1)+1,20),_xlfn.IFNA(VLOOKUP(F4094&amp;"-"&amp;AA4094,Ref_Kontak!$A:$E,4,FALSE),Ref_Kontak!$H$2))</f>
        <v>628999007703</v>
      </c>
      <c r="AA4094" t="str">
        <f t="shared" si="630"/>
        <v/>
      </c>
      <c r="AB4094" t="str">
        <f t="shared" si="631"/>
        <v/>
      </c>
      <c r="AC4094" t="str">
        <f t="shared" si="632"/>
        <v>628999007703</v>
      </c>
      <c r="AD4094" t="str">
        <f t="shared" si="633"/>
        <v>Halo+,+Visual+AI+5S+mendeteksi+Violation%3A+METALDET1-LINE+8</v>
      </c>
      <c r="AE4094" t="str">
        <f t="shared" si="634"/>
        <v>https://web.whatsapp.com/send/?phone=628999007703&amp;text=Halo+,+Visual+AI+5S+mendeteksi+Violation%3A+METALDET1-LINE+8&amp;type=phone_number&amp;app_absent=0</v>
      </c>
      <c r="AF4094" t="b">
        <f>IF(ISNA(VLOOKUP(D4094&amp;"-"&amp;AB4094, Ref_Kontak!$A:$E, 4, FALSE)), FALSE, TRUE)</f>
        <v>0</v>
      </c>
      <c r="AG4094" t="str">
        <f>_xlfn.IFNA(VLOOKUP(Z4094,Ref_Kontak!H:H,1,FALSE),"FALSE")</f>
        <v>628999007703</v>
      </c>
      <c r="AH4094" t="str">
        <f t="shared" si="635"/>
        <v>METALDET1-LINE 8</v>
      </c>
      <c r="AI4094">
        <f>IF(I4094="violation",COUNTIF($AH$1:AH4094,AH4094),0)</f>
        <v>1577</v>
      </c>
      <c r="AJ4094" t="str">
        <f t="shared" si="636"/>
        <v>violation-METALDET1</v>
      </c>
      <c r="AK4094">
        <f>IF(I4094="violation",COUNTIF($AJ$1:AJ4094,AJ4094),FALSE)</f>
        <v>3409</v>
      </c>
      <c r="AL4094">
        <f t="shared" si="637"/>
        <v>0</v>
      </c>
      <c r="AM4094">
        <f t="shared" si="638"/>
        <v>3</v>
      </c>
      <c r="AN4094" t="str">
        <f t="shared" si="639"/>
        <v>ALERT! 3 Violation founded @METALDET1</v>
      </c>
    </row>
    <row r="4095" spans="1:40">
      <c r="A4095" t="s">
        <v>120</v>
      </c>
      <c r="B4095" t="s">
        <v>121</v>
      </c>
      <c r="C4095" t="s">
        <v>1935</v>
      </c>
      <c r="D4095" t="s">
        <v>52</v>
      </c>
      <c r="E4095">
        <v>1</v>
      </c>
      <c r="G4095" t="s">
        <v>130</v>
      </c>
      <c r="I4095" t="s">
        <v>125</v>
      </c>
      <c r="Z4095" t="str">
        <f>IFERROR(MID(AA4095,FIND("-",H4095,1)+1,20),_xlfn.IFNA(VLOOKUP(F4095&amp;"-"&amp;AA4095,Ref_Kontak!$A:$E,4,FALSE),Ref_Kontak!$H$2))</f>
        <v>628999007703</v>
      </c>
      <c r="AA4095" t="str">
        <f t="shared" si="630"/>
        <v/>
      </c>
      <c r="AB4095" t="str">
        <f t="shared" si="631"/>
        <v/>
      </c>
      <c r="AC4095" t="str">
        <f t="shared" si="632"/>
        <v>628999007703</v>
      </c>
      <c r="AD4095" t="str">
        <f t="shared" si="633"/>
        <v>Halo+,+Visual+AI+5S+mendeteksi+Violation%3A+METALDET1-LINE+14</v>
      </c>
      <c r="AE4095" t="str">
        <f t="shared" si="634"/>
        <v>https://web.whatsapp.com/send/?phone=628999007703&amp;text=Halo+,+Visual+AI+5S+mendeteksi+Violation%3A+METALDET1-LINE+14&amp;type=phone_number&amp;app_absent=0</v>
      </c>
      <c r="AF4095" t="b">
        <f>IF(ISNA(VLOOKUP(D4095&amp;"-"&amp;AB4095, Ref_Kontak!$A:$E, 4, FALSE)), FALSE, TRUE)</f>
        <v>0</v>
      </c>
      <c r="AG4095" t="str">
        <f>_xlfn.IFNA(VLOOKUP(Z4095,Ref_Kontak!H:H,1,FALSE),"FALSE")</f>
        <v>628999007703</v>
      </c>
      <c r="AH4095" t="str">
        <f t="shared" si="635"/>
        <v>METALDET1-LINE 14</v>
      </c>
      <c r="AI4095">
        <f>IF(I4095="violation",COUNTIF($AH$1:AH4095,AH4095),0)</f>
        <v>419</v>
      </c>
      <c r="AJ4095" t="str">
        <f t="shared" si="636"/>
        <v>violation-METALDET1</v>
      </c>
      <c r="AK4095">
        <f>IF(I4095="violation",COUNTIF($AJ$1:AJ4095,AJ4095),FALSE)</f>
        <v>3410</v>
      </c>
      <c r="AL4095">
        <f t="shared" si="637"/>
        <v>0</v>
      </c>
      <c r="AM4095">
        <f t="shared" si="638"/>
        <v>3</v>
      </c>
      <c r="AN4095" t="str">
        <f t="shared" si="639"/>
        <v>ALERT! 3 Violation founded @METALDET1</v>
      </c>
    </row>
    <row r="4096" spans="1:40">
      <c r="A4096" t="s">
        <v>120</v>
      </c>
      <c r="B4096" t="s">
        <v>121</v>
      </c>
      <c r="C4096" t="s">
        <v>1935</v>
      </c>
      <c r="D4096" t="s">
        <v>589</v>
      </c>
      <c r="E4096">
        <v>1</v>
      </c>
      <c r="G4096" t="s">
        <v>130</v>
      </c>
      <c r="I4096" t="s">
        <v>125</v>
      </c>
      <c r="Z4096" t="str">
        <f>IFERROR(MID(AA4096,FIND("-",H4096,1)+1,20),_xlfn.IFNA(VLOOKUP(F4096&amp;"-"&amp;AA4096,Ref_Kontak!$A:$E,4,FALSE),Ref_Kontak!$H$2))</f>
        <v>628999007703</v>
      </c>
      <c r="AA4096" t="str">
        <f t="shared" si="630"/>
        <v/>
      </c>
      <c r="AB4096" t="str">
        <f t="shared" si="631"/>
        <v/>
      </c>
      <c r="AC4096" t="str">
        <f t="shared" si="632"/>
        <v>628999007703</v>
      </c>
      <c r="AD4096" t="str">
        <f t="shared" si="633"/>
        <v>Halo+,+Visual+AI+5S+mendeteksi+Violation%3A+METALDET1-LINE+13</v>
      </c>
      <c r="AE4096" t="str">
        <f t="shared" si="634"/>
        <v>https://web.whatsapp.com/send/?phone=628999007703&amp;text=Halo+,+Visual+AI+5S+mendeteksi+Violation%3A+METALDET1-LINE+13&amp;type=phone_number&amp;app_absent=0</v>
      </c>
      <c r="AF4096" t="b">
        <f>IF(ISNA(VLOOKUP(D4096&amp;"-"&amp;AB4096, Ref_Kontak!$A:$E, 4, FALSE)), FALSE, TRUE)</f>
        <v>0</v>
      </c>
      <c r="AG4096" t="str">
        <f>_xlfn.IFNA(VLOOKUP(Z4096,Ref_Kontak!H:H,1,FALSE),"FALSE")</f>
        <v>628999007703</v>
      </c>
      <c r="AH4096" t="str">
        <f t="shared" si="635"/>
        <v>METALDET1-LINE 13</v>
      </c>
      <c r="AI4096">
        <f>IF(I4096="violation",COUNTIF($AH$1:AH4096,AH4096),0)</f>
        <v>1416</v>
      </c>
      <c r="AJ4096" t="str">
        <f t="shared" si="636"/>
        <v>violation-METALDET1</v>
      </c>
      <c r="AK4096">
        <f>IF(I4096="violation",COUNTIF($AJ$1:AJ4096,AJ4096),FALSE)</f>
        <v>3411</v>
      </c>
      <c r="AL4096">
        <f t="shared" si="637"/>
        <v>0</v>
      </c>
      <c r="AM4096">
        <f t="shared" si="638"/>
        <v>3</v>
      </c>
      <c r="AN4096" t="str">
        <f t="shared" si="639"/>
        <v>ALERT! 3 Violation founded @METALDET1</v>
      </c>
    </row>
    <row r="4097" spans="1:40">
      <c r="A4097" t="s">
        <v>120</v>
      </c>
      <c r="B4097" t="s">
        <v>121</v>
      </c>
      <c r="C4097" t="s">
        <v>1936</v>
      </c>
      <c r="D4097" t="s">
        <v>129</v>
      </c>
      <c r="E4097">
        <v>1</v>
      </c>
      <c r="G4097" t="s">
        <v>130</v>
      </c>
      <c r="I4097" t="s">
        <v>125</v>
      </c>
      <c r="Z4097" t="str">
        <f>IFERROR(MID(AA4097,FIND("-",H4097,1)+1,20),_xlfn.IFNA(VLOOKUP(F4097&amp;"-"&amp;AA4097,Ref_Kontak!$A:$E,4,FALSE),Ref_Kontak!$H$2))</f>
        <v>628999007703</v>
      </c>
      <c r="AA4097" t="str">
        <f t="shared" si="630"/>
        <v/>
      </c>
      <c r="AB4097" t="str">
        <f t="shared" si="631"/>
        <v/>
      </c>
      <c r="AC4097" t="str">
        <f t="shared" si="632"/>
        <v>628999007703</v>
      </c>
      <c r="AD4097" t="str">
        <f t="shared" si="633"/>
        <v>Halo+,+Visual+AI+5S+mendeteksi+Violation%3A+METALDET1-LINE+8</v>
      </c>
      <c r="AE4097" t="str">
        <f t="shared" si="634"/>
        <v>https://web.whatsapp.com/send/?phone=628999007703&amp;text=Halo+,+Visual+AI+5S+mendeteksi+Violation%3A+METALDET1-LINE+8&amp;type=phone_number&amp;app_absent=0</v>
      </c>
      <c r="AF4097" t="b">
        <f>IF(ISNA(VLOOKUP(D4097&amp;"-"&amp;AB4097, Ref_Kontak!$A:$E, 4, FALSE)), FALSE, TRUE)</f>
        <v>0</v>
      </c>
      <c r="AG4097" t="str">
        <f>_xlfn.IFNA(VLOOKUP(Z4097,Ref_Kontak!H:H,1,FALSE),"FALSE")</f>
        <v>628999007703</v>
      </c>
      <c r="AH4097" t="str">
        <f t="shared" si="635"/>
        <v>METALDET1-LINE 8</v>
      </c>
      <c r="AI4097">
        <f>IF(I4097="violation",COUNTIF($AH$1:AH4097,AH4097),0)</f>
        <v>1578</v>
      </c>
      <c r="AJ4097" t="str">
        <f t="shared" si="636"/>
        <v>violation-METALDET1</v>
      </c>
      <c r="AK4097">
        <f>IF(I4097="violation",COUNTIF($AJ$1:AJ4097,AJ4097),FALSE)</f>
        <v>3412</v>
      </c>
      <c r="AL4097">
        <f t="shared" si="637"/>
        <v>0</v>
      </c>
      <c r="AM4097">
        <f t="shared" si="638"/>
        <v>3</v>
      </c>
      <c r="AN4097" t="str">
        <f t="shared" si="639"/>
        <v>ALERT! 3 Violation founded @METALDET1</v>
      </c>
    </row>
    <row r="4098" spans="1:40">
      <c r="A4098" t="s">
        <v>120</v>
      </c>
      <c r="B4098" t="s">
        <v>121</v>
      </c>
      <c r="C4098" t="s">
        <v>1936</v>
      </c>
      <c r="D4098" t="s">
        <v>41</v>
      </c>
      <c r="E4098">
        <v>1</v>
      </c>
      <c r="F4098" t="s">
        <v>1859</v>
      </c>
      <c r="G4098" t="s">
        <v>124</v>
      </c>
      <c r="H4098" t="s">
        <v>1860</v>
      </c>
      <c r="I4098" t="s">
        <v>125</v>
      </c>
      <c r="J4098" t="s">
        <v>1861</v>
      </c>
      <c r="Z4098" t="str">
        <f>IFERROR(MID(AA4098,FIND("-",H4098,1)+1,20),_xlfn.IFNA(VLOOKUP(F4098&amp;"-"&amp;AA4098,Ref_Kontak!$A:$E,4,FALSE),Ref_Kontak!$H$2))</f>
        <v>6285157766849</v>
      </c>
      <c r="AA4098" t="str">
        <f t="shared" ref="AA4098:AA4161" si="640">CLEAN(SUBSTITUTE(H4098," ",""))</f>
        <v>Rexy-6285157766849</v>
      </c>
      <c r="AB4098" t="str">
        <f t="shared" ref="AB4098:AB4161" si="641">IFERROR(LEFT(AA4098,FIND("-",H4098,1)-1),CLEAN(SUBSTITUTE(SUBSTITUTE(H4098," ",""),"-","")))</f>
        <v>Rexy</v>
      </c>
      <c r="AC4098" t="str">
        <f t="shared" ref="AC4098:AC4161" si="642">IF(LEFT(Z4098,1)="0","62"&amp; MID(Z4098,2,999),Z4098)</f>
        <v>6285157766849</v>
      </c>
      <c r="AD4098" t="str">
        <f t="shared" ref="AD4098:AD4161" si="643">"Halo+"&amp;AB4098&amp;","&amp;"+Visual+AI+5S+mendeteksi+Violation%3A+"&amp;SUBSTITUTE(AH4098," ","+")</f>
        <v>Halo+Rexy,+Visual+AI+5S+mendeteksi+Violation%3A+GUDANGEXP1-LINE+2</v>
      </c>
      <c r="AE4098" t="str">
        <f t="shared" ref="AE4098:AE4161" si="644">"https://web.whatsapp.com/send/?phone="&amp;AC4098&amp;"&amp;text="&amp;AD4098&amp;"&amp;type=phone_number&amp;app_absent=0"</f>
        <v>https://web.whatsapp.com/send/?phone=6285157766849&amp;text=Halo+Rexy,+Visual+AI+5S+mendeteksi+Violation%3A+GUDANGEXP1-LINE+2&amp;type=phone_number&amp;app_absent=0</v>
      </c>
      <c r="AF4098" t="b">
        <f>IF(ISNA(VLOOKUP(D4098&amp;"-"&amp;AB4098, Ref_Kontak!$A:$E, 4, FALSE)), FALSE, TRUE)</f>
        <v>1</v>
      </c>
      <c r="AG4098" t="str">
        <f>_xlfn.IFNA(VLOOKUP(Z4098,Ref_Kontak!H:H,1,FALSE),"FALSE")</f>
        <v>FALSE</v>
      </c>
      <c r="AH4098" t="str">
        <f t="shared" ref="AH4098:AH4161" si="645">G4098&amp;"-"&amp;D4098</f>
        <v>GUDANGEXP1-LINE 2</v>
      </c>
      <c r="AI4098">
        <f>IF(I4098="violation",COUNTIF($AH$1:AH4098,AH4098),0)</f>
        <v>72</v>
      </c>
      <c r="AJ4098" t="str">
        <f t="shared" si="636"/>
        <v>violation-GUDANGEXP1</v>
      </c>
      <c r="AK4098">
        <f>IF(I4098="violation",COUNTIF($AJ$1:AJ4098,AJ4098),FALSE)</f>
        <v>684</v>
      </c>
      <c r="AL4098">
        <f t="shared" si="637"/>
        <v>0</v>
      </c>
      <c r="AM4098">
        <f t="shared" si="638"/>
        <v>8</v>
      </c>
      <c r="AN4098" t="str">
        <f t="shared" si="639"/>
        <v>ALERT! 8 Violation founded @GUDANGEXP1</v>
      </c>
    </row>
    <row r="4099" spans="1:40">
      <c r="A4099" t="s">
        <v>120</v>
      </c>
      <c r="B4099" t="s">
        <v>121</v>
      </c>
      <c r="C4099" t="s">
        <v>1936</v>
      </c>
      <c r="D4099" t="s">
        <v>1232</v>
      </c>
      <c r="E4099">
        <v>1</v>
      </c>
      <c r="G4099" t="s">
        <v>124</v>
      </c>
      <c r="I4099" t="s">
        <v>125</v>
      </c>
      <c r="Z4099" t="str">
        <f>IFERROR(MID(AA4099,FIND("-",H4099,1)+1,20),_xlfn.IFNA(VLOOKUP(F4099&amp;"-"&amp;AA4099,Ref_Kontak!$A:$E,4,FALSE),Ref_Kontak!$H$2))</f>
        <v>628999007703</v>
      </c>
      <c r="AA4099" t="str">
        <f t="shared" si="640"/>
        <v/>
      </c>
      <c r="AB4099" t="str">
        <f t="shared" si="641"/>
        <v/>
      </c>
      <c r="AC4099" t="str">
        <f t="shared" si="642"/>
        <v>628999007703</v>
      </c>
      <c r="AD4099" t="str">
        <f t="shared" si="643"/>
        <v>Halo+,+Visual+AI+5S+mendeteksi+Violation%3A+GUDANGEXP1-LINE+9</v>
      </c>
      <c r="AE4099" t="str">
        <f t="shared" si="644"/>
        <v>https://web.whatsapp.com/send/?phone=628999007703&amp;text=Halo+,+Visual+AI+5S+mendeteksi+Violation%3A+GUDANGEXP1-LINE+9&amp;type=phone_number&amp;app_absent=0</v>
      </c>
      <c r="AF4099" t="b">
        <f>IF(ISNA(VLOOKUP(D4099&amp;"-"&amp;AB4099, Ref_Kontak!$A:$E, 4, FALSE)), FALSE, TRUE)</f>
        <v>0</v>
      </c>
      <c r="AG4099" t="str">
        <f>_xlfn.IFNA(VLOOKUP(Z4099,Ref_Kontak!H:H,1,FALSE),"FALSE")</f>
        <v>628999007703</v>
      </c>
      <c r="AH4099" t="str">
        <f t="shared" si="645"/>
        <v>GUDANGEXP1-LINE 9</v>
      </c>
      <c r="AI4099">
        <f>IF(I4099="violation",COUNTIF($AH$1:AH4099,AH4099),0)</f>
        <v>205</v>
      </c>
      <c r="AJ4099" t="str">
        <f t="shared" ref="AJ4099:AJ4162" si="646">I4099&amp;"-"&amp;G4099</f>
        <v>violation-GUDANGEXP1</v>
      </c>
      <c r="AK4099">
        <f>IF(I4099="violation",COUNTIF($AJ$1:AJ4099,AJ4099),FALSE)</f>
        <v>685</v>
      </c>
      <c r="AL4099">
        <f t="shared" ref="AL4099:AL4162" si="647">IF(AI4099=1,1,0)</f>
        <v>0</v>
      </c>
      <c r="AM4099">
        <f t="shared" ref="AM4099:AM4162" si="648">SUMIF($AJ$2:$AJ$5516,AJ4099,$AL$2:$AL$5516)</f>
        <v>8</v>
      </c>
      <c r="AN4099" t="str">
        <f t="shared" ref="AN4099:AN4162" si="649">"ALERT! " &amp;AM4099&amp; " Violation founded @"&amp;G4099</f>
        <v>ALERT! 8 Violation founded @GUDANGEXP1</v>
      </c>
    </row>
    <row r="4100" spans="1:40">
      <c r="A4100" t="s">
        <v>120</v>
      </c>
      <c r="B4100" t="s">
        <v>121</v>
      </c>
      <c r="C4100" t="s">
        <v>1936</v>
      </c>
      <c r="D4100" t="s">
        <v>48</v>
      </c>
      <c r="E4100">
        <v>1</v>
      </c>
      <c r="F4100" t="s">
        <v>1859</v>
      </c>
      <c r="G4100" t="s">
        <v>124</v>
      </c>
      <c r="H4100" t="s">
        <v>1860</v>
      </c>
      <c r="I4100" t="s">
        <v>125</v>
      </c>
      <c r="J4100" t="s">
        <v>1861</v>
      </c>
      <c r="Z4100" t="str">
        <f>IFERROR(MID(AA4100,FIND("-",H4100,1)+1,20),_xlfn.IFNA(VLOOKUP(F4100&amp;"-"&amp;AA4100,Ref_Kontak!$A:$E,4,FALSE),Ref_Kontak!$H$2))</f>
        <v>6285157766849</v>
      </c>
      <c r="AA4100" t="str">
        <f t="shared" si="640"/>
        <v>Rexy-6285157766849</v>
      </c>
      <c r="AB4100" t="str">
        <f t="shared" si="641"/>
        <v>Rexy</v>
      </c>
      <c r="AC4100" t="str">
        <f t="shared" si="642"/>
        <v>6285157766849</v>
      </c>
      <c r="AD4100" t="str">
        <f t="shared" si="643"/>
        <v>Halo+Rexy,+Visual+AI+5S+mendeteksi+Violation%3A+GUDANGEXP1-LINE+1</v>
      </c>
      <c r="AE4100" t="str">
        <f t="shared" si="644"/>
        <v>https://web.whatsapp.com/send/?phone=6285157766849&amp;text=Halo+Rexy,+Visual+AI+5S+mendeteksi+Violation%3A+GUDANGEXP1-LINE+1&amp;type=phone_number&amp;app_absent=0</v>
      </c>
      <c r="AF4100" t="b">
        <f>IF(ISNA(VLOOKUP(D4100&amp;"-"&amp;AB4100, Ref_Kontak!$A:$E, 4, FALSE)), FALSE, TRUE)</f>
        <v>1</v>
      </c>
      <c r="AG4100" t="str">
        <f>_xlfn.IFNA(VLOOKUP(Z4100,Ref_Kontak!H:H,1,FALSE),"FALSE")</f>
        <v>FALSE</v>
      </c>
      <c r="AH4100" t="str">
        <f t="shared" si="645"/>
        <v>GUDANGEXP1-LINE 1</v>
      </c>
      <c r="AI4100">
        <f>IF(I4100="violation",COUNTIF($AH$1:AH4100,AH4100),0)</f>
        <v>59</v>
      </c>
      <c r="AJ4100" t="str">
        <f t="shared" si="646"/>
        <v>violation-GUDANGEXP1</v>
      </c>
      <c r="AK4100">
        <f>IF(I4100="violation",COUNTIF($AJ$1:AJ4100,AJ4100),FALSE)</f>
        <v>686</v>
      </c>
      <c r="AL4100">
        <f t="shared" si="647"/>
        <v>0</v>
      </c>
      <c r="AM4100">
        <f t="shared" si="648"/>
        <v>8</v>
      </c>
      <c r="AN4100" t="str">
        <f t="shared" si="649"/>
        <v>ALERT! 8 Violation founded @GUDANGEXP1</v>
      </c>
    </row>
    <row r="4101" spans="1:40">
      <c r="A4101" t="s">
        <v>120</v>
      </c>
      <c r="B4101" t="s">
        <v>121</v>
      </c>
      <c r="C4101" t="s">
        <v>1936</v>
      </c>
      <c r="D4101" t="s">
        <v>52</v>
      </c>
      <c r="E4101">
        <v>1</v>
      </c>
      <c r="G4101" t="s">
        <v>130</v>
      </c>
      <c r="I4101" t="s">
        <v>125</v>
      </c>
      <c r="Z4101" t="str">
        <f>IFERROR(MID(AA4101,FIND("-",H4101,1)+1,20),_xlfn.IFNA(VLOOKUP(F4101&amp;"-"&amp;AA4101,Ref_Kontak!$A:$E,4,FALSE),Ref_Kontak!$H$2))</f>
        <v>628999007703</v>
      </c>
      <c r="AA4101" t="str">
        <f t="shared" si="640"/>
        <v/>
      </c>
      <c r="AB4101" t="str">
        <f t="shared" si="641"/>
        <v/>
      </c>
      <c r="AC4101" t="str">
        <f t="shared" si="642"/>
        <v>628999007703</v>
      </c>
      <c r="AD4101" t="str">
        <f t="shared" si="643"/>
        <v>Halo+,+Visual+AI+5S+mendeteksi+Violation%3A+METALDET1-LINE+14</v>
      </c>
      <c r="AE4101" t="str">
        <f t="shared" si="644"/>
        <v>https://web.whatsapp.com/send/?phone=628999007703&amp;text=Halo+,+Visual+AI+5S+mendeteksi+Violation%3A+METALDET1-LINE+14&amp;type=phone_number&amp;app_absent=0</v>
      </c>
      <c r="AF4101" t="b">
        <f>IF(ISNA(VLOOKUP(D4101&amp;"-"&amp;AB4101, Ref_Kontak!$A:$E, 4, FALSE)), FALSE, TRUE)</f>
        <v>0</v>
      </c>
      <c r="AG4101" t="str">
        <f>_xlfn.IFNA(VLOOKUP(Z4101,Ref_Kontak!H:H,1,FALSE),"FALSE")</f>
        <v>628999007703</v>
      </c>
      <c r="AH4101" t="str">
        <f t="shared" si="645"/>
        <v>METALDET1-LINE 14</v>
      </c>
      <c r="AI4101">
        <f>IF(I4101="violation",COUNTIF($AH$1:AH4101,AH4101),0)</f>
        <v>420</v>
      </c>
      <c r="AJ4101" t="str">
        <f t="shared" si="646"/>
        <v>violation-METALDET1</v>
      </c>
      <c r="AK4101">
        <f>IF(I4101="violation",COUNTIF($AJ$1:AJ4101,AJ4101),FALSE)</f>
        <v>3413</v>
      </c>
      <c r="AL4101">
        <f t="shared" si="647"/>
        <v>0</v>
      </c>
      <c r="AM4101">
        <f t="shared" si="648"/>
        <v>3</v>
      </c>
      <c r="AN4101" t="str">
        <f t="shared" si="649"/>
        <v>ALERT! 3 Violation founded @METALDET1</v>
      </c>
    </row>
    <row r="4102" spans="1:40">
      <c r="A4102" t="s">
        <v>120</v>
      </c>
      <c r="B4102" t="s">
        <v>121</v>
      </c>
      <c r="C4102" t="s">
        <v>1936</v>
      </c>
      <c r="D4102" t="s">
        <v>589</v>
      </c>
      <c r="E4102">
        <v>1</v>
      </c>
      <c r="G4102" t="s">
        <v>130</v>
      </c>
      <c r="I4102" t="s">
        <v>125</v>
      </c>
      <c r="Z4102" t="str">
        <f>IFERROR(MID(AA4102,FIND("-",H4102,1)+1,20),_xlfn.IFNA(VLOOKUP(F4102&amp;"-"&amp;AA4102,Ref_Kontak!$A:$E,4,FALSE),Ref_Kontak!$H$2))</f>
        <v>628999007703</v>
      </c>
      <c r="AA4102" t="str">
        <f t="shared" si="640"/>
        <v/>
      </c>
      <c r="AB4102" t="str">
        <f t="shared" si="641"/>
        <v/>
      </c>
      <c r="AC4102" t="str">
        <f t="shared" si="642"/>
        <v>628999007703</v>
      </c>
      <c r="AD4102" t="str">
        <f t="shared" si="643"/>
        <v>Halo+,+Visual+AI+5S+mendeteksi+Violation%3A+METALDET1-LINE+13</v>
      </c>
      <c r="AE4102" t="str">
        <f t="shared" si="644"/>
        <v>https://web.whatsapp.com/send/?phone=628999007703&amp;text=Halo+,+Visual+AI+5S+mendeteksi+Violation%3A+METALDET1-LINE+13&amp;type=phone_number&amp;app_absent=0</v>
      </c>
      <c r="AF4102" t="b">
        <f>IF(ISNA(VLOOKUP(D4102&amp;"-"&amp;AB4102, Ref_Kontak!$A:$E, 4, FALSE)), FALSE, TRUE)</f>
        <v>0</v>
      </c>
      <c r="AG4102" t="str">
        <f>_xlfn.IFNA(VLOOKUP(Z4102,Ref_Kontak!H:H,1,FALSE),"FALSE")</f>
        <v>628999007703</v>
      </c>
      <c r="AH4102" t="str">
        <f t="shared" si="645"/>
        <v>METALDET1-LINE 13</v>
      </c>
      <c r="AI4102">
        <f>IF(I4102="violation",COUNTIF($AH$1:AH4102,AH4102),0)</f>
        <v>1417</v>
      </c>
      <c r="AJ4102" t="str">
        <f t="shared" si="646"/>
        <v>violation-METALDET1</v>
      </c>
      <c r="AK4102">
        <f>IF(I4102="violation",COUNTIF($AJ$1:AJ4102,AJ4102),FALSE)</f>
        <v>3414</v>
      </c>
      <c r="AL4102">
        <f t="shared" si="647"/>
        <v>0</v>
      </c>
      <c r="AM4102">
        <f t="shared" si="648"/>
        <v>3</v>
      </c>
      <c r="AN4102" t="str">
        <f t="shared" si="649"/>
        <v>ALERT! 3 Violation founded @METALDET1</v>
      </c>
    </row>
    <row r="4103" spans="1:40">
      <c r="A4103" t="s">
        <v>120</v>
      </c>
      <c r="B4103" t="s">
        <v>121</v>
      </c>
      <c r="C4103" t="s">
        <v>1937</v>
      </c>
      <c r="D4103" t="s">
        <v>41</v>
      </c>
      <c r="E4103">
        <v>1</v>
      </c>
      <c r="F4103" t="s">
        <v>1859</v>
      </c>
      <c r="G4103" t="s">
        <v>124</v>
      </c>
      <c r="H4103" t="s">
        <v>1860</v>
      </c>
      <c r="I4103" t="s">
        <v>125</v>
      </c>
      <c r="J4103" t="s">
        <v>1861</v>
      </c>
      <c r="Z4103" t="str">
        <f>IFERROR(MID(AA4103,FIND("-",H4103,1)+1,20),_xlfn.IFNA(VLOOKUP(F4103&amp;"-"&amp;AA4103,Ref_Kontak!$A:$E,4,FALSE),Ref_Kontak!$H$2))</f>
        <v>6285157766849</v>
      </c>
      <c r="AA4103" t="str">
        <f t="shared" si="640"/>
        <v>Rexy-6285157766849</v>
      </c>
      <c r="AB4103" t="str">
        <f t="shared" si="641"/>
        <v>Rexy</v>
      </c>
      <c r="AC4103" t="str">
        <f t="shared" si="642"/>
        <v>6285157766849</v>
      </c>
      <c r="AD4103" t="str">
        <f t="shared" si="643"/>
        <v>Halo+Rexy,+Visual+AI+5S+mendeteksi+Violation%3A+GUDANGEXP1-LINE+2</v>
      </c>
      <c r="AE4103" t="str">
        <f t="shared" si="644"/>
        <v>https://web.whatsapp.com/send/?phone=6285157766849&amp;text=Halo+Rexy,+Visual+AI+5S+mendeteksi+Violation%3A+GUDANGEXP1-LINE+2&amp;type=phone_number&amp;app_absent=0</v>
      </c>
      <c r="AF4103" t="b">
        <f>IF(ISNA(VLOOKUP(D4103&amp;"-"&amp;AB4103, Ref_Kontak!$A:$E, 4, FALSE)), FALSE, TRUE)</f>
        <v>1</v>
      </c>
      <c r="AG4103" t="str">
        <f>_xlfn.IFNA(VLOOKUP(Z4103,Ref_Kontak!H:H,1,FALSE),"FALSE")</f>
        <v>FALSE</v>
      </c>
      <c r="AH4103" t="str">
        <f t="shared" si="645"/>
        <v>GUDANGEXP1-LINE 2</v>
      </c>
      <c r="AI4103">
        <f>IF(I4103="violation",COUNTIF($AH$1:AH4103,AH4103),0)</f>
        <v>73</v>
      </c>
      <c r="AJ4103" t="str">
        <f t="shared" si="646"/>
        <v>violation-GUDANGEXP1</v>
      </c>
      <c r="AK4103">
        <f>IF(I4103="violation",COUNTIF($AJ$1:AJ4103,AJ4103),FALSE)</f>
        <v>687</v>
      </c>
      <c r="AL4103">
        <f t="shared" si="647"/>
        <v>0</v>
      </c>
      <c r="AM4103">
        <f t="shared" si="648"/>
        <v>8</v>
      </c>
      <c r="AN4103" t="str">
        <f t="shared" si="649"/>
        <v>ALERT! 8 Violation founded @GUDANGEXP1</v>
      </c>
    </row>
    <row r="4104" spans="1:40">
      <c r="A4104" t="s">
        <v>120</v>
      </c>
      <c r="B4104" t="s">
        <v>121</v>
      </c>
      <c r="C4104" t="s">
        <v>1937</v>
      </c>
      <c r="D4104" t="s">
        <v>48</v>
      </c>
      <c r="E4104">
        <v>1</v>
      </c>
      <c r="F4104" t="s">
        <v>1859</v>
      </c>
      <c r="G4104" t="s">
        <v>124</v>
      </c>
      <c r="H4104" t="s">
        <v>1860</v>
      </c>
      <c r="I4104" t="s">
        <v>125</v>
      </c>
      <c r="J4104" t="s">
        <v>1861</v>
      </c>
      <c r="Z4104" t="str">
        <f>IFERROR(MID(AA4104,FIND("-",H4104,1)+1,20),_xlfn.IFNA(VLOOKUP(F4104&amp;"-"&amp;AA4104,Ref_Kontak!$A:$E,4,FALSE),Ref_Kontak!$H$2))</f>
        <v>6285157766849</v>
      </c>
      <c r="AA4104" t="str">
        <f t="shared" si="640"/>
        <v>Rexy-6285157766849</v>
      </c>
      <c r="AB4104" t="str">
        <f t="shared" si="641"/>
        <v>Rexy</v>
      </c>
      <c r="AC4104" t="str">
        <f t="shared" si="642"/>
        <v>6285157766849</v>
      </c>
      <c r="AD4104" t="str">
        <f t="shared" si="643"/>
        <v>Halo+Rexy,+Visual+AI+5S+mendeteksi+Violation%3A+GUDANGEXP1-LINE+1</v>
      </c>
      <c r="AE4104" t="str">
        <f t="shared" si="644"/>
        <v>https://web.whatsapp.com/send/?phone=6285157766849&amp;text=Halo+Rexy,+Visual+AI+5S+mendeteksi+Violation%3A+GUDANGEXP1-LINE+1&amp;type=phone_number&amp;app_absent=0</v>
      </c>
      <c r="AF4104" t="b">
        <f>IF(ISNA(VLOOKUP(D4104&amp;"-"&amp;AB4104, Ref_Kontak!$A:$E, 4, FALSE)), FALSE, TRUE)</f>
        <v>1</v>
      </c>
      <c r="AG4104" t="str">
        <f>_xlfn.IFNA(VLOOKUP(Z4104,Ref_Kontak!H:H,1,FALSE),"FALSE")</f>
        <v>FALSE</v>
      </c>
      <c r="AH4104" t="str">
        <f t="shared" si="645"/>
        <v>GUDANGEXP1-LINE 1</v>
      </c>
      <c r="AI4104">
        <f>IF(I4104="violation",COUNTIF($AH$1:AH4104,AH4104),0)</f>
        <v>60</v>
      </c>
      <c r="AJ4104" t="str">
        <f t="shared" si="646"/>
        <v>violation-GUDANGEXP1</v>
      </c>
      <c r="AK4104">
        <f>IF(I4104="violation",COUNTIF($AJ$1:AJ4104,AJ4104),FALSE)</f>
        <v>688</v>
      </c>
      <c r="AL4104">
        <f t="shared" si="647"/>
        <v>0</v>
      </c>
      <c r="AM4104">
        <f t="shared" si="648"/>
        <v>8</v>
      </c>
      <c r="AN4104" t="str">
        <f t="shared" si="649"/>
        <v>ALERT! 8 Violation founded @GUDANGEXP1</v>
      </c>
    </row>
    <row r="4105" spans="1:40">
      <c r="A4105" t="s">
        <v>120</v>
      </c>
      <c r="B4105" t="s">
        <v>121</v>
      </c>
      <c r="C4105" t="s">
        <v>1937</v>
      </c>
      <c r="D4105" t="s">
        <v>1232</v>
      </c>
      <c r="E4105">
        <v>1</v>
      </c>
      <c r="G4105" t="s">
        <v>124</v>
      </c>
      <c r="I4105" t="s">
        <v>125</v>
      </c>
      <c r="Z4105" t="str">
        <f>IFERROR(MID(AA4105,FIND("-",H4105,1)+1,20),_xlfn.IFNA(VLOOKUP(F4105&amp;"-"&amp;AA4105,Ref_Kontak!$A:$E,4,FALSE),Ref_Kontak!$H$2))</f>
        <v>628999007703</v>
      </c>
      <c r="AA4105" t="str">
        <f t="shared" si="640"/>
        <v/>
      </c>
      <c r="AB4105" t="str">
        <f t="shared" si="641"/>
        <v/>
      </c>
      <c r="AC4105" t="str">
        <f t="shared" si="642"/>
        <v>628999007703</v>
      </c>
      <c r="AD4105" t="str">
        <f t="shared" si="643"/>
        <v>Halo+,+Visual+AI+5S+mendeteksi+Violation%3A+GUDANGEXP1-LINE+9</v>
      </c>
      <c r="AE4105" t="str">
        <f t="shared" si="644"/>
        <v>https://web.whatsapp.com/send/?phone=628999007703&amp;text=Halo+,+Visual+AI+5S+mendeteksi+Violation%3A+GUDANGEXP1-LINE+9&amp;type=phone_number&amp;app_absent=0</v>
      </c>
      <c r="AF4105" t="b">
        <f>IF(ISNA(VLOOKUP(D4105&amp;"-"&amp;AB4105, Ref_Kontak!$A:$E, 4, FALSE)), FALSE, TRUE)</f>
        <v>0</v>
      </c>
      <c r="AG4105" t="str">
        <f>_xlfn.IFNA(VLOOKUP(Z4105,Ref_Kontak!H:H,1,FALSE),"FALSE")</f>
        <v>628999007703</v>
      </c>
      <c r="AH4105" t="str">
        <f t="shared" si="645"/>
        <v>GUDANGEXP1-LINE 9</v>
      </c>
      <c r="AI4105">
        <f>IF(I4105="violation",COUNTIF($AH$1:AH4105,AH4105),0)</f>
        <v>206</v>
      </c>
      <c r="AJ4105" t="str">
        <f t="shared" si="646"/>
        <v>violation-GUDANGEXP1</v>
      </c>
      <c r="AK4105">
        <f>IF(I4105="violation",COUNTIF($AJ$1:AJ4105,AJ4105),FALSE)</f>
        <v>689</v>
      </c>
      <c r="AL4105">
        <f t="shared" si="647"/>
        <v>0</v>
      </c>
      <c r="AM4105">
        <f t="shared" si="648"/>
        <v>8</v>
      </c>
      <c r="AN4105" t="str">
        <f t="shared" si="649"/>
        <v>ALERT! 8 Violation founded @GUDANGEXP1</v>
      </c>
    </row>
    <row r="4106" spans="1:40">
      <c r="A4106" t="s">
        <v>120</v>
      </c>
      <c r="B4106" t="s">
        <v>121</v>
      </c>
      <c r="C4106" t="s">
        <v>1938</v>
      </c>
      <c r="D4106" t="s">
        <v>589</v>
      </c>
      <c r="E4106">
        <v>1</v>
      </c>
      <c r="G4106" t="s">
        <v>130</v>
      </c>
      <c r="I4106" t="s">
        <v>125</v>
      </c>
      <c r="Z4106" t="str">
        <f>IFERROR(MID(AA4106,FIND("-",H4106,1)+1,20),_xlfn.IFNA(VLOOKUP(F4106&amp;"-"&amp;AA4106,Ref_Kontak!$A:$E,4,FALSE),Ref_Kontak!$H$2))</f>
        <v>628999007703</v>
      </c>
      <c r="AA4106" t="str">
        <f t="shared" si="640"/>
        <v/>
      </c>
      <c r="AB4106" t="str">
        <f t="shared" si="641"/>
        <v/>
      </c>
      <c r="AC4106" t="str">
        <f t="shared" si="642"/>
        <v>628999007703</v>
      </c>
      <c r="AD4106" t="str">
        <f t="shared" si="643"/>
        <v>Halo+,+Visual+AI+5S+mendeteksi+Violation%3A+METALDET1-LINE+13</v>
      </c>
      <c r="AE4106" t="str">
        <f t="shared" si="644"/>
        <v>https://web.whatsapp.com/send/?phone=628999007703&amp;text=Halo+,+Visual+AI+5S+mendeteksi+Violation%3A+METALDET1-LINE+13&amp;type=phone_number&amp;app_absent=0</v>
      </c>
      <c r="AF4106" t="b">
        <f>IF(ISNA(VLOOKUP(D4106&amp;"-"&amp;AB4106, Ref_Kontak!$A:$E, 4, FALSE)), FALSE, TRUE)</f>
        <v>0</v>
      </c>
      <c r="AG4106" t="str">
        <f>_xlfn.IFNA(VLOOKUP(Z4106,Ref_Kontak!H:H,1,FALSE),"FALSE")</f>
        <v>628999007703</v>
      </c>
      <c r="AH4106" t="str">
        <f t="shared" si="645"/>
        <v>METALDET1-LINE 13</v>
      </c>
      <c r="AI4106">
        <f>IF(I4106="violation",COUNTIF($AH$1:AH4106,AH4106),0)</f>
        <v>1418</v>
      </c>
      <c r="AJ4106" t="str">
        <f t="shared" si="646"/>
        <v>violation-METALDET1</v>
      </c>
      <c r="AK4106">
        <f>IF(I4106="violation",COUNTIF($AJ$1:AJ4106,AJ4106),FALSE)</f>
        <v>3415</v>
      </c>
      <c r="AL4106">
        <f t="shared" si="647"/>
        <v>0</v>
      </c>
      <c r="AM4106">
        <f t="shared" si="648"/>
        <v>3</v>
      </c>
      <c r="AN4106" t="str">
        <f t="shared" si="649"/>
        <v>ALERT! 3 Violation founded @METALDET1</v>
      </c>
    </row>
    <row r="4107" spans="1:40">
      <c r="A4107" t="s">
        <v>120</v>
      </c>
      <c r="B4107" t="s">
        <v>121</v>
      </c>
      <c r="C4107" t="s">
        <v>1938</v>
      </c>
      <c r="D4107" t="s">
        <v>129</v>
      </c>
      <c r="E4107">
        <v>1</v>
      </c>
      <c r="G4107" t="s">
        <v>130</v>
      </c>
      <c r="I4107" t="s">
        <v>125</v>
      </c>
      <c r="Z4107" t="str">
        <f>IFERROR(MID(AA4107,FIND("-",H4107,1)+1,20),_xlfn.IFNA(VLOOKUP(F4107&amp;"-"&amp;AA4107,Ref_Kontak!$A:$E,4,FALSE),Ref_Kontak!$H$2))</f>
        <v>628999007703</v>
      </c>
      <c r="AA4107" t="str">
        <f t="shared" si="640"/>
        <v/>
      </c>
      <c r="AB4107" t="str">
        <f t="shared" si="641"/>
        <v/>
      </c>
      <c r="AC4107" t="str">
        <f t="shared" si="642"/>
        <v>628999007703</v>
      </c>
      <c r="AD4107" t="str">
        <f t="shared" si="643"/>
        <v>Halo+,+Visual+AI+5S+mendeteksi+Violation%3A+METALDET1-LINE+8</v>
      </c>
      <c r="AE4107" t="str">
        <f t="shared" si="644"/>
        <v>https://web.whatsapp.com/send/?phone=628999007703&amp;text=Halo+,+Visual+AI+5S+mendeteksi+Violation%3A+METALDET1-LINE+8&amp;type=phone_number&amp;app_absent=0</v>
      </c>
      <c r="AF4107" t="b">
        <f>IF(ISNA(VLOOKUP(D4107&amp;"-"&amp;AB4107, Ref_Kontak!$A:$E, 4, FALSE)), FALSE, TRUE)</f>
        <v>0</v>
      </c>
      <c r="AG4107" t="str">
        <f>_xlfn.IFNA(VLOOKUP(Z4107,Ref_Kontak!H:H,1,FALSE),"FALSE")</f>
        <v>628999007703</v>
      </c>
      <c r="AH4107" t="str">
        <f t="shared" si="645"/>
        <v>METALDET1-LINE 8</v>
      </c>
      <c r="AI4107">
        <f>IF(I4107="violation",COUNTIF($AH$1:AH4107,AH4107),0)</f>
        <v>1579</v>
      </c>
      <c r="AJ4107" t="str">
        <f t="shared" si="646"/>
        <v>violation-METALDET1</v>
      </c>
      <c r="AK4107">
        <f>IF(I4107="violation",COUNTIF($AJ$1:AJ4107,AJ4107),FALSE)</f>
        <v>3416</v>
      </c>
      <c r="AL4107">
        <f t="shared" si="647"/>
        <v>0</v>
      </c>
      <c r="AM4107">
        <f t="shared" si="648"/>
        <v>3</v>
      </c>
      <c r="AN4107" t="str">
        <f t="shared" si="649"/>
        <v>ALERT! 3 Violation founded @METALDET1</v>
      </c>
    </row>
    <row r="4108" spans="1:40">
      <c r="A4108" t="s">
        <v>120</v>
      </c>
      <c r="B4108" t="s">
        <v>121</v>
      </c>
      <c r="C4108" t="s">
        <v>1938</v>
      </c>
      <c r="D4108" t="s">
        <v>52</v>
      </c>
      <c r="E4108">
        <v>1</v>
      </c>
      <c r="G4108" t="s">
        <v>130</v>
      </c>
      <c r="I4108" t="s">
        <v>125</v>
      </c>
      <c r="Z4108" t="str">
        <f>IFERROR(MID(AA4108,FIND("-",H4108,1)+1,20),_xlfn.IFNA(VLOOKUP(F4108&amp;"-"&amp;AA4108,Ref_Kontak!$A:$E,4,FALSE),Ref_Kontak!$H$2))</f>
        <v>628999007703</v>
      </c>
      <c r="AA4108" t="str">
        <f t="shared" si="640"/>
        <v/>
      </c>
      <c r="AB4108" t="str">
        <f t="shared" si="641"/>
        <v/>
      </c>
      <c r="AC4108" t="str">
        <f t="shared" si="642"/>
        <v>628999007703</v>
      </c>
      <c r="AD4108" t="str">
        <f t="shared" si="643"/>
        <v>Halo+,+Visual+AI+5S+mendeteksi+Violation%3A+METALDET1-LINE+14</v>
      </c>
      <c r="AE4108" t="str">
        <f t="shared" si="644"/>
        <v>https://web.whatsapp.com/send/?phone=628999007703&amp;text=Halo+,+Visual+AI+5S+mendeteksi+Violation%3A+METALDET1-LINE+14&amp;type=phone_number&amp;app_absent=0</v>
      </c>
      <c r="AF4108" t="b">
        <f>IF(ISNA(VLOOKUP(D4108&amp;"-"&amp;AB4108, Ref_Kontak!$A:$E, 4, FALSE)), FALSE, TRUE)</f>
        <v>0</v>
      </c>
      <c r="AG4108" t="str">
        <f>_xlfn.IFNA(VLOOKUP(Z4108,Ref_Kontak!H:H,1,FALSE),"FALSE")</f>
        <v>628999007703</v>
      </c>
      <c r="AH4108" t="str">
        <f t="shared" si="645"/>
        <v>METALDET1-LINE 14</v>
      </c>
      <c r="AI4108">
        <f>IF(I4108="violation",COUNTIF($AH$1:AH4108,AH4108),0)</f>
        <v>421</v>
      </c>
      <c r="AJ4108" t="str">
        <f t="shared" si="646"/>
        <v>violation-METALDET1</v>
      </c>
      <c r="AK4108">
        <f>IF(I4108="violation",COUNTIF($AJ$1:AJ4108,AJ4108),FALSE)</f>
        <v>3417</v>
      </c>
      <c r="AL4108">
        <f t="shared" si="647"/>
        <v>0</v>
      </c>
      <c r="AM4108">
        <f t="shared" si="648"/>
        <v>3</v>
      </c>
      <c r="AN4108" t="str">
        <f t="shared" si="649"/>
        <v>ALERT! 3 Violation founded @METALDET1</v>
      </c>
    </row>
    <row r="4109" spans="1:40">
      <c r="A4109" t="s">
        <v>120</v>
      </c>
      <c r="B4109" t="s">
        <v>121</v>
      </c>
      <c r="C4109" t="s">
        <v>1938</v>
      </c>
      <c r="D4109" t="s">
        <v>41</v>
      </c>
      <c r="E4109">
        <v>1</v>
      </c>
      <c r="F4109" t="s">
        <v>1859</v>
      </c>
      <c r="G4109" t="s">
        <v>124</v>
      </c>
      <c r="H4109" t="s">
        <v>1860</v>
      </c>
      <c r="I4109" t="s">
        <v>125</v>
      </c>
      <c r="J4109" t="s">
        <v>1861</v>
      </c>
      <c r="Z4109" t="str">
        <f>IFERROR(MID(AA4109,FIND("-",H4109,1)+1,20),_xlfn.IFNA(VLOOKUP(F4109&amp;"-"&amp;AA4109,Ref_Kontak!$A:$E,4,FALSE),Ref_Kontak!$H$2))</f>
        <v>6285157766849</v>
      </c>
      <c r="AA4109" t="str">
        <f t="shared" si="640"/>
        <v>Rexy-6285157766849</v>
      </c>
      <c r="AB4109" t="str">
        <f t="shared" si="641"/>
        <v>Rexy</v>
      </c>
      <c r="AC4109" t="str">
        <f t="shared" si="642"/>
        <v>6285157766849</v>
      </c>
      <c r="AD4109" t="str">
        <f t="shared" si="643"/>
        <v>Halo+Rexy,+Visual+AI+5S+mendeteksi+Violation%3A+GUDANGEXP1-LINE+2</v>
      </c>
      <c r="AE4109" t="str">
        <f t="shared" si="644"/>
        <v>https://web.whatsapp.com/send/?phone=6285157766849&amp;text=Halo+Rexy,+Visual+AI+5S+mendeteksi+Violation%3A+GUDANGEXP1-LINE+2&amp;type=phone_number&amp;app_absent=0</v>
      </c>
      <c r="AF4109" t="b">
        <f>IF(ISNA(VLOOKUP(D4109&amp;"-"&amp;AB4109, Ref_Kontak!$A:$E, 4, FALSE)), FALSE, TRUE)</f>
        <v>1</v>
      </c>
      <c r="AG4109" t="str">
        <f>_xlfn.IFNA(VLOOKUP(Z4109,Ref_Kontak!H:H,1,FALSE),"FALSE")</f>
        <v>FALSE</v>
      </c>
      <c r="AH4109" t="str">
        <f t="shared" si="645"/>
        <v>GUDANGEXP1-LINE 2</v>
      </c>
      <c r="AI4109">
        <f>IF(I4109="violation",COUNTIF($AH$1:AH4109,AH4109),0)</f>
        <v>74</v>
      </c>
      <c r="AJ4109" t="str">
        <f t="shared" si="646"/>
        <v>violation-GUDANGEXP1</v>
      </c>
      <c r="AK4109">
        <f>IF(I4109="violation",COUNTIF($AJ$1:AJ4109,AJ4109),FALSE)</f>
        <v>690</v>
      </c>
      <c r="AL4109">
        <f t="shared" si="647"/>
        <v>0</v>
      </c>
      <c r="AM4109">
        <f t="shared" si="648"/>
        <v>8</v>
      </c>
      <c r="AN4109" t="str">
        <f t="shared" si="649"/>
        <v>ALERT! 8 Violation founded @GUDANGEXP1</v>
      </c>
    </row>
    <row r="4110" spans="1:40">
      <c r="A4110" t="s">
        <v>120</v>
      </c>
      <c r="B4110" t="s">
        <v>121</v>
      </c>
      <c r="C4110" t="s">
        <v>1938</v>
      </c>
      <c r="D4110" t="s">
        <v>1232</v>
      </c>
      <c r="E4110">
        <v>1</v>
      </c>
      <c r="G4110" t="s">
        <v>124</v>
      </c>
      <c r="I4110" t="s">
        <v>125</v>
      </c>
      <c r="Z4110" t="str">
        <f>IFERROR(MID(AA4110,FIND("-",H4110,1)+1,20),_xlfn.IFNA(VLOOKUP(F4110&amp;"-"&amp;AA4110,Ref_Kontak!$A:$E,4,FALSE),Ref_Kontak!$H$2))</f>
        <v>628999007703</v>
      </c>
      <c r="AA4110" t="str">
        <f t="shared" si="640"/>
        <v/>
      </c>
      <c r="AB4110" t="str">
        <f t="shared" si="641"/>
        <v/>
      </c>
      <c r="AC4110" t="str">
        <f t="shared" si="642"/>
        <v>628999007703</v>
      </c>
      <c r="AD4110" t="str">
        <f t="shared" si="643"/>
        <v>Halo+,+Visual+AI+5S+mendeteksi+Violation%3A+GUDANGEXP1-LINE+9</v>
      </c>
      <c r="AE4110" t="str">
        <f t="shared" si="644"/>
        <v>https://web.whatsapp.com/send/?phone=628999007703&amp;text=Halo+,+Visual+AI+5S+mendeteksi+Violation%3A+GUDANGEXP1-LINE+9&amp;type=phone_number&amp;app_absent=0</v>
      </c>
      <c r="AF4110" t="b">
        <f>IF(ISNA(VLOOKUP(D4110&amp;"-"&amp;AB4110, Ref_Kontak!$A:$E, 4, FALSE)), FALSE, TRUE)</f>
        <v>0</v>
      </c>
      <c r="AG4110" t="str">
        <f>_xlfn.IFNA(VLOOKUP(Z4110,Ref_Kontak!H:H,1,FALSE),"FALSE")</f>
        <v>628999007703</v>
      </c>
      <c r="AH4110" t="str">
        <f t="shared" si="645"/>
        <v>GUDANGEXP1-LINE 9</v>
      </c>
      <c r="AI4110">
        <f>IF(I4110="violation",COUNTIF($AH$1:AH4110,AH4110),0)</f>
        <v>207</v>
      </c>
      <c r="AJ4110" t="str">
        <f t="shared" si="646"/>
        <v>violation-GUDANGEXP1</v>
      </c>
      <c r="AK4110">
        <f>IF(I4110="violation",COUNTIF($AJ$1:AJ4110,AJ4110),FALSE)</f>
        <v>691</v>
      </c>
      <c r="AL4110">
        <f t="shared" si="647"/>
        <v>0</v>
      </c>
      <c r="AM4110">
        <f t="shared" si="648"/>
        <v>8</v>
      </c>
      <c r="AN4110" t="str">
        <f t="shared" si="649"/>
        <v>ALERT! 8 Violation founded @GUDANGEXP1</v>
      </c>
    </row>
    <row r="4111" spans="1:40">
      <c r="A4111" t="s">
        <v>120</v>
      </c>
      <c r="B4111" t="s">
        <v>121</v>
      </c>
      <c r="C4111" t="s">
        <v>1938</v>
      </c>
      <c r="D4111" t="s">
        <v>48</v>
      </c>
      <c r="E4111">
        <v>1</v>
      </c>
      <c r="F4111" t="s">
        <v>1859</v>
      </c>
      <c r="G4111" t="s">
        <v>124</v>
      </c>
      <c r="H4111" t="s">
        <v>1860</v>
      </c>
      <c r="I4111" t="s">
        <v>125</v>
      </c>
      <c r="J4111" t="s">
        <v>1861</v>
      </c>
      <c r="Z4111" t="str">
        <f>IFERROR(MID(AA4111,FIND("-",H4111,1)+1,20),_xlfn.IFNA(VLOOKUP(F4111&amp;"-"&amp;AA4111,Ref_Kontak!$A:$E,4,FALSE),Ref_Kontak!$H$2))</f>
        <v>6285157766849</v>
      </c>
      <c r="AA4111" t="str">
        <f t="shared" si="640"/>
        <v>Rexy-6285157766849</v>
      </c>
      <c r="AB4111" t="str">
        <f t="shared" si="641"/>
        <v>Rexy</v>
      </c>
      <c r="AC4111" t="str">
        <f t="shared" si="642"/>
        <v>6285157766849</v>
      </c>
      <c r="AD4111" t="str">
        <f t="shared" si="643"/>
        <v>Halo+Rexy,+Visual+AI+5S+mendeteksi+Violation%3A+GUDANGEXP1-LINE+1</v>
      </c>
      <c r="AE4111" t="str">
        <f t="shared" si="644"/>
        <v>https://web.whatsapp.com/send/?phone=6285157766849&amp;text=Halo+Rexy,+Visual+AI+5S+mendeteksi+Violation%3A+GUDANGEXP1-LINE+1&amp;type=phone_number&amp;app_absent=0</v>
      </c>
      <c r="AF4111" t="b">
        <f>IF(ISNA(VLOOKUP(D4111&amp;"-"&amp;AB4111, Ref_Kontak!$A:$E, 4, FALSE)), FALSE, TRUE)</f>
        <v>1</v>
      </c>
      <c r="AG4111" t="str">
        <f>_xlfn.IFNA(VLOOKUP(Z4111,Ref_Kontak!H:H,1,FALSE),"FALSE")</f>
        <v>FALSE</v>
      </c>
      <c r="AH4111" t="str">
        <f t="shared" si="645"/>
        <v>GUDANGEXP1-LINE 1</v>
      </c>
      <c r="AI4111">
        <f>IF(I4111="violation",COUNTIF($AH$1:AH4111,AH4111),0)</f>
        <v>61</v>
      </c>
      <c r="AJ4111" t="str">
        <f t="shared" si="646"/>
        <v>violation-GUDANGEXP1</v>
      </c>
      <c r="AK4111">
        <f>IF(I4111="violation",COUNTIF($AJ$1:AJ4111,AJ4111),FALSE)</f>
        <v>692</v>
      </c>
      <c r="AL4111">
        <f t="shared" si="647"/>
        <v>0</v>
      </c>
      <c r="AM4111">
        <f t="shared" si="648"/>
        <v>8</v>
      </c>
      <c r="AN4111" t="str">
        <f t="shared" si="649"/>
        <v>ALERT! 8 Violation founded @GUDANGEXP1</v>
      </c>
    </row>
    <row r="4112" spans="1:40">
      <c r="A4112" t="s">
        <v>120</v>
      </c>
      <c r="B4112" t="s">
        <v>121</v>
      </c>
      <c r="C4112" t="s">
        <v>1938</v>
      </c>
      <c r="D4112" t="s">
        <v>52</v>
      </c>
      <c r="E4112">
        <v>1</v>
      </c>
      <c r="G4112" t="s">
        <v>130</v>
      </c>
      <c r="I4112" t="s">
        <v>125</v>
      </c>
      <c r="Z4112" t="str">
        <f>IFERROR(MID(AA4112,FIND("-",H4112,1)+1,20),_xlfn.IFNA(VLOOKUP(F4112&amp;"-"&amp;AA4112,Ref_Kontak!$A:$E,4,FALSE),Ref_Kontak!$H$2))</f>
        <v>628999007703</v>
      </c>
      <c r="AA4112" t="str">
        <f t="shared" si="640"/>
        <v/>
      </c>
      <c r="AB4112" t="str">
        <f t="shared" si="641"/>
        <v/>
      </c>
      <c r="AC4112" t="str">
        <f t="shared" si="642"/>
        <v>628999007703</v>
      </c>
      <c r="AD4112" t="str">
        <f t="shared" si="643"/>
        <v>Halo+,+Visual+AI+5S+mendeteksi+Violation%3A+METALDET1-LINE+14</v>
      </c>
      <c r="AE4112" t="str">
        <f t="shared" si="644"/>
        <v>https://web.whatsapp.com/send/?phone=628999007703&amp;text=Halo+,+Visual+AI+5S+mendeteksi+Violation%3A+METALDET1-LINE+14&amp;type=phone_number&amp;app_absent=0</v>
      </c>
      <c r="AF4112" t="b">
        <f>IF(ISNA(VLOOKUP(D4112&amp;"-"&amp;AB4112, Ref_Kontak!$A:$E, 4, FALSE)), FALSE, TRUE)</f>
        <v>0</v>
      </c>
      <c r="AG4112" t="str">
        <f>_xlfn.IFNA(VLOOKUP(Z4112,Ref_Kontak!H:H,1,FALSE),"FALSE")</f>
        <v>628999007703</v>
      </c>
      <c r="AH4112" t="str">
        <f t="shared" si="645"/>
        <v>METALDET1-LINE 14</v>
      </c>
      <c r="AI4112">
        <f>IF(I4112="violation",COUNTIF($AH$1:AH4112,AH4112),0)</f>
        <v>422</v>
      </c>
      <c r="AJ4112" t="str">
        <f t="shared" si="646"/>
        <v>violation-METALDET1</v>
      </c>
      <c r="AK4112">
        <f>IF(I4112="violation",COUNTIF($AJ$1:AJ4112,AJ4112),FALSE)</f>
        <v>3418</v>
      </c>
      <c r="AL4112">
        <f t="shared" si="647"/>
        <v>0</v>
      </c>
      <c r="AM4112">
        <f t="shared" si="648"/>
        <v>3</v>
      </c>
      <c r="AN4112" t="str">
        <f t="shared" si="649"/>
        <v>ALERT! 3 Violation founded @METALDET1</v>
      </c>
    </row>
    <row r="4113" spans="1:40">
      <c r="A4113" t="s">
        <v>120</v>
      </c>
      <c r="B4113" t="s">
        <v>121</v>
      </c>
      <c r="C4113" t="s">
        <v>1938</v>
      </c>
      <c r="D4113" t="s">
        <v>589</v>
      </c>
      <c r="E4113">
        <v>1</v>
      </c>
      <c r="G4113" t="s">
        <v>130</v>
      </c>
      <c r="I4113" t="s">
        <v>125</v>
      </c>
      <c r="Z4113" t="str">
        <f>IFERROR(MID(AA4113,FIND("-",H4113,1)+1,20),_xlfn.IFNA(VLOOKUP(F4113&amp;"-"&amp;AA4113,Ref_Kontak!$A:$E,4,FALSE),Ref_Kontak!$H$2))</f>
        <v>628999007703</v>
      </c>
      <c r="AA4113" t="str">
        <f t="shared" si="640"/>
        <v/>
      </c>
      <c r="AB4113" t="str">
        <f t="shared" si="641"/>
        <v/>
      </c>
      <c r="AC4113" t="str">
        <f t="shared" si="642"/>
        <v>628999007703</v>
      </c>
      <c r="AD4113" t="str">
        <f t="shared" si="643"/>
        <v>Halo+,+Visual+AI+5S+mendeteksi+Violation%3A+METALDET1-LINE+13</v>
      </c>
      <c r="AE4113" t="str">
        <f t="shared" si="644"/>
        <v>https://web.whatsapp.com/send/?phone=628999007703&amp;text=Halo+,+Visual+AI+5S+mendeteksi+Violation%3A+METALDET1-LINE+13&amp;type=phone_number&amp;app_absent=0</v>
      </c>
      <c r="AF4113" t="b">
        <f>IF(ISNA(VLOOKUP(D4113&amp;"-"&amp;AB4113, Ref_Kontak!$A:$E, 4, FALSE)), FALSE, TRUE)</f>
        <v>0</v>
      </c>
      <c r="AG4113" t="str">
        <f>_xlfn.IFNA(VLOOKUP(Z4113,Ref_Kontak!H:H,1,FALSE),"FALSE")</f>
        <v>628999007703</v>
      </c>
      <c r="AH4113" t="str">
        <f t="shared" si="645"/>
        <v>METALDET1-LINE 13</v>
      </c>
      <c r="AI4113">
        <f>IF(I4113="violation",COUNTIF($AH$1:AH4113,AH4113),0)</f>
        <v>1419</v>
      </c>
      <c r="AJ4113" t="str">
        <f t="shared" si="646"/>
        <v>violation-METALDET1</v>
      </c>
      <c r="AK4113">
        <f>IF(I4113="violation",COUNTIF($AJ$1:AJ4113,AJ4113),FALSE)</f>
        <v>3419</v>
      </c>
      <c r="AL4113">
        <f t="shared" si="647"/>
        <v>0</v>
      </c>
      <c r="AM4113">
        <f t="shared" si="648"/>
        <v>3</v>
      </c>
      <c r="AN4113" t="str">
        <f t="shared" si="649"/>
        <v>ALERT! 3 Violation founded @METALDET1</v>
      </c>
    </row>
    <row r="4114" spans="1:40">
      <c r="A4114" t="s">
        <v>120</v>
      </c>
      <c r="B4114" t="s">
        <v>121</v>
      </c>
      <c r="C4114" t="s">
        <v>1939</v>
      </c>
      <c r="D4114" t="s">
        <v>129</v>
      </c>
      <c r="E4114">
        <v>1</v>
      </c>
      <c r="G4114" t="s">
        <v>130</v>
      </c>
      <c r="I4114" t="s">
        <v>125</v>
      </c>
      <c r="Z4114" t="str">
        <f>IFERROR(MID(AA4114,FIND("-",H4114,1)+1,20),_xlfn.IFNA(VLOOKUP(F4114&amp;"-"&amp;AA4114,Ref_Kontak!$A:$E,4,FALSE),Ref_Kontak!$H$2))</f>
        <v>628999007703</v>
      </c>
      <c r="AA4114" t="str">
        <f t="shared" si="640"/>
        <v/>
      </c>
      <c r="AB4114" t="str">
        <f t="shared" si="641"/>
        <v/>
      </c>
      <c r="AC4114" t="str">
        <f t="shared" si="642"/>
        <v>628999007703</v>
      </c>
      <c r="AD4114" t="str">
        <f t="shared" si="643"/>
        <v>Halo+,+Visual+AI+5S+mendeteksi+Violation%3A+METALDET1-LINE+8</v>
      </c>
      <c r="AE4114" t="str">
        <f t="shared" si="644"/>
        <v>https://web.whatsapp.com/send/?phone=628999007703&amp;text=Halo+,+Visual+AI+5S+mendeteksi+Violation%3A+METALDET1-LINE+8&amp;type=phone_number&amp;app_absent=0</v>
      </c>
      <c r="AF4114" t="b">
        <f>IF(ISNA(VLOOKUP(D4114&amp;"-"&amp;AB4114, Ref_Kontak!$A:$E, 4, FALSE)), FALSE, TRUE)</f>
        <v>0</v>
      </c>
      <c r="AG4114" t="str">
        <f>_xlfn.IFNA(VLOOKUP(Z4114,Ref_Kontak!H:H,1,FALSE),"FALSE")</f>
        <v>628999007703</v>
      </c>
      <c r="AH4114" t="str">
        <f t="shared" si="645"/>
        <v>METALDET1-LINE 8</v>
      </c>
      <c r="AI4114">
        <f>IF(I4114="violation",COUNTIF($AH$1:AH4114,AH4114),0)</f>
        <v>1580</v>
      </c>
      <c r="AJ4114" t="str">
        <f t="shared" si="646"/>
        <v>violation-METALDET1</v>
      </c>
      <c r="AK4114">
        <f>IF(I4114="violation",COUNTIF($AJ$1:AJ4114,AJ4114),FALSE)</f>
        <v>3420</v>
      </c>
      <c r="AL4114">
        <f t="shared" si="647"/>
        <v>0</v>
      </c>
      <c r="AM4114">
        <f t="shared" si="648"/>
        <v>3</v>
      </c>
      <c r="AN4114" t="str">
        <f t="shared" si="649"/>
        <v>ALERT! 3 Violation founded @METALDET1</v>
      </c>
    </row>
    <row r="4115" spans="1:40">
      <c r="A4115" t="s">
        <v>120</v>
      </c>
      <c r="B4115" t="s">
        <v>121</v>
      </c>
      <c r="C4115" t="s">
        <v>1939</v>
      </c>
      <c r="D4115" t="s">
        <v>41</v>
      </c>
      <c r="E4115">
        <v>1</v>
      </c>
      <c r="F4115" t="s">
        <v>1859</v>
      </c>
      <c r="G4115" t="s">
        <v>124</v>
      </c>
      <c r="H4115" t="s">
        <v>1860</v>
      </c>
      <c r="I4115" t="s">
        <v>125</v>
      </c>
      <c r="J4115" t="s">
        <v>1861</v>
      </c>
      <c r="Z4115" t="str">
        <f>IFERROR(MID(AA4115,FIND("-",H4115,1)+1,20),_xlfn.IFNA(VLOOKUP(F4115&amp;"-"&amp;AA4115,Ref_Kontak!$A:$E,4,FALSE),Ref_Kontak!$H$2))</f>
        <v>6285157766849</v>
      </c>
      <c r="AA4115" t="str">
        <f t="shared" si="640"/>
        <v>Rexy-6285157766849</v>
      </c>
      <c r="AB4115" t="str">
        <f t="shared" si="641"/>
        <v>Rexy</v>
      </c>
      <c r="AC4115" t="str">
        <f t="shared" si="642"/>
        <v>6285157766849</v>
      </c>
      <c r="AD4115" t="str">
        <f t="shared" si="643"/>
        <v>Halo+Rexy,+Visual+AI+5S+mendeteksi+Violation%3A+GUDANGEXP1-LINE+2</v>
      </c>
      <c r="AE4115" t="str">
        <f t="shared" si="644"/>
        <v>https://web.whatsapp.com/send/?phone=6285157766849&amp;text=Halo+Rexy,+Visual+AI+5S+mendeteksi+Violation%3A+GUDANGEXP1-LINE+2&amp;type=phone_number&amp;app_absent=0</v>
      </c>
      <c r="AF4115" t="b">
        <f>IF(ISNA(VLOOKUP(D4115&amp;"-"&amp;AB4115, Ref_Kontak!$A:$E, 4, FALSE)), FALSE, TRUE)</f>
        <v>1</v>
      </c>
      <c r="AG4115" t="str">
        <f>_xlfn.IFNA(VLOOKUP(Z4115,Ref_Kontak!H:H,1,FALSE),"FALSE")</f>
        <v>FALSE</v>
      </c>
      <c r="AH4115" t="str">
        <f t="shared" si="645"/>
        <v>GUDANGEXP1-LINE 2</v>
      </c>
      <c r="AI4115">
        <f>IF(I4115="violation",COUNTIF($AH$1:AH4115,AH4115),0)</f>
        <v>75</v>
      </c>
      <c r="AJ4115" t="str">
        <f t="shared" si="646"/>
        <v>violation-GUDANGEXP1</v>
      </c>
      <c r="AK4115">
        <f>IF(I4115="violation",COUNTIF($AJ$1:AJ4115,AJ4115),FALSE)</f>
        <v>693</v>
      </c>
      <c r="AL4115">
        <f t="shared" si="647"/>
        <v>0</v>
      </c>
      <c r="AM4115">
        <f t="shared" si="648"/>
        <v>8</v>
      </c>
      <c r="AN4115" t="str">
        <f t="shared" si="649"/>
        <v>ALERT! 8 Violation founded @GUDANGEXP1</v>
      </c>
    </row>
    <row r="4116" spans="1:40">
      <c r="A4116" t="s">
        <v>120</v>
      </c>
      <c r="B4116" t="s">
        <v>121</v>
      </c>
      <c r="C4116" t="s">
        <v>1939</v>
      </c>
      <c r="D4116" t="s">
        <v>1232</v>
      </c>
      <c r="E4116">
        <v>1</v>
      </c>
      <c r="G4116" t="s">
        <v>124</v>
      </c>
      <c r="I4116" t="s">
        <v>125</v>
      </c>
      <c r="Z4116" t="str">
        <f>IFERROR(MID(AA4116,FIND("-",H4116,1)+1,20),_xlfn.IFNA(VLOOKUP(F4116&amp;"-"&amp;AA4116,Ref_Kontak!$A:$E,4,FALSE),Ref_Kontak!$H$2))</f>
        <v>628999007703</v>
      </c>
      <c r="AA4116" t="str">
        <f t="shared" si="640"/>
        <v/>
      </c>
      <c r="AB4116" t="str">
        <f t="shared" si="641"/>
        <v/>
      </c>
      <c r="AC4116" t="str">
        <f t="shared" si="642"/>
        <v>628999007703</v>
      </c>
      <c r="AD4116" t="str">
        <f t="shared" si="643"/>
        <v>Halo+,+Visual+AI+5S+mendeteksi+Violation%3A+GUDANGEXP1-LINE+9</v>
      </c>
      <c r="AE4116" t="str">
        <f t="shared" si="644"/>
        <v>https://web.whatsapp.com/send/?phone=628999007703&amp;text=Halo+,+Visual+AI+5S+mendeteksi+Violation%3A+GUDANGEXP1-LINE+9&amp;type=phone_number&amp;app_absent=0</v>
      </c>
      <c r="AF4116" t="b">
        <f>IF(ISNA(VLOOKUP(D4116&amp;"-"&amp;AB4116, Ref_Kontak!$A:$E, 4, FALSE)), FALSE, TRUE)</f>
        <v>0</v>
      </c>
      <c r="AG4116" t="str">
        <f>_xlfn.IFNA(VLOOKUP(Z4116,Ref_Kontak!H:H,1,FALSE),"FALSE")</f>
        <v>628999007703</v>
      </c>
      <c r="AH4116" t="str">
        <f t="shared" si="645"/>
        <v>GUDANGEXP1-LINE 9</v>
      </c>
      <c r="AI4116">
        <f>IF(I4116="violation",COUNTIF($AH$1:AH4116,AH4116),0)</f>
        <v>208</v>
      </c>
      <c r="AJ4116" t="str">
        <f t="shared" si="646"/>
        <v>violation-GUDANGEXP1</v>
      </c>
      <c r="AK4116">
        <f>IF(I4116="violation",COUNTIF($AJ$1:AJ4116,AJ4116),FALSE)</f>
        <v>694</v>
      </c>
      <c r="AL4116">
        <f t="shared" si="647"/>
        <v>0</v>
      </c>
      <c r="AM4116">
        <f t="shared" si="648"/>
        <v>8</v>
      </c>
      <c r="AN4116" t="str">
        <f t="shared" si="649"/>
        <v>ALERT! 8 Violation founded @GUDANGEXP1</v>
      </c>
    </row>
    <row r="4117" spans="1:40">
      <c r="A4117" t="s">
        <v>120</v>
      </c>
      <c r="B4117" t="s">
        <v>121</v>
      </c>
      <c r="C4117" t="s">
        <v>1939</v>
      </c>
      <c r="D4117" t="s">
        <v>48</v>
      </c>
      <c r="E4117">
        <v>1</v>
      </c>
      <c r="F4117" t="s">
        <v>1859</v>
      </c>
      <c r="G4117" t="s">
        <v>124</v>
      </c>
      <c r="H4117" t="s">
        <v>1860</v>
      </c>
      <c r="I4117" t="s">
        <v>125</v>
      </c>
      <c r="J4117" t="s">
        <v>1861</v>
      </c>
      <c r="Z4117" t="str">
        <f>IFERROR(MID(AA4117,FIND("-",H4117,1)+1,20),_xlfn.IFNA(VLOOKUP(F4117&amp;"-"&amp;AA4117,Ref_Kontak!$A:$E,4,FALSE),Ref_Kontak!$H$2))</f>
        <v>6285157766849</v>
      </c>
      <c r="AA4117" t="str">
        <f t="shared" si="640"/>
        <v>Rexy-6285157766849</v>
      </c>
      <c r="AB4117" t="str">
        <f t="shared" si="641"/>
        <v>Rexy</v>
      </c>
      <c r="AC4117" t="str">
        <f t="shared" si="642"/>
        <v>6285157766849</v>
      </c>
      <c r="AD4117" t="str">
        <f t="shared" si="643"/>
        <v>Halo+Rexy,+Visual+AI+5S+mendeteksi+Violation%3A+GUDANGEXP1-LINE+1</v>
      </c>
      <c r="AE4117" t="str">
        <f t="shared" si="644"/>
        <v>https://web.whatsapp.com/send/?phone=6285157766849&amp;text=Halo+Rexy,+Visual+AI+5S+mendeteksi+Violation%3A+GUDANGEXP1-LINE+1&amp;type=phone_number&amp;app_absent=0</v>
      </c>
      <c r="AF4117" t="b">
        <f>IF(ISNA(VLOOKUP(D4117&amp;"-"&amp;AB4117, Ref_Kontak!$A:$E, 4, FALSE)), FALSE, TRUE)</f>
        <v>1</v>
      </c>
      <c r="AG4117" t="str">
        <f>_xlfn.IFNA(VLOOKUP(Z4117,Ref_Kontak!H:H,1,FALSE),"FALSE")</f>
        <v>FALSE</v>
      </c>
      <c r="AH4117" t="str">
        <f t="shared" si="645"/>
        <v>GUDANGEXP1-LINE 1</v>
      </c>
      <c r="AI4117">
        <f>IF(I4117="violation",COUNTIF($AH$1:AH4117,AH4117),0)</f>
        <v>62</v>
      </c>
      <c r="AJ4117" t="str">
        <f t="shared" si="646"/>
        <v>violation-GUDANGEXP1</v>
      </c>
      <c r="AK4117">
        <f>IF(I4117="violation",COUNTIF($AJ$1:AJ4117,AJ4117),FALSE)</f>
        <v>695</v>
      </c>
      <c r="AL4117">
        <f t="shared" si="647"/>
        <v>0</v>
      </c>
      <c r="AM4117">
        <f t="shared" si="648"/>
        <v>8</v>
      </c>
      <c r="AN4117" t="str">
        <f t="shared" si="649"/>
        <v>ALERT! 8 Violation founded @GUDANGEXP1</v>
      </c>
    </row>
    <row r="4118" spans="1:40">
      <c r="A4118" t="s">
        <v>120</v>
      </c>
      <c r="B4118" t="s">
        <v>121</v>
      </c>
      <c r="C4118" t="s">
        <v>1940</v>
      </c>
      <c r="D4118" t="s">
        <v>41</v>
      </c>
      <c r="E4118">
        <v>1</v>
      </c>
      <c r="F4118" t="s">
        <v>1859</v>
      </c>
      <c r="G4118" t="s">
        <v>124</v>
      </c>
      <c r="H4118" t="s">
        <v>1860</v>
      </c>
      <c r="I4118" t="s">
        <v>125</v>
      </c>
      <c r="J4118" t="s">
        <v>1861</v>
      </c>
      <c r="Z4118" t="str">
        <f>IFERROR(MID(AA4118,FIND("-",H4118,1)+1,20),_xlfn.IFNA(VLOOKUP(F4118&amp;"-"&amp;AA4118,Ref_Kontak!$A:$E,4,FALSE),Ref_Kontak!$H$2))</f>
        <v>6285157766849</v>
      </c>
      <c r="AA4118" t="str">
        <f t="shared" si="640"/>
        <v>Rexy-6285157766849</v>
      </c>
      <c r="AB4118" t="str">
        <f t="shared" si="641"/>
        <v>Rexy</v>
      </c>
      <c r="AC4118" t="str">
        <f t="shared" si="642"/>
        <v>6285157766849</v>
      </c>
      <c r="AD4118" t="str">
        <f t="shared" si="643"/>
        <v>Halo+Rexy,+Visual+AI+5S+mendeteksi+Violation%3A+GUDANGEXP1-LINE+2</v>
      </c>
      <c r="AE4118" t="str">
        <f t="shared" si="644"/>
        <v>https://web.whatsapp.com/send/?phone=6285157766849&amp;text=Halo+Rexy,+Visual+AI+5S+mendeteksi+Violation%3A+GUDANGEXP1-LINE+2&amp;type=phone_number&amp;app_absent=0</v>
      </c>
      <c r="AF4118" t="b">
        <f>IF(ISNA(VLOOKUP(D4118&amp;"-"&amp;AB4118, Ref_Kontak!$A:$E, 4, FALSE)), FALSE, TRUE)</f>
        <v>1</v>
      </c>
      <c r="AG4118" t="str">
        <f>_xlfn.IFNA(VLOOKUP(Z4118,Ref_Kontak!H:H,1,FALSE),"FALSE")</f>
        <v>FALSE</v>
      </c>
      <c r="AH4118" t="str">
        <f t="shared" si="645"/>
        <v>GUDANGEXP1-LINE 2</v>
      </c>
      <c r="AI4118">
        <f>IF(I4118="violation",COUNTIF($AH$1:AH4118,AH4118),0)</f>
        <v>76</v>
      </c>
      <c r="AJ4118" t="str">
        <f t="shared" si="646"/>
        <v>violation-GUDANGEXP1</v>
      </c>
      <c r="AK4118">
        <f>IF(I4118="violation",COUNTIF($AJ$1:AJ4118,AJ4118),FALSE)</f>
        <v>696</v>
      </c>
      <c r="AL4118">
        <f t="shared" si="647"/>
        <v>0</v>
      </c>
      <c r="AM4118">
        <f t="shared" si="648"/>
        <v>8</v>
      </c>
      <c r="AN4118" t="str">
        <f t="shared" si="649"/>
        <v>ALERT! 8 Violation founded @GUDANGEXP1</v>
      </c>
    </row>
    <row r="4119" spans="1:40">
      <c r="A4119" t="s">
        <v>120</v>
      </c>
      <c r="B4119" t="s">
        <v>121</v>
      </c>
      <c r="C4119" t="s">
        <v>1940</v>
      </c>
      <c r="D4119" t="s">
        <v>48</v>
      </c>
      <c r="E4119">
        <v>1</v>
      </c>
      <c r="F4119" t="s">
        <v>1859</v>
      </c>
      <c r="G4119" t="s">
        <v>124</v>
      </c>
      <c r="H4119" t="s">
        <v>1860</v>
      </c>
      <c r="I4119" t="s">
        <v>125</v>
      </c>
      <c r="J4119" t="s">
        <v>1861</v>
      </c>
      <c r="Z4119" t="str">
        <f>IFERROR(MID(AA4119,FIND("-",H4119,1)+1,20),_xlfn.IFNA(VLOOKUP(F4119&amp;"-"&amp;AA4119,Ref_Kontak!$A:$E,4,FALSE),Ref_Kontak!$H$2))</f>
        <v>6285157766849</v>
      </c>
      <c r="AA4119" t="str">
        <f t="shared" si="640"/>
        <v>Rexy-6285157766849</v>
      </c>
      <c r="AB4119" t="str">
        <f t="shared" si="641"/>
        <v>Rexy</v>
      </c>
      <c r="AC4119" t="str">
        <f t="shared" si="642"/>
        <v>6285157766849</v>
      </c>
      <c r="AD4119" t="str">
        <f t="shared" si="643"/>
        <v>Halo+Rexy,+Visual+AI+5S+mendeteksi+Violation%3A+GUDANGEXP1-LINE+1</v>
      </c>
      <c r="AE4119" t="str">
        <f t="shared" si="644"/>
        <v>https://web.whatsapp.com/send/?phone=6285157766849&amp;text=Halo+Rexy,+Visual+AI+5S+mendeteksi+Violation%3A+GUDANGEXP1-LINE+1&amp;type=phone_number&amp;app_absent=0</v>
      </c>
      <c r="AF4119" t="b">
        <f>IF(ISNA(VLOOKUP(D4119&amp;"-"&amp;AB4119, Ref_Kontak!$A:$E, 4, FALSE)), FALSE, TRUE)</f>
        <v>1</v>
      </c>
      <c r="AG4119" t="str">
        <f>_xlfn.IFNA(VLOOKUP(Z4119,Ref_Kontak!H:H,1,FALSE),"FALSE")</f>
        <v>FALSE</v>
      </c>
      <c r="AH4119" t="str">
        <f t="shared" si="645"/>
        <v>GUDANGEXP1-LINE 1</v>
      </c>
      <c r="AI4119">
        <f>IF(I4119="violation",COUNTIF($AH$1:AH4119,AH4119),0)</f>
        <v>63</v>
      </c>
      <c r="AJ4119" t="str">
        <f t="shared" si="646"/>
        <v>violation-GUDANGEXP1</v>
      </c>
      <c r="AK4119">
        <f>IF(I4119="violation",COUNTIF($AJ$1:AJ4119,AJ4119),FALSE)</f>
        <v>697</v>
      </c>
      <c r="AL4119">
        <f t="shared" si="647"/>
        <v>0</v>
      </c>
      <c r="AM4119">
        <f t="shared" si="648"/>
        <v>8</v>
      </c>
      <c r="AN4119" t="str">
        <f t="shared" si="649"/>
        <v>ALERT! 8 Violation founded @GUDANGEXP1</v>
      </c>
    </row>
    <row r="4120" spans="1:40">
      <c r="A4120" t="s">
        <v>120</v>
      </c>
      <c r="B4120" t="s">
        <v>121</v>
      </c>
      <c r="C4120" t="s">
        <v>1940</v>
      </c>
      <c r="D4120" t="s">
        <v>1232</v>
      </c>
      <c r="E4120">
        <v>1</v>
      </c>
      <c r="G4120" t="s">
        <v>124</v>
      </c>
      <c r="I4120" t="s">
        <v>125</v>
      </c>
      <c r="Z4120" t="str">
        <f>IFERROR(MID(AA4120,FIND("-",H4120,1)+1,20),_xlfn.IFNA(VLOOKUP(F4120&amp;"-"&amp;AA4120,Ref_Kontak!$A:$E,4,FALSE),Ref_Kontak!$H$2))</f>
        <v>628999007703</v>
      </c>
      <c r="AA4120" t="str">
        <f t="shared" si="640"/>
        <v/>
      </c>
      <c r="AB4120" t="str">
        <f t="shared" si="641"/>
        <v/>
      </c>
      <c r="AC4120" t="str">
        <f t="shared" si="642"/>
        <v>628999007703</v>
      </c>
      <c r="AD4120" t="str">
        <f t="shared" si="643"/>
        <v>Halo+,+Visual+AI+5S+mendeteksi+Violation%3A+GUDANGEXP1-LINE+9</v>
      </c>
      <c r="AE4120" t="str">
        <f t="shared" si="644"/>
        <v>https://web.whatsapp.com/send/?phone=628999007703&amp;text=Halo+,+Visual+AI+5S+mendeteksi+Violation%3A+GUDANGEXP1-LINE+9&amp;type=phone_number&amp;app_absent=0</v>
      </c>
      <c r="AF4120" t="b">
        <f>IF(ISNA(VLOOKUP(D4120&amp;"-"&amp;AB4120, Ref_Kontak!$A:$E, 4, FALSE)), FALSE, TRUE)</f>
        <v>0</v>
      </c>
      <c r="AG4120" t="str">
        <f>_xlfn.IFNA(VLOOKUP(Z4120,Ref_Kontak!H:H,1,FALSE),"FALSE")</f>
        <v>628999007703</v>
      </c>
      <c r="AH4120" t="str">
        <f t="shared" si="645"/>
        <v>GUDANGEXP1-LINE 9</v>
      </c>
      <c r="AI4120">
        <f>IF(I4120="violation",COUNTIF($AH$1:AH4120,AH4120),0)</f>
        <v>209</v>
      </c>
      <c r="AJ4120" t="str">
        <f t="shared" si="646"/>
        <v>violation-GUDANGEXP1</v>
      </c>
      <c r="AK4120">
        <f>IF(I4120="violation",COUNTIF($AJ$1:AJ4120,AJ4120),FALSE)</f>
        <v>698</v>
      </c>
      <c r="AL4120">
        <f t="shared" si="647"/>
        <v>0</v>
      </c>
      <c r="AM4120">
        <f t="shared" si="648"/>
        <v>8</v>
      </c>
      <c r="AN4120" t="str">
        <f t="shared" si="649"/>
        <v>ALERT! 8 Violation founded @GUDANGEXP1</v>
      </c>
    </row>
    <row r="4121" spans="1:40">
      <c r="A4121" t="s">
        <v>120</v>
      </c>
      <c r="B4121" t="s">
        <v>121</v>
      </c>
      <c r="C4121" t="s">
        <v>1940</v>
      </c>
      <c r="D4121" t="s">
        <v>589</v>
      </c>
      <c r="E4121">
        <v>1</v>
      </c>
      <c r="G4121" t="s">
        <v>130</v>
      </c>
      <c r="I4121" t="s">
        <v>125</v>
      </c>
      <c r="Z4121" t="str">
        <f>IFERROR(MID(AA4121,FIND("-",H4121,1)+1,20),_xlfn.IFNA(VLOOKUP(F4121&amp;"-"&amp;AA4121,Ref_Kontak!$A:$E,4,FALSE),Ref_Kontak!$H$2))</f>
        <v>628999007703</v>
      </c>
      <c r="AA4121" t="str">
        <f t="shared" si="640"/>
        <v/>
      </c>
      <c r="AB4121" t="str">
        <f t="shared" si="641"/>
        <v/>
      </c>
      <c r="AC4121" t="str">
        <f t="shared" si="642"/>
        <v>628999007703</v>
      </c>
      <c r="AD4121" t="str">
        <f t="shared" si="643"/>
        <v>Halo+,+Visual+AI+5S+mendeteksi+Violation%3A+METALDET1-LINE+13</v>
      </c>
      <c r="AE4121" t="str">
        <f t="shared" si="644"/>
        <v>https://web.whatsapp.com/send/?phone=628999007703&amp;text=Halo+,+Visual+AI+5S+mendeteksi+Violation%3A+METALDET1-LINE+13&amp;type=phone_number&amp;app_absent=0</v>
      </c>
      <c r="AF4121" t="b">
        <f>IF(ISNA(VLOOKUP(D4121&amp;"-"&amp;AB4121, Ref_Kontak!$A:$E, 4, FALSE)), FALSE, TRUE)</f>
        <v>0</v>
      </c>
      <c r="AG4121" t="str">
        <f>_xlfn.IFNA(VLOOKUP(Z4121,Ref_Kontak!H:H,1,FALSE),"FALSE")</f>
        <v>628999007703</v>
      </c>
      <c r="AH4121" t="str">
        <f t="shared" si="645"/>
        <v>METALDET1-LINE 13</v>
      </c>
      <c r="AI4121">
        <f>IF(I4121="violation",COUNTIF($AH$1:AH4121,AH4121),0)</f>
        <v>1420</v>
      </c>
      <c r="AJ4121" t="str">
        <f t="shared" si="646"/>
        <v>violation-METALDET1</v>
      </c>
      <c r="AK4121">
        <f>IF(I4121="violation",COUNTIF($AJ$1:AJ4121,AJ4121),FALSE)</f>
        <v>3421</v>
      </c>
      <c r="AL4121">
        <f t="shared" si="647"/>
        <v>0</v>
      </c>
      <c r="AM4121">
        <f t="shared" si="648"/>
        <v>3</v>
      </c>
      <c r="AN4121" t="str">
        <f t="shared" si="649"/>
        <v>ALERT! 3 Violation founded @METALDET1</v>
      </c>
    </row>
    <row r="4122" spans="1:40">
      <c r="A4122" t="s">
        <v>120</v>
      </c>
      <c r="B4122" t="s">
        <v>121</v>
      </c>
      <c r="C4122" t="s">
        <v>1940</v>
      </c>
      <c r="D4122" t="s">
        <v>129</v>
      </c>
      <c r="E4122">
        <v>1</v>
      </c>
      <c r="G4122" t="s">
        <v>130</v>
      </c>
      <c r="I4122" t="s">
        <v>125</v>
      </c>
      <c r="Z4122" t="str">
        <f>IFERROR(MID(AA4122,FIND("-",H4122,1)+1,20),_xlfn.IFNA(VLOOKUP(F4122&amp;"-"&amp;AA4122,Ref_Kontak!$A:$E,4,FALSE),Ref_Kontak!$H$2))</f>
        <v>628999007703</v>
      </c>
      <c r="AA4122" t="str">
        <f t="shared" si="640"/>
        <v/>
      </c>
      <c r="AB4122" t="str">
        <f t="shared" si="641"/>
        <v/>
      </c>
      <c r="AC4122" t="str">
        <f t="shared" si="642"/>
        <v>628999007703</v>
      </c>
      <c r="AD4122" t="str">
        <f t="shared" si="643"/>
        <v>Halo+,+Visual+AI+5S+mendeteksi+Violation%3A+METALDET1-LINE+8</v>
      </c>
      <c r="AE4122" t="str">
        <f t="shared" si="644"/>
        <v>https://web.whatsapp.com/send/?phone=628999007703&amp;text=Halo+,+Visual+AI+5S+mendeteksi+Violation%3A+METALDET1-LINE+8&amp;type=phone_number&amp;app_absent=0</v>
      </c>
      <c r="AF4122" t="b">
        <f>IF(ISNA(VLOOKUP(D4122&amp;"-"&amp;AB4122, Ref_Kontak!$A:$E, 4, FALSE)), FALSE, TRUE)</f>
        <v>0</v>
      </c>
      <c r="AG4122" t="str">
        <f>_xlfn.IFNA(VLOOKUP(Z4122,Ref_Kontak!H:H,1,FALSE),"FALSE")</f>
        <v>628999007703</v>
      </c>
      <c r="AH4122" t="str">
        <f t="shared" si="645"/>
        <v>METALDET1-LINE 8</v>
      </c>
      <c r="AI4122">
        <f>IF(I4122="violation",COUNTIF($AH$1:AH4122,AH4122),0)</f>
        <v>1581</v>
      </c>
      <c r="AJ4122" t="str">
        <f t="shared" si="646"/>
        <v>violation-METALDET1</v>
      </c>
      <c r="AK4122">
        <f>IF(I4122="violation",COUNTIF($AJ$1:AJ4122,AJ4122),FALSE)</f>
        <v>3422</v>
      </c>
      <c r="AL4122">
        <f t="shared" si="647"/>
        <v>0</v>
      </c>
      <c r="AM4122">
        <f t="shared" si="648"/>
        <v>3</v>
      </c>
      <c r="AN4122" t="str">
        <f t="shared" si="649"/>
        <v>ALERT! 3 Violation founded @METALDET1</v>
      </c>
    </row>
    <row r="4123" spans="1:40">
      <c r="A4123" t="s">
        <v>120</v>
      </c>
      <c r="B4123" t="s">
        <v>121</v>
      </c>
      <c r="C4123" t="s">
        <v>1940</v>
      </c>
      <c r="D4123" t="s">
        <v>52</v>
      </c>
      <c r="E4123">
        <v>1</v>
      </c>
      <c r="G4123" t="s">
        <v>130</v>
      </c>
      <c r="I4123" t="s">
        <v>125</v>
      </c>
      <c r="Z4123" t="str">
        <f>IFERROR(MID(AA4123,FIND("-",H4123,1)+1,20),_xlfn.IFNA(VLOOKUP(F4123&amp;"-"&amp;AA4123,Ref_Kontak!$A:$E,4,FALSE),Ref_Kontak!$H$2))</f>
        <v>628999007703</v>
      </c>
      <c r="AA4123" t="str">
        <f t="shared" si="640"/>
        <v/>
      </c>
      <c r="AB4123" t="str">
        <f t="shared" si="641"/>
        <v/>
      </c>
      <c r="AC4123" t="str">
        <f t="shared" si="642"/>
        <v>628999007703</v>
      </c>
      <c r="AD4123" t="str">
        <f t="shared" si="643"/>
        <v>Halo+,+Visual+AI+5S+mendeteksi+Violation%3A+METALDET1-LINE+14</v>
      </c>
      <c r="AE4123" t="str">
        <f t="shared" si="644"/>
        <v>https://web.whatsapp.com/send/?phone=628999007703&amp;text=Halo+,+Visual+AI+5S+mendeteksi+Violation%3A+METALDET1-LINE+14&amp;type=phone_number&amp;app_absent=0</v>
      </c>
      <c r="AF4123" t="b">
        <f>IF(ISNA(VLOOKUP(D4123&amp;"-"&amp;AB4123, Ref_Kontak!$A:$E, 4, FALSE)), FALSE, TRUE)</f>
        <v>0</v>
      </c>
      <c r="AG4123" t="str">
        <f>_xlfn.IFNA(VLOOKUP(Z4123,Ref_Kontak!H:H,1,FALSE),"FALSE")</f>
        <v>628999007703</v>
      </c>
      <c r="AH4123" t="str">
        <f t="shared" si="645"/>
        <v>METALDET1-LINE 14</v>
      </c>
      <c r="AI4123">
        <f>IF(I4123="violation",COUNTIF($AH$1:AH4123,AH4123),0)</f>
        <v>423</v>
      </c>
      <c r="AJ4123" t="str">
        <f t="shared" si="646"/>
        <v>violation-METALDET1</v>
      </c>
      <c r="AK4123">
        <f>IF(I4123="violation",COUNTIF($AJ$1:AJ4123,AJ4123),FALSE)</f>
        <v>3423</v>
      </c>
      <c r="AL4123">
        <f t="shared" si="647"/>
        <v>0</v>
      </c>
      <c r="AM4123">
        <f t="shared" si="648"/>
        <v>3</v>
      </c>
      <c r="AN4123" t="str">
        <f t="shared" si="649"/>
        <v>ALERT! 3 Violation founded @METALDET1</v>
      </c>
    </row>
    <row r="4124" spans="1:40">
      <c r="A4124" t="s">
        <v>120</v>
      </c>
      <c r="B4124" t="s">
        <v>121</v>
      </c>
      <c r="C4124" t="s">
        <v>1940</v>
      </c>
      <c r="D4124" t="s">
        <v>589</v>
      </c>
      <c r="E4124">
        <v>1</v>
      </c>
      <c r="G4124" t="s">
        <v>130</v>
      </c>
      <c r="I4124" t="s">
        <v>125</v>
      </c>
      <c r="Z4124" t="str">
        <f>IFERROR(MID(AA4124,FIND("-",H4124,1)+1,20),_xlfn.IFNA(VLOOKUP(F4124&amp;"-"&amp;AA4124,Ref_Kontak!$A:$E,4,FALSE),Ref_Kontak!$H$2))</f>
        <v>628999007703</v>
      </c>
      <c r="AA4124" t="str">
        <f t="shared" si="640"/>
        <v/>
      </c>
      <c r="AB4124" t="str">
        <f t="shared" si="641"/>
        <v/>
      </c>
      <c r="AC4124" t="str">
        <f t="shared" si="642"/>
        <v>628999007703</v>
      </c>
      <c r="AD4124" t="str">
        <f t="shared" si="643"/>
        <v>Halo+,+Visual+AI+5S+mendeteksi+Violation%3A+METALDET1-LINE+13</v>
      </c>
      <c r="AE4124" t="str">
        <f t="shared" si="644"/>
        <v>https://web.whatsapp.com/send/?phone=628999007703&amp;text=Halo+,+Visual+AI+5S+mendeteksi+Violation%3A+METALDET1-LINE+13&amp;type=phone_number&amp;app_absent=0</v>
      </c>
      <c r="AF4124" t="b">
        <f>IF(ISNA(VLOOKUP(D4124&amp;"-"&amp;AB4124, Ref_Kontak!$A:$E, 4, FALSE)), FALSE, TRUE)</f>
        <v>0</v>
      </c>
      <c r="AG4124" t="str">
        <f>_xlfn.IFNA(VLOOKUP(Z4124,Ref_Kontak!H:H,1,FALSE),"FALSE")</f>
        <v>628999007703</v>
      </c>
      <c r="AH4124" t="str">
        <f t="shared" si="645"/>
        <v>METALDET1-LINE 13</v>
      </c>
      <c r="AI4124">
        <f>IF(I4124="violation",COUNTIF($AH$1:AH4124,AH4124),0)</f>
        <v>1421</v>
      </c>
      <c r="AJ4124" t="str">
        <f t="shared" si="646"/>
        <v>violation-METALDET1</v>
      </c>
      <c r="AK4124">
        <f>IF(I4124="violation",COUNTIF($AJ$1:AJ4124,AJ4124),FALSE)</f>
        <v>3424</v>
      </c>
      <c r="AL4124">
        <f t="shared" si="647"/>
        <v>0</v>
      </c>
      <c r="AM4124">
        <f t="shared" si="648"/>
        <v>3</v>
      </c>
      <c r="AN4124" t="str">
        <f t="shared" si="649"/>
        <v>ALERT! 3 Violation founded @METALDET1</v>
      </c>
    </row>
    <row r="4125" spans="1:40">
      <c r="A4125" t="s">
        <v>120</v>
      </c>
      <c r="B4125" t="s">
        <v>121</v>
      </c>
      <c r="C4125" t="s">
        <v>1941</v>
      </c>
      <c r="D4125" t="s">
        <v>129</v>
      </c>
      <c r="E4125">
        <v>1</v>
      </c>
      <c r="G4125" t="s">
        <v>130</v>
      </c>
      <c r="I4125" t="s">
        <v>125</v>
      </c>
      <c r="Z4125" t="str">
        <f>IFERROR(MID(AA4125,FIND("-",H4125,1)+1,20),_xlfn.IFNA(VLOOKUP(F4125&amp;"-"&amp;AA4125,Ref_Kontak!$A:$E,4,FALSE),Ref_Kontak!$H$2))</f>
        <v>628999007703</v>
      </c>
      <c r="AA4125" t="str">
        <f t="shared" si="640"/>
        <v/>
      </c>
      <c r="AB4125" t="str">
        <f t="shared" si="641"/>
        <v/>
      </c>
      <c r="AC4125" t="str">
        <f t="shared" si="642"/>
        <v>628999007703</v>
      </c>
      <c r="AD4125" t="str">
        <f t="shared" si="643"/>
        <v>Halo+,+Visual+AI+5S+mendeteksi+Violation%3A+METALDET1-LINE+8</v>
      </c>
      <c r="AE4125" t="str">
        <f t="shared" si="644"/>
        <v>https://web.whatsapp.com/send/?phone=628999007703&amp;text=Halo+,+Visual+AI+5S+mendeteksi+Violation%3A+METALDET1-LINE+8&amp;type=phone_number&amp;app_absent=0</v>
      </c>
      <c r="AF4125" t="b">
        <f>IF(ISNA(VLOOKUP(D4125&amp;"-"&amp;AB4125, Ref_Kontak!$A:$E, 4, FALSE)), FALSE, TRUE)</f>
        <v>0</v>
      </c>
      <c r="AG4125" t="str">
        <f>_xlfn.IFNA(VLOOKUP(Z4125,Ref_Kontak!H:H,1,FALSE),"FALSE")</f>
        <v>628999007703</v>
      </c>
      <c r="AH4125" t="str">
        <f t="shared" si="645"/>
        <v>METALDET1-LINE 8</v>
      </c>
      <c r="AI4125">
        <f>IF(I4125="violation",COUNTIF($AH$1:AH4125,AH4125),0)</f>
        <v>1582</v>
      </c>
      <c r="AJ4125" t="str">
        <f t="shared" si="646"/>
        <v>violation-METALDET1</v>
      </c>
      <c r="AK4125">
        <f>IF(I4125="violation",COUNTIF($AJ$1:AJ4125,AJ4125),FALSE)</f>
        <v>3425</v>
      </c>
      <c r="AL4125">
        <f t="shared" si="647"/>
        <v>0</v>
      </c>
      <c r="AM4125">
        <f t="shared" si="648"/>
        <v>3</v>
      </c>
      <c r="AN4125" t="str">
        <f t="shared" si="649"/>
        <v>ALERT! 3 Violation founded @METALDET1</v>
      </c>
    </row>
    <row r="4126" spans="1:40">
      <c r="A4126" t="s">
        <v>120</v>
      </c>
      <c r="B4126" t="s">
        <v>121</v>
      </c>
      <c r="C4126" t="s">
        <v>1941</v>
      </c>
      <c r="D4126" t="s">
        <v>41</v>
      </c>
      <c r="E4126">
        <v>1</v>
      </c>
      <c r="F4126" t="s">
        <v>1859</v>
      </c>
      <c r="G4126" t="s">
        <v>124</v>
      </c>
      <c r="H4126" t="s">
        <v>1860</v>
      </c>
      <c r="I4126" t="s">
        <v>125</v>
      </c>
      <c r="J4126" t="s">
        <v>1861</v>
      </c>
      <c r="Z4126" t="str">
        <f>IFERROR(MID(AA4126,FIND("-",H4126,1)+1,20),_xlfn.IFNA(VLOOKUP(F4126&amp;"-"&amp;AA4126,Ref_Kontak!$A:$E,4,FALSE),Ref_Kontak!$H$2))</f>
        <v>6285157766849</v>
      </c>
      <c r="AA4126" t="str">
        <f t="shared" si="640"/>
        <v>Rexy-6285157766849</v>
      </c>
      <c r="AB4126" t="str">
        <f t="shared" si="641"/>
        <v>Rexy</v>
      </c>
      <c r="AC4126" t="str">
        <f t="shared" si="642"/>
        <v>6285157766849</v>
      </c>
      <c r="AD4126" t="str">
        <f t="shared" si="643"/>
        <v>Halo+Rexy,+Visual+AI+5S+mendeteksi+Violation%3A+GUDANGEXP1-LINE+2</v>
      </c>
      <c r="AE4126" t="str">
        <f t="shared" si="644"/>
        <v>https://web.whatsapp.com/send/?phone=6285157766849&amp;text=Halo+Rexy,+Visual+AI+5S+mendeteksi+Violation%3A+GUDANGEXP1-LINE+2&amp;type=phone_number&amp;app_absent=0</v>
      </c>
      <c r="AF4126" t="b">
        <f>IF(ISNA(VLOOKUP(D4126&amp;"-"&amp;AB4126, Ref_Kontak!$A:$E, 4, FALSE)), FALSE, TRUE)</f>
        <v>1</v>
      </c>
      <c r="AG4126" t="str">
        <f>_xlfn.IFNA(VLOOKUP(Z4126,Ref_Kontak!H:H,1,FALSE),"FALSE")</f>
        <v>FALSE</v>
      </c>
      <c r="AH4126" t="str">
        <f t="shared" si="645"/>
        <v>GUDANGEXP1-LINE 2</v>
      </c>
      <c r="AI4126">
        <f>IF(I4126="violation",COUNTIF($AH$1:AH4126,AH4126),0)</f>
        <v>77</v>
      </c>
      <c r="AJ4126" t="str">
        <f t="shared" si="646"/>
        <v>violation-GUDANGEXP1</v>
      </c>
      <c r="AK4126">
        <f>IF(I4126="violation",COUNTIF($AJ$1:AJ4126,AJ4126),FALSE)</f>
        <v>699</v>
      </c>
      <c r="AL4126">
        <f t="shared" si="647"/>
        <v>0</v>
      </c>
      <c r="AM4126">
        <f t="shared" si="648"/>
        <v>8</v>
      </c>
      <c r="AN4126" t="str">
        <f t="shared" si="649"/>
        <v>ALERT! 8 Violation founded @GUDANGEXP1</v>
      </c>
    </row>
    <row r="4127" spans="1:40">
      <c r="A4127" t="s">
        <v>120</v>
      </c>
      <c r="B4127" t="s">
        <v>121</v>
      </c>
      <c r="C4127" t="s">
        <v>1941</v>
      </c>
      <c r="D4127" t="s">
        <v>48</v>
      </c>
      <c r="E4127">
        <v>1</v>
      </c>
      <c r="F4127" t="s">
        <v>1859</v>
      </c>
      <c r="G4127" t="s">
        <v>124</v>
      </c>
      <c r="H4127" t="s">
        <v>1860</v>
      </c>
      <c r="I4127" t="s">
        <v>125</v>
      </c>
      <c r="J4127" t="s">
        <v>1861</v>
      </c>
      <c r="Z4127" t="str">
        <f>IFERROR(MID(AA4127,FIND("-",H4127,1)+1,20),_xlfn.IFNA(VLOOKUP(F4127&amp;"-"&amp;AA4127,Ref_Kontak!$A:$E,4,FALSE),Ref_Kontak!$H$2))</f>
        <v>6285157766849</v>
      </c>
      <c r="AA4127" t="str">
        <f t="shared" si="640"/>
        <v>Rexy-6285157766849</v>
      </c>
      <c r="AB4127" t="str">
        <f t="shared" si="641"/>
        <v>Rexy</v>
      </c>
      <c r="AC4127" t="str">
        <f t="shared" si="642"/>
        <v>6285157766849</v>
      </c>
      <c r="AD4127" t="str">
        <f t="shared" si="643"/>
        <v>Halo+Rexy,+Visual+AI+5S+mendeteksi+Violation%3A+GUDANGEXP1-LINE+1</v>
      </c>
      <c r="AE4127" t="str">
        <f t="shared" si="644"/>
        <v>https://web.whatsapp.com/send/?phone=6285157766849&amp;text=Halo+Rexy,+Visual+AI+5S+mendeteksi+Violation%3A+GUDANGEXP1-LINE+1&amp;type=phone_number&amp;app_absent=0</v>
      </c>
      <c r="AF4127" t="b">
        <f>IF(ISNA(VLOOKUP(D4127&amp;"-"&amp;AB4127, Ref_Kontak!$A:$E, 4, FALSE)), FALSE, TRUE)</f>
        <v>1</v>
      </c>
      <c r="AG4127" t="str">
        <f>_xlfn.IFNA(VLOOKUP(Z4127,Ref_Kontak!H:H,1,FALSE),"FALSE")</f>
        <v>FALSE</v>
      </c>
      <c r="AH4127" t="str">
        <f t="shared" si="645"/>
        <v>GUDANGEXP1-LINE 1</v>
      </c>
      <c r="AI4127">
        <f>IF(I4127="violation",COUNTIF($AH$1:AH4127,AH4127),0)</f>
        <v>64</v>
      </c>
      <c r="AJ4127" t="str">
        <f t="shared" si="646"/>
        <v>violation-GUDANGEXP1</v>
      </c>
      <c r="AK4127">
        <f>IF(I4127="violation",COUNTIF($AJ$1:AJ4127,AJ4127),FALSE)</f>
        <v>700</v>
      </c>
      <c r="AL4127">
        <f t="shared" si="647"/>
        <v>0</v>
      </c>
      <c r="AM4127">
        <f t="shared" si="648"/>
        <v>8</v>
      </c>
      <c r="AN4127" t="str">
        <f t="shared" si="649"/>
        <v>ALERT! 8 Violation founded @GUDANGEXP1</v>
      </c>
    </row>
    <row r="4128" spans="1:40">
      <c r="A4128" t="s">
        <v>120</v>
      </c>
      <c r="B4128" t="s">
        <v>121</v>
      </c>
      <c r="C4128" t="s">
        <v>1941</v>
      </c>
      <c r="D4128" t="s">
        <v>1232</v>
      </c>
      <c r="E4128">
        <v>1</v>
      </c>
      <c r="G4128" t="s">
        <v>124</v>
      </c>
      <c r="I4128" t="s">
        <v>125</v>
      </c>
      <c r="Z4128" t="str">
        <f>IFERROR(MID(AA4128,FIND("-",H4128,1)+1,20),_xlfn.IFNA(VLOOKUP(F4128&amp;"-"&amp;AA4128,Ref_Kontak!$A:$E,4,FALSE),Ref_Kontak!$H$2))</f>
        <v>628999007703</v>
      </c>
      <c r="AA4128" t="str">
        <f t="shared" si="640"/>
        <v/>
      </c>
      <c r="AB4128" t="str">
        <f t="shared" si="641"/>
        <v/>
      </c>
      <c r="AC4128" t="str">
        <f t="shared" si="642"/>
        <v>628999007703</v>
      </c>
      <c r="AD4128" t="str">
        <f t="shared" si="643"/>
        <v>Halo+,+Visual+AI+5S+mendeteksi+Violation%3A+GUDANGEXP1-LINE+9</v>
      </c>
      <c r="AE4128" t="str">
        <f t="shared" si="644"/>
        <v>https://web.whatsapp.com/send/?phone=628999007703&amp;text=Halo+,+Visual+AI+5S+mendeteksi+Violation%3A+GUDANGEXP1-LINE+9&amp;type=phone_number&amp;app_absent=0</v>
      </c>
      <c r="AF4128" t="b">
        <f>IF(ISNA(VLOOKUP(D4128&amp;"-"&amp;AB4128, Ref_Kontak!$A:$E, 4, FALSE)), FALSE, TRUE)</f>
        <v>0</v>
      </c>
      <c r="AG4128" t="str">
        <f>_xlfn.IFNA(VLOOKUP(Z4128,Ref_Kontak!H:H,1,FALSE),"FALSE")</f>
        <v>628999007703</v>
      </c>
      <c r="AH4128" t="str">
        <f t="shared" si="645"/>
        <v>GUDANGEXP1-LINE 9</v>
      </c>
      <c r="AI4128">
        <f>IF(I4128="violation",COUNTIF($AH$1:AH4128,AH4128),0)</f>
        <v>210</v>
      </c>
      <c r="AJ4128" t="str">
        <f t="shared" si="646"/>
        <v>violation-GUDANGEXP1</v>
      </c>
      <c r="AK4128">
        <f>IF(I4128="violation",COUNTIF($AJ$1:AJ4128,AJ4128),FALSE)</f>
        <v>701</v>
      </c>
      <c r="AL4128">
        <f t="shared" si="647"/>
        <v>0</v>
      </c>
      <c r="AM4128">
        <f t="shared" si="648"/>
        <v>8</v>
      </c>
      <c r="AN4128" t="str">
        <f t="shared" si="649"/>
        <v>ALERT! 8 Violation founded @GUDANGEXP1</v>
      </c>
    </row>
    <row r="4129" spans="1:40">
      <c r="A4129" t="s">
        <v>120</v>
      </c>
      <c r="B4129" t="s">
        <v>121</v>
      </c>
      <c r="C4129" t="s">
        <v>1941</v>
      </c>
      <c r="D4129" t="s">
        <v>52</v>
      </c>
      <c r="E4129">
        <v>1</v>
      </c>
      <c r="G4129" t="s">
        <v>130</v>
      </c>
      <c r="I4129" t="s">
        <v>125</v>
      </c>
      <c r="Z4129" t="str">
        <f>IFERROR(MID(AA4129,FIND("-",H4129,1)+1,20),_xlfn.IFNA(VLOOKUP(F4129&amp;"-"&amp;AA4129,Ref_Kontak!$A:$E,4,FALSE),Ref_Kontak!$H$2))</f>
        <v>628999007703</v>
      </c>
      <c r="AA4129" t="str">
        <f t="shared" si="640"/>
        <v/>
      </c>
      <c r="AB4129" t="str">
        <f t="shared" si="641"/>
        <v/>
      </c>
      <c r="AC4129" t="str">
        <f t="shared" si="642"/>
        <v>628999007703</v>
      </c>
      <c r="AD4129" t="str">
        <f t="shared" si="643"/>
        <v>Halo+,+Visual+AI+5S+mendeteksi+Violation%3A+METALDET1-LINE+14</v>
      </c>
      <c r="AE4129" t="str">
        <f t="shared" si="644"/>
        <v>https://web.whatsapp.com/send/?phone=628999007703&amp;text=Halo+,+Visual+AI+5S+mendeteksi+Violation%3A+METALDET1-LINE+14&amp;type=phone_number&amp;app_absent=0</v>
      </c>
      <c r="AF4129" t="b">
        <f>IF(ISNA(VLOOKUP(D4129&amp;"-"&amp;AB4129, Ref_Kontak!$A:$E, 4, FALSE)), FALSE, TRUE)</f>
        <v>0</v>
      </c>
      <c r="AG4129" t="str">
        <f>_xlfn.IFNA(VLOOKUP(Z4129,Ref_Kontak!H:H,1,FALSE),"FALSE")</f>
        <v>628999007703</v>
      </c>
      <c r="AH4129" t="str">
        <f t="shared" si="645"/>
        <v>METALDET1-LINE 14</v>
      </c>
      <c r="AI4129">
        <f>IF(I4129="violation",COUNTIF($AH$1:AH4129,AH4129),0)</f>
        <v>424</v>
      </c>
      <c r="AJ4129" t="str">
        <f t="shared" si="646"/>
        <v>violation-METALDET1</v>
      </c>
      <c r="AK4129">
        <f>IF(I4129="violation",COUNTIF($AJ$1:AJ4129,AJ4129),FALSE)</f>
        <v>3426</v>
      </c>
      <c r="AL4129">
        <f t="shared" si="647"/>
        <v>0</v>
      </c>
      <c r="AM4129">
        <f t="shared" si="648"/>
        <v>3</v>
      </c>
      <c r="AN4129" t="str">
        <f t="shared" si="649"/>
        <v>ALERT! 3 Violation founded @METALDET1</v>
      </c>
    </row>
    <row r="4130" spans="1:40">
      <c r="A4130" t="s">
        <v>120</v>
      </c>
      <c r="B4130" t="s">
        <v>121</v>
      </c>
      <c r="C4130" t="s">
        <v>1941</v>
      </c>
      <c r="D4130" t="s">
        <v>589</v>
      </c>
      <c r="E4130">
        <v>1</v>
      </c>
      <c r="G4130" t="s">
        <v>130</v>
      </c>
      <c r="I4130" t="s">
        <v>125</v>
      </c>
      <c r="Z4130" t="str">
        <f>IFERROR(MID(AA4130,FIND("-",H4130,1)+1,20),_xlfn.IFNA(VLOOKUP(F4130&amp;"-"&amp;AA4130,Ref_Kontak!$A:$E,4,FALSE),Ref_Kontak!$H$2))</f>
        <v>628999007703</v>
      </c>
      <c r="AA4130" t="str">
        <f t="shared" si="640"/>
        <v/>
      </c>
      <c r="AB4130" t="str">
        <f t="shared" si="641"/>
        <v/>
      </c>
      <c r="AC4130" t="str">
        <f t="shared" si="642"/>
        <v>628999007703</v>
      </c>
      <c r="AD4130" t="str">
        <f t="shared" si="643"/>
        <v>Halo+,+Visual+AI+5S+mendeteksi+Violation%3A+METALDET1-LINE+13</v>
      </c>
      <c r="AE4130" t="str">
        <f t="shared" si="644"/>
        <v>https://web.whatsapp.com/send/?phone=628999007703&amp;text=Halo+,+Visual+AI+5S+mendeteksi+Violation%3A+METALDET1-LINE+13&amp;type=phone_number&amp;app_absent=0</v>
      </c>
      <c r="AF4130" t="b">
        <f>IF(ISNA(VLOOKUP(D4130&amp;"-"&amp;AB4130, Ref_Kontak!$A:$E, 4, FALSE)), FALSE, TRUE)</f>
        <v>0</v>
      </c>
      <c r="AG4130" t="str">
        <f>_xlfn.IFNA(VLOOKUP(Z4130,Ref_Kontak!H:H,1,FALSE),"FALSE")</f>
        <v>628999007703</v>
      </c>
      <c r="AH4130" t="str">
        <f t="shared" si="645"/>
        <v>METALDET1-LINE 13</v>
      </c>
      <c r="AI4130">
        <f>IF(I4130="violation",COUNTIF($AH$1:AH4130,AH4130),0)</f>
        <v>1422</v>
      </c>
      <c r="AJ4130" t="str">
        <f t="shared" si="646"/>
        <v>violation-METALDET1</v>
      </c>
      <c r="AK4130">
        <f>IF(I4130="violation",COUNTIF($AJ$1:AJ4130,AJ4130),FALSE)</f>
        <v>3427</v>
      </c>
      <c r="AL4130">
        <f t="shared" si="647"/>
        <v>0</v>
      </c>
      <c r="AM4130">
        <f t="shared" si="648"/>
        <v>3</v>
      </c>
      <c r="AN4130" t="str">
        <f t="shared" si="649"/>
        <v>ALERT! 3 Violation founded @METALDET1</v>
      </c>
    </row>
    <row r="4131" spans="1:40">
      <c r="A4131" t="s">
        <v>120</v>
      </c>
      <c r="B4131" t="s">
        <v>121</v>
      </c>
      <c r="C4131" t="s">
        <v>1941</v>
      </c>
      <c r="D4131" t="s">
        <v>129</v>
      </c>
      <c r="E4131">
        <v>1</v>
      </c>
      <c r="G4131" t="s">
        <v>124</v>
      </c>
      <c r="I4131" t="s">
        <v>125</v>
      </c>
      <c r="K4131" t="s">
        <v>1942</v>
      </c>
      <c r="Z4131" t="str">
        <f>IFERROR(MID(AA4131,FIND("-",H4131,1)+1,20),_xlfn.IFNA(VLOOKUP(F4131&amp;"-"&amp;AA4131,Ref_Kontak!$A:$E,4,FALSE),Ref_Kontak!$H$2))</f>
        <v>628999007703</v>
      </c>
      <c r="AA4131" t="str">
        <f t="shared" si="640"/>
        <v/>
      </c>
      <c r="AB4131" t="str">
        <f t="shared" si="641"/>
        <v/>
      </c>
      <c r="AC4131" t="str">
        <f t="shared" si="642"/>
        <v>628999007703</v>
      </c>
      <c r="AD4131" t="str">
        <f t="shared" si="643"/>
        <v>Halo+,+Visual+AI+5S+mendeteksi+Violation%3A+GUDANGEXP1-LINE+8</v>
      </c>
      <c r="AE4131" t="str">
        <f t="shared" si="644"/>
        <v>https://web.whatsapp.com/send/?phone=628999007703&amp;text=Halo+,+Visual+AI+5S+mendeteksi+Violation%3A+GUDANGEXP1-LINE+8&amp;type=phone_number&amp;app_absent=0</v>
      </c>
      <c r="AF4131" t="b">
        <f>IF(ISNA(VLOOKUP(D4131&amp;"-"&amp;AB4131, Ref_Kontak!$A:$E, 4, FALSE)), FALSE, TRUE)</f>
        <v>0</v>
      </c>
      <c r="AG4131" t="str">
        <f>_xlfn.IFNA(VLOOKUP(Z4131,Ref_Kontak!H:H,1,FALSE),"FALSE")</f>
        <v>628999007703</v>
      </c>
      <c r="AH4131" t="str">
        <f t="shared" si="645"/>
        <v>GUDANGEXP1-LINE 8</v>
      </c>
      <c r="AI4131">
        <f>IF(I4131="violation",COUNTIF($AH$1:AH4131,AH4131),0)</f>
        <v>118</v>
      </c>
      <c r="AJ4131" t="str">
        <f t="shared" si="646"/>
        <v>violation-GUDANGEXP1</v>
      </c>
      <c r="AK4131">
        <f>IF(I4131="violation",COUNTIF($AJ$1:AJ4131,AJ4131),FALSE)</f>
        <v>702</v>
      </c>
      <c r="AL4131">
        <f t="shared" si="647"/>
        <v>0</v>
      </c>
      <c r="AM4131">
        <f t="shared" si="648"/>
        <v>8</v>
      </c>
      <c r="AN4131" t="str">
        <f t="shared" si="649"/>
        <v>ALERT! 8 Violation founded @GUDANGEXP1</v>
      </c>
    </row>
    <row r="4132" spans="1:40">
      <c r="A4132" t="s">
        <v>120</v>
      </c>
      <c r="B4132" t="s">
        <v>121</v>
      </c>
      <c r="C4132" t="s">
        <v>1943</v>
      </c>
      <c r="D4132" t="s">
        <v>41</v>
      </c>
      <c r="E4132">
        <v>1</v>
      </c>
      <c r="F4132" t="s">
        <v>1859</v>
      </c>
      <c r="G4132" t="s">
        <v>124</v>
      </c>
      <c r="H4132" t="s">
        <v>1860</v>
      </c>
      <c r="I4132" t="s">
        <v>125</v>
      </c>
      <c r="J4132" t="s">
        <v>1861</v>
      </c>
      <c r="Z4132" t="str">
        <f>IFERROR(MID(AA4132,FIND("-",H4132,1)+1,20),_xlfn.IFNA(VLOOKUP(F4132&amp;"-"&amp;AA4132,Ref_Kontak!$A:$E,4,FALSE),Ref_Kontak!$H$2))</f>
        <v>6285157766849</v>
      </c>
      <c r="AA4132" t="str">
        <f t="shared" si="640"/>
        <v>Rexy-6285157766849</v>
      </c>
      <c r="AB4132" t="str">
        <f t="shared" si="641"/>
        <v>Rexy</v>
      </c>
      <c r="AC4132" t="str">
        <f t="shared" si="642"/>
        <v>6285157766849</v>
      </c>
      <c r="AD4132" t="str">
        <f t="shared" si="643"/>
        <v>Halo+Rexy,+Visual+AI+5S+mendeteksi+Violation%3A+GUDANGEXP1-LINE+2</v>
      </c>
      <c r="AE4132" t="str">
        <f t="shared" si="644"/>
        <v>https://web.whatsapp.com/send/?phone=6285157766849&amp;text=Halo+Rexy,+Visual+AI+5S+mendeteksi+Violation%3A+GUDANGEXP1-LINE+2&amp;type=phone_number&amp;app_absent=0</v>
      </c>
      <c r="AF4132" t="b">
        <f>IF(ISNA(VLOOKUP(D4132&amp;"-"&amp;AB4132, Ref_Kontak!$A:$E, 4, FALSE)), FALSE, TRUE)</f>
        <v>1</v>
      </c>
      <c r="AG4132" t="str">
        <f>_xlfn.IFNA(VLOOKUP(Z4132,Ref_Kontak!H:H,1,FALSE),"FALSE")</f>
        <v>FALSE</v>
      </c>
      <c r="AH4132" t="str">
        <f t="shared" si="645"/>
        <v>GUDANGEXP1-LINE 2</v>
      </c>
      <c r="AI4132">
        <f>IF(I4132="violation",COUNTIF($AH$1:AH4132,AH4132),0)</f>
        <v>78</v>
      </c>
      <c r="AJ4132" t="str">
        <f t="shared" si="646"/>
        <v>violation-GUDANGEXP1</v>
      </c>
      <c r="AK4132">
        <f>IF(I4132="violation",COUNTIF($AJ$1:AJ4132,AJ4132),FALSE)</f>
        <v>703</v>
      </c>
      <c r="AL4132">
        <f t="shared" si="647"/>
        <v>0</v>
      </c>
      <c r="AM4132">
        <f t="shared" si="648"/>
        <v>8</v>
      </c>
      <c r="AN4132" t="str">
        <f t="shared" si="649"/>
        <v>ALERT! 8 Violation founded @GUDANGEXP1</v>
      </c>
    </row>
    <row r="4133" spans="1:40">
      <c r="A4133" t="s">
        <v>120</v>
      </c>
      <c r="B4133" t="s">
        <v>121</v>
      </c>
      <c r="C4133" t="s">
        <v>1943</v>
      </c>
      <c r="D4133" t="s">
        <v>48</v>
      </c>
      <c r="E4133">
        <v>1</v>
      </c>
      <c r="F4133" t="s">
        <v>1859</v>
      </c>
      <c r="G4133" t="s">
        <v>124</v>
      </c>
      <c r="H4133" t="s">
        <v>1860</v>
      </c>
      <c r="I4133" t="s">
        <v>125</v>
      </c>
      <c r="J4133" t="s">
        <v>1861</v>
      </c>
      <c r="Z4133" t="str">
        <f>IFERROR(MID(AA4133,FIND("-",H4133,1)+1,20),_xlfn.IFNA(VLOOKUP(F4133&amp;"-"&amp;AA4133,Ref_Kontak!$A:$E,4,FALSE),Ref_Kontak!$H$2))</f>
        <v>6285157766849</v>
      </c>
      <c r="AA4133" t="str">
        <f t="shared" si="640"/>
        <v>Rexy-6285157766849</v>
      </c>
      <c r="AB4133" t="str">
        <f t="shared" si="641"/>
        <v>Rexy</v>
      </c>
      <c r="AC4133" t="str">
        <f t="shared" si="642"/>
        <v>6285157766849</v>
      </c>
      <c r="AD4133" t="str">
        <f t="shared" si="643"/>
        <v>Halo+Rexy,+Visual+AI+5S+mendeteksi+Violation%3A+GUDANGEXP1-LINE+1</v>
      </c>
      <c r="AE4133" t="str">
        <f t="shared" si="644"/>
        <v>https://web.whatsapp.com/send/?phone=6285157766849&amp;text=Halo+Rexy,+Visual+AI+5S+mendeteksi+Violation%3A+GUDANGEXP1-LINE+1&amp;type=phone_number&amp;app_absent=0</v>
      </c>
      <c r="AF4133" t="b">
        <f>IF(ISNA(VLOOKUP(D4133&amp;"-"&amp;AB4133, Ref_Kontak!$A:$E, 4, FALSE)), FALSE, TRUE)</f>
        <v>1</v>
      </c>
      <c r="AG4133" t="str">
        <f>_xlfn.IFNA(VLOOKUP(Z4133,Ref_Kontak!H:H,1,FALSE),"FALSE")</f>
        <v>FALSE</v>
      </c>
      <c r="AH4133" t="str">
        <f t="shared" si="645"/>
        <v>GUDANGEXP1-LINE 1</v>
      </c>
      <c r="AI4133">
        <f>IF(I4133="violation",COUNTIF($AH$1:AH4133,AH4133),0)</f>
        <v>65</v>
      </c>
      <c r="AJ4133" t="str">
        <f t="shared" si="646"/>
        <v>violation-GUDANGEXP1</v>
      </c>
      <c r="AK4133">
        <f>IF(I4133="violation",COUNTIF($AJ$1:AJ4133,AJ4133),FALSE)</f>
        <v>704</v>
      </c>
      <c r="AL4133">
        <f t="shared" si="647"/>
        <v>0</v>
      </c>
      <c r="AM4133">
        <f t="shared" si="648"/>
        <v>8</v>
      </c>
      <c r="AN4133" t="str">
        <f t="shared" si="649"/>
        <v>ALERT! 8 Violation founded @GUDANGEXP1</v>
      </c>
    </row>
    <row r="4134" spans="1:40">
      <c r="A4134" t="s">
        <v>120</v>
      </c>
      <c r="B4134" t="s">
        <v>121</v>
      </c>
      <c r="C4134" t="s">
        <v>1943</v>
      </c>
      <c r="D4134" t="s">
        <v>1232</v>
      </c>
      <c r="E4134">
        <v>1</v>
      </c>
      <c r="G4134" t="s">
        <v>124</v>
      </c>
      <c r="I4134" t="s">
        <v>125</v>
      </c>
      <c r="Z4134" t="str">
        <f>IFERROR(MID(AA4134,FIND("-",H4134,1)+1,20),_xlfn.IFNA(VLOOKUP(F4134&amp;"-"&amp;AA4134,Ref_Kontak!$A:$E,4,FALSE),Ref_Kontak!$H$2))</f>
        <v>628999007703</v>
      </c>
      <c r="AA4134" t="str">
        <f t="shared" si="640"/>
        <v/>
      </c>
      <c r="AB4134" t="str">
        <f t="shared" si="641"/>
        <v/>
      </c>
      <c r="AC4134" t="str">
        <f t="shared" si="642"/>
        <v>628999007703</v>
      </c>
      <c r="AD4134" t="str">
        <f t="shared" si="643"/>
        <v>Halo+,+Visual+AI+5S+mendeteksi+Violation%3A+GUDANGEXP1-LINE+9</v>
      </c>
      <c r="AE4134" t="str">
        <f t="shared" si="644"/>
        <v>https://web.whatsapp.com/send/?phone=628999007703&amp;text=Halo+,+Visual+AI+5S+mendeteksi+Violation%3A+GUDANGEXP1-LINE+9&amp;type=phone_number&amp;app_absent=0</v>
      </c>
      <c r="AF4134" t="b">
        <f>IF(ISNA(VLOOKUP(D4134&amp;"-"&amp;AB4134, Ref_Kontak!$A:$E, 4, FALSE)), FALSE, TRUE)</f>
        <v>0</v>
      </c>
      <c r="AG4134" t="str">
        <f>_xlfn.IFNA(VLOOKUP(Z4134,Ref_Kontak!H:H,1,FALSE),"FALSE")</f>
        <v>628999007703</v>
      </c>
      <c r="AH4134" t="str">
        <f t="shared" si="645"/>
        <v>GUDANGEXP1-LINE 9</v>
      </c>
      <c r="AI4134">
        <f>IF(I4134="violation",COUNTIF($AH$1:AH4134,AH4134),0)</f>
        <v>211</v>
      </c>
      <c r="AJ4134" t="str">
        <f t="shared" si="646"/>
        <v>violation-GUDANGEXP1</v>
      </c>
      <c r="AK4134">
        <f>IF(I4134="violation",COUNTIF($AJ$1:AJ4134,AJ4134),FALSE)</f>
        <v>705</v>
      </c>
      <c r="AL4134">
        <f t="shared" si="647"/>
        <v>0</v>
      </c>
      <c r="AM4134">
        <f t="shared" si="648"/>
        <v>8</v>
      </c>
      <c r="AN4134" t="str">
        <f t="shared" si="649"/>
        <v>ALERT! 8 Violation founded @GUDANGEXP1</v>
      </c>
    </row>
    <row r="4135" spans="1:40">
      <c r="A4135" t="s">
        <v>120</v>
      </c>
      <c r="B4135" t="s">
        <v>121</v>
      </c>
      <c r="C4135" t="s">
        <v>1943</v>
      </c>
      <c r="D4135" t="s">
        <v>129</v>
      </c>
      <c r="E4135">
        <v>1</v>
      </c>
      <c r="G4135" t="s">
        <v>124</v>
      </c>
      <c r="I4135" t="s">
        <v>125</v>
      </c>
      <c r="Z4135" t="str">
        <f>IFERROR(MID(AA4135,FIND("-",H4135,1)+1,20),_xlfn.IFNA(VLOOKUP(F4135&amp;"-"&amp;AA4135,Ref_Kontak!$A:$E,4,FALSE),Ref_Kontak!$H$2))</f>
        <v>628999007703</v>
      </c>
      <c r="AA4135" t="str">
        <f t="shared" si="640"/>
        <v/>
      </c>
      <c r="AB4135" t="str">
        <f t="shared" si="641"/>
        <v/>
      </c>
      <c r="AC4135" t="str">
        <f t="shared" si="642"/>
        <v>628999007703</v>
      </c>
      <c r="AD4135" t="str">
        <f t="shared" si="643"/>
        <v>Halo+,+Visual+AI+5S+mendeteksi+Violation%3A+GUDANGEXP1-LINE+8</v>
      </c>
      <c r="AE4135" t="str">
        <f t="shared" si="644"/>
        <v>https://web.whatsapp.com/send/?phone=628999007703&amp;text=Halo+,+Visual+AI+5S+mendeteksi+Violation%3A+GUDANGEXP1-LINE+8&amp;type=phone_number&amp;app_absent=0</v>
      </c>
      <c r="AF4135" t="b">
        <f>IF(ISNA(VLOOKUP(D4135&amp;"-"&amp;AB4135, Ref_Kontak!$A:$E, 4, FALSE)), FALSE, TRUE)</f>
        <v>0</v>
      </c>
      <c r="AG4135" t="str">
        <f>_xlfn.IFNA(VLOOKUP(Z4135,Ref_Kontak!H:H,1,FALSE),"FALSE")</f>
        <v>628999007703</v>
      </c>
      <c r="AH4135" t="str">
        <f t="shared" si="645"/>
        <v>GUDANGEXP1-LINE 8</v>
      </c>
      <c r="AI4135">
        <f>IF(I4135="violation",COUNTIF($AH$1:AH4135,AH4135),0)</f>
        <v>119</v>
      </c>
      <c r="AJ4135" t="str">
        <f t="shared" si="646"/>
        <v>violation-GUDANGEXP1</v>
      </c>
      <c r="AK4135">
        <f>IF(I4135="violation",COUNTIF($AJ$1:AJ4135,AJ4135),FALSE)</f>
        <v>706</v>
      </c>
      <c r="AL4135">
        <f t="shared" si="647"/>
        <v>0</v>
      </c>
      <c r="AM4135">
        <f t="shared" si="648"/>
        <v>8</v>
      </c>
      <c r="AN4135" t="str">
        <f t="shared" si="649"/>
        <v>ALERT! 8 Violation founded @GUDANGEXP1</v>
      </c>
    </row>
    <row r="4136" spans="1:40">
      <c r="A4136" t="s">
        <v>120</v>
      </c>
      <c r="B4136" t="s">
        <v>121</v>
      </c>
      <c r="C4136" t="s">
        <v>1944</v>
      </c>
      <c r="D4136" t="s">
        <v>589</v>
      </c>
      <c r="E4136">
        <v>1</v>
      </c>
      <c r="G4136" t="s">
        <v>130</v>
      </c>
      <c r="I4136" t="s">
        <v>125</v>
      </c>
      <c r="Z4136" t="str">
        <f>IFERROR(MID(AA4136,FIND("-",H4136,1)+1,20),_xlfn.IFNA(VLOOKUP(F4136&amp;"-"&amp;AA4136,Ref_Kontak!$A:$E,4,FALSE),Ref_Kontak!$H$2))</f>
        <v>628999007703</v>
      </c>
      <c r="AA4136" t="str">
        <f t="shared" si="640"/>
        <v/>
      </c>
      <c r="AB4136" t="str">
        <f t="shared" si="641"/>
        <v/>
      </c>
      <c r="AC4136" t="str">
        <f t="shared" si="642"/>
        <v>628999007703</v>
      </c>
      <c r="AD4136" t="str">
        <f t="shared" si="643"/>
        <v>Halo+,+Visual+AI+5S+mendeteksi+Violation%3A+METALDET1-LINE+13</v>
      </c>
      <c r="AE4136" t="str">
        <f t="shared" si="644"/>
        <v>https://web.whatsapp.com/send/?phone=628999007703&amp;text=Halo+,+Visual+AI+5S+mendeteksi+Violation%3A+METALDET1-LINE+13&amp;type=phone_number&amp;app_absent=0</v>
      </c>
      <c r="AF4136" t="b">
        <f>IF(ISNA(VLOOKUP(D4136&amp;"-"&amp;AB4136, Ref_Kontak!$A:$E, 4, FALSE)), FALSE, TRUE)</f>
        <v>0</v>
      </c>
      <c r="AG4136" t="str">
        <f>_xlfn.IFNA(VLOOKUP(Z4136,Ref_Kontak!H:H,1,FALSE),"FALSE")</f>
        <v>628999007703</v>
      </c>
      <c r="AH4136" t="str">
        <f t="shared" si="645"/>
        <v>METALDET1-LINE 13</v>
      </c>
      <c r="AI4136">
        <f>IF(I4136="violation",COUNTIF($AH$1:AH4136,AH4136),0)</f>
        <v>1423</v>
      </c>
      <c r="AJ4136" t="str">
        <f t="shared" si="646"/>
        <v>violation-METALDET1</v>
      </c>
      <c r="AK4136">
        <f>IF(I4136="violation",COUNTIF($AJ$1:AJ4136,AJ4136),FALSE)</f>
        <v>3428</v>
      </c>
      <c r="AL4136">
        <f t="shared" si="647"/>
        <v>0</v>
      </c>
      <c r="AM4136">
        <f t="shared" si="648"/>
        <v>3</v>
      </c>
      <c r="AN4136" t="str">
        <f t="shared" si="649"/>
        <v>ALERT! 3 Violation founded @METALDET1</v>
      </c>
    </row>
    <row r="4137" spans="1:40">
      <c r="A4137" t="s">
        <v>120</v>
      </c>
      <c r="B4137" t="s">
        <v>121</v>
      </c>
      <c r="C4137" t="s">
        <v>1944</v>
      </c>
      <c r="D4137" t="s">
        <v>129</v>
      </c>
      <c r="E4137">
        <v>1</v>
      </c>
      <c r="G4137" t="s">
        <v>130</v>
      </c>
      <c r="I4137" t="s">
        <v>125</v>
      </c>
      <c r="Z4137" t="str">
        <f>IFERROR(MID(AA4137,FIND("-",H4137,1)+1,20),_xlfn.IFNA(VLOOKUP(F4137&amp;"-"&amp;AA4137,Ref_Kontak!$A:$E,4,FALSE),Ref_Kontak!$H$2))</f>
        <v>628999007703</v>
      </c>
      <c r="AA4137" t="str">
        <f t="shared" si="640"/>
        <v/>
      </c>
      <c r="AB4137" t="str">
        <f t="shared" si="641"/>
        <v/>
      </c>
      <c r="AC4137" t="str">
        <f t="shared" si="642"/>
        <v>628999007703</v>
      </c>
      <c r="AD4137" t="str">
        <f t="shared" si="643"/>
        <v>Halo+,+Visual+AI+5S+mendeteksi+Violation%3A+METALDET1-LINE+8</v>
      </c>
      <c r="AE4137" t="str">
        <f t="shared" si="644"/>
        <v>https://web.whatsapp.com/send/?phone=628999007703&amp;text=Halo+,+Visual+AI+5S+mendeteksi+Violation%3A+METALDET1-LINE+8&amp;type=phone_number&amp;app_absent=0</v>
      </c>
      <c r="AF4137" t="b">
        <f>IF(ISNA(VLOOKUP(D4137&amp;"-"&amp;AB4137, Ref_Kontak!$A:$E, 4, FALSE)), FALSE, TRUE)</f>
        <v>0</v>
      </c>
      <c r="AG4137" t="str">
        <f>_xlfn.IFNA(VLOOKUP(Z4137,Ref_Kontak!H:H,1,FALSE),"FALSE")</f>
        <v>628999007703</v>
      </c>
      <c r="AH4137" t="str">
        <f t="shared" si="645"/>
        <v>METALDET1-LINE 8</v>
      </c>
      <c r="AI4137">
        <f>IF(I4137="violation",COUNTIF($AH$1:AH4137,AH4137),0)</f>
        <v>1583</v>
      </c>
      <c r="AJ4137" t="str">
        <f t="shared" si="646"/>
        <v>violation-METALDET1</v>
      </c>
      <c r="AK4137">
        <f>IF(I4137="violation",COUNTIF($AJ$1:AJ4137,AJ4137),FALSE)</f>
        <v>3429</v>
      </c>
      <c r="AL4137">
        <f t="shared" si="647"/>
        <v>0</v>
      </c>
      <c r="AM4137">
        <f t="shared" si="648"/>
        <v>3</v>
      </c>
      <c r="AN4137" t="str">
        <f t="shared" si="649"/>
        <v>ALERT! 3 Violation founded @METALDET1</v>
      </c>
    </row>
    <row r="4138" spans="1:40">
      <c r="A4138" t="s">
        <v>120</v>
      </c>
      <c r="B4138" t="s">
        <v>121</v>
      </c>
      <c r="C4138" t="s">
        <v>1944</v>
      </c>
      <c r="D4138" t="s">
        <v>52</v>
      </c>
      <c r="E4138">
        <v>1</v>
      </c>
      <c r="G4138" t="s">
        <v>130</v>
      </c>
      <c r="I4138" t="s">
        <v>125</v>
      </c>
      <c r="Z4138" t="str">
        <f>IFERROR(MID(AA4138,FIND("-",H4138,1)+1,20),_xlfn.IFNA(VLOOKUP(F4138&amp;"-"&amp;AA4138,Ref_Kontak!$A:$E,4,FALSE),Ref_Kontak!$H$2))</f>
        <v>628999007703</v>
      </c>
      <c r="AA4138" t="str">
        <f t="shared" si="640"/>
        <v/>
      </c>
      <c r="AB4138" t="str">
        <f t="shared" si="641"/>
        <v/>
      </c>
      <c r="AC4138" t="str">
        <f t="shared" si="642"/>
        <v>628999007703</v>
      </c>
      <c r="AD4138" t="str">
        <f t="shared" si="643"/>
        <v>Halo+,+Visual+AI+5S+mendeteksi+Violation%3A+METALDET1-LINE+14</v>
      </c>
      <c r="AE4138" t="str">
        <f t="shared" si="644"/>
        <v>https://web.whatsapp.com/send/?phone=628999007703&amp;text=Halo+,+Visual+AI+5S+mendeteksi+Violation%3A+METALDET1-LINE+14&amp;type=phone_number&amp;app_absent=0</v>
      </c>
      <c r="AF4138" t="b">
        <f>IF(ISNA(VLOOKUP(D4138&amp;"-"&amp;AB4138, Ref_Kontak!$A:$E, 4, FALSE)), FALSE, TRUE)</f>
        <v>0</v>
      </c>
      <c r="AG4138" t="str">
        <f>_xlfn.IFNA(VLOOKUP(Z4138,Ref_Kontak!H:H,1,FALSE),"FALSE")</f>
        <v>628999007703</v>
      </c>
      <c r="AH4138" t="str">
        <f t="shared" si="645"/>
        <v>METALDET1-LINE 14</v>
      </c>
      <c r="AI4138">
        <f>IF(I4138="violation",COUNTIF($AH$1:AH4138,AH4138),0)</f>
        <v>425</v>
      </c>
      <c r="AJ4138" t="str">
        <f t="shared" si="646"/>
        <v>violation-METALDET1</v>
      </c>
      <c r="AK4138">
        <f>IF(I4138="violation",COUNTIF($AJ$1:AJ4138,AJ4138),FALSE)</f>
        <v>3430</v>
      </c>
      <c r="AL4138">
        <f t="shared" si="647"/>
        <v>0</v>
      </c>
      <c r="AM4138">
        <f t="shared" si="648"/>
        <v>3</v>
      </c>
      <c r="AN4138" t="str">
        <f t="shared" si="649"/>
        <v>ALERT! 3 Violation founded @METALDET1</v>
      </c>
    </row>
    <row r="4139" spans="1:40">
      <c r="A4139" t="s">
        <v>120</v>
      </c>
      <c r="B4139" t="s">
        <v>121</v>
      </c>
      <c r="C4139" t="s">
        <v>1944</v>
      </c>
      <c r="D4139" t="s">
        <v>41</v>
      </c>
      <c r="E4139">
        <v>1</v>
      </c>
      <c r="F4139" t="s">
        <v>1859</v>
      </c>
      <c r="G4139" t="s">
        <v>124</v>
      </c>
      <c r="H4139" t="s">
        <v>1860</v>
      </c>
      <c r="I4139" t="s">
        <v>125</v>
      </c>
      <c r="J4139" t="s">
        <v>1861</v>
      </c>
      <c r="Z4139" t="str">
        <f>IFERROR(MID(AA4139,FIND("-",H4139,1)+1,20),_xlfn.IFNA(VLOOKUP(F4139&amp;"-"&amp;AA4139,Ref_Kontak!$A:$E,4,FALSE),Ref_Kontak!$H$2))</f>
        <v>6285157766849</v>
      </c>
      <c r="AA4139" t="str">
        <f t="shared" si="640"/>
        <v>Rexy-6285157766849</v>
      </c>
      <c r="AB4139" t="str">
        <f t="shared" si="641"/>
        <v>Rexy</v>
      </c>
      <c r="AC4139" t="str">
        <f t="shared" si="642"/>
        <v>6285157766849</v>
      </c>
      <c r="AD4139" t="str">
        <f t="shared" si="643"/>
        <v>Halo+Rexy,+Visual+AI+5S+mendeteksi+Violation%3A+GUDANGEXP1-LINE+2</v>
      </c>
      <c r="AE4139" t="str">
        <f t="shared" si="644"/>
        <v>https://web.whatsapp.com/send/?phone=6285157766849&amp;text=Halo+Rexy,+Visual+AI+5S+mendeteksi+Violation%3A+GUDANGEXP1-LINE+2&amp;type=phone_number&amp;app_absent=0</v>
      </c>
      <c r="AF4139" t="b">
        <f>IF(ISNA(VLOOKUP(D4139&amp;"-"&amp;AB4139, Ref_Kontak!$A:$E, 4, FALSE)), FALSE, TRUE)</f>
        <v>1</v>
      </c>
      <c r="AG4139" t="str">
        <f>_xlfn.IFNA(VLOOKUP(Z4139,Ref_Kontak!H:H,1,FALSE),"FALSE")</f>
        <v>FALSE</v>
      </c>
      <c r="AH4139" t="str">
        <f t="shared" si="645"/>
        <v>GUDANGEXP1-LINE 2</v>
      </c>
      <c r="AI4139">
        <f>IF(I4139="violation",COUNTIF($AH$1:AH4139,AH4139),0)</f>
        <v>79</v>
      </c>
      <c r="AJ4139" t="str">
        <f t="shared" si="646"/>
        <v>violation-GUDANGEXP1</v>
      </c>
      <c r="AK4139">
        <f>IF(I4139="violation",COUNTIF($AJ$1:AJ4139,AJ4139),FALSE)</f>
        <v>707</v>
      </c>
      <c r="AL4139">
        <f t="shared" si="647"/>
        <v>0</v>
      </c>
      <c r="AM4139">
        <f t="shared" si="648"/>
        <v>8</v>
      </c>
      <c r="AN4139" t="str">
        <f t="shared" si="649"/>
        <v>ALERT! 8 Violation founded @GUDANGEXP1</v>
      </c>
    </row>
    <row r="4140" spans="1:40">
      <c r="A4140" t="s">
        <v>120</v>
      </c>
      <c r="B4140" t="s">
        <v>121</v>
      </c>
      <c r="C4140" t="s">
        <v>1944</v>
      </c>
      <c r="D4140" t="s">
        <v>1232</v>
      </c>
      <c r="E4140">
        <v>1</v>
      </c>
      <c r="G4140" t="s">
        <v>124</v>
      </c>
      <c r="I4140" t="s">
        <v>125</v>
      </c>
      <c r="Z4140" t="str">
        <f>IFERROR(MID(AA4140,FIND("-",H4140,1)+1,20),_xlfn.IFNA(VLOOKUP(F4140&amp;"-"&amp;AA4140,Ref_Kontak!$A:$E,4,FALSE),Ref_Kontak!$H$2))</f>
        <v>628999007703</v>
      </c>
      <c r="AA4140" t="str">
        <f t="shared" si="640"/>
        <v/>
      </c>
      <c r="AB4140" t="str">
        <f t="shared" si="641"/>
        <v/>
      </c>
      <c r="AC4140" t="str">
        <f t="shared" si="642"/>
        <v>628999007703</v>
      </c>
      <c r="AD4140" t="str">
        <f t="shared" si="643"/>
        <v>Halo+,+Visual+AI+5S+mendeteksi+Violation%3A+GUDANGEXP1-LINE+9</v>
      </c>
      <c r="AE4140" t="str">
        <f t="shared" si="644"/>
        <v>https://web.whatsapp.com/send/?phone=628999007703&amp;text=Halo+,+Visual+AI+5S+mendeteksi+Violation%3A+GUDANGEXP1-LINE+9&amp;type=phone_number&amp;app_absent=0</v>
      </c>
      <c r="AF4140" t="b">
        <f>IF(ISNA(VLOOKUP(D4140&amp;"-"&amp;AB4140, Ref_Kontak!$A:$E, 4, FALSE)), FALSE, TRUE)</f>
        <v>0</v>
      </c>
      <c r="AG4140" t="str">
        <f>_xlfn.IFNA(VLOOKUP(Z4140,Ref_Kontak!H:H,1,FALSE),"FALSE")</f>
        <v>628999007703</v>
      </c>
      <c r="AH4140" t="str">
        <f t="shared" si="645"/>
        <v>GUDANGEXP1-LINE 9</v>
      </c>
      <c r="AI4140">
        <f>IF(I4140="violation",COUNTIF($AH$1:AH4140,AH4140),0)</f>
        <v>212</v>
      </c>
      <c r="AJ4140" t="str">
        <f t="shared" si="646"/>
        <v>violation-GUDANGEXP1</v>
      </c>
      <c r="AK4140">
        <f>IF(I4140="violation",COUNTIF($AJ$1:AJ4140,AJ4140),FALSE)</f>
        <v>708</v>
      </c>
      <c r="AL4140">
        <f t="shared" si="647"/>
        <v>0</v>
      </c>
      <c r="AM4140">
        <f t="shared" si="648"/>
        <v>8</v>
      </c>
      <c r="AN4140" t="str">
        <f t="shared" si="649"/>
        <v>ALERT! 8 Violation founded @GUDANGEXP1</v>
      </c>
    </row>
    <row r="4141" spans="1:40">
      <c r="A4141" t="s">
        <v>120</v>
      </c>
      <c r="B4141" t="s">
        <v>121</v>
      </c>
      <c r="C4141" t="s">
        <v>1944</v>
      </c>
      <c r="D4141" t="s">
        <v>48</v>
      </c>
      <c r="E4141">
        <v>1</v>
      </c>
      <c r="F4141" t="s">
        <v>1859</v>
      </c>
      <c r="G4141" t="s">
        <v>124</v>
      </c>
      <c r="H4141" t="s">
        <v>1860</v>
      </c>
      <c r="I4141" t="s">
        <v>125</v>
      </c>
      <c r="J4141" t="s">
        <v>1861</v>
      </c>
      <c r="Z4141" t="str">
        <f>IFERROR(MID(AA4141,FIND("-",H4141,1)+1,20),_xlfn.IFNA(VLOOKUP(F4141&amp;"-"&amp;AA4141,Ref_Kontak!$A:$E,4,FALSE),Ref_Kontak!$H$2))</f>
        <v>6285157766849</v>
      </c>
      <c r="AA4141" t="str">
        <f t="shared" si="640"/>
        <v>Rexy-6285157766849</v>
      </c>
      <c r="AB4141" t="str">
        <f t="shared" si="641"/>
        <v>Rexy</v>
      </c>
      <c r="AC4141" t="str">
        <f t="shared" si="642"/>
        <v>6285157766849</v>
      </c>
      <c r="AD4141" t="str">
        <f t="shared" si="643"/>
        <v>Halo+Rexy,+Visual+AI+5S+mendeteksi+Violation%3A+GUDANGEXP1-LINE+1</v>
      </c>
      <c r="AE4141" t="str">
        <f t="shared" si="644"/>
        <v>https://web.whatsapp.com/send/?phone=6285157766849&amp;text=Halo+Rexy,+Visual+AI+5S+mendeteksi+Violation%3A+GUDANGEXP1-LINE+1&amp;type=phone_number&amp;app_absent=0</v>
      </c>
      <c r="AF4141" t="b">
        <f>IF(ISNA(VLOOKUP(D4141&amp;"-"&amp;AB4141, Ref_Kontak!$A:$E, 4, FALSE)), FALSE, TRUE)</f>
        <v>1</v>
      </c>
      <c r="AG4141" t="str">
        <f>_xlfn.IFNA(VLOOKUP(Z4141,Ref_Kontak!H:H,1,FALSE),"FALSE")</f>
        <v>FALSE</v>
      </c>
      <c r="AH4141" t="str">
        <f t="shared" si="645"/>
        <v>GUDANGEXP1-LINE 1</v>
      </c>
      <c r="AI4141">
        <f>IF(I4141="violation",COUNTIF($AH$1:AH4141,AH4141),0)</f>
        <v>66</v>
      </c>
      <c r="AJ4141" t="str">
        <f t="shared" si="646"/>
        <v>violation-GUDANGEXP1</v>
      </c>
      <c r="AK4141">
        <f>IF(I4141="violation",COUNTIF($AJ$1:AJ4141,AJ4141),FALSE)</f>
        <v>709</v>
      </c>
      <c r="AL4141">
        <f t="shared" si="647"/>
        <v>0</v>
      </c>
      <c r="AM4141">
        <f t="shared" si="648"/>
        <v>8</v>
      </c>
      <c r="AN4141" t="str">
        <f t="shared" si="649"/>
        <v>ALERT! 8 Violation founded @GUDANGEXP1</v>
      </c>
    </row>
    <row r="4142" spans="1:40">
      <c r="A4142" t="s">
        <v>120</v>
      </c>
      <c r="B4142" t="s">
        <v>121</v>
      </c>
      <c r="C4142" t="s">
        <v>1944</v>
      </c>
      <c r="D4142" t="s">
        <v>52</v>
      </c>
      <c r="E4142">
        <v>1</v>
      </c>
      <c r="G4142" t="s">
        <v>130</v>
      </c>
      <c r="I4142" t="s">
        <v>125</v>
      </c>
      <c r="Z4142" t="str">
        <f>IFERROR(MID(AA4142,FIND("-",H4142,1)+1,20),_xlfn.IFNA(VLOOKUP(F4142&amp;"-"&amp;AA4142,Ref_Kontak!$A:$E,4,FALSE),Ref_Kontak!$H$2))</f>
        <v>628999007703</v>
      </c>
      <c r="AA4142" t="str">
        <f t="shared" si="640"/>
        <v/>
      </c>
      <c r="AB4142" t="str">
        <f t="shared" si="641"/>
        <v/>
      </c>
      <c r="AC4142" t="str">
        <f t="shared" si="642"/>
        <v>628999007703</v>
      </c>
      <c r="AD4142" t="str">
        <f t="shared" si="643"/>
        <v>Halo+,+Visual+AI+5S+mendeteksi+Violation%3A+METALDET1-LINE+14</v>
      </c>
      <c r="AE4142" t="str">
        <f t="shared" si="644"/>
        <v>https://web.whatsapp.com/send/?phone=628999007703&amp;text=Halo+,+Visual+AI+5S+mendeteksi+Violation%3A+METALDET1-LINE+14&amp;type=phone_number&amp;app_absent=0</v>
      </c>
      <c r="AF4142" t="b">
        <f>IF(ISNA(VLOOKUP(D4142&amp;"-"&amp;AB4142, Ref_Kontak!$A:$E, 4, FALSE)), FALSE, TRUE)</f>
        <v>0</v>
      </c>
      <c r="AG4142" t="str">
        <f>_xlfn.IFNA(VLOOKUP(Z4142,Ref_Kontak!H:H,1,FALSE),"FALSE")</f>
        <v>628999007703</v>
      </c>
      <c r="AH4142" t="str">
        <f t="shared" si="645"/>
        <v>METALDET1-LINE 14</v>
      </c>
      <c r="AI4142">
        <f>IF(I4142="violation",COUNTIF($AH$1:AH4142,AH4142),0)</f>
        <v>426</v>
      </c>
      <c r="AJ4142" t="str">
        <f t="shared" si="646"/>
        <v>violation-METALDET1</v>
      </c>
      <c r="AK4142">
        <f>IF(I4142="violation",COUNTIF($AJ$1:AJ4142,AJ4142),FALSE)</f>
        <v>3431</v>
      </c>
      <c r="AL4142">
        <f t="shared" si="647"/>
        <v>0</v>
      </c>
      <c r="AM4142">
        <f t="shared" si="648"/>
        <v>3</v>
      </c>
      <c r="AN4142" t="str">
        <f t="shared" si="649"/>
        <v>ALERT! 3 Violation founded @METALDET1</v>
      </c>
    </row>
    <row r="4143" spans="1:40">
      <c r="A4143" t="s">
        <v>120</v>
      </c>
      <c r="B4143" t="s">
        <v>121</v>
      </c>
      <c r="C4143" t="s">
        <v>1944</v>
      </c>
      <c r="D4143" t="s">
        <v>589</v>
      </c>
      <c r="E4143">
        <v>1</v>
      </c>
      <c r="G4143" t="s">
        <v>130</v>
      </c>
      <c r="I4143" t="s">
        <v>125</v>
      </c>
      <c r="Z4143" t="str">
        <f>IFERROR(MID(AA4143,FIND("-",H4143,1)+1,20),_xlfn.IFNA(VLOOKUP(F4143&amp;"-"&amp;AA4143,Ref_Kontak!$A:$E,4,FALSE),Ref_Kontak!$H$2))</f>
        <v>628999007703</v>
      </c>
      <c r="AA4143" t="str">
        <f t="shared" si="640"/>
        <v/>
      </c>
      <c r="AB4143" t="str">
        <f t="shared" si="641"/>
        <v/>
      </c>
      <c r="AC4143" t="str">
        <f t="shared" si="642"/>
        <v>628999007703</v>
      </c>
      <c r="AD4143" t="str">
        <f t="shared" si="643"/>
        <v>Halo+,+Visual+AI+5S+mendeteksi+Violation%3A+METALDET1-LINE+13</v>
      </c>
      <c r="AE4143" t="str">
        <f t="shared" si="644"/>
        <v>https://web.whatsapp.com/send/?phone=628999007703&amp;text=Halo+,+Visual+AI+5S+mendeteksi+Violation%3A+METALDET1-LINE+13&amp;type=phone_number&amp;app_absent=0</v>
      </c>
      <c r="AF4143" t="b">
        <f>IF(ISNA(VLOOKUP(D4143&amp;"-"&amp;AB4143, Ref_Kontak!$A:$E, 4, FALSE)), FALSE, TRUE)</f>
        <v>0</v>
      </c>
      <c r="AG4143" t="str">
        <f>_xlfn.IFNA(VLOOKUP(Z4143,Ref_Kontak!H:H,1,FALSE),"FALSE")</f>
        <v>628999007703</v>
      </c>
      <c r="AH4143" t="str">
        <f t="shared" si="645"/>
        <v>METALDET1-LINE 13</v>
      </c>
      <c r="AI4143">
        <f>IF(I4143="violation",COUNTIF($AH$1:AH4143,AH4143),0)</f>
        <v>1424</v>
      </c>
      <c r="AJ4143" t="str">
        <f t="shared" si="646"/>
        <v>violation-METALDET1</v>
      </c>
      <c r="AK4143">
        <f>IF(I4143="violation",COUNTIF($AJ$1:AJ4143,AJ4143),FALSE)</f>
        <v>3432</v>
      </c>
      <c r="AL4143">
        <f t="shared" si="647"/>
        <v>0</v>
      </c>
      <c r="AM4143">
        <f t="shared" si="648"/>
        <v>3</v>
      </c>
      <c r="AN4143" t="str">
        <f t="shared" si="649"/>
        <v>ALERT! 3 Violation founded @METALDET1</v>
      </c>
    </row>
    <row r="4144" spans="1:40">
      <c r="A4144" t="s">
        <v>120</v>
      </c>
      <c r="B4144" t="s">
        <v>121</v>
      </c>
      <c r="C4144" t="s">
        <v>1944</v>
      </c>
      <c r="D4144" t="s">
        <v>129</v>
      </c>
      <c r="E4144">
        <v>1</v>
      </c>
      <c r="G4144" t="s">
        <v>124</v>
      </c>
      <c r="I4144" t="s">
        <v>125</v>
      </c>
      <c r="Z4144" t="str">
        <f>IFERROR(MID(AA4144,FIND("-",H4144,1)+1,20),_xlfn.IFNA(VLOOKUP(F4144&amp;"-"&amp;AA4144,Ref_Kontak!$A:$E,4,FALSE),Ref_Kontak!$H$2))</f>
        <v>628999007703</v>
      </c>
      <c r="AA4144" t="str">
        <f t="shared" si="640"/>
        <v/>
      </c>
      <c r="AB4144" t="str">
        <f t="shared" si="641"/>
        <v/>
      </c>
      <c r="AC4144" t="str">
        <f t="shared" si="642"/>
        <v>628999007703</v>
      </c>
      <c r="AD4144" t="str">
        <f t="shared" si="643"/>
        <v>Halo+,+Visual+AI+5S+mendeteksi+Violation%3A+GUDANGEXP1-LINE+8</v>
      </c>
      <c r="AE4144" t="str">
        <f t="shared" si="644"/>
        <v>https://web.whatsapp.com/send/?phone=628999007703&amp;text=Halo+,+Visual+AI+5S+mendeteksi+Violation%3A+GUDANGEXP1-LINE+8&amp;type=phone_number&amp;app_absent=0</v>
      </c>
      <c r="AF4144" t="b">
        <f>IF(ISNA(VLOOKUP(D4144&amp;"-"&amp;AB4144, Ref_Kontak!$A:$E, 4, FALSE)), FALSE, TRUE)</f>
        <v>0</v>
      </c>
      <c r="AG4144" t="str">
        <f>_xlfn.IFNA(VLOOKUP(Z4144,Ref_Kontak!H:H,1,FALSE),"FALSE")</f>
        <v>628999007703</v>
      </c>
      <c r="AH4144" t="str">
        <f t="shared" si="645"/>
        <v>GUDANGEXP1-LINE 8</v>
      </c>
      <c r="AI4144">
        <f>IF(I4144="violation",COUNTIF($AH$1:AH4144,AH4144),0)</f>
        <v>120</v>
      </c>
      <c r="AJ4144" t="str">
        <f t="shared" si="646"/>
        <v>violation-GUDANGEXP1</v>
      </c>
      <c r="AK4144">
        <f>IF(I4144="violation",COUNTIF($AJ$1:AJ4144,AJ4144),FALSE)</f>
        <v>710</v>
      </c>
      <c r="AL4144">
        <f t="shared" si="647"/>
        <v>0</v>
      </c>
      <c r="AM4144">
        <f t="shared" si="648"/>
        <v>8</v>
      </c>
      <c r="AN4144" t="str">
        <f t="shared" si="649"/>
        <v>ALERT! 8 Violation founded @GUDANGEXP1</v>
      </c>
    </row>
    <row r="4145" spans="1:40">
      <c r="A4145" t="s">
        <v>120</v>
      </c>
      <c r="B4145" t="s">
        <v>121</v>
      </c>
      <c r="C4145" t="s">
        <v>1945</v>
      </c>
      <c r="D4145" t="s">
        <v>129</v>
      </c>
      <c r="E4145">
        <v>1</v>
      </c>
      <c r="G4145" t="s">
        <v>130</v>
      </c>
      <c r="I4145" t="s">
        <v>125</v>
      </c>
      <c r="Z4145" t="str">
        <f>IFERROR(MID(AA4145,FIND("-",H4145,1)+1,20),_xlfn.IFNA(VLOOKUP(F4145&amp;"-"&amp;AA4145,Ref_Kontak!$A:$E,4,FALSE),Ref_Kontak!$H$2))</f>
        <v>628999007703</v>
      </c>
      <c r="AA4145" t="str">
        <f t="shared" si="640"/>
        <v/>
      </c>
      <c r="AB4145" t="str">
        <f t="shared" si="641"/>
        <v/>
      </c>
      <c r="AC4145" t="str">
        <f t="shared" si="642"/>
        <v>628999007703</v>
      </c>
      <c r="AD4145" t="str">
        <f t="shared" si="643"/>
        <v>Halo+,+Visual+AI+5S+mendeteksi+Violation%3A+METALDET1-LINE+8</v>
      </c>
      <c r="AE4145" t="str">
        <f t="shared" si="644"/>
        <v>https://web.whatsapp.com/send/?phone=628999007703&amp;text=Halo+,+Visual+AI+5S+mendeteksi+Violation%3A+METALDET1-LINE+8&amp;type=phone_number&amp;app_absent=0</v>
      </c>
      <c r="AF4145" t="b">
        <f>IF(ISNA(VLOOKUP(D4145&amp;"-"&amp;AB4145, Ref_Kontak!$A:$E, 4, FALSE)), FALSE, TRUE)</f>
        <v>0</v>
      </c>
      <c r="AG4145" t="str">
        <f>_xlfn.IFNA(VLOOKUP(Z4145,Ref_Kontak!H:H,1,FALSE),"FALSE")</f>
        <v>628999007703</v>
      </c>
      <c r="AH4145" t="str">
        <f t="shared" si="645"/>
        <v>METALDET1-LINE 8</v>
      </c>
      <c r="AI4145">
        <f>IF(I4145="violation",COUNTIF($AH$1:AH4145,AH4145),0)</f>
        <v>1584</v>
      </c>
      <c r="AJ4145" t="str">
        <f t="shared" si="646"/>
        <v>violation-METALDET1</v>
      </c>
      <c r="AK4145">
        <f>IF(I4145="violation",COUNTIF($AJ$1:AJ4145,AJ4145),FALSE)</f>
        <v>3433</v>
      </c>
      <c r="AL4145">
        <f t="shared" si="647"/>
        <v>0</v>
      </c>
      <c r="AM4145">
        <f t="shared" si="648"/>
        <v>3</v>
      </c>
      <c r="AN4145" t="str">
        <f t="shared" si="649"/>
        <v>ALERT! 3 Violation founded @METALDET1</v>
      </c>
    </row>
    <row r="4146" spans="1:40">
      <c r="A4146" t="s">
        <v>120</v>
      </c>
      <c r="B4146" t="s">
        <v>121</v>
      </c>
      <c r="C4146" t="s">
        <v>1945</v>
      </c>
      <c r="D4146" t="s">
        <v>41</v>
      </c>
      <c r="E4146">
        <v>1</v>
      </c>
      <c r="F4146" t="s">
        <v>1859</v>
      </c>
      <c r="G4146" t="s">
        <v>124</v>
      </c>
      <c r="H4146" t="s">
        <v>1860</v>
      </c>
      <c r="I4146" t="s">
        <v>125</v>
      </c>
      <c r="J4146" t="s">
        <v>1861</v>
      </c>
      <c r="Z4146" t="str">
        <f>IFERROR(MID(AA4146,FIND("-",H4146,1)+1,20),_xlfn.IFNA(VLOOKUP(F4146&amp;"-"&amp;AA4146,Ref_Kontak!$A:$E,4,FALSE),Ref_Kontak!$H$2))</f>
        <v>6285157766849</v>
      </c>
      <c r="AA4146" t="str">
        <f t="shared" si="640"/>
        <v>Rexy-6285157766849</v>
      </c>
      <c r="AB4146" t="str">
        <f t="shared" si="641"/>
        <v>Rexy</v>
      </c>
      <c r="AC4146" t="str">
        <f t="shared" si="642"/>
        <v>6285157766849</v>
      </c>
      <c r="AD4146" t="str">
        <f t="shared" si="643"/>
        <v>Halo+Rexy,+Visual+AI+5S+mendeteksi+Violation%3A+GUDANGEXP1-LINE+2</v>
      </c>
      <c r="AE4146" t="str">
        <f t="shared" si="644"/>
        <v>https://web.whatsapp.com/send/?phone=6285157766849&amp;text=Halo+Rexy,+Visual+AI+5S+mendeteksi+Violation%3A+GUDANGEXP1-LINE+2&amp;type=phone_number&amp;app_absent=0</v>
      </c>
      <c r="AF4146" t="b">
        <f>IF(ISNA(VLOOKUP(D4146&amp;"-"&amp;AB4146, Ref_Kontak!$A:$E, 4, FALSE)), FALSE, TRUE)</f>
        <v>1</v>
      </c>
      <c r="AG4146" t="str">
        <f>_xlfn.IFNA(VLOOKUP(Z4146,Ref_Kontak!H:H,1,FALSE),"FALSE")</f>
        <v>FALSE</v>
      </c>
      <c r="AH4146" t="str">
        <f t="shared" si="645"/>
        <v>GUDANGEXP1-LINE 2</v>
      </c>
      <c r="AI4146">
        <f>IF(I4146="violation",COUNTIF($AH$1:AH4146,AH4146),0)</f>
        <v>80</v>
      </c>
      <c r="AJ4146" t="str">
        <f t="shared" si="646"/>
        <v>violation-GUDANGEXP1</v>
      </c>
      <c r="AK4146">
        <f>IF(I4146="violation",COUNTIF($AJ$1:AJ4146,AJ4146),FALSE)</f>
        <v>711</v>
      </c>
      <c r="AL4146">
        <f t="shared" si="647"/>
        <v>0</v>
      </c>
      <c r="AM4146">
        <f t="shared" si="648"/>
        <v>8</v>
      </c>
      <c r="AN4146" t="str">
        <f t="shared" si="649"/>
        <v>ALERT! 8 Violation founded @GUDANGEXP1</v>
      </c>
    </row>
    <row r="4147" spans="1:40">
      <c r="A4147" t="s">
        <v>120</v>
      </c>
      <c r="B4147" t="s">
        <v>121</v>
      </c>
      <c r="C4147" t="s">
        <v>1945</v>
      </c>
      <c r="D4147" t="s">
        <v>48</v>
      </c>
      <c r="E4147">
        <v>1</v>
      </c>
      <c r="F4147" t="s">
        <v>1859</v>
      </c>
      <c r="G4147" t="s">
        <v>124</v>
      </c>
      <c r="H4147" t="s">
        <v>1860</v>
      </c>
      <c r="I4147" t="s">
        <v>125</v>
      </c>
      <c r="J4147" t="s">
        <v>1861</v>
      </c>
      <c r="Z4147" t="str">
        <f>IFERROR(MID(AA4147,FIND("-",H4147,1)+1,20),_xlfn.IFNA(VLOOKUP(F4147&amp;"-"&amp;AA4147,Ref_Kontak!$A:$E,4,FALSE),Ref_Kontak!$H$2))</f>
        <v>6285157766849</v>
      </c>
      <c r="AA4147" t="str">
        <f t="shared" si="640"/>
        <v>Rexy-6285157766849</v>
      </c>
      <c r="AB4147" t="str">
        <f t="shared" si="641"/>
        <v>Rexy</v>
      </c>
      <c r="AC4147" t="str">
        <f t="shared" si="642"/>
        <v>6285157766849</v>
      </c>
      <c r="AD4147" t="str">
        <f t="shared" si="643"/>
        <v>Halo+Rexy,+Visual+AI+5S+mendeteksi+Violation%3A+GUDANGEXP1-LINE+1</v>
      </c>
      <c r="AE4147" t="str">
        <f t="shared" si="644"/>
        <v>https://web.whatsapp.com/send/?phone=6285157766849&amp;text=Halo+Rexy,+Visual+AI+5S+mendeteksi+Violation%3A+GUDANGEXP1-LINE+1&amp;type=phone_number&amp;app_absent=0</v>
      </c>
      <c r="AF4147" t="b">
        <f>IF(ISNA(VLOOKUP(D4147&amp;"-"&amp;AB4147, Ref_Kontak!$A:$E, 4, FALSE)), FALSE, TRUE)</f>
        <v>1</v>
      </c>
      <c r="AG4147" t="str">
        <f>_xlfn.IFNA(VLOOKUP(Z4147,Ref_Kontak!H:H,1,FALSE),"FALSE")</f>
        <v>FALSE</v>
      </c>
      <c r="AH4147" t="str">
        <f t="shared" si="645"/>
        <v>GUDANGEXP1-LINE 1</v>
      </c>
      <c r="AI4147">
        <f>IF(I4147="violation",COUNTIF($AH$1:AH4147,AH4147),0)</f>
        <v>67</v>
      </c>
      <c r="AJ4147" t="str">
        <f t="shared" si="646"/>
        <v>violation-GUDANGEXP1</v>
      </c>
      <c r="AK4147">
        <f>IF(I4147="violation",COUNTIF($AJ$1:AJ4147,AJ4147),FALSE)</f>
        <v>712</v>
      </c>
      <c r="AL4147">
        <f t="shared" si="647"/>
        <v>0</v>
      </c>
      <c r="AM4147">
        <f t="shared" si="648"/>
        <v>8</v>
      </c>
      <c r="AN4147" t="str">
        <f t="shared" si="649"/>
        <v>ALERT! 8 Violation founded @GUDANGEXP1</v>
      </c>
    </row>
    <row r="4148" spans="1:40">
      <c r="A4148" t="s">
        <v>120</v>
      </c>
      <c r="B4148" t="s">
        <v>121</v>
      </c>
      <c r="C4148" t="s">
        <v>1945</v>
      </c>
      <c r="D4148" t="s">
        <v>1232</v>
      </c>
      <c r="E4148">
        <v>1</v>
      </c>
      <c r="G4148" t="s">
        <v>124</v>
      </c>
      <c r="I4148" t="s">
        <v>125</v>
      </c>
      <c r="Z4148" t="str">
        <f>IFERROR(MID(AA4148,FIND("-",H4148,1)+1,20),_xlfn.IFNA(VLOOKUP(F4148&amp;"-"&amp;AA4148,Ref_Kontak!$A:$E,4,FALSE),Ref_Kontak!$H$2))</f>
        <v>628999007703</v>
      </c>
      <c r="AA4148" t="str">
        <f t="shared" si="640"/>
        <v/>
      </c>
      <c r="AB4148" t="str">
        <f t="shared" si="641"/>
        <v/>
      </c>
      <c r="AC4148" t="str">
        <f t="shared" si="642"/>
        <v>628999007703</v>
      </c>
      <c r="AD4148" t="str">
        <f t="shared" si="643"/>
        <v>Halo+,+Visual+AI+5S+mendeteksi+Violation%3A+GUDANGEXP1-LINE+9</v>
      </c>
      <c r="AE4148" t="str">
        <f t="shared" si="644"/>
        <v>https://web.whatsapp.com/send/?phone=628999007703&amp;text=Halo+,+Visual+AI+5S+mendeteksi+Violation%3A+GUDANGEXP1-LINE+9&amp;type=phone_number&amp;app_absent=0</v>
      </c>
      <c r="AF4148" t="b">
        <f>IF(ISNA(VLOOKUP(D4148&amp;"-"&amp;AB4148, Ref_Kontak!$A:$E, 4, FALSE)), FALSE, TRUE)</f>
        <v>0</v>
      </c>
      <c r="AG4148" t="str">
        <f>_xlfn.IFNA(VLOOKUP(Z4148,Ref_Kontak!H:H,1,FALSE),"FALSE")</f>
        <v>628999007703</v>
      </c>
      <c r="AH4148" t="str">
        <f t="shared" si="645"/>
        <v>GUDANGEXP1-LINE 9</v>
      </c>
      <c r="AI4148">
        <f>IF(I4148="violation",COUNTIF($AH$1:AH4148,AH4148),0)</f>
        <v>213</v>
      </c>
      <c r="AJ4148" t="str">
        <f t="shared" si="646"/>
        <v>violation-GUDANGEXP1</v>
      </c>
      <c r="AK4148">
        <f>IF(I4148="violation",COUNTIF($AJ$1:AJ4148,AJ4148),FALSE)</f>
        <v>713</v>
      </c>
      <c r="AL4148">
        <f t="shared" si="647"/>
        <v>0</v>
      </c>
      <c r="AM4148">
        <f t="shared" si="648"/>
        <v>8</v>
      </c>
      <c r="AN4148" t="str">
        <f t="shared" si="649"/>
        <v>ALERT! 8 Violation founded @GUDANGEXP1</v>
      </c>
    </row>
    <row r="4149" spans="1:40">
      <c r="A4149" t="s">
        <v>120</v>
      </c>
      <c r="B4149" t="s">
        <v>121</v>
      </c>
      <c r="C4149" t="s">
        <v>1945</v>
      </c>
      <c r="D4149" t="s">
        <v>129</v>
      </c>
      <c r="E4149">
        <v>1</v>
      </c>
      <c r="G4149" t="s">
        <v>124</v>
      </c>
      <c r="I4149" t="s">
        <v>125</v>
      </c>
      <c r="Z4149" t="str">
        <f>IFERROR(MID(AA4149,FIND("-",H4149,1)+1,20),_xlfn.IFNA(VLOOKUP(F4149&amp;"-"&amp;AA4149,Ref_Kontak!$A:$E,4,FALSE),Ref_Kontak!$H$2))</f>
        <v>628999007703</v>
      </c>
      <c r="AA4149" t="str">
        <f t="shared" si="640"/>
        <v/>
      </c>
      <c r="AB4149" t="str">
        <f t="shared" si="641"/>
        <v/>
      </c>
      <c r="AC4149" t="str">
        <f t="shared" si="642"/>
        <v>628999007703</v>
      </c>
      <c r="AD4149" t="str">
        <f t="shared" si="643"/>
        <v>Halo+,+Visual+AI+5S+mendeteksi+Violation%3A+GUDANGEXP1-LINE+8</v>
      </c>
      <c r="AE4149" t="str">
        <f t="shared" si="644"/>
        <v>https://web.whatsapp.com/send/?phone=628999007703&amp;text=Halo+,+Visual+AI+5S+mendeteksi+Violation%3A+GUDANGEXP1-LINE+8&amp;type=phone_number&amp;app_absent=0</v>
      </c>
      <c r="AF4149" t="b">
        <f>IF(ISNA(VLOOKUP(D4149&amp;"-"&amp;AB4149, Ref_Kontak!$A:$E, 4, FALSE)), FALSE, TRUE)</f>
        <v>0</v>
      </c>
      <c r="AG4149" t="str">
        <f>_xlfn.IFNA(VLOOKUP(Z4149,Ref_Kontak!H:H,1,FALSE),"FALSE")</f>
        <v>628999007703</v>
      </c>
      <c r="AH4149" t="str">
        <f t="shared" si="645"/>
        <v>GUDANGEXP1-LINE 8</v>
      </c>
      <c r="AI4149">
        <f>IF(I4149="violation",COUNTIF($AH$1:AH4149,AH4149),0)</f>
        <v>121</v>
      </c>
      <c r="AJ4149" t="str">
        <f t="shared" si="646"/>
        <v>violation-GUDANGEXP1</v>
      </c>
      <c r="AK4149">
        <f>IF(I4149="violation",COUNTIF($AJ$1:AJ4149,AJ4149),FALSE)</f>
        <v>714</v>
      </c>
      <c r="AL4149">
        <f t="shared" si="647"/>
        <v>0</v>
      </c>
      <c r="AM4149">
        <f t="shared" si="648"/>
        <v>8</v>
      </c>
      <c r="AN4149" t="str">
        <f t="shared" si="649"/>
        <v>ALERT! 8 Violation founded @GUDANGEXP1</v>
      </c>
    </row>
    <row r="4150" spans="1:40">
      <c r="A4150" t="s">
        <v>120</v>
      </c>
      <c r="B4150" t="s">
        <v>121</v>
      </c>
      <c r="C4150" t="s">
        <v>1946</v>
      </c>
      <c r="D4150" t="s">
        <v>41</v>
      </c>
      <c r="E4150">
        <v>1</v>
      </c>
      <c r="F4150" t="s">
        <v>1859</v>
      </c>
      <c r="G4150" t="s">
        <v>124</v>
      </c>
      <c r="H4150" t="s">
        <v>1860</v>
      </c>
      <c r="I4150" t="s">
        <v>125</v>
      </c>
      <c r="J4150" t="s">
        <v>1861</v>
      </c>
      <c r="Z4150" t="str">
        <f>IFERROR(MID(AA4150,FIND("-",H4150,1)+1,20),_xlfn.IFNA(VLOOKUP(F4150&amp;"-"&amp;AA4150,Ref_Kontak!$A:$E,4,FALSE),Ref_Kontak!$H$2))</f>
        <v>6285157766849</v>
      </c>
      <c r="AA4150" t="str">
        <f t="shared" si="640"/>
        <v>Rexy-6285157766849</v>
      </c>
      <c r="AB4150" t="str">
        <f t="shared" si="641"/>
        <v>Rexy</v>
      </c>
      <c r="AC4150" t="str">
        <f t="shared" si="642"/>
        <v>6285157766849</v>
      </c>
      <c r="AD4150" t="str">
        <f t="shared" si="643"/>
        <v>Halo+Rexy,+Visual+AI+5S+mendeteksi+Violation%3A+GUDANGEXP1-LINE+2</v>
      </c>
      <c r="AE4150" t="str">
        <f t="shared" si="644"/>
        <v>https://web.whatsapp.com/send/?phone=6285157766849&amp;text=Halo+Rexy,+Visual+AI+5S+mendeteksi+Violation%3A+GUDANGEXP1-LINE+2&amp;type=phone_number&amp;app_absent=0</v>
      </c>
      <c r="AF4150" t="b">
        <f>IF(ISNA(VLOOKUP(D4150&amp;"-"&amp;AB4150, Ref_Kontak!$A:$E, 4, FALSE)), FALSE, TRUE)</f>
        <v>1</v>
      </c>
      <c r="AG4150" t="str">
        <f>_xlfn.IFNA(VLOOKUP(Z4150,Ref_Kontak!H:H,1,FALSE),"FALSE")</f>
        <v>FALSE</v>
      </c>
      <c r="AH4150" t="str">
        <f t="shared" si="645"/>
        <v>GUDANGEXP1-LINE 2</v>
      </c>
      <c r="AI4150">
        <f>IF(I4150="violation",COUNTIF($AH$1:AH4150,AH4150),0)</f>
        <v>81</v>
      </c>
      <c r="AJ4150" t="str">
        <f t="shared" si="646"/>
        <v>violation-GUDANGEXP1</v>
      </c>
      <c r="AK4150">
        <f>IF(I4150="violation",COUNTIF($AJ$1:AJ4150,AJ4150),FALSE)</f>
        <v>715</v>
      </c>
      <c r="AL4150">
        <f t="shared" si="647"/>
        <v>0</v>
      </c>
      <c r="AM4150">
        <f t="shared" si="648"/>
        <v>8</v>
      </c>
      <c r="AN4150" t="str">
        <f t="shared" si="649"/>
        <v>ALERT! 8 Violation founded @GUDANGEXP1</v>
      </c>
    </row>
    <row r="4151" spans="1:40">
      <c r="A4151" t="s">
        <v>120</v>
      </c>
      <c r="B4151" t="s">
        <v>121</v>
      </c>
      <c r="C4151" t="s">
        <v>1946</v>
      </c>
      <c r="D4151" t="s">
        <v>1232</v>
      </c>
      <c r="E4151">
        <v>1</v>
      </c>
      <c r="G4151" t="s">
        <v>124</v>
      </c>
      <c r="I4151" t="s">
        <v>125</v>
      </c>
      <c r="Z4151" t="str">
        <f>IFERROR(MID(AA4151,FIND("-",H4151,1)+1,20),_xlfn.IFNA(VLOOKUP(F4151&amp;"-"&amp;AA4151,Ref_Kontak!$A:$E,4,FALSE),Ref_Kontak!$H$2))</f>
        <v>628999007703</v>
      </c>
      <c r="AA4151" t="str">
        <f t="shared" si="640"/>
        <v/>
      </c>
      <c r="AB4151" t="str">
        <f t="shared" si="641"/>
        <v/>
      </c>
      <c r="AC4151" t="str">
        <f t="shared" si="642"/>
        <v>628999007703</v>
      </c>
      <c r="AD4151" t="str">
        <f t="shared" si="643"/>
        <v>Halo+,+Visual+AI+5S+mendeteksi+Violation%3A+GUDANGEXP1-LINE+9</v>
      </c>
      <c r="AE4151" t="str">
        <f t="shared" si="644"/>
        <v>https://web.whatsapp.com/send/?phone=628999007703&amp;text=Halo+,+Visual+AI+5S+mendeteksi+Violation%3A+GUDANGEXP1-LINE+9&amp;type=phone_number&amp;app_absent=0</v>
      </c>
      <c r="AF4151" t="b">
        <f>IF(ISNA(VLOOKUP(D4151&amp;"-"&amp;AB4151, Ref_Kontak!$A:$E, 4, FALSE)), FALSE, TRUE)</f>
        <v>0</v>
      </c>
      <c r="AG4151" t="str">
        <f>_xlfn.IFNA(VLOOKUP(Z4151,Ref_Kontak!H:H,1,FALSE),"FALSE")</f>
        <v>628999007703</v>
      </c>
      <c r="AH4151" t="str">
        <f t="shared" si="645"/>
        <v>GUDANGEXP1-LINE 9</v>
      </c>
      <c r="AI4151">
        <f>IF(I4151="violation",COUNTIF($AH$1:AH4151,AH4151),0)</f>
        <v>214</v>
      </c>
      <c r="AJ4151" t="str">
        <f t="shared" si="646"/>
        <v>violation-GUDANGEXP1</v>
      </c>
      <c r="AK4151">
        <f>IF(I4151="violation",COUNTIF($AJ$1:AJ4151,AJ4151),FALSE)</f>
        <v>716</v>
      </c>
      <c r="AL4151">
        <f t="shared" si="647"/>
        <v>0</v>
      </c>
      <c r="AM4151">
        <f t="shared" si="648"/>
        <v>8</v>
      </c>
      <c r="AN4151" t="str">
        <f t="shared" si="649"/>
        <v>ALERT! 8 Violation founded @GUDANGEXP1</v>
      </c>
    </row>
    <row r="4152" spans="1:40">
      <c r="A4152" t="s">
        <v>120</v>
      </c>
      <c r="B4152" t="s">
        <v>121</v>
      </c>
      <c r="C4152" t="s">
        <v>1946</v>
      </c>
      <c r="D4152" t="s">
        <v>48</v>
      </c>
      <c r="E4152">
        <v>1</v>
      </c>
      <c r="F4152" t="s">
        <v>1859</v>
      </c>
      <c r="G4152" t="s">
        <v>124</v>
      </c>
      <c r="H4152" t="s">
        <v>1860</v>
      </c>
      <c r="I4152" t="s">
        <v>125</v>
      </c>
      <c r="J4152" t="s">
        <v>1861</v>
      </c>
      <c r="Z4152" t="str">
        <f>IFERROR(MID(AA4152,FIND("-",H4152,1)+1,20),_xlfn.IFNA(VLOOKUP(F4152&amp;"-"&amp;AA4152,Ref_Kontak!$A:$E,4,FALSE),Ref_Kontak!$H$2))</f>
        <v>6285157766849</v>
      </c>
      <c r="AA4152" t="str">
        <f t="shared" si="640"/>
        <v>Rexy-6285157766849</v>
      </c>
      <c r="AB4152" t="str">
        <f t="shared" si="641"/>
        <v>Rexy</v>
      </c>
      <c r="AC4152" t="str">
        <f t="shared" si="642"/>
        <v>6285157766849</v>
      </c>
      <c r="AD4152" t="str">
        <f t="shared" si="643"/>
        <v>Halo+Rexy,+Visual+AI+5S+mendeteksi+Violation%3A+GUDANGEXP1-LINE+1</v>
      </c>
      <c r="AE4152" t="str">
        <f t="shared" si="644"/>
        <v>https://web.whatsapp.com/send/?phone=6285157766849&amp;text=Halo+Rexy,+Visual+AI+5S+mendeteksi+Violation%3A+GUDANGEXP1-LINE+1&amp;type=phone_number&amp;app_absent=0</v>
      </c>
      <c r="AF4152" t="b">
        <f>IF(ISNA(VLOOKUP(D4152&amp;"-"&amp;AB4152, Ref_Kontak!$A:$E, 4, FALSE)), FALSE, TRUE)</f>
        <v>1</v>
      </c>
      <c r="AG4152" t="str">
        <f>_xlfn.IFNA(VLOOKUP(Z4152,Ref_Kontak!H:H,1,FALSE),"FALSE")</f>
        <v>FALSE</v>
      </c>
      <c r="AH4152" t="str">
        <f t="shared" si="645"/>
        <v>GUDANGEXP1-LINE 1</v>
      </c>
      <c r="AI4152">
        <f>IF(I4152="violation",COUNTIF($AH$1:AH4152,AH4152),0)</f>
        <v>68</v>
      </c>
      <c r="AJ4152" t="str">
        <f t="shared" si="646"/>
        <v>violation-GUDANGEXP1</v>
      </c>
      <c r="AK4152">
        <f>IF(I4152="violation",COUNTIF($AJ$1:AJ4152,AJ4152),FALSE)</f>
        <v>717</v>
      </c>
      <c r="AL4152">
        <f t="shared" si="647"/>
        <v>0</v>
      </c>
      <c r="AM4152">
        <f t="shared" si="648"/>
        <v>8</v>
      </c>
      <c r="AN4152" t="str">
        <f t="shared" si="649"/>
        <v>ALERT! 8 Violation founded @GUDANGEXP1</v>
      </c>
    </row>
    <row r="4153" spans="1:40">
      <c r="A4153" t="s">
        <v>120</v>
      </c>
      <c r="B4153" t="s">
        <v>121</v>
      </c>
      <c r="C4153" t="s">
        <v>1946</v>
      </c>
      <c r="D4153" t="s">
        <v>589</v>
      </c>
      <c r="E4153">
        <v>1</v>
      </c>
      <c r="G4153" t="s">
        <v>130</v>
      </c>
      <c r="I4153" t="s">
        <v>125</v>
      </c>
      <c r="Z4153" t="str">
        <f>IFERROR(MID(AA4153,FIND("-",H4153,1)+1,20),_xlfn.IFNA(VLOOKUP(F4153&amp;"-"&amp;AA4153,Ref_Kontak!$A:$E,4,FALSE),Ref_Kontak!$H$2))</f>
        <v>628999007703</v>
      </c>
      <c r="AA4153" t="str">
        <f t="shared" si="640"/>
        <v/>
      </c>
      <c r="AB4153" t="str">
        <f t="shared" si="641"/>
        <v/>
      </c>
      <c r="AC4153" t="str">
        <f t="shared" si="642"/>
        <v>628999007703</v>
      </c>
      <c r="AD4153" t="str">
        <f t="shared" si="643"/>
        <v>Halo+,+Visual+AI+5S+mendeteksi+Violation%3A+METALDET1-LINE+13</v>
      </c>
      <c r="AE4153" t="str">
        <f t="shared" si="644"/>
        <v>https://web.whatsapp.com/send/?phone=628999007703&amp;text=Halo+,+Visual+AI+5S+mendeteksi+Violation%3A+METALDET1-LINE+13&amp;type=phone_number&amp;app_absent=0</v>
      </c>
      <c r="AF4153" t="b">
        <f>IF(ISNA(VLOOKUP(D4153&amp;"-"&amp;AB4153, Ref_Kontak!$A:$E, 4, FALSE)), FALSE, TRUE)</f>
        <v>0</v>
      </c>
      <c r="AG4153" t="str">
        <f>_xlfn.IFNA(VLOOKUP(Z4153,Ref_Kontak!H:H,1,FALSE),"FALSE")</f>
        <v>628999007703</v>
      </c>
      <c r="AH4153" t="str">
        <f t="shared" si="645"/>
        <v>METALDET1-LINE 13</v>
      </c>
      <c r="AI4153">
        <f>IF(I4153="violation",COUNTIF($AH$1:AH4153,AH4153),0)</f>
        <v>1425</v>
      </c>
      <c r="AJ4153" t="str">
        <f t="shared" si="646"/>
        <v>violation-METALDET1</v>
      </c>
      <c r="AK4153">
        <f>IF(I4153="violation",COUNTIF($AJ$1:AJ4153,AJ4153),FALSE)</f>
        <v>3434</v>
      </c>
      <c r="AL4153">
        <f t="shared" si="647"/>
        <v>0</v>
      </c>
      <c r="AM4153">
        <f t="shared" si="648"/>
        <v>3</v>
      </c>
      <c r="AN4153" t="str">
        <f t="shared" si="649"/>
        <v>ALERT! 3 Violation founded @METALDET1</v>
      </c>
    </row>
    <row r="4154" spans="1:40">
      <c r="A4154" t="s">
        <v>120</v>
      </c>
      <c r="B4154" t="s">
        <v>121</v>
      </c>
      <c r="C4154" t="s">
        <v>1946</v>
      </c>
      <c r="D4154" t="s">
        <v>129</v>
      </c>
      <c r="E4154">
        <v>1</v>
      </c>
      <c r="G4154" t="s">
        <v>130</v>
      </c>
      <c r="I4154" t="s">
        <v>125</v>
      </c>
      <c r="Z4154" t="str">
        <f>IFERROR(MID(AA4154,FIND("-",H4154,1)+1,20),_xlfn.IFNA(VLOOKUP(F4154&amp;"-"&amp;AA4154,Ref_Kontak!$A:$E,4,FALSE),Ref_Kontak!$H$2))</f>
        <v>628999007703</v>
      </c>
      <c r="AA4154" t="str">
        <f t="shared" si="640"/>
        <v/>
      </c>
      <c r="AB4154" t="str">
        <f t="shared" si="641"/>
        <v/>
      </c>
      <c r="AC4154" t="str">
        <f t="shared" si="642"/>
        <v>628999007703</v>
      </c>
      <c r="AD4154" t="str">
        <f t="shared" si="643"/>
        <v>Halo+,+Visual+AI+5S+mendeteksi+Violation%3A+METALDET1-LINE+8</v>
      </c>
      <c r="AE4154" t="str">
        <f t="shared" si="644"/>
        <v>https://web.whatsapp.com/send/?phone=628999007703&amp;text=Halo+,+Visual+AI+5S+mendeteksi+Violation%3A+METALDET1-LINE+8&amp;type=phone_number&amp;app_absent=0</v>
      </c>
      <c r="AF4154" t="b">
        <f>IF(ISNA(VLOOKUP(D4154&amp;"-"&amp;AB4154, Ref_Kontak!$A:$E, 4, FALSE)), FALSE, TRUE)</f>
        <v>0</v>
      </c>
      <c r="AG4154" t="str">
        <f>_xlfn.IFNA(VLOOKUP(Z4154,Ref_Kontak!H:H,1,FALSE),"FALSE")</f>
        <v>628999007703</v>
      </c>
      <c r="AH4154" t="str">
        <f t="shared" si="645"/>
        <v>METALDET1-LINE 8</v>
      </c>
      <c r="AI4154">
        <f>IF(I4154="violation",COUNTIF($AH$1:AH4154,AH4154),0)</f>
        <v>1585</v>
      </c>
      <c r="AJ4154" t="str">
        <f t="shared" si="646"/>
        <v>violation-METALDET1</v>
      </c>
      <c r="AK4154">
        <f>IF(I4154="violation",COUNTIF($AJ$1:AJ4154,AJ4154),FALSE)</f>
        <v>3435</v>
      </c>
      <c r="AL4154">
        <f t="shared" si="647"/>
        <v>0</v>
      </c>
      <c r="AM4154">
        <f t="shared" si="648"/>
        <v>3</v>
      </c>
      <c r="AN4154" t="str">
        <f t="shared" si="649"/>
        <v>ALERT! 3 Violation founded @METALDET1</v>
      </c>
    </row>
    <row r="4155" spans="1:40">
      <c r="A4155" t="s">
        <v>120</v>
      </c>
      <c r="B4155" t="s">
        <v>121</v>
      </c>
      <c r="C4155" t="s">
        <v>1946</v>
      </c>
      <c r="D4155" t="s">
        <v>52</v>
      </c>
      <c r="E4155">
        <v>1</v>
      </c>
      <c r="G4155" t="s">
        <v>130</v>
      </c>
      <c r="I4155" t="s">
        <v>125</v>
      </c>
      <c r="Z4155" t="str">
        <f>IFERROR(MID(AA4155,FIND("-",H4155,1)+1,20),_xlfn.IFNA(VLOOKUP(F4155&amp;"-"&amp;AA4155,Ref_Kontak!$A:$E,4,FALSE),Ref_Kontak!$H$2))</f>
        <v>628999007703</v>
      </c>
      <c r="AA4155" t="str">
        <f t="shared" si="640"/>
        <v/>
      </c>
      <c r="AB4155" t="str">
        <f t="shared" si="641"/>
        <v/>
      </c>
      <c r="AC4155" t="str">
        <f t="shared" si="642"/>
        <v>628999007703</v>
      </c>
      <c r="AD4155" t="str">
        <f t="shared" si="643"/>
        <v>Halo+,+Visual+AI+5S+mendeteksi+Violation%3A+METALDET1-LINE+14</v>
      </c>
      <c r="AE4155" t="str">
        <f t="shared" si="644"/>
        <v>https://web.whatsapp.com/send/?phone=628999007703&amp;text=Halo+,+Visual+AI+5S+mendeteksi+Violation%3A+METALDET1-LINE+14&amp;type=phone_number&amp;app_absent=0</v>
      </c>
      <c r="AF4155" t="b">
        <f>IF(ISNA(VLOOKUP(D4155&amp;"-"&amp;AB4155, Ref_Kontak!$A:$E, 4, FALSE)), FALSE, TRUE)</f>
        <v>0</v>
      </c>
      <c r="AG4155" t="str">
        <f>_xlfn.IFNA(VLOOKUP(Z4155,Ref_Kontak!H:H,1,FALSE),"FALSE")</f>
        <v>628999007703</v>
      </c>
      <c r="AH4155" t="str">
        <f t="shared" si="645"/>
        <v>METALDET1-LINE 14</v>
      </c>
      <c r="AI4155">
        <f>IF(I4155="violation",COUNTIF($AH$1:AH4155,AH4155),0)</f>
        <v>427</v>
      </c>
      <c r="AJ4155" t="str">
        <f t="shared" si="646"/>
        <v>violation-METALDET1</v>
      </c>
      <c r="AK4155">
        <f>IF(I4155="violation",COUNTIF($AJ$1:AJ4155,AJ4155),FALSE)</f>
        <v>3436</v>
      </c>
      <c r="AL4155">
        <f t="shared" si="647"/>
        <v>0</v>
      </c>
      <c r="AM4155">
        <f t="shared" si="648"/>
        <v>3</v>
      </c>
      <c r="AN4155" t="str">
        <f t="shared" si="649"/>
        <v>ALERT! 3 Violation founded @METALDET1</v>
      </c>
    </row>
    <row r="4156" spans="1:40">
      <c r="A4156" t="s">
        <v>120</v>
      </c>
      <c r="B4156" t="s">
        <v>121</v>
      </c>
      <c r="C4156" t="s">
        <v>1946</v>
      </c>
      <c r="D4156" t="s">
        <v>52</v>
      </c>
      <c r="E4156">
        <v>1</v>
      </c>
      <c r="G4156" t="s">
        <v>130</v>
      </c>
      <c r="I4156" t="s">
        <v>125</v>
      </c>
      <c r="Z4156" t="str">
        <f>IFERROR(MID(AA4156,FIND("-",H4156,1)+1,20),_xlfn.IFNA(VLOOKUP(F4156&amp;"-"&amp;AA4156,Ref_Kontak!$A:$E,4,FALSE),Ref_Kontak!$H$2))</f>
        <v>628999007703</v>
      </c>
      <c r="AA4156" t="str">
        <f t="shared" si="640"/>
        <v/>
      </c>
      <c r="AB4156" t="str">
        <f t="shared" si="641"/>
        <v/>
      </c>
      <c r="AC4156" t="str">
        <f t="shared" si="642"/>
        <v>628999007703</v>
      </c>
      <c r="AD4156" t="str">
        <f t="shared" si="643"/>
        <v>Halo+,+Visual+AI+5S+mendeteksi+Violation%3A+METALDET1-LINE+14</v>
      </c>
      <c r="AE4156" t="str">
        <f t="shared" si="644"/>
        <v>https://web.whatsapp.com/send/?phone=628999007703&amp;text=Halo+,+Visual+AI+5S+mendeteksi+Violation%3A+METALDET1-LINE+14&amp;type=phone_number&amp;app_absent=0</v>
      </c>
      <c r="AF4156" t="b">
        <f>IF(ISNA(VLOOKUP(D4156&amp;"-"&amp;AB4156, Ref_Kontak!$A:$E, 4, FALSE)), FALSE, TRUE)</f>
        <v>0</v>
      </c>
      <c r="AG4156" t="str">
        <f>_xlfn.IFNA(VLOOKUP(Z4156,Ref_Kontak!H:H,1,FALSE),"FALSE")</f>
        <v>628999007703</v>
      </c>
      <c r="AH4156" t="str">
        <f t="shared" si="645"/>
        <v>METALDET1-LINE 14</v>
      </c>
      <c r="AI4156">
        <f>IF(I4156="violation",COUNTIF($AH$1:AH4156,AH4156),0)</f>
        <v>428</v>
      </c>
      <c r="AJ4156" t="str">
        <f t="shared" si="646"/>
        <v>violation-METALDET1</v>
      </c>
      <c r="AK4156">
        <f>IF(I4156="violation",COUNTIF($AJ$1:AJ4156,AJ4156),FALSE)</f>
        <v>3437</v>
      </c>
      <c r="AL4156">
        <f t="shared" si="647"/>
        <v>0</v>
      </c>
      <c r="AM4156">
        <f t="shared" si="648"/>
        <v>3</v>
      </c>
      <c r="AN4156" t="str">
        <f t="shared" si="649"/>
        <v>ALERT! 3 Violation founded @METALDET1</v>
      </c>
    </row>
    <row r="4157" spans="1:40">
      <c r="A4157" t="s">
        <v>120</v>
      </c>
      <c r="B4157" t="s">
        <v>121</v>
      </c>
      <c r="C4157" t="s">
        <v>1946</v>
      </c>
      <c r="D4157" t="s">
        <v>589</v>
      </c>
      <c r="E4157">
        <v>1</v>
      </c>
      <c r="G4157" t="s">
        <v>130</v>
      </c>
      <c r="I4157" t="s">
        <v>125</v>
      </c>
      <c r="Z4157" t="str">
        <f>IFERROR(MID(AA4157,FIND("-",H4157,1)+1,20),_xlfn.IFNA(VLOOKUP(F4157&amp;"-"&amp;AA4157,Ref_Kontak!$A:$E,4,FALSE),Ref_Kontak!$H$2))</f>
        <v>628999007703</v>
      </c>
      <c r="AA4157" t="str">
        <f t="shared" si="640"/>
        <v/>
      </c>
      <c r="AB4157" t="str">
        <f t="shared" si="641"/>
        <v/>
      </c>
      <c r="AC4157" t="str">
        <f t="shared" si="642"/>
        <v>628999007703</v>
      </c>
      <c r="AD4157" t="str">
        <f t="shared" si="643"/>
        <v>Halo+,+Visual+AI+5S+mendeteksi+Violation%3A+METALDET1-LINE+13</v>
      </c>
      <c r="AE4157" t="str">
        <f t="shared" si="644"/>
        <v>https://web.whatsapp.com/send/?phone=628999007703&amp;text=Halo+,+Visual+AI+5S+mendeteksi+Violation%3A+METALDET1-LINE+13&amp;type=phone_number&amp;app_absent=0</v>
      </c>
      <c r="AF4157" t="b">
        <f>IF(ISNA(VLOOKUP(D4157&amp;"-"&amp;AB4157, Ref_Kontak!$A:$E, 4, FALSE)), FALSE, TRUE)</f>
        <v>0</v>
      </c>
      <c r="AG4157" t="str">
        <f>_xlfn.IFNA(VLOOKUP(Z4157,Ref_Kontak!H:H,1,FALSE),"FALSE")</f>
        <v>628999007703</v>
      </c>
      <c r="AH4157" t="str">
        <f t="shared" si="645"/>
        <v>METALDET1-LINE 13</v>
      </c>
      <c r="AI4157">
        <f>IF(I4157="violation",COUNTIF($AH$1:AH4157,AH4157),0)</f>
        <v>1426</v>
      </c>
      <c r="AJ4157" t="str">
        <f t="shared" si="646"/>
        <v>violation-METALDET1</v>
      </c>
      <c r="AK4157">
        <f>IF(I4157="violation",COUNTIF($AJ$1:AJ4157,AJ4157),FALSE)</f>
        <v>3438</v>
      </c>
      <c r="AL4157">
        <f t="shared" si="647"/>
        <v>0</v>
      </c>
      <c r="AM4157">
        <f t="shared" si="648"/>
        <v>3</v>
      </c>
      <c r="AN4157" t="str">
        <f t="shared" si="649"/>
        <v>ALERT! 3 Violation founded @METALDET1</v>
      </c>
    </row>
    <row r="4158" spans="1:40">
      <c r="A4158" t="s">
        <v>120</v>
      </c>
      <c r="B4158" t="s">
        <v>121</v>
      </c>
      <c r="C4158" t="s">
        <v>1946</v>
      </c>
      <c r="D4158" t="s">
        <v>129</v>
      </c>
      <c r="E4158">
        <v>1</v>
      </c>
      <c r="G4158" t="s">
        <v>124</v>
      </c>
      <c r="I4158" t="s">
        <v>125</v>
      </c>
      <c r="Z4158" t="str">
        <f>IFERROR(MID(AA4158,FIND("-",H4158,1)+1,20),_xlfn.IFNA(VLOOKUP(F4158&amp;"-"&amp;AA4158,Ref_Kontak!$A:$E,4,FALSE),Ref_Kontak!$H$2))</f>
        <v>628999007703</v>
      </c>
      <c r="AA4158" t="str">
        <f t="shared" si="640"/>
        <v/>
      </c>
      <c r="AB4158" t="str">
        <f t="shared" si="641"/>
        <v/>
      </c>
      <c r="AC4158" t="str">
        <f t="shared" si="642"/>
        <v>628999007703</v>
      </c>
      <c r="AD4158" t="str">
        <f t="shared" si="643"/>
        <v>Halo+,+Visual+AI+5S+mendeteksi+Violation%3A+GUDANGEXP1-LINE+8</v>
      </c>
      <c r="AE4158" t="str">
        <f t="shared" si="644"/>
        <v>https://web.whatsapp.com/send/?phone=628999007703&amp;text=Halo+,+Visual+AI+5S+mendeteksi+Violation%3A+GUDANGEXP1-LINE+8&amp;type=phone_number&amp;app_absent=0</v>
      </c>
      <c r="AF4158" t="b">
        <f>IF(ISNA(VLOOKUP(D4158&amp;"-"&amp;AB4158, Ref_Kontak!$A:$E, 4, FALSE)), FALSE, TRUE)</f>
        <v>0</v>
      </c>
      <c r="AG4158" t="str">
        <f>_xlfn.IFNA(VLOOKUP(Z4158,Ref_Kontak!H:H,1,FALSE),"FALSE")</f>
        <v>628999007703</v>
      </c>
      <c r="AH4158" t="str">
        <f t="shared" si="645"/>
        <v>GUDANGEXP1-LINE 8</v>
      </c>
      <c r="AI4158">
        <f>IF(I4158="violation",COUNTIF($AH$1:AH4158,AH4158),0)</f>
        <v>122</v>
      </c>
      <c r="AJ4158" t="str">
        <f t="shared" si="646"/>
        <v>violation-GUDANGEXP1</v>
      </c>
      <c r="AK4158">
        <f>IF(I4158="violation",COUNTIF($AJ$1:AJ4158,AJ4158),FALSE)</f>
        <v>718</v>
      </c>
      <c r="AL4158">
        <f t="shared" si="647"/>
        <v>0</v>
      </c>
      <c r="AM4158">
        <f t="shared" si="648"/>
        <v>8</v>
      </c>
      <c r="AN4158" t="str">
        <f t="shared" si="649"/>
        <v>ALERT! 8 Violation founded @GUDANGEXP1</v>
      </c>
    </row>
    <row r="4159" spans="1:40">
      <c r="A4159" t="s">
        <v>120</v>
      </c>
      <c r="B4159" t="s">
        <v>121</v>
      </c>
      <c r="C4159" t="s">
        <v>1947</v>
      </c>
      <c r="D4159" t="s">
        <v>129</v>
      </c>
      <c r="E4159">
        <v>1</v>
      </c>
      <c r="G4159" t="s">
        <v>130</v>
      </c>
      <c r="I4159" t="s">
        <v>125</v>
      </c>
      <c r="Z4159" t="str">
        <f>IFERROR(MID(AA4159,FIND("-",H4159,1)+1,20),_xlfn.IFNA(VLOOKUP(F4159&amp;"-"&amp;AA4159,Ref_Kontak!$A:$E,4,FALSE),Ref_Kontak!$H$2))</f>
        <v>628999007703</v>
      </c>
      <c r="AA4159" t="str">
        <f t="shared" si="640"/>
        <v/>
      </c>
      <c r="AB4159" t="str">
        <f t="shared" si="641"/>
        <v/>
      </c>
      <c r="AC4159" t="str">
        <f t="shared" si="642"/>
        <v>628999007703</v>
      </c>
      <c r="AD4159" t="str">
        <f t="shared" si="643"/>
        <v>Halo+,+Visual+AI+5S+mendeteksi+Violation%3A+METALDET1-LINE+8</v>
      </c>
      <c r="AE4159" t="str">
        <f t="shared" si="644"/>
        <v>https://web.whatsapp.com/send/?phone=628999007703&amp;text=Halo+,+Visual+AI+5S+mendeteksi+Violation%3A+METALDET1-LINE+8&amp;type=phone_number&amp;app_absent=0</v>
      </c>
      <c r="AF4159" t="b">
        <f>IF(ISNA(VLOOKUP(D4159&amp;"-"&amp;AB4159, Ref_Kontak!$A:$E, 4, FALSE)), FALSE, TRUE)</f>
        <v>0</v>
      </c>
      <c r="AG4159" t="str">
        <f>_xlfn.IFNA(VLOOKUP(Z4159,Ref_Kontak!H:H,1,FALSE),"FALSE")</f>
        <v>628999007703</v>
      </c>
      <c r="AH4159" t="str">
        <f t="shared" si="645"/>
        <v>METALDET1-LINE 8</v>
      </c>
      <c r="AI4159">
        <f>IF(I4159="violation",COUNTIF($AH$1:AH4159,AH4159),0)</f>
        <v>1586</v>
      </c>
      <c r="AJ4159" t="str">
        <f t="shared" si="646"/>
        <v>violation-METALDET1</v>
      </c>
      <c r="AK4159">
        <f>IF(I4159="violation",COUNTIF($AJ$1:AJ4159,AJ4159),FALSE)</f>
        <v>3439</v>
      </c>
      <c r="AL4159">
        <f t="shared" si="647"/>
        <v>0</v>
      </c>
      <c r="AM4159">
        <f t="shared" si="648"/>
        <v>3</v>
      </c>
      <c r="AN4159" t="str">
        <f t="shared" si="649"/>
        <v>ALERT! 3 Violation founded @METALDET1</v>
      </c>
    </row>
    <row r="4160" spans="1:40">
      <c r="A4160" t="s">
        <v>120</v>
      </c>
      <c r="B4160" t="s">
        <v>121</v>
      </c>
      <c r="C4160" t="s">
        <v>1947</v>
      </c>
      <c r="D4160" t="s">
        <v>41</v>
      </c>
      <c r="E4160">
        <v>1</v>
      </c>
      <c r="F4160" t="s">
        <v>1859</v>
      </c>
      <c r="G4160" t="s">
        <v>124</v>
      </c>
      <c r="H4160" t="s">
        <v>1860</v>
      </c>
      <c r="I4160" t="s">
        <v>125</v>
      </c>
      <c r="J4160" t="s">
        <v>1861</v>
      </c>
      <c r="Z4160" t="str">
        <f>IFERROR(MID(AA4160,FIND("-",H4160,1)+1,20),_xlfn.IFNA(VLOOKUP(F4160&amp;"-"&amp;AA4160,Ref_Kontak!$A:$E,4,FALSE),Ref_Kontak!$H$2))</f>
        <v>6285157766849</v>
      </c>
      <c r="AA4160" t="str">
        <f t="shared" si="640"/>
        <v>Rexy-6285157766849</v>
      </c>
      <c r="AB4160" t="str">
        <f t="shared" si="641"/>
        <v>Rexy</v>
      </c>
      <c r="AC4160" t="str">
        <f t="shared" si="642"/>
        <v>6285157766849</v>
      </c>
      <c r="AD4160" t="str">
        <f t="shared" si="643"/>
        <v>Halo+Rexy,+Visual+AI+5S+mendeteksi+Violation%3A+GUDANGEXP1-LINE+2</v>
      </c>
      <c r="AE4160" t="str">
        <f t="shared" si="644"/>
        <v>https://web.whatsapp.com/send/?phone=6285157766849&amp;text=Halo+Rexy,+Visual+AI+5S+mendeteksi+Violation%3A+GUDANGEXP1-LINE+2&amp;type=phone_number&amp;app_absent=0</v>
      </c>
      <c r="AF4160" t="b">
        <f>IF(ISNA(VLOOKUP(D4160&amp;"-"&amp;AB4160, Ref_Kontak!$A:$E, 4, FALSE)), FALSE, TRUE)</f>
        <v>1</v>
      </c>
      <c r="AG4160" t="str">
        <f>_xlfn.IFNA(VLOOKUP(Z4160,Ref_Kontak!H:H,1,FALSE),"FALSE")</f>
        <v>FALSE</v>
      </c>
      <c r="AH4160" t="str">
        <f t="shared" si="645"/>
        <v>GUDANGEXP1-LINE 2</v>
      </c>
      <c r="AI4160">
        <f>IF(I4160="violation",COUNTIF($AH$1:AH4160,AH4160),0)</f>
        <v>82</v>
      </c>
      <c r="AJ4160" t="str">
        <f t="shared" si="646"/>
        <v>violation-GUDANGEXP1</v>
      </c>
      <c r="AK4160">
        <f>IF(I4160="violation",COUNTIF($AJ$1:AJ4160,AJ4160),FALSE)</f>
        <v>719</v>
      </c>
      <c r="AL4160">
        <f t="shared" si="647"/>
        <v>0</v>
      </c>
      <c r="AM4160">
        <f t="shared" si="648"/>
        <v>8</v>
      </c>
      <c r="AN4160" t="str">
        <f t="shared" si="649"/>
        <v>ALERT! 8 Violation founded @GUDANGEXP1</v>
      </c>
    </row>
    <row r="4161" spans="1:40">
      <c r="A4161" t="s">
        <v>120</v>
      </c>
      <c r="B4161" t="s">
        <v>121</v>
      </c>
      <c r="C4161" t="s">
        <v>1947</v>
      </c>
      <c r="D4161" t="s">
        <v>48</v>
      </c>
      <c r="E4161">
        <v>1</v>
      </c>
      <c r="F4161" t="s">
        <v>1859</v>
      </c>
      <c r="G4161" t="s">
        <v>124</v>
      </c>
      <c r="H4161" t="s">
        <v>1860</v>
      </c>
      <c r="I4161" t="s">
        <v>125</v>
      </c>
      <c r="J4161" t="s">
        <v>1861</v>
      </c>
      <c r="Z4161" t="str">
        <f>IFERROR(MID(AA4161,FIND("-",H4161,1)+1,20),_xlfn.IFNA(VLOOKUP(F4161&amp;"-"&amp;AA4161,Ref_Kontak!$A:$E,4,FALSE),Ref_Kontak!$H$2))</f>
        <v>6285157766849</v>
      </c>
      <c r="AA4161" t="str">
        <f t="shared" si="640"/>
        <v>Rexy-6285157766849</v>
      </c>
      <c r="AB4161" t="str">
        <f t="shared" si="641"/>
        <v>Rexy</v>
      </c>
      <c r="AC4161" t="str">
        <f t="shared" si="642"/>
        <v>6285157766849</v>
      </c>
      <c r="AD4161" t="str">
        <f t="shared" si="643"/>
        <v>Halo+Rexy,+Visual+AI+5S+mendeteksi+Violation%3A+GUDANGEXP1-LINE+1</v>
      </c>
      <c r="AE4161" t="str">
        <f t="shared" si="644"/>
        <v>https://web.whatsapp.com/send/?phone=6285157766849&amp;text=Halo+Rexy,+Visual+AI+5S+mendeteksi+Violation%3A+GUDANGEXP1-LINE+1&amp;type=phone_number&amp;app_absent=0</v>
      </c>
      <c r="AF4161" t="b">
        <f>IF(ISNA(VLOOKUP(D4161&amp;"-"&amp;AB4161, Ref_Kontak!$A:$E, 4, FALSE)), FALSE, TRUE)</f>
        <v>1</v>
      </c>
      <c r="AG4161" t="str">
        <f>_xlfn.IFNA(VLOOKUP(Z4161,Ref_Kontak!H:H,1,FALSE),"FALSE")</f>
        <v>FALSE</v>
      </c>
      <c r="AH4161" t="str">
        <f t="shared" si="645"/>
        <v>GUDANGEXP1-LINE 1</v>
      </c>
      <c r="AI4161">
        <f>IF(I4161="violation",COUNTIF($AH$1:AH4161,AH4161),0)</f>
        <v>69</v>
      </c>
      <c r="AJ4161" t="str">
        <f t="shared" si="646"/>
        <v>violation-GUDANGEXP1</v>
      </c>
      <c r="AK4161">
        <f>IF(I4161="violation",COUNTIF($AJ$1:AJ4161,AJ4161),FALSE)</f>
        <v>720</v>
      </c>
      <c r="AL4161">
        <f t="shared" si="647"/>
        <v>0</v>
      </c>
      <c r="AM4161">
        <f t="shared" si="648"/>
        <v>8</v>
      </c>
      <c r="AN4161" t="str">
        <f t="shared" si="649"/>
        <v>ALERT! 8 Violation founded @GUDANGEXP1</v>
      </c>
    </row>
    <row r="4162" spans="1:40">
      <c r="A4162" t="s">
        <v>120</v>
      </c>
      <c r="B4162" t="s">
        <v>121</v>
      </c>
      <c r="C4162" t="s">
        <v>1947</v>
      </c>
      <c r="D4162" t="s">
        <v>1232</v>
      </c>
      <c r="E4162">
        <v>1</v>
      </c>
      <c r="G4162" t="s">
        <v>124</v>
      </c>
      <c r="I4162" t="s">
        <v>125</v>
      </c>
      <c r="Z4162" t="str">
        <f>IFERROR(MID(AA4162,FIND("-",H4162,1)+1,20),_xlfn.IFNA(VLOOKUP(F4162&amp;"-"&amp;AA4162,Ref_Kontak!$A:$E,4,FALSE),Ref_Kontak!$H$2))</f>
        <v>628999007703</v>
      </c>
      <c r="AA4162" t="str">
        <f t="shared" ref="AA4162:AA4225" si="650">CLEAN(SUBSTITUTE(H4162," ",""))</f>
        <v/>
      </c>
      <c r="AB4162" t="str">
        <f t="shared" ref="AB4162:AB4225" si="651">IFERROR(LEFT(AA4162,FIND("-",H4162,1)-1),CLEAN(SUBSTITUTE(SUBSTITUTE(H4162," ",""),"-","")))</f>
        <v/>
      </c>
      <c r="AC4162" t="str">
        <f t="shared" ref="AC4162:AC4225" si="652">IF(LEFT(Z4162,1)="0","62"&amp; MID(Z4162,2,999),Z4162)</f>
        <v>628999007703</v>
      </c>
      <c r="AD4162" t="str">
        <f t="shared" ref="AD4162:AD4225" si="653">"Halo+"&amp;AB4162&amp;","&amp;"+Visual+AI+5S+mendeteksi+Violation%3A+"&amp;SUBSTITUTE(AH4162," ","+")</f>
        <v>Halo+,+Visual+AI+5S+mendeteksi+Violation%3A+GUDANGEXP1-LINE+9</v>
      </c>
      <c r="AE4162" t="str">
        <f t="shared" ref="AE4162:AE4225" si="654">"https://web.whatsapp.com/send/?phone="&amp;AC4162&amp;"&amp;text="&amp;AD4162&amp;"&amp;type=phone_number&amp;app_absent=0"</f>
        <v>https://web.whatsapp.com/send/?phone=628999007703&amp;text=Halo+,+Visual+AI+5S+mendeteksi+Violation%3A+GUDANGEXP1-LINE+9&amp;type=phone_number&amp;app_absent=0</v>
      </c>
      <c r="AF4162" t="b">
        <f>IF(ISNA(VLOOKUP(D4162&amp;"-"&amp;AB4162, Ref_Kontak!$A:$E, 4, FALSE)), FALSE, TRUE)</f>
        <v>0</v>
      </c>
      <c r="AG4162" t="str">
        <f>_xlfn.IFNA(VLOOKUP(Z4162,Ref_Kontak!H:H,1,FALSE),"FALSE")</f>
        <v>628999007703</v>
      </c>
      <c r="AH4162" t="str">
        <f t="shared" ref="AH4162:AH4225" si="655">G4162&amp;"-"&amp;D4162</f>
        <v>GUDANGEXP1-LINE 9</v>
      </c>
      <c r="AI4162">
        <f>IF(I4162="violation",COUNTIF($AH$1:AH4162,AH4162),0)</f>
        <v>215</v>
      </c>
      <c r="AJ4162" t="str">
        <f t="shared" si="646"/>
        <v>violation-GUDANGEXP1</v>
      </c>
      <c r="AK4162">
        <f>IF(I4162="violation",COUNTIF($AJ$1:AJ4162,AJ4162),FALSE)</f>
        <v>721</v>
      </c>
      <c r="AL4162">
        <f t="shared" si="647"/>
        <v>0</v>
      </c>
      <c r="AM4162">
        <f t="shared" si="648"/>
        <v>8</v>
      </c>
      <c r="AN4162" t="str">
        <f t="shared" si="649"/>
        <v>ALERT! 8 Violation founded @GUDANGEXP1</v>
      </c>
    </row>
    <row r="4163" spans="1:40">
      <c r="A4163" t="s">
        <v>120</v>
      </c>
      <c r="B4163" t="s">
        <v>121</v>
      </c>
      <c r="C4163" t="s">
        <v>1947</v>
      </c>
      <c r="D4163" t="s">
        <v>52</v>
      </c>
      <c r="E4163">
        <v>1</v>
      </c>
      <c r="G4163" t="s">
        <v>130</v>
      </c>
      <c r="I4163" t="s">
        <v>125</v>
      </c>
      <c r="Z4163" t="str">
        <f>IFERROR(MID(AA4163,FIND("-",H4163,1)+1,20),_xlfn.IFNA(VLOOKUP(F4163&amp;"-"&amp;AA4163,Ref_Kontak!$A:$E,4,FALSE),Ref_Kontak!$H$2))</f>
        <v>628999007703</v>
      </c>
      <c r="AA4163" t="str">
        <f t="shared" si="650"/>
        <v/>
      </c>
      <c r="AB4163" t="str">
        <f t="shared" si="651"/>
        <v/>
      </c>
      <c r="AC4163" t="str">
        <f t="shared" si="652"/>
        <v>628999007703</v>
      </c>
      <c r="AD4163" t="str">
        <f t="shared" si="653"/>
        <v>Halo+,+Visual+AI+5S+mendeteksi+Violation%3A+METALDET1-LINE+14</v>
      </c>
      <c r="AE4163" t="str">
        <f t="shared" si="654"/>
        <v>https://web.whatsapp.com/send/?phone=628999007703&amp;text=Halo+,+Visual+AI+5S+mendeteksi+Violation%3A+METALDET1-LINE+14&amp;type=phone_number&amp;app_absent=0</v>
      </c>
      <c r="AF4163" t="b">
        <f>IF(ISNA(VLOOKUP(D4163&amp;"-"&amp;AB4163, Ref_Kontak!$A:$E, 4, FALSE)), FALSE, TRUE)</f>
        <v>0</v>
      </c>
      <c r="AG4163" t="str">
        <f>_xlfn.IFNA(VLOOKUP(Z4163,Ref_Kontak!H:H,1,FALSE),"FALSE")</f>
        <v>628999007703</v>
      </c>
      <c r="AH4163" t="str">
        <f t="shared" si="655"/>
        <v>METALDET1-LINE 14</v>
      </c>
      <c r="AI4163">
        <f>IF(I4163="violation",COUNTIF($AH$1:AH4163,AH4163),0)</f>
        <v>429</v>
      </c>
      <c r="AJ4163" t="str">
        <f t="shared" ref="AJ4163:AJ4226" si="656">I4163&amp;"-"&amp;G4163</f>
        <v>violation-METALDET1</v>
      </c>
      <c r="AK4163">
        <f>IF(I4163="violation",COUNTIF($AJ$1:AJ4163,AJ4163),FALSE)</f>
        <v>3440</v>
      </c>
      <c r="AL4163">
        <f t="shared" ref="AL4163:AL4226" si="657">IF(AI4163=1,1,0)</f>
        <v>0</v>
      </c>
      <c r="AM4163">
        <f t="shared" ref="AM4163:AM4226" si="658">SUMIF($AJ$2:$AJ$5516,AJ4163,$AL$2:$AL$5516)</f>
        <v>3</v>
      </c>
      <c r="AN4163" t="str">
        <f t="shared" ref="AN4163:AN4226" si="659">"ALERT! " &amp;AM4163&amp; " Violation founded @"&amp;G4163</f>
        <v>ALERT! 3 Violation founded @METALDET1</v>
      </c>
    </row>
    <row r="4164" spans="1:40">
      <c r="A4164" t="s">
        <v>120</v>
      </c>
      <c r="B4164" t="s">
        <v>121</v>
      </c>
      <c r="C4164" t="s">
        <v>1947</v>
      </c>
      <c r="D4164" t="s">
        <v>589</v>
      </c>
      <c r="E4164">
        <v>1</v>
      </c>
      <c r="G4164" t="s">
        <v>130</v>
      </c>
      <c r="I4164" t="s">
        <v>125</v>
      </c>
      <c r="Z4164" t="str">
        <f>IFERROR(MID(AA4164,FIND("-",H4164,1)+1,20),_xlfn.IFNA(VLOOKUP(F4164&amp;"-"&amp;AA4164,Ref_Kontak!$A:$E,4,FALSE),Ref_Kontak!$H$2))</f>
        <v>628999007703</v>
      </c>
      <c r="AA4164" t="str">
        <f t="shared" si="650"/>
        <v/>
      </c>
      <c r="AB4164" t="str">
        <f t="shared" si="651"/>
        <v/>
      </c>
      <c r="AC4164" t="str">
        <f t="shared" si="652"/>
        <v>628999007703</v>
      </c>
      <c r="AD4164" t="str">
        <f t="shared" si="653"/>
        <v>Halo+,+Visual+AI+5S+mendeteksi+Violation%3A+METALDET1-LINE+13</v>
      </c>
      <c r="AE4164" t="str">
        <f t="shared" si="654"/>
        <v>https://web.whatsapp.com/send/?phone=628999007703&amp;text=Halo+,+Visual+AI+5S+mendeteksi+Violation%3A+METALDET1-LINE+13&amp;type=phone_number&amp;app_absent=0</v>
      </c>
      <c r="AF4164" t="b">
        <f>IF(ISNA(VLOOKUP(D4164&amp;"-"&amp;AB4164, Ref_Kontak!$A:$E, 4, FALSE)), FALSE, TRUE)</f>
        <v>0</v>
      </c>
      <c r="AG4164" t="str">
        <f>_xlfn.IFNA(VLOOKUP(Z4164,Ref_Kontak!H:H,1,FALSE),"FALSE")</f>
        <v>628999007703</v>
      </c>
      <c r="AH4164" t="str">
        <f t="shared" si="655"/>
        <v>METALDET1-LINE 13</v>
      </c>
      <c r="AI4164">
        <f>IF(I4164="violation",COUNTIF($AH$1:AH4164,AH4164),0)</f>
        <v>1427</v>
      </c>
      <c r="AJ4164" t="str">
        <f t="shared" si="656"/>
        <v>violation-METALDET1</v>
      </c>
      <c r="AK4164">
        <f>IF(I4164="violation",COUNTIF($AJ$1:AJ4164,AJ4164),FALSE)</f>
        <v>3441</v>
      </c>
      <c r="AL4164">
        <f t="shared" si="657"/>
        <v>0</v>
      </c>
      <c r="AM4164">
        <f t="shared" si="658"/>
        <v>3</v>
      </c>
      <c r="AN4164" t="str">
        <f t="shared" si="659"/>
        <v>ALERT! 3 Violation founded @METALDET1</v>
      </c>
    </row>
    <row r="4165" spans="1:40">
      <c r="A4165" t="s">
        <v>120</v>
      </c>
      <c r="B4165" t="s">
        <v>121</v>
      </c>
      <c r="C4165" t="s">
        <v>1947</v>
      </c>
      <c r="D4165" t="s">
        <v>129</v>
      </c>
      <c r="E4165">
        <v>1</v>
      </c>
      <c r="G4165" t="s">
        <v>124</v>
      </c>
      <c r="I4165" t="s">
        <v>125</v>
      </c>
      <c r="Z4165" t="str">
        <f>IFERROR(MID(AA4165,FIND("-",H4165,1)+1,20),_xlfn.IFNA(VLOOKUP(F4165&amp;"-"&amp;AA4165,Ref_Kontak!$A:$E,4,FALSE),Ref_Kontak!$H$2))</f>
        <v>628999007703</v>
      </c>
      <c r="AA4165" t="str">
        <f t="shared" si="650"/>
        <v/>
      </c>
      <c r="AB4165" t="str">
        <f t="shared" si="651"/>
        <v/>
      </c>
      <c r="AC4165" t="str">
        <f t="shared" si="652"/>
        <v>628999007703</v>
      </c>
      <c r="AD4165" t="str">
        <f t="shared" si="653"/>
        <v>Halo+,+Visual+AI+5S+mendeteksi+Violation%3A+GUDANGEXP1-LINE+8</v>
      </c>
      <c r="AE4165" t="str">
        <f t="shared" si="654"/>
        <v>https://web.whatsapp.com/send/?phone=628999007703&amp;text=Halo+,+Visual+AI+5S+mendeteksi+Violation%3A+GUDANGEXP1-LINE+8&amp;type=phone_number&amp;app_absent=0</v>
      </c>
      <c r="AF4165" t="b">
        <f>IF(ISNA(VLOOKUP(D4165&amp;"-"&amp;AB4165, Ref_Kontak!$A:$E, 4, FALSE)), FALSE, TRUE)</f>
        <v>0</v>
      </c>
      <c r="AG4165" t="str">
        <f>_xlfn.IFNA(VLOOKUP(Z4165,Ref_Kontak!H:H,1,FALSE),"FALSE")</f>
        <v>628999007703</v>
      </c>
      <c r="AH4165" t="str">
        <f t="shared" si="655"/>
        <v>GUDANGEXP1-LINE 8</v>
      </c>
      <c r="AI4165">
        <f>IF(I4165="violation",COUNTIF($AH$1:AH4165,AH4165),0)</f>
        <v>123</v>
      </c>
      <c r="AJ4165" t="str">
        <f t="shared" si="656"/>
        <v>violation-GUDANGEXP1</v>
      </c>
      <c r="AK4165">
        <f>IF(I4165="violation",COUNTIF($AJ$1:AJ4165,AJ4165),FALSE)</f>
        <v>722</v>
      </c>
      <c r="AL4165">
        <f t="shared" si="657"/>
        <v>0</v>
      </c>
      <c r="AM4165">
        <f t="shared" si="658"/>
        <v>8</v>
      </c>
      <c r="AN4165" t="str">
        <f t="shared" si="659"/>
        <v>ALERT! 8 Violation founded @GUDANGEXP1</v>
      </c>
    </row>
    <row r="4166" spans="1:40">
      <c r="A4166" t="s">
        <v>120</v>
      </c>
      <c r="B4166" t="s">
        <v>121</v>
      </c>
      <c r="C4166" t="s">
        <v>1948</v>
      </c>
      <c r="D4166" t="s">
        <v>41</v>
      </c>
      <c r="E4166">
        <v>1</v>
      </c>
      <c r="F4166" t="s">
        <v>1859</v>
      </c>
      <c r="G4166" t="s">
        <v>124</v>
      </c>
      <c r="H4166" t="s">
        <v>1860</v>
      </c>
      <c r="I4166" t="s">
        <v>125</v>
      </c>
      <c r="J4166" t="s">
        <v>1861</v>
      </c>
      <c r="Z4166" t="str">
        <f>IFERROR(MID(AA4166,FIND("-",H4166,1)+1,20),_xlfn.IFNA(VLOOKUP(F4166&amp;"-"&amp;AA4166,Ref_Kontak!$A:$E,4,FALSE),Ref_Kontak!$H$2))</f>
        <v>6285157766849</v>
      </c>
      <c r="AA4166" t="str">
        <f t="shared" si="650"/>
        <v>Rexy-6285157766849</v>
      </c>
      <c r="AB4166" t="str">
        <f t="shared" si="651"/>
        <v>Rexy</v>
      </c>
      <c r="AC4166" t="str">
        <f t="shared" si="652"/>
        <v>6285157766849</v>
      </c>
      <c r="AD4166" t="str">
        <f t="shared" si="653"/>
        <v>Halo+Rexy,+Visual+AI+5S+mendeteksi+Violation%3A+GUDANGEXP1-LINE+2</v>
      </c>
      <c r="AE4166" t="str">
        <f t="shared" si="654"/>
        <v>https://web.whatsapp.com/send/?phone=6285157766849&amp;text=Halo+Rexy,+Visual+AI+5S+mendeteksi+Violation%3A+GUDANGEXP1-LINE+2&amp;type=phone_number&amp;app_absent=0</v>
      </c>
      <c r="AF4166" t="b">
        <f>IF(ISNA(VLOOKUP(D4166&amp;"-"&amp;AB4166, Ref_Kontak!$A:$E, 4, FALSE)), FALSE, TRUE)</f>
        <v>1</v>
      </c>
      <c r="AG4166" t="str">
        <f>_xlfn.IFNA(VLOOKUP(Z4166,Ref_Kontak!H:H,1,FALSE),"FALSE")</f>
        <v>FALSE</v>
      </c>
      <c r="AH4166" t="str">
        <f t="shared" si="655"/>
        <v>GUDANGEXP1-LINE 2</v>
      </c>
      <c r="AI4166">
        <f>IF(I4166="violation",COUNTIF($AH$1:AH4166,AH4166),0)</f>
        <v>83</v>
      </c>
      <c r="AJ4166" t="str">
        <f t="shared" si="656"/>
        <v>violation-GUDANGEXP1</v>
      </c>
      <c r="AK4166">
        <f>IF(I4166="violation",COUNTIF($AJ$1:AJ4166,AJ4166),FALSE)</f>
        <v>723</v>
      </c>
      <c r="AL4166">
        <f t="shared" si="657"/>
        <v>0</v>
      </c>
      <c r="AM4166">
        <f t="shared" si="658"/>
        <v>8</v>
      </c>
      <c r="AN4166" t="str">
        <f t="shared" si="659"/>
        <v>ALERT! 8 Violation founded @GUDANGEXP1</v>
      </c>
    </row>
    <row r="4167" spans="1:40">
      <c r="A4167" t="s">
        <v>120</v>
      </c>
      <c r="B4167" t="s">
        <v>121</v>
      </c>
      <c r="C4167" t="s">
        <v>1948</v>
      </c>
      <c r="D4167" t="s">
        <v>48</v>
      </c>
      <c r="E4167">
        <v>1</v>
      </c>
      <c r="F4167" t="s">
        <v>1859</v>
      </c>
      <c r="G4167" t="s">
        <v>124</v>
      </c>
      <c r="H4167" t="s">
        <v>1860</v>
      </c>
      <c r="I4167" t="s">
        <v>125</v>
      </c>
      <c r="J4167" t="s">
        <v>1861</v>
      </c>
      <c r="Z4167" t="str">
        <f>IFERROR(MID(AA4167,FIND("-",H4167,1)+1,20),_xlfn.IFNA(VLOOKUP(F4167&amp;"-"&amp;AA4167,Ref_Kontak!$A:$E,4,FALSE),Ref_Kontak!$H$2))</f>
        <v>6285157766849</v>
      </c>
      <c r="AA4167" t="str">
        <f t="shared" si="650"/>
        <v>Rexy-6285157766849</v>
      </c>
      <c r="AB4167" t="str">
        <f t="shared" si="651"/>
        <v>Rexy</v>
      </c>
      <c r="AC4167" t="str">
        <f t="shared" si="652"/>
        <v>6285157766849</v>
      </c>
      <c r="AD4167" t="str">
        <f t="shared" si="653"/>
        <v>Halo+Rexy,+Visual+AI+5S+mendeteksi+Violation%3A+GUDANGEXP1-LINE+1</v>
      </c>
      <c r="AE4167" t="str">
        <f t="shared" si="654"/>
        <v>https://web.whatsapp.com/send/?phone=6285157766849&amp;text=Halo+Rexy,+Visual+AI+5S+mendeteksi+Violation%3A+GUDANGEXP1-LINE+1&amp;type=phone_number&amp;app_absent=0</v>
      </c>
      <c r="AF4167" t="b">
        <f>IF(ISNA(VLOOKUP(D4167&amp;"-"&amp;AB4167, Ref_Kontak!$A:$E, 4, FALSE)), FALSE, TRUE)</f>
        <v>1</v>
      </c>
      <c r="AG4167" t="str">
        <f>_xlfn.IFNA(VLOOKUP(Z4167,Ref_Kontak!H:H,1,FALSE),"FALSE")</f>
        <v>FALSE</v>
      </c>
      <c r="AH4167" t="str">
        <f t="shared" si="655"/>
        <v>GUDANGEXP1-LINE 1</v>
      </c>
      <c r="AI4167">
        <f>IF(I4167="violation",COUNTIF($AH$1:AH4167,AH4167),0)</f>
        <v>70</v>
      </c>
      <c r="AJ4167" t="str">
        <f t="shared" si="656"/>
        <v>violation-GUDANGEXP1</v>
      </c>
      <c r="AK4167">
        <f>IF(I4167="violation",COUNTIF($AJ$1:AJ4167,AJ4167),FALSE)</f>
        <v>724</v>
      </c>
      <c r="AL4167">
        <f t="shared" si="657"/>
        <v>0</v>
      </c>
      <c r="AM4167">
        <f t="shared" si="658"/>
        <v>8</v>
      </c>
      <c r="AN4167" t="str">
        <f t="shared" si="659"/>
        <v>ALERT! 8 Violation founded @GUDANGEXP1</v>
      </c>
    </row>
    <row r="4168" spans="1:40">
      <c r="A4168" t="s">
        <v>120</v>
      </c>
      <c r="B4168" t="s">
        <v>121</v>
      </c>
      <c r="C4168" t="s">
        <v>1948</v>
      </c>
      <c r="D4168" t="s">
        <v>1232</v>
      </c>
      <c r="E4168">
        <v>1</v>
      </c>
      <c r="G4168" t="s">
        <v>124</v>
      </c>
      <c r="I4168" t="s">
        <v>125</v>
      </c>
      <c r="Z4168" t="str">
        <f>IFERROR(MID(AA4168,FIND("-",H4168,1)+1,20),_xlfn.IFNA(VLOOKUP(F4168&amp;"-"&amp;AA4168,Ref_Kontak!$A:$E,4,FALSE),Ref_Kontak!$H$2))</f>
        <v>628999007703</v>
      </c>
      <c r="AA4168" t="str">
        <f t="shared" si="650"/>
        <v/>
      </c>
      <c r="AB4168" t="str">
        <f t="shared" si="651"/>
        <v/>
      </c>
      <c r="AC4168" t="str">
        <f t="shared" si="652"/>
        <v>628999007703</v>
      </c>
      <c r="AD4168" t="str">
        <f t="shared" si="653"/>
        <v>Halo+,+Visual+AI+5S+mendeteksi+Violation%3A+GUDANGEXP1-LINE+9</v>
      </c>
      <c r="AE4168" t="str">
        <f t="shared" si="654"/>
        <v>https://web.whatsapp.com/send/?phone=628999007703&amp;text=Halo+,+Visual+AI+5S+mendeteksi+Violation%3A+GUDANGEXP1-LINE+9&amp;type=phone_number&amp;app_absent=0</v>
      </c>
      <c r="AF4168" t="b">
        <f>IF(ISNA(VLOOKUP(D4168&amp;"-"&amp;AB4168, Ref_Kontak!$A:$E, 4, FALSE)), FALSE, TRUE)</f>
        <v>0</v>
      </c>
      <c r="AG4168" t="str">
        <f>_xlfn.IFNA(VLOOKUP(Z4168,Ref_Kontak!H:H,1,FALSE),"FALSE")</f>
        <v>628999007703</v>
      </c>
      <c r="AH4168" t="str">
        <f t="shared" si="655"/>
        <v>GUDANGEXP1-LINE 9</v>
      </c>
      <c r="AI4168">
        <f>IF(I4168="violation",COUNTIF($AH$1:AH4168,AH4168),0)</f>
        <v>216</v>
      </c>
      <c r="AJ4168" t="str">
        <f t="shared" si="656"/>
        <v>violation-GUDANGEXP1</v>
      </c>
      <c r="AK4168">
        <f>IF(I4168="violation",COUNTIF($AJ$1:AJ4168,AJ4168),FALSE)</f>
        <v>725</v>
      </c>
      <c r="AL4168">
        <f t="shared" si="657"/>
        <v>0</v>
      </c>
      <c r="AM4168">
        <f t="shared" si="658"/>
        <v>8</v>
      </c>
      <c r="AN4168" t="str">
        <f t="shared" si="659"/>
        <v>ALERT! 8 Violation founded @GUDANGEXP1</v>
      </c>
    </row>
    <row r="4169" spans="1:40">
      <c r="A4169" t="s">
        <v>120</v>
      </c>
      <c r="B4169" t="s">
        <v>121</v>
      </c>
      <c r="C4169" t="s">
        <v>1948</v>
      </c>
      <c r="D4169" t="s">
        <v>129</v>
      </c>
      <c r="E4169">
        <v>1</v>
      </c>
      <c r="G4169" t="s">
        <v>124</v>
      </c>
      <c r="I4169" t="s">
        <v>125</v>
      </c>
      <c r="Z4169" t="str">
        <f>IFERROR(MID(AA4169,FIND("-",H4169,1)+1,20),_xlfn.IFNA(VLOOKUP(F4169&amp;"-"&amp;AA4169,Ref_Kontak!$A:$E,4,FALSE),Ref_Kontak!$H$2))</f>
        <v>628999007703</v>
      </c>
      <c r="AA4169" t="str">
        <f t="shared" si="650"/>
        <v/>
      </c>
      <c r="AB4169" t="str">
        <f t="shared" si="651"/>
        <v/>
      </c>
      <c r="AC4169" t="str">
        <f t="shared" si="652"/>
        <v>628999007703</v>
      </c>
      <c r="AD4169" t="str">
        <f t="shared" si="653"/>
        <v>Halo+,+Visual+AI+5S+mendeteksi+Violation%3A+GUDANGEXP1-LINE+8</v>
      </c>
      <c r="AE4169" t="str">
        <f t="shared" si="654"/>
        <v>https://web.whatsapp.com/send/?phone=628999007703&amp;text=Halo+,+Visual+AI+5S+mendeteksi+Violation%3A+GUDANGEXP1-LINE+8&amp;type=phone_number&amp;app_absent=0</v>
      </c>
      <c r="AF4169" t="b">
        <f>IF(ISNA(VLOOKUP(D4169&amp;"-"&amp;AB4169, Ref_Kontak!$A:$E, 4, FALSE)), FALSE, TRUE)</f>
        <v>0</v>
      </c>
      <c r="AG4169" t="str">
        <f>_xlfn.IFNA(VLOOKUP(Z4169,Ref_Kontak!H:H,1,FALSE),"FALSE")</f>
        <v>628999007703</v>
      </c>
      <c r="AH4169" t="str">
        <f t="shared" si="655"/>
        <v>GUDANGEXP1-LINE 8</v>
      </c>
      <c r="AI4169">
        <f>IF(I4169="violation",COUNTIF($AH$1:AH4169,AH4169),0)</f>
        <v>124</v>
      </c>
      <c r="AJ4169" t="str">
        <f t="shared" si="656"/>
        <v>violation-GUDANGEXP1</v>
      </c>
      <c r="AK4169">
        <f>IF(I4169="violation",COUNTIF($AJ$1:AJ4169,AJ4169),FALSE)</f>
        <v>726</v>
      </c>
      <c r="AL4169">
        <f t="shared" si="657"/>
        <v>0</v>
      </c>
      <c r="AM4169">
        <f t="shared" si="658"/>
        <v>8</v>
      </c>
      <c r="AN4169" t="str">
        <f t="shared" si="659"/>
        <v>ALERT! 8 Violation founded @GUDANGEXP1</v>
      </c>
    </row>
    <row r="4170" spans="1:40">
      <c r="A4170" t="s">
        <v>120</v>
      </c>
      <c r="B4170" t="s">
        <v>121</v>
      </c>
      <c r="C4170" t="s">
        <v>1949</v>
      </c>
      <c r="D4170" t="s">
        <v>589</v>
      </c>
      <c r="E4170">
        <v>1</v>
      </c>
      <c r="G4170" t="s">
        <v>130</v>
      </c>
      <c r="I4170" t="s">
        <v>125</v>
      </c>
      <c r="Z4170" t="str">
        <f>IFERROR(MID(AA4170,FIND("-",H4170,1)+1,20),_xlfn.IFNA(VLOOKUP(F4170&amp;"-"&amp;AA4170,Ref_Kontak!$A:$E,4,FALSE),Ref_Kontak!$H$2))</f>
        <v>628999007703</v>
      </c>
      <c r="AA4170" t="str">
        <f t="shared" si="650"/>
        <v/>
      </c>
      <c r="AB4170" t="str">
        <f t="shared" si="651"/>
        <v/>
      </c>
      <c r="AC4170" t="str">
        <f t="shared" si="652"/>
        <v>628999007703</v>
      </c>
      <c r="AD4170" t="str">
        <f t="shared" si="653"/>
        <v>Halo+,+Visual+AI+5S+mendeteksi+Violation%3A+METALDET1-LINE+13</v>
      </c>
      <c r="AE4170" t="str">
        <f t="shared" si="654"/>
        <v>https://web.whatsapp.com/send/?phone=628999007703&amp;text=Halo+,+Visual+AI+5S+mendeteksi+Violation%3A+METALDET1-LINE+13&amp;type=phone_number&amp;app_absent=0</v>
      </c>
      <c r="AF4170" t="b">
        <f>IF(ISNA(VLOOKUP(D4170&amp;"-"&amp;AB4170, Ref_Kontak!$A:$E, 4, FALSE)), FALSE, TRUE)</f>
        <v>0</v>
      </c>
      <c r="AG4170" t="str">
        <f>_xlfn.IFNA(VLOOKUP(Z4170,Ref_Kontak!H:H,1,FALSE),"FALSE")</f>
        <v>628999007703</v>
      </c>
      <c r="AH4170" t="str">
        <f t="shared" si="655"/>
        <v>METALDET1-LINE 13</v>
      </c>
      <c r="AI4170">
        <f>IF(I4170="violation",COUNTIF($AH$1:AH4170,AH4170),0)</f>
        <v>1428</v>
      </c>
      <c r="AJ4170" t="str">
        <f t="shared" si="656"/>
        <v>violation-METALDET1</v>
      </c>
      <c r="AK4170">
        <f>IF(I4170="violation",COUNTIF($AJ$1:AJ4170,AJ4170),FALSE)</f>
        <v>3442</v>
      </c>
      <c r="AL4170">
        <f t="shared" si="657"/>
        <v>0</v>
      </c>
      <c r="AM4170">
        <f t="shared" si="658"/>
        <v>3</v>
      </c>
      <c r="AN4170" t="str">
        <f t="shared" si="659"/>
        <v>ALERT! 3 Violation founded @METALDET1</v>
      </c>
    </row>
    <row r="4171" spans="1:40">
      <c r="A4171" t="s">
        <v>120</v>
      </c>
      <c r="B4171" t="s">
        <v>121</v>
      </c>
      <c r="C4171" t="s">
        <v>1949</v>
      </c>
      <c r="D4171" t="s">
        <v>129</v>
      </c>
      <c r="E4171">
        <v>1</v>
      </c>
      <c r="G4171" t="s">
        <v>130</v>
      </c>
      <c r="I4171" t="s">
        <v>125</v>
      </c>
      <c r="Z4171" t="str">
        <f>IFERROR(MID(AA4171,FIND("-",H4171,1)+1,20),_xlfn.IFNA(VLOOKUP(F4171&amp;"-"&amp;AA4171,Ref_Kontak!$A:$E,4,FALSE),Ref_Kontak!$H$2))</f>
        <v>628999007703</v>
      </c>
      <c r="AA4171" t="str">
        <f t="shared" si="650"/>
        <v/>
      </c>
      <c r="AB4171" t="str">
        <f t="shared" si="651"/>
        <v/>
      </c>
      <c r="AC4171" t="str">
        <f t="shared" si="652"/>
        <v>628999007703</v>
      </c>
      <c r="AD4171" t="str">
        <f t="shared" si="653"/>
        <v>Halo+,+Visual+AI+5S+mendeteksi+Violation%3A+METALDET1-LINE+8</v>
      </c>
      <c r="AE4171" t="str">
        <f t="shared" si="654"/>
        <v>https://web.whatsapp.com/send/?phone=628999007703&amp;text=Halo+,+Visual+AI+5S+mendeteksi+Violation%3A+METALDET1-LINE+8&amp;type=phone_number&amp;app_absent=0</v>
      </c>
      <c r="AF4171" t="b">
        <f>IF(ISNA(VLOOKUP(D4171&amp;"-"&amp;AB4171, Ref_Kontak!$A:$E, 4, FALSE)), FALSE, TRUE)</f>
        <v>0</v>
      </c>
      <c r="AG4171" t="str">
        <f>_xlfn.IFNA(VLOOKUP(Z4171,Ref_Kontak!H:H,1,FALSE),"FALSE")</f>
        <v>628999007703</v>
      </c>
      <c r="AH4171" t="str">
        <f t="shared" si="655"/>
        <v>METALDET1-LINE 8</v>
      </c>
      <c r="AI4171">
        <f>IF(I4171="violation",COUNTIF($AH$1:AH4171,AH4171),0)</f>
        <v>1587</v>
      </c>
      <c r="AJ4171" t="str">
        <f t="shared" si="656"/>
        <v>violation-METALDET1</v>
      </c>
      <c r="AK4171">
        <f>IF(I4171="violation",COUNTIF($AJ$1:AJ4171,AJ4171),FALSE)</f>
        <v>3443</v>
      </c>
      <c r="AL4171">
        <f t="shared" si="657"/>
        <v>0</v>
      </c>
      <c r="AM4171">
        <f t="shared" si="658"/>
        <v>3</v>
      </c>
      <c r="AN4171" t="str">
        <f t="shared" si="659"/>
        <v>ALERT! 3 Violation founded @METALDET1</v>
      </c>
    </row>
    <row r="4172" spans="1:40">
      <c r="A4172" t="s">
        <v>120</v>
      </c>
      <c r="B4172" t="s">
        <v>121</v>
      </c>
      <c r="C4172" t="s">
        <v>1949</v>
      </c>
      <c r="D4172" t="s">
        <v>52</v>
      </c>
      <c r="E4172">
        <v>1</v>
      </c>
      <c r="G4172" t="s">
        <v>130</v>
      </c>
      <c r="I4172" t="s">
        <v>125</v>
      </c>
      <c r="Z4172" t="str">
        <f>IFERROR(MID(AA4172,FIND("-",H4172,1)+1,20),_xlfn.IFNA(VLOOKUP(F4172&amp;"-"&amp;AA4172,Ref_Kontak!$A:$E,4,FALSE),Ref_Kontak!$H$2))</f>
        <v>628999007703</v>
      </c>
      <c r="AA4172" t="str">
        <f t="shared" si="650"/>
        <v/>
      </c>
      <c r="AB4172" t="str">
        <f t="shared" si="651"/>
        <v/>
      </c>
      <c r="AC4172" t="str">
        <f t="shared" si="652"/>
        <v>628999007703</v>
      </c>
      <c r="AD4172" t="str">
        <f t="shared" si="653"/>
        <v>Halo+,+Visual+AI+5S+mendeteksi+Violation%3A+METALDET1-LINE+14</v>
      </c>
      <c r="AE4172" t="str">
        <f t="shared" si="654"/>
        <v>https://web.whatsapp.com/send/?phone=628999007703&amp;text=Halo+,+Visual+AI+5S+mendeteksi+Violation%3A+METALDET1-LINE+14&amp;type=phone_number&amp;app_absent=0</v>
      </c>
      <c r="AF4172" t="b">
        <f>IF(ISNA(VLOOKUP(D4172&amp;"-"&amp;AB4172, Ref_Kontak!$A:$E, 4, FALSE)), FALSE, TRUE)</f>
        <v>0</v>
      </c>
      <c r="AG4172" t="str">
        <f>_xlfn.IFNA(VLOOKUP(Z4172,Ref_Kontak!H:H,1,FALSE),"FALSE")</f>
        <v>628999007703</v>
      </c>
      <c r="AH4172" t="str">
        <f t="shared" si="655"/>
        <v>METALDET1-LINE 14</v>
      </c>
      <c r="AI4172">
        <f>IF(I4172="violation",COUNTIF($AH$1:AH4172,AH4172),0)</f>
        <v>430</v>
      </c>
      <c r="AJ4172" t="str">
        <f t="shared" si="656"/>
        <v>violation-METALDET1</v>
      </c>
      <c r="AK4172">
        <f>IF(I4172="violation",COUNTIF($AJ$1:AJ4172,AJ4172),FALSE)</f>
        <v>3444</v>
      </c>
      <c r="AL4172">
        <f t="shared" si="657"/>
        <v>0</v>
      </c>
      <c r="AM4172">
        <f t="shared" si="658"/>
        <v>3</v>
      </c>
      <c r="AN4172" t="str">
        <f t="shared" si="659"/>
        <v>ALERT! 3 Violation founded @METALDET1</v>
      </c>
    </row>
    <row r="4173" spans="1:40">
      <c r="A4173" t="s">
        <v>120</v>
      </c>
      <c r="B4173" t="s">
        <v>121</v>
      </c>
      <c r="C4173" t="s">
        <v>1949</v>
      </c>
      <c r="D4173" t="s">
        <v>41</v>
      </c>
      <c r="E4173">
        <v>1</v>
      </c>
      <c r="F4173" t="s">
        <v>1859</v>
      </c>
      <c r="G4173" t="s">
        <v>124</v>
      </c>
      <c r="H4173" t="s">
        <v>1860</v>
      </c>
      <c r="I4173" t="s">
        <v>125</v>
      </c>
      <c r="J4173" t="s">
        <v>1861</v>
      </c>
      <c r="Z4173" t="str">
        <f>IFERROR(MID(AA4173,FIND("-",H4173,1)+1,20),_xlfn.IFNA(VLOOKUP(F4173&amp;"-"&amp;AA4173,Ref_Kontak!$A:$E,4,FALSE),Ref_Kontak!$H$2))</f>
        <v>6285157766849</v>
      </c>
      <c r="AA4173" t="str">
        <f t="shared" si="650"/>
        <v>Rexy-6285157766849</v>
      </c>
      <c r="AB4173" t="str">
        <f t="shared" si="651"/>
        <v>Rexy</v>
      </c>
      <c r="AC4173" t="str">
        <f t="shared" si="652"/>
        <v>6285157766849</v>
      </c>
      <c r="AD4173" t="str">
        <f t="shared" si="653"/>
        <v>Halo+Rexy,+Visual+AI+5S+mendeteksi+Violation%3A+GUDANGEXP1-LINE+2</v>
      </c>
      <c r="AE4173" t="str">
        <f t="shared" si="654"/>
        <v>https://web.whatsapp.com/send/?phone=6285157766849&amp;text=Halo+Rexy,+Visual+AI+5S+mendeteksi+Violation%3A+GUDANGEXP1-LINE+2&amp;type=phone_number&amp;app_absent=0</v>
      </c>
      <c r="AF4173" t="b">
        <f>IF(ISNA(VLOOKUP(D4173&amp;"-"&amp;AB4173, Ref_Kontak!$A:$E, 4, FALSE)), FALSE, TRUE)</f>
        <v>1</v>
      </c>
      <c r="AG4173" t="str">
        <f>_xlfn.IFNA(VLOOKUP(Z4173,Ref_Kontak!H:H,1,FALSE),"FALSE")</f>
        <v>FALSE</v>
      </c>
      <c r="AH4173" t="str">
        <f t="shared" si="655"/>
        <v>GUDANGEXP1-LINE 2</v>
      </c>
      <c r="AI4173">
        <f>IF(I4173="violation",COUNTIF($AH$1:AH4173,AH4173),0)</f>
        <v>84</v>
      </c>
      <c r="AJ4173" t="str">
        <f t="shared" si="656"/>
        <v>violation-GUDANGEXP1</v>
      </c>
      <c r="AK4173">
        <f>IF(I4173="violation",COUNTIF($AJ$1:AJ4173,AJ4173),FALSE)</f>
        <v>727</v>
      </c>
      <c r="AL4173">
        <f t="shared" si="657"/>
        <v>0</v>
      </c>
      <c r="AM4173">
        <f t="shared" si="658"/>
        <v>8</v>
      </c>
      <c r="AN4173" t="str">
        <f t="shared" si="659"/>
        <v>ALERT! 8 Violation founded @GUDANGEXP1</v>
      </c>
    </row>
    <row r="4174" spans="1:40">
      <c r="A4174" t="s">
        <v>120</v>
      </c>
      <c r="B4174" t="s">
        <v>121</v>
      </c>
      <c r="C4174" t="s">
        <v>1949</v>
      </c>
      <c r="D4174" t="s">
        <v>48</v>
      </c>
      <c r="E4174">
        <v>1</v>
      </c>
      <c r="F4174" t="s">
        <v>1859</v>
      </c>
      <c r="G4174" t="s">
        <v>124</v>
      </c>
      <c r="H4174" t="s">
        <v>1860</v>
      </c>
      <c r="I4174" t="s">
        <v>125</v>
      </c>
      <c r="J4174" t="s">
        <v>1861</v>
      </c>
      <c r="Z4174" t="str">
        <f>IFERROR(MID(AA4174,FIND("-",H4174,1)+1,20),_xlfn.IFNA(VLOOKUP(F4174&amp;"-"&amp;AA4174,Ref_Kontak!$A:$E,4,FALSE),Ref_Kontak!$H$2))</f>
        <v>6285157766849</v>
      </c>
      <c r="AA4174" t="str">
        <f t="shared" si="650"/>
        <v>Rexy-6285157766849</v>
      </c>
      <c r="AB4174" t="str">
        <f t="shared" si="651"/>
        <v>Rexy</v>
      </c>
      <c r="AC4174" t="str">
        <f t="shared" si="652"/>
        <v>6285157766849</v>
      </c>
      <c r="AD4174" t="str">
        <f t="shared" si="653"/>
        <v>Halo+Rexy,+Visual+AI+5S+mendeteksi+Violation%3A+GUDANGEXP1-LINE+1</v>
      </c>
      <c r="AE4174" t="str">
        <f t="shared" si="654"/>
        <v>https://web.whatsapp.com/send/?phone=6285157766849&amp;text=Halo+Rexy,+Visual+AI+5S+mendeteksi+Violation%3A+GUDANGEXP1-LINE+1&amp;type=phone_number&amp;app_absent=0</v>
      </c>
      <c r="AF4174" t="b">
        <f>IF(ISNA(VLOOKUP(D4174&amp;"-"&amp;AB4174, Ref_Kontak!$A:$E, 4, FALSE)), FALSE, TRUE)</f>
        <v>1</v>
      </c>
      <c r="AG4174" t="str">
        <f>_xlfn.IFNA(VLOOKUP(Z4174,Ref_Kontak!H:H,1,FALSE),"FALSE")</f>
        <v>FALSE</v>
      </c>
      <c r="AH4174" t="str">
        <f t="shared" si="655"/>
        <v>GUDANGEXP1-LINE 1</v>
      </c>
      <c r="AI4174">
        <f>IF(I4174="violation",COUNTIF($AH$1:AH4174,AH4174),0)</f>
        <v>71</v>
      </c>
      <c r="AJ4174" t="str">
        <f t="shared" si="656"/>
        <v>violation-GUDANGEXP1</v>
      </c>
      <c r="AK4174">
        <f>IF(I4174="violation",COUNTIF($AJ$1:AJ4174,AJ4174),FALSE)</f>
        <v>728</v>
      </c>
      <c r="AL4174">
        <f t="shared" si="657"/>
        <v>0</v>
      </c>
      <c r="AM4174">
        <f t="shared" si="658"/>
        <v>8</v>
      </c>
      <c r="AN4174" t="str">
        <f t="shared" si="659"/>
        <v>ALERT! 8 Violation founded @GUDANGEXP1</v>
      </c>
    </row>
    <row r="4175" spans="1:40">
      <c r="A4175" t="s">
        <v>120</v>
      </c>
      <c r="B4175" t="s">
        <v>121</v>
      </c>
      <c r="C4175" t="s">
        <v>1949</v>
      </c>
      <c r="D4175" t="s">
        <v>1232</v>
      </c>
      <c r="E4175">
        <v>1</v>
      </c>
      <c r="G4175" t="s">
        <v>124</v>
      </c>
      <c r="I4175" t="s">
        <v>125</v>
      </c>
      <c r="Z4175" t="str">
        <f>IFERROR(MID(AA4175,FIND("-",H4175,1)+1,20),_xlfn.IFNA(VLOOKUP(F4175&amp;"-"&amp;AA4175,Ref_Kontak!$A:$E,4,FALSE),Ref_Kontak!$H$2))</f>
        <v>628999007703</v>
      </c>
      <c r="AA4175" t="str">
        <f t="shared" si="650"/>
        <v/>
      </c>
      <c r="AB4175" t="str">
        <f t="shared" si="651"/>
        <v/>
      </c>
      <c r="AC4175" t="str">
        <f t="shared" si="652"/>
        <v>628999007703</v>
      </c>
      <c r="AD4175" t="str">
        <f t="shared" si="653"/>
        <v>Halo+,+Visual+AI+5S+mendeteksi+Violation%3A+GUDANGEXP1-LINE+9</v>
      </c>
      <c r="AE4175" t="str">
        <f t="shared" si="654"/>
        <v>https://web.whatsapp.com/send/?phone=628999007703&amp;text=Halo+,+Visual+AI+5S+mendeteksi+Violation%3A+GUDANGEXP1-LINE+9&amp;type=phone_number&amp;app_absent=0</v>
      </c>
      <c r="AF4175" t="b">
        <f>IF(ISNA(VLOOKUP(D4175&amp;"-"&amp;AB4175, Ref_Kontak!$A:$E, 4, FALSE)), FALSE, TRUE)</f>
        <v>0</v>
      </c>
      <c r="AG4175" t="str">
        <f>_xlfn.IFNA(VLOOKUP(Z4175,Ref_Kontak!H:H,1,FALSE),"FALSE")</f>
        <v>628999007703</v>
      </c>
      <c r="AH4175" t="str">
        <f t="shared" si="655"/>
        <v>GUDANGEXP1-LINE 9</v>
      </c>
      <c r="AI4175">
        <f>IF(I4175="violation",COUNTIF($AH$1:AH4175,AH4175),0)</f>
        <v>217</v>
      </c>
      <c r="AJ4175" t="str">
        <f t="shared" si="656"/>
        <v>violation-GUDANGEXP1</v>
      </c>
      <c r="AK4175">
        <f>IF(I4175="violation",COUNTIF($AJ$1:AJ4175,AJ4175),FALSE)</f>
        <v>729</v>
      </c>
      <c r="AL4175">
        <f t="shared" si="657"/>
        <v>0</v>
      </c>
      <c r="AM4175">
        <f t="shared" si="658"/>
        <v>8</v>
      </c>
      <c r="AN4175" t="str">
        <f t="shared" si="659"/>
        <v>ALERT! 8 Violation founded @GUDANGEXP1</v>
      </c>
    </row>
    <row r="4176" spans="1:40">
      <c r="A4176" t="s">
        <v>120</v>
      </c>
      <c r="B4176" t="s">
        <v>121</v>
      </c>
      <c r="C4176" t="s">
        <v>1949</v>
      </c>
      <c r="D4176" t="s">
        <v>52</v>
      </c>
      <c r="E4176">
        <v>1</v>
      </c>
      <c r="G4176" t="s">
        <v>130</v>
      </c>
      <c r="I4176" t="s">
        <v>125</v>
      </c>
      <c r="Z4176" t="str">
        <f>IFERROR(MID(AA4176,FIND("-",H4176,1)+1,20),_xlfn.IFNA(VLOOKUP(F4176&amp;"-"&amp;AA4176,Ref_Kontak!$A:$E,4,FALSE),Ref_Kontak!$H$2))</f>
        <v>628999007703</v>
      </c>
      <c r="AA4176" t="str">
        <f t="shared" si="650"/>
        <v/>
      </c>
      <c r="AB4176" t="str">
        <f t="shared" si="651"/>
        <v/>
      </c>
      <c r="AC4176" t="str">
        <f t="shared" si="652"/>
        <v>628999007703</v>
      </c>
      <c r="AD4176" t="str">
        <f t="shared" si="653"/>
        <v>Halo+,+Visual+AI+5S+mendeteksi+Violation%3A+METALDET1-LINE+14</v>
      </c>
      <c r="AE4176" t="str">
        <f t="shared" si="654"/>
        <v>https://web.whatsapp.com/send/?phone=628999007703&amp;text=Halo+,+Visual+AI+5S+mendeteksi+Violation%3A+METALDET1-LINE+14&amp;type=phone_number&amp;app_absent=0</v>
      </c>
      <c r="AF4176" t="b">
        <f>IF(ISNA(VLOOKUP(D4176&amp;"-"&amp;AB4176, Ref_Kontak!$A:$E, 4, FALSE)), FALSE, TRUE)</f>
        <v>0</v>
      </c>
      <c r="AG4176" t="str">
        <f>_xlfn.IFNA(VLOOKUP(Z4176,Ref_Kontak!H:H,1,FALSE),"FALSE")</f>
        <v>628999007703</v>
      </c>
      <c r="AH4176" t="str">
        <f t="shared" si="655"/>
        <v>METALDET1-LINE 14</v>
      </c>
      <c r="AI4176">
        <f>IF(I4176="violation",COUNTIF($AH$1:AH4176,AH4176),0)</f>
        <v>431</v>
      </c>
      <c r="AJ4176" t="str">
        <f t="shared" si="656"/>
        <v>violation-METALDET1</v>
      </c>
      <c r="AK4176">
        <f>IF(I4176="violation",COUNTIF($AJ$1:AJ4176,AJ4176),FALSE)</f>
        <v>3445</v>
      </c>
      <c r="AL4176">
        <f t="shared" si="657"/>
        <v>0</v>
      </c>
      <c r="AM4176">
        <f t="shared" si="658"/>
        <v>3</v>
      </c>
      <c r="AN4176" t="str">
        <f t="shared" si="659"/>
        <v>ALERT! 3 Violation founded @METALDET1</v>
      </c>
    </row>
    <row r="4177" spans="1:40">
      <c r="A4177" t="s">
        <v>120</v>
      </c>
      <c r="B4177" t="s">
        <v>121</v>
      </c>
      <c r="C4177" t="s">
        <v>1949</v>
      </c>
      <c r="D4177" t="s">
        <v>589</v>
      </c>
      <c r="E4177">
        <v>1</v>
      </c>
      <c r="G4177" t="s">
        <v>130</v>
      </c>
      <c r="I4177" t="s">
        <v>125</v>
      </c>
      <c r="Z4177" t="str">
        <f>IFERROR(MID(AA4177,FIND("-",H4177,1)+1,20),_xlfn.IFNA(VLOOKUP(F4177&amp;"-"&amp;AA4177,Ref_Kontak!$A:$E,4,FALSE),Ref_Kontak!$H$2))</f>
        <v>628999007703</v>
      </c>
      <c r="AA4177" t="str">
        <f t="shared" si="650"/>
        <v/>
      </c>
      <c r="AB4177" t="str">
        <f t="shared" si="651"/>
        <v/>
      </c>
      <c r="AC4177" t="str">
        <f t="shared" si="652"/>
        <v>628999007703</v>
      </c>
      <c r="AD4177" t="str">
        <f t="shared" si="653"/>
        <v>Halo+,+Visual+AI+5S+mendeteksi+Violation%3A+METALDET1-LINE+13</v>
      </c>
      <c r="AE4177" t="str">
        <f t="shared" si="654"/>
        <v>https://web.whatsapp.com/send/?phone=628999007703&amp;text=Halo+,+Visual+AI+5S+mendeteksi+Violation%3A+METALDET1-LINE+13&amp;type=phone_number&amp;app_absent=0</v>
      </c>
      <c r="AF4177" t="b">
        <f>IF(ISNA(VLOOKUP(D4177&amp;"-"&amp;AB4177, Ref_Kontak!$A:$E, 4, FALSE)), FALSE, TRUE)</f>
        <v>0</v>
      </c>
      <c r="AG4177" t="str">
        <f>_xlfn.IFNA(VLOOKUP(Z4177,Ref_Kontak!H:H,1,FALSE),"FALSE")</f>
        <v>628999007703</v>
      </c>
      <c r="AH4177" t="str">
        <f t="shared" si="655"/>
        <v>METALDET1-LINE 13</v>
      </c>
      <c r="AI4177">
        <f>IF(I4177="violation",COUNTIF($AH$1:AH4177,AH4177),0)</f>
        <v>1429</v>
      </c>
      <c r="AJ4177" t="str">
        <f t="shared" si="656"/>
        <v>violation-METALDET1</v>
      </c>
      <c r="AK4177">
        <f>IF(I4177="violation",COUNTIF($AJ$1:AJ4177,AJ4177),FALSE)</f>
        <v>3446</v>
      </c>
      <c r="AL4177">
        <f t="shared" si="657"/>
        <v>0</v>
      </c>
      <c r="AM4177">
        <f t="shared" si="658"/>
        <v>3</v>
      </c>
      <c r="AN4177" t="str">
        <f t="shared" si="659"/>
        <v>ALERT! 3 Violation founded @METALDET1</v>
      </c>
    </row>
    <row r="4178" spans="1:40">
      <c r="A4178" t="s">
        <v>120</v>
      </c>
      <c r="B4178" t="s">
        <v>121</v>
      </c>
      <c r="C4178" t="s">
        <v>1949</v>
      </c>
      <c r="D4178" t="s">
        <v>129</v>
      </c>
      <c r="E4178">
        <v>1</v>
      </c>
      <c r="G4178" t="s">
        <v>124</v>
      </c>
      <c r="I4178" t="s">
        <v>125</v>
      </c>
      <c r="Z4178" t="str">
        <f>IFERROR(MID(AA4178,FIND("-",H4178,1)+1,20),_xlfn.IFNA(VLOOKUP(F4178&amp;"-"&amp;AA4178,Ref_Kontak!$A:$E,4,FALSE),Ref_Kontak!$H$2))</f>
        <v>628999007703</v>
      </c>
      <c r="AA4178" t="str">
        <f t="shared" si="650"/>
        <v/>
      </c>
      <c r="AB4178" t="str">
        <f t="shared" si="651"/>
        <v/>
      </c>
      <c r="AC4178" t="str">
        <f t="shared" si="652"/>
        <v>628999007703</v>
      </c>
      <c r="AD4178" t="str">
        <f t="shared" si="653"/>
        <v>Halo+,+Visual+AI+5S+mendeteksi+Violation%3A+GUDANGEXP1-LINE+8</v>
      </c>
      <c r="AE4178" t="str">
        <f t="shared" si="654"/>
        <v>https://web.whatsapp.com/send/?phone=628999007703&amp;text=Halo+,+Visual+AI+5S+mendeteksi+Violation%3A+GUDANGEXP1-LINE+8&amp;type=phone_number&amp;app_absent=0</v>
      </c>
      <c r="AF4178" t="b">
        <f>IF(ISNA(VLOOKUP(D4178&amp;"-"&amp;AB4178, Ref_Kontak!$A:$E, 4, FALSE)), FALSE, TRUE)</f>
        <v>0</v>
      </c>
      <c r="AG4178" t="str">
        <f>_xlfn.IFNA(VLOOKUP(Z4178,Ref_Kontak!H:H,1,FALSE),"FALSE")</f>
        <v>628999007703</v>
      </c>
      <c r="AH4178" t="str">
        <f t="shared" si="655"/>
        <v>GUDANGEXP1-LINE 8</v>
      </c>
      <c r="AI4178">
        <f>IF(I4178="violation",COUNTIF($AH$1:AH4178,AH4178),0)</f>
        <v>125</v>
      </c>
      <c r="AJ4178" t="str">
        <f t="shared" si="656"/>
        <v>violation-GUDANGEXP1</v>
      </c>
      <c r="AK4178">
        <f>IF(I4178="violation",COUNTIF($AJ$1:AJ4178,AJ4178),FALSE)</f>
        <v>730</v>
      </c>
      <c r="AL4178">
        <f t="shared" si="657"/>
        <v>0</v>
      </c>
      <c r="AM4178">
        <f t="shared" si="658"/>
        <v>8</v>
      </c>
      <c r="AN4178" t="str">
        <f t="shared" si="659"/>
        <v>ALERT! 8 Violation founded @GUDANGEXP1</v>
      </c>
    </row>
    <row r="4179" spans="1:40">
      <c r="A4179" t="s">
        <v>120</v>
      </c>
      <c r="B4179" t="s">
        <v>121</v>
      </c>
      <c r="C4179" t="s">
        <v>1950</v>
      </c>
      <c r="D4179" t="s">
        <v>129</v>
      </c>
      <c r="E4179">
        <v>1</v>
      </c>
      <c r="G4179" t="s">
        <v>130</v>
      </c>
      <c r="I4179" t="s">
        <v>125</v>
      </c>
      <c r="Z4179" t="str">
        <f>IFERROR(MID(AA4179,FIND("-",H4179,1)+1,20),_xlfn.IFNA(VLOOKUP(F4179&amp;"-"&amp;AA4179,Ref_Kontak!$A:$E,4,FALSE),Ref_Kontak!$H$2))</f>
        <v>628999007703</v>
      </c>
      <c r="AA4179" t="str">
        <f t="shared" si="650"/>
        <v/>
      </c>
      <c r="AB4179" t="str">
        <f t="shared" si="651"/>
        <v/>
      </c>
      <c r="AC4179" t="str">
        <f t="shared" si="652"/>
        <v>628999007703</v>
      </c>
      <c r="AD4179" t="str">
        <f t="shared" si="653"/>
        <v>Halo+,+Visual+AI+5S+mendeteksi+Violation%3A+METALDET1-LINE+8</v>
      </c>
      <c r="AE4179" t="str">
        <f t="shared" si="654"/>
        <v>https://web.whatsapp.com/send/?phone=628999007703&amp;text=Halo+,+Visual+AI+5S+mendeteksi+Violation%3A+METALDET1-LINE+8&amp;type=phone_number&amp;app_absent=0</v>
      </c>
      <c r="AF4179" t="b">
        <f>IF(ISNA(VLOOKUP(D4179&amp;"-"&amp;AB4179, Ref_Kontak!$A:$E, 4, FALSE)), FALSE, TRUE)</f>
        <v>0</v>
      </c>
      <c r="AG4179" t="str">
        <f>_xlfn.IFNA(VLOOKUP(Z4179,Ref_Kontak!H:H,1,FALSE),"FALSE")</f>
        <v>628999007703</v>
      </c>
      <c r="AH4179" t="str">
        <f t="shared" si="655"/>
        <v>METALDET1-LINE 8</v>
      </c>
      <c r="AI4179">
        <f>IF(I4179="violation",COUNTIF($AH$1:AH4179,AH4179),0)</f>
        <v>1588</v>
      </c>
      <c r="AJ4179" t="str">
        <f t="shared" si="656"/>
        <v>violation-METALDET1</v>
      </c>
      <c r="AK4179">
        <f>IF(I4179="violation",COUNTIF($AJ$1:AJ4179,AJ4179),FALSE)</f>
        <v>3447</v>
      </c>
      <c r="AL4179">
        <f t="shared" si="657"/>
        <v>0</v>
      </c>
      <c r="AM4179">
        <f t="shared" si="658"/>
        <v>3</v>
      </c>
      <c r="AN4179" t="str">
        <f t="shared" si="659"/>
        <v>ALERT! 3 Violation founded @METALDET1</v>
      </c>
    </row>
    <row r="4180" spans="1:40">
      <c r="A4180" t="s">
        <v>120</v>
      </c>
      <c r="B4180" t="s">
        <v>121</v>
      </c>
      <c r="C4180" t="s">
        <v>1950</v>
      </c>
      <c r="D4180" t="s">
        <v>41</v>
      </c>
      <c r="E4180">
        <v>1</v>
      </c>
      <c r="F4180" t="s">
        <v>1859</v>
      </c>
      <c r="G4180" t="s">
        <v>124</v>
      </c>
      <c r="H4180" t="s">
        <v>1860</v>
      </c>
      <c r="I4180" t="s">
        <v>125</v>
      </c>
      <c r="J4180" t="s">
        <v>1861</v>
      </c>
      <c r="Z4180" t="str">
        <f>IFERROR(MID(AA4180,FIND("-",H4180,1)+1,20),_xlfn.IFNA(VLOOKUP(F4180&amp;"-"&amp;AA4180,Ref_Kontak!$A:$E,4,FALSE),Ref_Kontak!$H$2))</f>
        <v>6285157766849</v>
      </c>
      <c r="AA4180" t="str">
        <f t="shared" si="650"/>
        <v>Rexy-6285157766849</v>
      </c>
      <c r="AB4180" t="str">
        <f t="shared" si="651"/>
        <v>Rexy</v>
      </c>
      <c r="AC4180" t="str">
        <f t="shared" si="652"/>
        <v>6285157766849</v>
      </c>
      <c r="AD4180" t="str">
        <f t="shared" si="653"/>
        <v>Halo+Rexy,+Visual+AI+5S+mendeteksi+Violation%3A+GUDANGEXP1-LINE+2</v>
      </c>
      <c r="AE4180" t="str">
        <f t="shared" si="654"/>
        <v>https://web.whatsapp.com/send/?phone=6285157766849&amp;text=Halo+Rexy,+Visual+AI+5S+mendeteksi+Violation%3A+GUDANGEXP1-LINE+2&amp;type=phone_number&amp;app_absent=0</v>
      </c>
      <c r="AF4180" t="b">
        <f>IF(ISNA(VLOOKUP(D4180&amp;"-"&amp;AB4180, Ref_Kontak!$A:$E, 4, FALSE)), FALSE, TRUE)</f>
        <v>1</v>
      </c>
      <c r="AG4180" t="str">
        <f>_xlfn.IFNA(VLOOKUP(Z4180,Ref_Kontak!H:H,1,FALSE),"FALSE")</f>
        <v>FALSE</v>
      </c>
      <c r="AH4180" t="str">
        <f t="shared" si="655"/>
        <v>GUDANGEXP1-LINE 2</v>
      </c>
      <c r="AI4180">
        <f>IF(I4180="violation",COUNTIF($AH$1:AH4180,AH4180),0)</f>
        <v>85</v>
      </c>
      <c r="AJ4180" t="str">
        <f t="shared" si="656"/>
        <v>violation-GUDANGEXP1</v>
      </c>
      <c r="AK4180">
        <f>IF(I4180="violation",COUNTIF($AJ$1:AJ4180,AJ4180),FALSE)</f>
        <v>731</v>
      </c>
      <c r="AL4180">
        <f t="shared" si="657"/>
        <v>0</v>
      </c>
      <c r="AM4180">
        <f t="shared" si="658"/>
        <v>8</v>
      </c>
      <c r="AN4180" t="str">
        <f t="shared" si="659"/>
        <v>ALERT! 8 Violation founded @GUDANGEXP1</v>
      </c>
    </row>
    <row r="4181" spans="1:40">
      <c r="A4181" t="s">
        <v>120</v>
      </c>
      <c r="B4181" t="s">
        <v>121</v>
      </c>
      <c r="C4181" t="s">
        <v>1950</v>
      </c>
      <c r="D4181" t="s">
        <v>48</v>
      </c>
      <c r="E4181">
        <v>1</v>
      </c>
      <c r="F4181" t="s">
        <v>1859</v>
      </c>
      <c r="G4181" t="s">
        <v>124</v>
      </c>
      <c r="H4181" t="s">
        <v>1860</v>
      </c>
      <c r="I4181" t="s">
        <v>125</v>
      </c>
      <c r="J4181" t="s">
        <v>1861</v>
      </c>
      <c r="Z4181" t="str">
        <f>IFERROR(MID(AA4181,FIND("-",H4181,1)+1,20),_xlfn.IFNA(VLOOKUP(F4181&amp;"-"&amp;AA4181,Ref_Kontak!$A:$E,4,FALSE),Ref_Kontak!$H$2))</f>
        <v>6285157766849</v>
      </c>
      <c r="AA4181" t="str">
        <f t="shared" si="650"/>
        <v>Rexy-6285157766849</v>
      </c>
      <c r="AB4181" t="str">
        <f t="shared" si="651"/>
        <v>Rexy</v>
      </c>
      <c r="AC4181" t="str">
        <f t="shared" si="652"/>
        <v>6285157766849</v>
      </c>
      <c r="AD4181" t="str">
        <f t="shared" si="653"/>
        <v>Halo+Rexy,+Visual+AI+5S+mendeteksi+Violation%3A+GUDANGEXP1-LINE+1</v>
      </c>
      <c r="AE4181" t="str">
        <f t="shared" si="654"/>
        <v>https://web.whatsapp.com/send/?phone=6285157766849&amp;text=Halo+Rexy,+Visual+AI+5S+mendeteksi+Violation%3A+GUDANGEXP1-LINE+1&amp;type=phone_number&amp;app_absent=0</v>
      </c>
      <c r="AF4181" t="b">
        <f>IF(ISNA(VLOOKUP(D4181&amp;"-"&amp;AB4181, Ref_Kontak!$A:$E, 4, FALSE)), FALSE, TRUE)</f>
        <v>1</v>
      </c>
      <c r="AG4181" t="str">
        <f>_xlfn.IFNA(VLOOKUP(Z4181,Ref_Kontak!H:H,1,FALSE),"FALSE")</f>
        <v>FALSE</v>
      </c>
      <c r="AH4181" t="str">
        <f t="shared" si="655"/>
        <v>GUDANGEXP1-LINE 1</v>
      </c>
      <c r="AI4181">
        <f>IF(I4181="violation",COUNTIF($AH$1:AH4181,AH4181),0)</f>
        <v>72</v>
      </c>
      <c r="AJ4181" t="str">
        <f t="shared" si="656"/>
        <v>violation-GUDANGEXP1</v>
      </c>
      <c r="AK4181">
        <f>IF(I4181="violation",COUNTIF($AJ$1:AJ4181,AJ4181),FALSE)</f>
        <v>732</v>
      </c>
      <c r="AL4181">
        <f t="shared" si="657"/>
        <v>0</v>
      </c>
      <c r="AM4181">
        <f t="shared" si="658"/>
        <v>8</v>
      </c>
      <c r="AN4181" t="str">
        <f t="shared" si="659"/>
        <v>ALERT! 8 Violation founded @GUDANGEXP1</v>
      </c>
    </row>
    <row r="4182" spans="1:40">
      <c r="A4182" t="s">
        <v>120</v>
      </c>
      <c r="B4182" t="s">
        <v>121</v>
      </c>
      <c r="C4182" t="s">
        <v>1950</v>
      </c>
      <c r="D4182" t="s">
        <v>1232</v>
      </c>
      <c r="E4182">
        <v>1</v>
      </c>
      <c r="G4182" t="s">
        <v>124</v>
      </c>
      <c r="I4182" t="s">
        <v>125</v>
      </c>
      <c r="Z4182" t="str">
        <f>IFERROR(MID(AA4182,FIND("-",H4182,1)+1,20),_xlfn.IFNA(VLOOKUP(F4182&amp;"-"&amp;AA4182,Ref_Kontak!$A:$E,4,FALSE),Ref_Kontak!$H$2))</f>
        <v>628999007703</v>
      </c>
      <c r="AA4182" t="str">
        <f t="shared" si="650"/>
        <v/>
      </c>
      <c r="AB4182" t="str">
        <f t="shared" si="651"/>
        <v/>
      </c>
      <c r="AC4182" t="str">
        <f t="shared" si="652"/>
        <v>628999007703</v>
      </c>
      <c r="AD4182" t="str">
        <f t="shared" si="653"/>
        <v>Halo+,+Visual+AI+5S+mendeteksi+Violation%3A+GUDANGEXP1-LINE+9</v>
      </c>
      <c r="AE4182" t="str">
        <f t="shared" si="654"/>
        <v>https://web.whatsapp.com/send/?phone=628999007703&amp;text=Halo+,+Visual+AI+5S+mendeteksi+Violation%3A+GUDANGEXP1-LINE+9&amp;type=phone_number&amp;app_absent=0</v>
      </c>
      <c r="AF4182" t="b">
        <f>IF(ISNA(VLOOKUP(D4182&amp;"-"&amp;AB4182, Ref_Kontak!$A:$E, 4, FALSE)), FALSE, TRUE)</f>
        <v>0</v>
      </c>
      <c r="AG4182" t="str">
        <f>_xlfn.IFNA(VLOOKUP(Z4182,Ref_Kontak!H:H,1,FALSE),"FALSE")</f>
        <v>628999007703</v>
      </c>
      <c r="AH4182" t="str">
        <f t="shared" si="655"/>
        <v>GUDANGEXP1-LINE 9</v>
      </c>
      <c r="AI4182">
        <f>IF(I4182="violation",COUNTIF($AH$1:AH4182,AH4182),0)</f>
        <v>218</v>
      </c>
      <c r="AJ4182" t="str">
        <f t="shared" si="656"/>
        <v>violation-GUDANGEXP1</v>
      </c>
      <c r="AK4182">
        <f>IF(I4182="violation",COUNTIF($AJ$1:AJ4182,AJ4182),FALSE)</f>
        <v>733</v>
      </c>
      <c r="AL4182">
        <f t="shared" si="657"/>
        <v>0</v>
      </c>
      <c r="AM4182">
        <f t="shared" si="658"/>
        <v>8</v>
      </c>
      <c r="AN4182" t="str">
        <f t="shared" si="659"/>
        <v>ALERT! 8 Violation founded @GUDANGEXP1</v>
      </c>
    </row>
    <row r="4183" spans="1:40">
      <c r="A4183" t="s">
        <v>120</v>
      </c>
      <c r="B4183" t="s">
        <v>121</v>
      </c>
      <c r="C4183" t="s">
        <v>1950</v>
      </c>
      <c r="D4183" t="s">
        <v>129</v>
      </c>
      <c r="E4183">
        <v>1</v>
      </c>
      <c r="G4183" t="s">
        <v>124</v>
      </c>
      <c r="I4183" t="s">
        <v>125</v>
      </c>
      <c r="Z4183" t="str">
        <f>IFERROR(MID(AA4183,FIND("-",H4183,1)+1,20),_xlfn.IFNA(VLOOKUP(F4183&amp;"-"&amp;AA4183,Ref_Kontak!$A:$E,4,FALSE),Ref_Kontak!$H$2))</f>
        <v>628999007703</v>
      </c>
      <c r="AA4183" t="str">
        <f t="shared" si="650"/>
        <v/>
      </c>
      <c r="AB4183" t="str">
        <f t="shared" si="651"/>
        <v/>
      </c>
      <c r="AC4183" t="str">
        <f t="shared" si="652"/>
        <v>628999007703</v>
      </c>
      <c r="AD4183" t="str">
        <f t="shared" si="653"/>
        <v>Halo+,+Visual+AI+5S+mendeteksi+Violation%3A+GUDANGEXP1-LINE+8</v>
      </c>
      <c r="AE4183" t="str">
        <f t="shared" si="654"/>
        <v>https://web.whatsapp.com/send/?phone=628999007703&amp;text=Halo+,+Visual+AI+5S+mendeteksi+Violation%3A+GUDANGEXP1-LINE+8&amp;type=phone_number&amp;app_absent=0</v>
      </c>
      <c r="AF4183" t="b">
        <f>IF(ISNA(VLOOKUP(D4183&amp;"-"&amp;AB4183, Ref_Kontak!$A:$E, 4, FALSE)), FALSE, TRUE)</f>
        <v>0</v>
      </c>
      <c r="AG4183" t="str">
        <f>_xlfn.IFNA(VLOOKUP(Z4183,Ref_Kontak!H:H,1,FALSE),"FALSE")</f>
        <v>628999007703</v>
      </c>
      <c r="AH4183" t="str">
        <f t="shared" si="655"/>
        <v>GUDANGEXP1-LINE 8</v>
      </c>
      <c r="AI4183">
        <f>IF(I4183="violation",COUNTIF($AH$1:AH4183,AH4183),0)</f>
        <v>126</v>
      </c>
      <c r="AJ4183" t="str">
        <f t="shared" si="656"/>
        <v>violation-GUDANGEXP1</v>
      </c>
      <c r="AK4183">
        <f>IF(I4183="violation",COUNTIF($AJ$1:AJ4183,AJ4183),FALSE)</f>
        <v>734</v>
      </c>
      <c r="AL4183">
        <f t="shared" si="657"/>
        <v>0</v>
      </c>
      <c r="AM4183">
        <f t="shared" si="658"/>
        <v>8</v>
      </c>
      <c r="AN4183" t="str">
        <f t="shared" si="659"/>
        <v>ALERT! 8 Violation founded @GUDANGEXP1</v>
      </c>
    </row>
    <row r="4184" spans="1:40">
      <c r="A4184" t="s">
        <v>120</v>
      </c>
      <c r="B4184" t="s">
        <v>121</v>
      </c>
      <c r="C4184" t="s">
        <v>1951</v>
      </c>
      <c r="D4184" t="s">
        <v>41</v>
      </c>
      <c r="E4184">
        <v>1</v>
      </c>
      <c r="F4184" t="s">
        <v>1859</v>
      </c>
      <c r="G4184" t="s">
        <v>124</v>
      </c>
      <c r="H4184" t="s">
        <v>1860</v>
      </c>
      <c r="I4184" t="s">
        <v>125</v>
      </c>
      <c r="J4184" t="s">
        <v>1861</v>
      </c>
      <c r="Z4184" t="str">
        <f>IFERROR(MID(AA4184,FIND("-",H4184,1)+1,20),_xlfn.IFNA(VLOOKUP(F4184&amp;"-"&amp;AA4184,Ref_Kontak!$A:$E,4,FALSE),Ref_Kontak!$H$2))</f>
        <v>6285157766849</v>
      </c>
      <c r="AA4184" t="str">
        <f t="shared" si="650"/>
        <v>Rexy-6285157766849</v>
      </c>
      <c r="AB4184" t="str">
        <f t="shared" si="651"/>
        <v>Rexy</v>
      </c>
      <c r="AC4184" t="str">
        <f t="shared" si="652"/>
        <v>6285157766849</v>
      </c>
      <c r="AD4184" t="str">
        <f t="shared" si="653"/>
        <v>Halo+Rexy,+Visual+AI+5S+mendeteksi+Violation%3A+GUDANGEXP1-LINE+2</v>
      </c>
      <c r="AE4184" t="str">
        <f t="shared" si="654"/>
        <v>https://web.whatsapp.com/send/?phone=6285157766849&amp;text=Halo+Rexy,+Visual+AI+5S+mendeteksi+Violation%3A+GUDANGEXP1-LINE+2&amp;type=phone_number&amp;app_absent=0</v>
      </c>
      <c r="AF4184" t="b">
        <f>IF(ISNA(VLOOKUP(D4184&amp;"-"&amp;AB4184, Ref_Kontak!$A:$E, 4, FALSE)), FALSE, TRUE)</f>
        <v>1</v>
      </c>
      <c r="AG4184" t="str">
        <f>_xlfn.IFNA(VLOOKUP(Z4184,Ref_Kontak!H:H,1,FALSE),"FALSE")</f>
        <v>FALSE</v>
      </c>
      <c r="AH4184" t="str">
        <f t="shared" si="655"/>
        <v>GUDANGEXP1-LINE 2</v>
      </c>
      <c r="AI4184">
        <f>IF(I4184="violation",COUNTIF($AH$1:AH4184,AH4184),0)</f>
        <v>86</v>
      </c>
      <c r="AJ4184" t="str">
        <f t="shared" si="656"/>
        <v>violation-GUDANGEXP1</v>
      </c>
      <c r="AK4184">
        <f>IF(I4184="violation",COUNTIF($AJ$1:AJ4184,AJ4184),FALSE)</f>
        <v>735</v>
      </c>
      <c r="AL4184">
        <f t="shared" si="657"/>
        <v>0</v>
      </c>
      <c r="AM4184">
        <f t="shared" si="658"/>
        <v>8</v>
      </c>
      <c r="AN4184" t="str">
        <f t="shared" si="659"/>
        <v>ALERT! 8 Violation founded @GUDANGEXP1</v>
      </c>
    </row>
    <row r="4185" spans="1:40">
      <c r="A4185" t="s">
        <v>120</v>
      </c>
      <c r="B4185" t="s">
        <v>121</v>
      </c>
      <c r="C4185" t="s">
        <v>1951</v>
      </c>
      <c r="D4185" t="s">
        <v>48</v>
      </c>
      <c r="E4185">
        <v>1</v>
      </c>
      <c r="F4185" t="s">
        <v>1859</v>
      </c>
      <c r="G4185" t="s">
        <v>124</v>
      </c>
      <c r="H4185" t="s">
        <v>1860</v>
      </c>
      <c r="I4185" t="s">
        <v>125</v>
      </c>
      <c r="J4185" t="s">
        <v>1861</v>
      </c>
      <c r="Z4185" t="str">
        <f>IFERROR(MID(AA4185,FIND("-",H4185,1)+1,20),_xlfn.IFNA(VLOOKUP(F4185&amp;"-"&amp;AA4185,Ref_Kontak!$A:$E,4,FALSE),Ref_Kontak!$H$2))</f>
        <v>6285157766849</v>
      </c>
      <c r="AA4185" t="str">
        <f t="shared" si="650"/>
        <v>Rexy-6285157766849</v>
      </c>
      <c r="AB4185" t="str">
        <f t="shared" si="651"/>
        <v>Rexy</v>
      </c>
      <c r="AC4185" t="str">
        <f t="shared" si="652"/>
        <v>6285157766849</v>
      </c>
      <c r="AD4185" t="str">
        <f t="shared" si="653"/>
        <v>Halo+Rexy,+Visual+AI+5S+mendeteksi+Violation%3A+GUDANGEXP1-LINE+1</v>
      </c>
      <c r="AE4185" t="str">
        <f t="shared" si="654"/>
        <v>https://web.whatsapp.com/send/?phone=6285157766849&amp;text=Halo+Rexy,+Visual+AI+5S+mendeteksi+Violation%3A+GUDANGEXP1-LINE+1&amp;type=phone_number&amp;app_absent=0</v>
      </c>
      <c r="AF4185" t="b">
        <f>IF(ISNA(VLOOKUP(D4185&amp;"-"&amp;AB4185, Ref_Kontak!$A:$E, 4, FALSE)), FALSE, TRUE)</f>
        <v>1</v>
      </c>
      <c r="AG4185" t="str">
        <f>_xlfn.IFNA(VLOOKUP(Z4185,Ref_Kontak!H:H,1,FALSE),"FALSE")</f>
        <v>FALSE</v>
      </c>
      <c r="AH4185" t="str">
        <f t="shared" si="655"/>
        <v>GUDANGEXP1-LINE 1</v>
      </c>
      <c r="AI4185">
        <f>IF(I4185="violation",COUNTIF($AH$1:AH4185,AH4185),0)</f>
        <v>73</v>
      </c>
      <c r="AJ4185" t="str">
        <f t="shared" si="656"/>
        <v>violation-GUDANGEXP1</v>
      </c>
      <c r="AK4185">
        <f>IF(I4185="violation",COUNTIF($AJ$1:AJ4185,AJ4185),FALSE)</f>
        <v>736</v>
      </c>
      <c r="AL4185">
        <f t="shared" si="657"/>
        <v>0</v>
      </c>
      <c r="AM4185">
        <f t="shared" si="658"/>
        <v>8</v>
      </c>
      <c r="AN4185" t="str">
        <f t="shared" si="659"/>
        <v>ALERT! 8 Violation founded @GUDANGEXP1</v>
      </c>
    </row>
    <row r="4186" spans="1:40">
      <c r="A4186" t="s">
        <v>120</v>
      </c>
      <c r="B4186" t="s">
        <v>121</v>
      </c>
      <c r="C4186" t="s">
        <v>1951</v>
      </c>
      <c r="D4186" t="s">
        <v>1232</v>
      </c>
      <c r="E4186">
        <v>1</v>
      </c>
      <c r="G4186" t="s">
        <v>124</v>
      </c>
      <c r="I4186" t="s">
        <v>125</v>
      </c>
      <c r="Z4186" t="str">
        <f>IFERROR(MID(AA4186,FIND("-",H4186,1)+1,20),_xlfn.IFNA(VLOOKUP(F4186&amp;"-"&amp;AA4186,Ref_Kontak!$A:$E,4,FALSE),Ref_Kontak!$H$2))</f>
        <v>628999007703</v>
      </c>
      <c r="AA4186" t="str">
        <f t="shared" si="650"/>
        <v/>
      </c>
      <c r="AB4186" t="str">
        <f t="shared" si="651"/>
        <v/>
      </c>
      <c r="AC4186" t="str">
        <f t="shared" si="652"/>
        <v>628999007703</v>
      </c>
      <c r="AD4186" t="str">
        <f t="shared" si="653"/>
        <v>Halo+,+Visual+AI+5S+mendeteksi+Violation%3A+GUDANGEXP1-LINE+9</v>
      </c>
      <c r="AE4186" t="str">
        <f t="shared" si="654"/>
        <v>https://web.whatsapp.com/send/?phone=628999007703&amp;text=Halo+,+Visual+AI+5S+mendeteksi+Violation%3A+GUDANGEXP1-LINE+9&amp;type=phone_number&amp;app_absent=0</v>
      </c>
      <c r="AF4186" t="b">
        <f>IF(ISNA(VLOOKUP(D4186&amp;"-"&amp;AB4186, Ref_Kontak!$A:$E, 4, FALSE)), FALSE, TRUE)</f>
        <v>0</v>
      </c>
      <c r="AG4186" t="str">
        <f>_xlfn.IFNA(VLOOKUP(Z4186,Ref_Kontak!H:H,1,FALSE),"FALSE")</f>
        <v>628999007703</v>
      </c>
      <c r="AH4186" t="str">
        <f t="shared" si="655"/>
        <v>GUDANGEXP1-LINE 9</v>
      </c>
      <c r="AI4186">
        <f>IF(I4186="violation",COUNTIF($AH$1:AH4186,AH4186),0)</f>
        <v>219</v>
      </c>
      <c r="AJ4186" t="str">
        <f t="shared" si="656"/>
        <v>violation-GUDANGEXP1</v>
      </c>
      <c r="AK4186">
        <f>IF(I4186="violation",COUNTIF($AJ$1:AJ4186,AJ4186),FALSE)</f>
        <v>737</v>
      </c>
      <c r="AL4186">
        <f t="shared" si="657"/>
        <v>0</v>
      </c>
      <c r="AM4186">
        <f t="shared" si="658"/>
        <v>8</v>
      </c>
      <c r="AN4186" t="str">
        <f t="shared" si="659"/>
        <v>ALERT! 8 Violation founded @GUDANGEXP1</v>
      </c>
    </row>
    <row r="4187" spans="1:40">
      <c r="A4187" t="s">
        <v>120</v>
      </c>
      <c r="B4187" t="s">
        <v>121</v>
      </c>
      <c r="C4187" t="s">
        <v>1951</v>
      </c>
      <c r="D4187" t="s">
        <v>589</v>
      </c>
      <c r="E4187">
        <v>1</v>
      </c>
      <c r="G4187" t="s">
        <v>130</v>
      </c>
      <c r="I4187" t="s">
        <v>125</v>
      </c>
      <c r="Z4187" t="str">
        <f>IFERROR(MID(AA4187,FIND("-",H4187,1)+1,20),_xlfn.IFNA(VLOOKUP(F4187&amp;"-"&amp;AA4187,Ref_Kontak!$A:$E,4,FALSE),Ref_Kontak!$H$2))</f>
        <v>628999007703</v>
      </c>
      <c r="AA4187" t="str">
        <f t="shared" si="650"/>
        <v/>
      </c>
      <c r="AB4187" t="str">
        <f t="shared" si="651"/>
        <v/>
      </c>
      <c r="AC4187" t="str">
        <f t="shared" si="652"/>
        <v>628999007703</v>
      </c>
      <c r="AD4187" t="str">
        <f t="shared" si="653"/>
        <v>Halo+,+Visual+AI+5S+mendeteksi+Violation%3A+METALDET1-LINE+13</v>
      </c>
      <c r="AE4187" t="str">
        <f t="shared" si="654"/>
        <v>https://web.whatsapp.com/send/?phone=628999007703&amp;text=Halo+,+Visual+AI+5S+mendeteksi+Violation%3A+METALDET1-LINE+13&amp;type=phone_number&amp;app_absent=0</v>
      </c>
      <c r="AF4187" t="b">
        <f>IF(ISNA(VLOOKUP(D4187&amp;"-"&amp;AB4187, Ref_Kontak!$A:$E, 4, FALSE)), FALSE, TRUE)</f>
        <v>0</v>
      </c>
      <c r="AG4187" t="str">
        <f>_xlfn.IFNA(VLOOKUP(Z4187,Ref_Kontak!H:H,1,FALSE),"FALSE")</f>
        <v>628999007703</v>
      </c>
      <c r="AH4187" t="str">
        <f t="shared" si="655"/>
        <v>METALDET1-LINE 13</v>
      </c>
      <c r="AI4187">
        <f>IF(I4187="violation",COUNTIF($AH$1:AH4187,AH4187),0)</f>
        <v>1430</v>
      </c>
      <c r="AJ4187" t="str">
        <f t="shared" si="656"/>
        <v>violation-METALDET1</v>
      </c>
      <c r="AK4187">
        <f>IF(I4187="violation",COUNTIF($AJ$1:AJ4187,AJ4187),FALSE)</f>
        <v>3448</v>
      </c>
      <c r="AL4187">
        <f t="shared" si="657"/>
        <v>0</v>
      </c>
      <c r="AM4187">
        <f t="shared" si="658"/>
        <v>3</v>
      </c>
      <c r="AN4187" t="str">
        <f t="shared" si="659"/>
        <v>ALERT! 3 Violation founded @METALDET1</v>
      </c>
    </row>
    <row r="4188" spans="1:40">
      <c r="A4188" t="s">
        <v>120</v>
      </c>
      <c r="B4188" t="s">
        <v>121</v>
      </c>
      <c r="C4188" t="s">
        <v>1951</v>
      </c>
      <c r="D4188" t="s">
        <v>129</v>
      </c>
      <c r="E4188">
        <v>1</v>
      </c>
      <c r="G4188" t="s">
        <v>130</v>
      </c>
      <c r="I4188" t="s">
        <v>125</v>
      </c>
      <c r="Z4188" t="str">
        <f>IFERROR(MID(AA4188,FIND("-",H4188,1)+1,20),_xlfn.IFNA(VLOOKUP(F4188&amp;"-"&amp;AA4188,Ref_Kontak!$A:$E,4,FALSE),Ref_Kontak!$H$2))</f>
        <v>628999007703</v>
      </c>
      <c r="AA4188" t="str">
        <f t="shared" si="650"/>
        <v/>
      </c>
      <c r="AB4188" t="str">
        <f t="shared" si="651"/>
        <v/>
      </c>
      <c r="AC4188" t="str">
        <f t="shared" si="652"/>
        <v>628999007703</v>
      </c>
      <c r="AD4188" t="str">
        <f t="shared" si="653"/>
        <v>Halo+,+Visual+AI+5S+mendeteksi+Violation%3A+METALDET1-LINE+8</v>
      </c>
      <c r="AE4188" t="str">
        <f t="shared" si="654"/>
        <v>https://web.whatsapp.com/send/?phone=628999007703&amp;text=Halo+,+Visual+AI+5S+mendeteksi+Violation%3A+METALDET1-LINE+8&amp;type=phone_number&amp;app_absent=0</v>
      </c>
      <c r="AF4188" t="b">
        <f>IF(ISNA(VLOOKUP(D4188&amp;"-"&amp;AB4188, Ref_Kontak!$A:$E, 4, FALSE)), FALSE, TRUE)</f>
        <v>0</v>
      </c>
      <c r="AG4188" t="str">
        <f>_xlfn.IFNA(VLOOKUP(Z4188,Ref_Kontak!H:H,1,FALSE),"FALSE")</f>
        <v>628999007703</v>
      </c>
      <c r="AH4188" t="str">
        <f t="shared" si="655"/>
        <v>METALDET1-LINE 8</v>
      </c>
      <c r="AI4188">
        <f>IF(I4188="violation",COUNTIF($AH$1:AH4188,AH4188),0)</f>
        <v>1589</v>
      </c>
      <c r="AJ4188" t="str">
        <f t="shared" si="656"/>
        <v>violation-METALDET1</v>
      </c>
      <c r="AK4188">
        <f>IF(I4188="violation",COUNTIF($AJ$1:AJ4188,AJ4188),FALSE)</f>
        <v>3449</v>
      </c>
      <c r="AL4188">
        <f t="shared" si="657"/>
        <v>0</v>
      </c>
      <c r="AM4188">
        <f t="shared" si="658"/>
        <v>3</v>
      </c>
      <c r="AN4188" t="str">
        <f t="shared" si="659"/>
        <v>ALERT! 3 Violation founded @METALDET1</v>
      </c>
    </row>
    <row r="4189" spans="1:40">
      <c r="A4189" t="s">
        <v>120</v>
      </c>
      <c r="B4189" t="s">
        <v>121</v>
      </c>
      <c r="C4189" t="s">
        <v>1951</v>
      </c>
      <c r="D4189" t="s">
        <v>52</v>
      </c>
      <c r="E4189">
        <v>1</v>
      </c>
      <c r="G4189" t="s">
        <v>130</v>
      </c>
      <c r="I4189" t="s">
        <v>125</v>
      </c>
      <c r="Z4189" t="str">
        <f>IFERROR(MID(AA4189,FIND("-",H4189,1)+1,20),_xlfn.IFNA(VLOOKUP(F4189&amp;"-"&amp;AA4189,Ref_Kontak!$A:$E,4,FALSE),Ref_Kontak!$H$2))</f>
        <v>628999007703</v>
      </c>
      <c r="AA4189" t="str">
        <f t="shared" si="650"/>
        <v/>
      </c>
      <c r="AB4189" t="str">
        <f t="shared" si="651"/>
        <v/>
      </c>
      <c r="AC4189" t="str">
        <f t="shared" si="652"/>
        <v>628999007703</v>
      </c>
      <c r="AD4189" t="str">
        <f t="shared" si="653"/>
        <v>Halo+,+Visual+AI+5S+mendeteksi+Violation%3A+METALDET1-LINE+14</v>
      </c>
      <c r="AE4189" t="str">
        <f t="shared" si="654"/>
        <v>https://web.whatsapp.com/send/?phone=628999007703&amp;text=Halo+,+Visual+AI+5S+mendeteksi+Violation%3A+METALDET1-LINE+14&amp;type=phone_number&amp;app_absent=0</v>
      </c>
      <c r="AF4189" t="b">
        <f>IF(ISNA(VLOOKUP(D4189&amp;"-"&amp;AB4189, Ref_Kontak!$A:$E, 4, FALSE)), FALSE, TRUE)</f>
        <v>0</v>
      </c>
      <c r="AG4189" t="str">
        <f>_xlfn.IFNA(VLOOKUP(Z4189,Ref_Kontak!H:H,1,FALSE),"FALSE")</f>
        <v>628999007703</v>
      </c>
      <c r="AH4189" t="str">
        <f t="shared" si="655"/>
        <v>METALDET1-LINE 14</v>
      </c>
      <c r="AI4189">
        <f>IF(I4189="violation",COUNTIF($AH$1:AH4189,AH4189),0)</f>
        <v>432</v>
      </c>
      <c r="AJ4189" t="str">
        <f t="shared" si="656"/>
        <v>violation-METALDET1</v>
      </c>
      <c r="AK4189">
        <f>IF(I4189="violation",COUNTIF($AJ$1:AJ4189,AJ4189),FALSE)</f>
        <v>3450</v>
      </c>
      <c r="AL4189">
        <f t="shared" si="657"/>
        <v>0</v>
      </c>
      <c r="AM4189">
        <f t="shared" si="658"/>
        <v>3</v>
      </c>
      <c r="AN4189" t="str">
        <f t="shared" si="659"/>
        <v>ALERT! 3 Violation founded @METALDET1</v>
      </c>
    </row>
    <row r="4190" spans="1:40">
      <c r="A4190" t="s">
        <v>120</v>
      </c>
      <c r="B4190" t="s">
        <v>121</v>
      </c>
      <c r="C4190" t="s">
        <v>1951</v>
      </c>
      <c r="D4190" t="s">
        <v>52</v>
      </c>
      <c r="E4190">
        <v>1</v>
      </c>
      <c r="G4190" t="s">
        <v>130</v>
      </c>
      <c r="I4190" t="s">
        <v>125</v>
      </c>
      <c r="Z4190" t="str">
        <f>IFERROR(MID(AA4190,FIND("-",H4190,1)+1,20),_xlfn.IFNA(VLOOKUP(F4190&amp;"-"&amp;AA4190,Ref_Kontak!$A:$E,4,FALSE),Ref_Kontak!$H$2))</f>
        <v>628999007703</v>
      </c>
      <c r="AA4190" t="str">
        <f t="shared" si="650"/>
        <v/>
      </c>
      <c r="AB4190" t="str">
        <f t="shared" si="651"/>
        <v/>
      </c>
      <c r="AC4190" t="str">
        <f t="shared" si="652"/>
        <v>628999007703</v>
      </c>
      <c r="AD4190" t="str">
        <f t="shared" si="653"/>
        <v>Halo+,+Visual+AI+5S+mendeteksi+Violation%3A+METALDET1-LINE+14</v>
      </c>
      <c r="AE4190" t="str">
        <f t="shared" si="654"/>
        <v>https://web.whatsapp.com/send/?phone=628999007703&amp;text=Halo+,+Visual+AI+5S+mendeteksi+Violation%3A+METALDET1-LINE+14&amp;type=phone_number&amp;app_absent=0</v>
      </c>
      <c r="AF4190" t="b">
        <f>IF(ISNA(VLOOKUP(D4190&amp;"-"&amp;AB4190, Ref_Kontak!$A:$E, 4, FALSE)), FALSE, TRUE)</f>
        <v>0</v>
      </c>
      <c r="AG4190" t="str">
        <f>_xlfn.IFNA(VLOOKUP(Z4190,Ref_Kontak!H:H,1,FALSE),"FALSE")</f>
        <v>628999007703</v>
      </c>
      <c r="AH4190" t="str">
        <f t="shared" si="655"/>
        <v>METALDET1-LINE 14</v>
      </c>
      <c r="AI4190">
        <f>IF(I4190="violation",COUNTIF($AH$1:AH4190,AH4190),0)</f>
        <v>433</v>
      </c>
      <c r="AJ4190" t="str">
        <f t="shared" si="656"/>
        <v>violation-METALDET1</v>
      </c>
      <c r="AK4190">
        <f>IF(I4190="violation",COUNTIF($AJ$1:AJ4190,AJ4190),FALSE)</f>
        <v>3451</v>
      </c>
      <c r="AL4190">
        <f t="shared" si="657"/>
        <v>0</v>
      </c>
      <c r="AM4190">
        <f t="shared" si="658"/>
        <v>3</v>
      </c>
      <c r="AN4190" t="str">
        <f t="shared" si="659"/>
        <v>ALERT! 3 Violation founded @METALDET1</v>
      </c>
    </row>
    <row r="4191" spans="1:40">
      <c r="A4191" t="s">
        <v>120</v>
      </c>
      <c r="B4191" t="s">
        <v>121</v>
      </c>
      <c r="C4191" t="s">
        <v>1951</v>
      </c>
      <c r="D4191" t="s">
        <v>589</v>
      </c>
      <c r="E4191">
        <v>1</v>
      </c>
      <c r="G4191" t="s">
        <v>130</v>
      </c>
      <c r="I4191" t="s">
        <v>125</v>
      </c>
      <c r="Z4191" t="str">
        <f>IFERROR(MID(AA4191,FIND("-",H4191,1)+1,20),_xlfn.IFNA(VLOOKUP(F4191&amp;"-"&amp;AA4191,Ref_Kontak!$A:$E,4,FALSE),Ref_Kontak!$H$2))</f>
        <v>628999007703</v>
      </c>
      <c r="AA4191" t="str">
        <f t="shared" si="650"/>
        <v/>
      </c>
      <c r="AB4191" t="str">
        <f t="shared" si="651"/>
        <v/>
      </c>
      <c r="AC4191" t="str">
        <f t="shared" si="652"/>
        <v>628999007703</v>
      </c>
      <c r="AD4191" t="str">
        <f t="shared" si="653"/>
        <v>Halo+,+Visual+AI+5S+mendeteksi+Violation%3A+METALDET1-LINE+13</v>
      </c>
      <c r="AE4191" t="str">
        <f t="shared" si="654"/>
        <v>https://web.whatsapp.com/send/?phone=628999007703&amp;text=Halo+,+Visual+AI+5S+mendeteksi+Violation%3A+METALDET1-LINE+13&amp;type=phone_number&amp;app_absent=0</v>
      </c>
      <c r="AF4191" t="b">
        <f>IF(ISNA(VLOOKUP(D4191&amp;"-"&amp;AB4191, Ref_Kontak!$A:$E, 4, FALSE)), FALSE, TRUE)</f>
        <v>0</v>
      </c>
      <c r="AG4191" t="str">
        <f>_xlfn.IFNA(VLOOKUP(Z4191,Ref_Kontak!H:H,1,FALSE),"FALSE")</f>
        <v>628999007703</v>
      </c>
      <c r="AH4191" t="str">
        <f t="shared" si="655"/>
        <v>METALDET1-LINE 13</v>
      </c>
      <c r="AI4191">
        <f>IF(I4191="violation",COUNTIF($AH$1:AH4191,AH4191),0)</f>
        <v>1431</v>
      </c>
      <c r="AJ4191" t="str">
        <f t="shared" si="656"/>
        <v>violation-METALDET1</v>
      </c>
      <c r="AK4191">
        <f>IF(I4191="violation",COUNTIF($AJ$1:AJ4191,AJ4191),FALSE)</f>
        <v>3452</v>
      </c>
      <c r="AL4191">
        <f t="shared" si="657"/>
        <v>0</v>
      </c>
      <c r="AM4191">
        <f t="shared" si="658"/>
        <v>3</v>
      </c>
      <c r="AN4191" t="str">
        <f t="shared" si="659"/>
        <v>ALERT! 3 Violation founded @METALDET1</v>
      </c>
    </row>
    <row r="4192" spans="1:40">
      <c r="A4192" t="s">
        <v>120</v>
      </c>
      <c r="B4192" t="s">
        <v>121</v>
      </c>
      <c r="C4192" t="s">
        <v>1951</v>
      </c>
      <c r="D4192" t="s">
        <v>129</v>
      </c>
      <c r="E4192">
        <v>1</v>
      </c>
      <c r="G4192" t="s">
        <v>124</v>
      </c>
      <c r="I4192" t="s">
        <v>125</v>
      </c>
      <c r="Z4192" t="str">
        <f>IFERROR(MID(AA4192,FIND("-",H4192,1)+1,20),_xlfn.IFNA(VLOOKUP(F4192&amp;"-"&amp;AA4192,Ref_Kontak!$A:$E,4,FALSE),Ref_Kontak!$H$2))</f>
        <v>628999007703</v>
      </c>
      <c r="AA4192" t="str">
        <f t="shared" si="650"/>
        <v/>
      </c>
      <c r="AB4192" t="str">
        <f t="shared" si="651"/>
        <v/>
      </c>
      <c r="AC4192" t="str">
        <f t="shared" si="652"/>
        <v>628999007703</v>
      </c>
      <c r="AD4192" t="str">
        <f t="shared" si="653"/>
        <v>Halo+,+Visual+AI+5S+mendeteksi+Violation%3A+GUDANGEXP1-LINE+8</v>
      </c>
      <c r="AE4192" t="str">
        <f t="shared" si="654"/>
        <v>https://web.whatsapp.com/send/?phone=628999007703&amp;text=Halo+,+Visual+AI+5S+mendeteksi+Violation%3A+GUDANGEXP1-LINE+8&amp;type=phone_number&amp;app_absent=0</v>
      </c>
      <c r="AF4192" t="b">
        <f>IF(ISNA(VLOOKUP(D4192&amp;"-"&amp;AB4192, Ref_Kontak!$A:$E, 4, FALSE)), FALSE, TRUE)</f>
        <v>0</v>
      </c>
      <c r="AG4192" t="str">
        <f>_xlfn.IFNA(VLOOKUP(Z4192,Ref_Kontak!H:H,1,FALSE),"FALSE")</f>
        <v>628999007703</v>
      </c>
      <c r="AH4192" t="str">
        <f t="shared" si="655"/>
        <v>GUDANGEXP1-LINE 8</v>
      </c>
      <c r="AI4192">
        <f>IF(I4192="violation",COUNTIF($AH$1:AH4192,AH4192),0)</f>
        <v>127</v>
      </c>
      <c r="AJ4192" t="str">
        <f t="shared" si="656"/>
        <v>violation-GUDANGEXP1</v>
      </c>
      <c r="AK4192">
        <f>IF(I4192="violation",COUNTIF($AJ$1:AJ4192,AJ4192),FALSE)</f>
        <v>738</v>
      </c>
      <c r="AL4192">
        <f t="shared" si="657"/>
        <v>0</v>
      </c>
      <c r="AM4192">
        <f t="shared" si="658"/>
        <v>8</v>
      </c>
      <c r="AN4192" t="str">
        <f t="shared" si="659"/>
        <v>ALERT! 8 Violation founded @GUDANGEXP1</v>
      </c>
    </row>
    <row r="4193" spans="1:40">
      <c r="A4193" t="s">
        <v>120</v>
      </c>
      <c r="B4193" t="s">
        <v>121</v>
      </c>
      <c r="C4193" t="s">
        <v>1952</v>
      </c>
      <c r="D4193" t="s">
        <v>129</v>
      </c>
      <c r="E4193">
        <v>1</v>
      </c>
      <c r="G4193" t="s">
        <v>130</v>
      </c>
      <c r="I4193" t="s">
        <v>125</v>
      </c>
      <c r="Z4193" t="str">
        <f>IFERROR(MID(AA4193,FIND("-",H4193,1)+1,20),_xlfn.IFNA(VLOOKUP(F4193&amp;"-"&amp;AA4193,Ref_Kontak!$A:$E,4,FALSE),Ref_Kontak!$H$2))</f>
        <v>628999007703</v>
      </c>
      <c r="AA4193" t="str">
        <f t="shared" si="650"/>
        <v/>
      </c>
      <c r="AB4193" t="str">
        <f t="shared" si="651"/>
        <v/>
      </c>
      <c r="AC4193" t="str">
        <f t="shared" si="652"/>
        <v>628999007703</v>
      </c>
      <c r="AD4193" t="str">
        <f t="shared" si="653"/>
        <v>Halo+,+Visual+AI+5S+mendeteksi+Violation%3A+METALDET1-LINE+8</v>
      </c>
      <c r="AE4193" t="str">
        <f t="shared" si="654"/>
        <v>https://web.whatsapp.com/send/?phone=628999007703&amp;text=Halo+,+Visual+AI+5S+mendeteksi+Violation%3A+METALDET1-LINE+8&amp;type=phone_number&amp;app_absent=0</v>
      </c>
      <c r="AF4193" t="b">
        <f>IF(ISNA(VLOOKUP(D4193&amp;"-"&amp;AB4193, Ref_Kontak!$A:$E, 4, FALSE)), FALSE, TRUE)</f>
        <v>0</v>
      </c>
      <c r="AG4193" t="str">
        <f>_xlfn.IFNA(VLOOKUP(Z4193,Ref_Kontak!H:H,1,FALSE),"FALSE")</f>
        <v>628999007703</v>
      </c>
      <c r="AH4193" t="str">
        <f t="shared" si="655"/>
        <v>METALDET1-LINE 8</v>
      </c>
      <c r="AI4193">
        <f>IF(I4193="violation",COUNTIF($AH$1:AH4193,AH4193),0)</f>
        <v>1590</v>
      </c>
      <c r="AJ4193" t="str">
        <f t="shared" si="656"/>
        <v>violation-METALDET1</v>
      </c>
      <c r="AK4193">
        <f>IF(I4193="violation",COUNTIF($AJ$1:AJ4193,AJ4193),FALSE)</f>
        <v>3453</v>
      </c>
      <c r="AL4193">
        <f t="shared" si="657"/>
        <v>0</v>
      </c>
      <c r="AM4193">
        <f t="shared" si="658"/>
        <v>3</v>
      </c>
      <c r="AN4193" t="str">
        <f t="shared" si="659"/>
        <v>ALERT! 3 Violation founded @METALDET1</v>
      </c>
    </row>
    <row r="4194" spans="1:40">
      <c r="A4194" t="s">
        <v>120</v>
      </c>
      <c r="B4194" t="s">
        <v>121</v>
      </c>
      <c r="C4194" t="s">
        <v>1952</v>
      </c>
      <c r="D4194" t="s">
        <v>41</v>
      </c>
      <c r="E4194">
        <v>1</v>
      </c>
      <c r="F4194" t="s">
        <v>1859</v>
      </c>
      <c r="G4194" t="s">
        <v>124</v>
      </c>
      <c r="H4194" t="s">
        <v>1860</v>
      </c>
      <c r="I4194" t="s">
        <v>125</v>
      </c>
      <c r="J4194" t="s">
        <v>1861</v>
      </c>
      <c r="Z4194" t="str">
        <f>IFERROR(MID(AA4194,FIND("-",H4194,1)+1,20),_xlfn.IFNA(VLOOKUP(F4194&amp;"-"&amp;AA4194,Ref_Kontak!$A:$E,4,FALSE),Ref_Kontak!$H$2))</f>
        <v>6285157766849</v>
      </c>
      <c r="AA4194" t="str">
        <f t="shared" si="650"/>
        <v>Rexy-6285157766849</v>
      </c>
      <c r="AB4194" t="str">
        <f t="shared" si="651"/>
        <v>Rexy</v>
      </c>
      <c r="AC4194" t="str">
        <f t="shared" si="652"/>
        <v>6285157766849</v>
      </c>
      <c r="AD4194" t="str">
        <f t="shared" si="653"/>
        <v>Halo+Rexy,+Visual+AI+5S+mendeteksi+Violation%3A+GUDANGEXP1-LINE+2</v>
      </c>
      <c r="AE4194" t="str">
        <f t="shared" si="654"/>
        <v>https://web.whatsapp.com/send/?phone=6285157766849&amp;text=Halo+Rexy,+Visual+AI+5S+mendeteksi+Violation%3A+GUDANGEXP1-LINE+2&amp;type=phone_number&amp;app_absent=0</v>
      </c>
      <c r="AF4194" t="b">
        <f>IF(ISNA(VLOOKUP(D4194&amp;"-"&amp;AB4194, Ref_Kontak!$A:$E, 4, FALSE)), FALSE, TRUE)</f>
        <v>1</v>
      </c>
      <c r="AG4194" t="str">
        <f>_xlfn.IFNA(VLOOKUP(Z4194,Ref_Kontak!H:H,1,FALSE),"FALSE")</f>
        <v>FALSE</v>
      </c>
      <c r="AH4194" t="str">
        <f t="shared" si="655"/>
        <v>GUDANGEXP1-LINE 2</v>
      </c>
      <c r="AI4194">
        <f>IF(I4194="violation",COUNTIF($AH$1:AH4194,AH4194),0)</f>
        <v>87</v>
      </c>
      <c r="AJ4194" t="str">
        <f t="shared" si="656"/>
        <v>violation-GUDANGEXP1</v>
      </c>
      <c r="AK4194">
        <f>IF(I4194="violation",COUNTIF($AJ$1:AJ4194,AJ4194),FALSE)</f>
        <v>739</v>
      </c>
      <c r="AL4194">
        <f t="shared" si="657"/>
        <v>0</v>
      </c>
      <c r="AM4194">
        <f t="shared" si="658"/>
        <v>8</v>
      </c>
      <c r="AN4194" t="str">
        <f t="shared" si="659"/>
        <v>ALERT! 8 Violation founded @GUDANGEXP1</v>
      </c>
    </row>
    <row r="4195" spans="1:40">
      <c r="A4195" t="s">
        <v>120</v>
      </c>
      <c r="B4195" t="s">
        <v>121</v>
      </c>
      <c r="C4195" t="s">
        <v>1952</v>
      </c>
      <c r="D4195" t="s">
        <v>48</v>
      </c>
      <c r="E4195">
        <v>1</v>
      </c>
      <c r="F4195" t="s">
        <v>1859</v>
      </c>
      <c r="G4195" t="s">
        <v>124</v>
      </c>
      <c r="H4195" t="s">
        <v>1860</v>
      </c>
      <c r="I4195" t="s">
        <v>125</v>
      </c>
      <c r="J4195" t="s">
        <v>1861</v>
      </c>
      <c r="Z4195" t="str">
        <f>IFERROR(MID(AA4195,FIND("-",H4195,1)+1,20),_xlfn.IFNA(VLOOKUP(F4195&amp;"-"&amp;AA4195,Ref_Kontak!$A:$E,4,FALSE),Ref_Kontak!$H$2))</f>
        <v>6285157766849</v>
      </c>
      <c r="AA4195" t="str">
        <f t="shared" si="650"/>
        <v>Rexy-6285157766849</v>
      </c>
      <c r="AB4195" t="str">
        <f t="shared" si="651"/>
        <v>Rexy</v>
      </c>
      <c r="AC4195" t="str">
        <f t="shared" si="652"/>
        <v>6285157766849</v>
      </c>
      <c r="AD4195" t="str">
        <f t="shared" si="653"/>
        <v>Halo+Rexy,+Visual+AI+5S+mendeteksi+Violation%3A+GUDANGEXP1-LINE+1</v>
      </c>
      <c r="AE4195" t="str">
        <f t="shared" si="654"/>
        <v>https://web.whatsapp.com/send/?phone=6285157766849&amp;text=Halo+Rexy,+Visual+AI+5S+mendeteksi+Violation%3A+GUDANGEXP1-LINE+1&amp;type=phone_number&amp;app_absent=0</v>
      </c>
      <c r="AF4195" t="b">
        <f>IF(ISNA(VLOOKUP(D4195&amp;"-"&amp;AB4195, Ref_Kontak!$A:$E, 4, FALSE)), FALSE, TRUE)</f>
        <v>1</v>
      </c>
      <c r="AG4195" t="str">
        <f>_xlfn.IFNA(VLOOKUP(Z4195,Ref_Kontak!H:H,1,FALSE),"FALSE")</f>
        <v>FALSE</v>
      </c>
      <c r="AH4195" t="str">
        <f t="shared" si="655"/>
        <v>GUDANGEXP1-LINE 1</v>
      </c>
      <c r="AI4195">
        <f>IF(I4195="violation",COUNTIF($AH$1:AH4195,AH4195),0)</f>
        <v>74</v>
      </c>
      <c r="AJ4195" t="str">
        <f t="shared" si="656"/>
        <v>violation-GUDANGEXP1</v>
      </c>
      <c r="AK4195">
        <f>IF(I4195="violation",COUNTIF($AJ$1:AJ4195,AJ4195),FALSE)</f>
        <v>740</v>
      </c>
      <c r="AL4195">
        <f t="shared" si="657"/>
        <v>0</v>
      </c>
      <c r="AM4195">
        <f t="shared" si="658"/>
        <v>8</v>
      </c>
      <c r="AN4195" t="str">
        <f t="shared" si="659"/>
        <v>ALERT! 8 Violation founded @GUDANGEXP1</v>
      </c>
    </row>
    <row r="4196" spans="1:40">
      <c r="A4196" t="s">
        <v>120</v>
      </c>
      <c r="B4196" t="s">
        <v>121</v>
      </c>
      <c r="C4196" t="s">
        <v>1952</v>
      </c>
      <c r="D4196" t="s">
        <v>1232</v>
      </c>
      <c r="E4196">
        <v>1</v>
      </c>
      <c r="G4196" t="s">
        <v>124</v>
      </c>
      <c r="I4196" t="s">
        <v>125</v>
      </c>
      <c r="Z4196" t="str">
        <f>IFERROR(MID(AA4196,FIND("-",H4196,1)+1,20),_xlfn.IFNA(VLOOKUP(F4196&amp;"-"&amp;AA4196,Ref_Kontak!$A:$E,4,FALSE),Ref_Kontak!$H$2))</f>
        <v>628999007703</v>
      </c>
      <c r="AA4196" t="str">
        <f t="shared" si="650"/>
        <v/>
      </c>
      <c r="AB4196" t="str">
        <f t="shared" si="651"/>
        <v/>
      </c>
      <c r="AC4196" t="str">
        <f t="shared" si="652"/>
        <v>628999007703</v>
      </c>
      <c r="AD4196" t="str">
        <f t="shared" si="653"/>
        <v>Halo+,+Visual+AI+5S+mendeteksi+Violation%3A+GUDANGEXP1-LINE+9</v>
      </c>
      <c r="AE4196" t="str">
        <f t="shared" si="654"/>
        <v>https://web.whatsapp.com/send/?phone=628999007703&amp;text=Halo+,+Visual+AI+5S+mendeteksi+Violation%3A+GUDANGEXP1-LINE+9&amp;type=phone_number&amp;app_absent=0</v>
      </c>
      <c r="AF4196" t="b">
        <f>IF(ISNA(VLOOKUP(D4196&amp;"-"&amp;AB4196, Ref_Kontak!$A:$E, 4, FALSE)), FALSE, TRUE)</f>
        <v>0</v>
      </c>
      <c r="AG4196" t="str">
        <f>_xlfn.IFNA(VLOOKUP(Z4196,Ref_Kontak!H:H,1,FALSE),"FALSE")</f>
        <v>628999007703</v>
      </c>
      <c r="AH4196" t="str">
        <f t="shared" si="655"/>
        <v>GUDANGEXP1-LINE 9</v>
      </c>
      <c r="AI4196">
        <f>IF(I4196="violation",COUNTIF($AH$1:AH4196,AH4196),0)</f>
        <v>220</v>
      </c>
      <c r="AJ4196" t="str">
        <f t="shared" si="656"/>
        <v>violation-GUDANGEXP1</v>
      </c>
      <c r="AK4196">
        <f>IF(I4196="violation",COUNTIF($AJ$1:AJ4196,AJ4196),FALSE)</f>
        <v>741</v>
      </c>
      <c r="AL4196">
        <f t="shared" si="657"/>
        <v>0</v>
      </c>
      <c r="AM4196">
        <f t="shared" si="658"/>
        <v>8</v>
      </c>
      <c r="AN4196" t="str">
        <f t="shared" si="659"/>
        <v>ALERT! 8 Violation founded @GUDANGEXP1</v>
      </c>
    </row>
    <row r="4197" spans="1:40">
      <c r="A4197" t="s">
        <v>120</v>
      </c>
      <c r="B4197" t="s">
        <v>121</v>
      </c>
      <c r="C4197" t="s">
        <v>1952</v>
      </c>
      <c r="D4197" t="s">
        <v>52</v>
      </c>
      <c r="E4197">
        <v>1</v>
      </c>
      <c r="G4197" t="s">
        <v>130</v>
      </c>
      <c r="I4197" t="s">
        <v>125</v>
      </c>
      <c r="Z4197" t="str">
        <f>IFERROR(MID(AA4197,FIND("-",H4197,1)+1,20),_xlfn.IFNA(VLOOKUP(F4197&amp;"-"&amp;AA4197,Ref_Kontak!$A:$E,4,FALSE),Ref_Kontak!$H$2))</f>
        <v>628999007703</v>
      </c>
      <c r="AA4197" t="str">
        <f t="shared" si="650"/>
        <v/>
      </c>
      <c r="AB4197" t="str">
        <f t="shared" si="651"/>
        <v/>
      </c>
      <c r="AC4197" t="str">
        <f t="shared" si="652"/>
        <v>628999007703</v>
      </c>
      <c r="AD4197" t="str">
        <f t="shared" si="653"/>
        <v>Halo+,+Visual+AI+5S+mendeteksi+Violation%3A+METALDET1-LINE+14</v>
      </c>
      <c r="AE4197" t="str">
        <f t="shared" si="654"/>
        <v>https://web.whatsapp.com/send/?phone=628999007703&amp;text=Halo+,+Visual+AI+5S+mendeteksi+Violation%3A+METALDET1-LINE+14&amp;type=phone_number&amp;app_absent=0</v>
      </c>
      <c r="AF4197" t="b">
        <f>IF(ISNA(VLOOKUP(D4197&amp;"-"&amp;AB4197, Ref_Kontak!$A:$E, 4, FALSE)), FALSE, TRUE)</f>
        <v>0</v>
      </c>
      <c r="AG4197" t="str">
        <f>_xlfn.IFNA(VLOOKUP(Z4197,Ref_Kontak!H:H,1,FALSE),"FALSE")</f>
        <v>628999007703</v>
      </c>
      <c r="AH4197" t="str">
        <f t="shared" si="655"/>
        <v>METALDET1-LINE 14</v>
      </c>
      <c r="AI4197">
        <f>IF(I4197="violation",COUNTIF($AH$1:AH4197,AH4197),0)</f>
        <v>434</v>
      </c>
      <c r="AJ4197" t="str">
        <f t="shared" si="656"/>
        <v>violation-METALDET1</v>
      </c>
      <c r="AK4197">
        <f>IF(I4197="violation",COUNTIF($AJ$1:AJ4197,AJ4197),FALSE)</f>
        <v>3454</v>
      </c>
      <c r="AL4197">
        <f t="shared" si="657"/>
        <v>0</v>
      </c>
      <c r="AM4197">
        <f t="shared" si="658"/>
        <v>3</v>
      </c>
      <c r="AN4197" t="str">
        <f t="shared" si="659"/>
        <v>ALERT! 3 Violation founded @METALDET1</v>
      </c>
    </row>
    <row r="4198" spans="1:40">
      <c r="A4198" t="s">
        <v>120</v>
      </c>
      <c r="B4198" t="s">
        <v>121</v>
      </c>
      <c r="C4198" t="s">
        <v>1952</v>
      </c>
      <c r="D4198" t="s">
        <v>589</v>
      </c>
      <c r="E4198">
        <v>1</v>
      </c>
      <c r="G4198" t="s">
        <v>130</v>
      </c>
      <c r="I4198" t="s">
        <v>125</v>
      </c>
      <c r="Z4198" t="str">
        <f>IFERROR(MID(AA4198,FIND("-",H4198,1)+1,20),_xlfn.IFNA(VLOOKUP(F4198&amp;"-"&amp;AA4198,Ref_Kontak!$A:$E,4,FALSE),Ref_Kontak!$H$2))</f>
        <v>628999007703</v>
      </c>
      <c r="AA4198" t="str">
        <f t="shared" si="650"/>
        <v/>
      </c>
      <c r="AB4198" t="str">
        <f t="shared" si="651"/>
        <v/>
      </c>
      <c r="AC4198" t="str">
        <f t="shared" si="652"/>
        <v>628999007703</v>
      </c>
      <c r="AD4198" t="str">
        <f t="shared" si="653"/>
        <v>Halo+,+Visual+AI+5S+mendeteksi+Violation%3A+METALDET1-LINE+13</v>
      </c>
      <c r="AE4198" t="str">
        <f t="shared" si="654"/>
        <v>https://web.whatsapp.com/send/?phone=628999007703&amp;text=Halo+,+Visual+AI+5S+mendeteksi+Violation%3A+METALDET1-LINE+13&amp;type=phone_number&amp;app_absent=0</v>
      </c>
      <c r="AF4198" t="b">
        <f>IF(ISNA(VLOOKUP(D4198&amp;"-"&amp;AB4198, Ref_Kontak!$A:$E, 4, FALSE)), FALSE, TRUE)</f>
        <v>0</v>
      </c>
      <c r="AG4198" t="str">
        <f>_xlfn.IFNA(VLOOKUP(Z4198,Ref_Kontak!H:H,1,FALSE),"FALSE")</f>
        <v>628999007703</v>
      </c>
      <c r="AH4198" t="str">
        <f t="shared" si="655"/>
        <v>METALDET1-LINE 13</v>
      </c>
      <c r="AI4198">
        <f>IF(I4198="violation",COUNTIF($AH$1:AH4198,AH4198),0)</f>
        <v>1432</v>
      </c>
      <c r="AJ4198" t="str">
        <f t="shared" si="656"/>
        <v>violation-METALDET1</v>
      </c>
      <c r="AK4198">
        <f>IF(I4198="violation",COUNTIF($AJ$1:AJ4198,AJ4198),FALSE)</f>
        <v>3455</v>
      </c>
      <c r="AL4198">
        <f t="shared" si="657"/>
        <v>0</v>
      </c>
      <c r="AM4198">
        <f t="shared" si="658"/>
        <v>3</v>
      </c>
      <c r="AN4198" t="str">
        <f t="shared" si="659"/>
        <v>ALERT! 3 Violation founded @METALDET1</v>
      </c>
    </row>
    <row r="4199" spans="1:40">
      <c r="A4199" t="s">
        <v>120</v>
      </c>
      <c r="B4199" t="s">
        <v>121</v>
      </c>
      <c r="C4199" t="s">
        <v>1952</v>
      </c>
      <c r="D4199" t="s">
        <v>129</v>
      </c>
      <c r="E4199">
        <v>1</v>
      </c>
      <c r="G4199" t="s">
        <v>124</v>
      </c>
      <c r="I4199" t="s">
        <v>125</v>
      </c>
      <c r="Z4199" t="str">
        <f>IFERROR(MID(AA4199,FIND("-",H4199,1)+1,20),_xlfn.IFNA(VLOOKUP(F4199&amp;"-"&amp;AA4199,Ref_Kontak!$A:$E,4,FALSE),Ref_Kontak!$H$2))</f>
        <v>628999007703</v>
      </c>
      <c r="AA4199" t="str">
        <f t="shared" si="650"/>
        <v/>
      </c>
      <c r="AB4199" t="str">
        <f t="shared" si="651"/>
        <v/>
      </c>
      <c r="AC4199" t="str">
        <f t="shared" si="652"/>
        <v>628999007703</v>
      </c>
      <c r="AD4199" t="str">
        <f t="shared" si="653"/>
        <v>Halo+,+Visual+AI+5S+mendeteksi+Violation%3A+GUDANGEXP1-LINE+8</v>
      </c>
      <c r="AE4199" t="str">
        <f t="shared" si="654"/>
        <v>https://web.whatsapp.com/send/?phone=628999007703&amp;text=Halo+,+Visual+AI+5S+mendeteksi+Violation%3A+GUDANGEXP1-LINE+8&amp;type=phone_number&amp;app_absent=0</v>
      </c>
      <c r="AF4199" t="b">
        <f>IF(ISNA(VLOOKUP(D4199&amp;"-"&amp;AB4199, Ref_Kontak!$A:$E, 4, FALSE)), FALSE, TRUE)</f>
        <v>0</v>
      </c>
      <c r="AG4199" t="str">
        <f>_xlfn.IFNA(VLOOKUP(Z4199,Ref_Kontak!H:H,1,FALSE),"FALSE")</f>
        <v>628999007703</v>
      </c>
      <c r="AH4199" t="str">
        <f t="shared" si="655"/>
        <v>GUDANGEXP1-LINE 8</v>
      </c>
      <c r="AI4199">
        <f>IF(I4199="violation",COUNTIF($AH$1:AH4199,AH4199),0)</f>
        <v>128</v>
      </c>
      <c r="AJ4199" t="str">
        <f t="shared" si="656"/>
        <v>violation-GUDANGEXP1</v>
      </c>
      <c r="AK4199">
        <f>IF(I4199="violation",COUNTIF($AJ$1:AJ4199,AJ4199),FALSE)</f>
        <v>742</v>
      </c>
      <c r="AL4199">
        <f t="shared" si="657"/>
        <v>0</v>
      </c>
      <c r="AM4199">
        <f t="shared" si="658"/>
        <v>8</v>
      </c>
      <c r="AN4199" t="str">
        <f t="shared" si="659"/>
        <v>ALERT! 8 Violation founded @GUDANGEXP1</v>
      </c>
    </row>
    <row r="4200" spans="1:40">
      <c r="A4200" t="s">
        <v>120</v>
      </c>
      <c r="B4200" t="s">
        <v>121</v>
      </c>
      <c r="C4200" t="s">
        <v>1953</v>
      </c>
      <c r="D4200" t="s">
        <v>41</v>
      </c>
      <c r="E4200">
        <v>1</v>
      </c>
      <c r="F4200" t="s">
        <v>1859</v>
      </c>
      <c r="G4200" t="s">
        <v>124</v>
      </c>
      <c r="H4200" t="s">
        <v>1860</v>
      </c>
      <c r="I4200" t="s">
        <v>125</v>
      </c>
      <c r="J4200" t="s">
        <v>1861</v>
      </c>
      <c r="Z4200" t="str">
        <f>IFERROR(MID(AA4200,FIND("-",H4200,1)+1,20),_xlfn.IFNA(VLOOKUP(F4200&amp;"-"&amp;AA4200,Ref_Kontak!$A:$E,4,FALSE),Ref_Kontak!$H$2))</f>
        <v>6285157766849</v>
      </c>
      <c r="AA4200" t="str">
        <f t="shared" si="650"/>
        <v>Rexy-6285157766849</v>
      </c>
      <c r="AB4200" t="str">
        <f t="shared" si="651"/>
        <v>Rexy</v>
      </c>
      <c r="AC4200" t="str">
        <f t="shared" si="652"/>
        <v>6285157766849</v>
      </c>
      <c r="AD4200" t="str">
        <f t="shared" si="653"/>
        <v>Halo+Rexy,+Visual+AI+5S+mendeteksi+Violation%3A+GUDANGEXP1-LINE+2</v>
      </c>
      <c r="AE4200" t="str">
        <f t="shared" si="654"/>
        <v>https://web.whatsapp.com/send/?phone=6285157766849&amp;text=Halo+Rexy,+Visual+AI+5S+mendeteksi+Violation%3A+GUDANGEXP1-LINE+2&amp;type=phone_number&amp;app_absent=0</v>
      </c>
      <c r="AF4200" t="b">
        <f>IF(ISNA(VLOOKUP(D4200&amp;"-"&amp;AB4200, Ref_Kontak!$A:$E, 4, FALSE)), FALSE, TRUE)</f>
        <v>1</v>
      </c>
      <c r="AG4200" t="str">
        <f>_xlfn.IFNA(VLOOKUP(Z4200,Ref_Kontak!H:H,1,FALSE),"FALSE")</f>
        <v>FALSE</v>
      </c>
      <c r="AH4200" t="str">
        <f t="shared" si="655"/>
        <v>GUDANGEXP1-LINE 2</v>
      </c>
      <c r="AI4200">
        <f>IF(I4200="violation",COUNTIF($AH$1:AH4200,AH4200),0)</f>
        <v>88</v>
      </c>
      <c r="AJ4200" t="str">
        <f t="shared" si="656"/>
        <v>violation-GUDANGEXP1</v>
      </c>
      <c r="AK4200">
        <f>IF(I4200="violation",COUNTIF($AJ$1:AJ4200,AJ4200),FALSE)</f>
        <v>743</v>
      </c>
      <c r="AL4200">
        <f t="shared" si="657"/>
        <v>0</v>
      </c>
      <c r="AM4200">
        <f t="shared" si="658"/>
        <v>8</v>
      </c>
      <c r="AN4200" t="str">
        <f t="shared" si="659"/>
        <v>ALERT! 8 Violation founded @GUDANGEXP1</v>
      </c>
    </row>
    <row r="4201" spans="1:40">
      <c r="A4201" t="s">
        <v>120</v>
      </c>
      <c r="B4201" t="s">
        <v>121</v>
      </c>
      <c r="C4201" t="s">
        <v>1953</v>
      </c>
      <c r="D4201" t="s">
        <v>48</v>
      </c>
      <c r="E4201">
        <v>1</v>
      </c>
      <c r="F4201" t="s">
        <v>1859</v>
      </c>
      <c r="G4201" t="s">
        <v>124</v>
      </c>
      <c r="H4201" t="s">
        <v>1860</v>
      </c>
      <c r="I4201" t="s">
        <v>125</v>
      </c>
      <c r="J4201" t="s">
        <v>1861</v>
      </c>
      <c r="Z4201" t="str">
        <f>IFERROR(MID(AA4201,FIND("-",H4201,1)+1,20),_xlfn.IFNA(VLOOKUP(F4201&amp;"-"&amp;AA4201,Ref_Kontak!$A:$E,4,FALSE),Ref_Kontak!$H$2))</f>
        <v>6285157766849</v>
      </c>
      <c r="AA4201" t="str">
        <f t="shared" si="650"/>
        <v>Rexy-6285157766849</v>
      </c>
      <c r="AB4201" t="str">
        <f t="shared" si="651"/>
        <v>Rexy</v>
      </c>
      <c r="AC4201" t="str">
        <f t="shared" si="652"/>
        <v>6285157766849</v>
      </c>
      <c r="AD4201" t="str">
        <f t="shared" si="653"/>
        <v>Halo+Rexy,+Visual+AI+5S+mendeteksi+Violation%3A+GUDANGEXP1-LINE+1</v>
      </c>
      <c r="AE4201" t="str">
        <f t="shared" si="654"/>
        <v>https://web.whatsapp.com/send/?phone=6285157766849&amp;text=Halo+Rexy,+Visual+AI+5S+mendeteksi+Violation%3A+GUDANGEXP1-LINE+1&amp;type=phone_number&amp;app_absent=0</v>
      </c>
      <c r="AF4201" t="b">
        <f>IF(ISNA(VLOOKUP(D4201&amp;"-"&amp;AB4201, Ref_Kontak!$A:$E, 4, FALSE)), FALSE, TRUE)</f>
        <v>1</v>
      </c>
      <c r="AG4201" t="str">
        <f>_xlfn.IFNA(VLOOKUP(Z4201,Ref_Kontak!H:H,1,FALSE),"FALSE")</f>
        <v>FALSE</v>
      </c>
      <c r="AH4201" t="str">
        <f t="shared" si="655"/>
        <v>GUDANGEXP1-LINE 1</v>
      </c>
      <c r="AI4201">
        <f>IF(I4201="violation",COUNTIF($AH$1:AH4201,AH4201),0)</f>
        <v>75</v>
      </c>
      <c r="AJ4201" t="str">
        <f t="shared" si="656"/>
        <v>violation-GUDANGEXP1</v>
      </c>
      <c r="AK4201">
        <f>IF(I4201="violation",COUNTIF($AJ$1:AJ4201,AJ4201),FALSE)</f>
        <v>744</v>
      </c>
      <c r="AL4201">
        <f t="shared" si="657"/>
        <v>0</v>
      </c>
      <c r="AM4201">
        <f t="shared" si="658"/>
        <v>8</v>
      </c>
      <c r="AN4201" t="str">
        <f t="shared" si="659"/>
        <v>ALERT! 8 Violation founded @GUDANGEXP1</v>
      </c>
    </row>
    <row r="4202" spans="1:40">
      <c r="A4202" t="s">
        <v>120</v>
      </c>
      <c r="B4202" t="s">
        <v>121</v>
      </c>
      <c r="C4202" t="s">
        <v>1953</v>
      </c>
      <c r="D4202" t="s">
        <v>1232</v>
      </c>
      <c r="E4202">
        <v>1</v>
      </c>
      <c r="G4202" t="s">
        <v>124</v>
      </c>
      <c r="I4202" t="s">
        <v>125</v>
      </c>
      <c r="Z4202" t="str">
        <f>IFERROR(MID(AA4202,FIND("-",H4202,1)+1,20),_xlfn.IFNA(VLOOKUP(F4202&amp;"-"&amp;AA4202,Ref_Kontak!$A:$E,4,FALSE),Ref_Kontak!$H$2))</f>
        <v>628999007703</v>
      </c>
      <c r="AA4202" t="str">
        <f t="shared" si="650"/>
        <v/>
      </c>
      <c r="AB4202" t="str">
        <f t="shared" si="651"/>
        <v/>
      </c>
      <c r="AC4202" t="str">
        <f t="shared" si="652"/>
        <v>628999007703</v>
      </c>
      <c r="AD4202" t="str">
        <f t="shared" si="653"/>
        <v>Halo+,+Visual+AI+5S+mendeteksi+Violation%3A+GUDANGEXP1-LINE+9</v>
      </c>
      <c r="AE4202" t="str">
        <f t="shared" si="654"/>
        <v>https://web.whatsapp.com/send/?phone=628999007703&amp;text=Halo+,+Visual+AI+5S+mendeteksi+Violation%3A+GUDANGEXP1-LINE+9&amp;type=phone_number&amp;app_absent=0</v>
      </c>
      <c r="AF4202" t="b">
        <f>IF(ISNA(VLOOKUP(D4202&amp;"-"&amp;AB4202, Ref_Kontak!$A:$E, 4, FALSE)), FALSE, TRUE)</f>
        <v>0</v>
      </c>
      <c r="AG4202" t="str">
        <f>_xlfn.IFNA(VLOOKUP(Z4202,Ref_Kontak!H:H,1,FALSE),"FALSE")</f>
        <v>628999007703</v>
      </c>
      <c r="AH4202" t="str">
        <f t="shared" si="655"/>
        <v>GUDANGEXP1-LINE 9</v>
      </c>
      <c r="AI4202">
        <f>IF(I4202="violation",COUNTIF($AH$1:AH4202,AH4202),0)</f>
        <v>221</v>
      </c>
      <c r="AJ4202" t="str">
        <f t="shared" si="656"/>
        <v>violation-GUDANGEXP1</v>
      </c>
      <c r="AK4202">
        <f>IF(I4202="violation",COUNTIF($AJ$1:AJ4202,AJ4202),FALSE)</f>
        <v>745</v>
      </c>
      <c r="AL4202">
        <f t="shared" si="657"/>
        <v>0</v>
      </c>
      <c r="AM4202">
        <f t="shared" si="658"/>
        <v>8</v>
      </c>
      <c r="AN4202" t="str">
        <f t="shared" si="659"/>
        <v>ALERT! 8 Violation founded @GUDANGEXP1</v>
      </c>
    </row>
    <row r="4203" spans="1:40">
      <c r="A4203" t="s">
        <v>120</v>
      </c>
      <c r="B4203" t="s">
        <v>121</v>
      </c>
      <c r="C4203" t="s">
        <v>1953</v>
      </c>
      <c r="D4203" t="s">
        <v>129</v>
      </c>
      <c r="E4203">
        <v>1</v>
      </c>
      <c r="G4203" t="s">
        <v>124</v>
      </c>
      <c r="I4203" t="s">
        <v>125</v>
      </c>
      <c r="Z4203" t="str">
        <f>IFERROR(MID(AA4203,FIND("-",H4203,1)+1,20),_xlfn.IFNA(VLOOKUP(F4203&amp;"-"&amp;AA4203,Ref_Kontak!$A:$E,4,FALSE),Ref_Kontak!$H$2))</f>
        <v>628999007703</v>
      </c>
      <c r="AA4203" t="str">
        <f t="shared" si="650"/>
        <v/>
      </c>
      <c r="AB4203" t="str">
        <f t="shared" si="651"/>
        <v/>
      </c>
      <c r="AC4203" t="str">
        <f t="shared" si="652"/>
        <v>628999007703</v>
      </c>
      <c r="AD4203" t="str">
        <f t="shared" si="653"/>
        <v>Halo+,+Visual+AI+5S+mendeteksi+Violation%3A+GUDANGEXP1-LINE+8</v>
      </c>
      <c r="AE4203" t="str">
        <f t="shared" si="654"/>
        <v>https://web.whatsapp.com/send/?phone=628999007703&amp;text=Halo+,+Visual+AI+5S+mendeteksi+Violation%3A+GUDANGEXP1-LINE+8&amp;type=phone_number&amp;app_absent=0</v>
      </c>
      <c r="AF4203" t="b">
        <f>IF(ISNA(VLOOKUP(D4203&amp;"-"&amp;AB4203, Ref_Kontak!$A:$E, 4, FALSE)), FALSE, TRUE)</f>
        <v>0</v>
      </c>
      <c r="AG4203" t="str">
        <f>_xlfn.IFNA(VLOOKUP(Z4203,Ref_Kontak!H:H,1,FALSE),"FALSE")</f>
        <v>628999007703</v>
      </c>
      <c r="AH4203" t="str">
        <f t="shared" si="655"/>
        <v>GUDANGEXP1-LINE 8</v>
      </c>
      <c r="AI4203">
        <f>IF(I4203="violation",COUNTIF($AH$1:AH4203,AH4203),0)</f>
        <v>129</v>
      </c>
      <c r="AJ4203" t="str">
        <f t="shared" si="656"/>
        <v>violation-GUDANGEXP1</v>
      </c>
      <c r="AK4203">
        <f>IF(I4203="violation",COUNTIF($AJ$1:AJ4203,AJ4203),FALSE)</f>
        <v>746</v>
      </c>
      <c r="AL4203">
        <f t="shared" si="657"/>
        <v>0</v>
      </c>
      <c r="AM4203">
        <f t="shared" si="658"/>
        <v>8</v>
      </c>
      <c r="AN4203" t="str">
        <f t="shared" si="659"/>
        <v>ALERT! 8 Violation founded @GUDANGEXP1</v>
      </c>
    </row>
    <row r="4204" spans="1:40">
      <c r="A4204" t="s">
        <v>120</v>
      </c>
      <c r="B4204" t="s">
        <v>121</v>
      </c>
      <c r="C4204" t="s">
        <v>1954</v>
      </c>
      <c r="D4204" t="s">
        <v>589</v>
      </c>
      <c r="E4204">
        <v>1</v>
      </c>
      <c r="G4204" t="s">
        <v>130</v>
      </c>
      <c r="I4204" t="s">
        <v>125</v>
      </c>
      <c r="Z4204" t="str">
        <f>IFERROR(MID(AA4204,FIND("-",H4204,1)+1,20),_xlfn.IFNA(VLOOKUP(F4204&amp;"-"&amp;AA4204,Ref_Kontak!$A:$E,4,FALSE),Ref_Kontak!$H$2))</f>
        <v>628999007703</v>
      </c>
      <c r="AA4204" t="str">
        <f t="shared" si="650"/>
        <v/>
      </c>
      <c r="AB4204" t="str">
        <f t="shared" si="651"/>
        <v/>
      </c>
      <c r="AC4204" t="str">
        <f t="shared" si="652"/>
        <v>628999007703</v>
      </c>
      <c r="AD4204" t="str">
        <f t="shared" si="653"/>
        <v>Halo+,+Visual+AI+5S+mendeteksi+Violation%3A+METALDET1-LINE+13</v>
      </c>
      <c r="AE4204" t="str">
        <f t="shared" si="654"/>
        <v>https://web.whatsapp.com/send/?phone=628999007703&amp;text=Halo+,+Visual+AI+5S+mendeteksi+Violation%3A+METALDET1-LINE+13&amp;type=phone_number&amp;app_absent=0</v>
      </c>
      <c r="AF4204" t="b">
        <f>IF(ISNA(VLOOKUP(D4204&amp;"-"&amp;AB4204, Ref_Kontak!$A:$E, 4, FALSE)), FALSE, TRUE)</f>
        <v>0</v>
      </c>
      <c r="AG4204" t="str">
        <f>_xlfn.IFNA(VLOOKUP(Z4204,Ref_Kontak!H:H,1,FALSE),"FALSE")</f>
        <v>628999007703</v>
      </c>
      <c r="AH4204" t="str">
        <f t="shared" si="655"/>
        <v>METALDET1-LINE 13</v>
      </c>
      <c r="AI4204">
        <f>IF(I4204="violation",COUNTIF($AH$1:AH4204,AH4204),0)</f>
        <v>1433</v>
      </c>
      <c r="AJ4204" t="str">
        <f t="shared" si="656"/>
        <v>violation-METALDET1</v>
      </c>
      <c r="AK4204">
        <f>IF(I4204="violation",COUNTIF($AJ$1:AJ4204,AJ4204),FALSE)</f>
        <v>3456</v>
      </c>
      <c r="AL4204">
        <f t="shared" si="657"/>
        <v>0</v>
      </c>
      <c r="AM4204">
        <f t="shared" si="658"/>
        <v>3</v>
      </c>
      <c r="AN4204" t="str">
        <f t="shared" si="659"/>
        <v>ALERT! 3 Violation founded @METALDET1</v>
      </c>
    </row>
    <row r="4205" spans="1:40">
      <c r="A4205" t="s">
        <v>120</v>
      </c>
      <c r="B4205" t="s">
        <v>121</v>
      </c>
      <c r="C4205" t="s">
        <v>1954</v>
      </c>
      <c r="D4205" t="s">
        <v>129</v>
      </c>
      <c r="E4205">
        <v>1</v>
      </c>
      <c r="G4205" t="s">
        <v>130</v>
      </c>
      <c r="I4205" t="s">
        <v>125</v>
      </c>
      <c r="Z4205" t="str">
        <f>IFERROR(MID(AA4205,FIND("-",H4205,1)+1,20),_xlfn.IFNA(VLOOKUP(F4205&amp;"-"&amp;AA4205,Ref_Kontak!$A:$E,4,FALSE),Ref_Kontak!$H$2))</f>
        <v>628999007703</v>
      </c>
      <c r="AA4205" t="str">
        <f t="shared" si="650"/>
        <v/>
      </c>
      <c r="AB4205" t="str">
        <f t="shared" si="651"/>
        <v/>
      </c>
      <c r="AC4205" t="str">
        <f t="shared" si="652"/>
        <v>628999007703</v>
      </c>
      <c r="AD4205" t="str">
        <f t="shared" si="653"/>
        <v>Halo+,+Visual+AI+5S+mendeteksi+Violation%3A+METALDET1-LINE+8</v>
      </c>
      <c r="AE4205" t="str">
        <f t="shared" si="654"/>
        <v>https://web.whatsapp.com/send/?phone=628999007703&amp;text=Halo+,+Visual+AI+5S+mendeteksi+Violation%3A+METALDET1-LINE+8&amp;type=phone_number&amp;app_absent=0</v>
      </c>
      <c r="AF4205" t="b">
        <f>IF(ISNA(VLOOKUP(D4205&amp;"-"&amp;AB4205, Ref_Kontak!$A:$E, 4, FALSE)), FALSE, TRUE)</f>
        <v>0</v>
      </c>
      <c r="AG4205" t="str">
        <f>_xlfn.IFNA(VLOOKUP(Z4205,Ref_Kontak!H:H,1,FALSE),"FALSE")</f>
        <v>628999007703</v>
      </c>
      <c r="AH4205" t="str">
        <f t="shared" si="655"/>
        <v>METALDET1-LINE 8</v>
      </c>
      <c r="AI4205">
        <f>IF(I4205="violation",COUNTIF($AH$1:AH4205,AH4205),0)</f>
        <v>1591</v>
      </c>
      <c r="AJ4205" t="str">
        <f t="shared" si="656"/>
        <v>violation-METALDET1</v>
      </c>
      <c r="AK4205">
        <f>IF(I4205="violation",COUNTIF($AJ$1:AJ4205,AJ4205),FALSE)</f>
        <v>3457</v>
      </c>
      <c r="AL4205">
        <f t="shared" si="657"/>
        <v>0</v>
      </c>
      <c r="AM4205">
        <f t="shared" si="658"/>
        <v>3</v>
      </c>
      <c r="AN4205" t="str">
        <f t="shared" si="659"/>
        <v>ALERT! 3 Violation founded @METALDET1</v>
      </c>
    </row>
    <row r="4206" spans="1:40">
      <c r="A4206" t="s">
        <v>120</v>
      </c>
      <c r="B4206" t="s">
        <v>121</v>
      </c>
      <c r="C4206" t="s">
        <v>1954</v>
      </c>
      <c r="D4206" t="s">
        <v>52</v>
      </c>
      <c r="E4206">
        <v>1</v>
      </c>
      <c r="G4206" t="s">
        <v>130</v>
      </c>
      <c r="I4206" t="s">
        <v>125</v>
      </c>
      <c r="Z4206" t="str">
        <f>IFERROR(MID(AA4206,FIND("-",H4206,1)+1,20),_xlfn.IFNA(VLOOKUP(F4206&amp;"-"&amp;AA4206,Ref_Kontak!$A:$E,4,FALSE),Ref_Kontak!$H$2))</f>
        <v>628999007703</v>
      </c>
      <c r="AA4206" t="str">
        <f t="shared" si="650"/>
        <v/>
      </c>
      <c r="AB4206" t="str">
        <f t="shared" si="651"/>
        <v/>
      </c>
      <c r="AC4206" t="str">
        <f t="shared" si="652"/>
        <v>628999007703</v>
      </c>
      <c r="AD4206" t="str">
        <f t="shared" si="653"/>
        <v>Halo+,+Visual+AI+5S+mendeteksi+Violation%3A+METALDET1-LINE+14</v>
      </c>
      <c r="AE4206" t="str">
        <f t="shared" si="654"/>
        <v>https://web.whatsapp.com/send/?phone=628999007703&amp;text=Halo+,+Visual+AI+5S+mendeteksi+Violation%3A+METALDET1-LINE+14&amp;type=phone_number&amp;app_absent=0</v>
      </c>
      <c r="AF4206" t="b">
        <f>IF(ISNA(VLOOKUP(D4206&amp;"-"&amp;AB4206, Ref_Kontak!$A:$E, 4, FALSE)), FALSE, TRUE)</f>
        <v>0</v>
      </c>
      <c r="AG4206" t="str">
        <f>_xlfn.IFNA(VLOOKUP(Z4206,Ref_Kontak!H:H,1,FALSE),"FALSE")</f>
        <v>628999007703</v>
      </c>
      <c r="AH4206" t="str">
        <f t="shared" si="655"/>
        <v>METALDET1-LINE 14</v>
      </c>
      <c r="AI4206">
        <f>IF(I4206="violation",COUNTIF($AH$1:AH4206,AH4206),0)</f>
        <v>435</v>
      </c>
      <c r="AJ4206" t="str">
        <f t="shared" si="656"/>
        <v>violation-METALDET1</v>
      </c>
      <c r="AK4206">
        <f>IF(I4206="violation",COUNTIF($AJ$1:AJ4206,AJ4206),FALSE)</f>
        <v>3458</v>
      </c>
      <c r="AL4206">
        <f t="shared" si="657"/>
        <v>0</v>
      </c>
      <c r="AM4206">
        <f t="shared" si="658"/>
        <v>3</v>
      </c>
      <c r="AN4206" t="str">
        <f t="shared" si="659"/>
        <v>ALERT! 3 Violation founded @METALDET1</v>
      </c>
    </row>
    <row r="4207" spans="1:40">
      <c r="A4207" t="s">
        <v>120</v>
      </c>
      <c r="B4207" t="s">
        <v>121</v>
      </c>
      <c r="C4207" t="s">
        <v>1954</v>
      </c>
      <c r="D4207" t="s">
        <v>41</v>
      </c>
      <c r="E4207">
        <v>1</v>
      </c>
      <c r="F4207" t="s">
        <v>1859</v>
      </c>
      <c r="G4207" t="s">
        <v>124</v>
      </c>
      <c r="H4207" t="s">
        <v>1860</v>
      </c>
      <c r="I4207" t="s">
        <v>125</v>
      </c>
      <c r="J4207" t="s">
        <v>1861</v>
      </c>
      <c r="Z4207" t="str">
        <f>IFERROR(MID(AA4207,FIND("-",H4207,1)+1,20),_xlfn.IFNA(VLOOKUP(F4207&amp;"-"&amp;AA4207,Ref_Kontak!$A:$E,4,FALSE),Ref_Kontak!$H$2))</f>
        <v>6285157766849</v>
      </c>
      <c r="AA4207" t="str">
        <f t="shared" si="650"/>
        <v>Rexy-6285157766849</v>
      </c>
      <c r="AB4207" t="str">
        <f t="shared" si="651"/>
        <v>Rexy</v>
      </c>
      <c r="AC4207" t="str">
        <f t="shared" si="652"/>
        <v>6285157766849</v>
      </c>
      <c r="AD4207" t="str">
        <f t="shared" si="653"/>
        <v>Halo+Rexy,+Visual+AI+5S+mendeteksi+Violation%3A+GUDANGEXP1-LINE+2</v>
      </c>
      <c r="AE4207" t="str">
        <f t="shared" si="654"/>
        <v>https://web.whatsapp.com/send/?phone=6285157766849&amp;text=Halo+Rexy,+Visual+AI+5S+mendeteksi+Violation%3A+GUDANGEXP1-LINE+2&amp;type=phone_number&amp;app_absent=0</v>
      </c>
      <c r="AF4207" t="b">
        <f>IF(ISNA(VLOOKUP(D4207&amp;"-"&amp;AB4207, Ref_Kontak!$A:$E, 4, FALSE)), FALSE, TRUE)</f>
        <v>1</v>
      </c>
      <c r="AG4207" t="str">
        <f>_xlfn.IFNA(VLOOKUP(Z4207,Ref_Kontak!H:H,1,FALSE),"FALSE")</f>
        <v>FALSE</v>
      </c>
      <c r="AH4207" t="str">
        <f t="shared" si="655"/>
        <v>GUDANGEXP1-LINE 2</v>
      </c>
      <c r="AI4207">
        <f>IF(I4207="violation",COUNTIF($AH$1:AH4207,AH4207),0)</f>
        <v>89</v>
      </c>
      <c r="AJ4207" t="str">
        <f t="shared" si="656"/>
        <v>violation-GUDANGEXP1</v>
      </c>
      <c r="AK4207">
        <f>IF(I4207="violation",COUNTIF($AJ$1:AJ4207,AJ4207),FALSE)</f>
        <v>747</v>
      </c>
      <c r="AL4207">
        <f t="shared" si="657"/>
        <v>0</v>
      </c>
      <c r="AM4207">
        <f t="shared" si="658"/>
        <v>8</v>
      </c>
      <c r="AN4207" t="str">
        <f t="shared" si="659"/>
        <v>ALERT! 8 Violation founded @GUDANGEXP1</v>
      </c>
    </row>
    <row r="4208" spans="1:40">
      <c r="A4208" t="s">
        <v>120</v>
      </c>
      <c r="B4208" t="s">
        <v>121</v>
      </c>
      <c r="C4208" t="s">
        <v>1954</v>
      </c>
      <c r="D4208" t="s">
        <v>1232</v>
      </c>
      <c r="E4208">
        <v>1</v>
      </c>
      <c r="G4208" t="s">
        <v>124</v>
      </c>
      <c r="I4208" t="s">
        <v>125</v>
      </c>
      <c r="Z4208" t="str">
        <f>IFERROR(MID(AA4208,FIND("-",H4208,1)+1,20),_xlfn.IFNA(VLOOKUP(F4208&amp;"-"&amp;AA4208,Ref_Kontak!$A:$E,4,FALSE),Ref_Kontak!$H$2))</f>
        <v>628999007703</v>
      </c>
      <c r="AA4208" t="str">
        <f t="shared" si="650"/>
        <v/>
      </c>
      <c r="AB4208" t="str">
        <f t="shared" si="651"/>
        <v/>
      </c>
      <c r="AC4208" t="str">
        <f t="shared" si="652"/>
        <v>628999007703</v>
      </c>
      <c r="AD4208" t="str">
        <f t="shared" si="653"/>
        <v>Halo+,+Visual+AI+5S+mendeteksi+Violation%3A+GUDANGEXP1-LINE+9</v>
      </c>
      <c r="AE4208" t="str">
        <f t="shared" si="654"/>
        <v>https://web.whatsapp.com/send/?phone=628999007703&amp;text=Halo+,+Visual+AI+5S+mendeteksi+Violation%3A+GUDANGEXP1-LINE+9&amp;type=phone_number&amp;app_absent=0</v>
      </c>
      <c r="AF4208" t="b">
        <f>IF(ISNA(VLOOKUP(D4208&amp;"-"&amp;AB4208, Ref_Kontak!$A:$E, 4, FALSE)), FALSE, TRUE)</f>
        <v>0</v>
      </c>
      <c r="AG4208" t="str">
        <f>_xlfn.IFNA(VLOOKUP(Z4208,Ref_Kontak!H:H,1,FALSE),"FALSE")</f>
        <v>628999007703</v>
      </c>
      <c r="AH4208" t="str">
        <f t="shared" si="655"/>
        <v>GUDANGEXP1-LINE 9</v>
      </c>
      <c r="AI4208">
        <f>IF(I4208="violation",COUNTIF($AH$1:AH4208,AH4208),0)</f>
        <v>222</v>
      </c>
      <c r="AJ4208" t="str">
        <f t="shared" si="656"/>
        <v>violation-GUDANGEXP1</v>
      </c>
      <c r="AK4208">
        <f>IF(I4208="violation",COUNTIF($AJ$1:AJ4208,AJ4208),FALSE)</f>
        <v>748</v>
      </c>
      <c r="AL4208">
        <f t="shared" si="657"/>
        <v>0</v>
      </c>
      <c r="AM4208">
        <f t="shared" si="658"/>
        <v>8</v>
      </c>
      <c r="AN4208" t="str">
        <f t="shared" si="659"/>
        <v>ALERT! 8 Violation founded @GUDANGEXP1</v>
      </c>
    </row>
    <row r="4209" spans="1:40">
      <c r="A4209" t="s">
        <v>120</v>
      </c>
      <c r="B4209" t="s">
        <v>121</v>
      </c>
      <c r="C4209" t="s">
        <v>1954</v>
      </c>
      <c r="D4209" t="s">
        <v>48</v>
      </c>
      <c r="E4209">
        <v>1</v>
      </c>
      <c r="F4209" t="s">
        <v>1859</v>
      </c>
      <c r="G4209" t="s">
        <v>124</v>
      </c>
      <c r="H4209" t="s">
        <v>1860</v>
      </c>
      <c r="I4209" t="s">
        <v>125</v>
      </c>
      <c r="J4209" t="s">
        <v>1861</v>
      </c>
      <c r="Z4209" t="str">
        <f>IFERROR(MID(AA4209,FIND("-",H4209,1)+1,20),_xlfn.IFNA(VLOOKUP(F4209&amp;"-"&amp;AA4209,Ref_Kontak!$A:$E,4,FALSE),Ref_Kontak!$H$2))</f>
        <v>6285157766849</v>
      </c>
      <c r="AA4209" t="str">
        <f t="shared" si="650"/>
        <v>Rexy-6285157766849</v>
      </c>
      <c r="AB4209" t="str">
        <f t="shared" si="651"/>
        <v>Rexy</v>
      </c>
      <c r="AC4209" t="str">
        <f t="shared" si="652"/>
        <v>6285157766849</v>
      </c>
      <c r="AD4209" t="str">
        <f t="shared" si="653"/>
        <v>Halo+Rexy,+Visual+AI+5S+mendeteksi+Violation%3A+GUDANGEXP1-LINE+1</v>
      </c>
      <c r="AE4209" t="str">
        <f t="shared" si="654"/>
        <v>https://web.whatsapp.com/send/?phone=6285157766849&amp;text=Halo+Rexy,+Visual+AI+5S+mendeteksi+Violation%3A+GUDANGEXP1-LINE+1&amp;type=phone_number&amp;app_absent=0</v>
      </c>
      <c r="AF4209" t="b">
        <f>IF(ISNA(VLOOKUP(D4209&amp;"-"&amp;AB4209, Ref_Kontak!$A:$E, 4, FALSE)), FALSE, TRUE)</f>
        <v>1</v>
      </c>
      <c r="AG4209" t="str">
        <f>_xlfn.IFNA(VLOOKUP(Z4209,Ref_Kontak!H:H,1,FALSE),"FALSE")</f>
        <v>FALSE</v>
      </c>
      <c r="AH4209" t="str">
        <f t="shared" si="655"/>
        <v>GUDANGEXP1-LINE 1</v>
      </c>
      <c r="AI4209">
        <f>IF(I4209="violation",COUNTIF($AH$1:AH4209,AH4209),0)</f>
        <v>76</v>
      </c>
      <c r="AJ4209" t="str">
        <f t="shared" si="656"/>
        <v>violation-GUDANGEXP1</v>
      </c>
      <c r="AK4209">
        <f>IF(I4209="violation",COUNTIF($AJ$1:AJ4209,AJ4209),FALSE)</f>
        <v>749</v>
      </c>
      <c r="AL4209">
        <f t="shared" si="657"/>
        <v>0</v>
      </c>
      <c r="AM4209">
        <f t="shared" si="658"/>
        <v>8</v>
      </c>
      <c r="AN4209" t="str">
        <f t="shared" si="659"/>
        <v>ALERT! 8 Violation founded @GUDANGEXP1</v>
      </c>
    </row>
    <row r="4210" spans="1:40">
      <c r="A4210" t="s">
        <v>120</v>
      </c>
      <c r="B4210" t="s">
        <v>121</v>
      </c>
      <c r="C4210" t="s">
        <v>1954</v>
      </c>
      <c r="D4210" t="s">
        <v>52</v>
      </c>
      <c r="E4210">
        <v>1</v>
      </c>
      <c r="G4210" t="s">
        <v>130</v>
      </c>
      <c r="I4210" t="s">
        <v>125</v>
      </c>
      <c r="Z4210" t="str">
        <f>IFERROR(MID(AA4210,FIND("-",H4210,1)+1,20),_xlfn.IFNA(VLOOKUP(F4210&amp;"-"&amp;AA4210,Ref_Kontak!$A:$E,4,FALSE),Ref_Kontak!$H$2))</f>
        <v>628999007703</v>
      </c>
      <c r="AA4210" t="str">
        <f t="shared" si="650"/>
        <v/>
      </c>
      <c r="AB4210" t="str">
        <f t="shared" si="651"/>
        <v/>
      </c>
      <c r="AC4210" t="str">
        <f t="shared" si="652"/>
        <v>628999007703</v>
      </c>
      <c r="AD4210" t="str">
        <f t="shared" si="653"/>
        <v>Halo+,+Visual+AI+5S+mendeteksi+Violation%3A+METALDET1-LINE+14</v>
      </c>
      <c r="AE4210" t="str">
        <f t="shared" si="654"/>
        <v>https://web.whatsapp.com/send/?phone=628999007703&amp;text=Halo+,+Visual+AI+5S+mendeteksi+Violation%3A+METALDET1-LINE+14&amp;type=phone_number&amp;app_absent=0</v>
      </c>
      <c r="AF4210" t="b">
        <f>IF(ISNA(VLOOKUP(D4210&amp;"-"&amp;AB4210, Ref_Kontak!$A:$E, 4, FALSE)), FALSE, TRUE)</f>
        <v>0</v>
      </c>
      <c r="AG4210" t="str">
        <f>_xlfn.IFNA(VLOOKUP(Z4210,Ref_Kontak!H:H,1,FALSE),"FALSE")</f>
        <v>628999007703</v>
      </c>
      <c r="AH4210" t="str">
        <f t="shared" si="655"/>
        <v>METALDET1-LINE 14</v>
      </c>
      <c r="AI4210">
        <f>IF(I4210="violation",COUNTIF($AH$1:AH4210,AH4210),0)</f>
        <v>436</v>
      </c>
      <c r="AJ4210" t="str">
        <f t="shared" si="656"/>
        <v>violation-METALDET1</v>
      </c>
      <c r="AK4210">
        <f>IF(I4210="violation",COUNTIF($AJ$1:AJ4210,AJ4210),FALSE)</f>
        <v>3459</v>
      </c>
      <c r="AL4210">
        <f t="shared" si="657"/>
        <v>0</v>
      </c>
      <c r="AM4210">
        <f t="shared" si="658"/>
        <v>3</v>
      </c>
      <c r="AN4210" t="str">
        <f t="shared" si="659"/>
        <v>ALERT! 3 Violation founded @METALDET1</v>
      </c>
    </row>
    <row r="4211" spans="1:40">
      <c r="A4211" t="s">
        <v>120</v>
      </c>
      <c r="B4211" t="s">
        <v>121</v>
      </c>
      <c r="C4211" t="s">
        <v>1954</v>
      </c>
      <c r="D4211" t="s">
        <v>589</v>
      </c>
      <c r="E4211">
        <v>1</v>
      </c>
      <c r="G4211" t="s">
        <v>130</v>
      </c>
      <c r="I4211" t="s">
        <v>125</v>
      </c>
      <c r="Z4211" t="str">
        <f>IFERROR(MID(AA4211,FIND("-",H4211,1)+1,20),_xlfn.IFNA(VLOOKUP(F4211&amp;"-"&amp;AA4211,Ref_Kontak!$A:$E,4,FALSE),Ref_Kontak!$H$2))</f>
        <v>628999007703</v>
      </c>
      <c r="AA4211" t="str">
        <f t="shared" si="650"/>
        <v/>
      </c>
      <c r="AB4211" t="str">
        <f t="shared" si="651"/>
        <v/>
      </c>
      <c r="AC4211" t="str">
        <f t="shared" si="652"/>
        <v>628999007703</v>
      </c>
      <c r="AD4211" t="str">
        <f t="shared" si="653"/>
        <v>Halo+,+Visual+AI+5S+mendeteksi+Violation%3A+METALDET1-LINE+13</v>
      </c>
      <c r="AE4211" t="str">
        <f t="shared" si="654"/>
        <v>https://web.whatsapp.com/send/?phone=628999007703&amp;text=Halo+,+Visual+AI+5S+mendeteksi+Violation%3A+METALDET1-LINE+13&amp;type=phone_number&amp;app_absent=0</v>
      </c>
      <c r="AF4211" t="b">
        <f>IF(ISNA(VLOOKUP(D4211&amp;"-"&amp;AB4211, Ref_Kontak!$A:$E, 4, FALSE)), FALSE, TRUE)</f>
        <v>0</v>
      </c>
      <c r="AG4211" t="str">
        <f>_xlfn.IFNA(VLOOKUP(Z4211,Ref_Kontak!H:H,1,FALSE),"FALSE")</f>
        <v>628999007703</v>
      </c>
      <c r="AH4211" t="str">
        <f t="shared" si="655"/>
        <v>METALDET1-LINE 13</v>
      </c>
      <c r="AI4211">
        <f>IF(I4211="violation",COUNTIF($AH$1:AH4211,AH4211),0)</f>
        <v>1434</v>
      </c>
      <c r="AJ4211" t="str">
        <f t="shared" si="656"/>
        <v>violation-METALDET1</v>
      </c>
      <c r="AK4211">
        <f>IF(I4211="violation",COUNTIF($AJ$1:AJ4211,AJ4211),FALSE)</f>
        <v>3460</v>
      </c>
      <c r="AL4211">
        <f t="shared" si="657"/>
        <v>0</v>
      </c>
      <c r="AM4211">
        <f t="shared" si="658"/>
        <v>3</v>
      </c>
      <c r="AN4211" t="str">
        <f t="shared" si="659"/>
        <v>ALERT! 3 Violation founded @METALDET1</v>
      </c>
    </row>
    <row r="4212" spans="1:40">
      <c r="A4212" t="s">
        <v>120</v>
      </c>
      <c r="B4212" t="s">
        <v>121</v>
      </c>
      <c r="C4212" t="s">
        <v>1954</v>
      </c>
      <c r="D4212" t="s">
        <v>129</v>
      </c>
      <c r="E4212">
        <v>1</v>
      </c>
      <c r="G4212" t="s">
        <v>124</v>
      </c>
      <c r="I4212" t="s">
        <v>125</v>
      </c>
      <c r="Z4212" t="str">
        <f>IFERROR(MID(AA4212,FIND("-",H4212,1)+1,20),_xlfn.IFNA(VLOOKUP(F4212&amp;"-"&amp;AA4212,Ref_Kontak!$A:$E,4,FALSE),Ref_Kontak!$H$2))</f>
        <v>628999007703</v>
      </c>
      <c r="AA4212" t="str">
        <f t="shared" si="650"/>
        <v/>
      </c>
      <c r="AB4212" t="str">
        <f t="shared" si="651"/>
        <v/>
      </c>
      <c r="AC4212" t="str">
        <f t="shared" si="652"/>
        <v>628999007703</v>
      </c>
      <c r="AD4212" t="str">
        <f t="shared" si="653"/>
        <v>Halo+,+Visual+AI+5S+mendeteksi+Violation%3A+GUDANGEXP1-LINE+8</v>
      </c>
      <c r="AE4212" t="str">
        <f t="shared" si="654"/>
        <v>https://web.whatsapp.com/send/?phone=628999007703&amp;text=Halo+,+Visual+AI+5S+mendeteksi+Violation%3A+GUDANGEXP1-LINE+8&amp;type=phone_number&amp;app_absent=0</v>
      </c>
      <c r="AF4212" t="b">
        <f>IF(ISNA(VLOOKUP(D4212&amp;"-"&amp;AB4212, Ref_Kontak!$A:$E, 4, FALSE)), FALSE, TRUE)</f>
        <v>0</v>
      </c>
      <c r="AG4212" t="str">
        <f>_xlfn.IFNA(VLOOKUP(Z4212,Ref_Kontak!H:H,1,FALSE),"FALSE")</f>
        <v>628999007703</v>
      </c>
      <c r="AH4212" t="str">
        <f t="shared" si="655"/>
        <v>GUDANGEXP1-LINE 8</v>
      </c>
      <c r="AI4212">
        <f>IF(I4212="violation",COUNTIF($AH$1:AH4212,AH4212),0)</f>
        <v>130</v>
      </c>
      <c r="AJ4212" t="str">
        <f t="shared" si="656"/>
        <v>violation-GUDANGEXP1</v>
      </c>
      <c r="AK4212">
        <f>IF(I4212="violation",COUNTIF($AJ$1:AJ4212,AJ4212),FALSE)</f>
        <v>750</v>
      </c>
      <c r="AL4212">
        <f t="shared" si="657"/>
        <v>0</v>
      </c>
      <c r="AM4212">
        <f t="shared" si="658"/>
        <v>8</v>
      </c>
      <c r="AN4212" t="str">
        <f t="shared" si="659"/>
        <v>ALERT! 8 Violation founded @GUDANGEXP1</v>
      </c>
    </row>
    <row r="4213" spans="1:40">
      <c r="A4213" t="s">
        <v>120</v>
      </c>
      <c r="B4213" t="s">
        <v>121</v>
      </c>
      <c r="C4213" t="s">
        <v>1955</v>
      </c>
      <c r="D4213" t="s">
        <v>129</v>
      </c>
      <c r="E4213">
        <v>1</v>
      </c>
      <c r="G4213" t="s">
        <v>130</v>
      </c>
      <c r="I4213" t="s">
        <v>125</v>
      </c>
      <c r="Z4213" t="str">
        <f>IFERROR(MID(AA4213,FIND("-",H4213,1)+1,20),_xlfn.IFNA(VLOOKUP(F4213&amp;"-"&amp;AA4213,Ref_Kontak!$A:$E,4,FALSE),Ref_Kontak!$H$2))</f>
        <v>628999007703</v>
      </c>
      <c r="AA4213" t="str">
        <f t="shared" si="650"/>
        <v/>
      </c>
      <c r="AB4213" t="str">
        <f t="shared" si="651"/>
        <v/>
      </c>
      <c r="AC4213" t="str">
        <f t="shared" si="652"/>
        <v>628999007703</v>
      </c>
      <c r="AD4213" t="str">
        <f t="shared" si="653"/>
        <v>Halo+,+Visual+AI+5S+mendeteksi+Violation%3A+METALDET1-LINE+8</v>
      </c>
      <c r="AE4213" t="str">
        <f t="shared" si="654"/>
        <v>https://web.whatsapp.com/send/?phone=628999007703&amp;text=Halo+,+Visual+AI+5S+mendeteksi+Violation%3A+METALDET1-LINE+8&amp;type=phone_number&amp;app_absent=0</v>
      </c>
      <c r="AF4213" t="b">
        <f>IF(ISNA(VLOOKUP(D4213&amp;"-"&amp;AB4213, Ref_Kontak!$A:$E, 4, FALSE)), FALSE, TRUE)</f>
        <v>0</v>
      </c>
      <c r="AG4213" t="str">
        <f>_xlfn.IFNA(VLOOKUP(Z4213,Ref_Kontak!H:H,1,FALSE),"FALSE")</f>
        <v>628999007703</v>
      </c>
      <c r="AH4213" t="str">
        <f t="shared" si="655"/>
        <v>METALDET1-LINE 8</v>
      </c>
      <c r="AI4213">
        <f>IF(I4213="violation",COUNTIF($AH$1:AH4213,AH4213),0)</f>
        <v>1592</v>
      </c>
      <c r="AJ4213" t="str">
        <f t="shared" si="656"/>
        <v>violation-METALDET1</v>
      </c>
      <c r="AK4213">
        <f>IF(I4213="violation",COUNTIF($AJ$1:AJ4213,AJ4213),FALSE)</f>
        <v>3461</v>
      </c>
      <c r="AL4213">
        <f t="shared" si="657"/>
        <v>0</v>
      </c>
      <c r="AM4213">
        <f t="shared" si="658"/>
        <v>3</v>
      </c>
      <c r="AN4213" t="str">
        <f t="shared" si="659"/>
        <v>ALERT! 3 Violation founded @METALDET1</v>
      </c>
    </row>
    <row r="4214" spans="1:40">
      <c r="A4214" t="s">
        <v>120</v>
      </c>
      <c r="B4214" t="s">
        <v>121</v>
      </c>
      <c r="C4214" t="s">
        <v>1955</v>
      </c>
      <c r="D4214" t="s">
        <v>41</v>
      </c>
      <c r="E4214">
        <v>1</v>
      </c>
      <c r="F4214" t="s">
        <v>1859</v>
      </c>
      <c r="G4214" t="s">
        <v>124</v>
      </c>
      <c r="H4214" t="s">
        <v>1860</v>
      </c>
      <c r="I4214" t="s">
        <v>125</v>
      </c>
      <c r="J4214" t="s">
        <v>1861</v>
      </c>
      <c r="Z4214" t="str">
        <f>IFERROR(MID(AA4214,FIND("-",H4214,1)+1,20),_xlfn.IFNA(VLOOKUP(F4214&amp;"-"&amp;AA4214,Ref_Kontak!$A:$E,4,FALSE),Ref_Kontak!$H$2))</f>
        <v>6285157766849</v>
      </c>
      <c r="AA4214" t="str">
        <f t="shared" si="650"/>
        <v>Rexy-6285157766849</v>
      </c>
      <c r="AB4214" t="str">
        <f t="shared" si="651"/>
        <v>Rexy</v>
      </c>
      <c r="AC4214" t="str">
        <f t="shared" si="652"/>
        <v>6285157766849</v>
      </c>
      <c r="AD4214" t="str">
        <f t="shared" si="653"/>
        <v>Halo+Rexy,+Visual+AI+5S+mendeteksi+Violation%3A+GUDANGEXP1-LINE+2</v>
      </c>
      <c r="AE4214" t="str">
        <f t="shared" si="654"/>
        <v>https://web.whatsapp.com/send/?phone=6285157766849&amp;text=Halo+Rexy,+Visual+AI+5S+mendeteksi+Violation%3A+GUDANGEXP1-LINE+2&amp;type=phone_number&amp;app_absent=0</v>
      </c>
      <c r="AF4214" t="b">
        <f>IF(ISNA(VLOOKUP(D4214&amp;"-"&amp;AB4214, Ref_Kontak!$A:$E, 4, FALSE)), FALSE, TRUE)</f>
        <v>1</v>
      </c>
      <c r="AG4214" t="str">
        <f>_xlfn.IFNA(VLOOKUP(Z4214,Ref_Kontak!H:H,1,FALSE),"FALSE")</f>
        <v>FALSE</v>
      </c>
      <c r="AH4214" t="str">
        <f t="shared" si="655"/>
        <v>GUDANGEXP1-LINE 2</v>
      </c>
      <c r="AI4214">
        <f>IF(I4214="violation",COUNTIF($AH$1:AH4214,AH4214),0)</f>
        <v>90</v>
      </c>
      <c r="AJ4214" t="str">
        <f t="shared" si="656"/>
        <v>violation-GUDANGEXP1</v>
      </c>
      <c r="AK4214">
        <f>IF(I4214="violation",COUNTIF($AJ$1:AJ4214,AJ4214),FALSE)</f>
        <v>751</v>
      </c>
      <c r="AL4214">
        <f t="shared" si="657"/>
        <v>0</v>
      </c>
      <c r="AM4214">
        <f t="shared" si="658"/>
        <v>8</v>
      </c>
      <c r="AN4214" t="str">
        <f t="shared" si="659"/>
        <v>ALERT! 8 Violation founded @GUDANGEXP1</v>
      </c>
    </row>
    <row r="4215" spans="1:40">
      <c r="A4215" t="s">
        <v>120</v>
      </c>
      <c r="B4215" t="s">
        <v>121</v>
      </c>
      <c r="C4215" t="s">
        <v>1955</v>
      </c>
      <c r="D4215" t="s">
        <v>1232</v>
      </c>
      <c r="E4215">
        <v>1</v>
      </c>
      <c r="G4215" t="s">
        <v>124</v>
      </c>
      <c r="I4215" t="s">
        <v>125</v>
      </c>
      <c r="Z4215" t="str">
        <f>IFERROR(MID(AA4215,FIND("-",H4215,1)+1,20),_xlfn.IFNA(VLOOKUP(F4215&amp;"-"&amp;AA4215,Ref_Kontak!$A:$E,4,FALSE),Ref_Kontak!$H$2))</f>
        <v>628999007703</v>
      </c>
      <c r="AA4215" t="str">
        <f t="shared" si="650"/>
        <v/>
      </c>
      <c r="AB4215" t="str">
        <f t="shared" si="651"/>
        <v/>
      </c>
      <c r="AC4215" t="str">
        <f t="shared" si="652"/>
        <v>628999007703</v>
      </c>
      <c r="AD4215" t="str">
        <f t="shared" si="653"/>
        <v>Halo+,+Visual+AI+5S+mendeteksi+Violation%3A+GUDANGEXP1-LINE+9</v>
      </c>
      <c r="AE4215" t="str">
        <f t="shared" si="654"/>
        <v>https://web.whatsapp.com/send/?phone=628999007703&amp;text=Halo+,+Visual+AI+5S+mendeteksi+Violation%3A+GUDANGEXP1-LINE+9&amp;type=phone_number&amp;app_absent=0</v>
      </c>
      <c r="AF4215" t="b">
        <f>IF(ISNA(VLOOKUP(D4215&amp;"-"&amp;AB4215, Ref_Kontak!$A:$E, 4, FALSE)), FALSE, TRUE)</f>
        <v>0</v>
      </c>
      <c r="AG4215" t="str">
        <f>_xlfn.IFNA(VLOOKUP(Z4215,Ref_Kontak!H:H,1,FALSE),"FALSE")</f>
        <v>628999007703</v>
      </c>
      <c r="AH4215" t="str">
        <f t="shared" si="655"/>
        <v>GUDANGEXP1-LINE 9</v>
      </c>
      <c r="AI4215">
        <f>IF(I4215="violation",COUNTIF($AH$1:AH4215,AH4215),0)</f>
        <v>223</v>
      </c>
      <c r="AJ4215" t="str">
        <f t="shared" si="656"/>
        <v>violation-GUDANGEXP1</v>
      </c>
      <c r="AK4215">
        <f>IF(I4215="violation",COUNTIF($AJ$1:AJ4215,AJ4215),FALSE)</f>
        <v>752</v>
      </c>
      <c r="AL4215">
        <f t="shared" si="657"/>
        <v>0</v>
      </c>
      <c r="AM4215">
        <f t="shared" si="658"/>
        <v>8</v>
      </c>
      <c r="AN4215" t="str">
        <f t="shared" si="659"/>
        <v>ALERT! 8 Violation founded @GUDANGEXP1</v>
      </c>
    </row>
    <row r="4216" spans="1:40">
      <c r="A4216" t="s">
        <v>120</v>
      </c>
      <c r="B4216" t="s">
        <v>121</v>
      </c>
      <c r="C4216" t="s">
        <v>1955</v>
      </c>
      <c r="D4216" t="s">
        <v>48</v>
      </c>
      <c r="E4216">
        <v>1</v>
      </c>
      <c r="F4216" t="s">
        <v>1859</v>
      </c>
      <c r="G4216" t="s">
        <v>124</v>
      </c>
      <c r="H4216" t="s">
        <v>1860</v>
      </c>
      <c r="I4216" t="s">
        <v>125</v>
      </c>
      <c r="J4216" t="s">
        <v>1861</v>
      </c>
      <c r="Z4216" t="str">
        <f>IFERROR(MID(AA4216,FIND("-",H4216,1)+1,20),_xlfn.IFNA(VLOOKUP(F4216&amp;"-"&amp;AA4216,Ref_Kontak!$A:$E,4,FALSE),Ref_Kontak!$H$2))</f>
        <v>6285157766849</v>
      </c>
      <c r="AA4216" t="str">
        <f t="shared" si="650"/>
        <v>Rexy-6285157766849</v>
      </c>
      <c r="AB4216" t="str">
        <f t="shared" si="651"/>
        <v>Rexy</v>
      </c>
      <c r="AC4216" t="str">
        <f t="shared" si="652"/>
        <v>6285157766849</v>
      </c>
      <c r="AD4216" t="str">
        <f t="shared" si="653"/>
        <v>Halo+Rexy,+Visual+AI+5S+mendeteksi+Violation%3A+GUDANGEXP1-LINE+1</v>
      </c>
      <c r="AE4216" t="str">
        <f t="shared" si="654"/>
        <v>https://web.whatsapp.com/send/?phone=6285157766849&amp;text=Halo+Rexy,+Visual+AI+5S+mendeteksi+Violation%3A+GUDANGEXP1-LINE+1&amp;type=phone_number&amp;app_absent=0</v>
      </c>
      <c r="AF4216" t="b">
        <f>IF(ISNA(VLOOKUP(D4216&amp;"-"&amp;AB4216, Ref_Kontak!$A:$E, 4, FALSE)), FALSE, TRUE)</f>
        <v>1</v>
      </c>
      <c r="AG4216" t="str">
        <f>_xlfn.IFNA(VLOOKUP(Z4216,Ref_Kontak!H:H,1,FALSE),"FALSE")</f>
        <v>FALSE</v>
      </c>
      <c r="AH4216" t="str">
        <f t="shared" si="655"/>
        <v>GUDANGEXP1-LINE 1</v>
      </c>
      <c r="AI4216">
        <f>IF(I4216="violation",COUNTIF($AH$1:AH4216,AH4216),0)</f>
        <v>77</v>
      </c>
      <c r="AJ4216" t="str">
        <f t="shared" si="656"/>
        <v>violation-GUDANGEXP1</v>
      </c>
      <c r="AK4216">
        <f>IF(I4216="violation",COUNTIF($AJ$1:AJ4216,AJ4216),FALSE)</f>
        <v>753</v>
      </c>
      <c r="AL4216">
        <f t="shared" si="657"/>
        <v>0</v>
      </c>
      <c r="AM4216">
        <f t="shared" si="658"/>
        <v>8</v>
      </c>
      <c r="AN4216" t="str">
        <f t="shared" si="659"/>
        <v>ALERT! 8 Violation founded @GUDANGEXP1</v>
      </c>
    </row>
    <row r="4217" spans="1:40">
      <c r="A4217" t="s">
        <v>120</v>
      </c>
      <c r="B4217" t="s">
        <v>121</v>
      </c>
      <c r="C4217" t="s">
        <v>1955</v>
      </c>
      <c r="D4217" t="s">
        <v>129</v>
      </c>
      <c r="E4217">
        <v>1</v>
      </c>
      <c r="G4217" t="s">
        <v>124</v>
      </c>
      <c r="I4217" t="s">
        <v>125</v>
      </c>
      <c r="Z4217" t="str">
        <f>IFERROR(MID(AA4217,FIND("-",H4217,1)+1,20),_xlfn.IFNA(VLOOKUP(F4217&amp;"-"&amp;AA4217,Ref_Kontak!$A:$E,4,FALSE),Ref_Kontak!$H$2))</f>
        <v>628999007703</v>
      </c>
      <c r="AA4217" t="str">
        <f t="shared" si="650"/>
        <v/>
      </c>
      <c r="AB4217" t="str">
        <f t="shared" si="651"/>
        <v/>
      </c>
      <c r="AC4217" t="str">
        <f t="shared" si="652"/>
        <v>628999007703</v>
      </c>
      <c r="AD4217" t="str">
        <f t="shared" si="653"/>
        <v>Halo+,+Visual+AI+5S+mendeteksi+Violation%3A+GUDANGEXP1-LINE+8</v>
      </c>
      <c r="AE4217" t="str">
        <f t="shared" si="654"/>
        <v>https://web.whatsapp.com/send/?phone=628999007703&amp;text=Halo+,+Visual+AI+5S+mendeteksi+Violation%3A+GUDANGEXP1-LINE+8&amp;type=phone_number&amp;app_absent=0</v>
      </c>
      <c r="AF4217" t="b">
        <f>IF(ISNA(VLOOKUP(D4217&amp;"-"&amp;AB4217, Ref_Kontak!$A:$E, 4, FALSE)), FALSE, TRUE)</f>
        <v>0</v>
      </c>
      <c r="AG4217" t="str">
        <f>_xlfn.IFNA(VLOOKUP(Z4217,Ref_Kontak!H:H,1,FALSE),"FALSE")</f>
        <v>628999007703</v>
      </c>
      <c r="AH4217" t="str">
        <f t="shared" si="655"/>
        <v>GUDANGEXP1-LINE 8</v>
      </c>
      <c r="AI4217">
        <f>IF(I4217="violation",COUNTIF($AH$1:AH4217,AH4217),0)</f>
        <v>131</v>
      </c>
      <c r="AJ4217" t="str">
        <f t="shared" si="656"/>
        <v>violation-GUDANGEXP1</v>
      </c>
      <c r="AK4217">
        <f>IF(I4217="violation",COUNTIF($AJ$1:AJ4217,AJ4217),FALSE)</f>
        <v>754</v>
      </c>
      <c r="AL4217">
        <f t="shared" si="657"/>
        <v>0</v>
      </c>
      <c r="AM4217">
        <f t="shared" si="658"/>
        <v>8</v>
      </c>
      <c r="AN4217" t="str">
        <f t="shared" si="659"/>
        <v>ALERT! 8 Violation founded @GUDANGEXP1</v>
      </c>
    </row>
    <row r="4218" spans="1:40">
      <c r="A4218" t="s">
        <v>120</v>
      </c>
      <c r="B4218" t="s">
        <v>121</v>
      </c>
      <c r="C4218" t="s">
        <v>1956</v>
      </c>
      <c r="D4218" t="s">
        <v>41</v>
      </c>
      <c r="E4218">
        <v>1</v>
      </c>
      <c r="F4218" t="s">
        <v>1859</v>
      </c>
      <c r="G4218" t="s">
        <v>124</v>
      </c>
      <c r="H4218" t="s">
        <v>1860</v>
      </c>
      <c r="I4218" t="s">
        <v>125</v>
      </c>
      <c r="J4218" t="s">
        <v>1861</v>
      </c>
      <c r="Z4218" t="str">
        <f>IFERROR(MID(AA4218,FIND("-",H4218,1)+1,20),_xlfn.IFNA(VLOOKUP(F4218&amp;"-"&amp;AA4218,Ref_Kontak!$A:$E,4,FALSE),Ref_Kontak!$H$2))</f>
        <v>6285157766849</v>
      </c>
      <c r="AA4218" t="str">
        <f t="shared" si="650"/>
        <v>Rexy-6285157766849</v>
      </c>
      <c r="AB4218" t="str">
        <f t="shared" si="651"/>
        <v>Rexy</v>
      </c>
      <c r="AC4218" t="str">
        <f t="shared" si="652"/>
        <v>6285157766849</v>
      </c>
      <c r="AD4218" t="str">
        <f t="shared" si="653"/>
        <v>Halo+Rexy,+Visual+AI+5S+mendeteksi+Violation%3A+GUDANGEXP1-LINE+2</v>
      </c>
      <c r="AE4218" t="str">
        <f t="shared" si="654"/>
        <v>https://web.whatsapp.com/send/?phone=6285157766849&amp;text=Halo+Rexy,+Visual+AI+5S+mendeteksi+Violation%3A+GUDANGEXP1-LINE+2&amp;type=phone_number&amp;app_absent=0</v>
      </c>
      <c r="AF4218" t="b">
        <f>IF(ISNA(VLOOKUP(D4218&amp;"-"&amp;AB4218, Ref_Kontak!$A:$E, 4, FALSE)), FALSE, TRUE)</f>
        <v>1</v>
      </c>
      <c r="AG4218" t="str">
        <f>_xlfn.IFNA(VLOOKUP(Z4218,Ref_Kontak!H:H,1,FALSE),"FALSE")</f>
        <v>FALSE</v>
      </c>
      <c r="AH4218" t="str">
        <f t="shared" si="655"/>
        <v>GUDANGEXP1-LINE 2</v>
      </c>
      <c r="AI4218">
        <f>IF(I4218="violation",COUNTIF($AH$1:AH4218,AH4218),0)</f>
        <v>91</v>
      </c>
      <c r="AJ4218" t="str">
        <f t="shared" si="656"/>
        <v>violation-GUDANGEXP1</v>
      </c>
      <c r="AK4218">
        <f>IF(I4218="violation",COUNTIF($AJ$1:AJ4218,AJ4218),FALSE)</f>
        <v>755</v>
      </c>
      <c r="AL4218">
        <f t="shared" si="657"/>
        <v>0</v>
      </c>
      <c r="AM4218">
        <f t="shared" si="658"/>
        <v>8</v>
      </c>
      <c r="AN4218" t="str">
        <f t="shared" si="659"/>
        <v>ALERT! 8 Violation founded @GUDANGEXP1</v>
      </c>
    </row>
    <row r="4219" spans="1:40">
      <c r="A4219" t="s">
        <v>120</v>
      </c>
      <c r="B4219" t="s">
        <v>121</v>
      </c>
      <c r="C4219" t="s">
        <v>1956</v>
      </c>
      <c r="D4219" t="s">
        <v>48</v>
      </c>
      <c r="E4219">
        <v>1</v>
      </c>
      <c r="F4219" t="s">
        <v>1859</v>
      </c>
      <c r="G4219" t="s">
        <v>124</v>
      </c>
      <c r="H4219" t="s">
        <v>1860</v>
      </c>
      <c r="I4219" t="s">
        <v>125</v>
      </c>
      <c r="J4219" t="s">
        <v>1861</v>
      </c>
      <c r="Z4219" t="str">
        <f>IFERROR(MID(AA4219,FIND("-",H4219,1)+1,20),_xlfn.IFNA(VLOOKUP(F4219&amp;"-"&amp;AA4219,Ref_Kontak!$A:$E,4,FALSE),Ref_Kontak!$H$2))</f>
        <v>6285157766849</v>
      </c>
      <c r="AA4219" t="str">
        <f t="shared" si="650"/>
        <v>Rexy-6285157766849</v>
      </c>
      <c r="AB4219" t="str">
        <f t="shared" si="651"/>
        <v>Rexy</v>
      </c>
      <c r="AC4219" t="str">
        <f t="shared" si="652"/>
        <v>6285157766849</v>
      </c>
      <c r="AD4219" t="str">
        <f t="shared" si="653"/>
        <v>Halo+Rexy,+Visual+AI+5S+mendeteksi+Violation%3A+GUDANGEXP1-LINE+1</v>
      </c>
      <c r="AE4219" t="str">
        <f t="shared" si="654"/>
        <v>https://web.whatsapp.com/send/?phone=6285157766849&amp;text=Halo+Rexy,+Visual+AI+5S+mendeteksi+Violation%3A+GUDANGEXP1-LINE+1&amp;type=phone_number&amp;app_absent=0</v>
      </c>
      <c r="AF4219" t="b">
        <f>IF(ISNA(VLOOKUP(D4219&amp;"-"&amp;AB4219, Ref_Kontak!$A:$E, 4, FALSE)), FALSE, TRUE)</f>
        <v>1</v>
      </c>
      <c r="AG4219" t="str">
        <f>_xlfn.IFNA(VLOOKUP(Z4219,Ref_Kontak!H:H,1,FALSE),"FALSE")</f>
        <v>FALSE</v>
      </c>
      <c r="AH4219" t="str">
        <f t="shared" si="655"/>
        <v>GUDANGEXP1-LINE 1</v>
      </c>
      <c r="AI4219">
        <f>IF(I4219="violation",COUNTIF($AH$1:AH4219,AH4219),0)</f>
        <v>78</v>
      </c>
      <c r="AJ4219" t="str">
        <f t="shared" si="656"/>
        <v>violation-GUDANGEXP1</v>
      </c>
      <c r="AK4219">
        <f>IF(I4219="violation",COUNTIF($AJ$1:AJ4219,AJ4219),FALSE)</f>
        <v>756</v>
      </c>
      <c r="AL4219">
        <f t="shared" si="657"/>
        <v>0</v>
      </c>
      <c r="AM4219">
        <f t="shared" si="658"/>
        <v>8</v>
      </c>
      <c r="AN4219" t="str">
        <f t="shared" si="659"/>
        <v>ALERT! 8 Violation founded @GUDANGEXP1</v>
      </c>
    </row>
    <row r="4220" spans="1:40">
      <c r="A4220" t="s">
        <v>120</v>
      </c>
      <c r="B4220" t="s">
        <v>121</v>
      </c>
      <c r="C4220" t="s">
        <v>1956</v>
      </c>
      <c r="D4220" t="s">
        <v>1232</v>
      </c>
      <c r="E4220">
        <v>1</v>
      </c>
      <c r="G4220" t="s">
        <v>124</v>
      </c>
      <c r="I4220" t="s">
        <v>125</v>
      </c>
      <c r="Z4220" t="str">
        <f>IFERROR(MID(AA4220,FIND("-",H4220,1)+1,20),_xlfn.IFNA(VLOOKUP(F4220&amp;"-"&amp;AA4220,Ref_Kontak!$A:$E,4,FALSE),Ref_Kontak!$H$2))</f>
        <v>628999007703</v>
      </c>
      <c r="AA4220" t="str">
        <f t="shared" si="650"/>
        <v/>
      </c>
      <c r="AB4220" t="str">
        <f t="shared" si="651"/>
        <v/>
      </c>
      <c r="AC4220" t="str">
        <f t="shared" si="652"/>
        <v>628999007703</v>
      </c>
      <c r="AD4220" t="str">
        <f t="shared" si="653"/>
        <v>Halo+,+Visual+AI+5S+mendeteksi+Violation%3A+GUDANGEXP1-LINE+9</v>
      </c>
      <c r="AE4220" t="str">
        <f t="shared" si="654"/>
        <v>https://web.whatsapp.com/send/?phone=628999007703&amp;text=Halo+,+Visual+AI+5S+mendeteksi+Violation%3A+GUDANGEXP1-LINE+9&amp;type=phone_number&amp;app_absent=0</v>
      </c>
      <c r="AF4220" t="b">
        <f>IF(ISNA(VLOOKUP(D4220&amp;"-"&amp;AB4220, Ref_Kontak!$A:$E, 4, FALSE)), FALSE, TRUE)</f>
        <v>0</v>
      </c>
      <c r="AG4220" t="str">
        <f>_xlfn.IFNA(VLOOKUP(Z4220,Ref_Kontak!H:H,1,FALSE),"FALSE")</f>
        <v>628999007703</v>
      </c>
      <c r="AH4220" t="str">
        <f t="shared" si="655"/>
        <v>GUDANGEXP1-LINE 9</v>
      </c>
      <c r="AI4220">
        <f>IF(I4220="violation",COUNTIF($AH$1:AH4220,AH4220),0)</f>
        <v>224</v>
      </c>
      <c r="AJ4220" t="str">
        <f t="shared" si="656"/>
        <v>violation-GUDANGEXP1</v>
      </c>
      <c r="AK4220">
        <f>IF(I4220="violation",COUNTIF($AJ$1:AJ4220,AJ4220),FALSE)</f>
        <v>757</v>
      </c>
      <c r="AL4220">
        <f t="shared" si="657"/>
        <v>0</v>
      </c>
      <c r="AM4220">
        <f t="shared" si="658"/>
        <v>8</v>
      </c>
      <c r="AN4220" t="str">
        <f t="shared" si="659"/>
        <v>ALERT! 8 Violation founded @GUDANGEXP1</v>
      </c>
    </row>
    <row r="4221" spans="1:40">
      <c r="A4221" t="s">
        <v>120</v>
      </c>
      <c r="B4221" t="s">
        <v>121</v>
      </c>
      <c r="C4221" t="s">
        <v>1956</v>
      </c>
      <c r="D4221" t="s">
        <v>589</v>
      </c>
      <c r="E4221">
        <v>1</v>
      </c>
      <c r="G4221" t="s">
        <v>130</v>
      </c>
      <c r="I4221" t="s">
        <v>125</v>
      </c>
      <c r="Z4221" t="str">
        <f>IFERROR(MID(AA4221,FIND("-",H4221,1)+1,20),_xlfn.IFNA(VLOOKUP(F4221&amp;"-"&amp;AA4221,Ref_Kontak!$A:$E,4,FALSE),Ref_Kontak!$H$2))</f>
        <v>628999007703</v>
      </c>
      <c r="AA4221" t="str">
        <f t="shared" si="650"/>
        <v/>
      </c>
      <c r="AB4221" t="str">
        <f t="shared" si="651"/>
        <v/>
      </c>
      <c r="AC4221" t="str">
        <f t="shared" si="652"/>
        <v>628999007703</v>
      </c>
      <c r="AD4221" t="str">
        <f t="shared" si="653"/>
        <v>Halo+,+Visual+AI+5S+mendeteksi+Violation%3A+METALDET1-LINE+13</v>
      </c>
      <c r="AE4221" t="str">
        <f t="shared" si="654"/>
        <v>https://web.whatsapp.com/send/?phone=628999007703&amp;text=Halo+,+Visual+AI+5S+mendeteksi+Violation%3A+METALDET1-LINE+13&amp;type=phone_number&amp;app_absent=0</v>
      </c>
      <c r="AF4221" t="b">
        <f>IF(ISNA(VLOOKUP(D4221&amp;"-"&amp;AB4221, Ref_Kontak!$A:$E, 4, FALSE)), FALSE, TRUE)</f>
        <v>0</v>
      </c>
      <c r="AG4221" t="str">
        <f>_xlfn.IFNA(VLOOKUP(Z4221,Ref_Kontak!H:H,1,FALSE),"FALSE")</f>
        <v>628999007703</v>
      </c>
      <c r="AH4221" t="str">
        <f t="shared" si="655"/>
        <v>METALDET1-LINE 13</v>
      </c>
      <c r="AI4221">
        <f>IF(I4221="violation",COUNTIF($AH$1:AH4221,AH4221),0)</f>
        <v>1435</v>
      </c>
      <c r="AJ4221" t="str">
        <f t="shared" si="656"/>
        <v>violation-METALDET1</v>
      </c>
      <c r="AK4221">
        <f>IF(I4221="violation",COUNTIF($AJ$1:AJ4221,AJ4221),FALSE)</f>
        <v>3462</v>
      </c>
      <c r="AL4221">
        <f t="shared" si="657"/>
        <v>0</v>
      </c>
      <c r="AM4221">
        <f t="shared" si="658"/>
        <v>3</v>
      </c>
      <c r="AN4221" t="str">
        <f t="shared" si="659"/>
        <v>ALERT! 3 Violation founded @METALDET1</v>
      </c>
    </row>
    <row r="4222" spans="1:40">
      <c r="A4222" t="s">
        <v>120</v>
      </c>
      <c r="B4222" t="s">
        <v>121</v>
      </c>
      <c r="C4222" t="s">
        <v>1956</v>
      </c>
      <c r="D4222" t="s">
        <v>129</v>
      </c>
      <c r="E4222">
        <v>1</v>
      </c>
      <c r="G4222" t="s">
        <v>130</v>
      </c>
      <c r="I4222" t="s">
        <v>125</v>
      </c>
      <c r="Z4222" t="str">
        <f>IFERROR(MID(AA4222,FIND("-",H4222,1)+1,20),_xlfn.IFNA(VLOOKUP(F4222&amp;"-"&amp;AA4222,Ref_Kontak!$A:$E,4,FALSE),Ref_Kontak!$H$2))</f>
        <v>628999007703</v>
      </c>
      <c r="AA4222" t="str">
        <f t="shared" si="650"/>
        <v/>
      </c>
      <c r="AB4222" t="str">
        <f t="shared" si="651"/>
        <v/>
      </c>
      <c r="AC4222" t="str">
        <f t="shared" si="652"/>
        <v>628999007703</v>
      </c>
      <c r="AD4222" t="str">
        <f t="shared" si="653"/>
        <v>Halo+,+Visual+AI+5S+mendeteksi+Violation%3A+METALDET1-LINE+8</v>
      </c>
      <c r="AE4222" t="str">
        <f t="shared" si="654"/>
        <v>https://web.whatsapp.com/send/?phone=628999007703&amp;text=Halo+,+Visual+AI+5S+mendeteksi+Violation%3A+METALDET1-LINE+8&amp;type=phone_number&amp;app_absent=0</v>
      </c>
      <c r="AF4222" t="b">
        <f>IF(ISNA(VLOOKUP(D4222&amp;"-"&amp;AB4222, Ref_Kontak!$A:$E, 4, FALSE)), FALSE, TRUE)</f>
        <v>0</v>
      </c>
      <c r="AG4222" t="str">
        <f>_xlfn.IFNA(VLOOKUP(Z4222,Ref_Kontak!H:H,1,FALSE),"FALSE")</f>
        <v>628999007703</v>
      </c>
      <c r="AH4222" t="str">
        <f t="shared" si="655"/>
        <v>METALDET1-LINE 8</v>
      </c>
      <c r="AI4222">
        <f>IF(I4222="violation",COUNTIF($AH$1:AH4222,AH4222),0)</f>
        <v>1593</v>
      </c>
      <c r="AJ4222" t="str">
        <f t="shared" si="656"/>
        <v>violation-METALDET1</v>
      </c>
      <c r="AK4222">
        <f>IF(I4222="violation",COUNTIF($AJ$1:AJ4222,AJ4222),FALSE)</f>
        <v>3463</v>
      </c>
      <c r="AL4222">
        <f t="shared" si="657"/>
        <v>0</v>
      </c>
      <c r="AM4222">
        <f t="shared" si="658"/>
        <v>3</v>
      </c>
      <c r="AN4222" t="str">
        <f t="shared" si="659"/>
        <v>ALERT! 3 Violation founded @METALDET1</v>
      </c>
    </row>
    <row r="4223" spans="1:40">
      <c r="A4223" t="s">
        <v>120</v>
      </c>
      <c r="B4223" t="s">
        <v>121</v>
      </c>
      <c r="C4223" t="s">
        <v>1956</v>
      </c>
      <c r="D4223" t="s">
        <v>52</v>
      </c>
      <c r="E4223">
        <v>1</v>
      </c>
      <c r="G4223" t="s">
        <v>130</v>
      </c>
      <c r="I4223" t="s">
        <v>125</v>
      </c>
      <c r="Z4223" t="str">
        <f>IFERROR(MID(AA4223,FIND("-",H4223,1)+1,20),_xlfn.IFNA(VLOOKUP(F4223&amp;"-"&amp;AA4223,Ref_Kontak!$A:$E,4,FALSE),Ref_Kontak!$H$2))</f>
        <v>628999007703</v>
      </c>
      <c r="AA4223" t="str">
        <f t="shared" si="650"/>
        <v/>
      </c>
      <c r="AB4223" t="str">
        <f t="shared" si="651"/>
        <v/>
      </c>
      <c r="AC4223" t="str">
        <f t="shared" si="652"/>
        <v>628999007703</v>
      </c>
      <c r="AD4223" t="str">
        <f t="shared" si="653"/>
        <v>Halo+,+Visual+AI+5S+mendeteksi+Violation%3A+METALDET1-LINE+14</v>
      </c>
      <c r="AE4223" t="str">
        <f t="shared" si="654"/>
        <v>https://web.whatsapp.com/send/?phone=628999007703&amp;text=Halo+,+Visual+AI+5S+mendeteksi+Violation%3A+METALDET1-LINE+14&amp;type=phone_number&amp;app_absent=0</v>
      </c>
      <c r="AF4223" t="b">
        <f>IF(ISNA(VLOOKUP(D4223&amp;"-"&amp;AB4223, Ref_Kontak!$A:$E, 4, FALSE)), FALSE, TRUE)</f>
        <v>0</v>
      </c>
      <c r="AG4223" t="str">
        <f>_xlfn.IFNA(VLOOKUP(Z4223,Ref_Kontak!H:H,1,FALSE),"FALSE")</f>
        <v>628999007703</v>
      </c>
      <c r="AH4223" t="str">
        <f t="shared" si="655"/>
        <v>METALDET1-LINE 14</v>
      </c>
      <c r="AI4223">
        <f>IF(I4223="violation",COUNTIF($AH$1:AH4223,AH4223),0)</f>
        <v>437</v>
      </c>
      <c r="AJ4223" t="str">
        <f t="shared" si="656"/>
        <v>violation-METALDET1</v>
      </c>
      <c r="AK4223">
        <f>IF(I4223="violation",COUNTIF($AJ$1:AJ4223,AJ4223),FALSE)</f>
        <v>3464</v>
      </c>
      <c r="AL4223">
        <f t="shared" si="657"/>
        <v>0</v>
      </c>
      <c r="AM4223">
        <f t="shared" si="658"/>
        <v>3</v>
      </c>
      <c r="AN4223" t="str">
        <f t="shared" si="659"/>
        <v>ALERT! 3 Violation founded @METALDET1</v>
      </c>
    </row>
    <row r="4224" spans="1:40">
      <c r="A4224" t="s">
        <v>120</v>
      </c>
      <c r="B4224" t="s">
        <v>121</v>
      </c>
      <c r="C4224" t="s">
        <v>1956</v>
      </c>
      <c r="D4224" t="s">
        <v>52</v>
      </c>
      <c r="E4224">
        <v>1</v>
      </c>
      <c r="G4224" t="s">
        <v>130</v>
      </c>
      <c r="I4224" t="s">
        <v>125</v>
      </c>
      <c r="Z4224" t="str">
        <f>IFERROR(MID(AA4224,FIND("-",H4224,1)+1,20),_xlfn.IFNA(VLOOKUP(F4224&amp;"-"&amp;AA4224,Ref_Kontak!$A:$E,4,FALSE),Ref_Kontak!$H$2))</f>
        <v>628999007703</v>
      </c>
      <c r="AA4224" t="str">
        <f t="shared" si="650"/>
        <v/>
      </c>
      <c r="AB4224" t="str">
        <f t="shared" si="651"/>
        <v/>
      </c>
      <c r="AC4224" t="str">
        <f t="shared" si="652"/>
        <v>628999007703</v>
      </c>
      <c r="AD4224" t="str">
        <f t="shared" si="653"/>
        <v>Halo+,+Visual+AI+5S+mendeteksi+Violation%3A+METALDET1-LINE+14</v>
      </c>
      <c r="AE4224" t="str">
        <f t="shared" si="654"/>
        <v>https://web.whatsapp.com/send/?phone=628999007703&amp;text=Halo+,+Visual+AI+5S+mendeteksi+Violation%3A+METALDET1-LINE+14&amp;type=phone_number&amp;app_absent=0</v>
      </c>
      <c r="AF4224" t="b">
        <f>IF(ISNA(VLOOKUP(D4224&amp;"-"&amp;AB4224, Ref_Kontak!$A:$E, 4, FALSE)), FALSE, TRUE)</f>
        <v>0</v>
      </c>
      <c r="AG4224" t="str">
        <f>_xlfn.IFNA(VLOOKUP(Z4224,Ref_Kontak!H:H,1,FALSE),"FALSE")</f>
        <v>628999007703</v>
      </c>
      <c r="AH4224" t="str">
        <f t="shared" si="655"/>
        <v>METALDET1-LINE 14</v>
      </c>
      <c r="AI4224">
        <f>IF(I4224="violation",COUNTIF($AH$1:AH4224,AH4224),0)</f>
        <v>438</v>
      </c>
      <c r="AJ4224" t="str">
        <f t="shared" si="656"/>
        <v>violation-METALDET1</v>
      </c>
      <c r="AK4224">
        <f>IF(I4224="violation",COUNTIF($AJ$1:AJ4224,AJ4224),FALSE)</f>
        <v>3465</v>
      </c>
      <c r="AL4224">
        <f t="shared" si="657"/>
        <v>0</v>
      </c>
      <c r="AM4224">
        <f t="shared" si="658"/>
        <v>3</v>
      </c>
      <c r="AN4224" t="str">
        <f t="shared" si="659"/>
        <v>ALERT! 3 Violation founded @METALDET1</v>
      </c>
    </row>
    <row r="4225" spans="1:40">
      <c r="A4225" t="s">
        <v>120</v>
      </c>
      <c r="B4225" t="s">
        <v>121</v>
      </c>
      <c r="C4225" t="s">
        <v>1956</v>
      </c>
      <c r="D4225" t="s">
        <v>589</v>
      </c>
      <c r="E4225">
        <v>1</v>
      </c>
      <c r="G4225" t="s">
        <v>130</v>
      </c>
      <c r="I4225" t="s">
        <v>125</v>
      </c>
      <c r="Z4225" t="str">
        <f>IFERROR(MID(AA4225,FIND("-",H4225,1)+1,20),_xlfn.IFNA(VLOOKUP(F4225&amp;"-"&amp;AA4225,Ref_Kontak!$A:$E,4,FALSE),Ref_Kontak!$H$2))</f>
        <v>628999007703</v>
      </c>
      <c r="AA4225" t="str">
        <f t="shared" si="650"/>
        <v/>
      </c>
      <c r="AB4225" t="str">
        <f t="shared" si="651"/>
        <v/>
      </c>
      <c r="AC4225" t="str">
        <f t="shared" si="652"/>
        <v>628999007703</v>
      </c>
      <c r="AD4225" t="str">
        <f t="shared" si="653"/>
        <v>Halo+,+Visual+AI+5S+mendeteksi+Violation%3A+METALDET1-LINE+13</v>
      </c>
      <c r="AE4225" t="str">
        <f t="shared" si="654"/>
        <v>https://web.whatsapp.com/send/?phone=628999007703&amp;text=Halo+,+Visual+AI+5S+mendeteksi+Violation%3A+METALDET1-LINE+13&amp;type=phone_number&amp;app_absent=0</v>
      </c>
      <c r="AF4225" t="b">
        <f>IF(ISNA(VLOOKUP(D4225&amp;"-"&amp;AB4225, Ref_Kontak!$A:$E, 4, FALSE)), FALSE, TRUE)</f>
        <v>0</v>
      </c>
      <c r="AG4225" t="str">
        <f>_xlfn.IFNA(VLOOKUP(Z4225,Ref_Kontak!H:H,1,FALSE),"FALSE")</f>
        <v>628999007703</v>
      </c>
      <c r="AH4225" t="str">
        <f t="shared" si="655"/>
        <v>METALDET1-LINE 13</v>
      </c>
      <c r="AI4225">
        <f>IF(I4225="violation",COUNTIF($AH$1:AH4225,AH4225),0)</f>
        <v>1436</v>
      </c>
      <c r="AJ4225" t="str">
        <f t="shared" si="656"/>
        <v>violation-METALDET1</v>
      </c>
      <c r="AK4225">
        <f>IF(I4225="violation",COUNTIF($AJ$1:AJ4225,AJ4225),FALSE)</f>
        <v>3466</v>
      </c>
      <c r="AL4225">
        <f t="shared" si="657"/>
        <v>0</v>
      </c>
      <c r="AM4225">
        <f t="shared" si="658"/>
        <v>3</v>
      </c>
      <c r="AN4225" t="str">
        <f t="shared" si="659"/>
        <v>ALERT! 3 Violation founded @METALDET1</v>
      </c>
    </row>
    <row r="4226" spans="1:40">
      <c r="A4226" t="s">
        <v>120</v>
      </c>
      <c r="B4226" t="s">
        <v>121</v>
      </c>
      <c r="C4226" t="s">
        <v>1956</v>
      </c>
      <c r="D4226" t="s">
        <v>129</v>
      </c>
      <c r="E4226">
        <v>1</v>
      </c>
      <c r="G4226" t="s">
        <v>124</v>
      </c>
      <c r="I4226" t="s">
        <v>125</v>
      </c>
      <c r="Z4226" t="str">
        <f>IFERROR(MID(AA4226,FIND("-",H4226,1)+1,20),_xlfn.IFNA(VLOOKUP(F4226&amp;"-"&amp;AA4226,Ref_Kontak!$A:$E,4,FALSE),Ref_Kontak!$H$2))</f>
        <v>628999007703</v>
      </c>
      <c r="AA4226" t="str">
        <f t="shared" ref="AA4226:AA4289" si="660">CLEAN(SUBSTITUTE(H4226," ",""))</f>
        <v/>
      </c>
      <c r="AB4226" t="str">
        <f t="shared" ref="AB4226:AB4289" si="661">IFERROR(LEFT(AA4226,FIND("-",H4226,1)-1),CLEAN(SUBSTITUTE(SUBSTITUTE(H4226," ",""),"-","")))</f>
        <v/>
      </c>
      <c r="AC4226" t="str">
        <f t="shared" ref="AC4226:AC4289" si="662">IF(LEFT(Z4226,1)="0","62"&amp; MID(Z4226,2,999),Z4226)</f>
        <v>628999007703</v>
      </c>
      <c r="AD4226" t="str">
        <f t="shared" ref="AD4226:AD4289" si="663">"Halo+"&amp;AB4226&amp;","&amp;"+Visual+AI+5S+mendeteksi+Violation%3A+"&amp;SUBSTITUTE(AH4226," ","+")</f>
        <v>Halo+,+Visual+AI+5S+mendeteksi+Violation%3A+GUDANGEXP1-LINE+8</v>
      </c>
      <c r="AE4226" t="str">
        <f t="shared" ref="AE4226:AE4289" si="664">"https://web.whatsapp.com/send/?phone="&amp;AC4226&amp;"&amp;text="&amp;AD4226&amp;"&amp;type=phone_number&amp;app_absent=0"</f>
        <v>https://web.whatsapp.com/send/?phone=628999007703&amp;text=Halo+,+Visual+AI+5S+mendeteksi+Violation%3A+GUDANGEXP1-LINE+8&amp;type=phone_number&amp;app_absent=0</v>
      </c>
      <c r="AF4226" t="b">
        <f>IF(ISNA(VLOOKUP(D4226&amp;"-"&amp;AB4226, Ref_Kontak!$A:$E, 4, FALSE)), FALSE, TRUE)</f>
        <v>0</v>
      </c>
      <c r="AG4226" t="str">
        <f>_xlfn.IFNA(VLOOKUP(Z4226,Ref_Kontak!H:H,1,FALSE),"FALSE")</f>
        <v>628999007703</v>
      </c>
      <c r="AH4226" t="str">
        <f t="shared" ref="AH4226:AH4289" si="665">G4226&amp;"-"&amp;D4226</f>
        <v>GUDANGEXP1-LINE 8</v>
      </c>
      <c r="AI4226">
        <f>IF(I4226="violation",COUNTIF($AH$1:AH4226,AH4226),0)</f>
        <v>132</v>
      </c>
      <c r="AJ4226" t="str">
        <f t="shared" si="656"/>
        <v>violation-GUDANGEXP1</v>
      </c>
      <c r="AK4226">
        <f>IF(I4226="violation",COUNTIF($AJ$1:AJ4226,AJ4226),FALSE)</f>
        <v>758</v>
      </c>
      <c r="AL4226">
        <f t="shared" si="657"/>
        <v>0</v>
      </c>
      <c r="AM4226">
        <f t="shared" si="658"/>
        <v>8</v>
      </c>
      <c r="AN4226" t="str">
        <f t="shared" si="659"/>
        <v>ALERT! 8 Violation founded @GUDANGEXP1</v>
      </c>
    </row>
    <row r="4227" spans="1:40">
      <c r="A4227" t="s">
        <v>120</v>
      </c>
      <c r="B4227" t="s">
        <v>121</v>
      </c>
      <c r="C4227" t="s">
        <v>1957</v>
      </c>
      <c r="D4227" t="s">
        <v>129</v>
      </c>
      <c r="E4227">
        <v>1</v>
      </c>
      <c r="G4227" t="s">
        <v>130</v>
      </c>
      <c r="I4227" t="s">
        <v>125</v>
      </c>
      <c r="Z4227" t="str">
        <f>IFERROR(MID(AA4227,FIND("-",H4227,1)+1,20),_xlfn.IFNA(VLOOKUP(F4227&amp;"-"&amp;AA4227,Ref_Kontak!$A:$E,4,FALSE),Ref_Kontak!$H$2))</f>
        <v>628999007703</v>
      </c>
      <c r="AA4227" t="str">
        <f t="shared" si="660"/>
        <v/>
      </c>
      <c r="AB4227" t="str">
        <f t="shared" si="661"/>
        <v/>
      </c>
      <c r="AC4227" t="str">
        <f t="shared" si="662"/>
        <v>628999007703</v>
      </c>
      <c r="AD4227" t="str">
        <f t="shared" si="663"/>
        <v>Halo+,+Visual+AI+5S+mendeteksi+Violation%3A+METALDET1-LINE+8</v>
      </c>
      <c r="AE4227" t="str">
        <f t="shared" si="664"/>
        <v>https://web.whatsapp.com/send/?phone=628999007703&amp;text=Halo+,+Visual+AI+5S+mendeteksi+Violation%3A+METALDET1-LINE+8&amp;type=phone_number&amp;app_absent=0</v>
      </c>
      <c r="AF4227" t="b">
        <f>IF(ISNA(VLOOKUP(D4227&amp;"-"&amp;AB4227, Ref_Kontak!$A:$E, 4, FALSE)), FALSE, TRUE)</f>
        <v>0</v>
      </c>
      <c r="AG4227" t="str">
        <f>_xlfn.IFNA(VLOOKUP(Z4227,Ref_Kontak!H:H,1,FALSE),"FALSE")</f>
        <v>628999007703</v>
      </c>
      <c r="AH4227" t="str">
        <f t="shared" si="665"/>
        <v>METALDET1-LINE 8</v>
      </c>
      <c r="AI4227">
        <f>IF(I4227="violation",COUNTIF($AH$1:AH4227,AH4227),0)</f>
        <v>1594</v>
      </c>
      <c r="AJ4227" t="str">
        <f t="shared" ref="AJ4227:AJ4290" si="666">I4227&amp;"-"&amp;G4227</f>
        <v>violation-METALDET1</v>
      </c>
      <c r="AK4227">
        <f>IF(I4227="violation",COUNTIF($AJ$1:AJ4227,AJ4227),FALSE)</f>
        <v>3467</v>
      </c>
      <c r="AL4227">
        <f t="shared" ref="AL4227:AL4290" si="667">IF(AI4227=1,1,0)</f>
        <v>0</v>
      </c>
      <c r="AM4227">
        <f t="shared" ref="AM4227:AM4290" si="668">SUMIF($AJ$2:$AJ$5516,AJ4227,$AL$2:$AL$5516)</f>
        <v>3</v>
      </c>
      <c r="AN4227" t="str">
        <f t="shared" ref="AN4227:AN4290" si="669">"ALERT! " &amp;AM4227&amp; " Violation founded @"&amp;G4227</f>
        <v>ALERT! 3 Violation founded @METALDET1</v>
      </c>
    </row>
    <row r="4228" spans="1:40">
      <c r="A4228" t="s">
        <v>120</v>
      </c>
      <c r="B4228" t="s">
        <v>121</v>
      </c>
      <c r="C4228" t="s">
        <v>1957</v>
      </c>
      <c r="D4228" t="s">
        <v>41</v>
      </c>
      <c r="E4228">
        <v>1</v>
      </c>
      <c r="F4228" t="s">
        <v>1859</v>
      </c>
      <c r="G4228" t="s">
        <v>124</v>
      </c>
      <c r="H4228" t="s">
        <v>1860</v>
      </c>
      <c r="I4228" t="s">
        <v>125</v>
      </c>
      <c r="J4228" t="s">
        <v>1861</v>
      </c>
      <c r="Z4228" t="str">
        <f>IFERROR(MID(AA4228,FIND("-",H4228,1)+1,20),_xlfn.IFNA(VLOOKUP(F4228&amp;"-"&amp;AA4228,Ref_Kontak!$A:$E,4,FALSE),Ref_Kontak!$H$2))</f>
        <v>6285157766849</v>
      </c>
      <c r="AA4228" t="str">
        <f t="shared" si="660"/>
        <v>Rexy-6285157766849</v>
      </c>
      <c r="AB4228" t="str">
        <f t="shared" si="661"/>
        <v>Rexy</v>
      </c>
      <c r="AC4228" t="str">
        <f t="shared" si="662"/>
        <v>6285157766849</v>
      </c>
      <c r="AD4228" t="str">
        <f t="shared" si="663"/>
        <v>Halo+Rexy,+Visual+AI+5S+mendeteksi+Violation%3A+GUDANGEXP1-LINE+2</v>
      </c>
      <c r="AE4228" t="str">
        <f t="shared" si="664"/>
        <v>https://web.whatsapp.com/send/?phone=6285157766849&amp;text=Halo+Rexy,+Visual+AI+5S+mendeteksi+Violation%3A+GUDANGEXP1-LINE+2&amp;type=phone_number&amp;app_absent=0</v>
      </c>
      <c r="AF4228" t="b">
        <f>IF(ISNA(VLOOKUP(D4228&amp;"-"&amp;AB4228, Ref_Kontak!$A:$E, 4, FALSE)), FALSE, TRUE)</f>
        <v>1</v>
      </c>
      <c r="AG4228" t="str">
        <f>_xlfn.IFNA(VLOOKUP(Z4228,Ref_Kontak!H:H,1,FALSE),"FALSE")</f>
        <v>FALSE</v>
      </c>
      <c r="AH4228" t="str">
        <f t="shared" si="665"/>
        <v>GUDANGEXP1-LINE 2</v>
      </c>
      <c r="AI4228">
        <f>IF(I4228="violation",COUNTIF($AH$1:AH4228,AH4228),0)</f>
        <v>92</v>
      </c>
      <c r="AJ4228" t="str">
        <f t="shared" si="666"/>
        <v>violation-GUDANGEXP1</v>
      </c>
      <c r="AK4228">
        <f>IF(I4228="violation",COUNTIF($AJ$1:AJ4228,AJ4228),FALSE)</f>
        <v>759</v>
      </c>
      <c r="AL4228">
        <f t="shared" si="667"/>
        <v>0</v>
      </c>
      <c r="AM4228">
        <f t="shared" si="668"/>
        <v>8</v>
      </c>
      <c r="AN4228" t="str">
        <f t="shared" si="669"/>
        <v>ALERT! 8 Violation founded @GUDANGEXP1</v>
      </c>
    </row>
    <row r="4229" spans="1:40">
      <c r="A4229" t="s">
        <v>120</v>
      </c>
      <c r="B4229" t="s">
        <v>121</v>
      </c>
      <c r="C4229" t="s">
        <v>1957</v>
      </c>
      <c r="D4229" t="s">
        <v>48</v>
      </c>
      <c r="E4229">
        <v>1</v>
      </c>
      <c r="F4229" t="s">
        <v>1859</v>
      </c>
      <c r="G4229" t="s">
        <v>124</v>
      </c>
      <c r="H4229" t="s">
        <v>1860</v>
      </c>
      <c r="I4229" t="s">
        <v>125</v>
      </c>
      <c r="J4229" t="s">
        <v>1861</v>
      </c>
      <c r="Z4229" t="str">
        <f>IFERROR(MID(AA4229,FIND("-",H4229,1)+1,20),_xlfn.IFNA(VLOOKUP(F4229&amp;"-"&amp;AA4229,Ref_Kontak!$A:$E,4,FALSE),Ref_Kontak!$H$2))</f>
        <v>6285157766849</v>
      </c>
      <c r="AA4229" t="str">
        <f t="shared" si="660"/>
        <v>Rexy-6285157766849</v>
      </c>
      <c r="AB4229" t="str">
        <f t="shared" si="661"/>
        <v>Rexy</v>
      </c>
      <c r="AC4229" t="str">
        <f t="shared" si="662"/>
        <v>6285157766849</v>
      </c>
      <c r="AD4229" t="str">
        <f t="shared" si="663"/>
        <v>Halo+Rexy,+Visual+AI+5S+mendeteksi+Violation%3A+GUDANGEXP1-LINE+1</v>
      </c>
      <c r="AE4229" t="str">
        <f t="shared" si="664"/>
        <v>https://web.whatsapp.com/send/?phone=6285157766849&amp;text=Halo+Rexy,+Visual+AI+5S+mendeteksi+Violation%3A+GUDANGEXP1-LINE+1&amp;type=phone_number&amp;app_absent=0</v>
      </c>
      <c r="AF4229" t="b">
        <f>IF(ISNA(VLOOKUP(D4229&amp;"-"&amp;AB4229, Ref_Kontak!$A:$E, 4, FALSE)), FALSE, TRUE)</f>
        <v>1</v>
      </c>
      <c r="AG4229" t="str">
        <f>_xlfn.IFNA(VLOOKUP(Z4229,Ref_Kontak!H:H,1,FALSE),"FALSE")</f>
        <v>FALSE</v>
      </c>
      <c r="AH4229" t="str">
        <f t="shared" si="665"/>
        <v>GUDANGEXP1-LINE 1</v>
      </c>
      <c r="AI4229">
        <f>IF(I4229="violation",COUNTIF($AH$1:AH4229,AH4229),0)</f>
        <v>79</v>
      </c>
      <c r="AJ4229" t="str">
        <f t="shared" si="666"/>
        <v>violation-GUDANGEXP1</v>
      </c>
      <c r="AK4229">
        <f>IF(I4229="violation",COUNTIF($AJ$1:AJ4229,AJ4229),FALSE)</f>
        <v>760</v>
      </c>
      <c r="AL4229">
        <f t="shared" si="667"/>
        <v>0</v>
      </c>
      <c r="AM4229">
        <f t="shared" si="668"/>
        <v>8</v>
      </c>
      <c r="AN4229" t="str">
        <f t="shared" si="669"/>
        <v>ALERT! 8 Violation founded @GUDANGEXP1</v>
      </c>
    </row>
    <row r="4230" spans="1:40">
      <c r="A4230" t="s">
        <v>120</v>
      </c>
      <c r="B4230" t="s">
        <v>121</v>
      </c>
      <c r="C4230" t="s">
        <v>1957</v>
      </c>
      <c r="D4230" t="s">
        <v>1232</v>
      </c>
      <c r="E4230">
        <v>1</v>
      </c>
      <c r="G4230" t="s">
        <v>124</v>
      </c>
      <c r="I4230" t="s">
        <v>125</v>
      </c>
      <c r="Z4230" t="str">
        <f>IFERROR(MID(AA4230,FIND("-",H4230,1)+1,20),_xlfn.IFNA(VLOOKUP(F4230&amp;"-"&amp;AA4230,Ref_Kontak!$A:$E,4,FALSE),Ref_Kontak!$H$2))</f>
        <v>628999007703</v>
      </c>
      <c r="AA4230" t="str">
        <f t="shared" si="660"/>
        <v/>
      </c>
      <c r="AB4230" t="str">
        <f t="shared" si="661"/>
        <v/>
      </c>
      <c r="AC4230" t="str">
        <f t="shared" si="662"/>
        <v>628999007703</v>
      </c>
      <c r="AD4230" t="str">
        <f t="shared" si="663"/>
        <v>Halo+,+Visual+AI+5S+mendeteksi+Violation%3A+GUDANGEXP1-LINE+9</v>
      </c>
      <c r="AE4230" t="str">
        <f t="shared" si="664"/>
        <v>https://web.whatsapp.com/send/?phone=628999007703&amp;text=Halo+,+Visual+AI+5S+mendeteksi+Violation%3A+GUDANGEXP1-LINE+9&amp;type=phone_number&amp;app_absent=0</v>
      </c>
      <c r="AF4230" t="b">
        <f>IF(ISNA(VLOOKUP(D4230&amp;"-"&amp;AB4230, Ref_Kontak!$A:$E, 4, FALSE)), FALSE, TRUE)</f>
        <v>0</v>
      </c>
      <c r="AG4230" t="str">
        <f>_xlfn.IFNA(VLOOKUP(Z4230,Ref_Kontak!H:H,1,FALSE),"FALSE")</f>
        <v>628999007703</v>
      </c>
      <c r="AH4230" t="str">
        <f t="shared" si="665"/>
        <v>GUDANGEXP1-LINE 9</v>
      </c>
      <c r="AI4230">
        <f>IF(I4230="violation",COUNTIF($AH$1:AH4230,AH4230),0)</f>
        <v>225</v>
      </c>
      <c r="AJ4230" t="str">
        <f t="shared" si="666"/>
        <v>violation-GUDANGEXP1</v>
      </c>
      <c r="AK4230">
        <f>IF(I4230="violation",COUNTIF($AJ$1:AJ4230,AJ4230),FALSE)</f>
        <v>761</v>
      </c>
      <c r="AL4230">
        <f t="shared" si="667"/>
        <v>0</v>
      </c>
      <c r="AM4230">
        <f t="shared" si="668"/>
        <v>8</v>
      </c>
      <c r="AN4230" t="str">
        <f t="shared" si="669"/>
        <v>ALERT! 8 Violation founded @GUDANGEXP1</v>
      </c>
    </row>
    <row r="4231" spans="1:40">
      <c r="A4231" t="s">
        <v>120</v>
      </c>
      <c r="B4231" t="s">
        <v>121</v>
      </c>
      <c r="C4231" t="s">
        <v>1957</v>
      </c>
      <c r="D4231" t="s">
        <v>52</v>
      </c>
      <c r="E4231">
        <v>1</v>
      </c>
      <c r="G4231" t="s">
        <v>130</v>
      </c>
      <c r="I4231" t="s">
        <v>125</v>
      </c>
      <c r="Z4231" t="str">
        <f>IFERROR(MID(AA4231,FIND("-",H4231,1)+1,20),_xlfn.IFNA(VLOOKUP(F4231&amp;"-"&amp;AA4231,Ref_Kontak!$A:$E,4,FALSE),Ref_Kontak!$H$2))</f>
        <v>628999007703</v>
      </c>
      <c r="AA4231" t="str">
        <f t="shared" si="660"/>
        <v/>
      </c>
      <c r="AB4231" t="str">
        <f t="shared" si="661"/>
        <v/>
      </c>
      <c r="AC4231" t="str">
        <f t="shared" si="662"/>
        <v>628999007703</v>
      </c>
      <c r="AD4231" t="str">
        <f t="shared" si="663"/>
        <v>Halo+,+Visual+AI+5S+mendeteksi+Violation%3A+METALDET1-LINE+14</v>
      </c>
      <c r="AE4231" t="str">
        <f t="shared" si="664"/>
        <v>https://web.whatsapp.com/send/?phone=628999007703&amp;text=Halo+,+Visual+AI+5S+mendeteksi+Violation%3A+METALDET1-LINE+14&amp;type=phone_number&amp;app_absent=0</v>
      </c>
      <c r="AF4231" t="b">
        <f>IF(ISNA(VLOOKUP(D4231&amp;"-"&amp;AB4231, Ref_Kontak!$A:$E, 4, FALSE)), FALSE, TRUE)</f>
        <v>0</v>
      </c>
      <c r="AG4231" t="str">
        <f>_xlfn.IFNA(VLOOKUP(Z4231,Ref_Kontak!H:H,1,FALSE),"FALSE")</f>
        <v>628999007703</v>
      </c>
      <c r="AH4231" t="str">
        <f t="shared" si="665"/>
        <v>METALDET1-LINE 14</v>
      </c>
      <c r="AI4231">
        <f>IF(I4231="violation",COUNTIF($AH$1:AH4231,AH4231),0)</f>
        <v>439</v>
      </c>
      <c r="AJ4231" t="str">
        <f t="shared" si="666"/>
        <v>violation-METALDET1</v>
      </c>
      <c r="AK4231">
        <f>IF(I4231="violation",COUNTIF($AJ$1:AJ4231,AJ4231),FALSE)</f>
        <v>3468</v>
      </c>
      <c r="AL4231">
        <f t="shared" si="667"/>
        <v>0</v>
      </c>
      <c r="AM4231">
        <f t="shared" si="668"/>
        <v>3</v>
      </c>
      <c r="AN4231" t="str">
        <f t="shared" si="669"/>
        <v>ALERT! 3 Violation founded @METALDET1</v>
      </c>
    </row>
    <row r="4232" spans="1:40">
      <c r="A4232" t="s">
        <v>120</v>
      </c>
      <c r="B4232" t="s">
        <v>121</v>
      </c>
      <c r="C4232" t="s">
        <v>1957</v>
      </c>
      <c r="D4232" t="s">
        <v>589</v>
      </c>
      <c r="E4232">
        <v>1</v>
      </c>
      <c r="G4232" t="s">
        <v>130</v>
      </c>
      <c r="I4232" t="s">
        <v>125</v>
      </c>
      <c r="Z4232" t="str">
        <f>IFERROR(MID(AA4232,FIND("-",H4232,1)+1,20),_xlfn.IFNA(VLOOKUP(F4232&amp;"-"&amp;AA4232,Ref_Kontak!$A:$E,4,FALSE),Ref_Kontak!$H$2))</f>
        <v>628999007703</v>
      </c>
      <c r="AA4232" t="str">
        <f t="shared" si="660"/>
        <v/>
      </c>
      <c r="AB4232" t="str">
        <f t="shared" si="661"/>
        <v/>
      </c>
      <c r="AC4232" t="str">
        <f t="shared" si="662"/>
        <v>628999007703</v>
      </c>
      <c r="AD4232" t="str">
        <f t="shared" si="663"/>
        <v>Halo+,+Visual+AI+5S+mendeteksi+Violation%3A+METALDET1-LINE+13</v>
      </c>
      <c r="AE4232" t="str">
        <f t="shared" si="664"/>
        <v>https://web.whatsapp.com/send/?phone=628999007703&amp;text=Halo+,+Visual+AI+5S+mendeteksi+Violation%3A+METALDET1-LINE+13&amp;type=phone_number&amp;app_absent=0</v>
      </c>
      <c r="AF4232" t="b">
        <f>IF(ISNA(VLOOKUP(D4232&amp;"-"&amp;AB4232, Ref_Kontak!$A:$E, 4, FALSE)), FALSE, TRUE)</f>
        <v>0</v>
      </c>
      <c r="AG4232" t="str">
        <f>_xlfn.IFNA(VLOOKUP(Z4232,Ref_Kontak!H:H,1,FALSE),"FALSE")</f>
        <v>628999007703</v>
      </c>
      <c r="AH4232" t="str">
        <f t="shared" si="665"/>
        <v>METALDET1-LINE 13</v>
      </c>
      <c r="AI4232">
        <f>IF(I4232="violation",COUNTIF($AH$1:AH4232,AH4232),0)</f>
        <v>1437</v>
      </c>
      <c r="AJ4232" t="str">
        <f t="shared" si="666"/>
        <v>violation-METALDET1</v>
      </c>
      <c r="AK4232">
        <f>IF(I4232="violation",COUNTIF($AJ$1:AJ4232,AJ4232),FALSE)</f>
        <v>3469</v>
      </c>
      <c r="AL4232">
        <f t="shared" si="667"/>
        <v>0</v>
      </c>
      <c r="AM4232">
        <f t="shared" si="668"/>
        <v>3</v>
      </c>
      <c r="AN4232" t="str">
        <f t="shared" si="669"/>
        <v>ALERT! 3 Violation founded @METALDET1</v>
      </c>
    </row>
    <row r="4233" spans="1:40">
      <c r="A4233" t="s">
        <v>120</v>
      </c>
      <c r="B4233" t="s">
        <v>121</v>
      </c>
      <c r="C4233" t="s">
        <v>1957</v>
      </c>
      <c r="D4233" t="s">
        <v>129</v>
      </c>
      <c r="E4233">
        <v>1</v>
      </c>
      <c r="G4233" t="s">
        <v>124</v>
      </c>
      <c r="I4233" t="s">
        <v>125</v>
      </c>
      <c r="Z4233" t="str">
        <f>IFERROR(MID(AA4233,FIND("-",H4233,1)+1,20),_xlfn.IFNA(VLOOKUP(F4233&amp;"-"&amp;AA4233,Ref_Kontak!$A:$E,4,FALSE),Ref_Kontak!$H$2))</f>
        <v>628999007703</v>
      </c>
      <c r="AA4233" t="str">
        <f t="shared" si="660"/>
        <v/>
      </c>
      <c r="AB4233" t="str">
        <f t="shared" si="661"/>
        <v/>
      </c>
      <c r="AC4233" t="str">
        <f t="shared" si="662"/>
        <v>628999007703</v>
      </c>
      <c r="AD4233" t="str">
        <f t="shared" si="663"/>
        <v>Halo+,+Visual+AI+5S+mendeteksi+Violation%3A+GUDANGEXP1-LINE+8</v>
      </c>
      <c r="AE4233" t="str">
        <f t="shared" si="664"/>
        <v>https://web.whatsapp.com/send/?phone=628999007703&amp;text=Halo+,+Visual+AI+5S+mendeteksi+Violation%3A+GUDANGEXP1-LINE+8&amp;type=phone_number&amp;app_absent=0</v>
      </c>
      <c r="AF4233" t="b">
        <f>IF(ISNA(VLOOKUP(D4233&amp;"-"&amp;AB4233, Ref_Kontak!$A:$E, 4, FALSE)), FALSE, TRUE)</f>
        <v>0</v>
      </c>
      <c r="AG4233" t="str">
        <f>_xlfn.IFNA(VLOOKUP(Z4233,Ref_Kontak!H:H,1,FALSE),"FALSE")</f>
        <v>628999007703</v>
      </c>
      <c r="AH4233" t="str">
        <f t="shared" si="665"/>
        <v>GUDANGEXP1-LINE 8</v>
      </c>
      <c r="AI4233">
        <f>IF(I4233="violation",COUNTIF($AH$1:AH4233,AH4233),0)</f>
        <v>133</v>
      </c>
      <c r="AJ4233" t="str">
        <f t="shared" si="666"/>
        <v>violation-GUDANGEXP1</v>
      </c>
      <c r="AK4233">
        <f>IF(I4233="violation",COUNTIF($AJ$1:AJ4233,AJ4233),FALSE)</f>
        <v>762</v>
      </c>
      <c r="AL4233">
        <f t="shared" si="667"/>
        <v>0</v>
      </c>
      <c r="AM4233">
        <f t="shared" si="668"/>
        <v>8</v>
      </c>
      <c r="AN4233" t="str">
        <f t="shared" si="669"/>
        <v>ALERT! 8 Violation founded @GUDANGEXP1</v>
      </c>
    </row>
    <row r="4234" spans="1:40">
      <c r="A4234" t="s">
        <v>120</v>
      </c>
      <c r="B4234" t="s">
        <v>121</v>
      </c>
      <c r="C4234" t="s">
        <v>1958</v>
      </c>
      <c r="D4234" t="s">
        <v>41</v>
      </c>
      <c r="E4234">
        <v>1</v>
      </c>
      <c r="F4234" t="s">
        <v>1859</v>
      </c>
      <c r="G4234" t="s">
        <v>124</v>
      </c>
      <c r="H4234" t="s">
        <v>1860</v>
      </c>
      <c r="I4234" t="s">
        <v>125</v>
      </c>
      <c r="J4234" t="s">
        <v>1861</v>
      </c>
      <c r="Z4234" t="str">
        <f>IFERROR(MID(AA4234,FIND("-",H4234,1)+1,20),_xlfn.IFNA(VLOOKUP(F4234&amp;"-"&amp;AA4234,Ref_Kontak!$A:$E,4,FALSE),Ref_Kontak!$H$2))</f>
        <v>6285157766849</v>
      </c>
      <c r="AA4234" t="str">
        <f t="shared" si="660"/>
        <v>Rexy-6285157766849</v>
      </c>
      <c r="AB4234" t="str">
        <f t="shared" si="661"/>
        <v>Rexy</v>
      </c>
      <c r="AC4234" t="str">
        <f t="shared" si="662"/>
        <v>6285157766849</v>
      </c>
      <c r="AD4234" t="str">
        <f t="shared" si="663"/>
        <v>Halo+Rexy,+Visual+AI+5S+mendeteksi+Violation%3A+GUDANGEXP1-LINE+2</v>
      </c>
      <c r="AE4234" t="str">
        <f t="shared" si="664"/>
        <v>https://web.whatsapp.com/send/?phone=6285157766849&amp;text=Halo+Rexy,+Visual+AI+5S+mendeteksi+Violation%3A+GUDANGEXP1-LINE+2&amp;type=phone_number&amp;app_absent=0</v>
      </c>
      <c r="AF4234" t="b">
        <f>IF(ISNA(VLOOKUP(D4234&amp;"-"&amp;AB4234, Ref_Kontak!$A:$E, 4, FALSE)), FALSE, TRUE)</f>
        <v>1</v>
      </c>
      <c r="AG4234" t="str">
        <f>_xlfn.IFNA(VLOOKUP(Z4234,Ref_Kontak!H:H,1,FALSE),"FALSE")</f>
        <v>FALSE</v>
      </c>
      <c r="AH4234" t="str">
        <f t="shared" si="665"/>
        <v>GUDANGEXP1-LINE 2</v>
      </c>
      <c r="AI4234">
        <f>IF(I4234="violation",COUNTIF($AH$1:AH4234,AH4234),0)</f>
        <v>93</v>
      </c>
      <c r="AJ4234" t="str">
        <f t="shared" si="666"/>
        <v>violation-GUDANGEXP1</v>
      </c>
      <c r="AK4234">
        <f>IF(I4234="violation",COUNTIF($AJ$1:AJ4234,AJ4234),FALSE)</f>
        <v>763</v>
      </c>
      <c r="AL4234">
        <f t="shared" si="667"/>
        <v>0</v>
      </c>
      <c r="AM4234">
        <f t="shared" si="668"/>
        <v>8</v>
      </c>
      <c r="AN4234" t="str">
        <f t="shared" si="669"/>
        <v>ALERT! 8 Violation founded @GUDANGEXP1</v>
      </c>
    </row>
    <row r="4235" spans="1:40">
      <c r="A4235" t="s">
        <v>120</v>
      </c>
      <c r="B4235" t="s">
        <v>121</v>
      </c>
      <c r="C4235" t="s">
        <v>1958</v>
      </c>
      <c r="D4235" t="s">
        <v>48</v>
      </c>
      <c r="E4235">
        <v>1</v>
      </c>
      <c r="F4235" t="s">
        <v>1859</v>
      </c>
      <c r="G4235" t="s">
        <v>124</v>
      </c>
      <c r="H4235" t="s">
        <v>1860</v>
      </c>
      <c r="I4235" t="s">
        <v>125</v>
      </c>
      <c r="J4235" t="s">
        <v>1861</v>
      </c>
      <c r="Z4235" t="str">
        <f>IFERROR(MID(AA4235,FIND("-",H4235,1)+1,20),_xlfn.IFNA(VLOOKUP(F4235&amp;"-"&amp;AA4235,Ref_Kontak!$A:$E,4,FALSE),Ref_Kontak!$H$2))</f>
        <v>6285157766849</v>
      </c>
      <c r="AA4235" t="str">
        <f t="shared" si="660"/>
        <v>Rexy-6285157766849</v>
      </c>
      <c r="AB4235" t="str">
        <f t="shared" si="661"/>
        <v>Rexy</v>
      </c>
      <c r="AC4235" t="str">
        <f t="shared" si="662"/>
        <v>6285157766849</v>
      </c>
      <c r="AD4235" t="str">
        <f t="shared" si="663"/>
        <v>Halo+Rexy,+Visual+AI+5S+mendeteksi+Violation%3A+GUDANGEXP1-LINE+1</v>
      </c>
      <c r="AE4235" t="str">
        <f t="shared" si="664"/>
        <v>https://web.whatsapp.com/send/?phone=6285157766849&amp;text=Halo+Rexy,+Visual+AI+5S+mendeteksi+Violation%3A+GUDANGEXP1-LINE+1&amp;type=phone_number&amp;app_absent=0</v>
      </c>
      <c r="AF4235" t="b">
        <f>IF(ISNA(VLOOKUP(D4235&amp;"-"&amp;AB4235, Ref_Kontak!$A:$E, 4, FALSE)), FALSE, TRUE)</f>
        <v>1</v>
      </c>
      <c r="AG4235" t="str">
        <f>_xlfn.IFNA(VLOOKUP(Z4235,Ref_Kontak!H:H,1,FALSE),"FALSE")</f>
        <v>FALSE</v>
      </c>
      <c r="AH4235" t="str">
        <f t="shared" si="665"/>
        <v>GUDANGEXP1-LINE 1</v>
      </c>
      <c r="AI4235">
        <f>IF(I4235="violation",COUNTIF($AH$1:AH4235,AH4235),0)</f>
        <v>80</v>
      </c>
      <c r="AJ4235" t="str">
        <f t="shared" si="666"/>
        <v>violation-GUDANGEXP1</v>
      </c>
      <c r="AK4235">
        <f>IF(I4235="violation",COUNTIF($AJ$1:AJ4235,AJ4235),FALSE)</f>
        <v>764</v>
      </c>
      <c r="AL4235">
        <f t="shared" si="667"/>
        <v>0</v>
      </c>
      <c r="AM4235">
        <f t="shared" si="668"/>
        <v>8</v>
      </c>
      <c r="AN4235" t="str">
        <f t="shared" si="669"/>
        <v>ALERT! 8 Violation founded @GUDANGEXP1</v>
      </c>
    </row>
    <row r="4236" spans="1:40">
      <c r="A4236" t="s">
        <v>120</v>
      </c>
      <c r="B4236" t="s">
        <v>121</v>
      </c>
      <c r="C4236" t="s">
        <v>1958</v>
      </c>
      <c r="D4236" t="s">
        <v>1232</v>
      </c>
      <c r="E4236">
        <v>1</v>
      </c>
      <c r="G4236" t="s">
        <v>124</v>
      </c>
      <c r="I4236" t="s">
        <v>125</v>
      </c>
      <c r="Z4236" t="str">
        <f>IFERROR(MID(AA4236,FIND("-",H4236,1)+1,20),_xlfn.IFNA(VLOOKUP(F4236&amp;"-"&amp;AA4236,Ref_Kontak!$A:$E,4,FALSE),Ref_Kontak!$H$2))</f>
        <v>628999007703</v>
      </c>
      <c r="AA4236" t="str">
        <f t="shared" si="660"/>
        <v/>
      </c>
      <c r="AB4236" t="str">
        <f t="shared" si="661"/>
        <v/>
      </c>
      <c r="AC4236" t="str">
        <f t="shared" si="662"/>
        <v>628999007703</v>
      </c>
      <c r="AD4236" t="str">
        <f t="shared" si="663"/>
        <v>Halo+,+Visual+AI+5S+mendeteksi+Violation%3A+GUDANGEXP1-LINE+9</v>
      </c>
      <c r="AE4236" t="str">
        <f t="shared" si="664"/>
        <v>https://web.whatsapp.com/send/?phone=628999007703&amp;text=Halo+,+Visual+AI+5S+mendeteksi+Violation%3A+GUDANGEXP1-LINE+9&amp;type=phone_number&amp;app_absent=0</v>
      </c>
      <c r="AF4236" t="b">
        <f>IF(ISNA(VLOOKUP(D4236&amp;"-"&amp;AB4236, Ref_Kontak!$A:$E, 4, FALSE)), FALSE, TRUE)</f>
        <v>0</v>
      </c>
      <c r="AG4236" t="str">
        <f>_xlfn.IFNA(VLOOKUP(Z4236,Ref_Kontak!H:H,1,FALSE),"FALSE")</f>
        <v>628999007703</v>
      </c>
      <c r="AH4236" t="str">
        <f t="shared" si="665"/>
        <v>GUDANGEXP1-LINE 9</v>
      </c>
      <c r="AI4236">
        <f>IF(I4236="violation",COUNTIF($AH$1:AH4236,AH4236),0)</f>
        <v>226</v>
      </c>
      <c r="AJ4236" t="str">
        <f t="shared" si="666"/>
        <v>violation-GUDANGEXP1</v>
      </c>
      <c r="AK4236">
        <f>IF(I4236="violation",COUNTIF($AJ$1:AJ4236,AJ4236),FALSE)</f>
        <v>765</v>
      </c>
      <c r="AL4236">
        <f t="shared" si="667"/>
        <v>0</v>
      </c>
      <c r="AM4236">
        <f t="shared" si="668"/>
        <v>8</v>
      </c>
      <c r="AN4236" t="str">
        <f t="shared" si="669"/>
        <v>ALERT! 8 Violation founded @GUDANGEXP1</v>
      </c>
    </row>
    <row r="4237" spans="1:40">
      <c r="A4237" t="s">
        <v>120</v>
      </c>
      <c r="B4237" t="s">
        <v>121</v>
      </c>
      <c r="C4237" t="s">
        <v>1958</v>
      </c>
      <c r="D4237" t="s">
        <v>129</v>
      </c>
      <c r="E4237">
        <v>1</v>
      </c>
      <c r="G4237" t="s">
        <v>124</v>
      </c>
      <c r="I4237" t="s">
        <v>125</v>
      </c>
      <c r="Z4237" t="str">
        <f>IFERROR(MID(AA4237,FIND("-",H4237,1)+1,20),_xlfn.IFNA(VLOOKUP(F4237&amp;"-"&amp;AA4237,Ref_Kontak!$A:$E,4,FALSE),Ref_Kontak!$H$2))</f>
        <v>628999007703</v>
      </c>
      <c r="AA4237" t="str">
        <f t="shared" si="660"/>
        <v/>
      </c>
      <c r="AB4237" t="str">
        <f t="shared" si="661"/>
        <v/>
      </c>
      <c r="AC4237" t="str">
        <f t="shared" si="662"/>
        <v>628999007703</v>
      </c>
      <c r="AD4237" t="str">
        <f t="shared" si="663"/>
        <v>Halo+,+Visual+AI+5S+mendeteksi+Violation%3A+GUDANGEXP1-LINE+8</v>
      </c>
      <c r="AE4237" t="str">
        <f t="shared" si="664"/>
        <v>https://web.whatsapp.com/send/?phone=628999007703&amp;text=Halo+,+Visual+AI+5S+mendeteksi+Violation%3A+GUDANGEXP1-LINE+8&amp;type=phone_number&amp;app_absent=0</v>
      </c>
      <c r="AF4237" t="b">
        <f>IF(ISNA(VLOOKUP(D4237&amp;"-"&amp;AB4237, Ref_Kontak!$A:$E, 4, FALSE)), FALSE, TRUE)</f>
        <v>0</v>
      </c>
      <c r="AG4237" t="str">
        <f>_xlfn.IFNA(VLOOKUP(Z4237,Ref_Kontak!H:H,1,FALSE),"FALSE")</f>
        <v>628999007703</v>
      </c>
      <c r="AH4237" t="str">
        <f t="shared" si="665"/>
        <v>GUDANGEXP1-LINE 8</v>
      </c>
      <c r="AI4237">
        <f>IF(I4237="violation",COUNTIF($AH$1:AH4237,AH4237),0)</f>
        <v>134</v>
      </c>
      <c r="AJ4237" t="str">
        <f t="shared" si="666"/>
        <v>violation-GUDANGEXP1</v>
      </c>
      <c r="AK4237">
        <f>IF(I4237="violation",COUNTIF($AJ$1:AJ4237,AJ4237),FALSE)</f>
        <v>766</v>
      </c>
      <c r="AL4237">
        <f t="shared" si="667"/>
        <v>0</v>
      </c>
      <c r="AM4237">
        <f t="shared" si="668"/>
        <v>8</v>
      </c>
      <c r="AN4237" t="str">
        <f t="shared" si="669"/>
        <v>ALERT! 8 Violation founded @GUDANGEXP1</v>
      </c>
    </row>
    <row r="4238" spans="1:40">
      <c r="A4238" t="s">
        <v>120</v>
      </c>
      <c r="B4238" t="s">
        <v>121</v>
      </c>
      <c r="C4238" t="s">
        <v>1958</v>
      </c>
      <c r="D4238" t="s">
        <v>589</v>
      </c>
      <c r="E4238">
        <v>1</v>
      </c>
      <c r="G4238" t="s">
        <v>130</v>
      </c>
      <c r="I4238" t="s">
        <v>125</v>
      </c>
      <c r="Z4238" t="str">
        <f>IFERROR(MID(AA4238,FIND("-",H4238,1)+1,20),_xlfn.IFNA(VLOOKUP(F4238&amp;"-"&amp;AA4238,Ref_Kontak!$A:$E,4,FALSE),Ref_Kontak!$H$2))</f>
        <v>628999007703</v>
      </c>
      <c r="AA4238" t="str">
        <f t="shared" si="660"/>
        <v/>
      </c>
      <c r="AB4238" t="str">
        <f t="shared" si="661"/>
        <v/>
      </c>
      <c r="AC4238" t="str">
        <f t="shared" si="662"/>
        <v>628999007703</v>
      </c>
      <c r="AD4238" t="str">
        <f t="shared" si="663"/>
        <v>Halo+,+Visual+AI+5S+mendeteksi+Violation%3A+METALDET1-LINE+13</v>
      </c>
      <c r="AE4238" t="str">
        <f t="shared" si="664"/>
        <v>https://web.whatsapp.com/send/?phone=628999007703&amp;text=Halo+,+Visual+AI+5S+mendeteksi+Violation%3A+METALDET1-LINE+13&amp;type=phone_number&amp;app_absent=0</v>
      </c>
      <c r="AF4238" t="b">
        <f>IF(ISNA(VLOOKUP(D4238&amp;"-"&amp;AB4238, Ref_Kontak!$A:$E, 4, FALSE)), FALSE, TRUE)</f>
        <v>0</v>
      </c>
      <c r="AG4238" t="str">
        <f>_xlfn.IFNA(VLOOKUP(Z4238,Ref_Kontak!H:H,1,FALSE),"FALSE")</f>
        <v>628999007703</v>
      </c>
      <c r="AH4238" t="str">
        <f t="shared" si="665"/>
        <v>METALDET1-LINE 13</v>
      </c>
      <c r="AI4238">
        <f>IF(I4238="violation",COUNTIF($AH$1:AH4238,AH4238),0)</f>
        <v>1438</v>
      </c>
      <c r="AJ4238" t="str">
        <f t="shared" si="666"/>
        <v>violation-METALDET1</v>
      </c>
      <c r="AK4238">
        <f>IF(I4238="violation",COUNTIF($AJ$1:AJ4238,AJ4238),FALSE)</f>
        <v>3470</v>
      </c>
      <c r="AL4238">
        <f t="shared" si="667"/>
        <v>0</v>
      </c>
      <c r="AM4238">
        <f t="shared" si="668"/>
        <v>3</v>
      </c>
      <c r="AN4238" t="str">
        <f t="shared" si="669"/>
        <v>ALERT! 3 Violation founded @METALDET1</v>
      </c>
    </row>
    <row r="4239" spans="1:40">
      <c r="A4239" t="s">
        <v>120</v>
      </c>
      <c r="B4239" t="s">
        <v>121</v>
      </c>
      <c r="C4239" t="s">
        <v>1958</v>
      </c>
      <c r="D4239" t="s">
        <v>129</v>
      </c>
      <c r="E4239">
        <v>1</v>
      </c>
      <c r="G4239" t="s">
        <v>130</v>
      </c>
      <c r="I4239" t="s">
        <v>125</v>
      </c>
      <c r="Z4239" t="str">
        <f>IFERROR(MID(AA4239,FIND("-",H4239,1)+1,20),_xlfn.IFNA(VLOOKUP(F4239&amp;"-"&amp;AA4239,Ref_Kontak!$A:$E,4,FALSE),Ref_Kontak!$H$2))</f>
        <v>628999007703</v>
      </c>
      <c r="AA4239" t="str">
        <f t="shared" si="660"/>
        <v/>
      </c>
      <c r="AB4239" t="str">
        <f t="shared" si="661"/>
        <v/>
      </c>
      <c r="AC4239" t="str">
        <f t="shared" si="662"/>
        <v>628999007703</v>
      </c>
      <c r="AD4239" t="str">
        <f t="shared" si="663"/>
        <v>Halo+,+Visual+AI+5S+mendeteksi+Violation%3A+METALDET1-LINE+8</v>
      </c>
      <c r="AE4239" t="str">
        <f t="shared" si="664"/>
        <v>https://web.whatsapp.com/send/?phone=628999007703&amp;text=Halo+,+Visual+AI+5S+mendeteksi+Violation%3A+METALDET1-LINE+8&amp;type=phone_number&amp;app_absent=0</v>
      </c>
      <c r="AF4239" t="b">
        <f>IF(ISNA(VLOOKUP(D4239&amp;"-"&amp;AB4239, Ref_Kontak!$A:$E, 4, FALSE)), FALSE, TRUE)</f>
        <v>0</v>
      </c>
      <c r="AG4239" t="str">
        <f>_xlfn.IFNA(VLOOKUP(Z4239,Ref_Kontak!H:H,1,FALSE),"FALSE")</f>
        <v>628999007703</v>
      </c>
      <c r="AH4239" t="str">
        <f t="shared" si="665"/>
        <v>METALDET1-LINE 8</v>
      </c>
      <c r="AI4239">
        <f>IF(I4239="violation",COUNTIF($AH$1:AH4239,AH4239),0)</f>
        <v>1595</v>
      </c>
      <c r="AJ4239" t="str">
        <f t="shared" si="666"/>
        <v>violation-METALDET1</v>
      </c>
      <c r="AK4239">
        <f>IF(I4239="violation",COUNTIF($AJ$1:AJ4239,AJ4239),FALSE)</f>
        <v>3471</v>
      </c>
      <c r="AL4239">
        <f t="shared" si="667"/>
        <v>0</v>
      </c>
      <c r="AM4239">
        <f t="shared" si="668"/>
        <v>3</v>
      </c>
      <c r="AN4239" t="str">
        <f t="shared" si="669"/>
        <v>ALERT! 3 Violation founded @METALDET1</v>
      </c>
    </row>
    <row r="4240" spans="1:40">
      <c r="A4240" t="s">
        <v>120</v>
      </c>
      <c r="B4240" t="s">
        <v>121</v>
      </c>
      <c r="C4240" t="s">
        <v>1958</v>
      </c>
      <c r="D4240" t="s">
        <v>52</v>
      </c>
      <c r="E4240">
        <v>1</v>
      </c>
      <c r="G4240" t="s">
        <v>130</v>
      </c>
      <c r="I4240" t="s">
        <v>125</v>
      </c>
      <c r="Z4240" t="str">
        <f>IFERROR(MID(AA4240,FIND("-",H4240,1)+1,20),_xlfn.IFNA(VLOOKUP(F4240&amp;"-"&amp;AA4240,Ref_Kontak!$A:$E,4,FALSE),Ref_Kontak!$H$2))</f>
        <v>628999007703</v>
      </c>
      <c r="AA4240" t="str">
        <f t="shared" si="660"/>
        <v/>
      </c>
      <c r="AB4240" t="str">
        <f t="shared" si="661"/>
        <v/>
      </c>
      <c r="AC4240" t="str">
        <f t="shared" si="662"/>
        <v>628999007703</v>
      </c>
      <c r="AD4240" t="str">
        <f t="shared" si="663"/>
        <v>Halo+,+Visual+AI+5S+mendeteksi+Violation%3A+METALDET1-LINE+14</v>
      </c>
      <c r="AE4240" t="str">
        <f t="shared" si="664"/>
        <v>https://web.whatsapp.com/send/?phone=628999007703&amp;text=Halo+,+Visual+AI+5S+mendeteksi+Violation%3A+METALDET1-LINE+14&amp;type=phone_number&amp;app_absent=0</v>
      </c>
      <c r="AF4240" t="b">
        <f>IF(ISNA(VLOOKUP(D4240&amp;"-"&amp;AB4240, Ref_Kontak!$A:$E, 4, FALSE)), FALSE, TRUE)</f>
        <v>0</v>
      </c>
      <c r="AG4240" t="str">
        <f>_xlfn.IFNA(VLOOKUP(Z4240,Ref_Kontak!H:H,1,FALSE),"FALSE")</f>
        <v>628999007703</v>
      </c>
      <c r="AH4240" t="str">
        <f t="shared" si="665"/>
        <v>METALDET1-LINE 14</v>
      </c>
      <c r="AI4240">
        <f>IF(I4240="violation",COUNTIF($AH$1:AH4240,AH4240),0)</f>
        <v>440</v>
      </c>
      <c r="AJ4240" t="str">
        <f t="shared" si="666"/>
        <v>violation-METALDET1</v>
      </c>
      <c r="AK4240">
        <f>IF(I4240="violation",COUNTIF($AJ$1:AJ4240,AJ4240),FALSE)</f>
        <v>3472</v>
      </c>
      <c r="AL4240">
        <f t="shared" si="667"/>
        <v>0</v>
      </c>
      <c r="AM4240">
        <f t="shared" si="668"/>
        <v>3</v>
      </c>
      <c r="AN4240" t="str">
        <f t="shared" si="669"/>
        <v>ALERT! 3 Violation founded @METALDET1</v>
      </c>
    </row>
    <row r="4241" spans="1:40">
      <c r="A4241" t="s">
        <v>120</v>
      </c>
      <c r="B4241" t="s">
        <v>121</v>
      </c>
      <c r="C4241" t="s">
        <v>1959</v>
      </c>
      <c r="D4241" t="s">
        <v>129</v>
      </c>
      <c r="E4241">
        <v>1</v>
      </c>
      <c r="G4241" t="s">
        <v>130</v>
      </c>
      <c r="I4241" t="s">
        <v>125</v>
      </c>
      <c r="Z4241" t="str">
        <f>IFERROR(MID(AA4241,FIND("-",H4241,1)+1,20),_xlfn.IFNA(VLOOKUP(F4241&amp;"-"&amp;AA4241,Ref_Kontak!$A:$E,4,FALSE),Ref_Kontak!$H$2))</f>
        <v>628999007703</v>
      </c>
      <c r="AA4241" t="str">
        <f t="shared" si="660"/>
        <v/>
      </c>
      <c r="AB4241" t="str">
        <f t="shared" si="661"/>
        <v/>
      </c>
      <c r="AC4241" t="str">
        <f t="shared" si="662"/>
        <v>628999007703</v>
      </c>
      <c r="AD4241" t="str">
        <f t="shared" si="663"/>
        <v>Halo+,+Visual+AI+5S+mendeteksi+Violation%3A+METALDET1-LINE+8</v>
      </c>
      <c r="AE4241" t="str">
        <f t="shared" si="664"/>
        <v>https://web.whatsapp.com/send/?phone=628999007703&amp;text=Halo+,+Visual+AI+5S+mendeteksi+Violation%3A+METALDET1-LINE+8&amp;type=phone_number&amp;app_absent=0</v>
      </c>
      <c r="AF4241" t="b">
        <f>IF(ISNA(VLOOKUP(D4241&amp;"-"&amp;AB4241, Ref_Kontak!$A:$E, 4, FALSE)), FALSE, TRUE)</f>
        <v>0</v>
      </c>
      <c r="AG4241" t="str">
        <f>_xlfn.IFNA(VLOOKUP(Z4241,Ref_Kontak!H:H,1,FALSE),"FALSE")</f>
        <v>628999007703</v>
      </c>
      <c r="AH4241" t="str">
        <f t="shared" si="665"/>
        <v>METALDET1-LINE 8</v>
      </c>
      <c r="AI4241">
        <f>IF(I4241="violation",COUNTIF($AH$1:AH4241,AH4241),0)</f>
        <v>1596</v>
      </c>
      <c r="AJ4241" t="str">
        <f t="shared" si="666"/>
        <v>violation-METALDET1</v>
      </c>
      <c r="AK4241">
        <f>IF(I4241="violation",COUNTIF($AJ$1:AJ4241,AJ4241),FALSE)</f>
        <v>3473</v>
      </c>
      <c r="AL4241">
        <f t="shared" si="667"/>
        <v>0</v>
      </c>
      <c r="AM4241">
        <f t="shared" si="668"/>
        <v>3</v>
      </c>
      <c r="AN4241" t="str">
        <f t="shared" si="669"/>
        <v>ALERT! 3 Violation founded @METALDET1</v>
      </c>
    </row>
    <row r="4242" spans="1:40">
      <c r="A4242" t="s">
        <v>120</v>
      </c>
      <c r="B4242" t="s">
        <v>121</v>
      </c>
      <c r="C4242" t="s">
        <v>1959</v>
      </c>
      <c r="D4242" t="s">
        <v>41</v>
      </c>
      <c r="E4242">
        <v>1</v>
      </c>
      <c r="F4242" t="s">
        <v>1859</v>
      </c>
      <c r="G4242" t="s">
        <v>124</v>
      </c>
      <c r="H4242" t="s">
        <v>1860</v>
      </c>
      <c r="I4242" t="s">
        <v>125</v>
      </c>
      <c r="J4242" t="s">
        <v>1861</v>
      </c>
      <c r="Z4242" t="str">
        <f>IFERROR(MID(AA4242,FIND("-",H4242,1)+1,20),_xlfn.IFNA(VLOOKUP(F4242&amp;"-"&amp;AA4242,Ref_Kontak!$A:$E,4,FALSE),Ref_Kontak!$H$2))</f>
        <v>6285157766849</v>
      </c>
      <c r="AA4242" t="str">
        <f t="shared" si="660"/>
        <v>Rexy-6285157766849</v>
      </c>
      <c r="AB4242" t="str">
        <f t="shared" si="661"/>
        <v>Rexy</v>
      </c>
      <c r="AC4242" t="str">
        <f t="shared" si="662"/>
        <v>6285157766849</v>
      </c>
      <c r="AD4242" t="str">
        <f t="shared" si="663"/>
        <v>Halo+Rexy,+Visual+AI+5S+mendeteksi+Violation%3A+GUDANGEXP1-LINE+2</v>
      </c>
      <c r="AE4242" t="str">
        <f t="shared" si="664"/>
        <v>https://web.whatsapp.com/send/?phone=6285157766849&amp;text=Halo+Rexy,+Visual+AI+5S+mendeteksi+Violation%3A+GUDANGEXP1-LINE+2&amp;type=phone_number&amp;app_absent=0</v>
      </c>
      <c r="AF4242" t="b">
        <f>IF(ISNA(VLOOKUP(D4242&amp;"-"&amp;AB4242, Ref_Kontak!$A:$E, 4, FALSE)), FALSE, TRUE)</f>
        <v>1</v>
      </c>
      <c r="AG4242" t="str">
        <f>_xlfn.IFNA(VLOOKUP(Z4242,Ref_Kontak!H:H,1,FALSE),"FALSE")</f>
        <v>FALSE</v>
      </c>
      <c r="AH4242" t="str">
        <f t="shared" si="665"/>
        <v>GUDANGEXP1-LINE 2</v>
      </c>
      <c r="AI4242">
        <f>IF(I4242="violation",COUNTIF($AH$1:AH4242,AH4242),0)</f>
        <v>94</v>
      </c>
      <c r="AJ4242" t="str">
        <f t="shared" si="666"/>
        <v>violation-GUDANGEXP1</v>
      </c>
      <c r="AK4242">
        <f>IF(I4242="violation",COUNTIF($AJ$1:AJ4242,AJ4242),FALSE)</f>
        <v>767</v>
      </c>
      <c r="AL4242">
        <f t="shared" si="667"/>
        <v>0</v>
      </c>
      <c r="AM4242">
        <f t="shared" si="668"/>
        <v>8</v>
      </c>
      <c r="AN4242" t="str">
        <f t="shared" si="669"/>
        <v>ALERT! 8 Violation founded @GUDANGEXP1</v>
      </c>
    </row>
    <row r="4243" spans="1:40">
      <c r="A4243" t="s">
        <v>120</v>
      </c>
      <c r="B4243" t="s">
        <v>121</v>
      </c>
      <c r="C4243" t="s">
        <v>1959</v>
      </c>
      <c r="D4243" t="s">
        <v>48</v>
      </c>
      <c r="E4243">
        <v>1</v>
      </c>
      <c r="F4243" t="s">
        <v>1859</v>
      </c>
      <c r="G4243" t="s">
        <v>124</v>
      </c>
      <c r="H4243" t="s">
        <v>1860</v>
      </c>
      <c r="I4243" t="s">
        <v>125</v>
      </c>
      <c r="J4243" t="s">
        <v>1861</v>
      </c>
      <c r="Z4243" t="str">
        <f>IFERROR(MID(AA4243,FIND("-",H4243,1)+1,20),_xlfn.IFNA(VLOOKUP(F4243&amp;"-"&amp;AA4243,Ref_Kontak!$A:$E,4,FALSE),Ref_Kontak!$H$2))</f>
        <v>6285157766849</v>
      </c>
      <c r="AA4243" t="str">
        <f t="shared" si="660"/>
        <v>Rexy-6285157766849</v>
      </c>
      <c r="AB4243" t="str">
        <f t="shared" si="661"/>
        <v>Rexy</v>
      </c>
      <c r="AC4243" t="str">
        <f t="shared" si="662"/>
        <v>6285157766849</v>
      </c>
      <c r="AD4243" t="str">
        <f t="shared" si="663"/>
        <v>Halo+Rexy,+Visual+AI+5S+mendeteksi+Violation%3A+GUDANGEXP1-LINE+1</v>
      </c>
      <c r="AE4243" t="str">
        <f t="shared" si="664"/>
        <v>https://web.whatsapp.com/send/?phone=6285157766849&amp;text=Halo+Rexy,+Visual+AI+5S+mendeteksi+Violation%3A+GUDANGEXP1-LINE+1&amp;type=phone_number&amp;app_absent=0</v>
      </c>
      <c r="AF4243" t="b">
        <f>IF(ISNA(VLOOKUP(D4243&amp;"-"&amp;AB4243, Ref_Kontak!$A:$E, 4, FALSE)), FALSE, TRUE)</f>
        <v>1</v>
      </c>
      <c r="AG4243" t="str">
        <f>_xlfn.IFNA(VLOOKUP(Z4243,Ref_Kontak!H:H,1,FALSE),"FALSE")</f>
        <v>FALSE</v>
      </c>
      <c r="AH4243" t="str">
        <f t="shared" si="665"/>
        <v>GUDANGEXP1-LINE 1</v>
      </c>
      <c r="AI4243">
        <f>IF(I4243="violation",COUNTIF($AH$1:AH4243,AH4243),0)</f>
        <v>81</v>
      </c>
      <c r="AJ4243" t="str">
        <f t="shared" si="666"/>
        <v>violation-GUDANGEXP1</v>
      </c>
      <c r="AK4243">
        <f>IF(I4243="violation",COUNTIF($AJ$1:AJ4243,AJ4243),FALSE)</f>
        <v>768</v>
      </c>
      <c r="AL4243">
        <f t="shared" si="667"/>
        <v>0</v>
      </c>
      <c r="AM4243">
        <f t="shared" si="668"/>
        <v>8</v>
      </c>
      <c r="AN4243" t="str">
        <f t="shared" si="669"/>
        <v>ALERT! 8 Violation founded @GUDANGEXP1</v>
      </c>
    </row>
    <row r="4244" spans="1:40">
      <c r="A4244" t="s">
        <v>120</v>
      </c>
      <c r="B4244" t="s">
        <v>121</v>
      </c>
      <c r="C4244" t="s">
        <v>1959</v>
      </c>
      <c r="D4244" t="s">
        <v>1232</v>
      </c>
      <c r="E4244">
        <v>1</v>
      </c>
      <c r="G4244" t="s">
        <v>124</v>
      </c>
      <c r="I4244" t="s">
        <v>125</v>
      </c>
      <c r="Z4244" t="str">
        <f>IFERROR(MID(AA4244,FIND("-",H4244,1)+1,20),_xlfn.IFNA(VLOOKUP(F4244&amp;"-"&amp;AA4244,Ref_Kontak!$A:$E,4,FALSE),Ref_Kontak!$H$2))</f>
        <v>628999007703</v>
      </c>
      <c r="AA4244" t="str">
        <f t="shared" si="660"/>
        <v/>
      </c>
      <c r="AB4244" t="str">
        <f t="shared" si="661"/>
        <v/>
      </c>
      <c r="AC4244" t="str">
        <f t="shared" si="662"/>
        <v>628999007703</v>
      </c>
      <c r="AD4244" t="str">
        <f t="shared" si="663"/>
        <v>Halo+,+Visual+AI+5S+mendeteksi+Violation%3A+GUDANGEXP1-LINE+9</v>
      </c>
      <c r="AE4244" t="str">
        <f t="shared" si="664"/>
        <v>https://web.whatsapp.com/send/?phone=628999007703&amp;text=Halo+,+Visual+AI+5S+mendeteksi+Violation%3A+GUDANGEXP1-LINE+9&amp;type=phone_number&amp;app_absent=0</v>
      </c>
      <c r="AF4244" t="b">
        <f>IF(ISNA(VLOOKUP(D4244&amp;"-"&amp;AB4244, Ref_Kontak!$A:$E, 4, FALSE)), FALSE, TRUE)</f>
        <v>0</v>
      </c>
      <c r="AG4244" t="str">
        <f>_xlfn.IFNA(VLOOKUP(Z4244,Ref_Kontak!H:H,1,FALSE),"FALSE")</f>
        <v>628999007703</v>
      </c>
      <c r="AH4244" t="str">
        <f t="shared" si="665"/>
        <v>GUDANGEXP1-LINE 9</v>
      </c>
      <c r="AI4244">
        <f>IF(I4244="violation",COUNTIF($AH$1:AH4244,AH4244),0)</f>
        <v>227</v>
      </c>
      <c r="AJ4244" t="str">
        <f t="shared" si="666"/>
        <v>violation-GUDANGEXP1</v>
      </c>
      <c r="AK4244">
        <f>IF(I4244="violation",COUNTIF($AJ$1:AJ4244,AJ4244),FALSE)</f>
        <v>769</v>
      </c>
      <c r="AL4244">
        <f t="shared" si="667"/>
        <v>0</v>
      </c>
      <c r="AM4244">
        <f t="shared" si="668"/>
        <v>8</v>
      </c>
      <c r="AN4244" t="str">
        <f t="shared" si="669"/>
        <v>ALERT! 8 Violation founded @GUDANGEXP1</v>
      </c>
    </row>
    <row r="4245" spans="1:40">
      <c r="A4245" t="s">
        <v>120</v>
      </c>
      <c r="B4245" t="s">
        <v>121</v>
      </c>
      <c r="C4245" t="s">
        <v>1959</v>
      </c>
      <c r="D4245" t="s">
        <v>52</v>
      </c>
      <c r="E4245">
        <v>1</v>
      </c>
      <c r="G4245" t="s">
        <v>130</v>
      </c>
      <c r="I4245" t="s">
        <v>125</v>
      </c>
      <c r="Z4245" t="str">
        <f>IFERROR(MID(AA4245,FIND("-",H4245,1)+1,20),_xlfn.IFNA(VLOOKUP(F4245&amp;"-"&amp;AA4245,Ref_Kontak!$A:$E,4,FALSE),Ref_Kontak!$H$2))</f>
        <v>628999007703</v>
      </c>
      <c r="AA4245" t="str">
        <f t="shared" si="660"/>
        <v/>
      </c>
      <c r="AB4245" t="str">
        <f t="shared" si="661"/>
        <v/>
      </c>
      <c r="AC4245" t="str">
        <f t="shared" si="662"/>
        <v>628999007703</v>
      </c>
      <c r="AD4245" t="str">
        <f t="shared" si="663"/>
        <v>Halo+,+Visual+AI+5S+mendeteksi+Violation%3A+METALDET1-LINE+14</v>
      </c>
      <c r="AE4245" t="str">
        <f t="shared" si="664"/>
        <v>https://web.whatsapp.com/send/?phone=628999007703&amp;text=Halo+,+Visual+AI+5S+mendeteksi+Violation%3A+METALDET1-LINE+14&amp;type=phone_number&amp;app_absent=0</v>
      </c>
      <c r="AF4245" t="b">
        <f>IF(ISNA(VLOOKUP(D4245&amp;"-"&amp;AB4245, Ref_Kontak!$A:$E, 4, FALSE)), FALSE, TRUE)</f>
        <v>0</v>
      </c>
      <c r="AG4245" t="str">
        <f>_xlfn.IFNA(VLOOKUP(Z4245,Ref_Kontak!H:H,1,FALSE),"FALSE")</f>
        <v>628999007703</v>
      </c>
      <c r="AH4245" t="str">
        <f t="shared" si="665"/>
        <v>METALDET1-LINE 14</v>
      </c>
      <c r="AI4245">
        <f>IF(I4245="violation",COUNTIF($AH$1:AH4245,AH4245),0)</f>
        <v>441</v>
      </c>
      <c r="AJ4245" t="str">
        <f t="shared" si="666"/>
        <v>violation-METALDET1</v>
      </c>
      <c r="AK4245">
        <f>IF(I4245="violation",COUNTIF($AJ$1:AJ4245,AJ4245),FALSE)</f>
        <v>3474</v>
      </c>
      <c r="AL4245">
        <f t="shared" si="667"/>
        <v>0</v>
      </c>
      <c r="AM4245">
        <f t="shared" si="668"/>
        <v>3</v>
      </c>
      <c r="AN4245" t="str">
        <f t="shared" si="669"/>
        <v>ALERT! 3 Violation founded @METALDET1</v>
      </c>
    </row>
    <row r="4246" spans="1:40">
      <c r="A4246" t="s">
        <v>120</v>
      </c>
      <c r="B4246" t="s">
        <v>121</v>
      </c>
      <c r="C4246" t="s">
        <v>1959</v>
      </c>
      <c r="D4246" t="s">
        <v>589</v>
      </c>
      <c r="E4246">
        <v>1</v>
      </c>
      <c r="G4246" t="s">
        <v>130</v>
      </c>
      <c r="I4246" t="s">
        <v>125</v>
      </c>
      <c r="Z4246" t="str">
        <f>IFERROR(MID(AA4246,FIND("-",H4246,1)+1,20),_xlfn.IFNA(VLOOKUP(F4246&amp;"-"&amp;AA4246,Ref_Kontak!$A:$E,4,FALSE),Ref_Kontak!$H$2))</f>
        <v>628999007703</v>
      </c>
      <c r="AA4246" t="str">
        <f t="shared" si="660"/>
        <v/>
      </c>
      <c r="AB4246" t="str">
        <f t="shared" si="661"/>
        <v/>
      </c>
      <c r="AC4246" t="str">
        <f t="shared" si="662"/>
        <v>628999007703</v>
      </c>
      <c r="AD4246" t="str">
        <f t="shared" si="663"/>
        <v>Halo+,+Visual+AI+5S+mendeteksi+Violation%3A+METALDET1-LINE+13</v>
      </c>
      <c r="AE4246" t="str">
        <f t="shared" si="664"/>
        <v>https://web.whatsapp.com/send/?phone=628999007703&amp;text=Halo+,+Visual+AI+5S+mendeteksi+Violation%3A+METALDET1-LINE+13&amp;type=phone_number&amp;app_absent=0</v>
      </c>
      <c r="AF4246" t="b">
        <f>IF(ISNA(VLOOKUP(D4246&amp;"-"&amp;AB4246, Ref_Kontak!$A:$E, 4, FALSE)), FALSE, TRUE)</f>
        <v>0</v>
      </c>
      <c r="AG4246" t="str">
        <f>_xlfn.IFNA(VLOOKUP(Z4246,Ref_Kontak!H:H,1,FALSE),"FALSE")</f>
        <v>628999007703</v>
      </c>
      <c r="AH4246" t="str">
        <f t="shared" si="665"/>
        <v>METALDET1-LINE 13</v>
      </c>
      <c r="AI4246">
        <f>IF(I4246="violation",COUNTIF($AH$1:AH4246,AH4246),0)</f>
        <v>1439</v>
      </c>
      <c r="AJ4246" t="str">
        <f t="shared" si="666"/>
        <v>violation-METALDET1</v>
      </c>
      <c r="AK4246">
        <f>IF(I4246="violation",COUNTIF($AJ$1:AJ4246,AJ4246),FALSE)</f>
        <v>3475</v>
      </c>
      <c r="AL4246">
        <f t="shared" si="667"/>
        <v>0</v>
      </c>
      <c r="AM4246">
        <f t="shared" si="668"/>
        <v>3</v>
      </c>
      <c r="AN4246" t="str">
        <f t="shared" si="669"/>
        <v>ALERT! 3 Violation founded @METALDET1</v>
      </c>
    </row>
    <row r="4247" spans="1:40">
      <c r="A4247" t="s">
        <v>120</v>
      </c>
      <c r="B4247" t="s">
        <v>121</v>
      </c>
      <c r="C4247" t="s">
        <v>1959</v>
      </c>
      <c r="D4247" t="s">
        <v>129</v>
      </c>
      <c r="E4247">
        <v>1</v>
      </c>
      <c r="G4247" t="s">
        <v>124</v>
      </c>
      <c r="I4247" t="s">
        <v>125</v>
      </c>
      <c r="Z4247" t="str">
        <f>IFERROR(MID(AA4247,FIND("-",H4247,1)+1,20),_xlfn.IFNA(VLOOKUP(F4247&amp;"-"&amp;AA4247,Ref_Kontak!$A:$E,4,FALSE),Ref_Kontak!$H$2))</f>
        <v>628999007703</v>
      </c>
      <c r="AA4247" t="str">
        <f t="shared" si="660"/>
        <v/>
      </c>
      <c r="AB4247" t="str">
        <f t="shared" si="661"/>
        <v/>
      </c>
      <c r="AC4247" t="str">
        <f t="shared" si="662"/>
        <v>628999007703</v>
      </c>
      <c r="AD4247" t="str">
        <f t="shared" si="663"/>
        <v>Halo+,+Visual+AI+5S+mendeteksi+Violation%3A+GUDANGEXP1-LINE+8</v>
      </c>
      <c r="AE4247" t="str">
        <f t="shared" si="664"/>
        <v>https://web.whatsapp.com/send/?phone=628999007703&amp;text=Halo+,+Visual+AI+5S+mendeteksi+Violation%3A+GUDANGEXP1-LINE+8&amp;type=phone_number&amp;app_absent=0</v>
      </c>
      <c r="AF4247" t="b">
        <f>IF(ISNA(VLOOKUP(D4247&amp;"-"&amp;AB4247, Ref_Kontak!$A:$E, 4, FALSE)), FALSE, TRUE)</f>
        <v>0</v>
      </c>
      <c r="AG4247" t="str">
        <f>_xlfn.IFNA(VLOOKUP(Z4247,Ref_Kontak!H:H,1,FALSE),"FALSE")</f>
        <v>628999007703</v>
      </c>
      <c r="AH4247" t="str">
        <f t="shared" si="665"/>
        <v>GUDANGEXP1-LINE 8</v>
      </c>
      <c r="AI4247">
        <f>IF(I4247="violation",COUNTIF($AH$1:AH4247,AH4247),0)</f>
        <v>135</v>
      </c>
      <c r="AJ4247" t="str">
        <f t="shared" si="666"/>
        <v>violation-GUDANGEXP1</v>
      </c>
      <c r="AK4247">
        <f>IF(I4247="violation",COUNTIF($AJ$1:AJ4247,AJ4247),FALSE)</f>
        <v>770</v>
      </c>
      <c r="AL4247">
        <f t="shared" si="667"/>
        <v>0</v>
      </c>
      <c r="AM4247">
        <f t="shared" si="668"/>
        <v>8</v>
      </c>
      <c r="AN4247" t="str">
        <f t="shared" si="669"/>
        <v>ALERT! 8 Violation founded @GUDANGEXP1</v>
      </c>
    </row>
    <row r="4248" spans="1:40">
      <c r="A4248" t="s">
        <v>120</v>
      </c>
      <c r="B4248" t="s">
        <v>121</v>
      </c>
      <c r="C4248" t="s">
        <v>1960</v>
      </c>
      <c r="D4248" t="s">
        <v>129</v>
      </c>
      <c r="E4248">
        <v>1</v>
      </c>
      <c r="G4248" t="s">
        <v>130</v>
      </c>
      <c r="I4248" t="s">
        <v>125</v>
      </c>
      <c r="Z4248" t="str">
        <f>IFERROR(MID(AA4248,FIND("-",H4248,1)+1,20),_xlfn.IFNA(VLOOKUP(F4248&amp;"-"&amp;AA4248,Ref_Kontak!$A:$E,4,FALSE),Ref_Kontak!$H$2))</f>
        <v>628999007703</v>
      </c>
      <c r="AA4248" t="str">
        <f t="shared" si="660"/>
        <v/>
      </c>
      <c r="AB4248" t="str">
        <f t="shared" si="661"/>
        <v/>
      </c>
      <c r="AC4248" t="str">
        <f t="shared" si="662"/>
        <v>628999007703</v>
      </c>
      <c r="AD4248" t="str">
        <f t="shared" si="663"/>
        <v>Halo+,+Visual+AI+5S+mendeteksi+Violation%3A+METALDET1-LINE+8</v>
      </c>
      <c r="AE4248" t="str">
        <f t="shared" si="664"/>
        <v>https://web.whatsapp.com/send/?phone=628999007703&amp;text=Halo+,+Visual+AI+5S+mendeteksi+Violation%3A+METALDET1-LINE+8&amp;type=phone_number&amp;app_absent=0</v>
      </c>
      <c r="AF4248" t="b">
        <f>IF(ISNA(VLOOKUP(D4248&amp;"-"&amp;AB4248, Ref_Kontak!$A:$E, 4, FALSE)), FALSE, TRUE)</f>
        <v>0</v>
      </c>
      <c r="AG4248" t="str">
        <f>_xlfn.IFNA(VLOOKUP(Z4248,Ref_Kontak!H:H,1,FALSE),"FALSE")</f>
        <v>628999007703</v>
      </c>
      <c r="AH4248" t="str">
        <f t="shared" si="665"/>
        <v>METALDET1-LINE 8</v>
      </c>
      <c r="AI4248">
        <f>IF(I4248="violation",COUNTIF($AH$1:AH4248,AH4248),0)</f>
        <v>1597</v>
      </c>
      <c r="AJ4248" t="str">
        <f t="shared" si="666"/>
        <v>violation-METALDET1</v>
      </c>
      <c r="AK4248">
        <f>IF(I4248="violation",COUNTIF($AJ$1:AJ4248,AJ4248),FALSE)</f>
        <v>3476</v>
      </c>
      <c r="AL4248">
        <f t="shared" si="667"/>
        <v>0</v>
      </c>
      <c r="AM4248">
        <f t="shared" si="668"/>
        <v>3</v>
      </c>
      <c r="AN4248" t="str">
        <f t="shared" si="669"/>
        <v>ALERT! 3 Violation founded @METALDET1</v>
      </c>
    </row>
    <row r="4249" spans="1:40">
      <c r="A4249" t="s">
        <v>120</v>
      </c>
      <c r="B4249" t="s">
        <v>121</v>
      </c>
      <c r="C4249" t="s">
        <v>1960</v>
      </c>
      <c r="D4249" t="s">
        <v>41</v>
      </c>
      <c r="E4249">
        <v>1</v>
      </c>
      <c r="F4249" t="s">
        <v>1859</v>
      </c>
      <c r="G4249" t="s">
        <v>124</v>
      </c>
      <c r="H4249" t="s">
        <v>1860</v>
      </c>
      <c r="I4249" t="s">
        <v>125</v>
      </c>
      <c r="J4249" t="s">
        <v>1861</v>
      </c>
      <c r="Z4249" t="str">
        <f>IFERROR(MID(AA4249,FIND("-",H4249,1)+1,20),_xlfn.IFNA(VLOOKUP(F4249&amp;"-"&amp;AA4249,Ref_Kontak!$A:$E,4,FALSE),Ref_Kontak!$H$2))</f>
        <v>6285157766849</v>
      </c>
      <c r="AA4249" t="str">
        <f t="shared" si="660"/>
        <v>Rexy-6285157766849</v>
      </c>
      <c r="AB4249" t="str">
        <f t="shared" si="661"/>
        <v>Rexy</v>
      </c>
      <c r="AC4249" t="str">
        <f t="shared" si="662"/>
        <v>6285157766849</v>
      </c>
      <c r="AD4249" t="str">
        <f t="shared" si="663"/>
        <v>Halo+Rexy,+Visual+AI+5S+mendeteksi+Violation%3A+GUDANGEXP1-LINE+2</v>
      </c>
      <c r="AE4249" t="str">
        <f t="shared" si="664"/>
        <v>https://web.whatsapp.com/send/?phone=6285157766849&amp;text=Halo+Rexy,+Visual+AI+5S+mendeteksi+Violation%3A+GUDANGEXP1-LINE+2&amp;type=phone_number&amp;app_absent=0</v>
      </c>
      <c r="AF4249" t="b">
        <f>IF(ISNA(VLOOKUP(D4249&amp;"-"&amp;AB4249, Ref_Kontak!$A:$E, 4, FALSE)), FALSE, TRUE)</f>
        <v>1</v>
      </c>
      <c r="AG4249" t="str">
        <f>_xlfn.IFNA(VLOOKUP(Z4249,Ref_Kontak!H:H,1,FALSE),"FALSE")</f>
        <v>FALSE</v>
      </c>
      <c r="AH4249" t="str">
        <f t="shared" si="665"/>
        <v>GUDANGEXP1-LINE 2</v>
      </c>
      <c r="AI4249">
        <f>IF(I4249="violation",COUNTIF($AH$1:AH4249,AH4249),0)</f>
        <v>95</v>
      </c>
      <c r="AJ4249" t="str">
        <f t="shared" si="666"/>
        <v>violation-GUDANGEXP1</v>
      </c>
      <c r="AK4249">
        <f>IF(I4249="violation",COUNTIF($AJ$1:AJ4249,AJ4249),FALSE)</f>
        <v>771</v>
      </c>
      <c r="AL4249">
        <f t="shared" si="667"/>
        <v>0</v>
      </c>
      <c r="AM4249">
        <f t="shared" si="668"/>
        <v>8</v>
      </c>
      <c r="AN4249" t="str">
        <f t="shared" si="669"/>
        <v>ALERT! 8 Violation founded @GUDANGEXP1</v>
      </c>
    </row>
    <row r="4250" spans="1:40">
      <c r="A4250" t="s">
        <v>120</v>
      </c>
      <c r="B4250" t="s">
        <v>121</v>
      </c>
      <c r="C4250" t="s">
        <v>1960</v>
      </c>
      <c r="D4250" t="s">
        <v>1232</v>
      </c>
      <c r="E4250">
        <v>1</v>
      </c>
      <c r="G4250" t="s">
        <v>124</v>
      </c>
      <c r="I4250" t="s">
        <v>125</v>
      </c>
      <c r="Z4250" t="str">
        <f>IFERROR(MID(AA4250,FIND("-",H4250,1)+1,20),_xlfn.IFNA(VLOOKUP(F4250&amp;"-"&amp;AA4250,Ref_Kontak!$A:$E,4,FALSE),Ref_Kontak!$H$2))</f>
        <v>628999007703</v>
      </c>
      <c r="AA4250" t="str">
        <f t="shared" si="660"/>
        <v/>
      </c>
      <c r="AB4250" t="str">
        <f t="shared" si="661"/>
        <v/>
      </c>
      <c r="AC4250" t="str">
        <f t="shared" si="662"/>
        <v>628999007703</v>
      </c>
      <c r="AD4250" t="str">
        <f t="shared" si="663"/>
        <v>Halo+,+Visual+AI+5S+mendeteksi+Violation%3A+GUDANGEXP1-LINE+9</v>
      </c>
      <c r="AE4250" t="str">
        <f t="shared" si="664"/>
        <v>https://web.whatsapp.com/send/?phone=628999007703&amp;text=Halo+,+Visual+AI+5S+mendeteksi+Violation%3A+GUDANGEXP1-LINE+9&amp;type=phone_number&amp;app_absent=0</v>
      </c>
      <c r="AF4250" t="b">
        <f>IF(ISNA(VLOOKUP(D4250&amp;"-"&amp;AB4250, Ref_Kontak!$A:$E, 4, FALSE)), FALSE, TRUE)</f>
        <v>0</v>
      </c>
      <c r="AG4250" t="str">
        <f>_xlfn.IFNA(VLOOKUP(Z4250,Ref_Kontak!H:H,1,FALSE),"FALSE")</f>
        <v>628999007703</v>
      </c>
      <c r="AH4250" t="str">
        <f t="shared" si="665"/>
        <v>GUDANGEXP1-LINE 9</v>
      </c>
      <c r="AI4250">
        <f>IF(I4250="violation",COUNTIF($AH$1:AH4250,AH4250),0)</f>
        <v>228</v>
      </c>
      <c r="AJ4250" t="str">
        <f t="shared" si="666"/>
        <v>violation-GUDANGEXP1</v>
      </c>
      <c r="AK4250">
        <f>IF(I4250="violation",COUNTIF($AJ$1:AJ4250,AJ4250),FALSE)</f>
        <v>772</v>
      </c>
      <c r="AL4250">
        <f t="shared" si="667"/>
        <v>0</v>
      </c>
      <c r="AM4250">
        <f t="shared" si="668"/>
        <v>8</v>
      </c>
      <c r="AN4250" t="str">
        <f t="shared" si="669"/>
        <v>ALERT! 8 Violation founded @GUDANGEXP1</v>
      </c>
    </row>
    <row r="4251" spans="1:40">
      <c r="A4251" t="s">
        <v>120</v>
      </c>
      <c r="B4251" t="s">
        <v>121</v>
      </c>
      <c r="C4251" t="s">
        <v>1960</v>
      </c>
      <c r="D4251" t="s">
        <v>48</v>
      </c>
      <c r="E4251">
        <v>1</v>
      </c>
      <c r="F4251" t="s">
        <v>1859</v>
      </c>
      <c r="G4251" t="s">
        <v>124</v>
      </c>
      <c r="H4251" t="s">
        <v>1860</v>
      </c>
      <c r="I4251" t="s">
        <v>125</v>
      </c>
      <c r="J4251" t="s">
        <v>1861</v>
      </c>
      <c r="Z4251" t="str">
        <f>IFERROR(MID(AA4251,FIND("-",H4251,1)+1,20),_xlfn.IFNA(VLOOKUP(F4251&amp;"-"&amp;AA4251,Ref_Kontak!$A:$E,4,FALSE),Ref_Kontak!$H$2))</f>
        <v>6285157766849</v>
      </c>
      <c r="AA4251" t="str">
        <f t="shared" si="660"/>
        <v>Rexy-6285157766849</v>
      </c>
      <c r="AB4251" t="str">
        <f t="shared" si="661"/>
        <v>Rexy</v>
      </c>
      <c r="AC4251" t="str">
        <f t="shared" si="662"/>
        <v>6285157766849</v>
      </c>
      <c r="AD4251" t="str">
        <f t="shared" si="663"/>
        <v>Halo+Rexy,+Visual+AI+5S+mendeteksi+Violation%3A+GUDANGEXP1-LINE+1</v>
      </c>
      <c r="AE4251" t="str">
        <f t="shared" si="664"/>
        <v>https://web.whatsapp.com/send/?phone=6285157766849&amp;text=Halo+Rexy,+Visual+AI+5S+mendeteksi+Violation%3A+GUDANGEXP1-LINE+1&amp;type=phone_number&amp;app_absent=0</v>
      </c>
      <c r="AF4251" t="b">
        <f>IF(ISNA(VLOOKUP(D4251&amp;"-"&amp;AB4251, Ref_Kontak!$A:$E, 4, FALSE)), FALSE, TRUE)</f>
        <v>1</v>
      </c>
      <c r="AG4251" t="str">
        <f>_xlfn.IFNA(VLOOKUP(Z4251,Ref_Kontak!H:H,1,FALSE),"FALSE")</f>
        <v>FALSE</v>
      </c>
      <c r="AH4251" t="str">
        <f t="shared" si="665"/>
        <v>GUDANGEXP1-LINE 1</v>
      </c>
      <c r="AI4251">
        <f>IF(I4251="violation",COUNTIF($AH$1:AH4251,AH4251),0)</f>
        <v>82</v>
      </c>
      <c r="AJ4251" t="str">
        <f t="shared" si="666"/>
        <v>violation-GUDANGEXP1</v>
      </c>
      <c r="AK4251">
        <f>IF(I4251="violation",COUNTIF($AJ$1:AJ4251,AJ4251),FALSE)</f>
        <v>773</v>
      </c>
      <c r="AL4251">
        <f t="shared" si="667"/>
        <v>0</v>
      </c>
      <c r="AM4251">
        <f t="shared" si="668"/>
        <v>8</v>
      </c>
      <c r="AN4251" t="str">
        <f t="shared" si="669"/>
        <v>ALERT! 8 Violation founded @GUDANGEXP1</v>
      </c>
    </row>
    <row r="4252" spans="1:40">
      <c r="A4252" t="s">
        <v>120</v>
      </c>
      <c r="B4252" t="s">
        <v>121</v>
      </c>
      <c r="C4252" t="s">
        <v>1960</v>
      </c>
      <c r="D4252" t="s">
        <v>129</v>
      </c>
      <c r="E4252">
        <v>1</v>
      </c>
      <c r="G4252" t="s">
        <v>124</v>
      </c>
      <c r="I4252" t="s">
        <v>125</v>
      </c>
      <c r="Z4252" t="str">
        <f>IFERROR(MID(AA4252,FIND("-",H4252,1)+1,20),_xlfn.IFNA(VLOOKUP(F4252&amp;"-"&amp;AA4252,Ref_Kontak!$A:$E,4,FALSE),Ref_Kontak!$H$2))</f>
        <v>628999007703</v>
      </c>
      <c r="AA4252" t="str">
        <f t="shared" si="660"/>
        <v/>
      </c>
      <c r="AB4252" t="str">
        <f t="shared" si="661"/>
        <v/>
      </c>
      <c r="AC4252" t="str">
        <f t="shared" si="662"/>
        <v>628999007703</v>
      </c>
      <c r="AD4252" t="str">
        <f t="shared" si="663"/>
        <v>Halo+,+Visual+AI+5S+mendeteksi+Violation%3A+GUDANGEXP1-LINE+8</v>
      </c>
      <c r="AE4252" t="str">
        <f t="shared" si="664"/>
        <v>https://web.whatsapp.com/send/?phone=628999007703&amp;text=Halo+,+Visual+AI+5S+mendeteksi+Violation%3A+GUDANGEXP1-LINE+8&amp;type=phone_number&amp;app_absent=0</v>
      </c>
      <c r="AF4252" t="b">
        <f>IF(ISNA(VLOOKUP(D4252&amp;"-"&amp;AB4252, Ref_Kontak!$A:$E, 4, FALSE)), FALSE, TRUE)</f>
        <v>0</v>
      </c>
      <c r="AG4252" t="str">
        <f>_xlfn.IFNA(VLOOKUP(Z4252,Ref_Kontak!H:H,1,FALSE),"FALSE")</f>
        <v>628999007703</v>
      </c>
      <c r="AH4252" t="str">
        <f t="shared" si="665"/>
        <v>GUDANGEXP1-LINE 8</v>
      </c>
      <c r="AI4252">
        <f>IF(I4252="violation",COUNTIF($AH$1:AH4252,AH4252),0)</f>
        <v>136</v>
      </c>
      <c r="AJ4252" t="str">
        <f t="shared" si="666"/>
        <v>violation-GUDANGEXP1</v>
      </c>
      <c r="AK4252">
        <f>IF(I4252="violation",COUNTIF($AJ$1:AJ4252,AJ4252),FALSE)</f>
        <v>774</v>
      </c>
      <c r="AL4252">
        <f t="shared" si="667"/>
        <v>0</v>
      </c>
      <c r="AM4252">
        <f t="shared" si="668"/>
        <v>8</v>
      </c>
      <c r="AN4252" t="str">
        <f t="shared" si="669"/>
        <v>ALERT! 8 Violation founded @GUDANGEXP1</v>
      </c>
    </row>
    <row r="4253" spans="1:40">
      <c r="A4253" t="s">
        <v>120</v>
      </c>
      <c r="B4253" t="s">
        <v>121</v>
      </c>
      <c r="C4253" t="s">
        <v>1961</v>
      </c>
      <c r="D4253" t="s">
        <v>41</v>
      </c>
      <c r="E4253">
        <v>1</v>
      </c>
      <c r="F4253" t="s">
        <v>1859</v>
      </c>
      <c r="G4253" t="s">
        <v>124</v>
      </c>
      <c r="H4253" t="s">
        <v>1860</v>
      </c>
      <c r="I4253" t="s">
        <v>125</v>
      </c>
      <c r="J4253" t="s">
        <v>1861</v>
      </c>
      <c r="Z4253" t="str">
        <f>IFERROR(MID(AA4253,FIND("-",H4253,1)+1,20),_xlfn.IFNA(VLOOKUP(F4253&amp;"-"&amp;AA4253,Ref_Kontak!$A:$E,4,FALSE),Ref_Kontak!$H$2))</f>
        <v>6285157766849</v>
      </c>
      <c r="AA4253" t="str">
        <f t="shared" si="660"/>
        <v>Rexy-6285157766849</v>
      </c>
      <c r="AB4253" t="str">
        <f t="shared" si="661"/>
        <v>Rexy</v>
      </c>
      <c r="AC4253" t="str">
        <f t="shared" si="662"/>
        <v>6285157766849</v>
      </c>
      <c r="AD4253" t="str">
        <f t="shared" si="663"/>
        <v>Halo+Rexy,+Visual+AI+5S+mendeteksi+Violation%3A+GUDANGEXP1-LINE+2</v>
      </c>
      <c r="AE4253" t="str">
        <f t="shared" si="664"/>
        <v>https://web.whatsapp.com/send/?phone=6285157766849&amp;text=Halo+Rexy,+Visual+AI+5S+mendeteksi+Violation%3A+GUDANGEXP1-LINE+2&amp;type=phone_number&amp;app_absent=0</v>
      </c>
      <c r="AF4253" t="b">
        <f>IF(ISNA(VLOOKUP(D4253&amp;"-"&amp;AB4253, Ref_Kontak!$A:$E, 4, FALSE)), FALSE, TRUE)</f>
        <v>1</v>
      </c>
      <c r="AG4253" t="str">
        <f>_xlfn.IFNA(VLOOKUP(Z4253,Ref_Kontak!H:H,1,FALSE),"FALSE")</f>
        <v>FALSE</v>
      </c>
      <c r="AH4253" t="str">
        <f t="shared" si="665"/>
        <v>GUDANGEXP1-LINE 2</v>
      </c>
      <c r="AI4253">
        <f>IF(I4253="violation",COUNTIF($AH$1:AH4253,AH4253),0)</f>
        <v>96</v>
      </c>
      <c r="AJ4253" t="str">
        <f t="shared" si="666"/>
        <v>violation-GUDANGEXP1</v>
      </c>
      <c r="AK4253">
        <f>IF(I4253="violation",COUNTIF($AJ$1:AJ4253,AJ4253),FALSE)</f>
        <v>775</v>
      </c>
      <c r="AL4253">
        <f t="shared" si="667"/>
        <v>0</v>
      </c>
      <c r="AM4253">
        <f t="shared" si="668"/>
        <v>8</v>
      </c>
      <c r="AN4253" t="str">
        <f t="shared" si="669"/>
        <v>ALERT! 8 Violation founded @GUDANGEXP1</v>
      </c>
    </row>
    <row r="4254" spans="1:40">
      <c r="A4254" t="s">
        <v>120</v>
      </c>
      <c r="B4254" t="s">
        <v>121</v>
      </c>
      <c r="C4254" t="s">
        <v>1961</v>
      </c>
      <c r="D4254" t="s">
        <v>48</v>
      </c>
      <c r="E4254">
        <v>1</v>
      </c>
      <c r="F4254" t="s">
        <v>1859</v>
      </c>
      <c r="G4254" t="s">
        <v>124</v>
      </c>
      <c r="H4254" t="s">
        <v>1860</v>
      </c>
      <c r="I4254" t="s">
        <v>125</v>
      </c>
      <c r="J4254" t="s">
        <v>1861</v>
      </c>
      <c r="Z4254" t="str">
        <f>IFERROR(MID(AA4254,FIND("-",H4254,1)+1,20),_xlfn.IFNA(VLOOKUP(F4254&amp;"-"&amp;AA4254,Ref_Kontak!$A:$E,4,FALSE),Ref_Kontak!$H$2))</f>
        <v>6285157766849</v>
      </c>
      <c r="AA4254" t="str">
        <f t="shared" si="660"/>
        <v>Rexy-6285157766849</v>
      </c>
      <c r="AB4254" t="str">
        <f t="shared" si="661"/>
        <v>Rexy</v>
      </c>
      <c r="AC4254" t="str">
        <f t="shared" si="662"/>
        <v>6285157766849</v>
      </c>
      <c r="AD4254" t="str">
        <f t="shared" si="663"/>
        <v>Halo+Rexy,+Visual+AI+5S+mendeteksi+Violation%3A+GUDANGEXP1-LINE+1</v>
      </c>
      <c r="AE4254" t="str">
        <f t="shared" si="664"/>
        <v>https://web.whatsapp.com/send/?phone=6285157766849&amp;text=Halo+Rexy,+Visual+AI+5S+mendeteksi+Violation%3A+GUDANGEXP1-LINE+1&amp;type=phone_number&amp;app_absent=0</v>
      </c>
      <c r="AF4254" t="b">
        <f>IF(ISNA(VLOOKUP(D4254&amp;"-"&amp;AB4254, Ref_Kontak!$A:$E, 4, FALSE)), FALSE, TRUE)</f>
        <v>1</v>
      </c>
      <c r="AG4254" t="str">
        <f>_xlfn.IFNA(VLOOKUP(Z4254,Ref_Kontak!H:H,1,FALSE),"FALSE")</f>
        <v>FALSE</v>
      </c>
      <c r="AH4254" t="str">
        <f t="shared" si="665"/>
        <v>GUDANGEXP1-LINE 1</v>
      </c>
      <c r="AI4254">
        <f>IF(I4254="violation",COUNTIF($AH$1:AH4254,AH4254),0)</f>
        <v>83</v>
      </c>
      <c r="AJ4254" t="str">
        <f t="shared" si="666"/>
        <v>violation-GUDANGEXP1</v>
      </c>
      <c r="AK4254">
        <f>IF(I4254="violation",COUNTIF($AJ$1:AJ4254,AJ4254),FALSE)</f>
        <v>776</v>
      </c>
      <c r="AL4254">
        <f t="shared" si="667"/>
        <v>0</v>
      </c>
      <c r="AM4254">
        <f t="shared" si="668"/>
        <v>8</v>
      </c>
      <c r="AN4254" t="str">
        <f t="shared" si="669"/>
        <v>ALERT! 8 Violation founded @GUDANGEXP1</v>
      </c>
    </row>
    <row r="4255" spans="1:40">
      <c r="A4255" t="s">
        <v>120</v>
      </c>
      <c r="B4255" t="s">
        <v>121</v>
      </c>
      <c r="C4255" t="s">
        <v>1961</v>
      </c>
      <c r="D4255" t="s">
        <v>1232</v>
      </c>
      <c r="E4255">
        <v>1</v>
      </c>
      <c r="G4255" t="s">
        <v>124</v>
      </c>
      <c r="I4255" t="s">
        <v>125</v>
      </c>
      <c r="Z4255" t="str">
        <f>IFERROR(MID(AA4255,FIND("-",H4255,1)+1,20),_xlfn.IFNA(VLOOKUP(F4255&amp;"-"&amp;AA4255,Ref_Kontak!$A:$E,4,FALSE),Ref_Kontak!$H$2))</f>
        <v>628999007703</v>
      </c>
      <c r="AA4255" t="str">
        <f t="shared" si="660"/>
        <v/>
      </c>
      <c r="AB4255" t="str">
        <f t="shared" si="661"/>
        <v/>
      </c>
      <c r="AC4255" t="str">
        <f t="shared" si="662"/>
        <v>628999007703</v>
      </c>
      <c r="AD4255" t="str">
        <f t="shared" si="663"/>
        <v>Halo+,+Visual+AI+5S+mendeteksi+Violation%3A+GUDANGEXP1-LINE+9</v>
      </c>
      <c r="AE4255" t="str">
        <f t="shared" si="664"/>
        <v>https://web.whatsapp.com/send/?phone=628999007703&amp;text=Halo+,+Visual+AI+5S+mendeteksi+Violation%3A+GUDANGEXP1-LINE+9&amp;type=phone_number&amp;app_absent=0</v>
      </c>
      <c r="AF4255" t="b">
        <f>IF(ISNA(VLOOKUP(D4255&amp;"-"&amp;AB4255, Ref_Kontak!$A:$E, 4, FALSE)), FALSE, TRUE)</f>
        <v>0</v>
      </c>
      <c r="AG4255" t="str">
        <f>_xlfn.IFNA(VLOOKUP(Z4255,Ref_Kontak!H:H,1,FALSE),"FALSE")</f>
        <v>628999007703</v>
      </c>
      <c r="AH4255" t="str">
        <f t="shared" si="665"/>
        <v>GUDANGEXP1-LINE 9</v>
      </c>
      <c r="AI4255">
        <f>IF(I4255="violation",COUNTIF($AH$1:AH4255,AH4255),0)</f>
        <v>229</v>
      </c>
      <c r="AJ4255" t="str">
        <f t="shared" si="666"/>
        <v>violation-GUDANGEXP1</v>
      </c>
      <c r="AK4255">
        <f>IF(I4255="violation",COUNTIF($AJ$1:AJ4255,AJ4255),FALSE)</f>
        <v>777</v>
      </c>
      <c r="AL4255">
        <f t="shared" si="667"/>
        <v>0</v>
      </c>
      <c r="AM4255">
        <f t="shared" si="668"/>
        <v>8</v>
      </c>
      <c r="AN4255" t="str">
        <f t="shared" si="669"/>
        <v>ALERT! 8 Violation founded @GUDANGEXP1</v>
      </c>
    </row>
    <row r="4256" spans="1:40">
      <c r="A4256" t="s">
        <v>120</v>
      </c>
      <c r="B4256" t="s">
        <v>121</v>
      </c>
      <c r="C4256" t="s">
        <v>1961</v>
      </c>
      <c r="D4256" t="s">
        <v>589</v>
      </c>
      <c r="E4256">
        <v>1</v>
      </c>
      <c r="G4256" t="s">
        <v>130</v>
      </c>
      <c r="I4256" t="s">
        <v>125</v>
      </c>
      <c r="Z4256" t="str">
        <f>IFERROR(MID(AA4256,FIND("-",H4256,1)+1,20),_xlfn.IFNA(VLOOKUP(F4256&amp;"-"&amp;AA4256,Ref_Kontak!$A:$E,4,FALSE),Ref_Kontak!$H$2))</f>
        <v>628999007703</v>
      </c>
      <c r="AA4256" t="str">
        <f t="shared" si="660"/>
        <v/>
      </c>
      <c r="AB4256" t="str">
        <f t="shared" si="661"/>
        <v/>
      </c>
      <c r="AC4256" t="str">
        <f t="shared" si="662"/>
        <v>628999007703</v>
      </c>
      <c r="AD4256" t="str">
        <f t="shared" si="663"/>
        <v>Halo+,+Visual+AI+5S+mendeteksi+Violation%3A+METALDET1-LINE+13</v>
      </c>
      <c r="AE4256" t="str">
        <f t="shared" si="664"/>
        <v>https://web.whatsapp.com/send/?phone=628999007703&amp;text=Halo+,+Visual+AI+5S+mendeteksi+Violation%3A+METALDET1-LINE+13&amp;type=phone_number&amp;app_absent=0</v>
      </c>
      <c r="AF4256" t="b">
        <f>IF(ISNA(VLOOKUP(D4256&amp;"-"&amp;AB4256, Ref_Kontak!$A:$E, 4, FALSE)), FALSE, TRUE)</f>
        <v>0</v>
      </c>
      <c r="AG4256" t="str">
        <f>_xlfn.IFNA(VLOOKUP(Z4256,Ref_Kontak!H:H,1,FALSE),"FALSE")</f>
        <v>628999007703</v>
      </c>
      <c r="AH4256" t="str">
        <f t="shared" si="665"/>
        <v>METALDET1-LINE 13</v>
      </c>
      <c r="AI4256">
        <f>IF(I4256="violation",COUNTIF($AH$1:AH4256,AH4256),0)</f>
        <v>1440</v>
      </c>
      <c r="AJ4256" t="str">
        <f t="shared" si="666"/>
        <v>violation-METALDET1</v>
      </c>
      <c r="AK4256">
        <f>IF(I4256="violation",COUNTIF($AJ$1:AJ4256,AJ4256),FALSE)</f>
        <v>3477</v>
      </c>
      <c r="AL4256">
        <f t="shared" si="667"/>
        <v>0</v>
      </c>
      <c r="AM4256">
        <f t="shared" si="668"/>
        <v>3</v>
      </c>
      <c r="AN4256" t="str">
        <f t="shared" si="669"/>
        <v>ALERT! 3 Violation founded @METALDET1</v>
      </c>
    </row>
    <row r="4257" spans="1:40">
      <c r="A4257" t="s">
        <v>120</v>
      </c>
      <c r="B4257" t="s">
        <v>121</v>
      </c>
      <c r="C4257" t="s">
        <v>1961</v>
      </c>
      <c r="D4257" t="s">
        <v>129</v>
      </c>
      <c r="E4257">
        <v>1</v>
      </c>
      <c r="G4257" t="s">
        <v>130</v>
      </c>
      <c r="I4257" t="s">
        <v>125</v>
      </c>
      <c r="Z4257" t="str">
        <f>IFERROR(MID(AA4257,FIND("-",H4257,1)+1,20),_xlfn.IFNA(VLOOKUP(F4257&amp;"-"&amp;AA4257,Ref_Kontak!$A:$E,4,FALSE),Ref_Kontak!$H$2))</f>
        <v>628999007703</v>
      </c>
      <c r="AA4257" t="str">
        <f t="shared" si="660"/>
        <v/>
      </c>
      <c r="AB4257" t="str">
        <f t="shared" si="661"/>
        <v/>
      </c>
      <c r="AC4257" t="str">
        <f t="shared" si="662"/>
        <v>628999007703</v>
      </c>
      <c r="AD4257" t="str">
        <f t="shared" si="663"/>
        <v>Halo+,+Visual+AI+5S+mendeteksi+Violation%3A+METALDET1-LINE+8</v>
      </c>
      <c r="AE4257" t="str">
        <f t="shared" si="664"/>
        <v>https://web.whatsapp.com/send/?phone=628999007703&amp;text=Halo+,+Visual+AI+5S+mendeteksi+Violation%3A+METALDET1-LINE+8&amp;type=phone_number&amp;app_absent=0</v>
      </c>
      <c r="AF4257" t="b">
        <f>IF(ISNA(VLOOKUP(D4257&amp;"-"&amp;AB4257, Ref_Kontak!$A:$E, 4, FALSE)), FALSE, TRUE)</f>
        <v>0</v>
      </c>
      <c r="AG4257" t="str">
        <f>_xlfn.IFNA(VLOOKUP(Z4257,Ref_Kontak!H:H,1,FALSE),"FALSE")</f>
        <v>628999007703</v>
      </c>
      <c r="AH4257" t="str">
        <f t="shared" si="665"/>
        <v>METALDET1-LINE 8</v>
      </c>
      <c r="AI4257">
        <f>IF(I4257="violation",COUNTIF($AH$1:AH4257,AH4257),0)</f>
        <v>1598</v>
      </c>
      <c r="AJ4257" t="str">
        <f t="shared" si="666"/>
        <v>violation-METALDET1</v>
      </c>
      <c r="AK4257">
        <f>IF(I4257="violation",COUNTIF($AJ$1:AJ4257,AJ4257),FALSE)</f>
        <v>3478</v>
      </c>
      <c r="AL4257">
        <f t="shared" si="667"/>
        <v>0</v>
      </c>
      <c r="AM4257">
        <f t="shared" si="668"/>
        <v>3</v>
      </c>
      <c r="AN4257" t="str">
        <f t="shared" si="669"/>
        <v>ALERT! 3 Violation founded @METALDET1</v>
      </c>
    </row>
    <row r="4258" spans="1:40">
      <c r="A4258" t="s">
        <v>120</v>
      </c>
      <c r="B4258" t="s">
        <v>121</v>
      </c>
      <c r="C4258" t="s">
        <v>1961</v>
      </c>
      <c r="D4258" t="s">
        <v>52</v>
      </c>
      <c r="E4258">
        <v>1</v>
      </c>
      <c r="G4258" t="s">
        <v>130</v>
      </c>
      <c r="I4258" t="s">
        <v>125</v>
      </c>
      <c r="Z4258" t="str">
        <f>IFERROR(MID(AA4258,FIND("-",H4258,1)+1,20),_xlfn.IFNA(VLOOKUP(F4258&amp;"-"&amp;AA4258,Ref_Kontak!$A:$E,4,FALSE),Ref_Kontak!$H$2))</f>
        <v>628999007703</v>
      </c>
      <c r="AA4258" t="str">
        <f t="shared" si="660"/>
        <v/>
      </c>
      <c r="AB4258" t="str">
        <f t="shared" si="661"/>
        <v/>
      </c>
      <c r="AC4258" t="str">
        <f t="shared" si="662"/>
        <v>628999007703</v>
      </c>
      <c r="AD4258" t="str">
        <f t="shared" si="663"/>
        <v>Halo+,+Visual+AI+5S+mendeteksi+Violation%3A+METALDET1-LINE+14</v>
      </c>
      <c r="AE4258" t="str">
        <f t="shared" si="664"/>
        <v>https://web.whatsapp.com/send/?phone=628999007703&amp;text=Halo+,+Visual+AI+5S+mendeteksi+Violation%3A+METALDET1-LINE+14&amp;type=phone_number&amp;app_absent=0</v>
      </c>
      <c r="AF4258" t="b">
        <f>IF(ISNA(VLOOKUP(D4258&amp;"-"&amp;AB4258, Ref_Kontak!$A:$E, 4, FALSE)), FALSE, TRUE)</f>
        <v>0</v>
      </c>
      <c r="AG4258" t="str">
        <f>_xlfn.IFNA(VLOOKUP(Z4258,Ref_Kontak!H:H,1,FALSE),"FALSE")</f>
        <v>628999007703</v>
      </c>
      <c r="AH4258" t="str">
        <f t="shared" si="665"/>
        <v>METALDET1-LINE 14</v>
      </c>
      <c r="AI4258">
        <f>IF(I4258="violation",COUNTIF($AH$1:AH4258,AH4258),0)</f>
        <v>442</v>
      </c>
      <c r="AJ4258" t="str">
        <f t="shared" si="666"/>
        <v>violation-METALDET1</v>
      </c>
      <c r="AK4258">
        <f>IF(I4258="violation",COUNTIF($AJ$1:AJ4258,AJ4258),FALSE)</f>
        <v>3479</v>
      </c>
      <c r="AL4258">
        <f t="shared" si="667"/>
        <v>0</v>
      </c>
      <c r="AM4258">
        <f t="shared" si="668"/>
        <v>3</v>
      </c>
      <c r="AN4258" t="str">
        <f t="shared" si="669"/>
        <v>ALERT! 3 Violation founded @METALDET1</v>
      </c>
    </row>
    <row r="4259" spans="1:40">
      <c r="A4259" t="s">
        <v>120</v>
      </c>
      <c r="B4259" t="s">
        <v>121</v>
      </c>
      <c r="C4259" t="s">
        <v>1961</v>
      </c>
      <c r="D4259" t="s">
        <v>52</v>
      </c>
      <c r="E4259">
        <v>1</v>
      </c>
      <c r="G4259" t="s">
        <v>130</v>
      </c>
      <c r="I4259" t="s">
        <v>125</v>
      </c>
      <c r="Z4259" t="str">
        <f>IFERROR(MID(AA4259,FIND("-",H4259,1)+1,20),_xlfn.IFNA(VLOOKUP(F4259&amp;"-"&amp;AA4259,Ref_Kontak!$A:$E,4,FALSE),Ref_Kontak!$H$2))</f>
        <v>628999007703</v>
      </c>
      <c r="AA4259" t="str">
        <f t="shared" si="660"/>
        <v/>
      </c>
      <c r="AB4259" t="str">
        <f t="shared" si="661"/>
        <v/>
      </c>
      <c r="AC4259" t="str">
        <f t="shared" si="662"/>
        <v>628999007703</v>
      </c>
      <c r="AD4259" t="str">
        <f t="shared" si="663"/>
        <v>Halo+,+Visual+AI+5S+mendeteksi+Violation%3A+METALDET1-LINE+14</v>
      </c>
      <c r="AE4259" t="str">
        <f t="shared" si="664"/>
        <v>https://web.whatsapp.com/send/?phone=628999007703&amp;text=Halo+,+Visual+AI+5S+mendeteksi+Violation%3A+METALDET1-LINE+14&amp;type=phone_number&amp;app_absent=0</v>
      </c>
      <c r="AF4259" t="b">
        <f>IF(ISNA(VLOOKUP(D4259&amp;"-"&amp;AB4259, Ref_Kontak!$A:$E, 4, FALSE)), FALSE, TRUE)</f>
        <v>0</v>
      </c>
      <c r="AG4259" t="str">
        <f>_xlfn.IFNA(VLOOKUP(Z4259,Ref_Kontak!H:H,1,FALSE),"FALSE")</f>
        <v>628999007703</v>
      </c>
      <c r="AH4259" t="str">
        <f t="shared" si="665"/>
        <v>METALDET1-LINE 14</v>
      </c>
      <c r="AI4259">
        <f>IF(I4259="violation",COUNTIF($AH$1:AH4259,AH4259),0)</f>
        <v>443</v>
      </c>
      <c r="AJ4259" t="str">
        <f t="shared" si="666"/>
        <v>violation-METALDET1</v>
      </c>
      <c r="AK4259">
        <f>IF(I4259="violation",COUNTIF($AJ$1:AJ4259,AJ4259),FALSE)</f>
        <v>3480</v>
      </c>
      <c r="AL4259">
        <f t="shared" si="667"/>
        <v>0</v>
      </c>
      <c r="AM4259">
        <f t="shared" si="668"/>
        <v>3</v>
      </c>
      <c r="AN4259" t="str">
        <f t="shared" si="669"/>
        <v>ALERT! 3 Violation founded @METALDET1</v>
      </c>
    </row>
    <row r="4260" spans="1:40">
      <c r="A4260" t="s">
        <v>120</v>
      </c>
      <c r="B4260" t="s">
        <v>121</v>
      </c>
      <c r="C4260" t="s">
        <v>1961</v>
      </c>
      <c r="D4260" t="s">
        <v>589</v>
      </c>
      <c r="E4260">
        <v>1</v>
      </c>
      <c r="G4260" t="s">
        <v>130</v>
      </c>
      <c r="I4260" t="s">
        <v>125</v>
      </c>
      <c r="Z4260" t="str">
        <f>IFERROR(MID(AA4260,FIND("-",H4260,1)+1,20),_xlfn.IFNA(VLOOKUP(F4260&amp;"-"&amp;AA4260,Ref_Kontak!$A:$E,4,FALSE),Ref_Kontak!$H$2))</f>
        <v>628999007703</v>
      </c>
      <c r="AA4260" t="str">
        <f t="shared" si="660"/>
        <v/>
      </c>
      <c r="AB4260" t="str">
        <f t="shared" si="661"/>
        <v/>
      </c>
      <c r="AC4260" t="str">
        <f t="shared" si="662"/>
        <v>628999007703</v>
      </c>
      <c r="AD4260" t="str">
        <f t="shared" si="663"/>
        <v>Halo+,+Visual+AI+5S+mendeteksi+Violation%3A+METALDET1-LINE+13</v>
      </c>
      <c r="AE4260" t="str">
        <f t="shared" si="664"/>
        <v>https://web.whatsapp.com/send/?phone=628999007703&amp;text=Halo+,+Visual+AI+5S+mendeteksi+Violation%3A+METALDET1-LINE+13&amp;type=phone_number&amp;app_absent=0</v>
      </c>
      <c r="AF4260" t="b">
        <f>IF(ISNA(VLOOKUP(D4260&amp;"-"&amp;AB4260, Ref_Kontak!$A:$E, 4, FALSE)), FALSE, TRUE)</f>
        <v>0</v>
      </c>
      <c r="AG4260" t="str">
        <f>_xlfn.IFNA(VLOOKUP(Z4260,Ref_Kontak!H:H,1,FALSE),"FALSE")</f>
        <v>628999007703</v>
      </c>
      <c r="AH4260" t="str">
        <f t="shared" si="665"/>
        <v>METALDET1-LINE 13</v>
      </c>
      <c r="AI4260">
        <f>IF(I4260="violation",COUNTIF($AH$1:AH4260,AH4260),0)</f>
        <v>1441</v>
      </c>
      <c r="AJ4260" t="str">
        <f t="shared" si="666"/>
        <v>violation-METALDET1</v>
      </c>
      <c r="AK4260">
        <f>IF(I4260="violation",COUNTIF($AJ$1:AJ4260,AJ4260),FALSE)</f>
        <v>3481</v>
      </c>
      <c r="AL4260">
        <f t="shared" si="667"/>
        <v>0</v>
      </c>
      <c r="AM4260">
        <f t="shared" si="668"/>
        <v>3</v>
      </c>
      <c r="AN4260" t="str">
        <f t="shared" si="669"/>
        <v>ALERT! 3 Violation founded @METALDET1</v>
      </c>
    </row>
    <row r="4261" spans="1:40">
      <c r="A4261" t="s">
        <v>120</v>
      </c>
      <c r="B4261" t="s">
        <v>121</v>
      </c>
      <c r="C4261" t="s">
        <v>1961</v>
      </c>
      <c r="D4261" t="s">
        <v>129</v>
      </c>
      <c r="E4261">
        <v>1</v>
      </c>
      <c r="G4261" t="s">
        <v>124</v>
      </c>
      <c r="I4261" t="s">
        <v>125</v>
      </c>
      <c r="Z4261" t="str">
        <f>IFERROR(MID(AA4261,FIND("-",H4261,1)+1,20),_xlfn.IFNA(VLOOKUP(F4261&amp;"-"&amp;AA4261,Ref_Kontak!$A:$E,4,FALSE),Ref_Kontak!$H$2))</f>
        <v>628999007703</v>
      </c>
      <c r="AA4261" t="str">
        <f t="shared" si="660"/>
        <v/>
      </c>
      <c r="AB4261" t="str">
        <f t="shared" si="661"/>
        <v/>
      </c>
      <c r="AC4261" t="str">
        <f t="shared" si="662"/>
        <v>628999007703</v>
      </c>
      <c r="AD4261" t="str">
        <f t="shared" si="663"/>
        <v>Halo+,+Visual+AI+5S+mendeteksi+Violation%3A+GUDANGEXP1-LINE+8</v>
      </c>
      <c r="AE4261" t="str">
        <f t="shared" si="664"/>
        <v>https://web.whatsapp.com/send/?phone=628999007703&amp;text=Halo+,+Visual+AI+5S+mendeteksi+Violation%3A+GUDANGEXP1-LINE+8&amp;type=phone_number&amp;app_absent=0</v>
      </c>
      <c r="AF4261" t="b">
        <f>IF(ISNA(VLOOKUP(D4261&amp;"-"&amp;AB4261, Ref_Kontak!$A:$E, 4, FALSE)), FALSE, TRUE)</f>
        <v>0</v>
      </c>
      <c r="AG4261" t="str">
        <f>_xlfn.IFNA(VLOOKUP(Z4261,Ref_Kontak!H:H,1,FALSE),"FALSE")</f>
        <v>628999007703</v>
      </c>
      <c r="AH4261" t="str">
        <f t="shared" si="665"/>
        <v>GUDANGEXP1-LINE 8</v>
      </c>
      <c r="AI4261">
        <f>IF(I4261="violation",COUNTIF($AH$1:AH4261,AH4261),0)</f>
        <v>137</v>
      </c>
      <c r="AJ4261" t="str">
        <f t="shared" si="666"/>
        <v>violation-GUDANGEXP1</v>
      </c>
      <c r="AK4261">
        <f>IF(I4261="violation",COUNTIF($AJ$1:AJ4261,AJ4261),FALSE)</f>
        <v>778</v>
      </c>
      <c r="AL4261">
        <f t="shared" si="667"/>
        <v>0</v>
      </c>
      <c r="AM4261">
        <f t="shared" si="668"/>
        <v>8</v>
      </c>
      <c r="AN4261" t="str">
        <f t="shared" si="669"/>
        <v>ALERT! 8 Violation founded @GUDANGEXP1</v>
      </c>
    </row>
    <row r="4262" spans="1:40">
      <c r="A4262" t="s">
        <v>120</v>
      </c>
      <c r="B4262" t="s">
        <v>121</v>
      </c>
      <c r="C4262" t="s">
        <v>1962</v>
      </c>
      <c r="D4262" t="s">
        <v>129</v>
      </c>
      <c r="E4262">
        <v>1</v>
      </c>
      <c r="G4262" t="s">
        <v>130</v>
      </c>
      <c r="I4262" t="s">
        <v>125</v>
      </c>
      <c r="Z4262" t="str">
        <f>IFERROR(MID(AA4262,FIND("-",H4262,1)+1,20),_xlfn.IFNA(VLOOKUP(F4262&amp;"-"&amp;AA4262,Ref_Kontak!$A:$E,4,FALSE),Ref_Kontak!$H$2))</f>
        <v>628999007703</v>
      </c>
      <c r="AA4262" t="str">
        <f t="shared" si="660"/>
        <v/>
      </c>
      <c r="AB4262" t="str">
        <f t="shared" si="661"/>
        <v/>
      </c>
      <c r="AC4262" t="str">
        <f t="shared" si="662"/>
        <v>628999007703</v>
      </c>
      <c r="AD4262" t="str">
        <f t="shared" si="663"/>
        <v>Halo+,+Visual+AI+5S+mendeteksi+Violation%3A+METALDET1-LINE+8</v>
      </c>
      <c r="AE4262" t="str">
        <f t="shared" si="664"/>
        <v>https://web.whatsapp.com/send/?phone=628999007703&amp;text=Halo+,+Visual+AI+5S+mendeteksi+Violation%3A+METALDET1-LINE+8&amp;type=phone_number&amp;app_absent=0</v>
      </c>
      <c r="AF4262" t="b">
        <f>IF(ISNA(VLOOKUP(D4262&amp;"-"&amp;AB4262, Ref_Kontak!$A:$E, 4, FALSE)), FALSE, TRUE)</f>
        <v>0</v>
      </c>
      <c r="AG4262" t="str">
        <f>_xlfn.IFNA(VLOOKUP(Z4262,Ref_Kontak!H:H,1,FALSE),"FALSE")</f>
        <v>628999007703</v>
      </c>
      <c r="AH4262" t="str">
        <f t="shared" si="665"/>
        <v>METALDET1-LINE 8</v>
      </c>
      <c r="AI4262">
        <f>IF(I4262="violation",COUNTIF($AH$1:AH4262,AH4262),0)</f>
        <v>1599</v>
      </c>
      <c r="AJ4262" t="str">
        <f t="shared" si="666"/>
        <v>violation-METALDET1</v>
      </c>
      <c r="AK4262">
        <f>IF(I4262="violation",COUNTIF($AJ$1:AJ4262,AJ4262),FALSE)</f>
        <v>3482</v>
      </c>
      <c r="AL4262">
        <f t="shared" si="667"/>
        <v>0</v>
      </c>
      <c r="AM4262">
        <f t="shared" si="668"/>
        <v>3</v>
      </c>
      <c r="AN4262" t="str">
        <f t="shared" si="669"/>
        <v>ALERT! 3 Violation founded @METALDET1</v>
      </c>
    </row>
    <row r="4263" spans="1:40">
      <c r="A4263" t="s">
        <v>120</v>
      </c>
      <c r="B4263" t="s">
        <v>121</v>
      </c>
      <c r="C4263" t="s">
        <v>1962</v>
      </c>
      <c r="D4263" t="s">
        <v>41</v>
      </c>
      <c r="E4263">
        <v>1</v>
      </c>
      <c r="F4263" t="s">
        <v>1859</v>
      </c>
      <c r="G4263" t="s">
        <v>124</v>
      </c>
      <c r="H4263" t="s">
        <v>1860</v>
      </c>
      <c r="I4263" t="s">
        <v>125</v>
      </c>
      <c r="J4263" t="s">
        <v>1861</v>
      </c>
      <c r="Z4263" t="str">
        <f>IFERROR(MID(AA4263,FIND("-",H4263,1)+1,20),_xlfn.IFNA(VLOOKUP(F4263&amp;"-"&amp;AA4263,Ref_Kontak!$A:$E,4,FALSE),Ref_Kontak!$H$2))</f>
        <v>6285157766849</v>
      </c>
      <c r="AA4263" t="str">
        <f t="shared" si="660"/>
        <v>Rexy-6285157766849</v>
      </c>
      <c r="AB4263" t="str">
        <f t="shared" si="661"/>
        <v>Rexy</v>
      </c>
      <c r="AC4263" t="str">
        <f t="shared" si="662"/>
        <v>6285157766849</v>
      </c>
      <c r="AD4263" t="str">
        <f t="shared" si="663"/>
        <v>Halo+Rexy,+Visual+AI+5S+mendeteksi+Violation%3A+GUDANGEXP1-LINE+2</v>
      </c>
      <c r="AE4263" t="str">
        <f t="shared" si="664"/>
        <v>https://web.whatsapp.com/send/?phone=6285157766849&amp;text=Halo+Rexy,+Visual+AI+5S+mendeteksi+Violation%3A+GUDANGEXP1-LINE+2&amp;type=phone_number&amp;app_absent=0</v>
      </c>
      <c r="AF4263" t="b">
        <f>IF(ISNA(VLOOKUP(D4263&amp;"-"&amp;AB4263, Ref_Kontak!$A:$E, 4, FALSE)), FALSE, TRUE)</f>
        <v>1</v>
      </c>
      <c r="AG4263" t="str">
        <f>_xlfn.IFNA(VLOOKUP(Z4263,Ref_Kontak!H:H,1,FALSE),"FALSE")</f>
        <v>FALSE</v>
      </c>
      <c r="AH4263" t="str">
        <f t="shared" si="665"/>
        <v>GUDANGEXP1-LINE 2</v>
      </c>
      <c r="AI4263">
        <f>IF(I4263="violation",COUNTIF($AH$1:AH4263,AH4263),0)</f>
        <v>97</v>
      </c>
      <c r="AJ4263" t="str">
        <f t="shared" si="666"/>
        <v>violation-GUDANGEXP1</v>
      </c>
      <c r="AK4263">
        <f>IF(I4263="violation",COUNTIF($AJ$1:AJ4263,AJ4263),FALSE)</f>
        <v>779</v>
      </c>
      <c r="AL4263">
        <f t="shared" si="667"/>
        <v>0</v>
      </c>
      <c r="AM4263">
        <f t="shared" si="668"/>
        <v>8</v>
      </c>
      <c r="AN4263" t="str">
        <f t="shared" si="669"/>
        <v>ALERT! 8 Violation founded @GUDANGEXP1</v>
      </c>
    </row>
    <row r="4264" spans="1:40">
      <c r="A4264" t="s">
        <v>120</v>
      </c>
      <c r="B4264" t="s">
        <v>121</v>
      </c>
      <c r="C4264" t="s">
        <v>1962</v>
      </c>
      <c r="D4264" t="s">
        <v>48</v>
      </c>
      <c r="E4264">
        <v>1</v>
      </c>
      <c r="F4264" t="s">
        <v>1859</v>
      </c>
      <c r="G4264" t="s">
        <v>124</v>
      </c>
      <c r="H4264" t="s">
        <v>1860</v>
      </c>
      <c r="I4264" t="s">
        <v>125</v>
      </c>
      <c r="J4264" t="s">
        <v>1861</v>
      </c>
      <c r="Z4264" t="str">
        <f>IFERROR(MID(AA4264,FIND("-",H4264,1)+1,20),_xlfn.IFNA(VLOOKUP(F4264&amp;"-"&amp;AA4264,Ref_Kontak!$A:$E,4,FALSE),Ref_Kontak!$H$2))</f>
        <v>6285157766849</v>
      </c>
      <c r="AA4264" t="str">
        <f t="shared" si="660"/>
        <v>Rexy-6285157766849</v>
      </c>
      <c r="AB4264" t="str">
        <f t="shared" si="661"/>
        <v>Rexy</v>
      </c>
      <c r="AC4264" t="str">
        <f t="shared" si="662"/>
        <v>6285157766849</v>
      </c>
      <c r="AD4264" t="str">
        <f t="shared" si="663"/>
        <v>Halo+Rexy,+Visual+AI+5S+mendeteksi+Violation%3A+GUDANGEXP1-LINE+1</v>
      </c>
      <c r="AE4264" t="str">
        <f t="shared" si="664"/>
        <v>https://web.whatsapp.com/send/?phone=6285157766849&amp;text=Halo+Rexy,+Visual+AI+5S+mendeteksi+Violation%3A+GUDANGEXP1-LINE+1&amp;type=phone_number&amp;app_absent=0</v>
      </c>
      <c r="AF4264" t="b">
        <f>IF(ISNA(VLOOKUP(D4264&amp;"-"&amp;AB4264, Ref_Kontak!$A:$E, 4, FALSE)), FALSE, TRUE)</f>
        <v>1</v>
      </c>
      <c r="AG4264" t="str">
        <f>_xlfn.IFNA(VLOOKUP(Z4264,Ref_Kontak!H:H,1,FALSE),"FALSE")</f>
        <v>FALSE</v>
      </c>
      <c r="AH4264" t="str">
        <f t="shared" si="665"/>
        <v>GUDANGEXP1-LINE 1</v>
      </c>
      <c r="AI4264">
        <f>IF(I4264="violation",COUNTIF($AH$1:AH4264,AH4264),0)</f>
        <v>84</v>
      </c>
      <c r="AJ4264" t="str">
        <f t="shared" si="666"/>
        <v>violation-GUDANGEXP1</v>
      </c>
      <c r="AK4264">
        <f>IF(I4264="violation",COUNTIF($AJ$1:AJ4264,AJ4264),FALSE)</f>
        <v>780</v>
      </c>
      <c r="AL4264">
        <f t="shared" si="667"/>
        <v>0</v>
      </c>
      <c r="AM4264">
        <f t="shared" si="668"/>
        <v>8</v>
      </c>
      <c r="AN4264" t="str">
        <f t="shared" si="669"/>
        <v>ALERT! 8 Violation founded @GUDANGEXP1</v>
      </c>
    </row>
    <row r="4265" spans="1:40">
      <c r="A4265" t="s">
        <v>120</v>
      </c>
      <c r="B4265" t="s">
        <v>121</v>
      </c>
      <c r="C4265" t="s">
        <v>1962</v>
      </c>
      <c r="D4265" t="s">
        <v>1232</v>
      </c>
      <c r="E4265">
        <v>1</v>
      </c>
      <c r="G4265" t="s">
        <v>124</v>
      </c>
      <c r="I4265" t="s">
        <v>125</v>
      </c>
      <c r="Z4265" t="str">
        <f>IFERROR(MID(AA4265,FIND("-",H4265,1)+1,20),_xlfn.IFNA(VLOOKUP(F4265&amp;"-"&amp;AA4265,Ref_Kontak!$A:$E,4,FALSE),Ref_Kontak!$H$2))</f>
        <v>628999007703</v>
      </c>
      <c r="AA4265" t="str">
        <f t="shared" si="660"/>
        <v/>
      </c>
      <c r="AB4265" t="str">
        <f t="shared" si="661"/>
        <v/>
      </c>
      <c r="AC4265" t="str">
        <f t="shared" si="662"/>
        <v>628999007703</v>
      </c>
      <c r="AD4265" t="str">
        <f t="shared" si="663"/>
        <v>Halo+,+Visual+AI+5S+mendeteksi+Violation%3A+GUDANGEXP1-LINE+9</v>
      </c>
      <c r="AE4265" t="str">
        <f t="shared" si="664"/>
        <v>https://web.whatsapp.com/send/?phone=628999007703&amp;text=Halo+,+Visual+AI+5S+mendeteksi+Violation%3A+GUDANGEXP1-LINE+9&amp;type=phone_number&amp;app_absent=0</v>
      </c>
      <c r="AF4265" t="b">
        <f>IF(ISNA(VLOOKUP(D4265&amp;"-"&amp;AB4265, Ref_Kontak!$A:$E, 4, FALSE)), FALSE, TRUE)</f>
        <v>0</v>
      </c>
      <c r="AG4265" t="str">
        <f>_xlfn.IFNA(VLOOKUP(Z4265,Ref_Kontak!H:H,1,FALSE),"FALSE")</f>
        <v>628999007703</v>
      </c>
      <c r="AH4265" t="str">
        <f t="shared" si="665"/>
        <v>GUDANGEXP1-LINE 9</v>
      </c>
      <c r="AI4265">
        <f>IF(I4265="violation",COUNTIF($AH$1:AH4265,AH4265),0)</f>
        <v>230</v>
      </c>
      <c r="AJ4265" t="str">
        <f t="shared" si="666"/>
        <v>violation-GUDANGEXP1</v>
      </c>
      <c r="AK4265">
        <f>IF(I4265="violation",COUNTIF($AJ$1:AJ4265,AJ4265),FALSE)</f>
        <v>781</v>
      </c>
      <c r="AL4265">
        <f t="shared" si="667"/>
        <v>0</v>
      </c>
      <c r="AM4265">
        <f t="shared" si="668"/>
        <v>8</v>
      </c>
      <c r="AN4265" t="str">
        <f t="shared" si="669"/>
        <v>ALERT! 8 Violation founded @GUDANGEXP1</v>
      </c>
    </row>
    <row r="4266" spans="1:40">
      <c r="A4266" t="s">
        <v>120</v>
      </c>
      <c r="B4266" t="s">
        <v>121</v>
      </c>
      <c r="C4266" t="s">
        <v>1962</v>
      </c>
      <c r="D4266" t="s">
        <v>52</v>
      </c>
      <c r="E4266">
        <v>1</v>
      </c>
      <c r="G4266" t="s">
        <v>130</v>
      </c>
      <c r="I4266" t="s">
        <v>125</v>
      </c>
      <c r="Z4266" t="str">
        <f>IFERROR(MID(AA4266,FIND("-",H4266,1)+1,20),_xlfn.IFNA(VLOOKUP(F4266&amp;"-"&amp;AA4266,Ref_Kontak!$A:$E,4,FALSE),Ref_Kontak!$H$2))</f>
        <v>628999007703</v>
      </c>
      <c r="AA4266" t="str">
        <f t="shared" si="660"/>
        <v/>
      </c>
      <c r="AB4266" t="str">
        <f t="shared" si="661"/>
        <v/>
      </c>
      <c r="AC4266" t="str">
        <f t="shared" si="662"/>
        <v>628999007703</v>
      </c>
      <c r="AD4266" t="str">
        <f t="shared" si="663"/>
        <v>Halo+,+Visual+AI+5S+mendeteksi+Violation%3A+METALDET1-LINE+14</v>
      </c>
      <c r="AE4266" t="str">
        <f t="shared" si="664"/>
        <v>https://web.whatsapp.com/send/?phone=628999007703&amp;text=Halo+,+Visual+AI+5S+mendeteksi+Violation%3A+METALDET1-LINE+14&amp;type=phone_number&amp;app_absent=0</v>
      </c>
      <c r="AF4266" t="b">
        <f>IF(ISNA(VLOOKUP(D4266&amp;"-"&amp;AB4266, Ref_Kontak!$A:$E, 4, FALSE)), FALSE, TRUE)</f>
        <v>0</v>
      </c>
      <c r="AG4266" t="str">
        <f>_xlfn.IFNA(VLOOKUP(Z4266,Ref_Kontak!H:H,1,FALSE),"FALSE")</f>
        <v>628999007703</v>
      </c>
      <c r="AH4266" t="str">
        <f t="shared" si="665"/>
        <v>METALDET1-LINE 14</v>
      </c>
      <c r="AI4266">
        <f>IF(I4266="violation",COUNTIF($AH$1:AH4266,AH4266),0)</f>
        <v>444</v>
      </c>
      <c r="AJ4266" t="str">
        <f t="shared" si="666"/>
        <v>violation-METALDET1</v>
      </c>
      <c r="AK4266">
        <f>IF(I4266="violation",COUNTIF($AJ$1:AJ4266,AJ4266),FALSE)</f>
        <v>3483</v>
      </c>
      <c r="AL4266">
        <f t="shared" si="667"/>
        <v>0</v>
      </c>
      <c r="AM4266">
        <f t="shared" si="668"/>
        <v>3</v>
      </c>
      <c r="AN4266" t="str">
        <f t="shared" si="669"/>
        <v>ALERT! 3 Violation founded @METALDET1</v>
      </c>
    </row>
    <row r="4267" spans="1:40">
      <c r="A4267" t="s">
        <v>120</v>
      </c>
      <c r="B4267" t="s">
        <v>121</v>
      </c>
      <c r="C4267" t="s">
        <v>1962</v>
      </c>
      <c r="D4267" t="s">
        <v>589</v>
      </c>
      <c r="E4267">
        <v>1</v>
      </c>
      <c r="G4267" t="s">
        <v>130</v>
      </c>
      <c r="I4267" t="s">
        <v>125</v>
      </c>
      <c r="Z4267" t="str">
        <f>IFERROR(MID(AA4267,FIND("-",H4267,1)+1,20),_xlfn.IFNA(VLOOKUP(F4267&amp;"-"&amp;AA4267,Ref_Kontak!$A:$E,4,FALSE),Ref_Kontak!$H$2))</f>
        <v>628999007703</v>
      </c>
      <c r="AA4267" t="str">
        <f t="shared" si="660"/>
        <v/>
      </c>
      <c r="AB4267" t="str">
        <f t="shared" si="661"/>
        <v/>
      </c>
      <c r="AC4267" t="str">
        <f t="shared" si="662"/>
        <v>628999007703</v>
      </c>
      <c r="AD4267" t="str">
        <f t="shared" si="663"/>
        <v>Halo+,+Visual+AI+5S+mendeteksi+Violation%3A+METALDET1-LINE+13</v>
      </c>
      <c r="AE4267" t="str">
        <f t="shared" si="664"/>
        <v>https://web.whatsapp.com/send/?phone=628999007703&amp;text=Halo+,+Visual+AI+5S+mendeteksi+Violation%3A+METALDET1-LINE+13&amp;type=phone_number&amp;app_absent=0</v>
      </c>
      <c r="AF4267" t="b">
        <f>IF(ISNA(VLOOKUP(D4267&amp;"-"&amp;AB4267, Ref_Kontak!$A:$E, 4, FALSE)), FALSE, TRUE)</f>
        <v>0</v>
      </c>
      <c r="AG4267" t="str">
        <f>_xlfn.IFNA(VLOOKUP(Z4267,Ref_Kontak!H:H,1,FALSE),"FALSE")</f>
        <v>628999007703</v>
      </c>
      <c r="AH4267" t="str">
        <f t="shared" si="665"/>
        <v>METALDET1-LINE 13</v>
      </c>
      <c r="AI4267">
        <f>IF(I4267="violation",COUNTIF($AH$1:AH4267,AH4267),0)</f>
        <v>1442</v>
      </c>
      <c r="AJ4267" t="str">
        <f t="shared" si="666"/>
        <v>violation-METALDET1</v>
      </c>
      <c r="AK4267">
        <f>IF(I4267="violation",COUNTIF($AJ$1:AJ4267,AJ4267),FALSE)</f>
        <v>3484</v>
      </c>
      <c r="AL4267">
        <f t="shared" si="667"/>
        <v>0</v>
      </c>
      <c r="AM4267">
        <f t="shared" si="668"/>
        <v>3</v>
      </c>
      <c r="AN4267" t="str">
        <f t="shared" si="669"/>
        <v>ALERT! 3 Violation founded @METALDET1</v>
      </c>
    </row>
    <row r="4268" spans="1:40">
      <c r="A4268" t="s">
        <v>120</v>
      </c>
      <c r="B4268" t="s">
        <v>121</v>
      </c>
      <c r="C4268" t="s">
        <v>1962</v>
      </c>
      <c r="D4268" t="s">
        <v>129</v>
      </c>
      <c r="E4268">
        <v>1</v>
      </c>
      <c r="G4268" t="s">
        <v>124</v>
      </c>
      <c r="I4268" t="s">
        <v>125</v>
      </c>
      <c r="Z4268" t="str">
        <f>IFERROR(MID(AA4268,FIND("-",H4268,1)+1,20),_xlfn.IFNA(VLOOKUP(F4268&amp;"-"&amp;AA4268,Ref_Kontak!$A:$E,4,FALSE),Ref_Kontak!$H$2))</f>
        <v>628999007703</v>
      </c>
      <c r="AA4268" t="str">
        <f t="shared" si="660"/>
        <v/>
      </c>
      <c r="AB4268" t="str">
        <f t="shared" si="661"/>
        <v/>
      </c>
      <c r="AC4268" t="str">
        <f t="shared" si="662"/>
        <v>628999007703</v>
      </c>
      <c r="AD4268" t="str">
        <f t="shared" si="663"/>
        <v>Halo+,+Visual+AI+5S+mendeteksi+Violation%3A+GUDANGEXP1-LINE+8</v>
      </c>
      <c r="AE4268" t="str">
        <f t="shared" si="664"/>
        <v>https://web.whatsapp.com/send/?phone=628999007703&amp;text=Halo+,+Visual+AI+5S+mendeteksi+Violation%3A+GUDANGEXP1-LINE+8&amp;type=phone_number&amp;app_absent=0</v>
      </c>
      <c r="AF4268" t="b">
        <f>IF(ISNA(VLOOKUP(D4268&amp;"-"&amp;AB4268, Ref_Kontak!$A:$E, 4, FALSE)), FALSE, TRUE)</f>
        <v>0</v>
      </c>
      <c r="AG4268" t="str">
        <f>_xlfn.IFNA(VLOOKUP(Z4268,Ref_Kontak!H:H,1,FALSE),"FALSE")</f>
        <v>628999007703</v>
      </c>
      <c r="AH4268" t="str">
        <f t="shared" si="665"/>
        <v>GUDANGEXP1-LINE 8</v>
      </c>
      <c r="AI4268">
        <f>IF(I4268="violation",COUNTIF($AH$1:AH4268,AH4268),0)</f>
        <v>138</v>
      </c>
      <c r="AJ4268" t="str">
        <f t="shared" si="666"/>
        <v>violation-GUDANGEXP1</v>
      </c>
      <c r="AK4268">
        <f>IF(I4268="violation",COUNTIF($AJ$1:AJ4268,AJ4268),FALSE)</f>
        <v>782</v>
      </c>
      <c r="AL4268">
        <f t="shared" si="667"/>
        <v>0</v>
      </c>
      <c r="AM4268">
        <f t="shared" si="668"/>
        <v>8</v>
      </c>
      <c r="AN4268" t="str">
        <f t="shared" si="669"/>
        <v>ALERT! 8 Violation founded @GUDANGEXP1</v>
      </c>
    </row>
    <row r="4269" spans="1:40">
      <c r="A4269" t="s">
        <v>120</v>
      </c>
      <c r="B4269" t="s">
        <v>121</v>
      </c>
      <c r="C4269" t="s">
        <v>1963</v>
      </c>
      <c r="D4269" t="s">
        <v>41</v>
      </c>
      <c r="E4269">
        <v>1</v>
      </c>
      <c r="F4269" t="s">
        <v>1859</v>
      </c>
      <c r="G4269" t="s">
        <v>124</v>
      </c>
      <c r="H4269" t="s">
        <v>1860</v>
      </c>
      <c r="I4269" t="s">
        <v>125</v>
      </c>
      <c r="J4269" t="s">
        <v>1861</v>
      </c>
      <c r="Z4269" t="str">
        <f>IFERROR(MID(AA4269,FIND("-",H4269,1)+1,20),_xlfn.IFNA(VLOOKUP(F4269&amp;"-"&amp;AA4269,Ref_Kontak!$A:$E,4,FALSE),Ref_Kontak!$H$2))</f>
        <v>6285157766849</v>
      </c>
      <c r="AA4269" t="str">
        <f t="shared" si="660"/>
        <v>Rexy-6285157766849</v>
      </c>
      <c r="AB4269" t="str">
        <f t="shared" si="661"/>
        <v>Rexy</v>
      </c>
      <c r="AC4269" t="str">
        <f t="shared" si="662"/>
        <v>6285157766849</v>
      </c>
      <c r="AD4269" t="str">
        <f t="shared" si="663"/>
        <v>Halo+Rexy,+Visual+AI+5S+mendeteksi+Violation%3A+GUDANGEXP1-LINE+2</v>
      </c>
      <c r="AE4269" t="str">
        <f t="shared" si="664"/>
        <v>https://web.whatsapp.com/send/?phone=6285157766849&amp;text=Halo+Rexy,+Visual+AI+5S+mendeteksi+Violation%3A+GUDANGEXP1-LINE+2&amp;type=phone_number&amp;app_absent=0</v>
      </c>
      <c r="AF4269" t="b">
        <f>IF(ISNA(VLOOKUP(D4269&amp;"-"&amp;AB4269, Ref_Kontak!$A:$E, 4, FALSE)), FALSE, TRUE)</f>
        <v>1</v>
      </c>
      <c r="AG4269" t="str">
        <f>_xlfn.IFNA(VLOOKUP(Z4269,Ref_Kontak!H:H,1,FALSE),"FALSE")</f>
        <v>FALSE</v>
      </c>
      <c r="AH4269" t="str">
        <f t="shared" si="665"/>
        <v>GUDANGEXP1-LINE 2</v>
      </c>
      <c r="AI4269">
        <f>IF(I4269="violation",COUNTIF($AH$1:AH4269,AH4269),0)</f>
        <v>98</v>
      </c>
      <c r="AJ4269" t="str">
        <f t="shared" si="666"/>
        <v>violation-GUDANGEXP1</v>
      </c>
      <c r="AK4269">
        <f>IF(I4269="violation",COUNTIF($AJ$1:AJ4269,AJ4269),FALSE)</f>
        <v>783</v>
      </c>
      <c r="AL4269">
        <f t="shared" si="667"/>
        <v>0</v>
      </c>
      <c r="AM4269">
        <f t="shared" si="668"/>
        <v>8</v>
      </c>
      <c r="AN4269" t="str">
        <f t="shared" si="669"/>
        <v>ALERT! 8 Violation founded @GUDANGEXP1</v>
      </c>
    </row>
    <row r="4270" spans="1:40">
      <c r="A4270" t="s">
        <v>120</v>
      </c>
      <c r="B4270" t="s">
        <v>121</v>
      </c>
      <c r="C4270" t="s">
        <v>1963</v>
      </c>
      <c r="D4270" t="s">
        <v>48</v>
      </c>
      <c r="E4270">
        <v>1</v>
      </c>
      <c r="F4270" t="s">
        <v>1859</v>
      </c>
      <c r="G4270" t="s">
        <v>124</v>
      </c>
      <c r="H4270" t="s">
        <v>1860</v>
      </c>
      <c r="I4270" t="s">
        <v>125</v>
      </c>
      <c r="J4270" t="s">
        <v>1861</v>
      </c>
      <c r="Z4270" t="str">
        <f>IFERROR(MID(AA4270,FIND("-",H4270,1)+1,20),_xlfn.IFNA(VLOOKUP(F4270&amp;"-"&amp;AA4270,Ref_Kontak!$A:$E,4,FALSE),Ref_Kontak!$H$2))</f>
        <v>6285157766849</v>
      </c>
      <c r="AA4270" t="str">
        <f t="shared" si="660"/>
        <v>Rexy-6285157766849</v>
      </c>
      <c r="AB4270" t="str">
        <f t="shared" si="661"/>
        <v>Rexy</v>
      </c>
      <c r="AC4270" t="str">
        <f t="shared" si="662"/>
        <v>6285157766849</v>
      </c>
      <c r="AD4270" t="str">
        <f t="shared" si="663"/>
        <v>Halo+Rexy,+Visual+AI+5S+mendeteksi+Violation%3A+GUDANGEXP1-LINE+1</v>
      </c>
      <c r="AE4270" t="str">
        <f t="shared" si="664"/>
        <v>https://web.whatsapp.com/send/?phone=6285157766849&amp;text=Halo+Rexy,+Visual+AI+5S+mendeteksi+Violation%3A+GUDANGEXP1-LINE+1&amp;type=phone_number&amp;app_absent=0</v>
      </c>
      <c r="AF4270" t="b">
        <f>IF(ISNA(VLOOKUP(D4270&amp;"-"&amp;AB4270, Ref_Kontak!$A:$E, 4, FALSE)), FALSE, TRUE)</f>
        <v>1</v>
      </c>
      <c r="AG4270" t="str">
        <f>_xlfn.IFNA(VLOOKUP(Z4270,Ref_Kontak!H:H,1,FALSE),"FALSE")</f>
        <v>FALSE</v>
      </c>
      <c r="AH4270" t="str">
        <f t="shared" si="665"/>
        <v>GUDANGEXP1-LINE 1</v>
      </c>
      <c r="AI4270">
        <f>IF(I4270="violation",COUNTIF($AH$1:AH4270,AH4270),0)</f>
        <v>85</v>
      </c>
      <c r="AJ4270" t="str">
        <f t="shared" si="666"/>
        <v>violation-GUDANGEXP1</v>
      </c>
      <c r="AK4270">
        <f>IF(I4270="violation",COUNTIF($AJ$1:AJ4270,AJ4270),FALSE)</f>
        <v>784</v>
      </c>
      <c r="AL4270">
        <f t="shared" si="667"/>
        <v>0</v>
      </c>
      <c r="AM4270">
        <f t="shared" si="668"/>
        <v>8</v>
      </c>
      <c r="AN4270" t="str">
        <f t="shared" si="669"/>
        <v>ALERT! 8 Violation founded @GUDANGEXP1</v>
      </c>
    </row>
    <row r="4271" spans="1:40">
      <c r="A4271" t="s">
        <v>120</v>
      </c>
      <c r="B4271" t="s">
        <v>121</v>
      </c>
      <c r="C4271" t="s">
        <v>1963</v>
      </c>
      <c r="D4271" t="s">
        <v>1232</v>
      </c>
      <c r="E4271">
        <v>1</v>
      </c>
      <c r="G4271" t="s">
        <v>124</v>
      </c>
      <c r="I4271" t="s">
        <v>125</v>
      </c>
      <c r="Z4271" t="str">
        <f>IFERROR(MID(AA4271,FIND("-",H4271,1)+1,20),_xlfn.IFNA(VLOOKUP(F4271&amp;"-"&amp;AA4271,Ref_Kontak!$A:$E,4,FALSE),Ref_Kontak!$H$2))</f>
        <v>628999007703</v>
      </c>
      <c r="AA4271" t="str">
        <f t="shared" si="660"/>
        <v/>
      </c>
      <c r="AB4271" t="str">
        <f t="shared" si="661"/>
        <v/>
      </c>
      <c r="AC4271" t="str">
        <f t="shared" si="662"/>
        <v>628999007703</v>
      </c>
      <c r="AD4271" t="str">
        <f t="shared" si="663"/>
        <v>Halo+,+Visual+AI+5S+mendeteksi+Violation%3A+GUDANGEXP1-LINE+9</v>
      </c>
      <c r="AE4271" t="str">
        <f t="shared" si="664"/>
        <v>https://web.whatsapp.com/send/?phone=628999007703&amp;text=Halo+,+Visual+AI+5S+mendeteksi+Violation%3A+GUDANGEXP1-LINE+9&amp;type=phone_number&amp;app_absent=0</v>
      </c>
      <c r="AF4271" t="b">
        <f>IF(ISNA(VLOOKUP(D4271&amp;"-"&amp;AB4271, Ref_Kontak!$A:$E, 4, FALSE)), FALSE, TRUE)</f>
        <v>0</v>
      </c>
      <c r="AG4271" t="str">
        <f>_xlfn.IFNA(VLOOKUP(Z4271,Ref_Kontak!H:H,1,FALSE),"FALSE")</f>
        <v>628999007703</v>
      </c>
      <c r="AH4271" t="str">
        <f t="shared" si="665"/>
        <v>GUDANGEXP1-LINE 9</v>
      </c>
      <c r="AI4271">
        <f>IF(I4271="violation",COUNTIF($AH$1:AH4271,AH4271),0)</f>
        <v>231</v>
      </c>
      <c r="AJ4271" t="str">
        <f t="shared" si="666"/>
        <v>violation-GUDANGEXP1</v>
      </c>
      <c r="AK4271">
        <f>IF(I4271="violation",COUNTIF($AJ$1:AJ4271,AJ4271),FALSE)</f>
        <v>785</v>
      </c>
      <c r="AL4271">
        <f t="shared" si="667"/>
        <v>0</v>
      </c>
      <c r="AM4271">
        <f t="shared" si="668"/>
        <v>8</v>
      </c>
      <c r="AN4271" t="str">
        <f t="shared" si="669"/>
        <v>ALERT! 8 Violation founded @GUDANGEXP1</v>
      </c>
    </row>
    <row r="4272" spans="1:40">
      <c r="A4272" t="s">
        <v>120</v>
      </c>
      <c r="B4272" t="s">
        <v>121</v>
      </c>
      <c r="C4272" t="s">
        <v>1963</v>
      </c>
      <c r="D4272" t="s">
        <v>129</v>
      </c>
      <c r="E4272">
        <v>1</v>
      </c>
      <c r="G4272" t="s">
        <v>124</v>
      </c>
      <c r="I4272" t="s">
        <v>125</v>
      </c>
      <c r="Z4272" t="str">
        <f>IFERROR(MID(AA4272,FIND("-",H4272,1)+1,20),_xlfn.IFNA(VLOOKUP(F4272&amp;"-"&amp;AA4272,Ref_Kontak!$A:$E,4,FALSE),Ref_Kontak!$H$2))</f>
        <v>628999007703</v>
      </c>
      <c r="AA4272" t="str">
        <f t="shared" si="660"/>
        <v/>
      </c>
      <c r="AB4272" t="str">
        <f t="shared" si="661"/>
        <v/>
      </c>
      <c r="AC4272" t="str">
        <f t="shared" si="662"/>
        <v>628999007703</v>
      </c>
      <c r="AD4272" t="str">
        <f t="shared" si="663"/>
        <v>Halo+,+Visual+AI+5S+mendeteksi+Violation%3A+GUDANGEXP1-LINE+8</v>
      </c>
      <c r="AE4272" t="str">
        <f t="shared" si="664"/>
        <v>https://web.whatsapp.com/send/?phone=628999007703&amp;text=Halo+,+Visual+AI+5S+mendeteksi+Violation%3A+GUDANGEXP1-LINE+8&amp;type=phone_number&amp;app_absent=0</v>
      </c>
      <c r="AF4272" t="b">
        <f>IF(ISNA(VLOOKUP(D4272&amp;"-"&amp;AB4272, Ref_Kontak!$A:$E, 4, FALSE)), FALSE, TRUE)</f>
        <v>0</v>
      </c>
      <c r="AG4272" t="str">
        <f>_xlfn.IFNA(VLOOKUP(Z4272,Ref_Kontak!H:H,1,FALSE),"FALSE")</f>
        <v>628999007703</v>
      </c>
      <c r="AH4272" t="str">
        <f t="shared" si="665"/>
        <v>GUDANGEXP1-LINE 8</v>
      </c>
      <c r="AI4272">
        <f>IF(I4272="violation",COUNTIF($AH$1:AH4272,AH4272),0)</f>
        <v>139</v>
      </c>
      <c r="AJ4272" t="str">
        <f t="shared" si="666"/>
        <v>violation-GUDANGEXP1</v>
      </c>
      <c r="AK4272">
        <f>IF(I4272="violation",COUNTIF($AJ$1:AJ4272,AJ4272),FALSE)</f>
        <v>786</v>
      </c>
      <c r="AL4272">
        <f t="shared" si="667"/>
        <v>0</v>
      </c>
      <c r="AM4272">
        <f t="shared" si="668"/>
        <v>8</v>
      </c>
      <c r="AN4272" t="str">
        <f t="shared" si="669"/>
        <v>ALERT! 8 Violation founded @GUDANGEXP1</v>
      </c>
    </row>
    <row r="4273" spans="1:40">
      <c r="A4273" t="s">
        <v>120</v>
      </c>
      <c r="B4273" t="s">
        <v>121</v>
      </c>
      <c r="C4273" t="s">
        <v>1964</v>
      </c>
      <c r="D4273" t="s">
        <v>589</v>
      </c>
      <c r="E4273">
        <v>1</v>
      </c>
      <c r="G4273" t="s">
        <v>130</v>
      </c>
      <c r="I4273" t="s">
        <v>125</v>
      </c>
      <c r="Z4273" t="str">
        <f>IFERROR(MID(AA4273,FIND("-",H4273,1)+1,20),_xlfn.IFNA(VLOOKUP(F4273&amp;"-"&amp;AA4273,Ref_Kontak!$A:$E,4,FALSE),Ref_Kontak!$H$2))</f>
        <v>628999007703</v>
      </c>
      <c r="AA4273" t="str">
        <f t="shared" si="660"/>
        <v/>
      </c>
      <c r="AB4273" t="str">
        <f t="shared" si="661"/>
        <v/>
      </c>
      <c r="AC4273" t="str">
        <f t="shared" si="662"/>
        <v>628999007703</v>
      </c>
      <c r="AD4273" t="str">
        <f t="shared" si="663"/>
        <v>Halo+,+Visual+AI+5S+mendeteksi+Violation%3A+METALDET1-LINE+13</v>
      </c>
      <c r="AE4273" t="str">
        <f t="shared" si="664"/>
        <v>https://web.whatsapp.com/send/?phone=628999007703&amp;text=Halo+,+Visual+AI+5S+mendeteksi+Violation%3A+METALDET1-LINE+13&amp;type=phone_number&amp;app_absent=0</v>
      </c>
      <c r="AF4273" t="b">
        <f>IF(ISNA(VLOOKUP(D4273&amp;"-"&amp;AB4273, Ref_Kontak!$A:$E, 4, FALSE)), FALSE, TRUE)</f>
        <v>0</v>
      </c>
      <c r="AG4273" t="str">
        <f>_xlfn.IFNA(VLOOKUP(Z4273,Ref_Kontak!H:H,1,FALSE),"FALSE")</f>
        <v>628999007703</v>
      </c>
      <c r="AH4273" t="str">
        <f t="shared" si="665"/>
        <v>METALDET1-LINE 13</v>
      </c>
      <c r="AI4273">
        <f>IF(I4273="violation",COUNTIF($AH$1:AH4273,AH4273),0)</f>
        <v>1443</v>
      </c>
      <c r="AJ4273" t="str">
        <f t="shared" si="666"/>
        <v>violation-METALDET1</v>
      </c>
      <c r="AK4273">
        <f>IF(I4273="violation",COUNTIF($AJ$1:AJ4273,AJ4273),FALSE)</f>
        <v>3485</v>
      </c>
      <c r="AL4273">
        <f t="shared" si="667"/>
        <v>0</v>
      </c>
      <c r="AM4273">
        <f t="shared" si="668"/>
        <v>3</v>
      </c>
      <c r="AN4273" t="str">
        <f t="shared" si="669"/>
        <v>ALERT! 3 Violation founded @METALDET1</v>
      </c>
    </row>
    <row r="4274" spans="1:40">
      <c r="A4274" t="s">
        <v>120</v>
      </c>
      <c r="B4274" t="s">
        <v>121</v>
      </c>
      <c r="C4274" t="s">
        <v>1964</v>
      </c>
      <c r="D4274" t="s">
        <v>129</v>
      </c>
      <c r="E4274">
        <v>1</v>
      </c>
      <c r="G4274" t="s">
        <v>130</v>
      </c>
      <c r="I4274" t="s">
        <v>125</v>
      </c>
      <c r="Z4274" t="str">
        <f>IFERROR(MID(AA4274,FIND("-",H4274,1)+1,20),_xlfn.IFNA(VLOOKUP(F4274&amp;"-"&amp;AA4274,Ref_Kontak!$A:$E,4,FALSE),Ref_Kontak!$H$2))</f>
        <v>628999007703</v>
      </c>
      <c r="AA4274" t="str">
        <f t="shared" si="660"/>
        <v/>
      </c>
      <c r="AB4274" t="str">
        <f t="shared" si="661"/>
        <v/>
      </c>
      <c r="AC4274" t="str">
        <f t="shared" si="662"/>
        <v>628999007703</v>
      </c>
      <c r="AD4274" t="str">
        <f t="shared" si="663"/>
        <v>Halo+,+Visual+AI+5S+mendeteksi+Violation%3A+METALDET1-LINE+8</v>
      </c>
      <c r="AE4274" t="str">
        <f t="shared" si="664"/>
        <v>https://web.whatsapp.com/send/?phone=628999007703&amp;text=Halo+,+Visual+AI+5S+mendeteksi+Violation%3A+METALDET1-LINE+8&amp;type=phone_number&amp;app_absent=0</v>
      </c>
      <c r="AF4274" t="b">
        <f>IF(ISNA(VLOOKUP(D4274&amp;"-"&amp;AB4274, Ref_Kontak!$A:$E, 4, FALSE)), FALSE, TRUE)</f>
        <v>0</v>
      </c>
      <c r="AG4274" t="str">
        <f>_xlfn.IFNA(VLOOKUP(Z4274,Ref_Kontak!H:H,1,FALSE),"FALSE")</f>
        <v>628999007703</v>
      </c>
      <c r="AH4274" t="str">
        <f t="shared" si="665"/>
        <v>METALDET1-LINE 8</v>
      </c>
      <c r="AI4274">
        <f>IF(I4274="violation",COUNTIF($AH$1:AH4274,AH4274),0)</f>
        <v>1600</v>
      </c>
      <c r="AJ4274" t="str">
        <f t="shared" si="666"/>
        <v>violation-METALDET1</v>
      </c>
      <c r="AK4274">
        <f>IF(I4274="violation",COUNTIF($AJ$1:AJ4274,AJ4274),FALSE)</f>
        <v>3486</v>
      </c>
      <c r="AL4274">
        <f t="shared" si="667"/>
        <v>0</v>
      </c>
      <c r="AM4274">
        <f t="shared" si="668"/>
        <v>3</v>
      </c>
      <c r="AN4274" t="str">
        <f t="shared" si="669"/>
        <v>ALERT! 3 Violation founded @METALDET1</v>
      </c>
    </row>
    <row r="4275" spans="1:40">
      <c r="A4275" t="s">
        <v>120</v>
      </c>
      <c r="B4275" t="s">
        <v>121</v>
      </c>
      <c r="C4275" t="s">
        <v>1964</v>
      </c>
      <c r="D4275" t="s">
        <v>52</v>
      </c>
      <c r="E4275">
        <v>1</v>
      </c>
      <c r="G4275" t="s">
        <v>130</v>
      </c>
      <c r="I4275" t="s">
        <v>125</v>
      </c>
      <c r="Z4275" t="str">
        <f>IFERROR(MID(AA4275,FIND("-",H4275,1)+1,20),_xlfn.IFNA(VLOOKUP(F4275&amp;"-"&amp;AA4275,Ref_Kontak!$A:$E,4,FALSE),Ref_Kontak!$H$2))</f>
        <v>628999007703</v>
      </c>
      <c r="AA4275" t="str">
        <f t="shared" si="660"/>
        <v/>
      </c>
      <c r="AB4275" t="str">
        <f t="shared" si="661"/>
        <v/>
      </c>
      <c r="AC4275" t="str">
        <f t="shared" si="662"/>
        <v>628999007703</v>
      </c>
      <c r="AD4275" t="str">
        <f t="shared" si="663"/>
        <v>Halo+,+Visual+AI+5S+mendeteksi+Violation%3A+METALDET1-LINE+14</v>
      </c>
      <c r="AE4275" t="str">
        <f t="shared" si="664"/>
        <v>https://web.whatsapp.com/send/?phone=628999007703&amp;text=Halo+,+Visual+AI+5S+mendeteksi+Violation%3A+METALDET1-LINE+14&amp;type=phone_number&amp;app_absent=0</v>
      </c>
      <c r="AF4275" t="b">
        <f>IF(ISNA(VLOOKUP(D4275&amp;"-"&amp;AB4275, Ref_Kontak!$A:$E, 4, FALSE)), FALSE, TRUE)</f>
        <v>0</v>
      </c>
      <c r="AG4275" t="str">
        <f>_xlfn.IFNA(VLOOKUP(Z4275,Ref_Kontak!H:H,1,FALSE),"FALSE")</f>
        <v>628999007703</v>
      </c>
      <c r="AH4275" t="str">
        <f t="shared" si="665"/>
        <v>METALDET1-LINE 14</v>
      </c>
      <c r="AI4275">
        <f>IF(I4275="violation",COUNTIF($AH$1:AH4275,AH4275),0)</f>
        <v>445</v>
      </c>
      <c r="AJ4275" t="str">
        <f t="shared" si="666"/>
        <v>violation-METALDET1</v>
      </c>
      <c r="AK4275">
        <f>IF(I4275="violation",COUNTIF($AJ$1:AJ4275,AJ4275),FALSE)</f>
        <v>3487</v>
      </c>
      <c r="AL4275">
        <f t="shared" si="667"/>
        <v>0</v>
      </c>
      <c r="AM4275">
        <f t="shared" si="668"/>
        <v>3</v>
      </c>
      <c r="AN4275" t="str">
        <f t="shared" si="669"/>
        <v>ALERT! 3 Violation founded @METALDET1</v>
      </c>
    </row>
    <row r="4276" spans="1:40">
      <c r="A4276" t="s">
        <v>120</v>
      </c>
      <c r="B4276" t="s">
        <v>121</v>
      </c>
      <c r="C4276" t="s">
        <v>1964</v>
      </c>
      <c r="D4276" t="s">
        <v>41</v>
      </c>
      <c r="E4276">
        <v>1</v>
      </c>
      <c r="F4276" t="s">
        <v>1859</v>
      </c>
      <c r="G4276" t="s">
        <v>124</v>
      </c>
      <c r="H4276" t="s">
        <v>1860</v>
      </c>
      <c r="I4276" t="s">
        <v>125</v>
      </c>
      <c r="J4276" t="s">
        <v>1861</v>
      </c>
      <c r="Z4276" t="str">
        <f>IFERROR(MID(AA4276,FIND("-",H4276,1)+1,20),_xlfn.IFNA(VLOOKUP(F4276&amp;"-"&amp;AA4276,Ref_Kontak!$A:$E,4,FALSE),Ref_Kontak!$H$2))</f>
        <v>6285157766849</v>
      </c>
      <c r="AA4276" t="str">
        <f t="shared" si="660"/>
        <v>Rexy-6285157766849</v>
      </c>
      <c r="AB4276" t="str">
        <f t="shared" si="661"/>
        <v>Rexy</v>
      </c>
      <c r="AC4276" t="str">
        <f t="shared" si="662"/>
        <v>6285157766849</v>
      </c>
      <c r="AD4276" t="str">
        <f t="shared" si="663"/>
        <v>Halo+Rexy,+Visual+AI+5S+mendeteksi+Violation%3A+GUDANGEXP1-LINE+2</v>
      </c>
      <c r="AE4276" t="str">
        <f t="shared" si="664"/>
        <v>https://web.whatsapp.com/send/?phone=6285157766849&amp;text=Halo+Rexy,+Visual+AI+5S+mendeteksi+Violation%3A+GUDANGEXP1-LINE+2&amp;type=phone_number&amp;app_absent=0</v>
      </c>
      <c r="AF4276" t="b">
        <f>IF(ISNA(VLOOKUP(D4276&amp;"-"&amp;AB4276, Ref_Kontak!$A:$E, 4, FALSE)), FALSE, TRUE)</f>
        <v>1</v>
      </c>
      <c r="AG4276" t="str">
        <f>_xlfn.IFNA(VLOOKUP(Z4276,Ref_Kontak!H:H,1,FALSE),"FALSE")</f>
        <v>FALSE</v>
      </c>
      <c r="AH4276" t="str">
        <f t="shared" si="665"/>
        <v>GUDANGEXP1-LINE 2</v>
      </c>
      <c r="AI4276">
        <f>IF(I4276="violation",COUNTIF($AH$1:AH4276,AH4276),0)</f>
        <v>99</v>
      </c>
      <c r="AJ4276" t="str">
        <f t="shared" si="666"/>
        <v>violation-GUDANGEXP1</v>
      </c>
      <c r="AK4276">
        <f>IF(I4276="violation",COUNTIF($AJ$1:AJ4276,AJ4276),FALSE)</f>
        <v>787</v>
      </c>
      <c r="AL4276">
        <f t="shared" si="667"/>
        <v>0</v>
      </c>
      <c r="AM4276">
        <f t="shared" si="668"/>
        <v>8</v>
      </c>
      <c r="AN4276" t="str">
        <f t="shared" si="669"/>
        <v>ALERT! 8 Violation founded @GUDANGEXP1</v>
      </c>
    </row>
    <row r="4277" spans="1:40">
      <c r="A4277" t="s">
        <v>120</v>
      </c>
      <c r="B4277" t="s">
        <v>121</v>
      </c>
      <c r="C4277" t="s">
        <v>1964</v>
      </c>
      <c r="D4277" t="s">
        <v>48</v>
      </c>
      <c r="E4277">
        <v>1</v>
      </c>
      <c r="F4277" t="s">
        <v>1859</v>
      </c>
      <c r="G4277" t="s">
        <v>124</v>
      </c>
      <c r="H4277" t="s">
        <v>1860</v>
      </c>
      <c r="I4277" t="s">
        <v>125</v>
      </c>
      <c r="J4277" t="s">
        <v>1861</v>
      </c>
      <c r="Z4277" t="str">
        <f>IFERROR(MID(AA4277,FIND("-",H4277,1)+1,20),_xlfn.IFNA(VLOOKUP(F4277&amp;"-"&amp;AA4277,Ref_Kontak!$A:$E,4,FALSE),Ref_Kontak!$H$2))</f>
        <v>6285157766849</v>
      </c>
      <c r="AA4277" t="str">
        <f t="shared" si="660"/>
        <v>Rexy-6285157766849</v>
      </c>
      <c r="AB4277" t="str">
        <f t="shared" si="661"/>
        <v>Rexy</v>
      </c>
      <c r="AC4277" t="str">
        <f t="shared" si="662"/>
        <v>6285157766849</v>
      </c>
      <c r="AD4277" t="str">
        <f t="shared" si="663"/>
        <v>Halo+Rexy,+Visual+AI+5S+mendeteksi+Violation%3A+GUDANGEXP1-LINE+1</v>
      </c>
      <c r="AE4277" t="str">
        <f t="shared" si="664"/>
        <v>https://web.whatsapp.com/send/?phone=6285157766849&amp;text=Halo+Rexy,+Visual+AI+5S+mendeteksi+Violation%3A+GUDANGEXP1-LINE+1&amp;type=phone_number&amp;app_absent=0</v>
      </c>
      <c r="AF4277" t="b">
        <f>IF(ISNA(VLOOKUP(D4277&amp;"-"&amp;AB4277, Ref_Kontak!$A:$E, 4, FALSE)), FALSE, TRUE)</f>
        <v>1</v>
      </c>
      <c r="AG4277" t="str">
        <f>_xlfn.IFNA(VLOOKUP(Z4277,Ref_Kontak!H:H,1,FALSE),"FALSE")</f>
        <v>FALSE</v>
      </c>
      <c r="AH4277" t="str">
        <f t="shared" si="665"/>
        <v>GUDANGEXP1-LINE 1</v>
      </c>
      <c r="AI4277">
        <f>IF(I4277="violation",COUNTIF($AH$1:AH4277,AH4277),0)</f>
        <v>86</v>
      </c>
      <c r="AJ4277" t="str">
        <f t="shared" si="666"/>
        <v>violation-GUDANGEXP1</v>
      </c>
      <c r="AK4277">
        <f>IF(I4277="violation",COUNTIF($AJ$1:AJ4277,AJ4277),FALSE)</f>
        <v>788</v>
      </c>
      <c r="AL4277">
        <f t="shared" si="667"/>
        <v>0</v>
      </c>
      <c r="AM4277">
        <f t="shared" si="668"/>
        <v>8</v>
      </c>
      <c r="AN4277" t="str">
        <f t="shared" si="669"/>
        <v>ALERT! 8 Violation founded @GUDANGEXP1</v>
      </c>
    </row>
    <row r="4278" spans="1:40">
      <c r="A4278" t="s">
        <v>120</v>
      </c>
      <c r="B4278" t="s">
        <v>121</v>
      </c>
      <c r="C4278" t="s">
        <v>1964</v>
      </c>
      <c r="D4278" t="s">
        <v>1232</v>
      </c>
      <c r="E4278">
        <v>1</v>
      </c>
      <c r="G4278" t="s">
        <v>124</v>
      </c>
      <c r="I4278" t="s">
        <v>125</v>
      </c>
      <c r="Z4278" t="str">
        <f>IFERROR(MID(AA4278,FIND("-",H4278,1)+1,20),_xlfn.IFNA(VLOOKUP(F4278&amp;"-"&amp;AA4278,Ref_Kontak!$A:$E,4,FALSE),Ref_Kontak!$H$2))</f>
        <v>628999007703</v>
      </c>
      <c r="AA4278" t="str">
        <f t="shared" si="660"/>
        <v/>
      </c>
      <c r="AB4278" t="str">
        <f t="shared" si="661"/>
        <v/>
      </c>
      <c r="AC4278" t="str">
        <f t="shared" si="662"/>
        <v>628999007703</v>
      </c>
      <c r="AD4278" t="str">
        <f t="shared" si="663"/>
        <v>Halo+,+Visual+AI+5S+mendeteksi+Violation%3A+GUDANGEXP1-LINE+9</v>
      </c>
      <c r="AE4278" t="str">
        <f t="shared" si="664"/>
        <v>https://web.whatsapp.com/send/?phone=628999007703&amp;text=Halo+,+Visual+AI+5S+mendeteksi+Violation%3A+GUDANGEXP1-LINE+9&amp;type=phone_number&amp;app_absent=0</v>
      </c>
      <c r="AF4278" t="b">
        <f>IF(ISNA(VLOOKUP(D4278&amp;"-"&amp;AB4278, Ref_Kontak!$A:$E, 4, FALSE)), FALSE, TRUE)</f>
        <v>0</v>
      </c>
      <c r="AG4278" t="str">
        <f>_xlfn.IFNA(VLOOKUP(Z4278,Ref_Kontak!H:H,1,FALSE),"FALSE")</f>
        <v>628999007703</v>
      </c>
      <c r="AH4278" t="str">
        <f t="shared" si="665"/>
        <v>GUDANGEXP1-LINE 9</v>
      </c>
      <c r="AI4278">
        <f>IF(I4278="violation",COUNTIF($AH$1:AH4278,AH4278),0)</f>
        <v>232</v>
      </c>
      <c r="AJ4278" t="str">
        <f t="shared" si="666"/>
        <v>violation-GUDANGEXP1</v>
      </c>
      <c r="AK4278">
        <f>IF(I4278="violation",COUNTIF($AJ$1:AJ4278,AJ4278),FALSE)</f>
        <v>789</v>
      </c>
      <c r="AL4278">
        <f t="shared" si="667"/>
        <v>0</v>
      </c>
      <c r="AM4278">
        <f t="shared" si="668"/>
        <v>8</v>
      </c>
      <c r="AN4278" t="str">
        <f t="shared" si="669"/>
        <v>ALERT! 8 Violation founded @GUDANGEXP1</v>
      </c>
    </row>
    <row r="4279" spans="1:40">
      <c r="A4279" t="s">
        <v>120</v>
      </c>
      <c r="B4279" t="s">
        <v>121</v>
      </c>
      <c r="C4279" t="s">
        <v>1964</v>
      </c>
      <c r="D4279" t="s">
        <v>52</v>
      </c>
      <c r="E4279">
        <v>1</v>
      </c>
      <c r="G4279" t="s">
        <v>130</v>
      </c>
      <c r="I4279" t="s">
        <v>125</v>
      </c>
      <c r="Z4279" t="str">
        <f>IFERROR(MID(AA4279,FIND("-",H4279,1)+1,20),_xlfn.IFNA(VLOOKUP(F4279&amp;"-"&amp;AA4279,Ref_Kontak!$A:$E,4,FALSE),Ref_Kontak!$H$2))</f>
        <v>628999007703</v>
      </c>
      <c r="AA4279" t="str">
        <f t="shared" si="660"/>
        <v/>
      </c>
      <c r="AB4279" t="str">
        <f t="shared" si="661"/>
        <v/>
      </c>
      <c r="AC4279" t="str">
        <f t="shared" si="662"/>
        <v>628999007703</v>
      </c>
      <c r="AD4279" t="str">
        <f t="shared" si="663"/>
        <v>Halo+,+Visual+AI+5S+mendeteksi+Violation%3A+METALDET1-LINE+14</v>
      </c>
      <c r="AE4279" t="str">
        <f t="shared" si="664"/>
        <v>https://web.whatsapp.com/send/?phone=628999007703&amp;text=Halo+,+Visual+AI+5S+mendeteksi+Violation%3A+METALDET1-LINE+14&amp;type=phone_number&amp;app_absent=0</v>
      </c>
      <c r="AF4279" t="b">
        <f>IF(ISNA(VLOOKUP(D4279&amp;"-"&amp;AB4279, Ref_Kontak!$A:$E, 4, FALSE)), FALSE, TRUE)</f>
        <v>0</v>
      </c>
      <c r="AG4279" t="str">
        <f>_xlfn.IFNA(VLOOKUP(Z4279,Ref_Kontak!H:H,1,FALSE),"FALSE")</f>
        <v>628999007703</v>
      </c>
      <c r="AH4279" t="str">
        <f t="shared" si="665"/>
        <v>METALDET1-LINE 14</v>
      </c>
      <c r="AI4279">
        <f>IF(I4279="violation",COUNTIF($AH$1:AH4279,AH4279),0)</f>
        <v>446</v>
      </c>
      <c r="AJ4279" t="str">
        <f t="shared" si="666"/>
        <v>violation-METALDET1</v>
      </c>
      <c r="AK4279">
        <f>IF(I4279="violation",COUNTIF($AJ$1:AJ4279,AJ4279),FALSE)</f>
        <v>3488</v>
      </c>
      <c r="AL4279">
        <f t="shared" si="667"/>
        <v>0</v>
      </c>
      <c r="AM4279">
        <f t="shared" si="668"/>
        <v>3</v>
      </c>
      <c r="AN4279" t="str">
        <f t="shared" si="669"/>
        <v>ALERT! 3 Violation founded @METALDET1</v>
      </c>
    </row>
    <row r="4280" spans="1:40">
      <c r="A4280" t="s">
        <v>120</v>
      </c>
      <c r="B4280" t="s">
        <v>121</v>
      </c>
      <c r="C4280" t="s">
        <v>1964</v>
      </c>
      <c r="D4280" t="s">
        <v>589</v>
      </c>
      <c r="E4280">
        <v>1</v>
      </c>
      <c r="G4280" t="s">
        <v>130</v>
      </c>
      <c r="I4280" t="s">
        <v>125</v>
      </c>
      <c r="Z4280" t="str">
        <f>IFERROR(MID(AA4280,FIND("-",H4280,1)+1,20),_xlfn.IFNA(VLOOKUP(F4280&amp;"-"&amp;AA4280,Ref_Kontak!$A:$E,4,FALSE),Ref_Kontak!$H$2))</f>
        <v>628999007703</v>
      </c>
      <c r="AA4280" t="str">
        <f t="shared" si="660"/>
        <v/>
      </c>
      <c r="AB4280" t="str">
        <f t="shared" si="661"/>
        <v/>
      </c>
      <c r="AC4280" t="str">
        <f t="shared" si="662"/>
        <v>628999007703</v>
      </c>
      <c r="AD4280" t="str">
        <f t="shared" si="663"/>
        <v>Halo+,+Visual+AI+5S+mendeteksi+Violation%3A+METALDET1-LINE+13</v>
      </c>
      <c r="AE4280" t="str">
        <f t="shared" si="664"/>
        <v>https://web.whatsapp.com/send/?phone=628999007703&amp;text=Halo+,+Visual+AI+5S+mendeteksi+Violation%3A+METALDET1-LINE+13&amp;type=phone_number&amp;app_absent=0</v>
      </c>
      <c r="AF4280" t="b">
        <f>IF(ISNA(VLOOKUP(D4280&amp;"-"&amp;AB4280, Ref_Kontak!$A:$E, 4, FALSE)), FALSE, TRUE)</f>
        <v>0</v>
      </c>
      <c r="AG4280" t="str">
        <f>_xlfn.IFNA(VLOOKUP(Z4280,Ref_Kontak!H:H,1,FALSE),"FALSE")</f>
        <v>628999007703</v>
      </c>
      <c r="AH4280" t="str">
        <f t="shared" si="665"/>
        <v>METALDET1-LINE 13</v>
      </c>
      <c r="AI4280">
        <f>IF(I4280="violation",COUNTIF($AH$1:AH4280,AH4280),0)</f>
        <v>1444</v>
      </c>
      <c r="AJ4280" t="str">
        <f t="shared" si="666"/>
        <v>violation-METALDET1</v>
      </c>
      <c r="AK4280">
        <f>IF(I4280="violation",COUNTIF($AJ$1:AJ4280,AJ4280),FALSE)</f>
        <v>3489</v>
      </c>
      <c r="AL4280">
        <f t="shared" si="667"/>
        <v>0</v>
      </c>
      <c r="AM4280">
        <f t="shared" si="668"/>
        <v>3</v>
      </c>
      <c r="AN4280" t="str">
        <f t="shared" si="669"/>
        <v>ALERT! 3 Violation founded @METALDET1</v>
      </c>
    </row>
    <row r="4281" spans="1:40">
      <c r="A4281" t="s">
        <v>120</v>
      </c>
      <c r="B4281" t="s">
        <v>121</v>
      </c>
      <c r="C4281" t="s">
        <v>1964</v>
      </c>
      <c r="D4281" t="s">
        <v>129</v>
      </c>
      <c r="E4281">
        <v>1</v>
      </c>
      <c r="G4281" t="s">
        <v>124</v>
      </c>
      <c r="I4281" t="s">
        <v>125</v>
      </c>
      <c r="Z4281" t="str">
        <f>IFERROR(MID(AA4281,FIND("-",H4281,1)+1,20),_xlfn.IFNA(VLOOKUP(F4281&amp;"-"&amp;AA4281,Ref_Kontak!$A:$E,4,FALSE),Ref_Kontak!$H$2))</f>
        <v>628999007703</v>
      </c>
      <c r="AA4281" t="str">
        <f t="shared" si="660"/>
        <v/>
      </c>
      <c r="AB4281" t="str">
        <f t="shared" si="661"/>
        <v/>
      </c>
      <c r="AC4281" t="str">
        <f t="shared" si="662"/>
        <v>628999007703</v>
      </c>
      <c r="AD4281" t="str">
        <f t="shared" si="663"/>
        <v>Halo+,+Visual+AI+5S+mendeteksi+Violation%3A+GUDANGEXP1-LINE+8</v>
      </c>
      <c r="AE4281" t="str">
        <f t="shared" si="664"/>
        <v>https://web.whatsapp.com/send/?phone=628999007703&amp;text=Halo+,+Visual+AI+5S+mendeteksi+Violation%3A+GUDANGEXP1-LINE+8&amp;type=phone_number&amp;app_absent=0</v>
      </c>
      <c r="AF4281" t="b">
        <f>IF(ISNA(VLOOKUP(D4281&amp;"-"&amp;AB4281, Ref_Kontak!$A:$E, 4, FALSE)), FALSE, TRUE)</f>
        <v>0</v>
      </c>
      <c r="AG4281" t="str">
        <f>_xlfn.IFNA(VLOOKUP(Z4281,Ref_Kontak!H:H,1,FALSE),"FALSE")</f>
        <v>628999007703</v>
      </c>
      <c r="AH4281" t="str">
        <f t="shared" si="665"/>
        <v>GUDANGEXP1-LINE 8</v>
      </c>
      <c r="AI4281">
        <f>IF(I4281="violation",COUNTIF($AH$1:AH4281,AH4281),0)</f>
        <v>140</v>
      </c>
      <c r="AJ4281" t="str">
        <f t="shared" si="666"/>
        <v>violation-GUDANGEXP1</v>
      </c>
      <c r="AK4281">
        <f>IF(I4281="violation",COUNTIF($AJ$1:AJ4281,AJ4281),FALSE)</f>
        <v>790</v>
      </c>
      <c r="AL4281">
        <f t="shared" si="667"/>
        <v>0</v>
      </c>
      <c r="AM4281">
        <f t="shared" si="668"/>
        <v>8</v>
      </c>
      <c r="AN4281" t="str">
        <f t="shared" si="669"/>
        <v>ALERT! 8 Violation founded @GUDANGEXP1</v>
      </c>
    </row>
    <row r="4282" spans="1:40">
      <c r="A4282" t="s">
        <v>120</v>
      </c>
      <c r="B4282" t="s">
        <v>121</v>
      </c>
      <c r="C4282" t="s">
        <v>1965</v>
      </c>
      <c r="D4282" t="s">
        <v>129</v>
      </c>
      <c r="E4282">
        <v>1</v>
      </c>
      <c r="G4282" t="s">
        <v>130</v>
      </c>
      <c r="I4282" t="s">
        <v>125</v>
      </c>
      <c r="Z4282" t="str">
        <f>IFERROR(MID(AA4282,FIND("-",H4282,1)+1,20),_xlfn.IFNA(VLOOKUP(F4282&amp;"-"&amp;AA4282,Ref_Kontak!$A:$E,4,FALSE),Ref_Kontak!$H$2))</f>
        <v>628999007703</v>
      </c>
      <c r="AA4282" t="str">
        <f t="shared" si="660"/>
        <v/>
      </c>
      <c r="AB4282" t="str">
        <f t="shared" si="661"/>
        <v/>
      </c>
      <c r="AC4282" t="str">
        <f t="shared" si="662"/>
        <v>628999007703</v>
      </c>
      <c r="AD4282" t="str">
        <f t="shared" si="663"/>
        <v>Halo+,+Visual+AI+5S+mendeteksi+Violation%3A+METALDET1-LINE+8</v>
      </c>
      <c r="AE4282" t="str">
        <f t="shared" si="664"/>
        <v>https://web.whatsapp.com/send/?phone=628999007703&amp;text=Halo+,+Visual+AI+5S+mendeteksi+Violation%3A+METALDET1-LINE+8&amp;type=phone_number&amp;app_absent=0</v>
      </c>
      <c r="AF4282" t="b">
        <f>IF(ISNA(VLOOKUP(D4282&amp;"-"&amp;AB4282, Ref_Kontak!$A:$E, 4, FALSE)), FALSE, TRUE)</f>
        <v>0</v>
      </c>
      <c r="AG4282" t="str">
        <f>_xlfn.IFNA(VLOOKUP(Z4282,Ref_Kontak!H:H,1,FALSE),"FALSE")</f>
        <v>628999007703</v>
      </c>
      <c r="AH4282" t="str">
        <f t="shared" si="665"/>
        <v>METALDET1-LINE 8</v>
      </c>
      <c r="AI4282">
        <f>IF(I4282="violation",COUNTIF($AH$1:AH4282,AH4282),0)</f>
        <v>1601</v>
      </c>
      <c r="AJ4282" t="str">
        <f t="shared" si="666"/>
        <v>violation-METALDET1</v>
      </c>
      <c r="AK4282">
        <f>IF(I4282="violation",COUNTIF($AJ$1:AJ4282,AJ4282),FALSE)</f>
        <v>3490</v>
      </c>
      <c r="AL4282">
        <f t="shared" si="667"/>
        <v>0</v>
      </c>
      <c r="AM4282">
        <f t="shared" si="668"/>
        <v>3</v>
      </c>
      <c r="AN4282" t="str">
        <f t="shared" si="669"/>
        <v>ALERT! 3 Violation founded @METALDET1</v>
      </c>
    </row>
    <row r="4283" spans="1:40">
      <c r="A4283" t="s">
        <v>120</v>
      </c>
      <c r="B4283" t="s">
        <v>121</v>
      </c>
      <c r="C4283" t="s">
        <v>1965</v>
      </c>
      <c r="D4283" t="s">
        <v>41</v>
      </c>
      <c r="E4283">
        <v>1</v>
      </c>
      <c r="F4283" t="s">
        <v>1859</v>
      </c>
      <c r="G4283" t="s">
        <v>124</v>
      </c>
      <c r="H4283" t="s">
        <v>1860</v>
      </c>
      <c r="I4283" t="s">
        <v>125</v>
      </c>
      <c r="J4283" t="s">
        <v>1861</v>
      </c>
      <c r="Z4283" t="str">
        <f>IFERROR(MID(AA4283,FIND("-",H4283,1)+1,20),_xlfn.IFNA(VLOOKUP(F4283&amp;"-"&amp;AA4283,Ref_Kontak!$A:$E,4,FALSE),Ref_Kontak!$H$2))</f>
        <v>6285157766849</v>
      </c>
      <c r="AA4283" t="str">
        <f t="shared" si="660"/>
        <v>Rexy-6285157766849</v>
      </c>
      <c r="AB4283" t="str">
        <f t="shared" si="661"/>
        <v>Rexy</v>
      </c>
      <c r="AC4283" t="str">
        <f t="shared" si="662"/>
        <v>6285157766849</v>
      </c>
      <c r="AD4283" t="str">
        <f t="shared" si="663"/>
        <v>Halo+Rexy,+Visual+AI+5S+mendeteksi+Violation%3A+GUDANGEXP1-LINE+2</v>
      </c>
      <c r="AE4283" t="str">
        <f t="shared" si="664"/>
        <v>https://web.whatsapp.com/send/?phone=6285157766849&amp;text=Halo+Rexy,+Visual+AI+5S+mendeteksi+Violation%3A+GUDANGEXP1-LINE+2&amp;type=phone_number&amp;app_absent=0</v>
      </c>
      <c r="AF4283" t="b">
        <f>IF(ISNA(VLOOKUP(D4283&amp;"-"&amp;AB4283, Ref_Kontak!$A:$E, 4, FALSE)), FALSE, TRUE)</f>
        <v>1</v>
      </c>
      <c r="AG4283" t="str">
        <f>_xlfn.IFNA(VLOOKUP(Z4283,Ref_Kontak!H:H,1,FALSE),"FALSE")</f>
        <v>FALSE</v>
      </c>
      <c r="AH4283" t="str">
        <f t="shared" si="665"/>
        <v>GUDANGEXP1-LINE 2</v>
      </c>
      <c r="AI4283">
        <f>IF(I4283="violation",COUNTIF($AH$1:AH4283,AH4283),0)</f>
        <v>100</v>
      </c>
      <c r="AJ4283" t="str">
        <f t="shared" si="666"/>
        <v>violation-GUDANGEXP1</v>
      </c>
      <c r="AK4283">
        <f>IF(I4283="violation",COUNTIF($AJ$1:AJ4283,AJ4283),FALSE)</f>
        <v>791</v>
      </c>
      <c r="AL4283">
        <f t="shared" si="667"/>
        <v>0</v>
      </c>
      <c r="AM4283">
        <f t="shared" si="668"/>
        <v>8</v>
      </c>
      <c r="AN4283" t="str">
        <f t="shared" si="669"/>
        <v>ALERT! 8 Violation founded @GUDANGEXP1</v>
      </c>
    </row>
    <row r="4284" spans="1:40">
      <c r="A4284" t="s">
        <v>120</v>
      </c>
      <c r="B4284" t="s">
        <v>121</v>
      </c>
      <c r="C4284" t="s">
        <v>1965</v>
      </c>
      <c r="D4284" t="s">
        <v>48</v>
      </c>
      <c r="E4284">
        <v>1</v>
      </c>
      <c r="F4284" t="s">
        <v>1859</v>
      </c>
      <c r="G4284" t="s">
        <v>124</v>
      </c>
      <c r="H4284" t="s">
        <v>1860</v>
      </c>
      <c r="I4284" t="s">
        <v>125</v>
      </c>
      <c r="J4284" t="s">
        <v>1861</v>
      </c>
      <c r="Z4284" t="str">
        <f>IFERROR(MID(AA4284,FIND("-",H4284,1)+1,20),_xlfn.IFNA(VLOOKUP(F4284&amp;"-"&amp;AA4284,Ref_Kontak!$A:$E,4,FALSE),Ref_Kontak!$H$2))</f>
        <v>6285157766849</v>
      </c>
      <c r="AA4284" t="str">
        <f t="shared" si="660"/>
        <v>Rexy-6285157766849</v>
      </c>
      <c r="AB4284" t="str">
        <f t="shared" si="661"/>
        <v>Rexy</v>
      </c>
      <c r="AC4284" t="str">
        <f t="shared" si="662"/>
        <v>6285157766849</v>
      </c>
      <c r="AD4284" t="str">
        <f t="shared" si="663"/>
        <v>Halo+Rexy,+Visual+AI+5S+mendeteksi+Violation%3A+GUDANGEXP1-LINE+1</v>
      </c>
      <c r="AE4284" t="str">
        <f t="shared" si="664"/>
        <v>https://web.whatsapp.com/send/?phone=6285157766849&amp;text=Halo+Rexy,+Visual+AI+5S+mendeteksi+Violation%3A+GUDANGEXP1-LINE+1&amp;type=phone_number&amp;app_absent=0</v>
      </c>
      <c r="AF4284" t="b">
        <f>IF(ISNA(VLOOKUP(D4284&amp;"-"&amp;AB4284, Ref_Kontak!$A:$E, 4, FALSE)), FALSE, TRUE)</f>
        <v>1</v>
      </c>
      <c r="AG4284" t="str">
        <f>_xlfn.IFNA(VLOOKUP(Z4284,Ref_Kontak!H:H,1,FALSE),"FALSE")</f>
        <v>FALSE</v>
      </c>
      <c r="AH4284" t="str">
        <f t="shared" si="665"/>
        <v>GUDANGEXP1-LINE 1</v>
      </c>
      <c r="AI4284">
        <f>IF(I4284="violation",COUNTIF($AH$1:AH4284,AH4284),0)</f>
        <v>87</v>
      </c>
      <c r="AJ4284" t="str">
        <f t="shared" si="666"/>
        <v>violation-GUDANGEXP1</v>
      </c>
      <c r="AK4284">
        <f>IF(I4284="violation",COUNTIF($AJ$1:AJ4284,AJ4284),FALSE)</f>
        <v>792</v>
      </c>
      <c r="AL4284">
        <f t="shared" si="667"/>
        <v>0</v>
      </c>
      <c r="AM4284">
        <f t="shared" si="668"/>
        <v>8</v>
      </c>
      <c r="AN4284" t="str">
        <f t="shared" si="669"/>
        <v>ALERT! 8 Violation founded @GUDANGEXP1</v>
      </c>
    </row>
    <row r="4285" spans="1:40">
      <c r="A4285" t="s">
        <v>120</v>
      </c>
      <c r="B4285" t="s">
        <v>121</v>
      </c>
      <c r="C4285" t="s">
        <v>1965</v>
      </c>
      <c r="D4285" t="s">
        <v>1232</v>
      </c>
      <c r="E4285">
        <v>1</v>
      </c>
      <c r="G4285" t="s">
        <v>124</v>
      </c>
      <c r="I4285" t="s">
        <v>125</v>
      </c>
      <c r="Z4285" t="str">
        <f>IFERROR(MID(AA4285,FIND("-",H4285,1)+1,20),_xlfn.IFNA(VLOOKUP(F4285&amp;"-"&amp;AA4285,Ref_Kontak!$A:$E,4,FALSE),Ref_Kontak!$H$2))</f>
        <v>628999007703</v>
      </c>
      <c r="AA4285" t="str">
        <f t="shared" si="660"/>
        <v/>
      </c>
      <c r="AB4285" t="str">
        <f t="shared" si="661"/>
        <v/>
      </c>
      <c r="AC4285" t="str">
        <f t="shared" si="662"/>
        <v>628999007703</v>
      </c>
      <c r="AD4285" t="str">
        <f t="shared" si="663"/>
        <v>Halo+,+Visual+AI+5S+mendeteksi+Violation%3A+GUDANGEXP1-LINE+9</v>
      </c>
      <c r="AE4285" t="str">
        <f t="shared" si="664"/>
        <v>https://web.whatsapp.com/send/?phone=628999007703&amp;text=Halo+,+Visual+AI+5S+mendeteksi+Violation%3A+GUDANGEXP1-LINE+9&amp;type=phone_number&amp;app_absent=0</v>
      </c>
      <c r="AF4285" t="b">
        <f>IF(ISNA(VLOOKUP(D4285&amp;"-"&amp;AB4285, Ref_Kontak!$A:$E, 4, FALSE)), FALSE, TRUE)</f>
        <v>0</v>
      </c>
      <c r="AG4285" t="str">
        <f>_xlfn.IFNA(VLOOKUP(Z4285,Ref_Kontak!H:H,1,FALSE),"FALSE")</f>
        <v>628999007703</v>
      </c>
      <c r="AH4285" t="str">
        <f t="shared" si="665"/>
        <v>GUDANGEXP1-LINE 9</v>
      </c>
      <c r="AI4285">
        <f>IF(I4285="violation",COUNTIF($AH$1:AH4285,AH4285),0)</f>
        <v>233</v>
      </c>
      <c r="AJ4285" t="str">
        <f t="shared" si="666"/>
        <v>violation-GUDANGEXP1</v>
      </c>
      <c r="AK4285">
        <f>IF(I4285="violation",COUNTIF($AJ$1:AJ4285,AJ4285),FALSE)</f>
        <v>793</v>
      </c>
      <c r="AL4285">
        <f t="shared" si="667"/>
        <v>0</v>
      </c>
      <c r="AM4285">
        <f t="shared" si="668"/>
        <v>8</v>
      </c>
      <c r="AN4285" t="str">
        <f t="shared" si="669"/>
        <v>ALERT! 8 Violation founded @GUDANGEXP1</v>
      </c>
    </row>
    <row r="4286" spans="1:40">
      <c r="A4286" t="s">
        <v>120</v>
      </c>
      <c r="B4286" t="s">
        <v>121</v>
      </c>
      <c r="C4286" t="s">
        <v>1965</v>
      </c>
      <c r="D4286" t="s">
        <v>129</v>
      </c>
      <c r="E4286">
        <v>1</v>
      </c>
      <c r="G4286" t="s">
        <v>124</v>
      </c>
      <c r="I4286" t="s">
        <v>125</v>
      </c>
      <c r="Z4286" t="str">
        <f>IFERROR(MID(AA4286,FIND("-",H4286,1)+1,20),_xlfn.IFNA(VLOOKUP(F4286&amp;"-"&amp;AA4286,Ref_Kontak!$A:$E,4,FALSE),Ref_Kontak!$H$2))</f>
        <v>628999007703</v>
      </c>
      <c r="AA4286" t="str">
        <f t="shared" si="660"/>
        <v/>
      </c>
      <c r="AB4286" t="str">
        <f t="shared" si="661"/>
        <v/>
      </c>
      <c r="AC4286" t="str">
        <f t="shared" si="662"/>
        <v>628999007703</v>
      </c>
      <c r="AD4286" t="str">
        <f t="shared" si="663"/>
        <v>Halo+,+Visual+AI+5S+mendeteksi+Violation%3A+GUDANGEXP1-LINE+8</v>
      </c>
      <c r="AE4286" t="str">
        <f t="shared" si="664"/>
        <v>https://web.whatsapp.com/send/?phone=628999007703&amp;text=Halo+,+Visual+AI+5S+mendeteksi+Violation%3A+GUDANGEXP1-LINE+8&amp;type=phone_number&amp;app_absent=0</v>
      </c>
      <c r="AF4286" t="b">
        <f>IF(ISNA(VLOOKUP(D4286&amp;"-"&amp;AB4286, Ref_Kontak!$A:$E, 4, FALSE)), FALSE, TRUE)</f>
        <v>0</v>
      </c>
      <c r="AG4286" t="str">
        <f>_xlfn.IFNA(VLOOKUP(Z4286,Ref_Kontak!H:H,1,FALSE),"FALSE")</f>
        <v>628999007703</v>
      </c>
      <c r="AH4286" t="str">
        <f t="shared" si="665"/>
        <v>GUDANGEXP1-LINE 8</v>
      </c>
      <c r="AI4286">
        <f>IF(I4286="violation",COUNTIF($AH$1:AH4286,AH4286),0)</f>
        <v>141</v>
      </c>
      <c r="AJ4286" t="str">
        <f t="shared" si="666"/>
        <v>violation-GUDANGEXP1</v>
      </c>
      <c r="AK4286">
        <f>IF(I4286="violation",COUNTIF($AJ$1:AJ4286,AJ4286),FALSE)</f>
        <v>794</v>
      </c>
      <c r="AL4286">
        <f t="shared" si="667"/>
        <v>0</v>
      </c>
      <c r="AM4286">
        <f t="shared" si="668"/>
        <v>8</v>
      </c>
      <c r="AN4286" t="str">
        <f t="shared" si="669"/>
        <v>ALERT! 8 Violation founded @GUDANGEXP1</v>
      </c>
    </row>
    <row r="4287" spans="1:40">
      <c r="A4287" t="s">
        <v>120</v>
      </c>
      <c r="B4287" t="s">
        <v>121</v>
      </c>
      <c r="C4287" t="s">
        <v>1966</v>
      </c>
      <c r="D4287" t="s">
        <v>41</v>
      </c>
      <c r="E4287">
        <v>1</v>
      </c>
      <c r="F4287" t="s">
        <v>1859</v>
      </c>
      <c r="G4287" t="s">
        <v>124</v>
      </c>
      <c r="H4287" t="s">
        <v>1860</v>
      </c>
      <c r="I4287" t="s">
        <v>125</v>
      </c>
      <c r="J4287" t="s">
        <v>1861</v>
      </c>
      <c r="Z4287" t="str">
        <f>IFERROR(MID(AA4287,FIND("-",H4287,1)+1,20),_xlfn.IFNA(VLOOKUP(F4287&amp;"-"&amp;AA4287,Ref_Kontak!$A:$E,4,FALSE),Ref_Kontak!$H$2))</f>
        <v>6285157766849</v>
      </c>
      <c r="AA4287" t="str">
        <f t="shared" si="660"/>
        <v>Rexy-6285157766849</v>
      </c>
      <c r="AB4287" t="str">
        <f t="shared" si="661"/>
        <v>Rexy</v>
      </c>
      <c r="AC4287" t="str">
        <f t="shared" si="662"/>
        <v>6285157766849</v>
      </c>
      <c r="AD4287" t="str">
        <f t="shared" si="663"/>
        <v>Halo+Rexy,+Visual+AI+5S+mendeteksi+Violation%3A+GUDANGEXP1-LINE+2</v>
      </c>
      <c r="AE4287" t="str">
        <f t="shared" si="664"/>
        <v>https://web.whatsapp.com/send/?phone=6285157766849&amp;text=Halo+Rexy,+Visual+AI+5S+mendeteksi+Violation%3A+GUDANGEXP1-LINE+2&amp;type=phone_number&amp;app_absent=0</v>
      </c>
      <c r="AF4287" t="b">
        <f>IF(ISNA(VLOOKUP(D4287&amp;"-"&amp;AB4287, Ref_Kontak!$A:$E, 4, FALSE)), FALSE, TRUE)</f>
        <v>1</v>
      </c>
      <c r="AG4287" t="str">
        <f>_xlfn.IFNA(VLOOKUP(Z4287,Ref_Kontak!H:H,1,FALSE),"FALSE")</f>
        <v>FALSE</v>
      </c>
      <c r="AH4287" t="str">
        <f t="shared" si="665"/>
        <v>GUDANGEXP1-LINE 2</v>
      </c>
      <c r="AI4287">
        <f>IF(I4287="violation",COUNTIF($AH$1:AH4287,AH4287),0)</f>
        <v>101</v>
      </c>
      <c r="AJ4287" t="str">
        <f t="shared" si="666"/>
        <v>violation-GUDANGEXP1</v>
      </c>
      <c r="AK4287">
        <f>IF(I4287="violation",COUNTIF($AJ$1:AJ4287,AJ4287),FALSE)</f>
        <v>795</v>
      </c>
      <c r="AL4287">
        <f t="shared" si="667"/>
        <v>0</v>
      </c>
      <c r="AM4287">
        <f t="shared" si="668"/>
        <v>8</v>
      </c>
      <c r="AN4287" t="str">
        <f t="shared" si="669"/>
        <v>ALERT! 8 Violation founded @GUDANGEXP1</v>
      </c>
    </row>
    <row r="4288" spans="1:40">
      <c r="A4288" t="s">
        <v>120</v>
      </c>
      <c r="B4288" t="s">
        <v>121</v>
      </c>
      <c r="C4288" t="s">
        <v>1966</v>
      </c>
      <c r="D4288" t="s">
        <v>48</v>
      </c>
      <c r="E4288">
        <v>1</v>
      </c>
      <c r="F4288" t="s">
        <v>1859</v>
      </c>
      <c r="G4288" t="s">
        <v>124</v>
      </c>
      <c r="H4288" t="s">
        <v>1860</v>
      </c>
      <c r="I4288" t="s">
        <v>125</v>
      </c>
      <c r="J4288" t="s">
        <v>1861</v>
      </c>
      <c r="Z4288" t="str">
        <f>IFERROR(MID(AA4288,FIND("-",H4288,1)+1,20),_xlfn.IFNA(VLOOKUP(F4288&amp;"-"&amp;AA4288,Ref_Kontak!$A:$E,4,FALSE),Ref_Kontak!$H$2))</f>
        <v>6285157766849</v>
      </c>
      <c r="AA4288" t="str">
        <f t="shared" si="660"/>
        <v>Rexy-6285157766849</v>
      </c>
      <c r="AB4288" t="str">
        <f t="shared" si="661"/>
        <v>Rexy</v>
      </c>
      <c r="AC4288" t="str">
        <f t="shared" si="662"/>
        <v>6285157766849</v>
      </c>
      <c r="AD4288" t="str">
        <f t="shared" si="663"/>
        <v>Halo+Rexy,+Visual+AI+5S+mendeteksi+Violation%3A+GUDANGEXP1-LINE+1</v>
      </c>
      <c r="AE4288" t="str">
        <f t="shared" si="664"/>
        <v>https://web.whatsapp.com/send/?phone=6285157766849&amp;text=Halo+Rexy,+Visual+AI+5S+mendeteksi+Violation%3A+GUDANGEXP1-LINE+1&amp;type=phone_number&amp;app_absent=0</v>
      </c>
      <c r="AF4288" t="b">
        <f>IF(ISNA(VLOOKUP(D4288&amp;"-"&amp;AB4288, Ref_Kontak!$A:$E, 4, FALSE)), FALSE, TRUE)</f>
        <v>1</v>
      </c>
      <c r="AG4288" t="str">
        <f>_xlfn.IFNA(VLOOKUP(Z4288,Ref_Kontak!H:H,1,FALSE),"FALSE")</f>
        <v>FALSE</v>
      </c>
      <c r="AH4288" t="str">
        <f t="shared" si="665"/>
        <v>GUDANGEXP1-LINE 1</v>
      </c>
      <c r="AI4288">
        <f>IF(I4288="violation",COUNTIF($AH$1:AH4288,AH4288),0)</f>
        <v>88</v>
      </c>
      <c r="AJ4288" t="str">
        <f t="shared" si="666"/>
        <v>violation-GUDANGEXP1</v>
      </c>
      <c r="AK4288">
        <f>IF(I4288="violation",COUNTIF($AJ$1:AJ4288,AJ4288),FALSE)</f>
        <v>796</v>
      </c>
      <c r="AL4288">
        <f t="shared" si="667"/>
        <v>0</v>
      </c>
      <c r="AM4288">
        <f t="shared" si="668"/>
        <v>8</v>
      </c>
      <c r="AN4288" t="str">
        <f t="shared" si="669"/>
        <v>ALERT! 8 Violation founded @GUDANGEXP1</v>
      </c>
    </row>
    <row r="4289" spans="1:40">
      <c r="A4289" t="s">
        <v>120</v>
      </c>
      <c r="B4289" t="s">
        <v>121</v>
      </c>
      <c r="C4289" t="s">
        <v>1966</v>
      </c>
      <c r="D4289" t="s">
        <v>1232</v>
      </c>
      <c r="E4289">
        <v>1</v>
      </c>
      <c r="G4289" t="s">
        <v>124</v>
      </c>
      <c r="I4289" t="s">
        <v>125</v>
      </c>
      <c r="Z4289" t="str">
        <f>IFERROR(MID(AA4289,FIND("-",H4289,1)+1,20),_xlfn.IFNA(VLOOKUP(F4289&amp;"-"&amp;AA4289,Ref_Kontak!$A:$E,4,FALSE),Ref_Kontak!$H$2))</f>
        <v>628999007703</v>
      </c>
      <c r="AA4289" t="str">
        <f t="shared" si="660"/>
        <v/>
      </c>
      <c r="AB4289" t="str">
        <f t="shared" si="661"/>
        <v/>
      </c>
      <c r="AC4289" t="str">
        <f t="shared" si="662"/>
        <v>628999007703</v>
      </c>
      <c r="AD4289" t="str">
        <f t="shared" si="663"/>
        <v>Halo+,+Visual+AI+5S+mendeteksi+Violation%3A+GUDANGEXP1-LINE+9</v>
      </c>
      <c r="AE4289" t="str">
        <f t="shared" si="664"/>
        <v>https://web.whatsapp.com/send/?phone=628999007703&amp;text=Halo+,+Visual+AI+5S+mendeteksi+Violation%3A+GUDANGEXP1-LINE+9&amp;type=phone_number&amp;app_absent=0</v>
      </c>
      <c r="AF4289" t="b">
        <f>IF(ISNA(VLOOKUP(D4289&amp;"-"&amp;AB4289, Ref_Kontak!$A:$E, 4, FALSE)), FALSE, TRUE)</f>
        <v>0</v>
      </c>
      <c r="AG4289" t="str">
        <f>_xlfn.IFNA(VLOOKUP(Z4289,Ref_Kontak!H:H,1,FALSE),"FALSE")</f>
        <v>628999007703</v>
      </c>
      <c r="AH4289" t="str">
        <f t="shared" si="665"/>
        <v>GUDANGEXP1-LINE 9</v>
      </c>
      <c r="AI4289">
        <f>IF(I4289="violation",COUNTIF($AH$1:AH4289,AH4289),0)</f>
        <v>234</v>
      </c>
      <c r="AJ4289" t="str">
        <f t="shared" si="666"/>
        <v>violation-GUDANGEXP1</v>
      </c>
      <c r="AK4289">
        <f>IF(I4289="violation",COUNTIF($AJ$1:AJ4289,AJ4289),FALSE)</f>
        <v>797</v>
      </c>
      <c r="AL4289">
        <f t="shared" si="667"/>
        <v>0</v>
      </c>
      <c r="AM4289">
        <f t="shared" si="668"/>
        <v>8</v>
      </c>
      <c r="AN4289" t="str">
        <f t="shared" si="669"/>
        <v>ALERT! 8 Violation founded @GUDANGEXP1</v>
      </c>
    </row>
    <row r="4290" spans="1:40">
      <c r="A4290" t="s">
        <v>120</v>
      </c>
      <c r="B4290" t="s">
        <v>121</v>
      </c>
      <c r="C4290" t="s">
        <v>1966</v>
      </c>
      <c r="D4290" t="s">
        <v>589</v>
      </c>
      <c r="E4290">
        <v>1</v>
      </c>
      <c r="G4290" t="s">
        <v>130</v>
      </c>
      <c r="I4290" t="s">
        <v>125</v>
      </c>
      <c r="Z4290" t="str">
        <f>IFERROR(MID(AA4290,FIND("-",H4290,1)+1,20),_xlfn.IFNA(VLOOKUP(F4290&amp;"-"&amp;AA4290,Ref_Kontak!$A:$E,4,FALSE),Ref_Kontak!$H$2))</f>
        <v>628999007703</v>
      </c>
      <c r="AA4290" t="str">
        <f t="shared" ref="AA4290:AA4353" si="670">CLEAN(SUBSTITUTE(H4290," ",""))</f>
        <v/>
      </c>
      <c r="AB4290" t="str">
        <f t="shared" ref="AB4290:AB4353" si="671">IFERROR(LEFT(AA4290,FIND("-",H4290,1)-1),CLEAN(SUBSTITUTE(SUBSTITUTE(H4290," ",""),"-","")))</f>
        <v/>
      </c>
      <c r="AC4290" t="str">
        <f t="shared" ref="AC4290:AC4353" si="672">IF(LEFT(Z4290,1)="0","62"&amp; MID(Z4290,2,999),Z4290)</f>
        <v>628999007703</v>
      </c>
      <c r="AD4290" t="str">
        <f t="shared" ref="AD4290:AD4353" si="673">"Halo+"&amp;AB4290&amp;","&amp;"+Visual+AI+5S+mendeteksi+Violation%3A+"&amp;SUBSTITUTE(AH4290," ","+")</f>
        <v>Halo+,+Visual+AI+5S+mendeteksi+Violation%3A+METALDET1-LINE+13</v>
      </c>
      <c r="AE4290" t="str">
        <f t="shared" ref="AE4290:AE4353" si="674">"https://web.whatsapp.com/send/?phone="&amp;AC4290&amp;"&amp;text="&amp;AD4290&amp;"&amp;type=phone_number&amp;app_absent=0"</f>
        <v>https://web.whatsapp.com/send/?phone=628999007703&amp;text=Halo+,+Visual+AI+5S+mendeteksi+Violation%3A+METALDET1-LINE+13&amp;type=phone_number&amp;app_absent=0</v>
      </c>
      <c r="AF4290" t="b">
        <f>IF(ISNA(VLOOKUP(D4290&amp;"-"&amp;AB4290, Ref_Kontak!$A:$E, 4, FALSE)), FALSE, TRUE)</f>
        <v>0</v>
      </c>
      <c r="AG4290" t="str">
        <f>_xlfn.IFNA(VLOOKUP(Z4290,Ref_Kontak!H:H,1,FALSE),"FALSE")</f>
        <v>628999007703</v>
      </c>
      <c r="AH4290" t="str">
        <f t="shared" ref="AH4290:AH4353" si="675">G4290&amp;"-"&amp;D4290</f>
        <v>METALDET1-LINE 13</v>
      </c>
      <c r="AI4290">
        <f>IF(I4290="violation",COUNTIF($AH$1:AH4290,AH4290),0)</f>
        <v>1445</v>
      </c>
      <c r="AJ4290" t="str">
        <f t="shared" si="666"/>
        <v>violation-METALDET1</v>
      </c>
      <c r="AK4290">
        <f>IF(I4290="violation",COUNTIF($AJ$1:AJ4290,AJ4290),FALSE)</f>
        <v>3491</v>
      </c>
      <c r="AL4290">
        <f t="shared" si="667"/>
        <v>0</v>
      </c>
      <c r="AM4290">
        <f t="shared" si="668"/>
        <v>3</v>
      </c>
      <c r="AN4290" t="str">
        <f t="shared" si="669"/>
        <v>ALERT! 3 Violation founded @METALDET1</v>
      </c>
    </row>
    <row r="4291" spans="1:40">
      <c r="A4291" t="s">
        <v>120</v>
      </c>
      <c r="B4291" t="s">
        <v>121</v>
      </c>
      <c r="C4291" t="s">
        <v>1966</v>
      </c>
      <c r="D4291" t="s">
        <v>129</v>
      </c>
      <c r="E4291">
        <v>1</v>
      </c>
      <c r="G4291" t="s">
        <v>130</v>
      </c>
      <c r="I4291" t="s">
        <v>125</v>
      </c>
      <c r="Z4291" t="str">
        <f>IFERROR(MID(AA4291,FIND("-",H4291,1)+1,20),_xlfn.IFNA(VLOOKUP(F4291&amp;"-"&amp;AA4291,Ref_Kontak!$A:$E,4,FALSE),Ref_Kontak!$H$2))</f>
        <v>628999007703</v>
      </c>
      <c r="AA4291" t="str">
        <f t="shared" si="670"/>
        <v/>
      </c>
      <c r="AB4291" t="str">
        <f t="shared" si="671"/>
        <v/>
      </c>
      <c r="AC4291" t="str">
        <f t="shared" si="672"/>
        <v>628999007703</v>
      </c>
      <c r="AD4291" t="str">
        <f t="shared" si="673"/>
        <v>Halo+,+Visual+AI+5S+mendeteksi+Violation%3A+METALDET1-LINE+8</v>
      </c>
      <c r="AE4291" t="str">
        <f t="shared" si="674"/>
        <v>https://web.whatsapp.com/send/?phone=628999007703&amp;text=Halo+,+Visual+AI+5S+mendeteksi+Violation%3A+METALDET1-LINE+8&amp;type=phone_number&amp;app_absent=0</v>
      </c>
      <c r="AF4291" t="b">
        <f>IF(ISNA(VLOOKUP(D4291&amp;"-"&amp;AB4291, Ref_Kontak!$A:$E, 4, FALSE)), FALSE, TRUE)</f>
        <v>0</v>
      </c>
      <c r="AG4291" t="str">
        <f>_xlfn.IFNA(VLOOKUP(Z4291,Ref_Kontak!H:H,1,FALSE),"FALSE")</f>
        <v>628999007703</v>
      </c>
      <c r="AH4291" t="str">
        <f t="shared" si="675"/>
        <v>METALDET1-LINE 8</v>
      </c>
      <c r="AI4291">
        <f>IF(I4291="violation",COUNTIF($AH$1:AH4291,AH4291),0)</f>
        <v>1602</v>
      </c>
      <c r="AJ4291" t="str">
        <f t="shared" ref="AJ4291:AJ4354" si="676">I4291&amp;"-"&amp;G4291</f>
        <v>violation-METALDET1</v>
      </c>
      <c r="AK4291">
        <f>IF(I4291="violation",COUNTIF($AJ$1:AJ4291,AJ4291),FALSE)</f>
        <v>3492</v>
      </c>
      <c r="AL4291">
        <f t="shared" ref="AL4291:AL4354" si="677">IF(AI4291=1,1,0)</f>
        <v>0</v>
      </c>
      <c r="AM4291">
        <f t="shared" ref="AM4291:AM4354" si="678">SUMIF($AJ$2:$AJ$5516,AJ4291,$AL$2:$AL$5516)</f>
        <v>3</v>
      </c>
      <c r="AN4291" t="str">
        <f t="shared" ref="AN4291:AN4354" si="679">"ALERT! " &amp;AM4291&amp; " Violation founded @"&amp;G4291</f>
        <v>ALERT! 3 Violation founded @METALDET1</v>
      </c>
    </row>
    <row r="4292" spans="1:40">
      <c r="A4292" t="s">
        <v>120</v>
      </c>
      <c r="B4292" t="s">
        <v>121</v>
      </c>
      <c r="C4292" t="s">
        <v>1966</v>
      </c>
      <c r="D4292" t="s">
        <v>52</v>
      </c>
      <c r="E4292">
        <v>1</v>
      </c>
      <c r="G4292" t="s">
        <v>130</v>
      </c>
      <c r="I4292" t="s">
        <v>125</v>
      </c>
      <c r="Z4292" t="str">
        <f>IFERROR(MID(AA4292,FIND("-",H4292,1)+1,20),_xlfn.IFNA(VLOOKUP(F4292&amp;"-"&amp;AA4292,Ref_Kontak!$A:$E,4,FALSE),Ref_Kontak!$H$2))</f>
        <v>628999007703</v>
      </c>
      <c r="AA4292" t="str">
        <f t="shared" si="670"/>
        <v/>
      </c>
      <c r="AB4292" t="str">
        <f t="shared" si="671"/>
        <v/>
      </c>
      <c r="AC4292" t="str">
        <f t="shared" si="672"/>
        <v>628999007703</v>
      </c>
      <c r="AD4292" t="str">
        <f t="shared" si="673"/>
        <v>Halo+,+Visual+AI+5S+mendeteksi+Violation%3A+METALDET1-LINE+14</v>
      </c>
      <c r="AE4292" t="str">
        <f t="shared" si="674"/>
        <v>https://web.whatsapp.com/send/?phone=628999007703&amp;text=Halo+,+Visual+AI+5S+mendeteksi+Violation%3A+METALDET1-LINE+14&amp;type=phone_number&amp;app_absent=0</v>
      </c>
      <c r="AF4292" t="b">
        <f>IF(ISNA(VLOOKUP(D4292&amp;"-"&amp;AB4292, Ref_Kontak!$A:$E, 4, FALSE)), FALSE, TRUE)</f>
        <v>0</v>
      </c>
      <c r="AG4292" t="str">
        <f>_xlfn.IFNA(VLOOKUP(Z4292,Ref_Kontak!H:H,1,FALSE),"FALSE")</f>
        <v>628999007703</v>
      </c>
      <c r="AH4292" t="str">
        <f t="shared" si="675"/>
        <v>METALDET1-LINE 14</v>
      </c>
      <c r="AI4292">
        <f>IF(I4292="violation",COUNTIF($AH$1:AH4292,AH4292),0)</f>
        <v>447</v>
      </c>
      <c r="AJ4292" t="str">
        <f t="shared" si="676"/>
        <v>violation-METALDET1</v>
      </c>
      <c r="AK4292">
        <f>IF(I4292="violation",COUNTIF($AJ$1:AJ4292,AJ4292),FALSE)</f>
        <v>3493</v>
      </c>
      <c r="AL4292">
        <f t="shared" si="677"/>
        <v>0</v>
      </c>
      <c r="AM4292">
        <f t="shared" si="678"/>
        <v>3</v>
      </c>
      <c r="AN4292" t="str">
        <f t="shared" si="679"/>
        <v>ALERT! 3 Violation founded @METALDET1</v>
      </c>
    </row>
    <row r="4293" spans="1:40">
      <c r="A4293" t="s">
        <v>120</v>
      </c>
      <c r="B4293" t="s">
        <v>121</v>
      </c>
      <c r="C4293" t="s">
        <v>1966</v>
      </c>
      <c r="D4293" t="s">
        <v>589</v>
      </c>
      <c r="E4293">
        <v>1</v>
      </c>
      <c r="G4293" t="s">
        <v>130</v>
      </c>
      <c r="I4293" t="s">
        <v>125</v>
      </c>
      <c r="Z4293" t="str">
        <f>IFERROR(MID(AA4293,FIND("-",H4293,1)+1,20),_xlfn.IFNA(VLOOKUP(F4293&amp;"-"&amp;AA4293,Ref_Kontak!$A:$E,4,FALSE),Ref_Kontak!$H$2))</f>
        <v>628999007703</v>
      </c>
      <c r="AA4293" t="str">
        <f t="shared" si="670"/>
        <v/>
      </c>
      <c r="AB4293" t="str">
        <f t="shared" si="671"/>
        <v/>
      </c>
      <c r="AC4293" t="str">
        <f t="shared" si="672"/>
        <v>628999007703</v>
      </c>
      <c r="AD4293" t="str">
        <f t="shared" si="673"/>
        <v>Halo+,+Visual+AI+5S+mendeteksi+Violation%3A+METALDET1-LINE+13</v>
      </c>
      <c r="AE4293" t="str">
        <f t="shared" si="674"/>
        <v>https://web.whatsapp.com/send/?phone=628999007703&amp;text=Halo+,+Visual+AI+5S+mendeteksi+Violation%3A+METALDET1-LINE+13&amp;type=phone_number&amp;app_absent=0</v>
      </c>
      <c r="AF4293" t="b">
        <f>IF(ISNA(VLOOKUP(D4293&amp;"-"&amp;AB4293, Ref_Kontak!$A:$E, 4, FALSE)), FALSE, TRUE)</f>
        <v>0</v>
      </c>
      <c r="AG4293" t="str">
        <f>_xlfn.IFNA(VLOOKUP(Z4293,Ref_Kontak!H:H,1,FALSE),"FALSE")</f>
        <v>628999007703</v>
      </c>
      <c r="AH4293" t="str">
        <f t="shared" si="675"/>
        <v>METALDET1-LINE 13</v>
      </c>
      <c r="AI4293">
        <f>IF(I4293="violation",COUNTIF($AH$1:AH4293,AH4293),0)</f>
        <v>1446</v>
      </c>
      <c r="AJ4293" t="str">
        <f t="shared" si="676"/>
        <v>violation-METALDET1</v>
      </c>
      <c r="AK4293">
        <f>IF(I4293="violation",COUNTIF($AJ$1:AJ4293,AJ4293),FALSE)</f>
        <v>3494</v>
      </c>
      <c r="AL4293">
        <f t="shared" si="677"/>
        <v>0</v>
      </c>
      <c r="AM4293">
        <f t="shared" si="678"/>
        <v>3</v>
      </c>
      <c r="AN4293" t="str">
        <f t="shared" si="679"/>
        <v>ALERT! 3 Violation founded @METALDET1</v>
      </c>
    </row>
    <row r="4294" spans="1:40">
      <c r="A4294" t="s">
        <v>120</v>
      </c>
      <c r="B4294" t="s">
        <v>121</v>
      </c>
      <c r="C4294" t="s">
        <v>1966</v>
      </c>
      <c r="D4294" t="s">
        <v>129</v>
      </c>
      <c r="E4294">
        <v>1</v>
      </c>
      <c r="G4294" t="s">
        <v>124</v>
      </c>
      <c r="I4294" t="s">
        <v>125</v>
      </c>
      <c r="Z4294" t="str">
        <f>IFERROR(MID(AA4294,FIND("-",H4294,1)+1,20),_xlfn.IFNA(VLOOKUP(F4294&amp;"-"&amp;AA4294,Ref_Kontak!$A:$E,4,FALSE),Ref_Kontak!$H$2))</f>
        <v>628999007703</v>
      </c>
      <c r="AA4294" t="str">
        <f t="shared" si="670"/>
        <v/>
      </c>
      <c r="AB4294" t="str">
        <f t="shared" si="671"/>
        <v/>
      </c>
      <c r="AC4294" t="str">
        <f t="shared" si="672"/>
        <v>628999007703</v>
      </c>
      <c r="AD4294" t="str">
        <f t="shared" si="673"/>
        <v>Halo+,+Visual+AI+5S+mendeteksi+Violation%3A+GUDANGEXP1-LINE+8</v>
      </c>
      <c r="AE4294" t="str">
        <f t="shared" si="674"/>
        <v>https://web.whatsapp.com/send/?phone=628999007703&amp;text=Halo+,+Visual+AI+5S+mendeteksi+Violation%3A+GUDANGEXP1-LINE+8&amp;type=phone_number&amp;app_absent=0</v>
      </c>
      <c r="AF4294" t="b">
        <f>IF(ISNA(VLOOKUP(D4294&amp;"-"&amp;AB4294, Ref_Kontak!$A:$E, 4, FALSE)), FALSE, TRUE)</f>
        <v>0</v>
      </c>
      <c r="AG4294" t="str">
        <f>_xlfn.IFNA(VLOOKUP(Z4294,Ref_Kontak!H:H,1,FALSE),"FALSE")</f>
        <v>628999007703</v>
      </c>
      <c r="AH4294" t="str">
        <f t="shared" si="675"/>
        <v>GUDANGEXP1-LINE 8</v>
      </c>
      <c r="AI4294">
        <f>IF(I4294="violation",COUNTIF($AH$1:AH4294,AH4294),0)</f>
        <v>142</v>
      </c>
      <c r="AJ4294" t="str">
        <f t="shared" si="676"/>
        <v>violation-GUDANGEXP1</v>
      </c>
      <c r="AK4294">
        <f>IF(I4294="violation",COUNTIF($AJ$1:AJ4294,AJ4294),FALSE)</f>
        <v>798</v>
      </c>
      <c r="AL4294">
        <f t="shared" si="677"/>
        <v>0</v>
      </c>
      <c r="AM4294">
        <f t="shared" si="678"/>
        <v>8</v>
      </c>
      <c r="AN4294" t="str">
        <f t="shared" si="679"/>
        <v>ALERT! 8 Violation founded @GUDANGEXP1</v>
      </c>
    </row>
    <row r="4295" spans="1:40">
      <c r="A4295" t="s">
        <v>120</v>
      </c>
      <c r="B4295" t="s">
        <v>121</v>
      </c>
      <c r="C4295" t="s">
        <v>1967</v>
      </c>
      <c r="D4295" t="s">
        <v>129</v>
      </c>
      <c r="E4295">
        <v>1</v>
      </c>
      <c r="G4295" t="s">
        <v>130</v>
      </c>
      <c r="I4295" t="s">
        <v>125</v>
      </c>
      <c r="Z4295" t="str">
        <f>IFERROR(MID(AA4295,FIND("-",H4295,1)+1,20),_xlfn.IFNA(VLOOKUP(F4295&amp;"-"&amp;AA4295,Ref_Kontak!$A:$E,4,FALSE),Ref_Kontak!$H$2))</f>
        <v>628999007703</v>
      </c>
      <c r="AA4295" t="str">
        <f t="shared" si="670"/>
        <v/>
      </c>
      <c r="AB4295" t="str">
        <f t="shared" si="671"/>
        <v/>
      </c>
      <c r="AC4295" t="str">
        <f t="shared" si="672"/>
        <v>628999007703</v>
      </c>
      <c r="AD4295" t="str">
        <f t="shared" si="673"/>
        <v>Halo+,+Visual+AI+5S+mendeteksi+Violation%3A+METALDET1-LINE+8</v>
      </c>
      <c r="AE4295" t="str">
        <f t="shared" si="674"/>
        <v>https://web.whatsapp.com/send/?phone=628999007703&amp;text=Halo+,+Visual+AI+5S+mendeteksi+Violation%3A+METALDET1-LINE+8&amp;type=phone_number&amp;app_absent=0</v>
      </c>
      <c r="AF4295" t="b">
        <f>IF(ISNA(VLOOKUP(D4295&amp;"-"&amp;AB4295, Ref_Kontak!$A:$E, 4, FALSE)), FALSE, TRUE)</f>
        <v>0</v>
      </c>
      <c r="AG4295" t="str">
        <f>_xlfn.IFNA(VLOOKUP(Z4295,Ref_Kontak!H:H,1,FALSE),"FALSE")</f>
        <v>628999007703</v>
      </c>
      <c r="AH4295" t="str">
        <f t="shared" si="675"/>
        <v>METALDET1-LINE 8</v>
      </c>
      <c r="AI4295">
        <f>IF(I4295="violation",COUNTIF($AH$1:AH4295,AH4295),0)</f>
        <v>1603</v>
      </c>
      <c r="AJ4295" t="str">
        <f t="shared" si="676"/>
        <v>violation-METALDET1</v>
      </c>
      <c r="AK4295">
        <f>IF(I4295="violation",COUNTIF($AJ$1:AJ4295,AJ4295),FALSE)</f>
        <v>3495</v>
      </c>
      <c r="AL4295">
        <f t="shared" si="677"/>
        <v>0</v>
      </c>
      <c r="AM4295">
        <f t="shared" si="678"/>
        <v>3</v>
      </c>
      <c r="AN4295" t="str">
        <f t="shared" si="679"/>
        <v>ALERT! 3 Violation founded @METALDET1</v>
      </c>
    </row>
    <row r="4296" spans="1:40">
      <c r="A4296" t="s">
        <v>120</v>
      </c>
      <c r="B4296" t="s">
        <v>121</v>
      </c>
      <c r="C4296" t="s">
        <v>1967</v>
      </c>
      <c r="D4296" t="s">
        <v>41</v>
      </c>
      <c r="E4296">
        <v>1</v>
      </c>
      <c r="F4296" t="s">
        <v>1859</v>
      </c>
      <c r="G4296" t="s">
        <v>124</v>
      </c>
      <c r="H4296" t="s">
        <v>1860</v>
      </c>
      <c r="I4296" t="s">
        <v>125</v>
      </c>
      <c r="J4296" t="s">
        <v>1861</v>
      </c>
      <c r="Z4296" t="str">
        <f>IFERROR(MID(AA4296,FIND("-",H4296,1)+1,20),_xlfn.IFNA(VLOOKUP(F4296&amp;"-"&amp;AA4296,Ref_Kontak!$A:$E,4,FALSE),Ref_Kontak!$H$2))</f>
        <v>6285157766849</v>
      </c>
      <c r="AA4296" t="str">
        <f t="shared" si="670"/>
        <v>Rexy-6285157766849</v>
      </c>
      <c r="AB4296" t="str">
        <f t="shared" si="671"/>
        <v>Rexy</v>
      </c>
      <c r="AC4296" t="str">
        <f t="shared" si="672"/>
        <v>6285157766849</v>
      </c>
      <c r="AD4296" t="str">
        <f t="shared" si="673"/>
        <v>Halo+Rexy,+Visual+AI+5S+mendeteksi+Violation%3A+GUDANGEXP1-LINE+2</v>
      </c>
      <c r="AE4296" t="str">
        <f t="shared" si="674"/>
        <v>https://web.whatsapp.com/send/?phone=6285157766849&amp;text=Halo+Rexy,+Visual+AI+5S+mendeteksi+Violation%3A+GUDANGEXP1-LINE+2&amp;type=phone_number&amp;app_absent=0</v>
      </c>
      <c r="AF4296" t="b">
        <f>IF(ISNA(VLOOKUP(D4296&amp;"-"&amp;AB4296, Ref_Kontak!$A:$E, 4, FALSE)), FALSE, TRUE)</f>
        <v>1</v>
      </c>
      <c r="AG4296" t="str">
        <f>_xlfn.IFNA(VLOOKUP(Z4296,Ref_Kontak!H:H,1,FALSE),"FALSE")</f>
        <v>FALSE</v>
      </c>
      <c r="AH4296" t="str">
        <f t="shared" si="675"/>
        <v>GUDANGEXP1-LINE 2</v>
      </c>
      <c r="AI4296">
        <f>IF(I4296="violation",COUNTIF($AH$1:AH4296,AH4296),0)</f>
        <v>102</v>
      </c>
      <c r="AJ4296" t="str">
        <f t="shared" si="676"/>
        <v>violation-GUDANGEXP1</v>
      </c>
      <c r="AK4296">
        <f>IF(I4296="violation",COUNTIF($AJ$1:AJ4296,AJ4296),FALSE)</f>
        <v>799</v>
      </c>
      <c r="AL4296">
        <f t="shared" si="677"/>
        <v>0</v>
      </c>
      <c r="AM4296">
        <f t="shared" si="678"/>
        <v>8</v>
      </c>
      <c r="AN4296" t="str">
        <f t="shared" si="679"/>
        <v>ALERT! 8 Violation founded @GUDANGEXP1</v>
      </c>
    </row>
    <row r="4297" spans="1:40">
      <c r="A4297" t="s">
        <v>120</v>
      </c>
      <c r="B4297" t="s">
        <v>121</v>
      </c>
      <c r="C4297" t="s">
        <v>1967</v>
      </c>
      <c r="D4297" t="s">
        <v>48</v>
      </c>
      <c r="E4297">
        <v>1</v>
      </c>
      <c r="F4297" t="s">
        <v>1859</v>
      </c>
      <c r="G4297" t="s">
        <v>124</v>
      </c>
      <c r="H4297" t="s">
        <v>1860</v>
      </c>
      <c r="I4297" t="s">
        <v>125</v>
      </c>
      <c r="J4297" t="s">
        <v>1861</v>
      </c>
      <c r="Z4297" t="str">
        <f>IFERROR(MID(AA4297,FIND("-",H4297,1)+1,20),_xlfn.IFNA(VLOOKUP(F4297&amp;"-"&amp;AA4297,Ref_Kontak!$A:$E,4,FALSE),Ref_Kontak!$H$2))</f>
        <v>6285157766849</v>
      </c>
      <c r="AA4297" t="str">
        <f t="shared" si="670"/>
        <v>Rexy-6285157766849</v>
      </c>
      <c r="AB4297" t="str">
        <f t="shared" si="671"/>
        <v>Rexy</v>
      </c>
      <c r="AC4297" t="str">
        <f t="shared" si="672"/>
        <v>6285157766849</v>
      </c>
      <c r="AD4297" t="str">
        <f t="shared" si="673"/>
        <v>Halo+Rexy,+Visual+AI+5S+mendeteksi+Violation%3A+GUDANGEXP1-LINE+1</v>
      </c>
      <c r="AE4297" t="str">
        <f t="shared" si="674"/>
        <v>https://web.whatsapp.com/send/?phone=6285157766849&amp;text=Halo+Rexy,+Visual+AI+5S+mendeteksi+Violation%3A+GUDANGEXP1-LINE+1&amp;type=phone_number&amp;app_absent=0</v>
      </c>
      <c r="AF4297" t="b">
        <f>IF(ISNA(VLOOKUP(D4297&amp;"-"&amp;AB4297, Ref_Kontak!$A:$E, 4, FALSE)), FALSE, TRUE)</f>
        <v>1</v>
      </c>
      <c r="AG4297" t="str">
        <f>_xlfn.IFNA(VLOOKUP(Z4297,Ref_Kontak!H:H,1,FALSE),"FALSE")</f>
        <v>FALSE</v>
      </c>
      <c r="AH4297" t="str">
        <f t="shared" si="675"/>
        <v>GUDANGEXP1-LINE 1</v>
      </c>
      <c r="AI4297">
        <f>IF(I4297="violation",COUNTIF($AH$1:AH4297,AH4297),0)</f>
        <v>89</v>
      </c>
      <c r="AJ4297" t="str">
        <f t="shared" si="676"/>
        <v>violation-GUDANGEXP1</v>
      </c>
      <c r="AK4297">
        <f>IF(I4297="violation",COUNTIF($AJ$1:AJ4297,AJ4297),FALSE)</f>
        <v>800</v>
      </c>
      <c r="AL4297">
        <f t="shared" si="677"/>
        <v>0</v>
      </c>
      <c r="AM4297">
        <f t="shared" si="678"/>
        <v>8</v>
      </c>
      <c r="AN4297" t="str">
        <f t="shared" si="679"/>
        <v>ALERT! 8 Violation founded @GUDANGEXP1</v>
      </c>
    </row>
    <row r="4298" spans="1:40">
      <c r="A4298" t="s">
        <v>120</v>
      </c>
      <c r="B4298" t="s">
        <v>121</v>
      </c>
      <c r="C4298" t="s">
        <v>1967</v>
      </c>
      <c r="D4298" t="s">
        <v>1232</v>
      </c>
      <c r="E4298">
        <v>1</v>
      </c>
      <c r="G4298" t="s">
        <v>124</v>
      </c>
      <c r="I4298" t="s">
        <v>125</v>
      </c>
      <c r="Z4298" t="str">
        <f>IFERROR(MID(AA4298,FIND("-",H4298,1)+1,20),_xlfn.IFNA(VLOOKUP(F4298&amp;"-"&amp;AA4298,Ref_Kontak!$A:$E,4,FALSE),Ref_Kontak!$H$2))</f>
        <v>628999007703</v>
      </c>
      <c r="AA4298" t="str">
        <f t="shared" si="670"/>
        <v/>
      </c>
      <c r="AB4298" t="str">
        <f t="shared" si="671"/>
        <v/>
      </c>
      <c r="AC4298" t="str">
        <f t="shared" si="672"/>
        <v>628999007703</v>
      </c>
      <c r="AD4298" t="str">
        <f t="shared" si="673"/>
        <v>Halo+,+Visual+AI+5S+mendeteksi+Violation%3A+GUDANGEXP1-LINE+9</v>
      </c>
      <c r="AE4298" t="str">
        <f t="shared" si="674"/>
        <v>https://web.whatsapp.com/send/?phone=628999007703&amp;text=Halo+,+Visual+AI+5S+mendeteksi+Violation%3A+GUDANGEXP1-LINE+9&amp;type=phone_number&amp;app_absent=0</v>
      </c>
      <c r="AF4298" t="b">
        <f>IF(ISNA(VLOOKUP(D4298&amp;"-"&amp;AB4298, Ref_Kontak!$A:$E, 4, FALSE)), FALSE, TRUE)</f>
        <v>0</v>
      </c>
      <c r="AG4298" t="str">
        <f>_xlfn.IFNA(VLOOKUP(Z4298,Ref_Kontak!H:H,1,FALSE),"FALSE")</f>
        <v>628999007703</v>
      </c>
      <c r="AH4298" t="str">
        <f t="shared" si="675"/>
        <v>GUDANGEXP1-LINE 9</v>
      </c>
      <c r="AI4298">
        <f>IF(I4298="violation",COUNTIF($AH$1:AH4298,AH4298),0)</f>
        <v>235</v>
      </c>
      <c r="AJ4298" t="str">
        <f t="shared" si="676"/>
        <v>violation-GUDANGEXP1</v>
      </c>
      <c r="AK4298">
        <f>IF(I4298="violation",COUNTIF($AJ$1:AJ4298,AJ4298),FALSE)</f>
        <v>801</v>
      </c>
      <c r="AL4298">
        <f t="shared" si="677"/>
        <v>0</v>
      </c>
      <c r="AM4298">
        <f t="shared" si="678"/>
        <v>8</v>
      </c>
      <c r="AN4298" t="str">
        <f t="shared" si="679"/>
        <v>ALERT! 8 Violation founded @GUDANGEXP1</v>
      </c>
    </row>
    <row r="4299" spans="1:40">
      <c r="A4299" t="s">
        <v>120</v>
      </c>
      <c r="B4299" t="s">
        <v>121</v>
      </c>
      <c r="C4299" t="s">
        <v>1967</v>
      </c>
      <c r="D4299" t="s">
        <v>52</v>
      </c>
      <c r="E4299">
        <v>1</v>
      </c>
      <c r="G4299" t="s">
        <v>130</v>
      </c>
      <c r="I4299" t="s">
        <v>125</v>
      </c>
      <c r="Z4299" t="str">
        <f>IFERROR(MID(AA4299,FIND("-",H4299,1)+1,20),_xlfn.IFNA(VLOOKUP(F4299&amp;"-"&amp;AA4299,Ref_Kontak!$A:$E,4,FALSE),Ref_Kontak!$H$2))</f>
        <v>628999007703</v>
      </c>
      <c r="AA4299" t="str">
        <f t="shared" si="670"/>
        <v/>
      </c>
      <c r="AB4299" t="str">
        <f t="shared" si="671"/>
        <v/>
      </c>
      <c r="AC4299" t="str">
        <f t="shared" si="672"/>
        <v>628999007703</v>
      </c>
      <c r="AD4299" t="str">
        <f t="shared" si="673"/>
        <v>Halo+,+Visual+AI+5S+mendeteksi+Violation%3A+METALDET1-LINE+14</v>
      </c>
      <c r="AE4299" t="str">
        <f t="shared" si="674"/>
        <v>https://web.whatsapp.com/send/?phone=628999007703&amp;text=Halo+,+Visual+AI+5S+mendeteksi+Violation%3A+METALDET1-LINE+14&amp;type=phone_number&amp;app_absent=0</v>
      </c>
      <c r="AF4299" t="b">
        <f>IF(ISNA(VLOOKUP(D4299&amp;"-"&amp;AB4299, Ref_Kontak!$A:$E, 4, FALSE)), FALSE, TRUE)</f>
        <v>0</v>
      </c>
      <c r="AG4299" t="str">
        <f>_xlfn.IFNA(VLOOKUP(Z4299,Ref_Kontak!H:H,1,FALSE),"FALSE")</f>
        <v>628999007703</v>
      </c>
      <c r="AH4299" t="str">
        <f t="shared" si="675"/>
        <v>METALDET1-LINE 14</v>
      </c>
      <c r="AI4299">
        <f>IF(I4299="violation",COUNTIF($AH$1:AH4299,AH4299),0)</f>
        <v>448</v>
      </c>
      <c r="AJ4299" t="str">
        <f t="shared" si="676"/>
        <v>violation-METALDET1</v>
      </c>
      <c r="AK4299">
        <f>IF(I4299="violation",COUNTIF($AJ$1:AJ4299,AJ4299),FALSE)</f>
        <v>3496</v>
      </c>
      <c r="AL4299">
        <f t="shared" si="677"/>
        <v>0</v>
      </c>
      <c r="AM4299">
        <f t="shared" si="678"/>
        <v>3</v>
      </c>
      <c r="AN4299" t="str">
        <f t="shared" si="679"/>
        <v>ALERT! 3 Violation founded @METALDET1</v>
      </c>
    </row>
    <row r="4300" spans="1:40">
      <c r="A4300" t="s">
        <v>120</v>
      </c>
      <c r="B4300" t="s">
        <v>121</v>
      </c>
      <c r="C4300" t="s">
        <v>1967</v>
      </c>
      <c r="D4300" t="s">
        <v>589</v>
      </c>
      <c r="E4300">
        <v>1</v>
      </c>
      <c r="G4300" t="s">
        <v>130</v>
      </c>
      <c r="I4300" t="s">
        <v>125</v>
      </c>
      <c r="Z4300" t="str">
        <f>IFERROR(MID(AA4300,FIND("-",H4300,1)+1,20),_xlfn.IFNA(VLOOKUP(F4300&amp;"-"&amp;AA4300,Ref_Kontak!$A:$E,4,FALSE),Ref_Kontak!$H$2))</f>
        <v>628999007703</v>
      </c>
      <c r="AA4300" t="str">
        <f t="shared" si="670"/>
        <v/>
      </c>
      <c r="AB4300" t="str">
        <f t="shared" si="671"/>
        <v/>
      </c>
      <c r="AC4300" t="str">
        <f t="shared" si="672"/>
        <v>628999007703</v>
      </c>
      <c r="AD4300" t="str">
        <f t="shared" si="673"/>
        <v>Halo+,+Visual+AI+5S+mendeteksi+Violation%3A+METALDET1-LINE+13</v>
      </c>
      <c r="AE4300" t="str">
        <f t="shared" si="674"/>
        <v>https://web.whatsapp.com/send/?phone=628999007703&amp;text=Halo+,+Visual+AI+5S+mendeteksi+Violation%3A+METALDET1-LINE+13&amp;type=phone_number&amp;app_absent=0</v>
      </c>
      <c r="AF4300" t="b">
        <f>IF(ISNA(VLOOKUP(D4300&amp;"-"&amp;AB4300, Ref_Kontak!$A:$E, 4, FALSE)), FALSE, TRUE)</f>
        <v>0</v>
      </c>
      <c r="AG4300" t="str">
        <f>_xlfn.IFNA(VLOOKUP(Z4300,Ref_Kontak!H:H,1,FALSE),"FALSE")</f>
        <v>628999007703</v>
      </c>
      <c r="AH4300" t="str">
        <f t="shared" si="675"/>
        <v>METALDET1-LINE 13</v>
      </c>
      <c r="AI4300">
        <f>IF(I4300="violation",COUNTIF($AH$1:AH4300,AH4300),0)</f>
        <v>1447</v>
      </c>
      <c r="AJ4300" t="str">
        <f t="shared" si="676"/>
        <v>violation-METALDET1</v>
      </c>
      <c r="AK4300">
        <f>IF(I4300="violation",COUNTIF($AJ$1:AJ4300,AJ4300),FALSE)</f>
        <v>3497</v>
      </c>
      <c r="AL4300">
        <f t="shared" si="677"/>
        <v>0</v>
      </c>
      <c r="AM4300">
        <f t="shared" si="678"/>
        <v>3</v>
      </c>
      <c r="AN4300" t="str">
        <f t="shared" si="679"/>
        <v>ALERT! 3 Violation founded @METALDET1</v>
      </c>
    </row>
    <row r="4301" spans="1:40">
      <c r="A4301" t="s">
        <v>120</v>
      </c>
      <c r="B4301" t="s">
        <v>121</v>
      </c>
      <c r="C4301" t="s">
        <v>1967</v>
      </c>
      <c r="D4301" t="s">
        <v>129</v>
      </c>
      <c r="E4301">
        <v>1</v>
      </c>
      <c r="G4301" t="s">
        <v>124</v>
      </c>
      <c r="I4301" t="s">
        <v>125</v>
      </c>
      <c r="Z4301" t="str">
        <f>IFERROR(MID(AA4301,FIND("-",H4301,1)+1,20),_xlfn.IFNA(VLOOKUP(F4301&amp;"-"&amp;AA4301,Ref_Kontak!$A:$E,4,FALSE),Ref_Kontak!$H$2))</f>
        <v>628999007703</v>
      </c>
      <c r="AA4301" t="str">
        <f t="shared" si="670"/>
        <v/>
      </c>
      <c r="AB4301" t="str">
        <f t="shared" si="671"/>
        <v/>
      </c>
      <c r="AC4301" t="str">
        <f t="shared" si="672"/>
        <v>628999007703</v>
      </c>
      <c r="AD4301" t="str">
        <f t="shared" si="673"/>
        <v>Halo+,+Visual+AI+5S+mendeteksi+Violation%3A+GUDANGEXP1-LINE+8</v>
      </c>
      <c r="AE4301" t="str">
        <f t="shared" si="674"/>
        <v>https://web.whatsapp.com/send/?phone=628999007703&amp;text=Halo+,+Visual+AI+5S+mendeteksi+Violation%3A+GUDANGEXP1-LINE+8&amp;type=phone_number&amp;app_absent=0</v>
      </c>
      <c r="AF4301" t="b">
        <f>IF(ISNA(VLOOKUP(D4301&amp;"-"&amp;AB4301, Ref_Kontak!$A:$E, 4, FALSE)), FALSE, TRUE)</f>
        <v>0</v>
      </c>
      <c r="AG4301" t="str">
        <f>_xlfn.IFNA(VLOOKUP(Z4301,Ref_Kontak!H:H,1,FALSE),"FALSE")</f>
        <v>628999007703</v>
      </c>
      <c r="AH4301" t="str">
        <f t="shared" si="675"/>
        <v>GUDANGEXP1-LINE 8</v>
      </c>
      <c r="AI4301">
        <f>IF(I4301="violation",COUNTIF($AH$1:AH4301,AH4301),0)</f>
        <v>143</v>
      </c>
      <c r="AJ4301" t="str">
        <f t="shared" si="676"/>
        <v>violation-GUDANGEXP1</v>
      </c>
      <c r="AK4301">
        <f>IF(I4301="violation",COUNTIF($AJ$1:AJ4301,AJ4301),FALSE)</f>
        <v>802</v>
      </c>
      <c r="AL4301">
        <f t="shared" si="677"/>
        <v>0</v>
      </c>
      <c r="AM4301">
        <f t="shared" si="678"/>
        <v>8</v>
      </c>
      <c r="AN4301" t="str">
        <f t="shared" si="679"/>
        <v>ALERT! 8 Violation founded @GUDANGEXP1</v>
      </c>
    </row>
    <row r="4302" spans="1:40">
      <c r="A4302" t="s">
        <v>120</v>
      </c>
      <c r="B4302" t="s">
        <v>121</v>
      </c>
      <c r="C4302" t="s">
        <v>1968</v>
      </c>
      <c r="D4302" t="s">
        <v>41</v>
      </c>
      <c r="E4302">
        <v>1</v>
      </c>
      <c r="F4302" t="s">
        <v>1859</v>
      </c>
      <c r="G4302" t="s">
        <v>124</v>
      </c>
      <c r="H4302" t="s">
        <v>1860</v>
      </c>
      <c r="I4302" t="s">
        <v>125</v>
      </c>
      <c r="J4302" t="s">
        <v>1861</v>
      </c>
      <c r="Z4302" t="str">
        <f>IFERROR(MID(AA4302,FIND("-",H4302,1)+1,20),_xlfn.IFNA(VLOOKUP(F4302&amp;"-"&amp;AA4302,Ref_Kontak!$A:$E,4,FALSE),Ref_Kontak!$H$2))</f>
        <v>6285157766849</v>
      </c>
      <c r="AA4302" t="str">
        <f t="shared" si="670"/>
        <v>Rexy-6285157766849</v>
      </c>
      <c r="AB4302" t="str">
        <f t="shared" si="671"/>
        <v>Rexy</v>
      </c>
      <c r="AC4302" t="str">
        <f t="shared" si="672"/>
        <v>6285157766849</v>
      </c>
      <c r="AD4302" t="str">
        <f t="shared" si="673"/>
        <v>Halo+Rexy,+Visual+AI+5S+mendeteksi+Violation%3A+GUDANGEXP1-LINE+2</v>
      </c>
      <c r="AE4302" t="str">
        <f t="shared" si="674"/>
        <v>https://web.whatsapp.com/send/?phone=6285157766849&amp;text=Halo+Rexy,+Visual+AI+5S+mendeteksi+Violation%3A+GUDANGEXP1-LINE+2&amp;type=phone_number&amp;app_absent=0</v>
      </c>
      <c r="AF4302" t="b">
        <f>IF(ISNA(VLOOKUP(D4302&amp;"-"&amp;AB4302, Ref_Kontak!$A:$E, 4, FALSE)), FALSE, TRUE)</f>
        <v>1</v>
      </c>
      <c r="AG4302" t="str">
        <f>_xlfn.IFNA(VLOOKUP(Z4302,Ref_Kontak!H:H,1,FALSE),"FALSE")</f>
        <v>FALSE</v>
      </c>
      <c r="AH4302" t="str">
        <f t="shared" si="675"/>
        <v>GUDANGEXP1-LINE 2</v>
      </c>
      <c r="AI4302">
        <f>IF(I4302="violation",COUNTIF($AH$1:AH4302,AH4302),0)</f>
        <v>103</v>
      </c>
      <c r="AJ4302" t="str">
        <f t="shared" si="676"/>
        <v>violation-GUDANGEXP1</v>
      </c>
      <c r="AK4302">
        <f>IF(I4302="violation",COUNTIF($AJ$1:AJ4302,AJ4302),FALSE)</f>
        <v>803</v>
      </c>
      <c r="AL4302">
        <f t="shared" si="677"/>
        <v>0</v>
      </c>
      <c r="AM4302">
        <f t="shared" si="678"/>
        <v>8</v>
      </c>
      <c r="AN4302" t="str">
        <f t="shared" si="679"/>
        <v>ALERT! 8 Violation founded @GUDANGEXP1</v>
      </c>
    </row>
    <row r="4303" spans="1:40">
      <c r="A4303" t="s">
        <v>120</v>
      </c>
      <c r="B4303" t="s">
        <v>121</v>
      </c>
      <c r="C4303" t="s">
        <v>1968</v>
      </c>
      <c r="D4303" t="s">
        <v>1232</v>
      </c>
      <c r="E4303">
        <v>1</v>
      </c>
      <c r="G4303" t="s">
        <v>124</v>
      </c>
      <c r="I4303" t="s">
        <v>125</v>
      </c>
      <c r="Z4303" t="str">
        <f>IFERROR(MID(AA4303,FIND("-",H4303,1)+1,20),_xlfn.IFNA(VLOOKUP(F4303&amp;"-"&amp;AA4303,Ref_Kontak!$A:$E,4,FALSE),Ref_Kontak!$H$2))</f>
        <v>628999007703</v>
      </c>
      <c r="AA4303" t="str">
        <f t="shared" si="670"/>
        <v/>
      </c>
      <c r="AB4303" t="str">
        <f t="shared" si="671"/>
        <v/>
      </c>
      <c r="AC4303" t="str">
        <f t="shared" si="672"/>
        <v>628999007703</v>
      </c>
      <c r="AD4303" t="str">
        <f t="shared" si="673"/>
        <v>Halo+,+Visual+AI+5S+mendeteksi+Violation%3A+GUDANGEXP1-LINE+9</v>
      </c>
      <c r="AE4303" t="str">
        <f t="shared" si="674"/>
        <v>https://web.whatsapp.com/send/?phone=628999007703&amp;text=Halo+,+Visual+AI+5S+mendeteksi+Violation%3A+GUDANGEXP1-LINE+9&amp;type=phone_number&amp;app_absent=0</v>
      </c>
      <c r="AF4303" t="b">
        <f>IF(ISNA(VLOOKUP(D4303&amp;"-"&amp;AB4303, Ref_Kontak!$A:$E, 4, FALSE)), FALSE, TRUE)</f>
        <v>0</v>
      </c>
      <c r="AG4303" t="str">
        <f>_xlfn.IFNA(VLOOKUP(Z4303,Ref_Kontak!H:H,1,FALSE),"FALSE")</f>
        <v>628999007703</v>
      </c>
      <c r="AH4303" t="str">
        <f t="shared" si="675"/>
        <v>GUDANGEXP1-LINE 9</v>
      </c>
      <c r="AI4303">
        <f>IF(I4303="violation",COUNTIF($AH$1:AH4303,AH4303),0)</f>
        <v>236</v>
      </c>
      <c r="AJ4303" t="str">
        <f t="shared" si="676"/>
        <v>violation-GUDANGEXP1</v>
      </c>
      <c r="AK4303">
        <f>IF(I4303="violation",COUNTIF($AJ$1:AJ4303,AJ4303),FALSE)</f>
        <v>804</v>
      </c>
      <c r="AL4303">
        <f t="shared" si="677"/>
        <v>0</v>
      </c>
      <c r="AM4303">
        <f t="shared" si="678"/>
        <v>8</v>
      </c>
      <c r="AN4303" t="str">
        <f t="shared" si="679"/>
        <v>ALERT! 8 Violation founded @GUDANGEXP1</v>
      </c>
    </row>
    <row r="4304" spans="1:40">
      <c r="A4304" t="s">
        <v>120</v>
      </c>
      <c r="B4304" t="s">
        <v>121</v>
      </c>
      <c r="C4304" t="s">
        <v>1968</v>
      </c>
      <c r="D4304" t="s">
        <v>48</v>
      </c>
      <c r="E4304">
        <v>1</v>
      </c>
      <c r="F4304" t="s">
        <v>1859</v>
      </c>
      <c r="G4304" t="s">
        <v>124</v>
      </c>
      <c r="H4304" t="s">
        <v>1860</v>
      </c>
      <c r="I4304" t="s">
        <v>125</v>
      </c>
      <c r="J4304" t="s">
        <v>1861</v>
      </c>
      <c r="Z4304" t="str">
        <f>IFERROR(MID(AA4304,FIND("-",H4304,1)+1,20),_xlfn.IFNA(VLOOKUP(F4304&amp;"-"&amp;AA4304,Ref_Kontak!$A:$E,4,FALSE),Ref_Kontak!$H$2))</f>
        <v>6285157766849</v>
      </c>
      <c r="AA4304" t="str">
        <f t="shared" si="670"/>
        <v>Rexy-6285157766849</v>
      </c>
      <c r="AB4304" t="str">
        <f t="shared" si="671"/>
        <v>Rexy</v>
      </c>
      <c r="AC4304" t="str">
        <f t="shared" si="672"/>
        <v>6285157766849</v>
      </c>
      <c r="AD4304" t="str">
        <f t="shared" si="673"/>
        <v>Halo+Rexy,+Visual+AI+5S+mendeteksi+Violation%3A+GUDANGEXP1-LINE+1</v>
      </c>
      <c r="AE4304" t="str">
        <f t="shared" si="674"/>
        <v>https://web.whatsapp.com/send/?phone=6285157766849&amp;text=Halo+Rexy,+Visual+AI+5S+mendeteksi+Violation%3A+GUDANGEXP1-LINE+1&amp;type=phone_number&amp;app_absent=0</v>
      </c>
      <c r="AF4304" t="b">
        <f>IF(ISNA(VLOOKUP(D4304&amp;"-"&amp;AB4304, Ref_Kontak!$A:$E, 4, FALSE)), FALSE, TRUE)</f>
        <v>1</v>
      </c>
      <c r="AG4304" t="str">
        <f>_xlfn.IFNA(VLOOKUP(Z4304,Ref_Kontak!H:H,1,FALSE),"FALSE")</f>
        <v>FALSE</v>
      </c>
      <c r="AH4304" t="str">
        <f t="shared" si="675"/>
        <v>GUDANGEXP1-LINE 1</v>
      </c>
      <c r="AI4304">
        <f>IF(I4304="violation",COUNTIF($AH$1:AH4304,AH4304),0)</f>
        <v>90</v>
      </c>
      <c r="AJ4304" t="str">
        <f t="shared" si="676"/>
        <v>violation-GUDANGEXP1</v>
      </c>
      <c r="AK4304">
        <f>IF(I4304="violation",COUNTIF($AJ$1:AJ4304,AJ4304),FALSE)</f>
        <v>805</v>
      </c>
      <c r="AL4304">
        <f t="shared" si="677"/>
        <v>0</v>
      </c>
      <c r="AM4304">
        <f t="shared" si="678"/>
        <v>8</v>
      </c>
      <c r="AN4304" t="str">
        <f t="shared" si="679"/>
        <v>ALERT! 8 Violation founded @GUDANGEXP1</v>
      </c>
    </row>
    <row r="4305" spans="1:40">
      <c r="A4305" t="s">
        <v>120</v>
      </c>
      <c r="B4305" t="s">
        <v>121</v>
      </c>
      <c r="C4305" t="s">
        <v>1968</v>
      </c>
      <c r="D4305" t="s">
        <v>129</v>
      </c>
      <c r="E4305">
        <v>1</v>
      </c>
      <c r="G4305" t="s">
        <v>124</v>
      </c>
      <c r="I4305" t="s">
        <v>125</v>
      </c>
      <c r="Z4305" t="str">
        <f>IFERROR(MID(AA4305,FIND("-",H4305,1)+1,20),_xlfn.IFNA(VLOOKUP(F4305&amp;"-"&amp;AA4305,Ref_Kontak!$A:$E,4,FALSE),Ref_Kontak!$H$2))</f>
        <v>628999007703</v>
      </c>
      <c r="AA4305" t="str">
        <f t="shared" si="670"/>
        <v/>
      </c>
      <c r="AB4305" t="str">
        <f t="shared" si="671"/>
        <v/>
      </c>
      <c r="AC4305" t="str">
        <f t="shared" si="672"/>
        <v>628999007703</v>
      </c>
      <c r="AD4305" t="str">
        <f t="shared" si="673"/>
        <v>Halo+,+Visual+AI+5S+mendeteksi+Violation%3A+GUDANGEXP1-LINE+8</v>
      </c>
      <c r="AE4305" t="str">
        <f t="shared" si="674"/>
        <v>https://web.whatsapp.com/send/?phone=628999007703&amp;text=Halo+,+Visual+AI+5S+mendeteksi+Violation%3A+GUDANGEXP1-LINE+8&amp;type=phone_number&amp;app_absent=0</v>
      </c>
      <c r="AF4305" t="b">
        <f>IF(ISNA(VLOOKUP(D4305&amp;"-"&amp;AB4305, Ref_Kontak!$A:$E, 4, FALSE)), FALSE, TRUE)</f>
        <v>0</v>
      </c>
      <c r="AG4305" t="str">
        <f>_xlfn.IFNA(VLOOKUP(Z4305,Ref_Kontak!H:H,1,FALSE),"FALSE")</f>
        <v>628999007703</v>
      </c>
      <c r="AH4305" t="str">
        <f t="shared" si="675"/>
        <v>GUDANGEXP1-LINE 8</v>
      </c>
      <c r="AI4305">
        <f>IF(I4305="violation",COUNTIF($AH$1:AH4305,AH4305),0)</f>
        <v>144</v>
      </c>
      <c r="AJ4305" t="str">
        <f t="shared" si="676"/>
        <v>violation-GUDANGEXP1</v>
      </c>
      <c r="AK4305">
        <f>IF(I4305="violation",COUNTIF($AJ$1:AJ4305,AJ4305),FALSE)</f>
        <v>806</v>
      </c>
      <c r="AL4305">
        <f t="shared" si="677"/>
        <v>0</v>
      </c>
      <c r="AM4305">
        <f t="shared" si="678"/>
        <v>8</v>
      </c>
      <c r="AN4305" t="str">
        <f t="shared" si="679"/>
        <v>ALERT! 8 Violation founded @GUDANGEXP1</v>
      </c>
    </row>
    <row r="4306" spans="1:40">
      <c r="A4306" t="s">
        <v>120</v>
      </c>
      <c r="B4306" t="s">
        <v>121</v>
      </c>
      <c r="C4306" t="s">
        <v>1969</v>
      </c>
      <c r="D4306" t="s">
        <v>589</v>
      </c>
      <c r="E4306">
        <v>1</v>
      </c>
      <c r="G4306" t="s">
        <v>130</v>
      </c>
      <c r="I4306" t="s">
        <v>125</v>
      </c>
      <c r="Z4306" t="str">
        <f>IFERROR(MID(AA4306,FIND("-",H4306,1)+1,20),_xlfn.IFNA(VLOOKUP(F4306&amp;"-"&amp;AA4306,Ref_Kontak!$A:$E,4,FALSE),Ref_Kontak!$H$2))</f>
        <v>628999007703</v>
      </c>
      <c r="AA4306" t="str">
        <f t="shared" si="670"/>
        <v/>
      </c>
      <c r="AB4306" t="str">
        <f t="shared" si="671"/>
        <v/>
      </c>
      <c r="AC4306" t="str">
        <f t="shared" si="672"/>
        <v>628999007703</v>
      </c>
      <c r="AD4306" t="str">
        <f t="shared" si="673"/>
        <v>Halo+,+Visual+AI+5S+mendeteksi+Violation%3A+METALDET1-LINE+13</v>
      </c>
      <c r="AE4306" t="str">
        <f t="shared" si="674"/>
        <v>https://web.whatsapp.com/send/?phone=628999007703&amp;text=Halo+,+Visual+AI+5S+mendeteksi+Violation%3A+METALDET1-LINE+13&amp;type=phone_number&amp;app_absent=0</v>
      </c>
      <c r="AF4306" t="b">
        <f>IF(ISNA(VLOOKUP(D4306&amp;"-"&amp;AB4306, Ref_Kontak!$A:$E, 4, FALSE)), FALSE, TRUE)</f>
        <v>0</v>
      </c>
      <c r="AG4306" t="str">
        <f>_xlfn.IFNA(VLOOKUP(Z4306,Ref_Kontak!H:H,1,FALSE),"FALSE")</f>
        <v>628999007703</v>
      </c>
      <c r="AH4306" t="str">
        <f t="shared" si="675"/>
        <v>METALDET1-LINE 13</v>
      </c>
      <c r="AI4306">
        <f>IF(I4306="violation",COUNTIF($AH$1:AH4306,AH4306),0)</f>
        <v>1448</v>
      </c>
      <c r="AJ4306" t="str">
        <f t="shared" si="676"/>
        <v>violation-METALDET1</v>
      </c>
      <c r="AK4306">
        <f>IF(I4306="violation",COUNTIF($AJ$1:AJ4306,AJ4306),FALSE)</f>
        <v>3498</v>
      </c>
      <c r="AL4306">
        <f t="shared" si="677"/>
        <v>0</v>
      </c>
      <c r="AM4306">
        <f t="shared" si="678"/>
        <v>3</v>
      </c>
      <c r="AN4306" t="str">
        <f t="shared" si="679"/>
        <v>ALERT! 3 Violation founded @METALDET1</v>
      </c>
    </row>
    <row r="4307" spans="1:40">
      <c r="A4307" t="s">
        <v>120</v>
      </c>
      <c r="B4307" t="s">
        <v>121</v>
      </c>
      <c r="C4307" t="s">
        <v>1969</v>
      </c>
      <c r="D4307" t="s">
        <v>129</v>
      </c>
      <c r="E4307">
        <v>1</v>
      </c>
      <c r="G4307" t="s">
        <v>130</v>
      </c>
      <c r="I4307" t="s">
        <v>125</v>
      </c>
      <c r="Z4307" t="str">
        <f>IFERROR(MID(AA4307,FIND("-",H4307,1)+1,20),_xlfn.IFNA(VLOOKUP(F4307&amp;"-"&amp;AA4307,Ref_Kontak!$A:$E,4,FALSE),Ref_Kontak!$H$2))</f>
        <v>628999007703</v>
      </c>
      <c r="AA4307" t="str">
        <f t="shared" si="670"/>
        <v/>
      </c>
      <c r="AB4307" t="str">
        <f t="shared" si="671"/>
        <v/>
      </c>
      <c r="AC4307" t="str">
        <f t="shared" si="672"/>
        <v>628999007703</v>
      </c>
      <c r="AD4307" t="str">
        <f t="shared" si="673"/>
        <v>Halo+,+Visual+AI+5S+mendeteksi+Violation%3A+METALDET1-LINE+8</v>
      </c>
      <c r="AE4307" t="str">
        <f t="shared" si="674"/>
        <v>https://web.whatsapp.com/send/?phone=628999007703&amp;text=Halo+,+Visual+AI+5S+mendeteksi+Violation%3A+METALDET1-LINE+8&amp;type=phone_number&amp;app_absent=0</v>
      </c>
      <c r="AF4307" t="b">
        <f>IF(ISNA(VLOOKUP(D4307&amp;"-"&amp;AB4307, Ref_Kontak!$A:$E, 4, FALSE)), FALSE, TRUE)</f>
        <v>0</v>
      </c>
      <c r="AG4307" t="str">
        <f>_xlfn.IFNA(VLOOKUP(Z4307,Ref_Kontak!H:H,1,FALSE),"FALSE")</f>
        <v>628999007703</v>
      </c>
      <c r="AH4307" t="str">
        <f t="shared" si="675"/>
        <v>METALDET1-LINE 8</v>
      </c>
      <c r="AI4307">
        <f>IF(I4307="violation",COUNTIF($AH$1:AH4307,AH4307),0)</f>
        <v>1604</v>
      </c>
      <c r="AJ4307" t="str">
        <f t="shared" si="676"/>
        <v>violation-METALDET1</v>
      </c>
      <c r="AK4307">
        <f>IF(I4307="violation",COUNTIF($AJ$1:AJ4307,AJ4307),FALSE)</f>
        <v>3499</v>
      </c>
      <c r="AL4307">
        <f t="shared" si="677"/>
        <v>0</v>
      </c>
      <c r="AM4307">
        <f t="shared" si="678"/>
        <v>3</v>
      </c>
      <c r="AN4307" t="str">
        <f t="shared" si="679"/>
        <v>ALERT! 3 Violation founded @METALDET1</v>
      </c>
    </row>
    <row r="4308" spans="1:40">
      <c r="A4308" t="s">
        <v>120</v>
      </c>
      <c r="B4308" t="s">
        <v>121</v>
      </c>
      <c r="C4308" t="s">
        <v>1969</v>
      </c>
      <c r="D4308" t="s">
        <v>52</v>
      </c>
      <c r="E4308">
        <v>1</v>
      </c>
      <c r="G4308" t="s">
        <v>130</v>
      </c>
      <c r="I4308" t="s">
        <v>125</v>
      </c>
      <c r="Z4308" t="str">
        <f>IFERROR(MID(AA4308,FIND("-",H4308,1)+1,20),_xlfn.IFNA(VLOOKUP(F4308&amp;"-"&amp;AA4308,Ref_Kontak!$A:$E,4,FALSE),Ref_Kontak!$H$2))</f>
        <v>628999007703</v>
      </c>
      <c r="AA4308" t="str">
        <f t="shared" si="670"/>
        <v/>
      </c>
      <c r="AB4308" t="str">
        <f t="shared" si="671"/>
        <v/>
      </c>
      <c r="AC4308" t="str">
        <f t="shared" si="672"/>
        <v>628999007703</v>
      </c>
      <c r="AD4308" t="str">
        <f t="shared" si="673"/>
        <v>Halo+,+Visual+AI+5S+mendeteksi+Violation%3A+METALDET1-LINE+14</v>
      </c>
      <c r="AE4308" t="str">
        <f t="shared" si="674"/>
        <v>https://web.whatsapp.com/send/?phone=628999007703&amp;text=Halo+,+Visual+AI+5S+mendeteksi+Violation%3A+METALDET1-LINE+14&amp;type=phone_number&amp;app_absent=0</v>
      </c>
      <c r="AF4308" t="b">
        <f>IF(ISNA(VLOOKUP(D4308&amp;"-"&amp;AB4308, Ref_Kontak!$A:$E, 4, FALSE)), FALSE, TRUE)</f>
        <v>0</v>
      </c>
      <c r="AG4308" t="str">
        <f>_xlfn.IFNA(VLOOKUP(Z4308,Ref_Kontak!H:H,1,FALSE),"FALSE")</f>
        <v>628999007703</v>
      </c>
      <c r="AH4308" t="str">
        <f t="shared" si="675"/>
        <v>METALDET1-LINE 14</v>
      </c>
      <c r="AI4308">
        <f>IF(I4308="violation",COUNTIF($AH$1:AH4308,AH4308),0)</f>
        <v>449</v>
      </c>
      <c r="AJ4308" t="str">
        <f t="shared" si="676"/>
        <v>violation-METALDET1</v>
      </c>
      <c r="AK4308">
        <f>IF(I4308="violation",COUNTIF($AJ$1:AJ4308,AJ4308),FALSE)</f>
        <v>3500</v>
      </c>
      <c r="AL4308">
        <f t="shared" si="677"/>
        <v>0</v>
      </c>
      <c r="AM4308">
        <f t="shared" si="678"/>
        <v>3</v>
      </c>
      <c r="AN4308" t="str">
        <f t="shared" si="679"/>
        <v>ALERT! 3 Violation founded @METALDET1</v>
      </c>
    </row>
    <row r="4309" spans="1:40">
      <c r="A4309" t="s">
        <v>120</v>
      </c>
      <c r="B4309" t="s">
        <v>121</v>
      </c>
      <c r="C4309" t="s">
        <v>1969</v>
      </c>
      <c r="D4309" t="s">
        <v>41</v>
      </c>
      <c r="E4309">
        <v>1</v>
      </c>
      <c r="F4309" t="s">
        <v>1859</v>
      </c>
      <c r="G4309" t="s">
        <v>124</v>
      </c>
      <c r="H4309" t="s">
        <v>1860</v>
      </c>
      <c r="I4309" t="s">
        <v>125</v>
      </c>
      <c r="J4309" t="s">
        <v>1861</v>
      </c>
      <c r="Z4309" t="str">
        <f>IFERROR(MID(AA4309,FIND("-",H4309,1)+1,20),_xlfn.IFNA(VLOOKUP(F4309&amp;"-"&amp;AA4309,Ref_Kontak!$A:$E,4,FALSE),Ref_Kontak!$H$2))</f>
        <v>6285157766849</v>
      </c>
      <c r="AA4309" t="str">
        <f t="shared" si="670"/>
        <v>Rexy-6285157766849</v>
      </c>
      <c r="AB4309" t="str">
        <f t="shared" si="671"/>
        <v>Rexy</v>
      </c>
      <c r="AC4309" t="str">
        <f t="shared" si="672"/>
        <v>6285157766849</v>
      </c>
      <c r="AD4309" t="str">
        <f t="shared" si="673"/>
        <v>Halo+Rexy,+Visual+AI+5S+mendeteksi+Violation%3A+GUDANGEXP1-LINE+2</v>
      </c>
      <c r="AE4309" t="str">
        <f t="shared" si="674"/>
        <v>https://web.whatsapp.com/send/?phone=6285157766849&amp;text=Halo+Rexy,+Visual+AI+5S+mendeteksi+Violation%3A+GUDANGEXP1-LINE+2&amp;type=phone_number&amp;app_absent=0</v>
      </c>
      <c r="AF4309" t="b">
        <f>IF(ISNA(VLOOKUP(D4309&amp;"-"&amp;AB4309, Ref_Kontak!$A:$E, 4, FALSE)), FALSE, TRUE)</f>
        <v>1</v>
      </c>
      <c r="AG4309" t="str">
        <f>_xlfn.IFNA(VLOOKUP(Z4309,Ref_Kontak!H:H,1,FALSE),"FALSE")</f>
        <v>FALSE</v>
      </c>
      <c r="AH4309" t="str">
        <f t="shared" si="675"/>
        <v>GUDANGEXP1-LINE 2</v>
      </c>
      <c r="AI4309">
        <f>IF(I4309="violation",COUNTIF($AH$1:AH4309,AH4309),0)</f>
        <v>104</v>
      </c>
      <c r="AJ4309" t="str">
        <f t="shared" si="676"/>
        <v>violation-GUDANGEXP1</v>
      </c>
      <c r="AK4309">
        <f>IF(I4309="violation",COUNTIF($AJ$1:AJ4309,AJ4309),FALSE)</f>
        <v>807</v>
      </c>
      <c r="AL4309">
        <f t="shared" si="677"/>
        <v>0</v>
      </c>
      <c r="AM4309">
        <f t="shared" si="678"/>
        <v>8</v>
      </c>
      <c r="AN4309" t="str">
        <f t="shared" si="679"/>
        <v>ALERT! 8 Violation founded @GUDANGEXP1</v>
      </c>
    </row>
    <row r="4310" spans="1:40">
      <c r="A4310" t="s">
        <v>120</v>
      </c>
      <c r="B4310" t="s">
        <v>121</v>
      </c>
      <c r="C4310" t="s">
        <v>1969</v>
      </c>
      <c r="D4310" t="s">
        <v>1232</v>
      </c>
      <c r="E4310">
        <v>1</v>
      </c>
      <c r="G4310" t="s">
        <v>124</v>
      </c>
      <c r="I4310" t="s">
        <v>125</v>
      </c>
      <c r="Z4310" t="str">
        <f>IFERROR(MID(AA4310,FIND("-",H4310,1)+1,20),_xlfn.IFNA(VLOOKUP(F4310&amp;"-"&amp;AA4310,Ref_Kontak!$A:$E,4,FALSE),Ref_Kontak!$H$2))</f>
        <v>628999007703</v>
      </c>
      <c r="AA4310" t="str">
        <f t="shared" si="670"/>
        <v/>
      </c>
      <c r="AB4310" t="str">
        <f t="shared" si="671"/>
        <v/>
      </c>
      <c r="AC4310" t="str">
        <f t="shared" si="672"/>
        <v>628999007703</v>
      </c>
      <c r="AD4310" t="str">
        <f t="shared" si="673"/>
        <v>Halo+,+Visual+AI+5S+mendeteksi+Violation%3A+GUDANGEXP1-LINE+9</v>
      </c>
      <c r="AE4310" t="str">
        <f t="shared" si="674"/>
        <v>https://web.whatsapp.com/send/?phone=628999007703&amp;text=Halo+,+Visual+AI+5S+mendeteksi+Violation%3A+GUDANGEXP1-LINE+9&amp;type=phone_number&amp;app_absent=0</v>
      </c>
      <c r="AF4310" t="b">
        <f>IF(ISNA(VLOOKUP(D4310&amp;"-"&amp;AB4310, Ref_Kontak!$A:$E, 4, FALSE)), FALSE, TRUE)</f>
        <v>0</v>
      </c>
      <c r="AG4310" t="str">
        <f>_xlfn.IFNA(VLOOKUP(Z4310,Ref_Kontak!H:H,1,FALSE),"FALSE")</f>
        <v>628999007703</v>
      </c>
      <c r="AH4310" t="str">
        <f t="shared" si="675"/>
        <v>GUDANGEXP1-LINE 9</v>
      </c>
      <c r="AI4310">
        <f>IF(I4310="violation",COUNTIF($AH$1:AH4310,AH4310),0)</f>
        <v>237</v>
      </c>
      <c r="AJ4310" t="str">
        <f t="shared" si="676"/>
        <v>violation-GUDANGEXP1</v>
      </c>
      <c r="AK4310">
        <f>IF(I4310="violation",COUNTIF($AJ$1:AJ4310,AJ4310),FALSE)</f>
        <v>808</v>
      </c>
      <c r="AL4310">
        <f t="shared" si="677"/>
        <v>0</v>
      </c>
      <c r="AM4310">
        <f t="shared" si="678"/>
        <v>8</v>
      </c>
      <c r="AN4310" t="str">
        <f t="shared" si="679"/>
        <v>ALERT! 8 Violation founded @GUDANGEXP1</v>
      </c>
    </row>
    <row r="4311" spans="1:40">
      <c r="A4311" t="s">
        <v>120</v>
      </c>
      <c r="B4311" t="s">
        <v>121</v>
      </c>
      <c r="C4311" t="s">
        <v>1969</v>
      </c>
      <c r="D4311" t="s">
        <v>48</v>
      </c>
      <c r="E4311">
        <v>1</v>
      </c>
      <c r="F4311" t="s">
        <v>1859</v>
      </c>
      <c r="G4311" t="s">
        <v>124</v>
      </c>
      <c r="H4311" t="s">
        <v>1860</v>
      </c>
      <c r="I4311" t="s">
        <v>125</v>
      </c>
      <c r="J4311" t="s">
        <v>1861</v>
      </c>
      <c r="Z4311" t="str">
        <f>IFERROR(MID(AA4311,FIND("-",H4311,1)+1,20),_xlfn.IFNA(VLOOKUP(F4311&amp;"-"&amp;AA4311,Ref_Kontak!$A:$E,4,FALSE),Ref_Kontak!$H$2))</f>
        <v>6285157766849</v>
      </c>
      <c r="AA4311" t="str">
        <f t="shared" si="670"/>
        <v>Rexy-6285157766849</v>
      </c>
      <c r="AB4311" t="str">
        <f t="shared" si="671"/>
        <v>Rexy</v>
      </c>
      <c r="AC4311" t="str">
        <f t="shared" si="672"/>
        <v>6285157766849</v>
      </c>
      <c r="AD4311" t="str">
        <f t="shared" si="673"/>
        <v>Halo+Rexy,+Visual+AI+5S+mendeteksi+Violation%3A+GUDANGEXP1-LINE+1</v>
      </c>
      <c r="AE4311" t="str">
        <f t="shared" si="674"/>
        <v>https://web.whatsapp.com/send/?phone=6285157766849&amp;text=Halo+Rexy,+Visual+AI+5S+mendeteksi+Violation%3A+GUDANGEXP1-LINE+1&amp;type=phone_number&amp;app_absent=0</v>
      </c>
      <c r="AF4311" t="b">
        <f>IF(ISNA(VLOOKUP(D4311&amp;"-"&amp;AB4311, Ref_Kontak!$A:$E, 4, FALSE)), FALSE, TRUE)</f>
        <v>1</v>
      </c>
      <c r="AG4311" t="str">
        <f>_xlfn.IFNA(VLOOKUP(Z4311,Ref_Kontak!H:H,1,FALSE),"FALSE")</f>
        <v>FALSE</v>
      </c>
      <c r="AH4311" t="str">
        <f t="shared" si="675"/>
        <v>GUDANGEXP1-LINE 1</v>
      </c>
      <c r="AI4311">
        <f>IF(I4311="violation",COUNTIF($AH$1:AH4311,AH4311),0)</f>
        <v>91</v>
      </c>
      <c r="AJ4311" t="str">
        <f t="shared" si="676"/>
        <v>violation-GUDANGEXP1</v>
      </c>
      <c r="AK4311">
        <f>IF(I4311="violation",COUNTIF($AJ$1:AJ4311,AJ4311),FALSE)</f>
        <v>809</v>
      </c>
      <c r="AL4311">
        <f t="shared" si="677"/>
        <v>0</v>
      </c>
      <c r="AM4311">
        <f t="shared" si="678"/>
        <v>8</v>
      </c>
      <c r="AN4311" t="str">
        <f t="shared" si="679"/>
        <v>ALERT! 8 Violation founded @GUDANGEXP1</v>
      </c>
    </row>
    <row r="4312" spans="1:40">
      <c r="A4312" t="s">
        <v>120</v>
      </c>
      <c r="B4312" t="s">
        <v>121</v>
      </c>
      <c r="C4312" t="s">
        <v>1969</v>
      </c>
      <c r="D4312" t="s">
        <v>52</v>
      </c>
      <c r="E4312">
        <v>1</v>
      </c>
      <c r="G4312" t="s">
        <v>130</v>
      </c>
      <c r="I4312" t="s">
        <v>125</v>
      </c>
      <c r="Z4312" t="str">
        <f>IFERROR(MID(AA4312,FIND("-",H4312,1)+1,20),_xlfn.IFNA(VLOOKUP(F4312&amp;"-"&amp;AA4312,Ref_Kontak!$A:$E,4,FALSE),Ref_Kontak!$H$2))</f>
        <v>628999007703</v>
      </c>
      <c r="AA4312" t="str">
        <f t="shared" si="670"/>
        <v/>
      </c>
      <c r="AB4312" t="str">
        <f t="shared" si="671"/>
        <v/>
      </c>
      <c r="AC4312" t="str">
        <f t="shared" si="672"/>
        <v>628999007703</v>
      </c>
      <c r="AD4312" t="str">
        <f t="shared" si="673"/>
        <v>Halo+,+Visual+AI+5S+mendeteksi+Violation%3A+METALDET1-LINE+14</v>
      </c>
      <c r="AE4312" t="str">
        <f t="shared" si="674"/>
        <v>https://web.whatsapp.com/send/?phone=628999007703&amp;text=Halo+,+Visual+AI+5S+mendeteksi+Violation%3A+METALDET1-LINE+14&amp;type=phone_number&amp;app_absent=0</v>
      </c>
      <c r="AF4312" t="b">
        <f>IF(ISNA(VLOOKUP(D4312&amp;"-"&amp;AB4312, Ref_Kontak!$A:$E, 4, FALSE)), FALSE, TRUE)</f>
        <v>0</v>
      </c>
      <c r="AG4312" t="str">
        <f>_xlfn.IFNA(VLOOKUP(Z4312,Ref_Kontak!H:H,1,FALSE),"FALSE")</f>
        <v>628999007703</v>
      </c>
      <c r="AH4312" t="str">
        <f t="shared" si="675"/>
        <v>METALDET1-LINE 14</v>
      </c>
      <c r="AI4312">
        <f>IF(I4312="violation",COUNTIF($AH$1:AH4312,AH4312),0)</f>
        <v>450</v>
      </c>
      <c r="AJ4312" t="str">
        <f t="shared" si="676"/>
        <v>violation-METALDET1</v>
      </c>
      <c r="AK4312">
        <f>IF(I4312="violation",COUNTIF($AJ$1:AJ4312,AJ4312),FALSE)</f>
        <v>3501</v>
      </c>
      <c r="AL4312">
        <f t="shared" si="677"/>
        <v>0</v>
      </c>
      <c r="AM4312">
        <f t="shared" si="678"/>
        <v>3</v>
      </c>
      <c r="AN4312" t="str">
        <f t="shared" si="679"/>
        <v>ALERT! 3 Violation founded @METALDET1</v>
      </c>
    </row>
    <row r="4313" spans="1:40">
      <c r="A4313" t="s">
        <v>120</v>
      </c>
      <c r="B4313" t="s">
        <v>121</v>
      </c>
      <c r="C4313" t="s">
        <v>1969</v>
      </c>
      <c r="D4313" t="s">
        <v>589</v>
      </c>
      <c r="E4313">
        <v>1</v>
      </c>
      <c r="G4313" t="s">
        <v>130</v>
      </c>
      <c r="I4313" t="s">
        <v>125</v>
      </c>
      <c r="Z4313" t="str">
        <f>IFERROR(MID(AA4313,FIND("-",H4313,1)+1,20),_xlfn.IFNA(VLOOKUP(F4313&amp;"-"&amp;AA4313,Ref_Kontak!$A:$E,4,FALSE),Ref_Kontak!$H$2))</f>
        <v>628999007703</v>
      </c>
      <c r="AA4313" t="str">
        <f t="shared" si="670"/>
        <v/>
      </c>
      <c r="AB4313" t="str">
        <f t="shared" si="671"/>
        <v/>
      </c>
      <c r="AC4313" t="str">
        <f t="shared" si="672"/>
        <v>628999007703</v>
      </c>
      <c r="AD4313" t="str">
        <f t="shared" si="673"/>
        <v>Halo+,+Visual+AI+5S+mendeteksi+Violation%3A+METALDET1-LINE+13</v>
      </c>
      <c r="AE4313" t="str">
        <f t="shared" si="674"/>
        <v>https://web.whatsapp.com/send/?phone=628999007703&amp;text=Halo+,+Visual+AI+5S+mendeteksi+Violation%3A+METALDET1-LINE+13&amp;type=phone_number&amp;app_absent=0</v>
      </c>
      <c r="AF4313" t="b">
        <f>IF(ISNA(VLOOKUP(D4313&amp;"-"&amp;AB4313, Ref_Kontak!$A:$E, 4, FALSE)), FALSE, TRUE)</f>
        <v>0</v>
      </c>
      <c r="AG4313" t="str">
        <f>_xlfn.IFNA(VLOOKUP(Z4313,Ref_Kontak!H:H,1,FALSE),"FALSE")</f>
        <v>628999007703</v>
      </c>
      <c r="AH4313" t="str">
        <f t="shared" si="675"/>
        <v>METALDET1-LINE 13</v>
      </c>
      <c r="AI4313">
        <f>IF(I4313="violation",COUNTIF($AH$1:AH4313,AH4313),0)</f>
        <v>1449</v>
      </c>
      <c r="AJ4313" t="str">
        <f t="shared" si="676"/>
        <v>violation-METALDET1</v>
      </c>
      <c r="AK4313">
        <f>IF(I4313="violation",COUNTIF($AJ$1:AJ4313,AJ4313),FALSE)</f>
        <v>3502</v>
      </c>
      <c r="AL4313">
        <f t="shared" si="677"/>
        <v>0</v>
      </c>
      <c r="AM4313">
        <f t="shared" si="678"/>
        <v>3</v>
      </c>
      <c r="AN4313" t="str">
        <f t="shared" si="679"/>
        <v>ALERT! 3 Violation founded @METALDET1</v>
      </c>
    </row>
    <row r="4314" spans="1:40">
      <c r="A4314" t="s">
        <v>120</v>
      </c>
      <c r="B4314" t="s">
        <v>121</v>
      </c>
      <c r="C4314" t="s">
        <v>1969</v>
      </c>
      <c r="D4314" t="s">
        <v>129</v>
      </c>
      <c r="E4314">
        <v>1</v>
      </c>
      <c r="G4314" t="s">
        <v>124</v>
      </c>
      <c r="I4314" t="s">
        <v>125</v>
      </c>
      <c r="Z4314" t="str">
        <f>IFERROR(MID(AA4314,FIND("-",H4314,1)+1,20),_xlfn.IFNA(VLOOKUP(F4314&amp;"-"&amp;AA4314,Ref_Kontak!$A:$E,4,FALSE),Ref_Kontak!$H$2))</f>
        <v>628999007703</v>
      </c>
      <c r="AA4314" t="str">
        <f t="shared" si="670"/>
        <v/>
      </c>
      <c r="AB4314" t="str">
        <f t="shared" si="671"/>
        <v/>
      </c>
      <c r="AC4314" t="str">
        <f t="shared" si="672"/>
        <v>628999007703</v>
      </c>
      <c r="AD4314" t="str">
        <f t="shared" si="673"/>
        <v>Halo+,+Visual+AI+5S+mendeteksi+Violation%3A+GUDANGEXP1-LINE+8</v>
      </c>
      <c r="AE4314" t="str">
        <f t="shared" si="674"/>
        <v>https://web.whatsapp.com/send/?phone=628999007703&amp;text=Halo+,+Visual+AI+5S+mendeteksi+Violation%3A+GUDANGEXP1-LINE+8&amp;type=phone_number&amp;app_absent=0</v>
      </c>
      <c r="AF4314" t="b">
        <f>IF(ISNA(VLOOKUP(D4314&amp;"-"&amp;AB4314, Ref_Kontak!$A:$E, 4, FALSE)), FALSE, TRUE)</f>
        <v>0</v>
      </c>
      <c r="AG4314" t="str">
        <f>_xlfn.IFNA(VLOOKUP(Z4314,Ref_Kontak!H:H,1,FALSE),"FALSE")</f>
        <v>628999007703</v>
      </c>
      <c r="AH4314" t="str">
        <f t="shared" si="675"/>
        <v>GUDANGEXP1-LINE 8</v>
      </c>
      <c r="AI4314">
        <f>IF(I4314="violation",COUNTIF($AH$1:AH4314,AH4314),0)</f>
        <v>145</v>
      </c>
      <c r="AJ4314" t="str">
        <f t="shared" si="676"/>
        <v>violation-GUDANGEXP1</v>
      </c>
      <c r="AK4314">
        <f>IF(I4314="violation",COUNTIF($AJ$1:AJ4314,AJ4314),FALSE)</f>
        <v>810</v>
      </c>
      <c r="AL4314">
        <f t="shared" si="677"/>
        <v>0</v>
      </c>
      <c r="AM4314">
        <f t="shared" si="678"/>
        <v>8</v>
      </c>
      <c r="AN4314" t="str">
        <f t="shared" si="679"/>
        <v>ALERT! 8 Violation founded @GUDANGEXP1</v>
      </c>
    </row>
    <row r="4315" spans="1:40">
      <c r="A4315" t="s">
        <v>120</v>
      </c>
      <c r="B4315" t="s">
        <v>121</v>
      </c>
      <c r="C4315" t="s">
        <v>1970</v>
      </c>
      <c r="D4315" t="s">
        <v>129</v>
      </c>
      <c r="E4315">
        <v>1</v>
      </c>
      <c r="G4315" t="s">
        <v>130</v>
      </c>
      <c r="I4315" t="s">
        <v>125</v>
      </c>
      <c r="Z4315" t="str">
        <f>IFERROR(MID(AA4315,FIND("-",H4315,1)+1,20),_xlfn.IFNA(VLOOKUP(F4315&amp;"-"&amp;AA4315,Ref_Kontak!$A:$E,4,FALSE),Ref_Kontak!$H$2))</f>
        <v>628999007703</v>
      </c>
      <c r="AA4315" t="str">
        <f t="shared" si="670"/>
        <v/>
      </c>
      <c r="AB4315" t="str">
        <f t="shared" si="671"/>
        <v/>
      </c>
      <c r="AC4315" t="str">
        <f t="shared" si="672"/>
        <v>628999007703</v>
      </c>
      <c r="AD4315" t="str">
        <f t="shared" si="673"/>
        <v>Halo+,+Visual+AI+5S+mendeteksi+Violation%3A+METALDET1-LINE+8</v>
      </c>
      <c r="AE4315" t="str">
        <f t="shared" si="674"/>
        <v>https://web.whatsapp.com/send/?phone=628999007703&amp;text=Halo+,+Visual+AI+5S+mendeteksi+Violation%3A+METALDET1-LINE+8&amp;type=phone_number&amp;app_absent=0</v>
      </c>
      <c r="AF4315" t="b">
        <f>IF(ISNA(VLOOKUP(D4315&amp;"-"&amp;AB4315, Ref_Kontak!$A:$E, 4, FALSE)), FALSE, TRUE)</f>
        <v>0</v>
      </c>
      <c r="AG4315" t="str">
        <f>_xlfn.IFNA(VLOOKUP(Z4315,Ref_Kontak!H:H,1,FALSE),"FALSE")</f>
        <v>628999007703</v>
      </c>
      <c r="AH4315" t="str">
        <f t="shared" si="675"/>
        <v>METALDET1-LINE 8</v>
      </c>
      <c r="AI4315">
        <f>IF(I4315="violation",COUNTIF($AH$1:AH4315,AH4315),0)</f>
        <v>1605</v>
      </c>
      <c r="AJ4315" t="str">
        <f t="shared" si="676"/>
        <v>violation-METALDET1</v>
      </c>
      <c r="AK4315">
        <f>IF(I4315="violation",COUNTIF($AJ$1:AJ4315,AJ4315),FALSE)</f>
        <v>3503</v>
      </c>
      <c r="AL4315">
        <f t="shared" si="677"/>
        <v>0</v>
      </c>
      <c r="AM4315">
        <f t="shared" si="678"/>
        <v>3</v>
      </c>
      <c r="AN4315" t="str">
        <f t="shared" si="679"/>
        <v>ALERT! 3 Violation founded @METALDET1</v>
      </c>
    </row>
    <row r="4316" spans="1:40">
      <c r="A4316" t="s">
        <v>120</v>
      </c>
      <c r="B4316" t="s">
        <v>121</v>
      </c>
      <c r="C4316" t="s">
        <v>1970</v>
      </c>
      <c r="D4316" t="s">
        <v>41</v>
      </c>
      <c r="E4316">
        <v>1</v>
      </c>
      <c r="F4316" t="s">
        <v>1859</v>
      </c>
      <c r="G4316" t="s">
        <v>124</v>
      </c>
      <c r="H4316" t="s">
        <v>1860</v>
      </c>
      <c r="I4316" t="s">
        <v>125</v>
      </c>
      <c r="J4316" t="s">
        <v>1861</v>
      </c>
      <c r="Z4316" t="str">
        <f>IFERROR(MID(AA4316,FIND("-",H4316,1)+1,20),_xlfn.IFNA(VLOOKUP(F4316&amp;"-"&amp;AA4316,Ref_Kontak!$A:$E,4,FALSE),Ref_Kontak!$H$2))</f>
        <v>6285157766849</v>
      </c>
      <c r="AA4316" t="str">
        <f t="shared" si="670"/>
        <v>Rexy-6285157766849</v>
      </c>
      <c r="AB4316" t="str">
        <f t="shared" si="671"/>
        <v>Rexy</v>
      </c>
      <c r="AC4316" t="str">
        <f t="shared" si="672"/>
        <v>6285157766849</v>
      </c>
      <c r="AD4316" t="str">
        <f t="shared" si="673"/>
        <v>Halo+Rexy,+Visual+AI+5S+mendeteksi+Violation%3A+GUDANGEXP1-LINE+2</v>
      </c>
      <c r="AE4316" t="str">
        <f t="shared" si="674"/>
        <v>https://web.whatsapp.com/send/?phone=6285157766849&amp;text=Halo+Rexy,+Visual+AI+5S+mendeteksi+Violation%3A+GUDANGEXP1-LINE+2&amp;type=phone_number&amp;app_absent=0</v>
      </c>
      <c r="AF4316" t="b">
        <f>IF(ISNA(VLOOKUP(D4316&amp;"-"&amp;AB4316, Ref_Kontak!$A:$E, 4, FALSE)), FALSE, TRUE)</f>
        <v>1</v>
      </c>
      <c r="AG4316" t="str">
        <f>_xlfn.IFNA(VLOOKUP(Z4316,Ref_Kontak!H:H,1,FALSE),"FALSE")</f>
        <v>FALSE</v>
      </c>
      <c r="AH4316" t="str">
        <f t="shared" si="675"/>
        <v>GUDANGEXP1-LINE 2</v>
      </c>
      <c r="AI4316">
        <f>IF(I4316="violation",COUNTIF($AH$1:AH4316,AH4316),0)</f>
        <v>105</v>
      </c>
      <c r="AJ4316" t="str">
        <f t="shared" si="676"/>
        <v>violation-GUDANGEXP1</v>
      </c>
      <c r="AK4316">
        <f>IF(I4316="violation",COUNTIF($AJ$1:AJ4316,AJ4316),FALSE)</f>
        <v>811</v>
      </c>
      <c r="AL4316">
        <f t="shared" si="677"/>
        <v>0</v>
      </c>
      <c r="AM4316">
        <f t="shared" si="678"/>
        <v>8</v>
      </c>
      <c r="AN4316" t="str">
        <f t="shared" si="679"/>
        <v>ALERT! 8 Violation founded @GUDANGEXP1</v>
      </c>
    </row>
    <row r="4317" spans="1:40">
      <c r="A4317" t="s">
        <v>120</v>
      </c>
      <c r="B4317" t="s">
        <v>121</v>
      </c>
      <c r="C4317" t="s">
        <v>1970</v>
      </c>
      <c r="D4317" t="s">
        <v>1232</v>
      </c>
      <c r="E4317">
        <v>1</v>
      </c>
      <c r="G4317" t="s">
        <v>124</v>
      </c>
      <c r="I4317" t="s">
        <v>125</v>
      </c>
      <c r="Z4317" t="str">
        <f>IFERROR(MID(AA4317,FIND("-",H4317,1)+1,20),_xlfn.IFNA(VLOOKUP(F4317&amp;"-"&amp;AA4317,Ref_Kontak!$A:$E,4,FALSE),Ref_Kontak!$H$2))</f>
        <v>628999007703</v>
      </c>
      <c r="AA4317" t="str">
        <f t="shared" si="670"/>
        <v/>
      </c>
      <c r="AB4317" t="str">
        <f t="shared" si="671"/>
        <v/>
      </c>
      <c r="AC4317" t="str">
        <f t="shared" si="672"/>
        <v>628999007703</v>
      </c>
      <c r="AD4317" t="str">
        <f t="shared" si="673"/>
        <v>Halo+,+Visual+AI+5S+mendeteksi+Violation%3A+GUDANGEXP1-LINE+9</v>
      </c>
      <c r="AE4317" t="str">
        <f t="shared" si="674"/>
        <v>https://web.whatsapp.com/send/?phone=628999007703&amp;text=Halo+,+Visual+AI+5S+mendeteksi+Violation%3A+GUDANGEXP1-LINE+9&amp;type=phone_number&amp;app_absent=0</v>
      </c>
      <c r="AF4317" t="b">
        <f>IF(ISNA(VLOOKUP(D4317&amp;"-"&amp;AB4317, Ref_Kontak!$A:$E, 4, FALSE)), FALSE, TRUE)</f>
        <v>0</v>
      </c>
      <c r="AG4317" t="str">
        <f>_xlfn.IFNA(VLOOKUP(Z4317,Ref_Kontak!H:H,1,FALSE),"FALSE")</f>
        <v>628999007703</v>
      </c>
      <c r="AH4317" t="str">
        <f t="shared" si="675"/>
        <v>GUDANGEXP1-LINE 9</v>
      </c>
      <c r="AI4317">
        <f>IF(I4317="violation",COUNTIF($AH$1:AH4317,AH4317),0)</f>
        <v>238</v>
      </c>
      <c r="AJ4317" t="str">
        <f t="shared" si="676"/>
        <v>violation-GUDANGEXP1</v>
      </c>
      <c r="AK4317">
        <f>IF(I4317="violation",COUNTIF($AJ$1:AJ4317,AJ4317),FALSE)</f>
        <v>812</v>
      </c>
      <c r="AL4317">
        <f t="shared" si="677"/>
        <v>0</v>
      </c>
      <c r="AM4317">
        <f t="shared" si="678"/>
        <v>8</v>
      </c>
      <c r="AN4317" t="str">
        <f t="shared" si="679"/>
        <v>ALERT! 8 Violation founded @GUDANGEXP1</v>
      </c>
    </row>
    <row r="4318" spans="1:40">
      <c r="A4318" t="s">
        <v>120</v>
      </c>
      <c r="B4318" t="s">
        <v>121</v>
      </c>
      <c r="C4318" t="s">
        <v>1970</v>
      </c>
      <c r="D4318" t="s">
        <v>48</v>
      </c>
      <c r="E4318">
        <v>1</v>
      </c>
      <c r="F4318" t="s">
        <v>1859</v>
      </c>
      <c r="G4318" t="s">
        <v>124</v>
      </c>
      <c r="H4318" t="s">
        <v>1860</v>
      </c>
      <c r="I4318" t="s">
        <v>125</v>
      </c>
      <c r="J4318" t="s">
        <v>1861</v>
      </c>
      <c r="Z4318" t="str">
        <f>IFERROR(MID(AA4318,FIND("-",H4318,1)+1,20),_xlfn.IFNA(VLOOKUP(F4318&amp;"-"&amp;AA4318,Ref_Kontak!$A:$E,4,FALSE),Ref_Kontak!$H$2))</f>
        <v>6285157766849</v>
      </c>
      <c r="AA4318" t="str">
        <f t="shared" si="670"/>
        <v>Rexy-6285157766849</v>
      </c>
      <c r="AB4318" t="str">
        <f t="shared" si="671"/>
        <v>Rexy</v>
      </c>
      <c r="AC4318" t="str">
        <f t="shared" si="672"/>
        <v>6285157766849</v>
      </c>
      <c r="AD4318" t="str">
        <f t="shared" si="673"/>
        <v>Halo+Rexy,+Visual+AI+5S+mendeteksi+Violation%3A+GUDANGEXP1-LINE+1</v>
      </c>
      <c r="AE4318" t="str">
        <f t="shared" si="674"/>
        <v>https://web.whatsapp.com/send/?phone=6285157766849&amp;text=Halo+Rexy,+Visual+AI+5S+mendeteksi+Violation%3A+GUDANGEXP1-LINE+1&amp;type=phone_number&amp;app_absent=0</v>
      </c>
      <c r="AF4318" t="b">
        <f>IF(ISNA(VLOOKUP(D4318&amp;"-"&amp;AB4318, Ref_Kontak!$A:$E, 4, FALSE)), FALSE, TRUE)</f>
        <v>1</v>
      </c>
      <c r="AG4318" t="str">
        <f>_xlfn.IFNA(VLOOKUP(Z4318,Ref_Kontak!H:H,1,FALSE),"FALSE")</f>
        <v>FALSE</v>
      </c>
      <c r="AH4318" t="str">
        <f t="shared" si="675"/>
        <v>GUDANGEXP1-LINE 1</v>
      </c>
      <c r="AI4318">
        <f>IF(I4318="violation",COUNTIF($AH$1:AH4318,AH4318),0)</f>
        <v>92</v>
      </c>
      <c r="AJ4318" t="str">
        <f t="shared" si="676"/>
        <v>violation-GUDANGEXP1</v>
      </c>
      <c r="AK4318">
        <f>IF(I4318="violation",COUNTIF($AJ$1:AJ4318,AJ4318),FALSE)</f>
        <v>813</v>
      </c>
      <c r="AL4318">
        <f t="shared" si="677"/>
        <v>0</v>
      </c>
      <c r="AM4318">
        <f t="shared" si="678"/>
        <v>8</v>
      </c>
      <c r="AN4318" t="str">
        <f t="shared" si="679"/>
        <v>ALERT! 8 Violation founded @GUDANGEXP1</v>
      </c>
    </row>
    <row r="4319" spans="1:40">
      <c r="A4319" t="s">
        <v>120</v>
      </c>
      <c r="B4319" t="s">
        <v>121</v>
      </c>
      <c r="C4319" t="s">
        <v>1970</v>
      </c>
      <c r="D4319" t="s">
        <v>129</v>
      </c>
      <c r="E4319">
        <v>1</v>
      </c>
      <c r="G4319" t="s">
        <v>124</v>
      </c>
      <c r="I4319" t="s">
        <v>125</v>
      </c>
      <c r="Z4319" t="str">
        <f>IFERROR(MID(AA4319,FIND("-",H4319,1)+1,20),_xlfn.IFNA(VLOOKUP(F4319&amp;"-"&amp;AA4319,Ref_Kontak!$A:$E,4,FALSE),Ref_Kontak!$H$2))</f>
        <v>628999007703</v>
      </c>
      <c r="AA4319" t="str">
        <f t="shared" si="670"/>
        <v/>
      </c>
      <c r="AB4319" t="str">
        <f t="shared" si="671"/>
        <v/>
      </c>
      <c r="AC4319" t="str">
        <f t="shared" si="672"/>
        <v>628999007703</v>
      </c>
      <c r="AD4319" t="str">
        <f t="shared" si="673"/>
        <v>Halo+,+Visual+AI+5S+mendeteksi+Violation%3A+GUDANGEXP1-LINE+8</v>
      </c>
      <c r="AE4319" t="str">
        <f t="shared" si="674"/>
        <v>https://web.whatsapp.com/send/?phone=628999007703&amp;text=Halo+,+Visual+AI+5S+mendeteksi+Violation%3A+GUDANGEXP1-LINE+8&amp;type=phone_number&amp;app_absent=0</v>
      </c>
      <c r="AF4319" t="b">
        <f>IF(ISNA(VLOOKUP(D4319&amp;"-"&amp;AB4319, Ref_Kontak!$A:$E, 4, FALSE)), FALSE, TRUE)</f>
        <v>0</v>
      </c>
      <c r="AG4319" t="str">
        <f>_xlfn.IFNA(VLOOKUP(Z4319,Ref_Kontak!H:H,1,FALSE),"FALSE")</f>
        <v>628999007703</v>
      </c>
      <c r="AH4319" t="str">
        <f t="shared" si="675"/>
        <v>GUDANGEXP1-LINE 8</v>
      </c>
      <c r="AI4319">
        <f>IF(I4319="violation",COUNTIF($AH$1:AH4319,AH4319),0)</f>
        <v>146</v>
      </c>
      <c r="AJ4319" t="str">
        <f t="shared" si="676"/>
        <v>violation-GUDANGEXP1</v>
      </c>
      <c r="AK4319">
        <f>IF(I4319="violation",COUNTIF($AJ$1:AJ4319,AJ4319),FALSE)</f>
        <v>814</v>
      </c>
      <c r="AL4319">
        <f t="shared" si="677"/>
        <v>0</v>
      </c>
      <c r="AM4319">
        <f t="shared" si="678"/>
        <v>8</v>
      </c>
      <c r="AN4319" t="str">
        <f t="shared" si="679"/>
        <v>ALERT! 8 Violation founded @GUDANGEXP1</v>
      </c>
    </row>
    <row r="4320" spans="1:40">
      <c r="A4320" t="s">
        <v>120</v>
      </c>
      <c r="B4320" t="s">
        <v>121</v>
      </c>
      <c r="C4320" t="s">
        <v>1971</v>
      </c>
      <c r="D4320" t="s">
        <v>41</v>
      </c>
      <c r="E4320">
        <v>1</v>
      </c>
      <c r="F4320" t="s">
        <v>1859</v>
      </c>
      <c r="G4320" t="s">
        <v>124</v>
      </c>
      <c r="H4320" t="s">
        <v>1860</v>
      </c>
      <c r="I4320" t="s">
        <v>125</v>
      </c>
      <c r="J4320" t="s">
        <v>1861</v>
      </c>
      <c r="Z4320" t="str">
        <f>IFERROR(MID(AA4320,FIND("-",H4320,1)+1,20),_xlfn.IFNA(VLOOKUP(F4320&amp;"-"&amp;AA4320,Ref_Kontak!$A:$E,4,FALSE),Ref_Kontak!$H$2))</f>
        <v>6285157766849</v>
      </c>
      <c r="AA4320" t="str">
        <f t="shared" si="670"/>
        <v>Rexy-6285157766849</v>
      </c>
      <c r="AB4320" t="str">
        <f t="shared" si="671"/>
        <v>Rexy</v>
      </c>
      <c r="AC4320" t="str">
        <f t="shared" si="672"/>
        <v>6285157766849</v>
      </c>
      <c r="AD4320" t="str">
        <f t="shared" si="673"/>
        <v>Halo+Rexy,+Visual+AI+5S+mendeteksi+Violation%3A+GUDANGEXP1-LINE+2</v>
      </c>
      <c r="AE4320" t="str">
        <f t="shared" si="674"/>
        <v>https://web.whatsapp.com/send/?phone=6285157766849&amp;text=Halo+Rexy,+Visual+AI+5S+mendeteksi+Violation%3A+GUDANGEXP1-LINE+2&amp;type=phone_number&amp;app_absent=0</v>
      </c>
      <c r="AF4320" t="b">
        <f>IF(ISNA(VLOOKUP(D4320&amp;"-"&amp;AB4320, Ref_Kontak!$A:$E, 4, FALSE)), FALSE, TRUE)</f>
        <v>1</v>
      </c>
      <c r="AG4320" t="str">
        <f>_xlfn.IFNA(VLOOKUP(Z4320,Ref_Kontak!H:H,1,FALSE),"FALSE")</f>
        <v>FALSE</v>
      </c>
      <c r="AH4320" t="str">
        <f t="shared" si="675"/>
        <v>GUDANGEXP1-LINE 2</v>
      </c>
      <c r="AI4320">
        <f>IF(I4320="violation",COUNTIF($AH$1:AH4320,AH4320),0)</f>
        <v>106</v>
      </c>
      <c r="AJ4320" t="str">
        <f t="shared" si="676"/>
        <v>violation-GUDANGEXP1</v>
      </c>
      <c r="AK4320">
        <f>IF(I4320="violation",COUNTIF($AJ$1:AJ4320,AJ4320),FALSE)</f>
        <v>815</v>
      </c>
      <c r="AL4320">
        <f t="shared" si="677"/>
        <v>0</v>
      </c>
      <c r="AM4320">
        <f t="shared" si="678"/>
        <v>8</v>
      </c>
      <c r="AN4320" t="str">
        <f t="shared" si="679"/>
        <v>ALERT! 8 Violation founded @GUDANGEXP1</v>
      </c>
    </row>
    <row r="4321" spans="1:40">
      <c r="A4321" t="s">
        <v>120</v>
      </c>
      <c r="B4321" t="s">
        <v>121</v>
      </c>
      <c r="C4321" t="s">
        <v>1971</v>
      </c>
      <c r="D4321" t="s">
        <v>48</v>
      </c>
      <c r="E4321">
        <v>1</v>
      </c>
      <c r="F4321" t="s">
        <v>1859</v>
      </c>
      <c r="G4321" t="s">
        <v>124</v>
      </c>
      <c r="H4321" t="s">
        <v>1860</v>
      </c>
      <c r="I4321" t="s">
        <v>125</v>
      </c>
      <c r="J4321" t="s">
        <v>1861</v>
      </c>
      <c r="Z4321" t="str">
        <f>IFERROR(MID(AA4321,FIND("-",H4321,1)+1,20),_xlfn.IFNA(VLOOKUP(F4321&amp;"-"&amp;AA4321,Ref_Kontak!$A:$E,4,FALSE),Ref_Kontak!$H$2))</f>
        <v>6285157766849</v>
      </c>
      <c r="AA4321" t="str">
        <f t="shared" si="670"/>
        <v>Rexy-6285157766849</v>
      </c>
      <c r="AB4321" t="str">
        <f t="shared" si="671"/>
        <v>Rexy</v>
      </c>
      <c r="AC4321" t="str">
        <f t="shared" si="672"/>
        <v>6285157766849</v>
      </c>
      <c r="AD4321" t="str">
        <f t="shared" si="673"/>
        <v>Halo+Rexy,+Visual+AI+5S+mendeteksi+Violation%3A+GUDANGEXP1-LINE+1</v>
      </c>
      <c r="AE4321" t="str">
        <f t="shared" si="674"/>
        <v>https://web.whatsapp.com/send/?phone=6285157766849&amp;text=Halo+Rexy,+Visual+AI+5S+mendeteksi+Violation%3A+GUDANGEXP1-LINE+1&amp;type=phone_number&amp;app_absent=0</v>
      </c>
      <c r="AF4321" t="b">
        <f>IF(ISNA(VLOOKUP(D4321&amp;"-"&amp;AB4321, Ref_Kontak!$A:$E, 4, FALSE)), FALSE, TRUE)</f>
        <v>1</v>
      </c>
      <c r="AG4321" t="str">
        <f>_xlfn.IFNA(VLOOKUP(Z4321,Ref_Kontak!H:H,1,FALSE),"FALSE")</f>
        <v>FALSE</v>
      </c>
      <c r="AH4321" t="str">
        <f t="shared" si="675"/>
        <v>GUDANGEXP1-LINE 1</v>
      </c>
      <c r="AI4321">
        <f>IF(I4321="violation",COUNTIF($AH$1:AH4321,AH4321),0)</f>
        <v>93</v>
      </c>
      <c r="AJ4321" t="str">
        <f t="shared" si="676"/>
        <v>violation-GUDANGEXP1</v>
      </c>
      <c r="AK4321">
        <f>IF(I4321="violation",COUNTIF($AJ$1:AJ4321,AJ4321),FALSE)</f>
        <v>816</v>
      </c>
      <c r="AL4321">
        <f t="shared" si="677"/>
        <v>0</v>
      </c>
      <c r="AM4321">
        <f t="shared" si="678"/>
        <v>8</v>
      </c>
      <c r="AN4321" t="str">
        <f t="shared" si="679"/>
        <v>ALERT! 8 Violation founded @GUDANGEXP1</v>
      </c>
    </row>
    <row r="4322" spans="1:40">
      <c r="A4322" t="s">
        <v>120</v>
      </c>
      <c r="B4322" t="s">
        <v>121</v>
      </c>
      <c r="C4322" t="s">
        <v>1971</v>
      </c>
      <c r="D4322" t="s">
        <v>1232</v>
      </c>
      <c r="E4322">
        <v>1</v>
      </c>
      <c r="G4322" t="s">
        <v>124</v>
      </c>
      <c r="I4322" t="s">
        <v>125</v>
      </c>
      <c r="Z4322" t="str">
        <f>IFERROR(MID(AA4322,FIND("-",H4322,1)+1,20),_xlfn.IFNA(VLOOKUP(F4322&amp;"-"&amp;AA4322,Ref_Kontak!$A:$E,4,FALSE),Ref_Kontak!$H$2))</f>
        <v>628999007703</v>
      </c>
      <c r="AA4322" t="str">
        <f t="shared" si="670"/>
        <v/>
      </c>
      <c r="AB4322" t="str">
        <f t="shared" si="671"/>
        <v/>
      </c>
      <c r="AC4322" t="str">
        <f t="shared" si="672"/>
        <v>628999007703</v>
      </c>
      <c r="AD4322" t="str">
        <f t="shared" si="673"/>
        <v>Halo+,+Visual+AI+5S+mendeteksi+Violation%3A+GUDANGEXP1-LINE+9</v>
      </c>
      <c r="AE4322" t="str">
        <f t="shared" si="674"/>
        <v>https://web.whatsapp.com/send/?phone=628999007703&amp;text=Halo+,+Visual+AI+5S+mendeteksi+Violation%3A+GUDANGEXP1-LINE+9&amp;type=phone_number&amp;app_absent=0</v>
      </c>
      <c r="AF4322" t="b">
        <f>IF(ISNA(VLOOKUP(D4322&amp;"-"&amp;AB4322, Ref_Kontak!$A:$E, 4, FALSE)), FALSE, TRUE)</f>
        <v>0</v>
      </c>
      <c r="AG4322" t="str">
        <f>_xlfn.IFNA(VLOOKUP(Z4322,Ref_Kontak!H:H,1,FALSE),"FALSE")</f>
        <v>628999007703</v>
      </c>
      <c r="AH4322" t="str">
        <f t="shared" si="675"/>
        <v>GUDANGEXP1-LINE 9</v>
      </c>
      <c r="AI4322">
        <f>IF(I4322="violation",COUNTIF($AH$1:AH4322,AH4322),0)</f>
        <v>239</v>
      </c>
      <c r="AJ4322" t="str">
        <f t="shared" si="676"/>
        <v>violation-GUDANGEXP1</v>
      </c>
      <c r="AK4322">
        <f>IF(I4322="violation",COUNTIF($AJ$1:AJ4322,AJ4322),FALSE)</f>
        <v>817</v>
      </c>
      <c r="AL4322">
        <f t="shared" si="677"/>
        <v>0</v>
      </c>
      <c r="AM4322">
        <f t="shared" si="678"/>
        <v>8</v>
      </c>
      <c r="AN4322" t="str">
        <f t="shared" si="679"/>
        <v>ALERT! 8 Violation founded @GUDANGEXP1</v>
      </c>
    </row>
    <row r="4323" spans="1:40">
      <c r="A4323" t="s">
        <v>120</v>
      </c>
      <c r="B4323" t="s">
        <v>121</v>
      </c>
      <c r="C4323" t="s">
        <v>1971</v>
      </c>
      <c r="D4323" t="s">
        <v>589</v>
      </c>
      <c r="E4323">
        <v>1</v>
      </c>
      <c r="G4323" t="s">
        <v>130</v>
      </c>
      <c r="I4323" t="s">
        <v>125</v>
      </c>
      <c r="Z4323" t="str">
        <f>IFERROR(MID(AA4323,FIND("-",H4323,1)+1,20),_xlfn.IFNA(VLOOKUP(F4323&amp;"-"&amp;AA4323,Ref_Kontak!$A:$E,4,FALSE),Ref_Kontak!$H$2))</f>
        <v>628999007703</v>
      </c>
      <c r="AA4323" t="str">
        <f t="shared" si="670"/>
        <v/>
      </c>
      <c r="AB4323" t="str">
        <f t="shared" si="671"/>
        <v/>
      </c>
      <c r="AC4323" t="str">
        <f t="shared" si="672"/>
        <v>628999007703</v>
      </c>
      <c r="AD4323" t="str">
        <f t="shared" si="673"/>
        <v>Halo+,+Visual+AI+5S+mendeteksi+Violation%3A+METALDET1-LINE+13</v>
      </c>
      <c r="AE4323" t="str">
        <f t="shared" si="674"/>
        <v>https://web.whatsapp.com/send/?phone=628999007703&amp;text=Halo+,+Visual+AI+5S+mendeteksi+Violation%3A+METALDET1-LINE+13&amp;type=phone_number&amp;app_absent=0</v>
      </c>
      <c r="AF4323" t="b">
        <f>IF(ISNA(VLOOKUP(D4323&amp;"-"&amp;AB4323, Ref_Kontak!$A:$E, 4, FALSE)), FALSE, TRUE)</f>
        <v>0</v>
      </c>
      <c r="AG4323" t="str">
        <f>_xlfn.IFNA(VLOOKUP(Z4323,Ref_Kontak!H:H,1,FALSE),"FALSE")</f>
        <v>628999007703</v>
      </c>
      <c r="AH4323" t="str">
        <f t="shared" si="675"/>
        <v>METALDET1-LINE 13</v>
      </c>
      <c r="AI4323">
        <f>IF(I4323="violation",COUNTIF($AH$1:AH4323,AH4323),0)</f>
        <v>1450</v>
      </c>
      <c r="AJ4323" t="str">
        <f t="shared" si="676"/>
        <v>violation-METALDET1</v>
      </c>
      <c r="AK4323">
        <f>IF(I4323="violation",COUNTIF($AJ$1:AJ4323,AJ4323),FALSE)</f>
        <v>3504</v>
      </c>
      <c r="AL4323">
        <f t="shared" si="677"/>
        <v>0</v>
      </c>
      <c r="AM4323">
        <f t="shared" si="678"/>
        <v>3</v>
      </c>
      <c r="AN4323" t="str">
        <f t="shared" si="679"/>
        <v>ALERT! 3 Violation founded @METALDET1</v>
      </c>
    </row>
    <row r="4324" spans="1:40">
      <c r="A4324" t="s">
        <v>120</v>
      </c>
      <c r="B4324" t="s">
        <v>121</v>
      </c>
      <c r="C4324" t="s">
        <v>1971</v>
      </c>
      <c r="D4324" t="s">
        <v>129</v>
      </c>
      <c r="E4324">
        <v>1</v>
      </c>
      <c r="G4324" t="s">
        <v>130</v>
      </c>
      <c r="I4324" t="s">
        <v>125</v>
      </c>
      <c r="Z4324" t="str">
        <f>IFERROR(MID(AA4324,FIND("-",H4324,1)+1,20),_xlfn.IFNA(VLOOKUP(F4324&amp;"-"&amp;AA4324,Ref_Kontak!$A:$E,4,FALSE),Ref_Kontak!$H$2))</f>
        <v>628999007703</v>
      </c>
      <c r="AA4324" t="str">
        <f t="shared" si="670"/>
        <v/>
      </c>
      <c r="AB4324" t="str">
        <f t="shared" si="671"/>
        <v/>
      </c>
      <c r="AC4324" t="str">
        <f t="shared" si="672"/>
        <v>628999007703</v>
      </c>
      <c r="AD4324" t="str">
        <f t="shared" si="673"/>
        <v>Halo+,+Visual+AI+5S+mendeteksi+Violation%3A+METALDET1-LINE+8</v>
      </c>
      <c r="AE4324" t="str">
        <f t="shared" si="674"/>
        <v>https://web.whatsapp.com/send/?phone=628999007703&amp;text=Halo+,+Visual+AI+5S+mendeteksi+Violation%3A+METALDET1-LINE+8&amp;type=phone_number&amp;app_absent=0</v>
      </c>
      <c r="AF4324" t="b">
        <f>IF(ISNA(VLOOKUP(D4324&amp;"-"&amp;AB4324, Ref_Kontak!$A:$E, 4, FALSE)), FALSE, TRUE)</f>
        <v>0</v>
      </c>
      <c r="AG4324" t="str">
        <f>_xlfn.IFNA(VLOOKUP(Z4324,Ref_Kontak!H:H,1,FALSE),"FALSE")</f>
        <v>628999007703</v>
      </c>
      <c r="AH4324" t="str">
        <f t="shared" si="675"/>
        <v>METALDET1-LINE 8</v>
      </c>
      <c r="AI4324">
        <f>IF(I4324="violation",COUNTIF($AH$1:AH4324,AH4324),0)</f>
        <v>1606</v>
      </c>
      <c r="AJ4324" t="str">
        <f t="shared" si="676"/>
        <v>violation-METALDET1</v>
      </c>
      <c r="AK4324">
        <f>IF(I4324="violation",COUNTIF($AJ$1:AJ4324,AJ4324),FALSE)</f>
        <v>3505</v>
      </c>
      <c r="AL4324">
        <f t="shared" si="677"/>
        <v>0</v>
      </c>
      <c r="AM4324">
        <f t="shared" si="678"/>
        <v>3</v>
      </c>
      <c r="AN4324" t="str">
        <f t="shared" si="679"/>
        <v>ALERT! 3 Violation founded @METALDET1</v>
      </c>
    </row>
    <row r="4325" spans="1:40">
      <c r="A4325" t="s">
        <v>120</v>
      </c>
      <c r="B4325" t="s">
        <v>121</v>
      </c>
      <c r="C4325" t="s">
        <v>1971</v>
      </c>
      <c r="D4325" t="s">
        <v>52</v>
      </c>
      <c r="E4325">
        <v>1</v>
      </c>
      <c r="G4325" t="s">
        <v>130</v>
      </c>
      <c r="I4325" t="s">
        <v>125</v>
      </c>
      <c r="Z4325" t="str">
        <f>IFERROR(MID(AA4325,FIND("-",H4325,1)+1,20),_xlfn.IFNA(VLOOKUP(F4325&amp;"-"&amp;AA4325,Ref_Kontak!$A:$E,4,FALSE),Ref_Kontak!$H$2))</f>
        <v>628999007703</v>
      </c>
      <c r="AA4325" t="str">
        <f t="shared" si="670"/>
        <v/>
      </c>
      <c r="AB4325" t="str">
        <f t="shared" si="671"/>
        <v/>
      </c>
      <c r="AC4325" t="str">
        <f t="shared" si="672"/>
        <v>628999007703</v>
      </c>
      <c r="AD4325" t="str">
        <f t="shared" si="673"/>
        <v>Halo+,+Visual+AI+5S+mendeteksi+Violation%3A+METALDET1-LINE+14</v>
      </c>
      <c r="AE4325" t="str">
        <f t="shared" si="674"/>
        <v>https://web.whatsapp.com/send/?phone=628999007703&amp;text=Halo+,+Visual+AI+5S+mendeteksi+Violation%3A+METALDET1-LINE+14&amp;type=phone_number&amp;app_absent=0</v>
      </c>
      <c r="AF4325" t="b">
        <f>IF(ISNA(VLOOKUP(D4325&amp;"-"&amp;AB4325, Ref_Kontak!$A:$E, 4, FALSE)), FALSE, TRUE)</f>
        <v>0</v>
      </c>
      <c r="AG4325" t="str">
        <f>_xlfn.IFNA(VLOOKUP(Z4325,Ref_Kontak!H:H,1,FALSE),"FALSE")</f>
        <v>628999007703</v>
      </c>
      <c r="AH4325" t="str">
        <f t="shared" si="675"/>
        <v>METALDET1-LINE 14</v>
      </c>
      <c r="AI4325">
        <f>IF(I4325="violation",COUNTIF($AH$1:AH4325,AH4325),0)</f>
        <v>451</v>
      </c>
      <c r="AJ4325" t="str">
        <f t="shared" si="676"/>
        <v>violation-METALDET1</v>
      </c>
      <c r="AK4325">
        <f>IF(I4325="violation",COUNTIF($AJ$1:AJ4325,AJ4325),FALSE)</f>
        <v>3506</v>
      </c>
      <c r="AL4325">
        <f t="shared" si="677"/>
        <v>0</v>
      </c>
      <c r="AM4325">
        <f t="shared" si="678"/>
        <v>3</v>
      </c>
      <c r="AN4325" t="str">
        <f t="shared" si="679"/>
        <v>ALERT! 3 Violation founded @METALDET1</v>
      </c>
    </row>
    <row r="4326" spans="1:40">
      <c r="A4326" t="s">
        <v>120</v>
      </c>
      <c r="B4326" t="s">
        <v>121</v>
      </c>
      <c r="C4326" t="s">
        <v>1971</v>
      </c>
      <c r="D4326" t="s">
        <v>589</v>
      </c>
      <c r="E4326">
        <v>1</v>
      </c>
      <c r="G4326" t="s">
        <v>130</v>
      </c>
      <c r="I4326" t="s">
        <v>125</v>
      </c>
      <c r="Z4326" t="str">
        <f>IFERROR(MID(AA4326,FIND("-",H4326,1)+1,20),_xlfn.IFNA(VLOOKUP(F4326&amp;"-"&amp;AA4326,Ref_Kontak!$A:$E,4,FALSE),Ref_Kontak!$H$2))</f>
        <v>628999007703</v>
      </c>
      <c r="AA4326" t="str">
        <f t="shared" si="670"/>
        <v/>
      </c>
      <c r="AB4326" t="str">
        <f t="shared" si="671"/>
        <v/>
      </c>
      <c r="AC4326" t="str">
        <f t="shared" si="672"/>
        <v>628999007703</v>
      </c>
      <c r="AD4326" t="str">
        <f t="shared" si="673"/>
        <v>Halo+,+Visual+AI+5S+mendeteksi+Violation%3A+METALDET1-LINE+13</v>
      </c>
      <c r="AE4326" t="str">
        <f t="shared" si="674"/>
        <v>https://web.whatsapp.com/send/?phone=628999007703&amp;text=Halo+,+Visual+AI+5S+mendeteksi+Violation%3A+METALDET1-LINE+13&amp;type=phone_number&amp;app_absent=0</v>
      </c>
      <c r="AF4326" t="b">
        <f>IF(ISNA(VLOOKUP(D4326&amp;"-"&amp;AB4326, Ref_Kontak!$A:$E, 4, FALSE)), FALSE, TRUE)</f>
        <v>0</v>
      </c>
      <c r="AG4326" t="str">
        <f>_xlfn.IFNA(VLOOKUP(Z4326,Ref_Kontak!H:H,1,FALSE),"FALSE")</f>
        <v>628999007703</v>
      </c>
      <c r="AH4326" t="str">
        <f t="shared" si="675"/>
        <v>METALDET1-LINE 13</v>
      </c>
      <c r="AI4326">
        <f>IF(I4326="violation",COUNTIF($AH$1:AH4326,AH4326),0)</f>
        <v>1451</v>
      </c>
      <c r="AJ4326" t="str">
        <f t="shared" si="676"/>
        <v>violation-METALDET1</v>
      </c>
      <c r="AK4326">
        <f>IF(I4326="violation",COUNTIF($AJ$1:AJ4326,AJ4326),FALSE)</f>
        <v>3507</v>
      </c>
      <c r="AL4326">
        <f t="shared" si="677"/>
        <v>0</v>
      </c>
      <c r="AM4326">
        <f t="shared" si="678"/>
        <v>3</v>
      </c>
      <c r="AN4326" t="str">
        <f t="shared" si="679"/>
        <v>ALERT! 3 Violation founded @METALDET1</v>
      </c>
    </row>
    <row r="4327" spans="1:40">
      <c r="A4327" t="s">
        <v>120</v>
      </c>
      <c r="B4327" t="s">
        <v>121</v>
      </c>
      <c r="C4327" t="s">
        <v>1971</v>
      </c>
      <c r="D4327" t="s">
        <v>129</v>
      </c>
      <c r="E4327">
        <v>1</v>
      </c>
      <c r="G4327" t="s">
        <v>124</v>
      </c>
      <c r="I4327" t="s">
        <v>125</v>
      </c>
      <c r="Z4327" t="str">
        <f>IFERROR(MID(AA4327,FIND("-",H4327,1)+1,20),_xlfn.IFNA(VLOOKUP(F4327&amp;"-"&amp;AA4327,Ref_Kontak!$A:$E,4,FALSE),Ref_Kontak!$H$2))</f>
        <v>628999007703</v>
      </c>
      <c r="AA4327" t="str">
        <f t="shared" si="670"/>
        <v/>
      </c>
      <c r="AB4327" t="str">
        <f t="shared" si="671"/>
        <v/>
      </c>
      <c r="AC4327" t="str">
        <f t="shared" si="672"/>
        <v>628999007703</v>
      </c>
      <c r="AD4327" t="str">
        <f t="shared" si="673"/>
        <v>Halo+,+Visual+AI+5S+mendeteksi+Violation%3A+GUDANGEXP1-LINE+8</v>
      </c>
      <c r="AE4327" t="str">
        <f t="shared" si="674"/>
        <v>https://web.whatsapp.com/send/?phone=628999007703&amp;text=Halo+,+Visual+AI+5S+mendeteksi+Violation%3A+GUDANGEXP1-LINE+8&amp;type=phone_number&amp;app_absent=0</v>
      </c>
      <c r="AF4327" t="b">
        <f>IF(ISNA(VLOOKUP(D4327&amp;"-"&amp;AB4327, Ref_Kontak!$A:$E, 4, FALSE)), FALSE, TRUE)</f>
        <v>0</v>
      </c>
      <c r="AG4327" t="str">
        <f>_xlfn.IFNA(VLOOKUP(Z4327,Ref_Kontak!H:H,1,FALSE),"FALSE")</f>
        <v>628999007703</v>
      </c>
      <c r="AH4327" t="str">
        <f t="shared" si="675"/>
        <v>GUDANGEXP1-LINE 8</v>
      </c>
      <c r="AI4327">
        <f>IF(I4327="violation",COUNTIF($AH$1:AH4327,AH4327),0)</f>
        <v>147</v>
      </c>
      <c r="AJ4327" t="str">
        <f t="shared" si="676"/>
        <v>violation-GUDANGEXP1</v>
      </c>
      <c r="AK4327">
        <f>IF(I4327="violation",COUNTIF($AJ$1:AJ4327,AJ4327),FALSE)</f>
        <v>818</v>
      </c>
      <c r="AL4327">
        <f t="shared" si="677"/>
        <v>0</v>
      </c>
      <c r="AM4327">
        <f t="shared" si="678"/>
        <v>8</v>
      </c>
      <c r="AN4327" t="str">
        <f t="shared" si="679"/>
        <v>ALERT! 8 Violation founded @GUDANGEXP1</v>
      </c>
    </row>
    <row r="4328" spans="1:40">
      <c r="A4328" t="s">
        <v>120</v>
      </c>
      <c r="B4328" t="s">
        <v>121</v>
      </c>
      <c r="C4328" t="s">
        <v>1972</v>
      </c>
      <c r="D4328" t="s">
        <v>129</v>
      </c>
      <c r="E4328">
        <v>1</v>
      </c>
      <c r="G4328" t="s">
        <v>130</v>
      </c>
      <c r="I4328" t="s">
        <v>125</v>
      </c>
      <c r="Z4328" t="str">
        <f>IFERROR(MID(AA4328,FIND("-",H4328,1)+1,20),_xlfn.IFNA(VLOOKUP(F4328&amp;"-"&amp;AA4328,Ref_Kontak!$A:$E,4,FALSE),Ref_Kontak!$H$2))</f>
        <v>628999007703</v>
      </c>
      <c r="AA4328" t="str">
        <f t="shared" si="670"/>
        <v/>
      </c>
      <c r="AB4328" t="str">
        <f t="shared" si="671"/>
        <v/>
      </c>
      <c r="AC4328" t="str">
        <f t="shared" si="672"/>
        <v>628999007703</v>
      </c>
      <c r="AD4328" t="str">
        <f t="shared" si="673"/>
        <v>Halo+,+Visual+AI+5S+mendeteksi+Violation%3A+METALDET1-LINE+8</v>
      </c>
      <c r="AE4328" t="str">
        <f t="shared" si="674"/>
        <v>https://web.whatsapp.com/send/?phone=628999007703&amp;text=Halo+,+Visual+AI+5S+mendeteksi+Violation%3A+METALDET1-LINE+8&amp;type=phone_number&amp;app_absent=0</v>
      </c>
      <c r="AF4328" t="b">
        <f>IF(ISNA(VLOOKUP(D4328&amp;"-"&amp;AB4328, Ref_Kontak!$A:$E, 4, FALSE)), FALSE, TRUE)</f>
        <v>0</v>
      </c>
      <c r="AG4328" t="str">
        <f>_xlfn.IFNA(VLOOKUP(Z4328,Ref_Kontak!H:H,1,FALSE),"FALSE")</f>
        <v>628999007703</v>
      </c>
      <c r="AH4328" t="str">
        <f t="shared" si="675"/>
        <v>METALDET1-LINE 8</v>
      </c>
      <c r="AI4328">
        <f>IF(I4328="violation",COUNTIF($AH$1:AH4328,AH4328),0)</f>
        <v>1607</v>
      </c>
      <c r="AJ4328" t="str">
        <f t="shared" si="676"/>
        <v>violation-METALDET1</v>
      </c>
      <c r="AK4328">
        <f>IF(I4328="violation",COUNTIF($AJ$1:AJ4328,AJ4328),FALSE)</f>
        <v>3508</v>
      </c>
      <c r="AL4328">
        <f t="shared" si="677"/>
        <v>0</v>
      </c>
      <c r="AM4328">
        <f t="shared" si="678"/>
        <v>3</v>
      </c>
      <c r="AN4328" t="str">
        <f t="shared" si="679"/>
        <v>ALERT! 3 Violation founded @METALDET1</v>
      </c>
    </row>
    <row r="4329" spans="1:40">
      <c r="A4329" t="s">
        <v>120</v>
      </c>
      <c r="B4329" t="s">
        <v>121</v>
      </c>
      <c r="C4329" t="s">
        <v>1972</v>
      </c>
      <c r="D4329" t="s">
        <v>41</v>
      </c>
      <c r="E4329">
        <v>1</v>
      </c>
      <c r="F4329" t="s">
        <v>1859</v>
      </c>
      <c r="G4329" t="s">
        <v>124</v>
      </c>
      <c r="H4329" t="s">
        <v>1860</v>
      </c>
      <c r="I4329" t="s">
        <v>125</v>
      </c>
      <c r="J4329" t="s">
        <v>1861</v>
      </c>
      <c r="Z4329" t="str">
        <f>IFERROR(MID(AA4329,FIND("-",H4329,1)+1,20),_xlfn.IFNA(VLOOKUP(F4329&amp;"-"&amp;AA4329,Ref_Kontak!$A:$E,4,FALSE),Ref_Kontak!$H$2))</f>
        <v>6285157766849</v>
      </c>
      <c r="AA4329" t="str">
        <f t="shared" si="670"/>
        <v>Rexy-6285157766849</v>
      </c>
      <c r="AB4329" t="str">
        <f t="shared" si="671"/>
        <v>Rexy</v>
      </c>
      <c r="AC4329" t="str">
        <f t="shared" si="672"/>
        <v>6285157766849</v>
      </c>
      <c r="AD4329" t="str">
        <f t="shared" si="673"/>
        <v>Halo+Rexy,+Visual+AI+5S+mendeteksi+Violation%3A+GUDANGEXP1-LINE+2</v>
      </c>
      <c r="AE4329" t="str">
        <f t="shared" si="674"/>
        <v>https://web.whatsapp.com/send/?phone=6285157766849&amp;text=Halo+Rexy,+Visual+AI+5S+mendeteksi+Violation%3A+GUDANGEXP1-LINE+2&amp;type=phone_number&amp;app_absent=0</v>
      </c>
      <c r="AF4329" t="b">
        <f>IF(ISNA(VLOOKUP(D4329&amp;"-"&amp;AB4329, Ref_Kontak!$A:$E, 4, FALSE)), FALSE, TRUE)</f>
        <v>1</v>
      </c>
      <c r="AG4329" t="str">
        <f>_xlfn.IFNA(VLOOKUP(Z4329,Ref_Kontak!H:H,1,FALSE),"FALSE")</f>
        <v>FALSE</v>
      </c>
      <c r="AH4329" t="str">
        <f t="shared" si="675"/>
        <v>GUDANGEXP1-LINE 2</v>
      </c>
      <c r="AI4329">
        <f>IF(I4329="violation",COUNTIF($AH$1:AH4329,AH4329),0)</f>
        <v>107</v>
      </c>
      <c r="AJ4329" t="str">
        <f t="shared" si="676"/>
        <v>violation-GUDANGEXP1</v>
      </c>
      <c r="AK4329">
        <f>IF(I4329="violation",COUNTIF($AJ$1:AJ4329,AJ4329),FALSE)</f>
        <v>819</v>
      </c>
      <c r="AL4329">
        <f t="shared" si="677"/>
        <v>0</v>
      </c>
      <c r="AM4329">
        <f t="shared" si="678"/>
        <v>8</v>
      </c>
      <c r="AN4329" t="str">
        <f t="shared" si="679"/>
        <v>ALERT! 8 Violation founded @GUDANGEXP1</v>
      </c>
    </row>
    <row r="4330" spans="1:40">
      <c r="A4330" t="s">
        <v>120</v>
      </c>
      <c r="B4330" t="s">
        <v>121</v>
      </c>
      <c r="C4330" t="s">
        <v>1972</v>
      </c>
      <c r="D4330" t="s">
        <v>1232</v>
      </c>
      <c r="E4330">
        <v>1</v>
      </c>
      <c r="G4330" t="s">
        <v>124</v>
      </c>
      <c r="I4330" t="s">
        <v>125</v>
      </c>
      <c r="Z4330" t="str">
        <f>IFERROR(MID(AA4330,FIND("-",H4330,1)+1,20),_xlfn.IFNA(VLOOKUP(F4330&amp;"-"&amp;AA4330,Ref_Kontak!$A:$E,4,FALSE),Ref_Kontak!$H$2))</f>
        <v>628999007703</v>
      </c>
      <c r="AA4330" t="str">
        <f t="shared" si="670"/>
        <v/>
      </c>
      <c r="AB4330" t="str">
        <f t="shared" si="671"/>
        <v/>
      </c>
      <c r="AC4330" t="str">
        <f t="shared" si="672"/>
        <v>628999007703</v>
      </c>
      <c r="AD4330" t="str">
        <f t="shared" si="673"/>
        <v>Halo+,+Visual+AI+5S+mendeteksi+Violation%3A+GUDANGEXP1-LINE+9</v>
      </c>
      <c r="AE4330" t="str">
        <f t="shared" si="674"/>
        <v>https://web.whatsapp.com/send/?phone=628999007703&amp;text=Halo+,+Visual+AI+5S+mendeteksi+Violation%3A+GUDANGEXP1-LINE+9&amp;type=phone_number&amp;app_absent=0</v>
      </c>
      <c r="AF4330" t="b">
        <f>IF(ISNA(VLOOKUP(D4330&amp;"-"&amp;AB4330, Ref_Kontak!$A:$E, 4, FALSE)), FALSE, TRUE)</f>
        <v>0</v>
      </c>
      <c r="AG4330" t="str">
        <f>_xlfn.IFNA(VLOOKUP(Z4330,Ref_Kontak!H:H,1,FALSE),"FALSE")</f>
        <v>628999007703</v>
      </c>
      <c r="AH4330" t="str">
        <f t="shared" si="675"/>
        <v>GUDANGEXP1-LINE 9</v>
      </c>
      <c r="AI4330">
        <f>IF(I4330="violation",COUNTIF($AH$1:AH4330,AH4330),0)</f>
        <v>240</v>
      </c>
      <c r="AJ4330" t="str">
        <f t="shared" si="676"/>
        <v>violation-GUDANGEXP1</v>
      </c>
      <c r="AK4330">
        <f>IF(I4330="violation",COUNTIF($AJ$1:AJ4330,AJ4330),FALSE)</f>
        <v>820</v>
      </c>
      <c r="AL4330">
        <f t="shared" si="677"/>
        <v>0</v>
      </c>
      <c r="AM4330">
        <f t="shared" si="678"/>
        <v>8</v>
      </c>
      <c r="AN4330" t="str">
        <f t="shared" si="679"/>
        <v>ALERT! 8 Violation founded @GUDANGEXP1</v>
      </c>
    </row>
    <row r="4331" spans="1:40">
      <c r="A4331" t="s">
        <v>120</v>
      </c>
      <c r="B4331" t="s">
        <v>121</v>
      </c>
      <c r="C4331" t="s">
        <v>1972</v>
      </c>
      <c r="D4331" t="s">
        <v>48</v>
      </c>
      <c r="E4331">
        <v>1</v>
      </c>
      <c r="F4331" t="s">
        <v>1859</v>
      </c>
      <c r="G4331" t="s">
        <v>124</v>
      </c>
      <c r="H4331" t="s">
        <v>1860</v>
      </c>
      <c r="I4331" t="s">
        <v>125</v>
      </c>
      <c r="J4331" t="s">
        <v>1861</v>
      </c>
      <c r="Z4331" t="str">
        <f>IFERROR(MID(AA4331,FIND("-",H4331,1)+1,20),_xlfn.IFNA(VLOOKUP(F4331&amp;"-"&amp;AA4331,Ref_Kontak!$A:$E,4,FALSE),Ref_Kontak!$H$2))</f>
        <v>6285157766849</v>
      </c>
      <c r="AA4331" t="str">
        <f t="shared" si="670"/>
        <v>Rexy-6285157766849</v>
      </c>
      <c r="AB4331" t="str">
        <f t="shared" si="671"/>
        <v>Rexy</v>
      </c>
      <c r="AC4331" t="str">
        <f t="shared" si="672"/>
        <v>6285157766849</v>
      </c>
      <c r="AD4331" t="str">
        <f t="shared" si="673"/>
        <v>Halo+Rexy,+Visual+AI+5S+mendeteksi+Violation%3A+GUDANGEXP1-LINE+1</v>
      </c>
      <c r="AE4331" t="str">
        <f t="shared" si="674"/>
        <v>https://web.whatsapp.com/send/?phone=6285157766849&amp;text=Halo+Rexy,+Visual+AI+5S+mendeteksi+Violation%3A+GUDANGEXP1-LINE+1&amp;type=phone_number&amp;app_absent=0</v>
      </c>
      <c r="AF4331" t="b">
        <f>IF(ISNA(VLOOKUP(D4331&amp;"-"&amp;AB4331, Ref_Kontak!$A:$E, 4, FALSE)), FALSE, TRUE)</f>
        <v>1</v>
      </c>
      <c r="AG4331" t="str">
        <f>_xlfn.IFNA(VLOOKUP(Z4331,Ref_Kontak!H:H,1,FALSE),"FALSE")</f>
        <v>FALSE</v>
      </c>
      <c r="AH4331" t="str">
        <f t="shared" si="675"/>
        <v>GUDANGEXP1-LINE 1</v>
      </c>
      <c r="AI4331">
        <f>IF(I4331="violation",COUNTIF($AH$1:AH4331,AH4331),0)</f>
        <v>94</v>
      </c>
      <c r="AJ4331" t="str">
        <f t="shared" si="676"/>
        <v>violation-GUDANGEXP1</v>
      </c>
      <c r="AK4331">
        <f>IF(I4331="violation",COUNTIF($AJ$1:AJ4331,AJ4331),FALSE)</f>
        <v>821</v>
      </c>
      <c r="AL4331">
        <f t="shared" si="677"/>
        <v>0</v>
      </c>
      <c r="AM4331">
        <f t="shared" si="678"/>
        <v>8</v>
      </c>
      <c r="AN4331" t="str">
        <f t="shared" si="679"/>
        <v>ALERT! 8 Violation founded @GUDANGEXP1</v>
      </c>
    </row>
    <row r="4332" spans="1:40">
      <c r="A4332" t="s">
        <v>120</v>
      </c>
      <c r="B4332" t="s">
        <v>121</v>
      </c>
      <c r="C4332" t="s">
        <v>1972</v>
      </c>
      <c r="D4332" t="s">
        <v>52</v>
      </c>
      <c r="E4332">
        <v>1</v>
      </c>
      <c r="G4332" t="s">
        <v>130</v>
      </c>
      <c r="I4332" t="s">
        <v>125</v>
      </c>
      <c r="Z4332" t="str">
        <f>IFERROR(MID(AA4332,FIND("-",H4332,1)+1,20),_xlfn.IFNA(VLOOKUP(F4332&amp;"-"&amp;AA4332,Ref_Kontak!$A:$E,4,FALSE),Ref_Kontak!$H$2))</f>
        <v>628999007703</v>
      </c>
      <c r="AA4332" t="str">
        <f t="shared" si="670"/>
        <v/>
      </c>
      <c r="AB4332" t="str">
        <f t="shared" si="671"/>
        <v/>
      </c>
      <c r="AC4332" t="str">
        <f t="shared" si="672"/>
        <v>628999007703</v>
      </c>
      <c r="AD4332" t="str">
        <f t="shared" si="673"/>
        <v>Halo+,+Visual+AI+5S+mendeteksi+Violation%3A+METALDET1-LINE+14</v>
      </c>
      <c r="AE4332" t="str">
        <f t="shared" si="674"/>
        <v>https://web.whatsapp.com/send/?phone=628999007703&amp;text=Halo+,+Visual+AI+5S+mendeteksi+Violation%3A+METALDET1-LINE+14&amp;type=phone_number&amp;app_absent=0</v>
      </c>
      <c r="AF4332" t="b">
        <f>IF(ISNA(VLOOKUP(D4332&amp;"-"&amp;AB4332, Ref_Kontak!$A:$E, 4, FALSE)), FALSE, TRUE)</f>
        <v>0</v>
      </c>
      <c r="AG4332" t="str">
        <f>_xlfn.IFNA(VLOOKUP(Z4332,Ref_Kontak!H:H,1,FALSE),"FALSE")</f>
        <v>628999007703</v>
      </c>
      <c r="AH4332" t="str">
        <f t="shared" si="675"/>
        <v>METALDET1-LINE 14</v>
      </c>
      <c r="AI4332">
        <f>IF(I4332="violation",COUNTIF($AH$1:AH4332,AH4332),0)</f>
        <v>452</v>
      </c>
      <c r="AJ4332" t="str">
        <f t="shared" si="676"/>
        <v>violation-METALDET1</v>
      </c>
      <c r="AK4332">
        <f>IF(I4332="violation",COUNTIF($AJ$1:AJ4332,AJ4332),FALSE)</f>
        <v>3509</v>
      </c>
      <c r="AL4332">
        <f t="shared" si="677"/>
        <v>0</v>
      </c>
      <c r="AM4332">
        <f t="shared" si="678"/>
        <v>3</v>
      </c>
      <c r="AN4332" t="str">
        <f t="shared" si="679"/>
        <v>ALERT! 3 Violation founded @METALDET1</v>
      </c>
    </row>
    <row r="4333" spans="1:40">
      <c r="A4333" t="s">
        <v>120</v>
      </c>
      <c r="B4333" t="s">
        <v>121</v>
      </c>
      <c r="C4333" t="s">
        <v>1972</v>
      </c>
      <c r="D4333" t="s">
        <v>589</v>
      </c>
      <c r="E4333">
        <v>1</v>
      </c>
      <c r="G4333" t="s">
        <v>130</v>
      </c>
      <c r="I4333" t="s">
        <v>125</v>
      </c>
      <c r="Z4333" t="str">
        <f>IFERROR(MID(AA4333,FIND("-",H4333,1)+1,20),_xlfn.IFNA(VLOOKUP(F4333&amp;"-"&amp;AA4333,Ref_Kontak!$A:$E,4,FALSE),Ref_Kontak!$H$2))</f>
        <v>628999007703</v>
      </c>
      <c r="AA4333" t="str">
        <f t="shared" si="670"/>
        <v/>
      </c>
      <c r="AB4333" t="str">
        <f t="shared" si="671"/>
        <v/>
      </c>
      <c r="AC4333" t="str">
        <f t="shared" si="672"/>
        <v>628999007703</v>
      </c>
      <c r="AD4333" t="str">
        <f t="shared" si="673"/>
        <v>Halo+,+Visual+AI+5S+mendeteksi+Violation%3A+METALDET1-LINE+13</v>
      </c>
      <c r="AE4333" t="str">
        <f t="shared" si="674"/>
        <v>https://web.whatsapp.com/send/?phone=628999007703&amp;text=Halo+,+Visual+AI+5S+mendeteksi+Violation%3A+METALDET1-LINE+13&amp;type=phone_number&amp;app_absent=0</v>
      </c>
      <c r="AF4333" t="b">
        <f>IF(ISNA(VLOOKUP(D4333&amp;"-"&amp;AB4333, Ref_Kontak!$A:$E, 4, FALSE)), FALSE, TRUE)</f>
        <v>0</v>
      </c>
      <c r="AG4333" t="str">
        <f>_xlfn.IFNA(VLOOKUP(Z4333,Ref_Kontak!H:H,1,FALSE),"FALSE")</f>
        <v>628999007703</v>
      </c>
      <c r="AH4333" t="str">
        <f t="shared" si="675"/>
        <v>METALDET1-LINE 13</v>
      </c>
      <c r="AI4333">
        <f>IF(I4333="violation",COUNTIF($AH$1:AH4333,AH4333),0)</f>
        <v>1452</v>
      </c>
      <c r="AJ4333" t="str">
        <f t="shared" si="676"/>
        <v>violation-METALDET1</v>
      </c>
      <c r="AK4333">
        <f>IF(I4333="violation",COUNTIF($AJ$1:AJ4333,AJ4333),FALSE)</f>
        <v>3510</v>
      </c>
      <c r="AL4333">
        <f t="shared" si="677"/>
        <v>0</v>
      </c>
      <c r="AM4333">
        <f t="shared" si="678"/>
        <v>3</v>
      </c>
      <c r="AN4333" t="str">
        <f t="shared" si="679"/>
        <v>ALERT! 3 Violation founded @METALDET1</v>
      </c>
    </row>
    <row r="4334" spans="1:40">
      <c r="A4334" t="s">
        <v>120</v>
      </c>
      <c r="B4334" t="s">
        <v>121</v>
      </c>
      <c r="C4334" t="s">
        <v>1972</v>
      </c>
      <c r="D4334" t="s">
        <v>129</v>
      </c>
      <c r="E4334">
        <v>1</v>
      </c>
      <c r="G4334" t="s">
        <v>124</v>
      </c>
      <c r="I4334" t="s">
        <v>125</v>
      </c>
      <c r="Z4334" t="str">
        <f>IFERROR(MID(AA4334,FIND("-",H4334,1)+1,20),_xlfn.IFNA(VLOOKUP(F4334&amp;"-"&amp;AA4334,Ref_Kontak!$A:$E,4,FALSE),Ref_Kontak!$H$2))</f>
        <v>628999007703</v>
      </c>
      <c r="AA4334" t="str">
        <f t="shared" si="670"/>
        <v/>
      </c>
      <c r="AB4334" t="str">
        <f t="shared" si="671"/>
        <v/>
      </c>
      <c r="AC4334" t="str">
        <f t="shared" si="672"/>
        <v>628999007703</v>
      </c>
      <c r="AD4334" t="str">
        <f t="shared" si="673"/>
        <v>Halo+,+Visual+AI+5S+mendeteksi+Violation%3A+GUDANGEXP1-LINE+8</v>
      </c>
      <c r="AE4334" t="str">
        <f t="shared" si="674"/>
        <v>https://web.whatsapp.com/send/?phone=628999007703&amp;text=Halo+,+Visual+AI+5S+mendeteksi+Violation%3A+GUDANGEXP1-LINE+8&amp;type=phone_number&amp;app_absent=0</v>
      </c>
      <c r="AF4334" t="b">
        <f>IF(ISNA(VLOOKUP(D4334&amp;"-"&amp;AB4334, Ref_Kontak!$A:$E, 4, FALSE)), FALSE, TRUE)</f>
        <v>0</v>
      </c>
      <c r="AG4334" t="str">
        <f>_xlfn.IFNA(VLOOKUP(Z4334,Ref_Kontak!H:H,1,FALSE),"FALSE")</f>
        <v>628999007703</v>
      </c>
      <c r="AH4334" t="str">
        <f t="shared" si="675"/>
        <v>GUDANGEXP1-LINE 8</v>
      </c>
      <c r="AI4334">
        <f>IF(I4334="violation",COUNTIF($AH$1:AH4334,AH4334),0)</f>
        <v>148</v>
      </c>
      <c r="AJ4334" t="str">
        <f t="shared" si="676"/>
        <v>violation-GUDANGEXP1</v>
      </c>
      <c r="AK4334">
        <f>IF(I4334="violation",COUNTIF($AJ$1:AJ4334,AJ4334),FALSE)</f>
        <v>822</v>
      </c>
      <c r="AL4334">
        <f t="shared" si="677"/>
        <v>0</v>
      </c>
      <c r="AM4334">
        <f t="shared" si="678"/>
        <v>8</v>
      </c>
      <c r="AN4334" t="str">
        <f t="shared" si="679"/>
        <v>ALERT! 8 Violation founded @GUDANGEXP1</v>
      </c>
    </row>
    <row r="4335" spans="1:40">
      <c r="A4335" t="s">
        <v>120</v>
      </c>
      <c r="B4335" t="s">
        <v>121</v>
      </c>
      <c r="C4335" t="s">
        <v>1973</v>
      </c>
      <c r="D4335" t="s">
        <v>41</v>
      </c>
      <c r="E4335">
        <v>1</v>
      </c>
      <c r="F4335" t="s">
        <v>1859</v>
      </c>
      <c r="G4335" t="s">
        <v>124</v>
      </c>
      <c r="H4335" t="s">
        <v>1860</v>
      </c>
      <c r="I4335" t="s">
        <v>125</v>
      </c>
      <c r="J4335" t="s">
        <v>1861</v>
      </c>
      <c r="Z4335" t="str">
        <f>IFERROR(MID(AA4335,FIND("-",H4335,1)+1,20),_xlfn.IFNA(VLOOKUP(F4335&amp;"-"&amp;AA4335,Ref_Kontak!$A:$E,4,FALSE),Ref_Kontak!$H$2))</f>
        <v>6285157766849</v>
      </c>
      <c r="AA4335" t="str">
        <f t="shared" si="670"/>
        <v>Rexy-6285157766849</v>
      </c>
      <c r="AB4335" t="str">
        <f t="shared" si="671"/>
        <v>Rexy</v>
      </c>
      <c r="AC4335" t="str">
        <f t="shared" si="672"/>
        <v>6285157766849</v>
      </c>
      <c r="AD4335" t="str">
        <f t="shared" si="673"/>
        <v>Halo+Rexy,+Visual+AI+5S+mendeteksi+Violation%3A+GUDANGEXP1-LINE+2</v>
      </c>
      <c r="AE4335" t="str">
        <f t="shared" si="674"/>
        <v>https://web.whatsapp.com/send/?phone=6285157766849&amp;text=Halo+Rexy,+Visual+AI+5S+mendeteksi+Violation%3A+GUDANGEXP1-LINE+2&amp;type=phone_number&amp;app_absent=0</v>
      </c>
      <c r="AF4335" t="b">
        <f>IF(ISNA(VLOOKUP(D4335&amp;"-"&amp;AB4335, Ref_Kontak!$A:$E, 4, FALSE)), FALSE, TRUE)</f>
        <v>1</v>
      </c>
      <c r="AG4335" t="str">
        <f>_xlfn.IFNA(VLOOKUP(Z4335,Ref_Kontak!H:H,1,FALSE),"FALSE")</f>
        <v>FALSE</v>
      </c>
      <c r="AH4335" t="str">
        <f t="shared" si="675"/>
        <v>GUDANGEXP1-LINE 2</v>
      </c>
      <c r="AI4335">
        <f>IF(I4335="violation",COUNTIF($AH$1:AH4335,AH4335),0)</f>
        <v>108</v>
      </c>
      <c r="AJ4335" t="str">
        <f t="shared" si="676"/>
        <v>violation-GUDANGEXP1</v>
      </c>
      <c r="AK4335">
        <f>IF(I4335="violation",COUNTIF($AJ$1:AJ4335,AJ4335),FALSE)</f>
        <v>823</v>
      </c>
      <c r="AL4335">
        <f t="shared" si="677"/>
        <v>0</v>
      </c>
      <c r="AM4335">
        <f t="shared" si="678"/>
        <v>8</v>
      </c>
      <c r="AN4335" t="str">
        <f t="shared" si="679"/>
        <v>ALERT! 8 Violation founded @GUDANGEXP1</v>
      </c>
    </row>
    <row r="4336" spans="1:40">
      <c r="A4336" t="s">
        <v>120</v>
      </c>
      <c r="B4336" t="s">
        <v>121</v>
      </c>
      <c r="C4336" t="s">
        <v>1973</v>
      </c>
      <c r="D4336" t="s">
        <v>1232</v>
      </c>
      <c r="E4336">
        <v>1</v>
      </c>
      <c r="G4336" t="s">
        <v>124</v>
      </c>
      <c r="I4336" t="s">
        <v>125</v>
      </c>
      <c r="Z4336" t="str">
        <f>IFERROR(MID(AA4336,FIND("-",H4336,1)+1,20),_xlfn.IFNA(VLOOKUP(F4336&amp;"-"&amp;AA4336,Ref_Kontak!$A:$E,4,FALSE),Ref_Kontak!$H$2))</f>
        <v>628999007703</v>
      </c>
      <c r="AA4336" t="str">
        <f t="shared" si="670"/>
        <v/>
      </c>
      <c r="AB4336" t="str">
        <f t="shared" si="671"/>
        <v/>
      </c>
      <c r="AC4336" t="str">
        <f t="shared" si="672"/>
        <v>628999007703</v>
      </c>
      <c r="AD4336" t="str">
        <f t="shared" si="673"/>
        <v>Halo+,+Visual+AI+5S+mendeteksi+Violation%3A+GUDANGEXP1-LINE+9</v>
      </c>
      <c r="AE4336" t="str">
        <f t="shared" si="674"/>
        <v>https://web.whatsapp.com/send/?phone=628999007703&amp;text=Halo+,+Visual+AI+5S+mendeteksi+Violation%3A+GUDANGEXP1-LINE+9&amp;type=phone_number&amp;app_absent=0</v>
      </c>
      <c r="AF4336" t="b">
        <f>IF(ISNA(VLOOKUP(D4336&amp;"-"&amp;AB4336, Ref_Kontak!$A:$E, 4, FALSE)), FALSE, TRUE)</f>
        <v>0</v>
      </c>
      <c r="AG4336" t="str">
        <f>_xlfn.IFNA(VLOOKUP(Z4336,Ref_Kontak!H:H,1,FALSE),"FALSE")</f>
        <v>628999007703</v>
      </c>
      <c r="AH4336" t="str">
        <f t="shared" si="675"/>
        <v>GUDANGEXP1-LINE 9</v>
      </c>
      <c r="AI4336">
        <f>IF(I4336="violation",COUNTIF($AH$1:AH4336,AH4336),0)</f>
        <v>241</v>
      </c>
      <c r="AJ4336" t="str">
        <f t="shared" si="676"/>
        <v>violation-GUDANGEXP1</v>
      </c>
      <c r="AK4336">
        <f>IF(I4336="violation",COUNTIF($AJ$1:AJ4336,AJ4336),FALSE)</f>
        <v>824</v>
      </c>
      <c r="AL4336">
        <f t="shared" si="677"/>
        <v>0</v>
      </c>
      <c r="AM4336">
        <f t="shared" si="678"/>
        <v>8</v>
      </c>
      <c r="AN4336" t="str">
        <f t="shared" si="679"/>
        <v>ALERT! 8 Violation founded @GUDANGEXP1</v>
      </c>
    </row>
    <row r="4337" spans="1:40">
      <c r="A4337" t="s">
        <v>120</v>
      </c>
      <c r="B4337" t="s">
        <v>121</v>
      </c>
      <c r="C4337" t="s">
        <v>1973</v>
      </c>
      <c r="D4337" t="s">
        <v>48</v>
      </c>
      <c r="E4337">
        <v>1</v>
      </c>
      <c r="F4337" t="s">
        <v>1859</v>
      </c>
      <c r="G4337" t="s">
        <v>124</v>
      </c>
      <c r="H4337" t="s">
        <v>1860</v>
      </c>
      <c r="I4337" t="s">
        <v>125</v>
      </c>
      <c r="J4337" t="s">
        <v>1861</v>
      </c>
      <c r="Z4337" t="str">
        <f>IFERROR(MID(AA4337,FIND("-",H4337,1)+1,20),_xlfn.IFNA(VLOOKUP(F4337&amp;"-"&amp;AA4337,Ref_Kontak!$A:$E,4,FALSE),Ref_Kontak!$H$2))</f>
        <v>6285157766849</v>
      </c>
      <c r="AA4337" t="str">
        <f t="shared" si="670"/>
        <v>Rexy-6285157766849</v>
      </c>
      <c r="AB4337" t="str">
        <f t="shared" si="671"/>
        <v>Rexy</v>
      </c>
      <c r="AC4337" t="str">
        <f t="shared" si="672"/>
        <v>6285157766849</v>
      </c>
      <c r="AD4337" t="str">
        <f t="shared" si="673"/>
        <v>Halo+Rexy,+Visual+AI+5S+mendeteksi+Violation%3A+GUDANGEXP1-LINE+1</v>
      </c>
      <c r="AE4337" t="str">
        <f t="shared" si="674"/>
        <v>https://web.whatsapp.com/send/?phone=6285157766849&amp;text=Halo+Rexy,+Visual+AI+5S+mendeteksi+Violation%3A+GUDANGEXP1-LINE+1&amp;type=phone_number&amp;app_absent=0</v>
      </c>
      <c r="AF4337" t="b">
        <f>IF(ISNA(VLOOKUP(D4337&amp;"-"&amp;AB4337, Ref_Kontak!$A:$E, 4, FALSE)), FALSE, TRUE)</f>
        <v>1</v>
      </c>
      <c r="AG4337" t="str">
        <f>_xlfn.IFNA(VLOOKUP(Z4337,Ref_Kontak!H:H,1,FALSE),"FALSE")</f>
        <v>FALSE</v>
      </c>
      <c r="AH4337" t="str">
        <f t="shared" si="675"/>
        <v>GUDANGEXP1-LINE 1</v>
      </c>
      <c r="AI4337">
        <f>IF(I4337="violation",COUNTIF($AH$1:AH4337,AH4337),0)</f>
        <v>95</v>
      </c>
      <c r="AJ4337" t="str">
        <f t="shared" si="676"/>
        <v>violation-GUDANGEXP1</v>
      </c>
      <c r="AK4337">
        <f>IF(I4337="violation",COUNTIF($AJ$1:AJ4337,AJ4337),FALSE)</f>
        <v>825</v>
      </c>
      <c r="AL4337">
        <f t="shared" si="677"/>
        <v>0</v>
      </c>
      <c r="AM4337">
        <f t="shared" si="678"/>
        <v>8</v>
      </c>
      <c r="AN4337" t="str">
        <f t="shared" si="679"/>
        <v>ALERT! 8 Violation founded @GUDANGEXP1</v>
      </c>
    </row>
    <row r="4338" spans="1:40">
      <c r="A4338" t="s">
        <v>120</v>
      </c>
      <c r="B4338" t="s">
        <v>121</v>
      </c>
      <c r="C4338" t="s">
        <v>1973</v>
      </c>
      <c r="D4338" t="s">
        <v>129</v>
      </c>
      <c r="E4338">
        <v>1</v>
      </c>
      <c r="G4338" t="s">
        <v>124</v>
      </c>
      <c r="I4338" t="s">
        <v>125</v>
      </c>
      <c r="Z4338" t="str">
        <f>IFERROR(MID(AA4338,FIND("-",H4338,1)+1,20),_xlfn.IFNA(VLOOKUP(F4338&amp;"-"&amp;AA4338,Ref_Kontak!$A:$E,4,FALSE),Ref_Kontak!$H$2))</f>
        <v>628999007703</v>
      </c>
      <c r="AA4338" t="str">
        <f t="shared" si="670"/>
        <v/>
      </c>
      <c r="AB4338" t="str">
        <f t="shared" si="671"/>
        <v/>
      </c>
      <c r="AC4338" t="str">
        <f t="shared" si="672"/>
        <v>628999007703</v>
      </c>
      <c r="AD4338" t="str">
        <f t="shared" si="673"/>
        <v>Halo+,+Visual+AI+5S+mendeteksi+Violation%3A+GUDANGEXP1-LINE+8</v>
      </c>
      <c r="AE4338" t="str">
        <f t="shared" si="674"/>
        <v>https://web.whatsapp.com/send/?phone=628999007703&amp;text=Halo+,+Visual+AI+5S+mendeteksi+Violation%3A+GUDANGEXP1-LINE+8&amp;type=phone_number&amp;app_absent=0</v>
      </c>
      <c r="AF4338" t="b">
        <f>IF(ISNA(VLOOKUP(D4338&amp;"-"&amp;AB4338, Ref_Kontak!$A:$E, 4, FALSE)), FALSE, TRUE)</f>
        <v>0</v>
      </c>
      <c r="AG4338" t="str">
        <f>_xlfn.IFNA(VLOOKUP(Z4338,Ref_Kontak!H:H,1,FALSE),"FALSE")</f>
        <v>628999007703</v>
      </c>
      <c r="AH4338" t="str">
        <f t="shared" si="675"/>
        <v>GUDANGEXP1-LINE 8</v>
      </c>
      <c r="AI4338">
        <f>IF(I4338="violation",COUNTIF($AH$1:AH4338,AH4338),0)</f>
        <v>149</v>
      </c>
      <c r="AJ4338" t="str">
        <f t="shared" si="676"/>
        <v>violation-GUDANGEXP1</v>
      </c>
      <c r="AK4338">
        <f>IF(I4338="violation",COUNTIF($AJ$1:AJ4338,AJ4338),FALSE)</f>
        <v>826</v>
      </c>
      <c r="AL4338">
        <f t="shared" si="677"/>
        <v>0</v>
      </c>
      <c r="AM4338">
        <f t="shared" si="678"/>
        <v>8</v>
      </c>
      <c r="AN4338" t="str">
        <f t="shared" si="679"/>
        <v>ALERT! 8 Violation founded @GUDANGEXP1</v>
      </c>
    </row>
    <row r="4339" spans="1:40">
      <c r="A4339" t="s">
        <v>120</v>
      </c>
      <c r="B4339" t="s">
        <v>121</v>
      </c>
      <c r="C4339" t="s">
        <v>1974</v>
      </c>
      <c r="D4339" t="s">
        <v>589</v>
      </c>
      <c r="E4339">
        <v>1</v>
      </c>
      <c r="G4339" t="s">
        <v>130</v>
      </c>
      <c r="I4339" t="s">
        <v>125</v>
      </c>
      <c r="Z4339" t="str">
        <f>IFERROR(MID(AA4339,FIND("-",H4339,1)+1,20),_xlfn.IFNA(VLOOKUP(F4339&amp;"-"&amp;AA4339,Ref_Kontak!$A:$E,4,FALSE),Ref_Kontak!$H$2))</f>
        <v>628999007703</v>
      </c>
      <c r="AA4339" t="str">
        <f t="shared" si="670"/>
        <v/>
      </c>
      <c r="AB4339" t="str">
        <f t="shared" si="671"/>
        <v/>
      </c>
      <c r="AC4339" t="str">
        <f t="shared" si="672"/>
        <v>628999007703</v>
      </c>
      <c r="AD4339" t="str">
        <f t="shared" si="673"/>
        <v>Halo+,+Visual+AI+5S+mendeteksi+Violation%3A+METALDET1-LINE+13</v>
      </c>
      <c r="AE4339" t="str">
        <f t="shared" si="674"/>
        <v>https://web.whatsapp.com/send/?phone=628999007703&amp;text=Halo+,+Visual+AI+5S+mendeteksi+Violation%3A+METALDET1-LINE+13&amp;type=phone_number&amp;app_absent=0</v>
      </c>
      <c r="AF4339" t="b">
        <f>IF(ISNA(VLOOKUP(D4339&amp;"-"&amp;AB4339, Ref_Kontak!$A:$E, 4, FALSE)), FALSE, TRUE)</f>
        <v>0</v>
      </c>
      <c r="AG4339" t="str">
        <f>_xlfn.IFNA(VLOOKUP(Z4339,Ref_Kontak!H:H,1,FALSE),"FALSE")</f>
        <v>628999007703</v>
      </c>
      <c r="AH4339" t="str">
        <f t="shared" si="675"/>
        <v>METALDET1-LINE 13</v>
      </c>
      <c r="AI4339">
        <f>IF(I4339="violation",COUNTIF($AH$1:AH4339,AH4339),0)</f>
        <v>1453</v>
      </c>
      <c r="AJ4339" t="str">
        <f t="shared" si="676"/>
        <v>violation-METALDET1</v>
      </c>
      <c r="AK4339">
        <f>IF(I4339="violation",COUNTIF($AJ$1:AJ4339,AJ4339),FALSE)</f>
        <v>3511</v>
      </c>
      <c r="AL4339">
        <f t="shared" si="677"/>
        <v>0</v>
      </c>
      <c r="AM4339">
        <f t="shared" si="678"/>
        <v>3</v>
      </c>
      <c r="AN4339" t="str">
        <f t="shared" si="679"/>
        <v>ALERT! 3 Violation founded @METALDET1</v>
      </c>
    </row>
    <row r="4340" spans="1:40">
      <c r="A4340" t="s">
        <v>120</v>
      </c>
      <c r="B4340" t="s">
        <v>121</v>
      </c>
      <c r="C4340" t="s">
        <v>1974</v>
      </c>
      <c r="D4340" t="s">
        <v>129</v>
      </c>
      <c r="E4340">
        <v>1</v>
      </c>
      <c r="G4340" t="s">
        <v>130</v>
      </c>
      <c r="I4340" t="s">
        <v>125</v>
      </c>
      <c r="Z4340" t="str">
        <f>IFERROR(MID(AA4340,FIND("-",H4340,1)+1,20),_xlfn.IFNA(VLOOKUP(F4340&amp;"-"&amp;AA4340,Ref_Kontak!$A:$E,4,FALSE),Ref_Kontak!$H$2))</f>
        <v>628999007703</v>
      </c>
      <c r="AA4340" t="str">
        <f t="shared" si="670"/>
        <v/>
      </c>
      <c r="AB4340" t="str">
        <f t="shared" si="671"/>
        <v/>
      </c>
      <c r="AC4340" t="str">
        <f t="shared" si="672"/>
        <v>628999007703</v>
      </c>
      <c r="AD4340" t="str">
        <f t="shared" si="673"/>
        <v>Halo+,+Visual+AI+5S+mendeteksi+Violation%3A+METALDET1-LINE+8</v>
      </c>
      <c r="AE4340" t="str">
        <f t="shared" si="674"/>
        <v>https://web.whatsapp.com/send/?phone=628999007703&amp;text=Halo+,+Visual+AI+5S+mendeteksi+Violation%3A+METALDET1-LINE+8&amp;type=phone_number&amp;app_absent=0</v>
      </c>
      <c r="AF4340" t="b">
        <f>IF(ISNA(VLOOKUP(D4340&amp;"-"&amp;AB4340, Ref_Kontak!$A:$E, 4, FALSE)), FALSE, TRUE)</f>
        <v>0</v>
      </c>
      <c r="AG4340" t="str">
        <f>_xlfn.IFNA(VLOOKUP(Z4340,Ref_Kontak!H:H,1,FALSE),"FALSE")</f>
        <v>628999007703</v>
      </c>
      <c r="AH4340" t="str">
        <f t="shared" si="675"/>
        <v>METALDET1-LINE 8</v>
      </c>
      <c r="AI4340">
        <f>IF(I4340="violation",COUNTIF($AH$1:AH4340,AH4340),0)</f>
        <v>1608</v>
      </c>
      <c r="AJ4340" t="str">
        <f t="shared" si="676"/>
        <v>violation-METALDET1</v>
      </c>
      <c r="AK4340">
        <f>IF(I4340="violation",COUNTIF($AJ$1:AJ4340,AJ4340),FALSE)</f>
        <v>3512</v>
      </c>
      <c r="AL4340">
        <f t="shared" si="677"/>
        <v>0</v>
      </c>
      <c r="AM4340">
        <f t="shared" si="678"/>
        <v>3</v>
      </c>
      <c r="AN4340" t="str">
        <f t="shared" si="679"/>
        <v>ALERT! 3 Violation founded @METALDET1</v>
      </c>
    </row>
    <row r="4341" spans="1:40">
      <c r="A4341" t="s">
        <v>120</v>
      </c>
      <c r="B4341" t="s">
        <v>121</v>
      </c>
      <c r="C4341" t="s">
        <v>1974</v>
      </c>
      <c r="D4341" t="s">
        <v>52</v>
      </c>
      <c r="E4341">
        <v>1</v>
      </c>
      <c r="G4341" t="s">
        <v>130</v>
      </c>
      <c r="I4341" t="s">
        <v>125</v>
      </c>
      <c r="Z4341" t="str">
        <f>IFERROR(MID(AA4341,FIND("-",H4341,1)+1,20),_xlfn.IFNA(VLOOKUP(F4341&amp;"-"&amp;AA4341,Ref_Kontak!$A:$E,4,FALSE),Ref_Kontak!$H$2))</f>
        <v>628999007703</v>
      </c>
      <c r="AA4341" t="str">
        <f t="shared" si="670"/>
        <v/>
      </c>
      <c r="AB4341" t="str">
        <f t="shared" si="671"/>
        <v/>
      </c>
      <c r="AC4341" t="str">
        <f t="shared" si="672"/>
        <v>628999007703</v>
      </c>
      <c r="AD4341" t="str">
        <f t="shared" si="673"/>
        <v>Halo+,+Visual+AI+5S+mendeteksi+Violation%3A+METALDET1-LINE+14</v>
      </c>
      <c r="AE4341" t="str">
        <f t="shared" si="674"/>
        <v>https://web.whatsapp.com/send/?phone=628999007703&amp;text=Halo+,+Visual+AI+5S+mendeteksi+Violation%3A+METALDET1-LINE+14&amp;type=phone_number&amp;app_absent=0</v>
      </c>
      <c r="AF4341" t="b">
        <f>IF(ISNA(VLOOKUP(D4341&amp;"-"&amp;AB4341, Ref_Kontak!$A:$E, 4, FALSE)), FALSE, TRUE)</f>
        <v>0</v>
      </c>
      <c r="AG4341" t="str">
        <f>_xlfn.IFNA(VLOOKUP(Z4341,Ref_Kontak!H:H,1,FALSE),"FALSE")</f>
        <v>628999007703</v>
      </c>
      <c r="AH4341" t="str">
        <f t="shared" si="675"/>
        <v>METALDET1-LINE 14</v>
      </c>
      <c r="AI4341">
        <f>IF(I4341="violation",COUNTIF($AH$1:AH4341,AH4341),0)</f>
        <v>453</v>
      </c>
      <c r="AJ4341" t="str">
        <f t="shared" si="676"/>
        <v>violation-METALDET1</v>
      </c>
      <c r="AK4341">
        <f>IF(I4341="violation",COUNTIF($AJ$1:AJ4341,AJ4341),FALSE)</f>
        <v>3513</v>
      </c>
      <c r="AL4341">
        <f t="shared" si="677"/>
        <v>0</v>
      </c>
      <c r="AM4341">
        <f t="shared" si="678"/>
        <v>3</v>
      </c>
      <c r="AN4341" t="str">
        <f t="shared" si="679"/>
        <v>ALERT! 3 Violation founded @METALDET1</v>
      </c>
    </row>
    <row r="4342" spans="1:40">
      <c r="A4342" t="s">
        <v>120</v>
      </c>
      <c r="B4342" t="s">
        <v>121</v>
      </c>
      <c r="C4342" t="s">
        <v>1974</v>
      </c>
      <c r="D4342" t="s">
        <v>41</v>
      </c>
      <c r="E4342">
        <v>1</v>
      </c>
      <c r="F4342" t="s">
        <v>1859</v>
      </c>
      <c r="G4342" t="s">
        <v>124</v>
      </c>
      <c r="H4342" t="s">
        <v>1860</v>
      </c>
      <c r="I4342" t="s">
        <v>125</v>
      </c>
      <c r="J4342" t="s">
        <v>1861</v>
      </c>
      <c r="Z4342" t="str">
        <f>IFERROR(MID(AA4342,FIND("-",H4342,1)+1,20),_xlfn.IFNA(VLOOKUP(F4342&amp;"-"&amp;AA4342,Ref_Kontak!$A:$E,4,FALSE),Ref_Kontak!$H$2))</f>
        <v>6285157766849</v>
      </c>
      <c r="AA4342" t="str">
        <f t="shared" si="670"/>
        <v>Rexy-6285157766849</v>
      </c>
      <c r="AB4342" t="str">
        <f t="shared" si="671"/>
        <v>Rexy</v>
      </c>
      <c r="AC4342" t="str">
        <f t="shared" si="672"/>
        <v>6285157766849</v>
      </c>
      <c r="AD4342" t="str">
        <f t="shared" si="673"/>
        <v>Halo+Rexy,+Visual+AI+5S+mendeteksi+Violation%3A+GUDANGEXP1-LINE+2</v>
      </c>
      <c r="AE4342" t="str">
        <f t="shared" si="674"/>
        <v>https://web.whatsapp.com/send/?phone=6285157766849&amp;text=Halo+Rexy,+Visual+AI+5S+mendeteksi+Violation%3A+GUDANGEXP1-LINE+2&amp;type=phone_number&amp;app_absent=0</v>
      </c>
      <c r="AF4342" t="b">
        <f>IF(ISNA(VLOOKUP(D4342&amp;"-"&amp;AB4342, Ref_Kontak!$A:$E, 4, FALSE)), FALSE, TRUE)</f>
        <v>1</v>
      </c>
      <c r="AG4342" t="str">
        <f>_xlfn.IFNA(VLOOKUP(Z4342,Ref_Kontak!H:H,1,FALSE),"FALSE")</f>
        <v>FALSE</v>
      </c>
      <c r="AH4342" t="str">
        <f t="shared" si="675"/>
        <v>GUDANGEXP1-LINE 2</v>
      </c>
      <c r="AI4342">
        <f>IF(I4342="violation",COUNTIF($AH$1:AH4342,AH4342),0)</f>
        <v>109</v>
      </c>
      <c r="AJ4342" t="str">
        <f t="shared" si="676"/>
        <v>violation-GUDANGEXP1</v>
      </c>
      <c r="AK4342">
        <f>IF(I4342="violation",COUNTIF($AJ$1:AJ4342,AJ4342),FALSE)</f>
        <v>827</v>
      </c>
      <c r="AL4342">
        <f t="shared" si="677"/>
        <v>0</v>
      </c>
      <c r="AM4342">
        <f t="shared" si="678"/>
        <v>8</v>
      </c>
      <c r="AN4342" t="str">
        <f t="shared" si="679"/>
        <v>ALERT! 8 Violation founded @GUDANGEXP1</v>
      </c>
    </row>
    <row r="4343" spans="1:40">
      <c r="A4343" t="s">
        <v>120</v>
      </c>
      <c r="B4343" t="s">
        <v>121</v>
      </c>
      <c r="C4343" t="s">
        <v>1974</v>
      </c>
      <c r="D4343" t="s">
        <v>48</v>
      </c>
      <c r="E4343">
        <v>1</v>
      </c>
      <c r="F4343" t="s">
        <v>1859</v>
      </c>
      <c r="G4343" t="s">
        <v>124</v>
      </c>
      <c r="H4343" t="s">
        <v>1860</v>
      </c>
      <c r="I4343" t="s">
        <v>125</v>
      </c>
      <c r="J4343" t="s">
        <v>1861</v>
      </c>
      <c r="Z4343" t="str">
        <f>IFERROR(MID(AA4343,FIND("-",H4343,1)+1,20),_xlfn.IFNA(VLOOKUP(F4343&amp;"-"&amp;AA4343,Ref_Kontak!$A:$E,4,FALSE),Ref_Kontak!$H$2))</f>
        <v>6285157766849</v>
      </c>
      <c r="AA4343" t="str">
        <f t="shared" si="670"/>
        <v>Rexy-6285157766849</v>
      </c>
      <c r="AB4343" t="str">
        <f t="shared" si="671"/>
        <v>Rexy</v>
      </c>
      <c r="AC4343" t="str">
        <f t="shared" si="672"/>
        <v>6285157766849</v>
      </c>
      <c r="AD4343" t="str">
        <f t="shared" si="673"/>
        <v>Halo+Rexy,+Visual+AI+5S+mendeteksi+Violation%3A+GUDANGEXP1-LINE+1</v>
      </c>
      <c r="AE4343" t="str">
        <f t="shared" si="674"/>
        <v>https://web.whatsapp.com/send/?phone=6285157766849&amp;text=Halo+Rexy,+Visual+AI+5S+mendeteksi+Violation%3A+GUDANGEXP1-LINE+1&amp;type=phone_number&amp;app_absent=0</v>
      </c>
      <c r="AF4343" t="b">
        <f>IF(ISNA(VLOOKUP(D4343&amp;"-"&amp;AB4343, Ref_Kontak!$A:$E, 4, FALSE)), FALSE, TRUE)</f>
        <v>1</v>
      </c>
      <c r="AG4343" t="str">
        <f>_xlfn.IFNA(VLOOKUP(Z4343,Ref_Kontak!H:H,1,FALSE),"FALSE")</f>
        <v>FALSE</v>
      </c>
      <c r="AH4343" t="str">
        <f t="shared" si="675"/>
        <v>GUDANGEXP1-LINE 1</v>
      </c>
      <c r="AI4343">
        <f>IF(I4343="violation",COUNTIF($AH$1:AH4343,AH4343),0)</f>
        <v>96</v>
      </c>
      <c r="AJ4343" t="str">
        <f t="shared" si="676"/>
        <v>violation-GUDANGEXP1</v>
      </c>
      <c r="AK4343">
        <f>IF(I4343="violation",COUNTIF($AJ$1:AJ4343,AJ4343),FALSE)</f>
        <v>828</v>
      </c>
      <c r="AL4343">
        <f t="shared" si="677"/>
        <v>0</v>
      </c>
      <c r="AM4343">
        <f t="shared" si="678"/>
        <v>8</v>
      </c>
      <c r="AN4343" t="str">
        <f t="shared" si="679"/>
        <v>ALERT! 8 Violation founded @GUDANGEXP1</v>
      </c>
    </row>
    <row r="4344" spans="1:40">
      <c r="A4344" t="s">
        <v>120</v>
      </c>
      <c r="B4344" t="s">
        <v>121</v>
      </c>
      <c r="C4344" t="s">
        <v>1974</v>
      </c>
      <c r="D4344" t="s">
        <v>1232</v>
      </c>
      <c r="E4344">
        <v>1</v>
      </c>
      <c r="G4344" t="s">
        <v>124</v>
      </c>
      <c r="I4344" t="s">
        <v>125</v>
      </c>
      <c r="Z4344" t="str">
        <f>IFERROR(MID(AA4344,FIND("-",H4344,1)+1,20),_xlfn.IFNA(VLOOKUP(F4344&amp;"-"&amp;AA4344,Ref_Kontak!$A:$E,4,FALSE),Ref_Kontak!$H$2))</f>
        <v>628999007703</v>
      </c>
      <c r="AA4344" t="str">
        <f t="shared" si="670"/>
        <v/>
      </c>
      <c r="AB4344" t="str">
        <f t="shared" si="671"/>
        <v/>
      </c>
      <c r="AC4344" t="str">
        <f t="shared" si="672"/>
        <v>628999007703</v>
      </c>
      <c r="AD4344" t="str">
        <f t="shared" si="673"/>
        <v>Halo+,+Visual+AI+5S+mendeteksi+Violation%3A+GUDANGEXP1-LINE+9</v>
      </c>
      <c r="AE4344" t="str">
        <f t="shared" si="674"/>
        <v>https://web.whatsapp.com/send/?phone=628999007703&amp;text=Halo+,+Visual+AI+5S+mendeteksi+Violation%3A+GUDANGEXP1-LINE+9&amp;type=phone_number&amp;app_absent=0</v>
      </c>
      <c r="AF4344" t="b">
        <f>IF(ISNA(VLOOKUP(D4344&amp;"-"&amp;AB4344, Ref_Kontak!$A:$E, 4, FALSE)), FALSE, TRUE)</f>
        <v>0</v>
      </c>
      <c r="AG4344" t="str">
        <f>_xlfn.IFNA(VLOOKUP(Z4344,Ref_Kontak!H:H,1,FALSE),"FALSE")</f>
        <v>628999007703</v>
      </c>
      <c r="AH4344" t="str">
        <f t="shared" si="675"/>
        <v>GUDANGEXP1-LINE 9</v>
      </c>
      <c r="AI4344">
        <f>IF(I4344="violation",COUNTIF($AH$1:AH4344,AH4344),0)</f>
        <v>242</v>
      </c>
      <c r="AJ4344" t="str">
        <f t="shared" si="676"/>
        <v>violation-GUDANGEXP1</v>
      </c>
      <c r="AK4344">
        <f>IF(I4344="violation",COUNTIF($AJ$1:AJ4344,AJ4344),FALSE)</f>
        <v>829</v>
      </c>
      <c r="AL4344">
        <f t="shared" si="677"/>
        <v>0</v>
      </c>
      <c r="AM4344">
        <f t="shared" si="678"/>
        <v>8</v>
      </c>
      <c r="AN4344" t="str">
        <f t="shared" si="679"/>
        <v>ALERT! 8 Violation founded @GUDANGEXP1</v>
      </c>
    </row>
    <row r="4345" spans="1:40">
      <c r="A4345" t="s">
        <v>120</v>
      </c>
      <c r="B4345" t="s">
        <v>121</v>
      </c>
      <c r="C4345" t="s">
        <v>1974</v>
      </c>
      <c r="D4345" t="s">
        <v>52</v>
      </c>
      <c r="E4345">
        <v>1</v>
      </c>
      <c r="G4345" t="s">
        <v>130</v>
      </c>
      <c r="I4345" t="s">
        <v>125</v>
      </c>
      <c r="Z4345" t="str">
        <f>IFERROR(MID(AA4345,FIND("-",H4345,1)+1,20),_xlfn.IFNA(VLOOKUP(F4345&amp;"-"&amp;AA4345,Ref_Kontak!$A:$E,4,FALSE),Ref_Kontak!$H$2))</f>
        <v>628999007703</v>
      </c>
      <c r="AA4345" t="str">
        <f t="shared" si="670"/>
        <v/>
      </c>
      <c r="AB4345" t="str">
        <f t="shared" si="671"/>
        <v/>
      </c>
      <c r="AC4345" t="str">
        <f t="shared" si="672"/>
        <v>628999007703</v>
      </c>
      <c r="AD4345" t="str">
        <f t="shared" si="673"/>
        <v>Halo+,+Visual+AI+5S+mendeteksi+Violation%3A+METALDET1-LINE+14</v>
      </c>
      <c r="AE4345" t="str">
        <f t="shared" si="674"/>
        <v>https://web.whatsapp.com/send/?phone=628999007703&amp;text=Halo+,+Visual+AI+5S+mendeteksi+Violation%3A+METALDET1-LINE+14&amp;type=phone_number&amp;app_absent=0</v>
      </c>
      <c r="AF4345" t="b">
        <f>IF(ISNA(VLOOKUP(D4345&amp;"-"&amp;AB4345, Ref_Kontak!$A:$E, 4, FALSE)), FALSE, TRUE)</f>
        <v>0</v>
      </c>
      <c r="AG4345" t="str">
        <f>_xlfn.IFNA(VLOOKUP(Z4345,Ref_Kontak!H:H,1,FALSE),"FALSE")</f>
        <v>628999007703</v>
      </c>
      <c r="AH4345" t="str">
        <f t="shared" si="675"/>
        <v>METALDET1-LINE 14</v>
      </c>
      <c r="AI4345">
        <f>IF(I4345="violation",COUNTIF($AH$1:AH4345,AH4345),0)</f>
        <v>454</v>
      </c>
      <c r="AJ4345" t="str">
        <f t="shared" si="676"/>
        <v>violation-METALDET1</v>
      </c>
      <c r="AK4345">
        <f>IF(I4345="violation",COUNTIF($AJ$1:AJ4345,AJ4345),FALSE)</f>
        <v>3514</v>
      </c>
      <c r="AL4345">
        <f t="shared" si="677"/>
        <v>0</v>
      </c>
      <c r="AM4345">
        <f t="shared" si="678"/>
        <v>3</v>
      </c>
      <c r="AN4345" t="str">
        <f t="shared" si="679"/>
        <v>ALERT! 3 Violation founded @METALDET1</v>
      </c>
    </row>
    <row r="4346" spans="1:40">
      <c r="A4346" t="s">
        <v>120</v>
      </c>
      <c r="B4346" t="s">
        <v>121</v>
      </c>
      <c r="C4346" t="s">
        <v>1974</v>
      </c>
      <c r="D4346" t="s">
        <v>589</v>
      </c>
      <c r="E4346">
        <v>1</v>
      </c>
      <c r="G4346" t="s">
        <v>130</v>
      </c>
      <c r="I4346" t="s">
        <v>125</v>
      </c>
      <c r="Z4346" t="str">
        <f>IFERROR(MID(AA4346,FIND("-",H4346,1)+1,20),_xlfn.IFNA(VLOOKUP(F4346&amp;"-"&amp;AA4346,Ref_Kontak!$A:$E,4,FALSE),Ref_Kontak!$H$2))</f>
        <v>628999007703</v>
      </c>
      <c r="AA4346" t="str">
        <f t="shared" si="670"/>
        <v/>
      </c>
      <c r="AB4346" t="str">
        <f t="shared" si="671"/>
        <v/>
      </c>
      <c r="AC4346" t="str">
        <f t="shared" si="672"/>
        <v>628999007703</v>
      </c>
      <c r="AD4346" t="str">
        <f t="shared" si="673"/>
        <v>Halo+,+Visual+AI+5S+mendeteksi+Violation%3A+METALDET1-LINE+13</v>
      </c>
      <c r="AE4346" t="str">
        <f t="shared" si="674"/>
        <v>https://web.whatsapp.com/send/?phone=628999007703&amp;text=Halo+,+Visual+AI+5S+mendeteksi+Violation%3A+METALDET1-LINE+13&amp;type=phone_number&amp;app_absent=0</v>
      </c>
      <c r="AF4346" t="b">
        <f>IF(ISNA(VLOOKUP(D4346&amp;"-"&amp;AB4346, Ref_Kontak!$A:$E, 4, FALSE)), FALSE, TRUE)</f>
        <v>0</v>
      </c>
      <c r="AG4346" t="str">
        <f>_xlfn.IFNA(VLOOKUP(Z4346,Ref_Kontak!H:H,1,FALSE),"FALSE")</f>
        <v>628999007703</v>
      </c>
      <c r="AH4346" t="str">
        <f t="shared" si="675"/>
        <v>METALDET1-LINE 13</v>
      </c>
      <c r="AI4346">
        <f>IF(I4346="violation",COUNTIF($AH$1:AH4346,AH4346),0)</f>
        <v>1454</v>
      </c>
      <c r="AJ4346" t="str">
        <f t="shared" si="676"/>
        <v>violation-METALDET1</v>
      </c>
      <c r="AK4346">
        <f>IF(I4346="violation",COUNTIF($AJ$1:AJ4346,AJ4346),FALSE)</f>
        <v>3515</v>
      </c>
      <c r="AL4346">
        <f t="shared" si="677"/>
        <v>0</v>
      </c>
      <c r="AM4346">
        <f t="shared" si="678"/>
        <v>3</v>
      </c>
      <c r="AN4346" t="str">
        <f t="shared" si="679"/>
        <v>ALERT! 3 Violation founded @METALDET1</v>
      </c>
    </row>
    <row r="4347" spans="1:40">
      <c r="A4347" t="s">
        <v>120</v>
      </c>
      <c r="B4347" t="s">
        <v>121</v>
      </c>
      <c r="C4347" t="s">
        <v>1974</v>
      </c>
      <c r="D4347" t="s">
        <v>129</v>
      </c>
      <c r="E4347">
        <v>1</v>
      </c>
      <c r="G4347" t="s">
        <v>124</v>
      </c>
      <c r="I4347" t="s">
        <v>125</v>
      </c>
      <c r="Z4347" t="str">
        <f>IFERROR(MID(AA4347,FIND("-",H4347,1)+1,20),_xlfn.IFNA(VLOOKUP(F4347&amp;"-"&amp;AA4347,Ref_Kontak!$A:$E,4,FALSE),Ref_Kontak!$H$2))</f>
        <v>628999007703</v>
      </c>
      <c r="AA4347" t="str">
        <f t="shared" si="670"/>
        <v/>
      </c>
      <c r="AB4347" t="str">
        <f t="shared" si="671"/>
        <v/>
      </c>
      <c r="AC4347" t="str">
        <f t="shared" si="672"/>
        <v>628999007703</v>
      </c>
      <c r="AD4347" t="str">
        <f t="shared" si="673"/>
        <v>Halo+,+Visual+AI+5S+mendeteksi+Violation%3A+GUDANGEXP1-LINE+8</v>
      </c>
      <c r="AE4347" t="str">
        <f t="shared" si="674"/>
        <v>https://web.whatsapp.com/send/?phone=628999007703&amp;text=Halo+,+Visual+AI+5S+mendeteksi+Violation%3A+GUDANGEXP1-LINE+8&amp;type=phone_number&amp;app_absent=0</v>
      </c>
      <c r="AF4347" t="b">
        <f>IF(ISNA(VLOOKUP(D4347&amp;"-"&amp;AB4347, Ref_Kontak!$A:$E, 4, FALSE)), FALSE, TRUE)</f>
        <v>0</v>
      </c>
      <c r="AG4347" t="str">
        <f>_xlfn.IFNA(VLOOKUP(Z4347,Ref_Kontak!H:H,1,FALSE),"FALSE")</f>
        <v>628999007703</v>
      </c>
      <c r="AH4347" t="str">
        <f t="shared" si="675"/>
        <v>GUDANGEXP1-LINE 8</v>
      </c>
      <c r="AI4347">
        <f>IF(I4347="violation",COUNTIF($AH$1:AH4347,AH4347),0)</f>
        <v>150</v>
      </c>
      <c r="AJ4347" t="str">
        <f t="shared" si="676"/>
        <v>violation-GUDANGEXP1</v>
      </c>
      <c r="AK4347">
        <f>IF(I4347="violation",COUNTIF($AJ$1:AJ4347,AJ4347),FALSE)</f>
        <v>830</v>
      </c>
      <c r="AL4347">
        <f t="shared" si="677"/>
        <v>0</v>
      </c>
      <c r="AM4347">
        <f t="shared" si="678"/>
        <v>8</v>
      </c>
      <c r="AN4347" t="str">
        <f t="shared" si="679"/>
        <v>ALERT! 8 Violation founded @GUDANGEXP1</v>
      </c>
    </row>
    <row r="4348" spans="1:40">
      <c r="A4348" t="s">
        <v>120</v>
      </c>
      <c r="B4348" t="s">
        <v>121</v>
      </c>
      <c r="C4348" t="s">
        <v>1975</v>
      </c>
      <c r="D4348" t="s">
        <v>129</v>
      </c>
      <c r="E4348">
        <v>1</v>
      </c>
      <c r="G4348" t="s">
        <v>130</v>
      </c>
      <c r="I4348" t="s">
        <v>125</v>
      </c>
      <c r="Z4348" t="str">
        <f>IFERROR(MID(AA4348,FIND("-",H4348,1)+1,20),_xlfn.IFNA(VLOOKUP(F4348&amp;"-"&amp;AA4348,Ref_Kontak!$A:$E,4,FALSE),Ref_Kontak!$H$2))</f>
        <v>628999007703</v>
      </c>
      <c r="AA4348" t="str">
        <f t="shared" si="670"/>
        <v/>
      </c>
      <c r="AB4348" t="str">
        <f t="shared" si="671"/>
        <v/>
      </c>
      <c r="AC4348" t="str">
        <f t="shared" si="672"/>
        <v>628999007703</v>
      </c>
      <c r="AD4348" t="str">
        <f t="shared" si="673"/>
        <v>Halo+,+Visual+AI+5S+mendeteksi+Violation%3A+METALDET1-LINE+8</v>
      </c>
      <c r="AE4348" t="str">
        <f t="shared" si="674"/>
        <v>https://web.whatsapp.com/send/?phone=628999007703&amp;text=Halo+,+Visual+AI+5S+mendeteksi+Violation%3A+METALDET1-LINE+8&amp;type=phone_number&amp;app_absent=0</v>
      </c>
      <c r="AF4348" t="b">
        <f>IF(ISNA(VLOOKUP(D4348&amp;"-"&amp;AB4348, Ref_Kontak!$A:$E, 4, FALSE)), FALSE, TRUE)</f>
        <v>0</v>
      </c>
      <c r="AG4348" t="str">
        <f>_xlfn.IFNA(VLOOKUP(Z4348,Ref_Kontak!H:H,1,FALSE),"FALSE")</f>
        <v>628999007703</v>
      </c>
      <c r="AH4348" t="str">
        <f t="shared" si="675"/>
        <v>METALDET1-LINE 8</v>
      </c>
      <c r="AI4348">
        <f>IF(I4348="violation",COUNTIF($AH$1:AH4348,AH4348),0)</f>
        <v>1609</v>
      </c>
      <c r="AJ4348" t="str">
        <f t="shared" si="676"/>
        <v>violation-METALDET1</v>
      </c>
      <c r="AK4348">
        <f>IF(I4348="violation",COUNTIF($AJ$1:AJ4348,AJ4348),FALSE)</f>
        <v>3516</v>
      </c>
      <c r="AL4348">
        <f t="shared" si="677"/>
        <v>0</v>
      </c>
      <c r="AM4348">
        <f t="shared" si="678"/>
        <v>3</v>
      </c>
      <c r="AN4348" t="str">
        <f t="shared" si="679"/>
        <v>ALERT! 3 Violation founded @METALDET1</v>
      </c>
    </row>
    <row r="4349" spans="1:40">
      <c r="A4349" t="s">
        <v>120</v>
      </c>
      <c r="B4349" t="s">
        <v>121</v>
      </c>
      <c r="C4349" t="s">
        <v>1975</v>
      </c>
      <c r="D4349" t="s">
        <v>41</v>
      </c>
      <c r="E4349">
        <v>1</v>
      </c>
      <c r="F4349" t="s">
        <v>1859</v>
      </c>
      <c r="G4349" t="s">
        <v>124</v>
      </c>
      <c r="H4349" t="s">
        <v>1860</v>
      </c>
      <c r="I4349" t="s">
        <v>125</v>
      </c>
      <c r="J4349" t="s">
        <v>1861</v>
      </c>
      <c r="Z4349" t="str">
        <f>IFERROR(MID(AA4349,FIND("-",H4349,1)+1,20),_xlfn.IFNA(VLOOKUP(F4349&amp;"-"&amp;AA4349,Ref_Kontak!$A:$E,4,FALSE),Ref_Kontak!$H$2))</f>
        <v>6285157766849</v>
      </c>
      <c r="AA4349" t="str">
        <f t="shared" si="670"/>
        <v>Rexy-6285157766849</v>
      </c>
      <c r="AB4349" t="str">
        <f t="shared" si="671"/>
        <v>Rexy</v>
      </c>
      <c r="AC4349" t="str">
        <f t="shared" si="672"/>
        <v>6285157766849</v>
      </c>
      <c r="AD4349" t="str">
        <f t="shared" si="673"/>
        <v>Halo+Rexy,+Visual+AI+5S+mendeteksi+Violation%3A+GUDANGEXP1-LINE+2</v>
      </c>
      <c r="AE4349" t="str">
        <f t="shared" si="674"/>
        <v>https://web.whatsapp.com/send/?phone=6285157766849&amp;text=Halo+Rexy,+Visual+AI+5S+mendeteksi+Violation%3A+GUDANGEXP1-LINE+2&amp;type=phone_number&amp;app_absent=0</v>
      </c>
      <c r="AF4349" t="b">
        <f>IF(ISNA(VLOOKUP(D4349&amp;"-"&amp;AB4349, Ref_Kontak!$A:$E, 4, FALSE)), FALSE, TRUE)</f>
        <v>1</v>
      </c>
      <c r="AG4349" t="str">
        <f>_xlfn.IFNA(VLOOKUP(Z4349,Ref_Kontak!H:H,1,FALSE),"FALSE")</f>
        <v>FALSE</v>
      </c>
      <c r="AH4349" t="str">
        <f t="shared" si="675"/>
        <v>GUDANGEXP1-LINE 2</v>
      </c>
      <c r="AI4349">
        <f>IF(I4349="violation",COUNTIF($AH$1:AH4349,AH4349),0)</f>
        <v>110</v>
      </c>
      <c r="AJ4349" t="str">
        <f t="shared" si="676"/>
        <v>violation-GUDANGEXP1</v>
      </c>
      <c r="AK4349">
        <f>IF(I4349="violation",COUNTIF($AJ$1:AJ4349,AJ4349),FALSE)</f>
        <v>831</v>
      </c>
      <c r="AL4349">
        <f t="shared" si="677"/>
        <v>0</v>
      </c>
      <c r="AM4349">
        <f t="shared" si="678"/>
        <v>8</v>
      </c>
      <c r="AN4349" t="str">
        <f t="shared" si="679"/>
        <v>ALERT! 8 Violation founded @GUDANGEXP1</v>
      </c>
    </row>
    <row r="4350" spans="1:40">
      <c r="A4350" t="s">
        <v>120</v>
      </c>
      <c r="B4350" t="s">
        <v>121</v>
      </c>
      <c r="C4350" t="s">
        <v>1975</v>
      </c>
      <c r="D4350" t="s">
        <v>48</v>
      </c>
      <c r="E4350">
        <v>1</v>
      </c>
      <c r="F4350" t="s">
        <v>1859</v>
      </c>
      <c r="G4350" t="s">
        <v>124</v>
      </c>
      <c r="H4350" t="s">
        <v>1860</v>
      </c>
      <c r="I4350" t="s">
        <v>125</v>
      </c>
      <c r="J4350" t="s">
        <v>1861</v>
      </c>
      <c r="Z4350" t="str">
        <f>IFERROR(MID(AA4350,FIND("-",H4350,1)+1,20),_xlfn.IFNA(VLOOKUP(F4350&amp;"-"&amp;AA4350,Ref_Kontak!$A:$E,4,FALSE),Ref_Kontak!$H$2))</f>
        <v>6285157766849</v>
      </c>
      <c r="AA4350" t="str">
        <f t="shared" si="670"/>
        <v>Rexy-6285157766849</v>
      </c>
      <c r="AB4350" t="str">
        <f t="shared" si="671"/>
        <v>Rexy</v>
      </c>
      <c r="AC4350" t="str">
        <f t="shared" si="672"/>
        <v>6285157766849</v>
      </c>
      <c r="AD4350" t="str">
        <f t="shared" si="673"/>
        <v>Halo+Rexy,+Visual+AI+5S+mendeteksi+Violation%3A+GUDANGEXP1-LINE+1</v>
      </c>
      <c r="AE4350" t="str">
        <f t="shared" si="674"/>
        <v>https://web.whatsapp.com/send/?phone=6285157766849&amp;text=Halo+Rexy,+Visual+AI+5S+mendeteksi+Violation%3A+GUDANGEXP1-LINE+1&amp;type=phone_number&amp;app_absent=0</v>
      </c>
      <c r="AF4350" t="b">
        <f>IF(ISNA(VLOOKUP(D4350&amp;"-"&amp;AB4350, Ref_Kontak!$A:$E, 4, FALSE)), FALSE, TRUE)</f>
        <v>1</v>
      </c>
      <c r="AG4350" t="str">
        <f>_xlfn.IFNA(VLOOKUP(Z4350,Ref_Kontak!H:H,1,FALSE),"FALSE")</f>
        <v>FALSE</v>
      </c>
      <c r="AH4350" t="str">
        <f t="shared" si="675"/>
        <v>GUDANGEXP1-LINE 1</v>
      </c>
      <c r="AI4350">
        <f>IF(I4350="violation",COUNTIF($AH$1:AH4350,AH4350),0)</f>
        <v>97</v>
      </c>
      <c r="AJ4350" t="str">
        <f t="shared" si="676"/>
        <v>violation-GUDANGEXP1</v>
      </c>
      <c r="AK4350">
        <f>IF(I4350="violation",COUNTIF($AJ$1:AJ4350,AJ4350),FALSE)</f>
        <v>832</v>
      </c>
      <c r="AL4350">
        <f t="shared" si="677"/>
        <v>0</v>
      </c>
      <c r="AM4350">
        <f t="shared" si="678"/>
        <v>8</v>
      </c>
      <c r="AN4350" t="str">
        <f t="shared" si="679"/>
        <v>ALERT! 8 Violation founded @GUDANGEXP1</v>
      </c>
    </row>
    <row r="4351" spans="1:40">
      <c r="A4351" t="s">
        <v>120</v>
      </c>
      <c r="B4351" t="s">
        <v>121</v>
      </c>
      <c r="C4351" t="s">
        <v>1975</v>
      </c>
      <c r="D4351" t="s">
        <v>1232</v>
      </c>
      <c r="E4351">
        <v>1</v>
      </c>
      <c r="G4351" t="s">
        <v>124</v>
      </c>
      <c r="I4351" t="s">
        <v>125</v>
      </c>
      <c r="Z4351" t="str">
        <f>IFERROR(MID(AA4351,FIND("-",H4351,1)+1,20),_xlfn.IFNA(VLOOKUP(F4351&amp;"-"&amp;AA4351,Ref_Kontak!$A:$E,4,FALSE),Ref_Kontak!$H$2))</f>
        <v>628999007703</v>
      </c>
      <c r="AA4351" t="str">
        <f t="shared" si="670"/>
        <v/>
      </c>
      <c r="AB4351" t="str">
        <f t="shared" si="671"/>
        <v/>
      </c>
      <c r="AC4351" t="str">
        <f t="shared" si="672"/>
        <v>628999007703</v>
      </c>
      <c r="AD4351" t="str">
        <f t="shared" si="673"/>
        <v>Halo+,+Visual+AI+5S+mendeteksi+Violation%3A+GUDANGEXP1-LINE+9</v>
      </c>
      <c r="AE4351" t="str">
        <f t="shared" si="674"/>
        <v>https://web.whatsapp.com/send/?phone=628999007703&amp;text=Halo+,+Visual+AI+5S+mendeteksi+Violation%3A+GUDANGEXP1-LINE+9&amp;type=phone_number&amp;app_absent=0</v>
      </c>
      <c r="AF4351" t="b">
        <f>IF(ISNA(VLOOKUP(D4351&amp;"-"&amp;AB4351, Ref_Kontak!$A:$E, 4, FALSE)), FALSE, TRUE)</f>
        <v>0</v>
      </c>
      <c r="AG4351" t="str">
        <f>_xlfn.IFNA(VLOOKUP(Z4351,Ref_Kontak!H:H,1,FALSE),"FALSE")</f>
        <v>628999007703</v>
      </c>
      <c r="AH4351" t="str">
        <f t="shared" si="675"/>
        <v>GUDANGEXP1-LINE 9</v>
      </c>
      <c r="AI4351">
        <f>IF(I4351="violation",COUNTIF($AH$1:AH4351,AH4351),0)</f>
        <v>243</v>
      </c>
      <c r="AJ4351" t="str">
        <f t="shared" si="676"/>
        <v>violation-GUDANGEXP1</v>
      </c>
      <c r="AK4351">
        <f>IF(I4351="violation",COUNTIF($AJ$1:AJ4351,AJ4351),FALSE)</f>
        <v>833</v>
      </c>
      <c r="AL4351">
        <f t="shared" si="677"/>
        <v>0</v>
      </c>
      <c r="AM4351">
        <f t="shared" si="678"/>
        <v>8</v>
      </c>
      <c r="AN4351" t="str">
        <f t="shared" si="679"/>
        <v>ALERT! 8 Violation founded @GUDANGEXP1</v>
      </c>
    </row>
    <row r="4352" spans="1:40">
      <c r="A4352" t="s">
        <v>120</v>
      </c>
      <c r="B4352" t="s">
        <v>121</v>
      </c>
      <c r="C4352" t="s">
        <v>1975</v>
      </c>
      <c r="D4352" t="s">
        <v>129</v>
      </c>
      <c r="E4352">
        <v>1</v>
      </c>
      <c r="G4352" t="s">
        <v>124</v>
      </c>
      <c r="I4352" t="s">
        <v>125</v>
      </c>
      <c r="Z4352" t="str">
        <f>IFERROR(MID(AA4352,FIND("-",H4352,1)+1,20),_xlfn.IFNA(VLOOKUP(F4352&amp;"-"&amp;AA4352,Ref_Kontak!$A:$E,4,FALSE),Ref_Kontak!$H$2))</f>
        <v>628999007703</v>
      </c>
      <c r="AA4352" t="str">
        <f t="shared" si="670"/>
        <v/>
      </c>
      <c r="AB4352" t="str">
        <f t="shared" si="671"/>
        <v/>
      </c>
      <c r="AC4352" t="str">
        <f t="shared" si="672"/>
        <v>628999007703</v>
      </c>
      <c r="AD4352" t="str">
        <f t="shared" si="673"/>
        <v>Halo+,+Visual+AI+5S+mendeteksi+Violation%3A+GUDANGEXP1-LINE+8</v>
      </c>
      <c r="AE4352" t="str">
        <f t="shared" si="674"/>
        <v>https://web.whatsapp.com/send/?phone=628999007703&amp;text=Halo+,+Visual+AI+5S+mendeteksi+Violation%3A+GUDANGEXP1-LINE+8&amp;type=phone_number&amp;app_absent=0</v>
      </c>
      <c r="AF4352" t="b">
        <f>IF(ISNA(VLOOKUP(D4352&amp;"-"&amp;AB4352, Ref_Kontak!$A:$E, 4, FALSE)), FALSE, TRUE)</f>
        <v>0</v>
      </c>
      <c r="AG4352" t="str">
        <f>_xlfn.IFNA(VLOOKUP(Z4352,Ref_Kontak!H:H,1,FALSE),"FALSE")</f>
        <v>628999007703</v>
      </c>
      <c r="AH4352" t="str">
        <f t="shared" si="675"/>
        <v>GUDANGEXP1-LINE 8</v>
      </c>
      <c r="AI4352">
        <f>IF(I4352="violation",COUNTIF($AH$1:AH4352,AH4352),0)</f>
        <v>151</v>
      </c>
      <c r="AJ4352" t="str">
        <f t="shared" si="676"/>
        <v>violation-GUDANGEXP1</v>
      </c>
      <c r="AK4352">
        <f>IF(I4352="violation",COUNTIF($AJ$1:AJ4352,AJ4352),FALSE)</f>
        <v>834</v>
      </c>
      <c r="AL4352">
        <f t="shared" si="677"/>
        <v>0</v>
      </c>
      <c r="AM4352">
        <f t="shared" si="678"/>
        <v>8</v>
      </c>
      <c r="AN4352" t="str">
        <f t="shared" si="679"/>
        <v>ALERT! 8 Violation founded @GUDANGEXP1</v>
      </c>
    </row>
    <row r="4353" spans="1:40">
      <c r="A4353" t="s">
        <v>120</v>
      </c>
      <c r="B4353" t="s">
        <v>121</v>
      </c>
      <c r="C4353" t="s">
        <v>1976</v>
      </c>
      <c r="D4353" t="s">
        <v>41</v>
      </c>
      <c r="E4353">
        <v>1</v>
      </c>
      <c r="F4353" t="s">
        <v>1859</v>
      </c>
      <c r="G4353" t="s">
        <v>124</v>
      </c>
      <c r="H4353" t="s">
        <v>1860</v>
      </c>
      <c r="I4353" t="s">
        <v>125</v>
      </c>
      <c r="J4353" t="s">
        <v>1861</v>
      </c>
      <c r="Z4353" t="str">
        <f>IFERROR(MID(AA4353,FIND("-",H4353,1)+1,20),_xlfn.IFNA(VLOOKUP(F4353&amp;"-"&amp;AA4353,Ref_Kontak!$A:$E,4,FALSE),Ref_Kontak!$H$2))</f>
        <v>6285157766849</v>
      </c>
      <c r="AA4353" t="str">
        <f t="shared" si="670"/>
        <v>Rexy-6285157766849</v>
      </c>
      <c r="AB4353" t="str">
        <f t="shared" si="671"/>
        <v>Rexy</v>
      </c>
      <c r="AC4353" t="str">
        <f t="shared" si="672"/>
        <v>6285157766849</v>
      </c>
      <c r="AD4353" t="str">
        <f t="shared" si="673"/>
        <v>Halo+Rexy,+Visual+AI+5S+mendeteksi+Violation%3A+GUDANGEXP1-LINE+2</v>
      </c>
      <c r="AE4353" t="str">
        <f t="shared" si="674"/>
        <v>https://web.whatsapp.com/send/?phone=6285157766849&amp;text=Halo+Rexy,+Visual+AI+5S+mendeteksi+Violation%3A+GUDANGEXP1-LINE+2&amp;type=phone_number&amp;app_absent=0</v>
      </c>
      <c r="AF4353" t="b">
        <f>IF(ISNA(VLOOKUP(D4353&amp;"-"&amp;AB4353, Ref_Kontak!$A:$E, 4, FALSE)), FALSE, TRUE)</f>
        <v>1</v>
      </c>
      <c r="AG4353" t="str">
        <f>_xlfn.IFNA(VLOOKUP(Z4353,Ref_Kontak!H:H,1,FALSE),"FALSE")</f>
        <v>FALSE</v>
      </c>
      <c r="AH4353" t="str">
        <f t="shared" si="675"/>
        <v>GUDANGEXP1-LINE 2</v>
      </c>
      <c r="AI4353">
        <f>IF(I4353="violation",COUNTIF($AH$1:AH4353,AH4353),0)</f>
        <v>111</v>
      </c>
      <c r="AJ4353" t="str">
        <f t="shared" si="676"/>
        <v>violation-GUDANGEXP1</v>
      </c>
      <c r="AK4353">
        <f>IF(I4353="violation",COUNTIF($AJ$1:AJ4353,AJ4353),FALSE)</f>
        <v>835</v>
      </c>
      <c r="AL4353">
        <f t="shared" si="677"/>
        <v>0</v>
      </c>
      <c r="AM4353">
        <f t="shared" si="678"/>
        <v>8</v>
      </c>
      <c r="AN4353" t="str">
        <f t="shared" si="679"/>
        <v>ALERT! 8 Violation founded @GUDANGEXP1</v>
      </c>
    </row>
    <row r="4354" spans="1:40">
      <c r="A4354" t="s">
        <v>120</v>
      </c>
      <c r="B4354" t="s">
        <v>121</v>
      </c>
      <c r="C4354" t="s">
        <v>1976</v>
      </c>
      <c r="D4354" t="s">
        <v>1232</v>
      </c>
      <c r="E4354">
        <v>1</v>
      </c>
      <c r="G4354" t="s">
        <v>124</v>
      </c>
      <c r="I4354" t="s">
        <v>125</v>
      </c>
      <c r="Z4354" t="str">
        <f>IFERROR(MID(AA4354,FIND("-",H4354,1)+1,20),_xlfn.IFNA(VLOOKUP(F4354&amp;"-"&amp;AA4354,Ref_Kontak!$A:$E,4,FALSE),Ref_Kontak!$H$2))</f>
        <v>628999007703</v>
      </c>
      <c r="AA4354" t="str">
        <f t="shared" ref="AA4354:AA4417" si="680">CLEAN(SUBSTITUTE(H4354," ",""))</f>
        <v/>
      </c>
      <c r="AB4354" t="str">
        <f t="shared" ref="AB4354:AB4417" si="681">IFERROR(LEFT(AA4354,FIND("-",H4354,1)-1),CLEAN(SUBSTITUTE(SUBSTITUTE(H4354," ",""),"-","")))</f>
        <v/>
      </c>
      <c r="AC4354" t="str">
        <f t="shared" ref="AC4354:AC4417" si="682">IF(LEFT(Z4354,1)="0","62"&amp; MID(Z4354,2,999),Z4354)</f>
        <v>628999007703</v>
      </c>
      <c r="AD4354" t="str">
        <f t="shared" ref="AD4354:AD4417" si="683">"Halo+"&amp;AB4354&amp;","&amp;"+Visual+AI+5S+mendeteksi+Violation%3A+"&amp;SUBSTITUTE(AH4354," ","+")</f>
        <v>Halo+,+Visual+AI+5S+mendeteksi+Violation%3A+GUDANGEXP1-LINE+9</v>
      </c>
      <c r="AE4354" t="str">
        <f t="shared" ref="AE4354:AE4417" si="684">"https://web.whatsapp.com/send/?phone="&amp;AC4354&amp;"&amp;text="&amp;AD4354&amp;"&amp;type=phone_number&amp;app_absent=0"</f>
        <v>https://web.whatsapp.com/send/?phone=628999007703&amp;text=Halo+,+Visual+AI+5S+mendeteksi+Violation%3A+GUDANGEXP1-LINE+9&amp;type=phone_number&amp;app_absent=0</v>
      </c>
      <c r="AF4354" t="b">
        <f>IF(ISNA(VLOOKUP(D4354&amp;"-"&amp;AB4354, Ref_Kontak!$A:$E, 4, FALSE)), FALSE, TRUE)</f>
        <v>0</v>
      </c>
      <c r="AG4354" t="str">
        <f>_xlfn.IFNA(VLOOKUP(Z4354,Ref_Kontak!H:H,1,FALSE),"FALSE")</f>
        <v>628999007703</v>
      </c>
      <c r="AH4354" t="str">
        <f t="shared" ref="AH4354:AH4417" si="685">G4354&amp;"-"&amp;D4354</f>
        <v>GUDANGEXP1-LINE 9</v>
      </c>
      <c r="AI4354">
        <f>IF(I4354="violation",COUNTIF($AH$1:AH4354,AH4354),0)</f>
        <v>244</v>
      </c>
      <c r="AJ4354" t="str">
        <f t="shared" si="676"/>
        <v>violation-GUDANGEXP1</v>
      </c>
      <c r="AK4354">
        <f>IF(I4354="violation",COUNTIF($AJ$1:AJ4354,AJ4354),FALSE)</f>
        <v>836</v>
      </c>
      <c r="AL4354">
        <f t="shared" si="677"/>
        <v>0</v>
      </c>
      <c r="AM4354">
        <f t="shared" si="678"/>
        <v>8</v>
      </c>
      <c r="AN4354" t="str">
        <f t="shared" si="679"/>
        <v>ALERT! 8 Violation founded @GUDANGEXP1</v>
      </c>
    </row>
    <row r="4355" spans="1:40">
      <c r="A4355" t="s">
        <v>120</v>
      </c>
      <c r="B4355" t="s">
        <v>121</v>
      </c>
      <c r="C4355" t="s">
        <v>1976</v>
      </c>
      <c r="D4355" t="s">
        <v>48</v>
      </c>
      <c r="E4355">
        <v>1</v>
      </c>
      <c r="F4355" t="s">
        <v>1859</v>
      </c>
      <c r="G4355" t="s">
        <v>124</v>
      </c>
      <c r="H4355" t="s">
        <v>1860</v>
      </c>
      <c r="I4355" t="s">
        <v>125</v>
      </c>
      <c r="J4355" t="s">
        <v>1861</v>
      </c>
      <c r="Z4355" t="str">
        <f>IFERROR(MID(AA4355,FIND("-",H4355,1)+1,20),_xlfn.IFNA(VLOOKUP(F4355&amp;"-"&amp;AA4355,Ref_Kontak!$A:$E,4,FALSE),Ref_Kontak!$H$2))</f>
        <v>6285157766849</v>
      </c>
      <c r="AA4355" t="str">
        <f t="shared" si="680"/>
        <v>Rexy-6285157766849</v>
      </c>
      <c r="AB4355" t="str">
        <f t="shared" si="681"/>
        <v>Rexy</v>
      </c>
      <c r="AC4355" t="str">
        <f t="shared" si="682"/>
        <v>6285157766849</v>
      </c>
      <c r="AD4355" t="str">
        <f t="shared" si="683"/>
        <v>Halo+Rexy,+Visual+AI+5S+mendeteksi+Violation%3A+GUDANGEXP1-LINE+1</v>
      </c>
      <c r="AE4355" t="str">
        <f t="shared" si="684"/>
        <v>https://web.whatsapp.com/send/?phone=6285157766849&amp;text=Halo+Rexy,+Visual+AI+5S+mendeteksi+Violation%3A+GUDANGEXP1-LINE+1&amp;type=phone_number&amp;app_absent=0</v>
      </c>
      <c r="AF4355" t="b">
        <f>IF(ISNA(VLOOKUP(D4355&amp;"-"&amp;AB4355, Ref_Kontak!$A:$E, 4, FALSE)), FALSE, TRUE)</f>
        <v>1</v>
      </c>
      <c r="AG4355" t="str">
        <f>_xlfn.IFNA(VLOOKUP(Z4355,Ref_Kontak!H:H,1,FALSE),"FALSE")</f>
        <v>FALSE</v>
      </c>
      <c r="AH4355" t="str">
        <f t="shared" si="685"/>
        <v>GUDANGEXP1-LINE 1</v>
      </c>
      <c r="AI4355">
        <f>IF(I4355="violation",COUNTIF($AH$1:AH4355,AH4355),0)</f>
        <v>98</v>
      </c>
      <c r="AJ4355" t="str">
        <f t="shared" ref="AJ4355:AJ4418" si="686">I4355&amp;"-"&amp;G4355</f>
        <v>violation-GUDANGEXP1</v>
      </c>
      <c r="AK4355">
        <f>IF(I4355="violation",COUNTIF($AJ$1:AJ4355,AJ4355),FALSE)</f>
        <v>837</v>
      </c>
      <c r="AL4355">
        <f t="shared" ref="AL4355:AL4418" si="687">IF(AI4355=1,1,0)</f>
        <v>0</v>
      </c>
      <c r="AM4355">
        <f t="shared" ref="AM4355:AM4418" si="688">SUMIF($AJ$2:$AJ$5516,AJ4355,$AL$2:$AL$5516)</f>
        <v>8</v>
      </c>
      <c r="AN4355" t="str">
        <f t="shared" ref="AN4355:AN4418" si="689">"ALERT! " &amp;AM4355&amp; " Violation founded @"&amp;G4355</f>
        <v>ALERT! 8 Violation founded @GUDANGEXP1</v>
      </c>
    </row>
    <row r="4356" spans="1:40">
      <c r="A4356" t="s">
        <v>120</v>
      </c>
      <c r="B4356" t="s">
        <v>121</v>
      </c>
      <c r="C4356" t="s">
        <v>1976</v>
      </c>
      <c r="D4356" t="s">
        <v>589</v>
      </c>
      <c r="E4356">
        <v>1</v>
      </c>
      <c r="G4356" t="s">
        <v>130</v>
      </c>
      <c r="I4356" t="s">
        <v>125</v>
      </c>
      <c r="Z4356" t="str">
        <f>IFERROR(MID(AA4356,FIND("-",H4356,1)+1,20),_xlfn.IFNA(VLOOKUP(F4356&amp;"-"&amp;AA4356,Ref_Kontak!$A:$E,4,FALSE),Ref_Kontak!$H$2))</f>
        <v>628999007703</v>
      </c>
      <c r="AA4356" t="str">
        <f t="shared" si="680"/>
        <v/>
      </c>
      <c r="AB4356" t="str">
        <f t="shared" si="681"/>
        <v/>
      </c>
      <c r="AC4356" t="str">
        <f t="shared" si="682"/>
        <v>628999007703</v>
      </c>
      <c r="AD4356" t="str">
        <f t="shared" si="683"/>
        <v>Halo+,+Visual+AI+5S+mendeteksi+Violation%3A+METALDET1-LINE+13</v>
      </c>
      <c r="AE4356" t="str">
        <f t="shared" si="684"/>
        <v>https://web.whatsapp.com/send/?phone=628999007703&amp;text=Halo+,+Visual+AI+5S+mendeteksi+Violation%3A+METALDET1-LINE+13&amp;type=phone_number&amp;app_absent=0</v>
      </c>
      <c r="AF4356" t="b">
        <f>IF(ISNA(VLOOKUP(D4356&amp;"-"&amp;AB4356, Ref_Kontak!$A:$E, 4, FALSE)), FALSE, TRUE)</f>
        <v>0</v>
      </c>
      <c r="AG4356" t="str">
        <f>_xlfn.IFNA(VLOOKUP(Z4356,Ref_Kontak!H:H,1,FALSE),"FALSE")</f>
        <v>628999007703</v>
      </c>
      <c r="AH4356" t="str">
        <f t="shared" si="685"/>
        <v>METALDET1-LINE 13</v>
      </c>
      <c r="AI4356">
        <f>IF(I4356="violation",COUNTIF($AH$1:AH4356,AH4356),0)</f>
        <v>1455</v>
      </c>
      <c r="AJ4356" t="str">
        <f t="shared" si="686"/>
        <v>violation-METALDET1</v>
      </c>
      <c r="AK4356">
        <f>IF(I4356="violation",COUNTIF($AJ$1:AJ4356,AJ4356),FALSE)</f>
        <v>3517</v>
      </c>
      <c r="AL4356">
        <f t="shared" si="687"/>
        <v>0</v>
      </c>
      <c r="AM4356">
        <f t="shared" si="688"/>
        <v>3</v>
      </c>
      <c r="AN4356" t="str">
        <f t="shared" si="689"/>
        <v>ALERT! 3 Violation founded @METALDET1</v>
      </c>
    </row>
    <row r="4357" spans="1:40">
      <c r="A4357" t="s">
        <v>120</v>
      </c>
      <c r="B4357" t="s">
        <v>121</v>
      </c>
      <c r="C4357" t="s">
        <v>1976</v>
      </c>
      <c r="D4357" t="s">
        <v>129</v>
      </c>
      <c r="E4357">
        <v>1</v>
      </c>
      <c r="G4357" t="s">
        <v>130</v>
      </c>
      <c r="I4357" t="s">
        <v>125</v>
      </c>
      <c r="Z4357" t="str">
        <f>IFERROR(MID(AA4357,FIND("-",H4357,1)+1,20),_xlfn.IFNA(VLOOKUP(F4357&amp;"-"&amp;AA4357,Ref_Kontak!$A:$E,4,FALSE),Ref_Kontak!$H$2))</f>
        <v>628999007703</v>
      </c>
      <c r="AA4357" t="str">
        <f t="shared" si="680"/>
        <v/>
      </c>
      <c r="AB4357" t="str">
        <f t="shared" si="681"/>
        <v/>
      </c>
      <c r="AC4357" t="str">
        <f t="shared" si="682"/>
        <v>628999007703</v>
      </c>
      <c r="AD4357" t="str">
        <f t="shared" si="683"/>
        <v>Halo+,+Visual+AI+5S+mendeteksi+Violation%3A+METALDET1-LINE+8</v>
      </c>
      <c r="AE4357" t="str">
        <f t="shared" si="684"/>
        <v>https://web.whatsapp.com/send/?phone=628999007703&amp;text=Halo+,+Visual+AI+5S+mendeteksi+Violation%3A+METALDET1-LINE+8&amp;type=phone_number&amp;app_absent=0</v>
      </c>
      <c r="AF4357" t="b">
        <f>IF(ISNA(VLOOKUP(D4357&amp;"-"&amp;AB4357, Ref_Kontak!$A:$E, 4, FALSE)), FALSE, TRUE)</f>
        <v>0</v>
      </c>
      <c r="AG4357" t="str">
        <f>_xlfn.IFNA(VLOOKUP(Z4357,Ref_Kontak!H:H,1,FALSE),"FALSE")</f>
        <v>628999007703</v>
      </c>
      <c r="AH4357" t="str">
        <f t="shared" si="685"/>
        <v>METALDET1-LINE 8</v>
      </c>
      <c r="AI4357">
        <f>IF(I4357="violation",COUNTIF($AH$1:AH4357,AH4357),0)</f>
        <v>1610</v>
      </c>
      <c r="AJ4357" t="str">
        <f t="shared" si="686"/>
        <v>violation-METALDET1</v>
      </c>
      <c r="AK4357">
        <f>IF(I4357="violation",COUNTIF($AJ$1:AJ4357,AJ4357),FALSE)</f>
        <v>3518</v>
      </c>
      <c r="AL4357">
        <f t="shared" si="687"/>
        <v>0</v>
      </c>
      <c r="AM4357">
        <f t="shared" si="688"/>
        <v>3</v>
      </c>
      <c r="AN4357" t="str">
        <f t="shared" si="689"/>
        <v>ALERT! 3 Violation founded @METALDET1</v>
      </c>
    </row>
    <row r="4358" spans="1:40">
      <c r="A4358" t="s">
        <v>120</v>
      </c>
      <c r="B4358" t="s">
        <v>121</v>
      </c>
      <c r="C4358" t="s">
        <v>1976</v>
      </c>
      <c r="D4358" t="s">
        <v>52</v>
      </c>
      <c r="E4358">
        <v>1</v>
      </c>
      <c r="G4358" t="s">
        <v>130</v>
      </c>
      <c r="I4358" t="s">
        <v>125</v>
      </c>
      <c r="Z4358" t="str">
        <f>IFERROR(MID(AA4358,FIND("-",H4358,1)+1,20),_xlfn.IFNA(VLOOKUP(F4358&amp;"-"&amp;AA4358,Ref_Kontak!$A:$E,4,FALSE),Ref_Kontak!$H$2))</f>
        <v>628999007703</v>
      </c>
      <c r="AA4358" t="str">
        <f t="shared" si="680"/>
        <v/>
      </c>
      <c r="AB4358" t="str">
        <f t="shared" si="681"/>
        <v/>
      </c>
      <c r="AC4358" t="str">
        <f t="shared" si="682"/>
        <v>628999007703</v>
      </c>
      <c r="AD4358" t="str">
        <f t="shared" si="683"/>
        <v>Halo+,+Visual+AI+5S+mendeteksi+Violation%3A+METALDET1-LINE+14</v>
      </c>
      <c r="AE4358" t="str">
        <f t="shared" si="684"/>
        <v>https://web.whatsapp.com/send/?phone=628999007703&amp;text=Halo+,+Visual+AI+5S+mendeteksi+Violation%3A+METALDET1-LINE+14&amp;type=phone_number&amp;app_absent=0</v>
      </c>
      <c r="AF4358" t="b">
        <f>IF(ISNA(VLOOKUP(D4358&amp;"-"&amp;AB4358, Ref_Kontak!$A:$E, 4, FALSE)), FALSE, TRUE)</f>
        <v>0</v>
      </c>
      <c r="AG4358" t="str">
        <f>_xlfn.IFNA(VLOOKUP(Z4358,Ref_Kontak!H:H,1,FALSE),"FALSE")</f>
        <v>628999007703</v>
      </c>
      <c r="AH4358" t="str">
        <f t="shared" si="685"/>
        <v>METALDET1-LINE 14</v>
      </c>
      <c r="AI4358">
        <f>IF(I4358="violation",COUNTIF($AH$1:AH4358,AH4358),0)</f>
        <v>455</v>
      </c>
      <c r="AJ4358" t="str">
        <f t="shared" si="686"/>
        <v>violation-METALDET1</v>
      </c>
      <c r="AK4358">
        <f>IF(I4358="violation",COUNTIF($AJ$1:AJ4358,AJ4358),FALSE)</f>
        <v>3519</v>
      </c>
      <c r="AL4358">
        <f t="shared" si="687"/>
        <v>0</v>
      </c>
      <c r="AM4358">
        <f t="shared" si="688"/>
        <v>3</v>
      </c>
      <c r="AN4358" t="str">
        <f t="shared" si="689"/>
        <v>ALERT! 3 Violation founded @METALDET1</v>
      </c>
    </row>
    <row r="4359" spans="1:40">
      <c r="A4359" t="s">
        <v>120</v>
      </c>
      <c r="B4359" t="s">
        <v>121</v>
      </c>
      <c r="C4359" t="s">
        <v>1976</v>
      </c>
      <c r="D4359" t="s">
        <v>589</v>
      </c>
      <c r="E4359">
        <v>1</v>
      </c>
      <c r="G4359" t="s">
        <v>130</v>
      </c>
      <c r="I4359" t="s">
        <v>125</v>
      </c>
      <c r="Z4359" t="str">
        <f>IFERROR(MID(AA4359,FIND("-",H4359,1)+1,20),_xlfn.IFNA(VLOOKUP(F4359&amp;"-"&amp;AA4359,Ref_Kontak!$A:$E,4,FALSE),Ref_Kontak!$H$2))</f>
        <v>628999007703</v>
      </c>
      <c r="AA4359" t="str">
        <f t="shared" si="680"/>
        <v/>
      </c>
      <c r="AB4359" t="str">
        <f t="shared" si="681"/>
        <v/>
      </c>
      <c r="AC4359" t="str">
        <f t="shared" si="682"/>
        <v>628999007703</v>
      </c>
      <c r="AD4359" t="str">
        <f t="shared" si="683"/>
        <v>Halo+,+Visual+AI+5S+mendeteksi+Violation%3A+METALDET1-LINE+13</v>
      </c>
      <c r="AE4359" t="str">
        <f t="shared" si="684"/>
        <v>https://web.whatsapp.com/send/?phone=628999007703&amp;text=Halo+,+Visual+AI+5S+mendeteksi+Violation%3A+METALDET1-LINE+13&amp;type=phone_number&amp;app_absent=0</v>
      </c>
      <c r="AF4359" t="b">
        <f>IF(ISNA(VLOOKUP(D4359&amp;"-"&amp;AB4359, Ref_Kontak!$A:$E, 4, FALSE)), FALSE, TRUE)</f>
        <v>0</v>
      </c>
      <c r="AG4359" t="str">
        <f>_xlfn.IFNA(VLOOKUP(Z4359,Ref_Kontak!H:H,1,FALSE),"FALSE")</f>
        <v>628999007703</v>
      </c>
      <c r="AH4359" t="str">
        <f t="shared" si="685"/>
        <v>METALDET1-LINE 13</v>
      </c>
      <c r="AI4359">
        <f>IF(I4359="violation",COUNTIF($AH$1:AH4359,AH4359),0)</f>
        <v>1456</v>
      </c>
      <c r="AJ4359" t="str">
        <f t="shared" si="686"/>
        <v>violation-METALDET1</v>
      </c>
      <c r="AK4359">
        <f>IF(I4359="violation",COUNTIF($AJ$1:AJ4359,AJ4359),FALSE)</f>
        <v>3520</v>
      </c>
      <c r="AL4359">
        <f t="shared" si="687"/>
        <v>0</v>
      </c>
      <c r="AM4359">
        <f t="shared" si="688"/>
        <v>3</v>
      </c>
      <c r="AN4359" t="str">
        <f t="shared" si="689"/>
        <v>ALERT! 3 Violation founded @METALDET1</v>
      </c>
    </row>
    <row r="4360" spans="1:40">
      <c r="A4360" t="s">
        <v>120</v>
      </c>
      <c r="B4360" t="s">
        <v>121</v>
      </c>
      <c r="C4360" t="s">
        <v>1976</v>
      </c>
      <c r="D4360" t="s">
        <v>129</v>
      </c>
      <c r="E4360">
        <v>1</v>
      </c>
      <c r="G4360" t="s">
        <v>124</v>
      </c>
      <c r="I4360" t="s">
        <v>125</v>
      </c>
      <c r="Z4360" t="str">
        <f>IFERROR(MID(AA4360,FIND("-",H4360,1)+1,20),_xlfn.IFNA(VLOOKUP(F4360&amp;"-"&amp;AA4360,Ref_Kontak!$A:$E,4,FALSE),Ref_Kontak!$H$2))</f>
        <v>628999007703</v>
      </c>
      <c r="AA4360" t="str">
        <f t="shared" si="680"/>
        <v/>
      </c>
      <c r="AB4360" t="str">
        <f t="shared" si="681"/>
        <v/>
      </c>
      <c r="AC4360" t="str">
        <f t="shared" si="682"/>
        <v>628999007703</v>
      </c>
      <c r="AD4360" t="str">
        <f t="shared" si="683"/>
        <v>Halo+,+Visual+AI+5S+mendeteksi+Violation%3A+GUDANGEXP1-LINE+8</v>
      </c>
      <c r="AE4360" t="str">
        <f t="shared" si="684"/>
        <v>https://web.whatsapp.com/send/?phone=628999007703&amp;text=Halo+,+Visual+AI+5S+mendeteksi+Violation%3A+GUDANGEXP1-LINE+8&amp;type=phone_number&amp;app_absent=0</v>
      </c>
      <c r="AF4360" t="b">
        <f>IF(ISNA(VLOOKUP(D4360&amp;"-"&amp;AB4360, Ref_Kontak!$A:$E, 4, FALSE)), FALSE, TRUE)</f>
        <v>0</v>
      </c>
      <c r="AG4360" t="str">
        <f>_xlfn.IFNA(VLOOKUP(Z4360,Ref_Kontak!H:H,1,FALSE),"FALSE")</f>
        <v>628999007703</v>
      </c>
      <c r="AH4360" t="str">
        <f t="shared" si="685"/>
        <v>GUDANGEXP1-LINE 8</v>
      </c>
      <c r="AI4360">
        <f>IF(I4360="violation",COUNTIF($AH$1:AH4360,AH4360),0)</f>
        <v>152</v>
      </c>
      <c r="AJ4360" t="str">
        <f t="shared" si="686"/>
        <v>violation-GUDANGEXP1</v>
      </c>
      <c r="AK4360">
        <f>IF(I4360="violation",COUNTIF($AJ$1:AJ4360,AJ4360),FALSE)</f>
        <v>838</v>
      </c>
      <c r="AL4360">
        <f t="shared" si="687"/>
        <v>0</v>
      </c>
      <c r="AM4360">
        <f t="shared" si="688"/>
        <v>8</v>
      </c>
      <c r="AN4360" t="str">
        <f t="shared" si="689"/>
        <v>ALERT! 8 Violation founded @GUDANGEXP1</v>
      </c>
    </row>
    <row r="4361" spans="1:40">
      <c r="A4361" t="s">
        <v>120</v>
      </c>
      <c r="B4361" t="s">
        <v>121</v>
      </c>
      <c r="C4361" t="s">
        <v>1977</v>
      </c>
      <c r="D4361" t="s">
        <v>129</v>
      </c>
      <c r="E4361">
        <v>1</v>
      </c>
      <c r="G4361" t="s">
        <v>130</v>
      </c>
      <c r="I4361" t="s">
        <v>125</v>
      </c>
      <c r="Z4361" t="str">
        <f>IFERROR(MID(AA4361,FIND("-",H4361,1)+1,20),_xlfn.IFNA(VLOOKUP(F4361&amp;"-"&amp;AA4361,Ref_Kontak!$A:$E,4,FALSE),Ref_Kontak!$H$2))</f>
        <v>628999007703</v>
      </c>
      <c r="AA4361" t="str">
        <f t="shared" si="680"/>
        <v/>
      </c>
      <c r="AB4361" t="str">
        <f t="shared" si="681"/>
        <v/>
      </c>
      <c r="AC4361" t="str">
        <f t="shared" si="682"/>
        <v>628999007703</v>
      </c>
      <c r="AD4361" t="str">
        <f t="shared" si="683"/>
        <v>Halo+,+Visual+AI+5S+mendeteksi+Violation%3A+METALDET1-LINE+8</v>
      </c>
      <c r="AE4361" t="str">
        <f t="shared" si="684"/>
        <v>https://web.whatsapp.com/send/?phone=628999007703&amp;text=Halo+,+Visual+AI+5S+mendeteksi+Violation%3A+METALDET1-LINE+8&amp;type=phone_number&amp;app_absent=0</v>
      </c>
      <c r="AF4361" t="b">
        <f>IF(ISNA(VLOOKUP(D4361&amp;"-"&amp;AB4361, Ref_Kontak!$A:$E, 4, FALSE)), FALSE, TRUE)</f>
        <v>0</v>
      </c>
      <c r="AG4361" t="str">
        <f>_xlfn.IFNA(VLOOKUP(Z4361,Ref_Kontak!H:H,1,FALSE),"FALSE")</f>
        <v>628999007703</v>
      </c>
      <c r="AH4361" t="str">
        <f t="shared" si="685"/>
        <v>METALDET1-LINE 8</v>
      </c>
      <c r="AI4361">
        <f>IF(I4361="violation",COUNTIF($AH$1:AH4361,AH4361),0)</f>
        <v>1611</v>
      </c>
      <c r="AJ4361" t="str">
        <f t="shared" si="686"/>
        <v>violation-METALDET1</v>
      </c>
      <c r="AK4361">
        <f>IF(I4361="violation",COUNTIF($AJ$1:AJ4361,AJ4361),FALSE)</f>
        <v>3521</v>
      </c>
      <c r="AL4361">
        <f t="shared" si="687"/>
        <v>0</v>
      </c>
      <c r="AM4361">
        <f t="shared" si="688"/>
        <v>3</v>
      </c>
      <c r="AN4361" t="str">
        <f t="shared" si="689"/>
        <v>ALERT! 3 Violation founded @METALDET1</v>
      </c>
    </row>
    <row r="4362" spans="1:40">
      <c r="A4362" t="s">
        <v>120</v>
      </c>
      <c r="B4362" t="s">
        <v>121</v>
      </c>
      <c r="C4362" t="s">
        <v>1977</v>
      </c>
      <c r="D4362" t="s">
        <v>41</v>
      </c>
      <c r="E4362">
        <v>1</v>
      </c>
      <c r="F4362" t="s">
        <v>1859</v>
      </c>
      <c r="G4362" t="s">
        <v>124</v>
      </c>
      <c r="H4362" t="s">
        <v>1860</v>
      </c>
      <c r="I4362" t="s">
        <v>125</v>
      </c>
      <c r="J4362" t="s">
        <v>1861</v>
      </c>
      <c r="Z4362" t="str">
        <f>IFERROR(MID(AA4362,FIND("-",H4362,1)+1,20),_xlfn.IFNA(VLOOKUP(F4362&amp;"-"&amp;AA4362,Ref_Kontak!$A:$E,4,FALSE),Ref_Kontak!$H$2))</f>
        <v>6285157766849</v>
      </c>
      <c r="AA4362" t="str">
        <f t="shared" si="680"/>
        <v>Rexy-6285157766849</v>
      </c>
      <c r="AB4362" t="str">
        <f t="shared" si="681"/>
        <v>Rexy</v>
      </c>
      <c r="AC4362" t="str">
        <f t="shared" si="682"/>
        <v>6285157766849</v>
      </c>
      <c r="AD4362" t="str">
        <f t="shared" si="683"/>
        <v>Halo+Rexy,+Visual+AI+5S+mendeteksi+Violation%3A+GUDANGEXP1-LINE+2</v>
      </c>
      <c r="AE4362" t="str">
        <f t="shared" si="684"/>
        <v>https://web.whatsapp.com/send/?phone=6285157766849&amp;text=Halo+Rexy,+Visual+AI+5S+mendeteksi+Violation%3A+GUDANGEXP1-LINE+2&amp;type=phone_number&amp;app_absent=0</v>
      </c>
      <c r="AF4362" t="b">
        <f>IF(ISNA(VLOOKUP(D4362&amp;"-"&amp;AB4362, Ref_Kontak!$A:$E, 4, FALSE)), FALSE, TRUE)</f>
        <v>1</v>
      </c>
      <c r="AG4362" t="str">
        <f>_xlfn.IFNA(VLOOKUP(Z4362,Ref_Kontak!H:H,1,FALSE),"FALSE")</f>
        <v>FALSE</v>
      </c>
      <c r="AH4362" t="str">
        <f t="shared" si="685"/>
        <v>GUDANGEXP1-LINE 2</v>
      </c>
      <c r="AI4362">
        <f>IF(I4362="violation",COUNTIF($AH$1:AH4362,AH4362),0)</f>
        <v>112</v>
      </c>
      <c r="AJ4362" t="str">
        <f t="shared" si="686"/>
        <v>violation-GUDANGEXP1</v>
      </c>
      <c r="AK4362">
        <f>IF(I4362="violation",COUNTIF($AJ$1:AJ4362,AJ4362),FALSE)</f>
        <v>839</v>
      </c>
      <c r="AL4362">
        <f t="shared" si="687"/>
        <v>0</v>
      </c>
      <c r="AM4362">
        <f t="shared" si="688"/>
        <v>8</v>
      </c>
      <c r="AN4362" t="str">
        <f t="shared" si="689"/>
        <v>ALERT! 8 Violation founded @GUDANGEXP1</v>
      </c>
    </row>
    <row r="4363" spans="1:40">
      <c r="A4363" t="s">
        <v>120</v>
      </c>
      <c r="B4363" t="s">
        <v>121</v>
      </c>
      <c r="C4363" t="s">
        <v>1977</v>
      </c>
      <c r="D4363" t="s">
        <v>1232</v>
      </c>
      <c r="E4363">
        <v>1</v>
      </c>
      <c r="G4363" t="s">
        <v>124</v>
      </c>
      <c r="I4363" t="s">
        <v>125</v>
      </c>
      <c r="Z4363" t="str">
        <f>IFERROR(MID(AA4363,FIND("-",H4363,1)+1,20),_xlfn.IFNA(VLOOKUP(F4363&amp;"-"&amp;AA4363,Ref_Kontak!$A:$E,4,FALSE),Ref_Kontak!$H$2))</f>
        <v>628999007703</v>
      </c>
      <c r="AA4363" t="str">
        <f t="shared" si="680"/>
        <v/>
      </c>
      <c r="AB4363" t="str">
        <f t="shared" si="681"/>
        <v/>
      </c>
      <c r="AC4363" t="str">
        <f t="shared" si="682"/>
        <v>628999007703</v>
      </c>
      <c r="AD4363" t="str">
        <f t="shared" si="683"/>
        <v>Halo+,+Visual+AI+5S+mendeteksi+Violation%3A+GUDANGEXP1-LINE+9</v>
      </c>
      <c r="AE4363" t="str">
        <f t="shared" si="684"/>
        <v>https://web.whatsapp.com/send/?phone=628999007703&amp;text=Halo+,+Visual+AI+5S+mendeteksi+Violation%3A+GUDANGEXP1-LINE+9&amp;type=phone_number&amp;app_absent=0</v>
      </c>
      <c r="AF4363" t="b">
        <f>IF(ISNA(VLOOKUP(D4363&amp;"-"&amp;AB4363, Ref_Kontak!$A:$E, 4, FALSE)), FALSE, TRUE)</f>
        <v>0</v>
      </c>
      <c r="AG4363" t="str">
        <f>_xlfn.IFNA(VLOOKUP(Z4363,Ref_Kontak!H:H,1,FALSE),"FALSE")</f>
        <v>628999007703</v>
      </c>
      <c r="AH4363" t="str">
        <f t="shared" si="685"/>
        <v>GUDANGEXP1-LINE 9</v>
      </c>
      <c r="AI4363">
        <f>IF(I4363="violation",COUNTIF($AH$1:AH4363,AH4363),0)</f>
        <v>245</v>
      </c>
      <c r="AJ4363" t="str">
        <f t="shared" si="686"/>
        <v>violation-GUDANGEXP1</v>
      </c>
      <c r="AK4363">
        <f>IF(I4363="violation",COUNTIF($AJ$1:AJ4363,AJ4363),FALSE)</f>
        <v>840</v>
      </c>
      <c r="AL4363">
        <f t="shared" si="687"/>
        <v>0</v>
      </c>
      <c r="AM4363">
        <f t="shared" si="688"/>
        <v>8</v>
      </c>
      <c r="AN4363" t="str">
        <f t="shared" si="689"/>
        <v>ALERT! 8 Violation founded @GUDANGEXP1</v>
      </c>
    </row>
    <row r="4364" spans="1:40">
      <c r="A4364" t="s">
        <v>120</v>
      </c>
      <c r="B4364" t="s">
        <v>121</v>
      </c>
      <c r="C4364" t="s">
        <v>1977</v>
      </c>
      <c r="D4364" t="s">
        <v>48</v>
      </c>
      <c r="E4364">
        <v>1</v>
      </c>
      <c r="F4364" t="s">
        <v>1859</v>
      </c>
      <c r="G4364" t="s">
        <v>124</v>
      </c>
      <c r="H4364" t="s">
        <v>1860</v>
      </c>
      <c r="I4364" t="s">
        <v>125</v>
      </c>
      <c r="J4364" t="s">
        <v>1861</v>
      </c>
      <c r="Z4364" t="str">
        <f>IFERROR(MID(AA4364,FIND("-",H4364,1)+1,20),_xlfn.IFNA(VLOOKUP(F4364&amp;"-"&amp;AA4364,Ref_Kontak!$A:$E,4,FALSE),Ref_Kontak!$H$2))</f>
        <v>6285157766849</v>
      </c>
      <c r="AA4364" t="str">
        <f t="shared" si="680"/>
        <v>Rexy-6285157766849</v>
      </c>
      <c r="AB4364" t="str">
        <f t="shared" si="681"/>
        <v>Rexy</v>
      </c>
      <c r="AC4364" t="str">
        <f t="shared" si="682"/>
        <v>6285157766849</v>
      </c>
      <c r="AD4364" t="str">
        <f t="shared" si="683"/>
        <v>Halo+Rexy,+Visual+AI+5S+mendeteksi+Violation%3A+GUDANGEXP1-LINE+1</v>
      </c>
      <c r="AE4364" t="str">
        <f t="shared" si="684"/>
        <v>https://web.whatsapp.com/send/?phone=6285157766849&amp;text=Halo+Rexy,+Visual+AI+5S+mendeteksi+Violation%3A+GUDANGEXP1-LINE+1&amp;type=phone_number&amp;app_absent=0</v>
      </c>
      <c r="AF4364" t="b">
        <f>IF(ISNA(VLOOKUP(D4364&amp;"-"&amp;AB4364, Ref_Kontak!$A:$E, 4, FALSE)), FALSE, TRUE)</f>
        <v>1</v>
      </c>
      <c r="AG4364" t="str">
        <f>_xlfn.IFNA(VLOOKUP(Z4364,Ref_Kontak!H:H,1,FALSE),"FALSE")</f>
        <v>FALSE</v>
      </c>
      <c r="AH4364" t="str">
        <f t="shared" si="685"/>
        <v>GUDANGEXP1-LINE 1</v>
      </c>
      <c r="AI4364">
        <f>IF(I4364="violation",COUNTIF($AH$1:AH4364,AH4364),0)</f>
        <v>99</v>
      </c>
      <c r="AJ4364" t="str">
        <f t="shared" si="686"/>
        <v>violation-GUDANGEXP1</v>
      </c>
      <c r="AK4364">
        <f>IF(I4364="violation",COUNTIF($AJ$1:AJ4364,AJ4364),FALSE)</f>
        <v>841</v>
      </c>
      <c r="AL4364">
        <f t="shared" si="687"/>
        <v>0</v>
      </c>
      <c r="AM4364">
        <f t="shared" si="688"/>
        <v>8</v>
      </c>
      <c r="AN4364" t="str">
        <f t="shared" si="689"/>
        <v>ALERT! 8 Violation founded @GUDANGEXP1</v>
      </c>
    </row>
    <row r="4365" spans="1:40">
      <c r="A4365" t="s">
        <v>120</v>
      </c>
      <c r="B4365" t="s">
        <v>121</v>
      </c>
      <c r="C4365" t="s">
        <v>1977</v>
      </c>
      <c r="D4365" t="s">
        <v>52</v>
      </c>
      <c r="E4365">
        <v>1</v>
      </c>
      <c r="G4365" t="s">
        <v>130</v>
      </c>
      <c r="I4365" t="s">
        <v>125</v>
      </c>
      <c r="Z4365" t="str">
        <f>IFERROR(MID(AA4365,FIND("-",H4365,1)+1,20),_xlfn.IFNA(VLOOKUP(F4365&amp;"-"&amp;AA4365,Ref_Kontak!$A:$E,4,FALSE),Ref_Kontak!$H$2))</f>
        <v>628999007703</v>
      </c>
      <c r="AA4365" t="str">
        <f t="shared" si="680"/>
        <v/>
      </c>
      <c r="AB4365" t="str">
        <f t="shared" si="681"/>
        <v/>
      </c>
      <c r="AC4365" t="str">
        <f t="shared" si="682"/>
        <v>628999007703</v>
      </c>
      <c r="AD4365" t="str">
        <f t="shared" si="683"/>
        <v>Halo+,+Visual+AI+5S+mendeteksi+Violation%3A+METALDET1-LINE+14</v>
      </c>
      <c r="AE4365" t="str">
        <f t="shared" si="684"/>
        <v>https://web.whatsapp.com/send/?phone=628999007703&amp;text=Halo+,+Visual+AI+5S+mendeteksi+Violation%3A+METALDET1-LINE+14&amp;type=phone_number&amp;app_absent=0</v>
      </c>
      <c r="AF4365" t="b">
        <f>IF(ISNA(VLOOKUP(D4365&amp;"-"&amp;AB4365, Ref_Kontak!$A:$E, 4, FALSE)), FALSE, TRUE)</f>
        <v>0</v>
      </c>
      <c r="AG4365" t="str">
        <f>_xlfn.IFNA(VLOOKUP(Z4365,Ref_Kontak!H:H,1,FALSE),"FALSE")</f>
        <v>628999007703</v>
      </c>
      <c r="AH4365" t="str">
        <f t="shared" si="685"/>
        <v>METALDET1-LINE 14</v>
      </c>
      <c r="AI4365">
        <f>IF(I4365="violation",COUNTIF($AH$1:AH4365,AH4365),0)</f>
        <v>456</v>
      </c>
      <c r="AJ4365" t="str">
        <f t="shared" si="686"/>
        <v>violation-METALDET1</v>
      </c>
      <c r="AK4365">
        <f>IF(I4365="violation",COUNTIF($AJ$1:AJ4365,AJ4365),FALSE)</f>
        <v>3522</v>
      </c>
      <c r="AL4365">
        <f t="shared" si="687"/>
        <v>0</v>
      </c>
      <c r="AM4365">
        <f t="shared" si="688"/>
        <v>3</v>
      </c>
      <c r="AN4365" t="str">
        <f t="shared" si="689"/>
        <v>ALERT! 3 Violation founded @METALDET1</v>
      </c>
    </row>
    <row r="4366" spans="1:40">
      <c r="A4366" t="s">
        <v>120</v>
      </c>
      <c r="B4366" t="s">
        <v>121</v>
      </c>
      <c r="C4366" t="s">
        <v>1977</v>
      </c>
      <c r="D4366" t="s">
        <v>589</v>
      </c>
      <c r="E4366">
        <v>1</v>
      </c>
      <c r="G4366" t="s">
        <v>130</v>
      </c>
      <c r="I4366" t="s">
        <v>125</v>
      </c>
      <c r="Z4366" t="str">
        <f>IFERROR(MID(AA4366,FIND("-",H4366,1)+1,20),_xlfn.IFNA(VLOOKUP(F4366&amp;"-"&amp;AA4366,Ref_Kontak!$A:$E,4,FALSE),Ref_Kontak!$H$2))</f>
        <v>628999007703</v>
      </c>
      <c r="AA4366" t="str">
        <f t="shared" si="680"/>
        <v/>
      </c>
      <c r="AB4366" t="str">
        <f t="shared" si="681"/>
        <v/>
      </c>
      <c r="AC4366" t="str">
        <f t="shared" si="682"/>
        <v>628999007703</v>
      </c>
      <c r="AD4366" t="str">
        <f t="shared" si="683"/>
        <v>Halo+,+Visual+AI+5S+mendeteksi+Violation%3A+METALDET1-LINE+13</v>
      </c>
      <c r="AE4366" t="str">
        <f t="shared" si="684"/>
        <v>https://web.whatsapp.com/send/?phone=628999007703&amp;text=Halo+,+Visual+AI+5S+mendeteksi+Violation%3A+METALDET1-LINE+13&amp;type=phone_number&amp;app_absent=0</v>
      </c>
      <c r="AF4366" t="b">
        <f>IF(ISNA(VLOOKUP(D4366&amp;"-"&amp;AB4366, Ref_Kontak!$A:$E, 4, FALSE)), FALSE, TRUE)</f>
        <v>0</v>
      </c>
      <c r="AG4366" t="str">
        <f>_xlfn.IFNA(VLOOKUP(Z4366,Ref_Kontak!H:H,1,FALSE),"FALSE")</f>
        <v>628999007703</v>
      </c>
      <c r="AH4366" t="str">
        <f t="shared" si="685"/>
        <v>METALDET1-LINE 13</v>
      </c>
      <c r="AI4366">
        <f>IF(I4366="violation",COUNTIF($AH$1:AH4366,AH4366),0)</f>
        <v>1457</v>
      </c>
      <c r="AJ4366" t="str">
        <f t="shared" si="686"/>
        <v>violation-METALDET1</v>
      </c>
      <c r="AK4366">
        <f>IF(I4366="violation",COUNTIF($AJ$1:AJ4366,AJ4366),FALSE)</f>
        <v>3523</v>
      </c>
      <c r="AL4366">
        <f t="shared" si="687"/>
        <v>0</v>
      </c>
      <c r="AM4366">
        <f t="shared" si="688"/>
        <v>3</v>
      </c>
      <c r="AN4366" t="str">
        <f t="shared" si="689"/>
        <v>ALERT! 3 Violation founded @METALDET1</v>
      </c>
    </row>
    <row r="4367" spans="1:40">
      <c r="A4367" t="s">
        <v>120</v>
      </c>
      <c r="B4367" t="s">
        <v>121</v>
      </c>
      <c r="C4367" t="s">
        <v>1977</v>
      </c>
      <c r="D4367" t="s">
        <v>129</v>
      </c>
      <c r="E4367">
        <v>1</v>
      </c>
      <c r="G4367" t="s">
        <v>124</v>
      </c>
      <c r="I4367" t="s">
        <v>125</v>
      </c>
      <c r="Z4367" t="str">
        <f>IFERROR(MID(AA4367,FIND("-",H4367,1)+1,20),_xlfn.IFNA(VLOOKUP(F4367&amp;"-"&amp;AA4367,Ref_Kontak!$A:$E,4,FALSE),Ref_Kontak!$H$2))</f>
        <v>628999007703</v>
      </c>
      <c r="AA4367" t="str">
        <f t="shared" si="680"/>
        <v/>
      </c>
      <c r="AB4367" t="str">
        <f t="shared" si="681"/>
        <v/>
      </c>
      <c r="AC4367" t="str">
        <f t="shared" si="682"/>
        <v>628999007703</v>
      </c>
      <c r="AD4367" t="str">
        <f t="shared" si="683"/>
        <v>Halo+,+Visual+AI+5S+mendeteksi+Violation%3A+GUDANGEXP1-LINE+8</v>
      </c>
      <c r="AE4367" t="str">
        <f t="shared" si="684"/>
        <v>https://web.whatsapp.com/send/?phone=628999007703&amp;text=Halo+,+Visual+AI+5S+mendeteksi+Violation%3A+GUDANGEXP1-LINE+8&amp;type=phone_number&amp;app_absent=0</v>
      </c>
      <c r="AF4367" t="b">
        <f>IF(ISNA(VLOOKUP(D4367&amp;"-"&amp;AB4367, Ref_Kontak!$A:$E, 4, FALSE)), FALSE, TRUE)</f>
        <v>0</v>
      </c>
      <c r="AG4367" t="str">
        <f>_xlfn.IFNA(VLOOKUP(Z4367,Ref_Kontak!H:H,1,FALSE),"FALSE")</f>
        <v>628999007703</v>
      </c>
      <c r="AH4367" t="str">
        <f t="shared" si="685"/>
        <v>GUDANGEXP1-LINE 8</v>
      </c>
      <c r="AI4367">
        <f>IF(I4367="violation",COUNTIF($AH$1:AH4367,AH4367),0)</f>
        <v>153</v>
      </c>
      <c r="AJ4367" t="str">
        <f t="shared" si="686"/>
        <v>violation-GUDANGEXP1</v>
      </c>
      <c r="AK4367">
        <f>IF(I4367="violation",COUNTIF($AJ$1:AJ4367,AJ4367),FALSE)</f>
        <v>842</v>
      </c>
      <c r="AL4367">
        <f t="shared" si="687"/>
        <v>0</v>
      </c>
      <c r="AM4367">
        <f t="shared" si="688"/>
        <v>8</v>
      </c>
      <c r="AN4367" t="str">
        <f t="shared" si="689"/>
        <v>ALERT! 8 Violation founded @GUDANGEXP1</v>
      </c>
    </row>
    <row r="4368" spans="1:40">
      <c r="A4368" t="s">
        <v>120</v>
      </c>
      <c r="B4368" t="s">
        <v>121</v>
      </c>
      <c r="C4368" t="s">
        <v>1978</v>
      </c>
      <c r="D4368" t="s">
        <v>41</v>
      </c>
      <c r="E4368">
        <v>1</v>
      </c>
      <c r="F4368" t="s">
        <v>1859</v>
      </c>
      <c r="G4368" t="s">
        <v>124</v>
      </c>
      <c r="H4368" t="s">
        <v>1860</v>
      </c>
      <c r="I4368" t="s">
        <v>125</v>
      </c>
      <c r="J4368" t="s">
        <v>1861</v>
      </c>
      <c r="Z4368" t="str">
        <f>IFERROR(MID(AA4368,FIND("-",H4368,1)+1,20),_xlfn.IFNA(VLOOKUP(F4368&amp;"-"&amp;AA4368,Ref_Kontak!$A:$E,4,FALSE),Ref_Kontak!$H$2))</f>
        <v>6285157766849</v>
      </c>
      <c r="AA4368" t="str">
        <f t="shared" si="680"/>
        <v>Rexy-6285157766849</v>
      </c>
      <c r="AB4368" t="str">
        <f t="shared" si="681"/>
        <v>Rexy</v>
      </c>
      <c r="AC4368" t="str">
        <f t="shared" si="682"/>
        <v>6285157766849</v>
      </c>
      <c r="AD4368" t="str">
        <f t="shared" si="683"/>
        <v>Halo+Rexy,+Visual+AI+5S+mendeteksi+Violation%3A+GUDANGEXP1-LINE+2</v>
      </c>
      <c r="AE4368" t="str">
        <f t="shared" si="684"/>
        <v>https://web.whatsapp.com/send/?phone=6285157766849&amp;text=Halo+Rexy,+Visual+AI+5S+mendeteksi+Violation%3A+GUDANGEXP1-LINE+2&amp;type=phone_number&amp;app_absent=0</v>
      </c>
      <c r="AF4368" t="b">
        <f>IF(ISNA(VLOOKUP(D4368&amp;"-"&amp;AB4368, Ref_Kontak!$A:$E, 4, FALSE)), FALSE, TRUE)</f>
        <v>1</v>
      </c>
      <c r="AG4368" t="str">
        <f>_xlfn.IFNA(VLOOKUP(Z4368,Ref_Kontak!H:H,1,FALSE),"FALSE")</f>
        <v>FALSE</v>
      </c>
      <c r="AH4368" t="str">
        <f t="shared" si="685"/>
        <v>GUDANGEXP1-LINE 2</v>
      </c>
      <c r="AI4368">
        <f>IF(I4368="violation",COUNTIF($AH$1:AH4368,AH4368),0)</f>
        <v>113</v>
      </c>
      <c r="AJ4368" t="str">
        <f t="shared" si="686"/>
        <v>violation-GUDANGEXP1</v>
      </c>
      <c r="AK4368">
        <f>IF(I4368="violation",COUNTIF($AJ$1:AJ4368,AJ4368),FALSE)</f>
        <v>843</v>
      </c>
      <c r="AL4368">
        <f t="shared" si="687"/>
        <v>0</v>
      </c>
      <c r="AM4368">
        <f t="shared" si="688"/>
        <v>8</v>
      </c>
      <c r="AN4368" t="str">
        <f t="shared" si="689"/>
        <v>ALERT! 8 Violation founded @GUDANGEXP1</v>
      </c>
    </row>
    <row r="4369" spans="1:40">
      <c r="A4369" t="s">
        <v>120</v>
      </c>
      <c r="B4369" t="s">
        <v>121</v>
      </c>
      <c r="C4369" t="s">
        <v>1978</v>
      </c>
      <c r="D4369" t="s">
        <v>48</v>
      </c>
      <c r="E4369">
        <v>1</v>
      </c>
      <c r="F4369" t="s">
        <v>1859</v>
      </c>
      <c r="G4369" t="s">
        <v>124</v>
      </c>
      <c r="H4369" t="s">
        <v>1860</v>
      </c>
      <c r="I4369" t="s">
        <v>125</v>
      </c>
      <c r="J4369" t="s">
        <v>1861</v>
      </c>
      <c r="Z4369" t="str">
        <f>IFERROR(MID(AA4369,FIND("-",H4369,1)+1,20),_xlfn.IFNA(VLOOKUP(F4369&amp;"-"&amp;AA4369,Ref_Kontak!$A:$E,4,FALSE),Ref_Kontak!$H$2))</f>
        <v>6285157766849</v>
      </c>
      <c r="AA4369" t="str">
        <f t="shared" si="680"/>
        <v>Rexy-6285157766849</v>
      </c>
      <c r="AB4369" t="str">
        <f t="shared" si="681"/>
        <v>Rexy</v>
      </c>
      <c r="AC4369" t="str">
        <f t="shared" si="682"/>
        <v>6285157766849</v>
      </c>
      <c r="AD4369" t="str">
        <f t="shared" si="683"/>
        <v>Halo+Rexy,+Visual+AI+5S+mendeteksi+Violation%3A+GUDANGEXP1-LINE+1</v>
      </c>
      <c r="AE4369" t="str">
        <f t="shared" si="684"/>
        <v>https://web.whatsapp.com/send/?phone=6285157766849&amp;text=Halo+Rexy,+Visual+AI+5S+mendeteksi+Violation%3A+GUDANGEXP1-LINE+1&amp;type=phone_number&amp;app_absent=0</v>
      </c>
      <c r="AF4369" t="b">
        <f>IF(ISNA(VLOOKUP(D4369&amp;"-"&amp;AB4369, Ref_Kontak!$A:$E, 4, FALSE)), FALSE, TRUE)</f>
        <v>1</v>
      </c>
      <c r="AG4369" t="str">
        <f>_xlfn.IFNA(VLOOKUP(Z4369,Ref_Kontak!H:H,1,FALSE),"FALSE")</f>
        <v>FALSE</v>
      </c>
      <c r="AH4369" t="str">
        <f t="shared" si="685"/>
        <v>GUDANGEXP1-LINE 1</v>
      </c>
      <c r="AI4369">
        <f>IF(I4369="violation",COUNTIF($AH$1:AH4369,AH4369),0)</f>
        <v>100</v>
      </c>
      <c r="AJ4369" t="str">
        <f t="shared" si="686"/>
        <v>violation-GUDANGEXP1</v>
      </c>
      <c r="AK4369">
        <f>IF(I4369="violation",COUNTIF($AJ$1:AJ4369,AJ4369),FALSE)</f>
        <v>844</v>
      </c>
      <c r="AL4369">
        <f t="shared" si="687"/>
        <v>0</v>
      </c>
      <c r="AM4369">
        <f t="shared" si="688"/>
        <v>8</v>
      </c>
      <c r="AN4369" t="str">
        <f t="shared" si="689"/>
        <v>ALERT! 8 Violation founded @GUDANGEXP1</v>
      </c>
    </row>
    <row r="4370" spans="1:40">
      <c r="A4370" t="s">
        <v>120</v>
      </c>
      <c r="B4370" t="s">
        <v>121</v>
      </c>
      <c r="C4370" t="s">
        <v>1978</v>
      </c>
      <c r="D4370" t="s">
        <v>1232</v>
      </c>
      <c r="E4370">
        <v>1</v>
      </c>
      <c r="G4370" t="s">
        <v>124</v>
      </c>
      <c r="I4370" t="s">
        <v>125</v>
      </c>
      <c r="Z4370" t="str">
        <f>IFERROR(MID(AA4370,FIND("-",H4370,1)+1,20),_xlfn.IFNA(VLOOKUP(F4370&amp;"-"&amp;AA4370,Ref_Kontak!$A:$E,4,FALSE),Ref_Kontak!$H$2))</f>
        <v>628999007703</v>
      </c>
      <c r="AA4370" t="str">
        <f t="shared" si="680"/>
        <v/>
      </c>
      <c r="AB4370" t="str">
        <f t="shared" si="681"/>
        <v/>
      </c>
      <c r="AC4370" t="str">
        <f t="shared" si="682"/>
        <v>628999007703</v>
      </c>
      <c r="AD4370" t="str">
        <f t="shared" si="683"/>
        <v>Halo+,+Visual+AI+5S+mendeteksi+Violation%3A+GUDANGEXP1-LINE+9</v>
      </c>
      <c r="AE4370" t="str">
        <f t="shared" si="684"/>
        <v>https://web.whatsapp.com/send/?phone=628999007703&amp;text=Halo+,+Visual+AI+5S+mendeteksi+Violation%3A+GUDANGEXP1-LINE+9&amp;type=phone_number&amp;app_absent=0</v>
      </c>
      <c r="AF4370" t="b">
        <f>IF(ISNA(VLOOKUP(D4370&amp;"-"&amp;AB4370, Ref_Kontak!$A:$E, 4, FALSE)), FALSE, TRUE)</f>
        <v>0</v>
      </c>
      <c r="AG4370" t="str">
        <f>_xlfn.IFNA(VLOOKUP(Z4370,Ref_Kontak!H:H,1,FALSE),"FALSE")</f>
        <v>628999007703</v>
      </c>
      <c r="AH4370" t="str">
        <f t="shared" si="685"/>
        <v>GUDANGEXP1-LINE 9</v>
      </c>
      <c r="AI4370">
        <f>IF(I4370="violation",COUNTIF($AH$1:AH4370,AH4370),0)</f>
        <v>246</v>
      </c>
      <c r="AJ4370" t="str">
        <f t="shared" si="686"/>
        <v>violation-GUDANGEXP1</v>
      </c>
      <c r="AK4370">
        <f>IF(I4370="violation",COUNTIF($AJ$1:AJ4370,AJ4370),FALSE)</f>
        <v>845</v>
      </c>
      <c r="AL4370">
        <f t="shared" si="687"/>
        <v>0</v>
      </c>
      <c r="AM4370">
        <f t="shared" si="688"/>
        <v>8</v>
      </c>
      <c r="AN4370" t="str">
        <f t="shared" si="689"/>
        <v>ALERT! 8 Violation founded @GUDANGEXP1</v>
      </c>
    </row>
    <row r="4371" spans="1:40">
      <c r="A4371" t="s">
        <v>120</v>
      </c>
      <c r="B4371" t="s">
        <v>121</v>
      </c>
      <c r="C4371" t="s">
        <v>1978</v>
      </c>
      <c r="D4371" t="s">
        <v>129</v>
      </c>
      <c r="E4371">
        <v>1</v>
      </c>
      <c r="G4371" t="s">
        <v>124</v>
      </c>
      <c r="I4371" t="s">
        <v>125</v>
      </c>
      <c r="Z4371" t="str">
        <f>IFERROR(MID(AA4371,FIND("-",H4371,1)+1,20),_xlfn.IFNA(VLOOKUP(F4371&amp;"-"&amp;AA4371,Ref_Kontak!$A:$E,4,FALSE),Ref_Kontak!$H$2))</f>
        <v>628999007703</v>
      </c>
      <c r="AA4371" t="str">
        <f t="shared" si="680"/>
        <v/>
      </c>
      <c r="AB4371" t="str">
        <f t="shared" si="681"/>
        <v/>
      </c>
      <c r="AC4371" t="str">
        <f t="shared" si="682"/>
        <v>628999007703</v>
      </c>
      <c r="AD4371" t="str">
        <f t="shared" si="683"/>
        <v>Halo+,+Visual+AI+5S+mendeteksi+Violation%3A+GUDANGEXP1-LINE+8</v>
      </c>
      <c r="AE4371" t="str">
        <f t="shared" si="684"/>
        <v>https://web.whatsapp.com/send/?phone=628999007703&amp;text=Halo+,+Visual+AI+5S+mendeteksi+Violation%3A+GUDANGEXP1-LINE+8&amp;type=phone_number&amp;app_absent=0</v>
      </c>
      <c r="AF4371" t="b">
        <f>IF(ISNA(VLOOKUP(D4371&amp;"-"&amp;AB4371, Ref_Kontak!$A:$E, 4, FALSE)), FALSE, TRUE)</f>
        <v>0</v>
      </c>
      <c r="AG4371" t="str">
        <f>_xlfn.IFNA(VLOOKUP(Z4371,Ref_Kontak!H:H,1,FALSE),"FALSE")</f>
        <v>628999007703</v>
      </c>
      <c r="AH4371" t="str">
        <f t="shared" si="685"/>
        <v>GUDANGEXP1-LINE 8</v>
      </c>
      <c r="AI4371">
        <f>IF(I4371="violation",COUNTIF($AH$1:AH4371,AH4371),0)</f>
        <v>154</v>
      </c>
      <c r="AJ4371" t="str">
        <f t="shared" si="686"/>
        <v>violation-GUDANGEXP1</v>
      </c>
      <c r="AK4371">
        <f>IF(I4371="violation",COUNTIF($AJ$1:AJ4371,AJ4371),FALSE)</f>
        <v>846</v>
      </c>
      <c r="AL4371">
        <f t="shared" si="687"/>
        <v>0</v>
      </c>
      <c r="AM4371">
        <f t="shared" si="688"/>
        <v>8</v>
      </c>
      <c r="AN4371" t="str">
        <f t="shared" si="689"/>
        <v>ALERT! 8 Violation founded @GUDANGEXP1</v>
      </c>
    </row>
    <row r="4372" spans="1:40">
      <c r="A4372" t="s">
        <v>120</v>
      </c>
      <c r="B4372" t="s">
        <v>121</v>
      </c>
      <c r="C4372" t="s">
        <v>1979</v>
      </c>
      <c r="D4372" t="s">
        <v>589</v>
      </c>
      <c r="E4372">
        <v>1</v>
      </c>
      <c r="G4372" t="s">
        <v>130</v>
      </c>
      <c r="I4372" t="s">
        <v>125</v>
      </c>
      <c r="Z4372" t="str">
        <f>IFERROR(MID(AA4372,FIND("-",H4372,1)+1,20),_xlfn.IFNA(VLOOKUP(F4372&amp;"-"&amp;AA4372,Ref_Kontak!$A:$E,4,FALSE),Ref_Kontak!$H$2))</f>
        <v>628999007703</v>
      </c>
      <c r="AA4372" t="str">
        <f t="shared" si="680"/>
        <v/>
      </c>
      <c r="AB4372" t="str">
        <f t="shared" si="681"/>
        <v/>
      </c>
      <c r="AC4372" t="str">
        <f t="shared" si="682"/>
        <v>628999007703</v>
      </c>
      <c r="AD4372" t="str">
        <f t="shared" si="683"/>
        <v>Halo+,+Visual+AI+5S+mendeteksi+Violation%3A+METALDET1-LINE+13</v>
      </c>
      <c r="AE4372" t="str">
        <f t="shared" si="684"/>
        <v>https://web.whatsapp.com/send/?phone=628999007703&amp;text=Halo+,+Visual+AI+5S+mendeteksi+Violation%3A+METALDET1-LINE+13&amp;type=phone_number&amp;app_absent=0</v>
      </c>
      <c r="AF4372" t="b">
        <f>IF(ISNA(VLOOKUP(D4372&amp;"-"&amp;AB4372, Ref_Kontak!$A:$E, 4, FALSE)), FALSE, TRUE)</f>
        <v>0</v>
      </c>
      <c r="AG4372" t="str">
        <f>_xlfn.IFNA(VLOOKUP(Z4372,Ref_Kontak!H:H,1,FALSE),"FALSE")</f>
        <v>628999007703</v>
      </c>
      <c r="AH4372" t="str">
        <f t="shared" si="685"/>
        <v>METALDET1-LINE 13</v>
      </c>
      <c r="AI4372">
        <f>IF(I4372="violation",COUNTIF($AH$1:AH4372,AH4372),0)</f>
        <v>1458</v>
      </c>
      <c r="AJ4372" t="str">
        <f t="shared" si="686"/>
        <v>violation-METALDET1</v>
      </c>
      <c r="AK4372">
        <f>IF(I4372="violation",COUNTIF($AJ$1:AJ4372,AJ4372),FALSE)</f>
        <v>3524</v>
      </c>
      <c r="AL4372">
        <f t="shared" si="687"/>
        <v>0</v>
      </c>
      <c r="AM4372">
        <f t="shared" si="688"/>
        <v>3</v>
      </c>
      <c r="AN4372" t="str">
        <f t="shared" si="689"/>
        <v>ALERT! 3 Violation founded @METALDET1</v>
      </c>
    </row>
    <row r="4373" spans="1:40">
      <c r="A4373" t="s">
        <v>120</v>
      </c>
      <c r="B4373" t="s">
        <v>121</v>
      </c>
      <c r="C4373" t="s">
        <v>1979</v>
      </c>
      <c r="D4373" t="s">
        <v>129</v>
      </c>
      <c r="E4373">
        <v>1</v>
      </c>
      <c r="G4373" t="s">
        <v>130</v>
      </c>
      <c r="I4373" t="s">
        <v>125</v>
      </c>
      <c r="Z4373" t="str">
        <f>IFERROR(MID(AA4373,FIND("-",H4373,1)+1,20),_xlfn.IFNA(VLOOKUP(F4373&amp;"-"&amp;AA4373,Ref_Kontak!$A:$E,4,FALSE),Ref_Kontak!$H$2))</f>
        <v>628999007703</v>
      </c>
      <c r="AA4373" t="str">
        <f t="shared" si="680"/>
        <v/>
      </c>
      <c r="AB4373" t="str">
        <f t="shared" si="681"/>
        <v/>
      </c>
      <c r="AC4373" t="str">
        <f t="shared" si="682"/>
        <v>628999007703</v>
      </c>
      <c r="AD4373" t="str">
        <f t="shared" si="683"/>
        <v>Halo+,+Visual+AI+5S+mendeteksi+Violation%3A+METALDET1-LINE+8</v>
      </c>
      <c r="AE4373" t="str">
        <f t="shared" si="684"/>
        <v>https://web.whatsapp.com/send/?phone=628999007703&amp;text=Halo+,+Visual+AI+5S+mendeteksi+Violation%3A+METALDET1-LINE+8&amp;type=phone_number&amp;app_absent=0</v>
      </c>
      <c r="AF4373" t="b">
        <f>IF(ISNA(VLOOKUP(D4373&amp;"-"&amp;AB4373, Ref_Kontak!$A:$E, 4, FALSE)), FALSE, TRUE)</f>
        <v>0</v>
      </c>
      <c r="AG4373" t="str">
        <f>_xlfn.IFNA(VLOOKUP(Z4373,Ref_Kontak!H:H,1,FALSE),"FALSE")</f>
        <v>628999007703</v>
      </c>
      <c r="AH4373" t="str">
        <f t="shared" si="685"/>
        <v>METALDET1-LINE 8</v>
      </c>
      <c r="AI4373">
        <f>IF(I4373="violation",COUNTIF($AH$1:AH4373,AH4373),0)</f>
        <v>1612</v>
      </c>
      <c r="AJ4373" t="str">
        <f t="shared" si="686"/>
        <v>violation-METALDET1</v>
      </c>
      <c r="AK4373">
        <f>IF(I4373="violation",COUNTIF($AJ$1:AJ4373,AJ4373),FALSE)</f>
        <v>3525</v>
      </c>
      <c r="AL4373">
        <f t="shared" si="687"/>
        <v>0</v>
      </c>
      <c r="AM4373">
        <f t="shared" si="688"/>
        <v>3</v>
      </c>
      <c r="AN4373" t="str">
        <f t="shared" si="689"/>
        <v>ALERT! 3 Violation founded @METALDET1</v>
      </c>
    </row>
    <row r="4374" spans="1:40">
      <c r="A4374" t="s">
        <v>120</v>
      </c>
      <c r="B4374" t="s">
        <v>121</v>
      </c>
      <c r="C4374" t="s">
        <v>1979</v>
      </c>
      <c r="D4374" t="s">
        <v>52</v>
      </c>
      <c r="E4374">
        <v>1</v>
      </c>
      <c r="G4374" t="s">
        <v>130</v>
      </c>
      <c r="I4374" t="s">
        <v>125</v>
      </c>
      <c r="Z4374" t="str">
        <f>IFERROR(MID(AA4374,FIND("-",H4374,1)+1,20),_xlfn.IFNA(VLOOKUP(F4374&amp;"-"&amp;AA4374,Ref_Kontak!$A:$E,4,FALSE),Ref_Kontak!$H$2))</f>
        <v>628999007703</v>
      </c>
      <c r="AA4374" t="str">
        <f t="shared" si="680"/>
        <v/>
      </c>
      <c r="AB4374" t="str">
        <f t="shared" si="681"/>
        <v/>
      </c>
      <c r="AC4374" t="str">
        <f t="shared" si="682"/>
        <v>628999007703</v>
      </c>
      <c r="AD4374" t="str">
        <f t="shared" si="683"/>
        <v>Halo+,+Visual+AI+5S+mendeteksi+Violation%3A+METALDET1-LINE+14</v>
      </c>
      <c r="AE4374" t="str">
        <f t="shared" si="684"/>
        <v>https://web.whatsapp.com/send/?phone=628999007703&amp;text=Halo+,+Visual+AI+5S+mendeteksi+Violation%3A+METALDET1-LINE+14&amp;type=phone_number&amp;app_absent=0</v>
      </c>
      <c r="AF4374" t="b">
        <f>IF(ISNA(VLOOKUP(D4374&amp;"-"&amp;AB4374, Ref_Kontak!$A:$E, 4, FALSE)), FALSE, TRUE)</f>
        <v>0</v>
      </c>
      <c r="AG4374" t="str">
        <f>_xlfn.IFNA(VLOOKUP(Z4374,Ref_Kontak!H:H,1,FALSE),"FALSE")</f>
        <v>628999007703</v>
      </c>
      <c r="AH4374" t="str">
        <f t="shared" si="685"/>
        <v>METALDET1-LINE 14</v>
      </c>
      <c r="AI4374">
        <f>IF(I4374="violation",COUNTIF($AH$1:AH4374,AH4374),0)</f>
        <v>457</v>
      </c>
      <c r="AJ4374" t="str">
        <f t="shared" si="686"/>
        <v>violation-METALDET1</v>
      </c>
      <c r="AK4374">
        <f>IF(I4374="violation",COUNTIF($AJ$1:AJ4374,AJ4374),FALSE)</f>
        <v>3526</v>
      </c>
      <c r="AL4374">
        <f t="shared" si="687"/>
        <v>0</v>
      </c>
      <c r="AM4374">
        <f t="shared" si="688"/>
        <v>3</v>
      </c>
      <c r="AN4374" t="str">
        <f t="shared" si="689"/>
        <v>ALERT! 3 Violation founded @METALDET1</v>
      </c>
    </row>
    <row r="4375" spans="1:40">
      <c r="A4375" t="s">
        <v>120</v>
      </c>
      <c r="B4375" t="s">
        <v>121</v>
      </c>
      <c r="C4375" t="s">
        <v>1979</v>
      </c>
      <c r="D4375" t="s">
        <v>41</v>
      </c>
      <c r="E4375">
        <v>1</v>
      </c>
      <c r="F4375" t="s">
        <v>1859</v>
      </c>
      <c r="G4375" t="s">
        <v>124</v>
      </c>
      <c r="H4375" t="s">
        <v>1860</v>
      </c>
      <c r="I4375" t="s">
        <v>125</v>
      </c>
      <c r="J4375" t="s">
        <v>1861</v>
      </c>
      <c r="Z4375" t="str">
        <f>IFERROR(MID(AA4375,FIND("-",H4375,1)+1,20),_xlfn.IFNA(VLOOKUP(F4375&amp;"-"&amp;AA4375,Ref_Kontak!$A:$E,4,FALSE),Ref_Kontak!$H$2))</f>
        <v>6285157766849</v>
      </c>
      <c r="AA4375" t="str">
        <f t="shared" si="680"/>
        <v>Rexy-6285157766849</v>
      </c>
      <c r="AB4375" t="str">
        <f t="shared" si="681"/>
        <v>Rexy</v>
      </c>
      <c r="AC4375" t="str">
        <f t="shared" si="682"/>
        <v>6285157766849</v>
      </c>
      <c r="AD4375" t="str">
        <f t="shared" si="683"/>
        <v>Halo+Rexy,+Visual+AI+5S+mendeteksi+Violation%3A+GUDANGEXP1-LINE+2</v>
      </c>
      <c r="AE4375" t="str">
        <f t="shared" si="684"/>
        <v>https://web.whatsapp.com/send/?phone=6285157766849&amp;text=Halo+Rexy,+Visual+AI+5S+mendeteksi+Violation%3A+GUDANGEXP1-LINE+2&amp;type=phone_number&amp;app_absent=0</v>
      </c>
      <c r="AF4375" t="b">
        <f>IF(ISNA(VLOOKUP(D4375&amp;"-"&amp;AB4375, Ref_Kontak!$A:$E, 4, FALSE)), FALSE, TRUE)</f>
        <v>1</v>
      </c>
      <c r="AG4375" t="str">
        <f>_xlfn.IFNA(VLOOKUP(Z4375,Ref_Kontak!H:H,1,FALSE),"FALSE")</f>
        <v>FALSE</v>
      </c>
      <c r="AH4375" t="str">
        <f t="shared" si="685"/>
        <v>GUDANGEXP1-LINE 2</v>
      </c>
      <c r="AI4375">
        <f>IF(I4375="violation",COUNTIF($AH$1:AH4375,AH4375),0)</f>
        <v>114</v>
      </c>
      <c r="AJ4375" t="str">
        <f t="shared" si="686"/>
        <v>violation-GUDANGEXP1</v>
      </c>
      <c r="AK4375">
        <f>IF(I4375="violation",COUNTIF($AJ$1:AJ4375,AJ4375),FALSE)</f>
        <v>847</v>
      </c>
      <c r="AL4375">
        <f t="shared" si="687"/>
        <v>0</v>
      </c>
      <c r="AM4375">
        <f t="shared" si="688"/>
        <v>8</v>
      </c>
      <c r="AN4375" t="str">
        <f t="shared" si="689"/>
        <v>ALERT! 8 Violation founded @GUDANGEXP1</v>
      </c>
    </row>
    <row r="4376" spans="1:40">
      <c r="A4376" t="s">
        <v>120</v>
      </c>
      <c r="B4376" t="s">
        <v>121</v>
      </c>
      <c r="C4376" t="s">
        <v>1979</v>
      </c>
      <c r="D4376" t="s">
        <v>48</v>
      </c>
      <c r="E4376">
        <v>1</v>
      </c>
      <c r="F4376" t="s">
        <v>1859</v>
      </c>
      <c r="G4376" t="s">
        <v>124</v>
      </c>
      <c r="H4376" t="s">
        <v>1860</v>
      </c>
      <c r="I4376" t="s">
        <v>125</v>
      </c>
      <c r="J4376" t="s">
        <v>1861</v>
      </c>
      <c r="Z4376" t="str">
        <f>IFERROR(MID(AA4376,FIND("-",H4376,1)+1,20),_xlfn.IFNA(VLOOKUP(F4376&amp;"-"&amp;AA4376,Ref_Kontak!$A:$E,4,FALSE),Ref_Kontak!$H$2))</f>
        <v>6285157766849</v>
      </c>
      <c r="AA4376" t="str">
        <f t="shared" si="680"/>
        <v>Rexy-6285157766849</v>
      </c>
      <c r="AB4376" t="str">
        <f t="shared" si="681"/>
        <v>Rexy</v>
      </c>
      <c r="AC4376" t="str">
        <f t="shared" si="682"/>
        <v>6285157766849</v>
      </c>
      <c r="AD4376" t="str">
        <f t="shared" si="683"/>
        <v>Halo+Rexy,+Visual+AI+5S+mendeteksi+Violation%3A+GUDANGEXP1-LINE+1</v>
      </c>
      <c r="AE4376" t="str">
        <f t="shared" si="684"/>
        <v>https://web.whatsapp.com/send/?phone=6285157766849&amp;text=Halo+Rexy,+Visual+AI+5S+mendeteksi+Violation%3A+GUDANGEXP1-LINE+1&amp;type=phone_number&amp;app_absent=0</v>
      </c>
      <c r="AF4376" t="b">
        <f>IF(ISNA(VLOOKUP(D4376&amp;"-"&amp;AB4376, Ref_Kontak!$A:$E, 4, FALSE)), FALSE, TRUE)</f>
        <v>1</v>
      </c>
      <c r="AG4376" t="str">
        <f>_xlfn.IFNA(VLOOKUP(Z4376,Ref_Kontak!H:H,1,FALSE),"FALSE")</f>
        <v>FALSE</v>
      </c>
      <c r="AH4376" t="str">
        <f t="shared" si="685"/>
        <v>GUDANGEXP1-LINE 1</v>
      </c>
      <c r="AI4376">
        <f>IF(I4376="violation",COUNTIF($AH$1:AH4376,AH4376),0)</f>
        <v>101</v>
      </c>
      <c r="AJ4376" t="str">
        <f t="shared" si="686"/>
        <v>violation-GUDANGEXP1</v>
      </c>
      <c r="AK4376">
        <f>IF(I4376="violation",COUNTIF($AJ$1:AJ4376,AJ4376),FALSE)</f>
        <v>848</v>
      </c>
      <c r="AL4376">
        <f t="shared" si="687"/>
        <v>0</v>
      </c>
      <c r="AM4376">
        <f t="shared" si="688"/>
        <v>8</v>
      </c>
      <c r="AN4376" t="str">
        <f t="shared" si="689"/>
        <v>ALERT! 8 Violation founded @GUDANGEXP1</v>
      </c>
    </row>
    <row r="4377" spans="1:40">
      <c r="A4377" t="s">
        <v>120</v>
      </c>
      <c r="B4377" t="s">
        <v>121</v>
      </c>
      <c r="C4377" t="s">
        <v>1979</v>
      </c>
      <c r="D4377" t="s">
        <v>1232</v>
      </c>
      <c r="E4377">
        <v>1</v>
      </c>
      <c r="G4377" t="s">
        <v>124</v>
      </c>
      <c r="I4377" t="s">
        <v>125</v>
      </c>
      <c r="Z4377" t="str">
        <f>IFERROR(MID(AA4377,FIND("-",H4377,1)+1,20),_xlfn.IFNA(VLOOKUP(F4377&amp;"-"&amp;AA4377,Ref_Kontak!$A:$E,4,FALSE),Ref_Kontak!$H$2))</f>
        <v>628999007703</v>
      </c>
      <c r="AA4377" t="str">
        <f t="shared" si="680"/>
        <v/>
      </c>
      <c r="AB4377" t="str">
        <f t="shared" si="681"/>
        <v/>
      </c>
      <c r="AC4377" t="str">
        <f t="shared" si="682"/>
        <v>628999007703</v>
      </c>
      <c r="AD4377" t="str">
        <f t="shared" si="683"/>
        <v>Halo+,+Visual+AI+5S+mendeteksi+Violation%3A+GUDANGEXP1-LINE+9</v>
      </c>
      <c r="AE4377" t="str">
        <f t="shared" si="684"/>
        <v>https://web.whatsapp.com/send/?phone=628999007703&amp;text=Halo+,+Visual+AI+5S+mendeteksi+Violation%3A+GUDANGEXP1-LINE+9&amp;type=phone_number&amp;app_absent=0</v>
      </c>
      <c r="AF4377" t="b">
        <f>IF(ISNA(VLOOKUP(D4377&amp;"-"&amp;AB4377, Ref_Kontak!$A:$E, 4, FALSE)), FALSE, TRUE)</f>
        <v>0</v>
      </c>
      <c r="AG4377" t="str">
        <f>_xlfn.IFNA(VLOOKUP(Z4377,Ref_Kontak!H:H,1,FALSE),"FALSE")</f>
        <v>628999007703</v>
      </c>
      <c r="AH4377" t="str">
        <f t="shared" si="685"/>
        <v>GUDANGEXP1-LINE 9</v>
      </c>
      <c r="AI4377">
        <f>IF(I4377="violation",COUNTIF($AH$1:AH4377,AH4377),0)</f>
        <v>247</v>
      </c>
      <c r="AJ4377" t="str">
        <f t="shared" si="686"/>
        <v>violation-GUDANGEXP1</v>
      </c>
      <c r="AK4377">
        <f>IF(I4377="violation",COUNTIF($AJ$1:AJ4377,AJ4377),FALSE)</f>
        <v>849</v>
      </c>
      <c r="AL4377">
        <f t="shared" si="687"/>
        <v>0</v>
      </c>
      <c r="AM4377">
        <f t="shared" si="688"/>
        <v>8</v>
      </c>
      <c r="AN4377" t="str">
        <f t="shared" si="689"/>
        <v>ALERT! 8 Violation founded @GUDANGEXP1</v>
      </c>
    </row>
    <row r="4378" spans="1:40">
      <c r="A4378" t="s">
        <v>120</v>
      </c>
      <c r="B4378" t="s">
        <v>121</v>
      </c>
      <c r="C4378" t="s">
        <v>1979</v>
      </c>
      <c r="D4378" t="s">
        <v>52</v>
      </c>
      <c r="E4378">
        <v>1</v>
      </c>
      <c r="G4378" t="s">
        <v>130</v>
      </c>
      <c r="I4378" t="s">
        <v>125</v>
      </c>
      <c r="Z4378" t="str">
        <f>IFERROR(MID(AA4378,FIND("-",H4378,1)+1,20),_xlfn.IFNA(VLOOKUP(F4378&amp;"-"&amp;AA4378,Ref_Kontak!$A:$E,4,FALSE),Ref_Kontak!$H$2))</f>
        <v>628999007703</v>
      </c>
      <c r="AA4378" t="str">
        <f t="shared" si="680"/>
        <v/>
      </c>
      <c r="AB4378" t="str">
        <f t="shared" si="681"/>
        <v/>
      </c>
      <c r="AC4378" t="str">
        <f t="shared" si="682"/>
        <v>628999007703</v>
      </c>
      <c r="AD4378" t="str">
        <f t="shared" si="683"/>
        <v>Halo+,+Visual+AI+5S+mendeteksi+Violation%3A+METALDET1-LINE+14</v>
      </c>
      <c r="AE4378" t="str">
        <f t="shared" si="684"/>
        <v>https://web.whatsapp.com/send/?phone=628999007703&amp;text=Halo+,+Visual+AI+5S+mendeteksi+Violation%3A+METALDET1-LINE+14&amp;type=phone_number&amp;app_absent=0</v>
      </c>
      <c r="AF4378" t="b">
        <f>IF(ISNA(VLOOKUP(D4378&amp;"-"&amp;AB4378, Ref_Kontak!$A:$E, 4, FALSE)), FALSE, TRUE)</f>
        <v>0</v>
      </c>
      <c r="AG4378" t="str">
        <f>_xlfn.IFNA(VLOOKUP(Z4378,Ref_Kontak!H:H,1,FALSE),"FALSE")</f>
        <v>628999007703</v>
      </c>
      <c r="AH4378" t="str">
        <f t="shared" si="685"/>
        <v>METALDET1-LINE 14</v>
      </c>
      <c r="AI4378">
        <f>IF(I4378="violation",COUNTIF($AH$1:AH4378,AH4378),0)</f>
        <v>458</v>
      </c>
      <c r="AJ4378" t="str">
        <f t="shared" si="686"/>
        <v>violation-METALDET1</v>
      </c>
      <c r="AK4378">
        <f>IF(I4378="violation",COUNTIF($AJ$1:AJ4378,AJ4378),FALSE)</f>
        <v>3527</v>
      </c>
      <c r="AL4378">
        <f t="shared" si="687"/>
        <v>0</v>
      </c>
      <c r="AM4378">
        <f t="shared" si="688"/>
        <v>3</v>
      </c>
      <c r="AN4378" t="str">
        <f t="shared" si="689"/>
        <v>ALERT! 3 Violation founded @METALDET1</v>
      </c>
    </row>
    <row r="4379" spans="1:40">
      <c r="A4379" t="s">
        <v>120</v>
      </c>
      <c r="B4379" t="s">
        <v>121</v>
      </c>
      <c r="C4379" t="s">
        <v>1979</v>
      </c>
      <c r="D4379" t="s">
        <v>589</v>
      </c>
      <c r="E4379">
        <v>1</v>
      </c>
      <c r="G4379" t="s">
        <v>130</v>
      </c>
      <c r="I4379" t="s">
        <v>125</v>
      </c>
      <c r="Z4379" t="str">
        <f>IFERROR(MID(AA4379,FIND("-",H4379,1)+1,20),_xlfn.IFNA(VLOOKUP(F4379&amp;"-"&amp;AA4379,Ref_Kontak!$A:$E,4,FALSE),Ref_Kontak!$H$2))</f>
        <v>628999007703</v>
      </c>
      <c r="AA4379" t="str">
        <f t="shared" si="680"/>
        <v/>
      </c>
      <c r="AB4379" t="str">
        <f t="shared" si="681"/>
        <v/>
      </c>
      <c r="AC4379" t="str">
        <f t="shared" si="682"/>
        <v>628999007703</v>
      </c>
      <c r="AD4379" t="str">
        <f t="shared" si="683"/>
        <v>Halo+,+Visual+AI+5S+mendeteksi+Violation%3A+METALDET1-LINE+13</v>
      </c>
      <c r="AE4379" t="str">
        <f t="shared" si="684"/>
        <v>https://web.whatsapp.com/send/?phone=628999007703&amp;text=Halo+,+Visual+AI+5S+mendeteksi+Violation%3A+METALDET1-LINE+13&amp;type=phone_number&amp;app_absent=0</v>
      </c>
      <c r="AF4379" t="b">
        <f>IF(ISNA(VLOOKUP(D4379&amp;"-"&amp;AB4379, Ref_Kontak!$A:$E, 4, FALSE)), FALSE, TRUE)</f>
        <v>0</v>
      </c>
      <c r="AG4379" t="str">
        <f>_xlfn.IFNA(VLOOKUP(Z4379,Ref_Kontak!H:H,1,FALSE),"FALSE")</f>
        <v>628999007703</v>
      </c>
      <c r="AH4379" t="str">
        <f t="shared" si="685"/>
        <v>METALDET1-LINE 13</v>
      </c>
      <c r="AI4379">
        <f>IF(I4379="violation",COUNTIF($AH$1:AH4379,AH4379),0)</f>
        <v>1459</v>
      </c>
      <c r="AJ4379" t="str">
        <f t="shared" si="686"/>
        <v>violation-METALDET1</v>
      </c>
      <c r="AK4379">
        <f>IF(I4379="violation",COUNTIF($AJ$1:AJ4379,AJ4379),FALSE)</f>
        <v>3528</v>
      </c>
      <c r="AL4379">
        <f t="shared" si="687"/>
        <v>0</v>
      </c>
      <c r="AM4379">
        <f t="shared" si="688"/>
        <v>3</v>
      </c>
      <c r="AN4379" t="str">
        <f t="shared" si="689"/>
        <v>ALERT! 3 Violation founded @METALDET1</v>
      </c>
    </row>
    <row r="4380" spans="1:40">
      <c r="A4380" t="s">
        <v>120</v>
      </c>
      <c r="B4380" t="s">
        <v>121</v>
      </c>
      <c r="C4380" t="s">
        <v>1979</v>
      </c>
      <c r="D4380" t="s">
        <v>129</v>
      </c>
      <c r="E4380">
        <v>1</v>
      </c>
      <c r="G4380" t="s">
        <v>124</v>
      </c>
      <c r="I4380" t="s">
        <v>125</v>
      </c>
      <c r="Z4380" t="str">
        <f>IFERROR(MID(AA4380,FIND("-",H4380,1)+1,20),_xlfn.IFNA(VLOOKUP(F4380&amp;"-"&amp;AA4380,Ref_Kontak!$A:$E,4,FALSE),Ref_Kontak!$H$2))</f>
        <v>628999007703</v>
      </c>
      <c r="AA4380" t="str">
        <f t="shared" si="680"/>
        <v/>
      </c>
      <c r="AB4380" t="str">
        <f t="shared" si="681"/>
        <v/>
      </c>
      <c r="AC4380" t="str">
        <f t="shared" si="682"/>
        <v>628999007703</v>
      </c>
      <c r="AD4380" t="str">
        <f t="shared" si="683"/>
        <v>Halo+,+Visual+AI+5S+mendeteksi+Violation%3A+GUDANGEXP1-LINE+8</v>
      </c>
      <c r="AE4380" t="str">
        <f t="shared" si="684"/>
        <v>https://web.whatsapp.com/send/?phone=628999007703&amp;text=Halo+,+Visual+AI+5S+mendeteksi+Violation%3A+GUDANGEXP1-LINE+8&amp;type=phone_number&amp;app_absent=0</v>
      </c>
      <c r="AF4380" t="b">
        <f>IF(ISNA(VLOOKUP(D4380&amp;"-"&amp;AB4380, Ref_Kontak!$A:$E, 4, FALSE)), FALSE, TRUE)</f>
        <v>0</v>
      </c>
      <c r="AG4380" t="str">
        <f>_xlfn.IFNA(VLOOKUP(Z4380,Ref_Kontak!H:H,1,FALSE),"FALSE")</f>
        <v>628999007703</v>
      </c>
      <c r="AH4380" t="str">
        <f t="shared" si="685"/>
        <v>GUDANGEXP1-LINE 8</v>
      </c>
      <c r="AI4380">
        <f>IF(I4380="violation",COUNTIF($AH$1:AH4380,AH4380),0)</f>
        <v>155</v>
      </c>
      <c r="AJ4380" t="str">
        <f t="shared" si="686"/>
        <v>violation-GUDANGEXP1</v>
      </c>
      <c r="AK4380">
        <f>IF(I4380="violation",COUNTIF($AJ$1:AJ4380,AJ4380),FALSE)</f>
        <v>850</v>
      </c>
      <c r="AL4380">
        <f t="shared" si="687"/>
        <v>0</v>
      </c>
      <c r="AM4380">
        <f t="shared" si="688"/>
        <v>8</v>
      </c>
      <c r="AN4380" t="str">
        <f t="shared" si="689"/>
        <v>ALERT! 8 Violation founded @GUDANGEXP1</v>
      </c>
    </row>
    <row r="4381" spans="1:40">
      <c r="A4381" t="s">
        <v>120</v>
      </c>
      <c r="B4381" t="s">
        <v>121</v>
      </c>
      <c r="C4381" t="s">
        <v>1980</v>
      </c>
      <c r="D4381" t="s">
        <v>129</v>
      </c>
      <c r="E4381">
        <v>1</v>
      </c>
      <c r="G4381" t="s">
        <v>130</v>
      </c>
      <c r="I4381" t="s">
        <v>125</v>
      </c>
      <c r="Z4381" t="str">
        <f>IFERROR(MID(AA4381,FIND("-",H4381,1)+1,20),_xlfn.IFNA(VLOOKUP(F4381&amp;"-"&amp;AA4381,Ref_Kontak!$A:$E,4,FALSE),Ref_Kontak!$H$2))</f>
        <v>628999007703</v>
      </c>
      <c r="AA4381" t="str">
        <f t="shared" si="680"/>
        <v/>
      </c>
      <c r="AB4381" t="str">
        <f t="shared" si="681"/>
        <v/>
      </c>
      <c r="AC4381" t="str">
        <f t="shared" si="682"/>
        <v>628999007703</v>
      </c>
      <c r="AD4381" t="str">
        <f t="shared" si="683"/>
        <v>Halo+,+Visual+AI+5S+mendeteksi+Violation%3A+METALDET1-LINE+8</v>
      </c>
      <c r="AE4381" t="str">
        <f t="shared" si="684"/>
        <v>https://web.whatsapp.com/send/?phone=628999007703&amp;text=Halo+,+Visual+AI+5S+mendeteksi+Violation%3A+METALDET1-LINE+8&amp;type=phone_number&amp;app_absent=0</v>
      </c>
      <c r="AF4381" t="b">
        <f>IF(ISNA(VLOOKUP(D4381&amp;"-"&amp;AB4381, Ref_Kontak!$A:$E, 4, FALSE)), FALSE, TRUE)</f>
        <v>0</v>
      </c>
      <c r="AG4381" t="str">
        <f>_xlfn.IFNA(VLOOKUP(Z4381,Ref_Kontak!H:H,1,FALSE),"FALSE")</f>
        <v>628999007703</v>
      </c>
      <c r="AH4381" t="str">
        <f t="shared" si="685"/>
        <v>METALDET1-LINE 8</v>
      </c>
      <c r="AI4381">
        <f>IF(I4381="violation",COUNTIF($AH$1:AH4381,AH4381),0)</f>
        <v>1613</v>
      </c>
      <c r="AJ4381" t="str">
        <f t="shared" si="686"/>
        <v>violation-METALDET1</v>
      </c>
      <c r="AK4381">
        <f>IF(I4381="violation",COUNTIF($AJ$1:AJ4381,AJ4381),FALSE)</f>
        <v>3529</v>
      </c>
      <c r="AL4381">
        <f t="shared" si="687"/>
        <v>0</v>
      </c>
      <c r="AM4381">
        <f t="shared" si="688"/>
        <v>3</v>
      </c>
      <c r="AN4381" t="str">
        <f t="shared" si="689"/>
        <v>ALERT! 3 Violation founded @METALDET1</v>
      </c>
    </row>
    <row r="4382" spans="1:40">
      <c r="A4382" t="s">
        <v>120</v>
      </c>
      <c r="B4382" t="s">
        <v>121</v>
      </c>
      <c r="C4382" t="s">
        <v>1980</v>
      </c>
      <c r="D4382" t="s">
        <v>41</v>
      </c>
      <c r="E4382">
        <v>1</v>
      </c>
      <c r="F4382" t="s">
        <v>1859</v>
      </c>
      <c r="G4382" t="s">
        <v>124</v>
      </c>
      <c r="H4382" t="s">
        <v>1860</v>
      </c>
      <c r="I4382" t="s">
        <v>125</v>
      </c>
      <c r="J4382" t="s">
        <v>1861</v>
      </c>
      <c r="Z4382" t="str">
        <f>IFERROR(MID(AA4382,FIND("-",H4382,1)+1,20),_xlfn.IFNA(VLOOKUP(F4382&amp;"-"&amp;AA4382,Ref_Kontak!$A:$E,4,FALSE),Ref_Kontak!$H$2))</f>
        <v>6285157766849</v>
      </c>
      <c r="AA4382" t="str">
        <f t="shared" si="680"/>
        <v>Rexy-6285157766849</v>
      </c>
      <c r="AB4382" t="str">
        <f t="shared" si="681"/>
        <v>Rexy</v>
      </c>
      <c r="AC4382" t="str">
        <f t="shared" si="682"/>
        <v>6285157766849</v>
      </c>
      <c r="AD4382" t="str">
        <f t="shared" si="683"/>
        <v>Halo+Rexy,+Visual+AI+5S+mendeteksi+Violation%3A+GUDANGEXP1-LINE+2</v>
      </c>
      <c r="AE4382" t="str">
        <f t="shared" si="684"/>
        <v>https://web.whatsapp.com/send/?phone=6285157766849&amp;text=Halo+Rexy,+Visual+AI+5S+mendeteksi+Violation%3A+GUDANGEXP1-LINE+2&amp;type=phone_number&amp;app_absent=0</v>
      </c>
      <c r="AF4382" t="b">
        <f>IF(ISNA(VLOOKUP(D4382&amp;"-"&amp;AB4382, Ref_Kontak!$A:$E, 4, FALSE)), FALSE, TRUE)</f>
        <v>1</v>
      </c>
      <c r="AG4382" t="str">
        <f>_xlfn.IFNA(VLOOKUP(Z4382,Ref_Kontak!H:H,1,FALSE),"FALSE")</f>
        <v>FALSE</v>
      </c>
      <c r="AH4382" t="str">
        <f t="shared" si="685"/>
        <v>GUDANGEXP1-LINE 2</v>
      </c>
      <c r="AI4382">
        <f>IF(I4382="violation",COUNTIF($AH$1:AH4382,AH4382),0)</f>
        <v>115</v>
      </c>
      <c r="AJ4382" t="str">
        <f t="shared" si="686"/>
        <v>violation-GUDANGEXP1</v>
      </c>
      <c r="AK4382">
        <f>IF(I4382="violation",COUNTIF($AJ$1:AJ4382,AJ4382),FALSE)</f>
        <v>851</v>
      </c>
      <c r="AL4382">
        <f t="shared" si="687"/>
        <v>0</v>
      </c>
      <c r="AM4382">
        <f t="shared" si="688"/>
        <v>8</v>
      </c>
      <c r="AN4382" t="str">
        <f t="shared" si="689"/>
        <v>ALERT! 8 Violation founded @GUDANGEXP1</v>
      </c>
    </row>
    <row r="4383" spans="1:40">
      <c r="A4383" t="s">
        <v>120</v>
      </c>
      <c r="B4383" t="s">
        <v>121</v>
      </c>
      <c r="C4383" t="s">
        <v>1980</v>
      </c>
      <c r="D4383" t="s">
        <v>48</v>
      </c>
      <c r="E4383">
        <v>1</v>
      </c>
      <c r="F4383" t="s">
        <v>1859</v>
      </c>
      <c r="G4383" t="s">
        <v>124</v>
      </c>
      <c r="H4383" t="s">
        <v>1860</v>
      </c>
      <c r="I4383" t="s">
        <v>125</v>
      </c>
      <c r="J4383" t="s">
        <v>1861</v>
      </c>
      <c r="Z4383" t="str">
        <f>IFERROR(MID(AA4383,FIND("-",H4383,1)+1,20),_xlfn.IFNA(VLOOKUP(F4383&amp;"-"&amp;AA4383,Ref_Kontak!$A:$E,4,FALSE),Ref_Kontak!$H$2))</f>
        <v>6285157766849</v>
      </c>
      <c r="AA4383" t="str">
        <f t="shared" si="680"/>
        <v>Rexy-6285157766849</v>
      </c>
      <c r="AB4383" t="str">
        <f t="shared" si="681"/>
        <v>Rexy</v>
      </c>
      <c r="AC4383" t="str">
        <f t="shared" si="682"/>
        <v>6285157766849</v>
      </c>
      <c r="AD4383" t="str">
        <f t="shared" si="683"/>
        <v>Halo+Rexy,+Visual+AI+5S+mendeteksi+Violation%3A+GUDANGEXP1-LINE+1</v>
      </c>
      <c r="AE4383" t="str">
        <f t="shared" si="684"/>
        <v>https://web.whatsapp.com/send/?phone=6285157766849&amp;text=Halo+Rexy,+Visual+AI+5S+mendeteksi+Violation%3A+GUDANGEXP1-LINE+1&amp;type=phone_number&amp;app_absent=0</v>
      </c>
      <c r="AF4383" t="b">
        <f>IF(ISNA(VLOOKUP(D4383&amp;"-"&amp;AB4383, Ref_Kontak!$A:$E, 4, FALSE)), FALSE, TRUE)</f>
        <v>1</v>
      </c>
      <c r="AG4383" t="str">
        <f>_xlfn.IFNA(VLOOKUP(Z4383,Ref_Kontak!H:H,1,FALSE),"FALSE")</f>
        <v>FALSE</v>
      </c>
      <c r="AH4383" t="str">
        <f t="shared" si="685"/>
        <v>GUDANGEXP1-LINE 1</v>
      </c>
      <c r="AI4383">
        <f>IF(I4383="violation",COUNTIF($AH$1:AH4383,AH4383),0)</f>
        <v>102</v>
      </c>
      <c r="AJ4383" t="str">
        <f t="shared" si="686"/>
        <v>violation-GUDANGEXP1</v>
      </c>
      <c r="AK4383">
        <f>IF(I4383="violation",COUNTIF($AJ$1:AJ4383,AJ4383),FALSE)</f>
        <v>852</v>
      </c>
      <c r="AL4383">
        <f t="shared" si="687"/>
        <v>0</v>
      </c>
      <c r="AM4383">
        <f t="shared" si="688"/>
        <v>8</v>
      </c>
      <c r="AN4383" t="str">
        <f t="shared" si="689"/>
        <v>ALERT! 8 Violation founded @GUDANGEXP1</v>
      </c>
    </row>
    <row r="4384" spans="1:40">
      <c r="A4384" t="s">
        <v>120</v>
      </c>
      <c r="B4384" t="s">
        <v>121</v>
      </c>
      <c r="C4384" t="s">
        <v>1980</v>
      </c>
      <c r="D4384" t="s">
        <v>1232</v>
      </c>
      <c r="E4384">
        <v>1</v>
      </c>
      <c r="G4384" t="s">
        <v>124</v>
      </c>
      <c r="I4384" t="s">
        <v>125</v>
      </c>
      <c r="Z4384" t="str">
        <f>IFERROR(MID(AA4384,FIND("-",H4384,1)+1,20),_xlfn.IFNA(VLOOKUP(F4384&amp;"-"&amp;AA4384,Ref_Kontak!$A:$E,4,FALSE),Ref_Kontak!$H$2))</f>
        <v>628999007703</v>
      </c>
      <c r="AA4384" t="str">
        <f t="shared" si="680"/>
        <v/>
      </c>
      <c r="AB4384" t="str">
        <f t="shared" si="681"/>
        <v/>
      </c>
      <c r="AC4384" t="str">
        <f t="shared" si="682"/>
        <v>628999007703</v>
      </c>
      <c r="AD4384" t="str">
        <f t="shared" si="683"/>
        <v>Halo+,+Visual+AI+5S+mendeteksi+Violation%3A+GUDANGEXP1-LINE+9</v>
      </c>
      <c r="AE4384" t="str">
        <f t="shared" si="684"/>
        <v>https://web.whatsapp.com/send/?phone=628999007703&amp;text=Halo+,+Visual+AI+5S+mendeteksi+Violation%3A+GUDANGEXP1-LINE+9&amp;type=phone_number&amp;app_absent=0</v>
      </c>
      <c r="AF4384" t="b">
        <f>IF(ISNA(VLOOKUP(D4384&amp;"-"&amp;AB4384, Ref_Kontak!$A:$E, 4, FALSE)), FALSE, TRUE)</f>
        <v>0</v>
      </c>
      <c r="AG4384" t="str">
        <f>_xlfn.IFNA(VLOOKUP(Z4384,Ref_Kontak!H:H,1,FALSE),"FALSE")</f>
        <v>628999007703</v>
      </c>
      <c r="AH4384" t="str">
        <f t="shared" si="685"/>
        <v>GUDANGEXP1-LINE 9</v>
      </c>
      <c r="AI4384">
        <f>IF(I4384="violation",COUNTIF($AH$1:AH4384,AH4384),0)</f>
        <v>248</v>
      </c>
      <c r="AJ4384" t="str">
        <f t="shared" si="686"/>
        <v>violation-GUDANGEXP1</v>
      </c>
      <c r="AK4384">
        <f>IF(I4384="violation",COUNTIF($AJ$1:AJ4384,AJ4384),FALSE)</f>
        <v>853</v>
      </c>
      <c r="AL4384">
        <f t="shared" si="687"/>
        <v>0</v>
      </c>
      <c r="AM4384">
        <f t="shared" si="688"/>
        <v>8</v>
      </c>
      <c r="AN4384" t="str">
        <f t="shared" si="689"/>
        <v>ALERT! 8 Violation founded @GUDANGEXP1</v>
      </c>
    </row>
    <row r="4385" spans="1:40">
      <c r="A4385" t="s">
        <v>120</v>
      </c>
      <c r="B4385" t="s">
        <v>121</v>
      </c>
      <c r="C4385" t="s">
        <v>1980</v>
      </c>
      <c r="D4385" t="s">
        <v>129</v>
      </c>
      <c r="E4385">
        <v>1</v>
      </c>
      <c r="G4385" t="s">
        <v>124</v>
      </c>
      <c r="I4385" t="s">
        <v>125</v>
      </c>
      <c r="Z4385" t="str">
        <f>IFERROR(MID(AA4385,FIND("-",H4385,1)+1,20),_xlfn.IFNA(VLOOKUP(F4385&amp;"-"&amp;AA4385,Ref_Kontak!$A:$E,4,FALSE),Ref_Kontak!$H$2))</f>
        <v>628999007703</v>
      </c>
      <c r="AA4385" t="str">
        <f t="shared" si="680"/>
        <v/>
      </c>
      <c r="AB4385" t="str">
        <f t="shared" si="681"/>
        <v/>
      </c>
      <c r="AC4385" t="str">
        <f t="shared" si="682"/>
        <v>628999007703</v>
      </c>
      <c r="AD4385" t="str">
        <f t="shared" si="683"/>
        <v>Halo+,+Visual+AI+5S+mendeteksi+Violation%3A+GUDANGEXP1-LINE+8</v>
      </c>
      <c r="AE4385" t="str">
        <f t="shared" si="684"/>
        <v>https://web.whatsapp.com/send/?phone=628999007703&amp;text=Halo+,+Visual+AI+5S+mendeteksi+Violation%3A+GUDANGEXP1-LINE+8&amp;type=phone_number&amp;app_absent=0</v>
      </c>
      <c r="AF4385" t="b">
        <f>IF(ISNA(VLOOKUP(D4385&amp;"-"&amp;AB4385, Ref_Kontak!$A:$E, 4, FALSE)), FALSE, TRUE)</f>
        <v>0</v>
      </c>
      <c r="AG4385" t="str">
        <f>_xlfn.IFNA(VLOOKUP(Z4385,Ref_Kontak!H:H,1,FALSE),"FALSE")</f>
        <v>628999007703</v>
      </c>
      <c r="AH4385" t="str">
        <f t="shared" si="685"/>
        <v>GUDANGEXP1-LINE 8</v>
      </c>
      <c r="AI4385">
        <f>IF(I4385="violation",COUNTIF($AH$1:AH4385,AH4385),0)</f>
        <v>156</v>
      </c>
      <c r="AJ4385" t="str">
        <f t="shared" si="686"/>
        <v>violation-GUDANGEXP1</v>
      </c>
      <c r="AK4385">
        <f>IF(I4385="violation",COUNTIF($AJ$1:AJ4385,AJ4385),FALSE)</f>
        <v>854</v>
      </c>
      <c r="AL4385">
        <f t="shared" si="687"/>
        <v>0</v>
      </c>
      <c r="AM4385">
        <f t="shared" si="688"/>
        <v>8</v>
      </c>
      <c r="AN4385" t="str">
        <f t="shared" si="689"/>
        <v>ALERT! 8 Violation founded @GUDANGEXP1</v>
      </c>
    </row>
    <row r="4386" spans="1:40">
      <c r="A4386" t="s">
        <v>120</v>
      </c>
      <c r="B4386" t="s">
        <v>121</v>
      </c>
      <c r="C4386" t="s">
        <v>1981</v>
      </c>
      <c r="D4386" t="s">
        <v>41</v>
      </c>
      <c r="E4386">
        <v>1</v>
      </c>
      <c r="F4386" t="s">
        <v>1859</v>
      </c>
      <c r="G4386" t="s">
        <v>124</v>
      </c>
      <c r="H4386" t="s">
        <v>1860</v>
      </c>
      <c r="I4386" t="s">
        <v>125</v>
      </c>
      <c r="J4386" t="s">
        <v>1861</v>
      </c>
      <c r="Z4386" t="str">
        <f>IFERROR(MID(AA4386,FIND("-",H4386,1)+1,20),_xlfn.IFNA(VLOOKUP(F4386&amp;"-"&amp;AA4386,Ref_Kontak!$A:$E,4,FALSE),Ref_Kontak!$H$2))</f>
        <v>6285157766849</v>
      </c>
      <c r="AA4386" t="str">
        <f t="shared" si="680"/>
        <v>Rexy-6285157766849</v>
      </c>
      <c r="AB4386" t="str">
        <f t="shared" si="681"/>
        <v>Rexy</v>
      </c>
      <c r="AC4386" t="str">
        <f t="shared" si="682"/>
        <v>6285157766849</v>
      </c>
      <c r="AD4386" t="str">
        <f t="shared" si="683"/>
        <v>Halo+Rexy,+Visual+AI+5S+mendeteksi+Violation%3A+GUDANGEXP1-LINE+2</v>
      </c>
      <c r="AE4386" t="str">
        <f t="shared" si="684"/>
        <v>https://web.whatsapp.com/send/?phone=6285157766849&amp;text=Halo+Rexy,+Visual+AI+5S+mendeteksi+Violation%3A+GUDANGEXP1-LINE+2&amp;type=phone_number&amp;app_absent=0</v>
      </c>
      <c r="AF4386" t="b">
        <f>IF(ISNA(VLOOKUP(D4386&amp;"-"&amp;AB4386, Ref_Kontak!$A:$E, 4, FALSE)), FALSE, TRUE)</f>
        <v>1</v>
      </c>
      <c r="AG4386" t="str">
        <f>_xlfn.IFNA(VLOOKUP(Z4386,Ref_Kontak!H:H,1,FALSE),"FALSE")</f>
        <v>FALSE</v>
      </c>
      <c r="AH4386" t="str">
        <f t="shared" si="685"/>
        <v>GUDANGEXP1-LINE 2</v>
      </c>
      <c r="AI4386">
        <f>IF(I4386="violation",COUNTIF($AH$1:AH4386,AH4386),0)</f>
        <v>116</v>
      </c>
      <c r="AJ4386" t="str">
        <f t="shared" si="686"/>
        <v>violation-GUDANGEXP1</v>
      </c>
      <c r="AK4386">
        <f>IF(I4386="violation",COUNTIF($AJ$1:AJ4386,AJ4386),FALSE)</f>
        <v>855</v>
      </c>
      <c r="AL4386">
        <f t="shared" si="687"/>
        <v>0</v>
      </c>
      <c r="AM4386">
        <f t="shared" si="688"/>
        <v>8</v>
      </c>
      <c r="AN4386" t="str">
        <f t="shared" si="689"/>
        <v>ALERT! 8 Violation founded @GUDANGEXP1</v>
      </c>
    </row>
    <row r="4387" spans="1:40">
      <c r="A4387" t="s">
        <v>120</v>
      </c>
      <c r="B4387" t="s">
        <v>121</v>
      </c>
      <c r="C4387" t="s">
        <v>1981</v>
      </c>
      <c r="D4387" t="s">
        <v>1232</v>
      </c>
      <c r="E4387">
        <v>1</v>
      </c>
      <c r="G4387" t="s">
        <v>124</v>
      </c>
      <c r="I4387" t="s">
        <v>125</v>
      </c>
      <c r="Z4387" t="str">
        <f>IFERROR(MID(AA4387,FIND("-",H4387,1)+1,20),_xlfn.IFNA(VLOOKUP(F4387&amp;"-"&amp;AA4387,Ref_Kontak!$A:$E,4,FALSE),Ref_Kontak!$H$2))</f>
        <v>628999007703</v>
      </c>
      <c r="AA4387" t="str">
        <f t="shared" si="680"/>
        <v/>
      </c>
      <c r="AB4387" t="str">
        <f t="shared" si="681"/>
        <v/>
      </c>
      <c r="AC4387" t="str">
        <f t="shared" si="682"/>
        <v>628999007703</v>
      </c>
      <c r="AD4387" t="str">
        <f t="shared" si="683"/>
        <v>Halo+,+Visual+AI+5S+mendeteksi+Violation%3A+GUDANGEXP1-LINE+9</v>
      </c>
      <c r="AE4387" t="str">
        <f t="shared" si="684"/>
        <v>https://web.whatsapp.com/send/?phone=628999007703&amp;text=Halo+,+Visual+AI+5S+mendeteksi+Violation%3A+GUDANGEXP1-LINE+9&amp;type=phone_number&amp;app_absent=0</v>
      </c>
      <c r="AF4387" t="b">
        <f>IF(ISNA(VLOOKUP(D4387&amp;"-"&amp;AB4387, Ref_Kontak!$A:$E, 4, FALSE)), FALSE, TRUE)</f>
        <v>0</v>
      </c>
      <c r="AG4387" t="str">
        <f>_xlfn.IFNA(VLOOKUP(Z4387,Ref_Kontak!H:H,1,FALSE),"FALSE")</f>
        <v>628999007703</v>
      </c>
      <c r="AH4387" t="str">
        <f t="shared" si="685"/>
        <v>GUDANGEXP1-LINE 9</v>
      </c>
      <c r="AI4387">
        <f>IF(I4387="violation",COUNTIF($AH$1:AH4387,AH4387),0)</f>
        <v>249</v>
      </c>
      <c r="AJ4387" t="str">
        <f t="shared" si="686"/>
        <v>violation-GUDANGEXP1</v>
      </c>
      <c r="AK4387">
        <f>IF(I4387="violation",COUNTIF($AJ$1:AJ4387,AJ4387),FALSE)</f>
        <v>856</v>
      </c>
      <c r="AL4387">
        <f t="shared" si="687"/>
        <v>0</v>
      </c>
      <c r="AM4387">
        <f t="shared" si="688"/>
        <v>8</v>
      </c>
      <c r="AN4387" t="str">
        <f t="shared" si="689"/>
        <v>ALERT! 8 Violation founded @GUDANGEXP1</v>
      </c>
    </row>
    <row r="4388" spans="1:40">
      <c r="A4388" t="s">
        <v>120</v>
      </c>
      <c r="B4388" t="s">
        <v>121</v>
      </c>
      <c r="C4388" t="s">
        <v>1981</v>
      </c>
      <c r="D4388" t="s">
        <v>48</v>
      </c>
      <c r="E4388">
        <v>1</v>
      </c>
      <c r="F4388" t="s">
        <v>1859</v>
      </c>
      <c r="G4388" t="s">
        <v>124</v>
      </c>
      <c r="H4388" t="s">
        <v>1860</v>
      </c>
      <c r="I4388" t="s">
        <v>125</v>
      </c>
      <c r="J4388" t="s">
        <v>1861</v>
      </c>
      <c r="Z4388" t="str">
        <f>IFERROR(MID(AA4388,FIND("-",H4388,1)+1,20),_xlfn.IFNA(VLOOKUP(F4388&amp;"-"&amp;AA4388,Ref_Kontak!$A:$E,4,FALSE),Ref_Kontak!$H$2))</f>
        <v>6285157766849</v>
      </c>
      <c r="AA4388" t="str">
        <f t="shared" si="680"/>
        <v>Rexy-6285157766849</v>
      </c>
      <c r="AB4388" t="str">
        <f t="shared" si="681"/>
        <v>Rexy</v>
      </c>
      <c r="AC4388" t="str">
        <f t="shared" si="682"/>
        <v>6285157766849</v>
      </c>
      <c r="AD4388" t="str">
        <f t="shared" si="683"/>
        <v>Halo+Rexy,+Visual+AI+5S+mendeteksi+Violation%3A+GUDANGEXP1-LINE+1</v>
      </c>
      <c r="AE4388" t="str">
        <f t="shared" si="684"/>
        <v>https://web.whatsapp.com/send/?phone=6285157766849&amp;text=Halo+Rexy,+Visual+AI+5S+mendeteksi+Violation%3A+GUDANGEXP1-LINE+1&amp;type=phone_number&amp;app_absent=0</v>
      </c>
      <c r="AF4388" t="b">
        <f>IF(ISNA(VLOOKUP(D4388&amp;"-"&amp;AB4388, Ref_Kontak!$A:$E, 4, FALSE)), FALSE, TRUE)</f>
        <v>1</v>
      </c>
      <c r="AG4388" t="str">
        <f>_xlfn.IFNA(VLOOKUP(Z4388,Ref_Kontak!H:H,1,FALSE),"FALSE")</f>
        <v>FALSE</v>
      </c>
      <c r="AH4388" t="str">
        <f t="shared" si="685"/>
        <v>GUDANGEXP1-LINE 1</v>
      </c>
      <c r="AI4388">
        <f>IF(I4388="violation",COUNTIF($AH$1:AH4388,AH4388),0)</f>
        <v>103</v>
      </c>
      <c r="AJ4388" t="str">
        <f t="shared" si="686"/>
        <v>violation-GUDANGEXP1</v>
      </c>
      <c r="AK4388">
        <f>IF(I4388="violation",COUNTIF($AJ$1:AJ4388,AJ4388),FALSE)</f>
        <v>857</v>
      </c>
      <c r="AL4388">
        <f t="shared" si="687"/>
        <v>0</v>
      </c>
      <c r="AM4388">
        <f t="shared" si="688"/>
        <v>8</v>
      </c>
      <c r="AN4388" t="str">
        <f t="shared" si="689"/>
        <v>ALERT! 8 Violation founded @GUDANGEXP1</v>
      </c>
    </row>
    <row r="4389" spans="1:40">
      <c r="A4389" t="s">
        <v>120</v>
      </c>
      <c r="B4389" t="s">
        <v>121</v>
      </c>
      <c r="C4389" t="s">
        <v>1981</v>
      </c>
      <c r="D4389" t="s">
        <v>589</v>
      </c>
      <c r="E4389">
        <v>1</v>
      </c>
      <c r="G4389" t="s">
        <v>130</v>
      </c>
      <c r="I4389" t="s">
        <v>125</v>
      </c>
      <c r="Z4389" t="str">
        <f>IFERROR(MID(AA4389,FIND("-",H4389,1)+1,20),_xlfn.IFNA(VLOOKUP(F4389&amp;"-"&amp;AA4389,Ref_Kontak!$A:$E,4,FALSE),Ref_Kontak!$H$2))</f>
        <v>628999007703</v>
      </c>
      <c r="AA4389" t="str">
        <f t="shared" si="680"/>
        <v/>
      </c>
      <c r="AB4389" t="str">
        <f t="shared" si="681"/>
        <v/>
      </c>
      <c r="AC4389" t="str">
        <f t="shared" si="682"/>
        <v>628999007703</v>
      </c>
      <c r="AD4389" t="str">
        <f t="shared" si="683"/>
        <v>Halo+,+Visual+AI+5S+mendeteksi+Violation%3A+METALDET1-LINE+13</v>
      </c>
      <c r="AE4389" t="str">
        <f t="shared" si="684"/>
        <v>https://web.whatsapp.com/send/?phone=628999007703&amp;text=Halo+,+Visual+AI+5S+mendeteksi+Violation%3A+METALDET1-LINE+13&amp;type=phone_number&amp;app_absent=0</v>
      </c>
      <c r="AF4389" t="b">
        <f>IF(ISNA(VLOOKUP(D4389&amp;"-"&amp;AB4389, Ref_Kontak!$A:$E, 4, FALSE)), FALSE, TRUE)</f>
        <v>0</v>
      </c>
      <c r="AG4389" t="str">
        <f>_xlfn.IFNA(VLOOKUP(Z4389,Ref_Kontak!H:H,1,FALSE),"FALSE")</f>
        <v>628999007703</v>
      </c>
      <c r="AH4389" t="str">
        <f t="shared" si="685"/>
        <v>METALDET1-LINE 13</v>
      </c>
      <c r="AI4389">
        <f>IF(I4389="violation",COUNTIF($AH$1:AH4389,AH4389),0)</f>
        <v>1460</v>
      </c>
      <c r="AJ4389" t="str">
        <f t="shared" si="686"/>
        <v>violation-METALDET1</v>
      </c>
      <c r="AK4389">
        <f>IF(I4389="violation",COUNTIF($AJ$1:AJ4389,AJ4389),FALSE)</f>
        <v>3530</v>
      </c>
      <c r="AL4389">
        <f t="shared" si="687"/>
        <v>0</v>
      </c>
      <c r="AM4389">
        <f t="shared" si="688"/>
        <v>3</v>
      </c>
      <c r="AN4389" t="str">
        <f t="shared" si="689"/>
        <v>ALERT! 3 Violation founded @METALDET1</v>
      </c>
    </row>
    <row r="4390" spans="1:40">
      <c r="A4390" t="s">
        <v>120</v>
      </c>
      <c r="B4390" t="s">
        <v>121</v>
      </c>
      <c r="C4390" t="s">
        <v>1981</v>
      </c>
      <c r="D4390" t="s">
        <v>129</v>
      </c>
      <c r="E4390">
        <v>1</v>
      </c>
      <c r="G4390" t="s">
        <v>130</v>
      </c>
      <c r="I4390" t="s">
        <v>125</v>
      </c>
      <c r="Z4390" t="str">
        <f>IFERROR(MID(AA4390,FIND("-",H4390,1)+1,20),_xlfn.IFNA(VLOOKUP(F4390&amp;"-"&amp;AA4390,Ref_Kontak!$A:$E,4,FALSE),Ref_Kontak!$H$2))</f>
        <v>628999007703</v>
      </c>
      <c r="AA4390" t="str">
        <f t="shared" si="680"/>
        <v/>
      </c>
      <c r="AB4390" t="str">
        <f t="shared" si="681"/>
        <v/>
      </c>
      <c r="AC4390" t="str">
        <f t="shared" si="682"/>
        <v>628999007703</v>
      </c>
      <c r="AD4390" t="str">
        <f t="shared" si="683"/>
        <v>Halo+,+Visual+AI+5S+mendeteksi+Violation%3A+METALDET1-LINE+8</v>
      </c>
      <c r="AE4390" t="str">
        <f t="shared" si="684"/>
        <v>https://web.whatsapp.com/send/?phone=628999007703&amp;text=Halo+,+Visual+AI+5S+mendeteksi+Violation%3A+METALDET1-LINE+8&amp;type=phone_number&amp;app_absent=0</v>
      </c>
      <c r="AF4390" t="b">
        <f>IF(ISNA(VLOOKUP(D4390&amp;"-"&amp;AB4390, Ref_Kontak!$A:$E, 4, FALSE)), FALSE, TRUE)</f>
        <v>0</v>
      </c>
      <c r="AG4390" t="str">
        <f>_xlfn.IFNA(VLOOKUP(Z4390,Ref_Kontak!H:H,1,FALSE),"FALSE")</f>
        <v>628999007703</v>
      </c>
      <c r="AH4390" t="str">
        <f t="shared" si="685"/>
        <v>METALDET1-LINE 8</v>
      </c>
      <c r="AI4390">
        <f>IF(I4390="violation",COUNTIF($AH$1:AH4390,AH4390),0)</f>
        <v>1614</v>
      </c>
      <c r="AJ4390" t="str">
        <f t="shared" si="686"/>
        <v>violation-METALDET1</v>
      </c>
      <c r="AK4390">
        <f>IF(I4390="violation",COUNTIF($AJ$1:AJ4390,AJ4390),FALSE)</f>
        <v>3531</v>
      </c>
      <c r="AL4390">
        <f t="shared" si="687"/>
        <v>0</v>
      </c>
      <c r="AM4390">
        <f t="shared" si="688"/>
        <v>3</v>
      </c>
      <c r="AN4390" t="str">
        <f t="shared" si="689"/>
        <v>ALERT! 3 Violation founded @METALDET1</v>
      </c>
    </row>
    <row r="4391" spans="1:40">
      <c r="A4391" t="s">
        <v>120</v>
      </c>
      <c r="B4391" t="s">
        <v>121</v>
      </c>
      <c r="C4391" t="s">
        <v>1981</v>
      </c>
      <c r="D4391" t="s">
        <v>52</v>
      </c>
      <c r="E4391">
        <v>1</v>
      </c>
      <c r="G4391" t="s">
        <v>130</v>
      </c>
      <c r="I4391" t="s">
        <v>125</v>
      </c>
      <c r="Z4391" t="str">
        <f>IFERROR(MID(AA4391,FIND("-",H4391,1)+1,20),_xlfn.IFNA(VLOOKUP(F4391&amp;"-"&amp;AA4391,Ref_Kontak!$A:$E,4,FALSE),Ref_Kontak!$H$2))</f>
        <v>628999007703</v>
      </c>
      <c r="AA4391" t="str">
        <f t="shared" si="680"/>
        <v/>
      </c>
      <c r="AB4391" t="str">
        <f t="shared" si="681"/>
        <v/>
      </c>
      <c r="AC4391" t="str">
        <f t="shared" si="682"/>
        <v>628999007703</v>
      </c>
      <c r="AD4391" t="str">
        <f t="shared" si="683"/>
        <v>Halo+,+Visual+AI+5S+mendeteksi+Violation%3A+METALDET1-LINE+14</v>
      </c>
      <c r="AE4391" t="str">
        <f t="shared" si="684"/>
        <v>https://web.whatsapp.com/send/?phone=628999007703&amp;text=Halo+,+Visual+AI+5S+mendeteksi+Violation%3A+METALDET1-LINE+14&amp;type=phone_number&amp;app_absent=0</v>
      </c>
      <c r="AF4391" t="b">
        <f>IF(ISNA(VLOOKUP(D4391&amp;"-"&amp;AB4391, Ref_Kontak!$A:$E, 4, FALSE)), FALSE, TRUE)</f>
        <v>0</v>
      </c>
      <c r="AG4391" t="str">
        <f>_xlfn.IFNA(VLOOKUP(Z4391,Ref_Kontak!H:H,1,FALSE),"FALSE")</f>
        <v>628999007703</v>
      </c>
      <c r="AH4391" t="str">
        <f t="shared" si="685"/>
        <v>METALDET1-LINE 14</v>
      </c>
      <c r="AI4391">
        <f>IF(I4391="violation",COUNTIF($AH$1:AH4391,AH4391),0)</f>
        <v>459</v>
      </c>
      <c r="AJ4391" t="str">
        <f t="shared" si="686"/>
        <v>violation-METALDET1</v>
      </c>
      <c r="AK4391">
        <f>IF(I4391="violation",COUNTIF($AJ$1:AJ4391,AJ4391),FALSE)</f>
        <v>3532</v>
      </c>
      <c r="AL4391">
        <f t="shared" si="687"/>
        <v>0</v>
      </c>
      <c r="AM4391">
        <f t="shared" si="688"/>
        <v>3</v>
      </c>
      <c r="AN4391" t="str">
        <f t="shared" si="689"/>
        <v>ALERT! 3 Violation founded @METALDET1</v>
      </c>
    </row>
    <row r="4392" spans="1:40">
      <c r="A4392" t="s">
        <v>120</v>
      </c>
      <c r="B4392" t="s">
        <v>121</v>
      </c>
      <c r="C4392" t="s">
        <v>1981</v>
      </c>
      <c r="D4392" t="s">
        <v>52</v>
      </c>
      <c r="E4392">
        <v>1</v>
      </c>
      <c r="G4392" t="s">
        <v>130</v>
      </c>
      <c r="I4392" t="s">
        <v>125</v>
      </c>
      <c r="Z4392" t="str">
        <f>IFERROR(MID(AA4392,FIND("-",H4392,1)+1,20),_xlfn.IFNA(VLOOKUP(F4392&amp;"-"&amp;AA4392,Ref_Kontak!$A:$E,4,FALSE),Ref_Kontak!$H$2))</f>
        <v>628999007703</v>
      </c>
      <c r="AA4392" t="str">
        <f t="shared" si="680"/>
        <v/>
      </c>
      <c r="AB4392" t="str">
        <f t="shared" si="681"/>
        <v/>
      </c>
      <c r="AC4392" t="str">
        <f t="shared" si="682"/>
        <v>628999007703</v>
      </c>
      <c r="AD4392" t="str">
        <f t="shared" si="683"/>
        <v>Halo+,+Visual+AI+5S+mendeteksi+Violation%3A+METALDET1-LINE+14</v>
      </c>
      <c r="AE4392" t="str">
        <f t="shared" si="684"/>
        <v>https://web.whatsapp.com/send/?phone=628999007703&amp;text=Halo+,+Visual+AI+5S+mendeteksi+Violation%3A+METALDET1-LINE+14&amp;type=phone_number&amp;app_absent=0</v>
      </c>
      <c r="AF4392" t="b">
        <f>IF(ISNA(VLOOKUP(D4392&amp;"-"&amp;AB4392, Ref_Kontak!$A:$E, 4, FALSE)), FALSE, TRUE)</f>
        <v>0</v>
      </c>
      <c r="AG4392" t="str">
        <f>_xlfn.IFNA(VLOOKUP(Z4392,Ref_Kontak!H:H,1,FALSE),"FALSE")</f>
        <v>628999007703</v>
      </c>
      <c r="AH4392" t="str">
        <f t="shared" si="685"/>
        <v>METALDET1-LINE 14</v>
      </c>
      <c r="AI4392">
        <f>IF(I4392="violation",COUNTIF($AH$1:AH4392,AH4392),0)</f>
        <v>460</v>
      </c>
      <c r="AJ4392" t="str">
        <f t="shared" si="686"/>
        <v>violation-METALDET1</v>
      </c>
      <c r="AK4392">
        <f>IF(I4392="violation",COUNTIF($AJ$1:AJ4392,AJ4392),FALSE)</f>
        <v>3533</v>
      </c>
      <c r="AL4392">
        <f t="shared" si="687"/>
        <v>0</v>
      </c>
      <c r="AM4392">
        <f t="shared" si="688"/>
        <v>3</v>
      </c>
      <c r="AN4392" t="str">
        <f t="shared" si="689"/>
        <v>ALERT! 3 Violation founded @METALDET1</v>
      </c>
    </row>
    <row r="4393" spans="1:40">
      <c r="A4393" t="s">
        <v>120</v>
      </c>
      <c r="B4393" t="s">
        <v>121</v>
      </c>
      <c r="C4393" t="s">
        <v>1981</v>
      </c>
      <c r="D4393" t="s">
        <v>589</v>
      </c>
      <c r="E4393">
        <v>1</v>
      </c>
      <c r="G4393" t="s">
        <v>130</v>
      </c>
      <c r="I4393" t="s">
        <v>125</v>
      </c>
      <c r="Z4393" t="str">
        <f>IFERROR(MID(AA4393,FIND("-",H4393,1)+1,20),_xlfn.IFNA(VLOOKUP(F4393&amp;"-"&amp;AA4393,Ref_Kontak!$A:$E,4,FALSE),Ref_Kontak!$H$2))</f>
        <v>628999007703</v>
      </c>
      <c r="AA4393" t="str">
        <f t="shared" si="680"/>
        <v/>
      </c>
      <c r="AB4393" t="str">
        <f t="shared" si="681"/>
        <v/>
      </c>
      <c r="AC4393" t="str">
        <f t="shared" si="682"/>
        <v>628999007703</v>
      </c>
      <c r="AD4393" t="str">
        <f t="shared" si="683"/>
        <v>Halo+,+Visual+AI+5S+mendeteksi+Violation%3A+METALDET1-LINE+13</v>
      </c>
      <c r="AE4393" t="str">
        <f t="shared" si="684"/>
        <v>https://web.whatsapp.com/send/?phone=628999007703&amp;text=Halo+,+Visual+AI+5S+mendeteksi+Violation%3A+METALDET1-LINE+13&amp;type=phone_number&amp;app_absent=0</v>
      </c>
      <c r="AF4393" t="b">
        <f>IF(ISNA(VLOOKUP(D4393&amp;"-"&amp;AB4393, Ref_Kontak!$A:$E, 4, FALSE)), FALSE, TRUE)</f>
        <v>0</v>
      </c>
      <c r="AG4393" t="str">
        <f>_xlfn.IFNA(VLOOKUP(Z4393,Ref_Kontak!H:H,1,FALSE),"FALSE")</f>
        <v>628999007703</v>
      </c>
      <c r="AH4393" t="str">
        <f t="shared" si="685"/>
        <v>METALDET1-LINE 13</v>
      </c>
      <c r="AI4393">
        <f>IF(I4393="violation",COUNTIF($AH$1:AH4393,AH4393),0)</f>
        <v>1461</v>
      </c>
      <c r="AJ4393" t="str">
        <f t="shared" si="686"/>
        <v>violation-METALDET1</v>
      </c>
      <c r="AK4393">
        <f>IF(I4393="violation",COUNTIF($AJ$1:AJ4393,AJ4393),FALSE)</f>
        <v>3534</v>
      </c>
      <c r="AL4393">
        <f t="shared" si="687"/>
        <v>0</v>
      </c>
      <c r="AM4393">
        <f t="shared" si="688"/>
        <v>3</v>
      </c>
      <c r="AN4393" t="str">
        <f t="shared" si="689"/>
        <v>ALERT! 3 Violation founded @METALDET1</v>
      </c>
    </row>
    <row r="4394" spans="1:40">
      <c r="A4394" t="s">
        <v>120</v>
      </c>
      <c r="B4394" t="s">
        <v>121</v>
      </c>
      <c r="C4394" t="s">
        <v>1981</v>
      </c>
      <c r="D4394" t="s">
        <v>129</v>
      </c>
      <c r="E4394">
        <v>1</v>
      </c>
      <c r="G4394" t="s">
        <v>124</v>
      </c>
      <c r="I4394" t="s">
        <v>125</v>
      </c>
      <c r="Z4394" t="str">
        <f>IFERROR(MID(AA4394,FIND("-",H4394,1)+1,20),_xlfn.IFNA(VLOOKUP(F4394&amp;"-"&amp;AA4394,Ref_Kontak!$A:$E,4,FALSE),Ref_Kontak!$H$2))</f>
        <v>628999007703</v>
      </c>
      <c r="AA4394" t="str">
        <f t="shared" si="680"/>
        <v/>
      </c>
      <c r="AB4394" t="str">
        <f t="shared" si="681"/>
        <v/>
      </c>
      <c r="AC4394" t="str">
        <f t="shared" si="682"/>
        <v>628999007703</v>
      </c>
      <c r="AD4394" t="str">
        <f t="shared" si="683"/>
        <v>Halo+,+Visual+AI+5S+mendeteksi+Violation%3A+GUDANGEXP1-LINE+8</v>
      </c>
      <c r="AE4394" t="str">
        <f t="shared" si="684"/>
        <v>https://web.whatsapp.com/send/?phone=628999007703&amp;text=Halo+,+Visual+AI+5S+mendeteksi+Violation%3A+GUDANGEXP1-LINE+8&amp;type=phone_number&amp;app_absent=0</v>
      </c>
      <c r="AF4394" t="b">
        <f>IF(ISNA(VLOOKUP(D4394&amp;"-"&amp;AB4394, Ref_Kontak!$A:$E, 4, FALSE)), FALSE, TRUE)</f>
        <v>0</v>
      </c>
      <c r="AG4394" t="str">
        <f>_xlfn.IFNA(VLOOKUP(Z4394,Ref_Kontak!H:H,1,FALSE),"FALSE")</f>
        <v>628999007703</v>
      </c>
      <c r="AH4394" t="str">
        <f t="shared" si="685"/>
        <v>GUDANGEXP1-LINE 8</v>
      </c>
      <c r="AI4394">
        <f>IF(I4394="violation",COUNTIF($AH$1:AH4394,AH4394),0)</f>
        <v>157</v>
      </c>
      <c r="AJ4394" t="str">
        <f t="shared" si="686"/>
        <v>violation-GUDANGEXP1</v>
      </c>
      <c r="AK4394">
        <f>IF(I4394="violation",COUNTIF($AJ$1:AJ4394,AJ4394),FALSE)</f>
        <v>858</v>
      </c>
      <c r="AL4394">
        <f t="shared" si="687"/>
        <v>0</v>
      </c>
      <c r="AM4394">
        <f t="shared" si="688"/>
        <v>8</v>
      </c>
      <c r="AN4394" t="str">
        <f t="shared" si="689"/>
        <v>ALERT! 8 Violation founded @GUDANGEXP1</v>
      </c>
    </row>
    <row r="4395" spans="1:40">
      <c r="A4395" t="s">
        <v>120</v>
      </c>
      <c r="B4395" t="s">
        <v>121</v>
      </c>
      <c r="C4395" t="s">
        <v>1982</v>
      </c>
      <c r="D4395" t="s">
        <v>129</v>
      </c>
      <c r="E4395">
        <v>1</v>
      </c>
      <c r="G4395" t="s">
        <v>130</v>
      </c>
      <c r="I4395" t="s">
        <v>125</v>
      </c>
      <c r="Z4395" t="str">
        <f>IFERROR(MID(AA4395,FIND("-",H4395,1)+1,20),_xlfn.IFNA(VLOOKUP(F4395&amp;"-"&amp;AA4395,Ref_Kontak!$A:$E,4,FALSE),Ref_Kontak!$H$2))</f>
        <v>628999007703</v>
      </c>
      <c r="AA4395" t="str">
        <f t="shared" si="680"/>
        <v/>
      </c>
      <c r="AB4395" t="str">
        <f t="shared" si="681"/>
        <v/>
      </c>
      <c r="AC4395" t="str">
        <f t="shared" si="682"/>
        <v>628999007703</v>
      </c>
      <c r="AD4395" t="str">
        <f t="shared" si="683"/>
        <v>Halo+,+Visual+AI+5S+mendeteksi+Violation%3A+METALDET1-LINE+8</v>
      </c>
      <c r="AE4395" t="str">
        <f t="shared" si="684"/>
        <v>https://web.whatsapp.com/send/?phone=628999007703&amp;text=Halo+,+Visual+AI+5S+mendeteksi+Violation%3A+METALDET1-LINE+8&amp;type=phone_number&amp;app_absent=0</v>
      </c>
      <c r="AF4395" t="b">
        <f>IF(ISNA(VLOOKUP(D4395&amp;"-"&amp;AB4395, Ref_Kontak!$A:$E, 4, FALSE)), FALSE, TRUE)</f>
        <v>0</v>
      </c>
      <c r="AG4395" t="str">
        <f>_xlfn.IFNA(VLOOKUP(Z4395,Ref_Kontak!H:H,1,FALSE),"FALSE")</f>
        <v>628999007703</v>
      </c>
      <c r="AH4395" t="str">
        <f t="shared" si="685"/>
        <v>METALDET1-LINE 8</v>
      </c>
      <c r="AI4395">
        <f>IF(I4395="violation",COUNTIF($AH$1:AH4395,AH4395),0)</f>
        <v>1615</v>
      </c>
      <c r="AJ4395" t="str">
        <f t="shared" si="686"/>
        <v>violation-METALDET1</v>
      </c>
      <c r="AK4395">
        <f>IF(I4395="violation",COUNTIF($AJ$1:AJ4395,AJ4395),FALSE)</f>
        <v>3535</v>
      </c>
      <c r="AL4395">
        <f t="shared" si="687"/>
        <v>0</v>
      </c>
      <c r="AM4395">
        <f t="shared" si="688"/>
        <v>3</v>
      </c>
      <c r="AN4395" t="str">
        <f t="shared" si="689"/>
        <v>ALERT! 3 Violation founded @METALDET1</v>
      </c>
    </row>
    <row r="4396" spans="1:40">
      <c r="A4396" t="s">
        <v>120</v>
      </c>
      <c r="B4396" t="s">
        <v>121</v>
      </c>
      <c r="C4396" t="s">
        <v>1982</v>
      </c>
      <c r="D4396" t="s">
        <v>41</v>
      </c>
      <c r="E4396">
        <v>1</v>
      </c>
      <c r="F4396" t="s">
        <v>1859</v>
      </c>
      <c r="G4396" t="s">
        <v>124</v>
      </c>
      <c r="H4396" t="s">
        <v>1860</v>
      </c>
      <c r="I4396" t="s">
        <v>125</v>
      </c>
      <c r="J4396" t="s">
        <v>1861</v>
      </c>
      <c r="Z4396" t="str">
        <f>IFERROR(MID(AA4396,FIND("-",H4396,1)+1,20),_xlfn.IFNA(VLOOKUP(F4396&amp;"-"&amp;AA4396,Ref_Kontak!$A:$E,4,FALSE),Ref_Kontak!$H$2))</f>
        <v>6285157766849</v>
      </c>
      <c r="AA4396" t="str">
        <f t="shared" si="680"/>
        <v>Rexy-6285157766849</v>
      </c>
      <c r="AB4396" t="str">
        <f t="shared" si="681"/>
        <v>Rexy</v>
      </c>
      <c r="AC4396" t="str">
        <f t="shared" si="682"/>
        <v>6285157766849</v>
      </c>
      <c r="AD4396" t="str">
        <f t="shared" si="683"/>
        <v>Halo+Rexy,+Visual+AI+5S+mendeteksi+Violation%3A+GUDANGEXP1-LINE+2</v>
      </c>
      <c r="AE4396" t="str">
        <f t="shared" si="684"/>
        <v>https://web.whatsapp.com/send/?phone=6285157766849&amp;text=Halo+Rexy,+Visual+AI+5S+mendeteksi+Violation%3A+GUDANGEXP1-LINE+2&amp;type=phone_number&amp;app_absent=0</v>
      </c>
      <c r="AF4396" t="b">
        <f>IF(ISNA(VLOOKUP(D4396&amp;"-"&amp;AB4396, Ref_Kontak!$A:$E, 4, FALSE)), FALSE, TRUE)</f>
        <v>1</v>
      </c>
      <c r="AG4396" t="str">
        <f>_xlfn.IFNA(VLOOKUP(Z4396,Ref_Kontak!H:H,1,FALSE),"FALSE")</f>
        <v>FALSE</v>
      </c>
      <c r="AH4396" t="str">
        <f t="shared" si="685"/>
        <v>GUDANGEXP1-LINE 2</v>
      </c>
      <c r="AI4396">
        <f>IF(I4396="violation",COUNTIF($AH$1:AH4396,AH4396),0)</f>
        <v>117</v>
      </c>
      <c r="AJ4396" t="str">
        <f t="shared" si="686"/>
        <v>violation-GUDANGEXP1</v>
      </c>
      <c r="AK4396">
        <f>IF(I4396="violation",COUNTIF($AJ$1:AJ4396,AJ4396),FALSE)</f>
        <v>859</v>
      </c>
      <c r="AL4396">
        <f t="shared" si="687"/>
        <v>0</v>
      </c>
      <c r="AM4396">
        <f t="shared" si="688"/>
        <v>8</v>
      </c>
      <c r="AN4396" t="str">
        <f t="shared" si="689"/>
        <v>ALERT! 8 Violation founded @GUDANGEXP1</v>
      </c>
    </row>
    <row r="4397" spans="1:40">
      <c r="A4397" t="s">
        <v>120</v>
      </c>
      <c r="B4397" t="s">
        <v>121</v>
      </c>
      <c r="C4397" t="s">
        <v>1982</v>
      </c>
      <c r="D4397" t="s">
        <v>48</v>
      </c>
      <c r="E4397">
        <v>1</v>
      </c>
      <c r="F4397" t="s">
        <v>1859</v>
      </c>
      <c r="G4397" t="s">
        <v>124</v>
      </c>
      <c r="H4397" t="s">
        <v>1860</v>
      </c>
      <c r="I4397" t="s">
        <v>125</v>
      </c>
      <c r="J4397" t="s">
        <v>1861</v>
      </c>
      <c r="Z4397" t="str">
        <f>IFERROR(MID(AA4397,FIND("-",H4397,1)+1,20),_xlfn.IFNA(VLOOKUP(F4397&amp;"-"&amp;AA4397,Ref_Kontak!$A:$E,4,FALSE),Ref_Kontak!$H$2))</f>
        <v>6285157766849</v>
      </c>
      <c r="AA4397" t="str">
        <f t="shared" si="680"/>
        <v>Rexy-6285157766849</v>
      </c>
      <c r="AB4397" t="str">
        <f t="shared" si="681"/>
        <v>Rexy</v>
      </c>
      <c r="AC4397" t="str">
        <f t="shared" si="682"/>
        <v>6285157766849</v>
      </c>
      <c r="AD4397" t="str">
        <f t="shared" si="683"/>
        <v>Halo+Rexy,+Visual+AI+5S+mendeteksi+Violation%3A+GUDANGEXP1-LINE+1</v>
      </c>
      <c r="AE4397" t="str">
        <f t="shared" si="684"/>
        <v>https://web.whatsapp.com/send/?phone=6285157766849&amp;text=Halo+Rexy,+Visual+AI+5S+mendeteksi+Violation%3A+GUDANGEXP1-LINE+1&amp;type=phone_number&amp;app_absent=0</v>
      </c>
      <c r="AF4397" t="b">
        <f>IF(ISNA(VLOOKUP(D4397&amp;"-"&amp;AB4397, Ref_Kontak!$A:$E, 4, FALSE)), FALSE, TRUE)</f>
        <v>1</v>
      </c>
      <c r="AG4397" t="str">
        <f>_xlfn.IFNA(VLOOKUP(Z4397,Ref_Kontak!H:H,1,FALSE),"FALSE")</f>
        <v>FALSE</v>
      </c>
      <c r="AH4397" t="str">
        <f t="shared" si="685"/>
        <v>GUDANGEXP1-LINE 1</v>
      </c>
      <c r="AI4397">
        <f>IF(I4397="violation",COUNTIF($AH$1:AH4397,AH4397),0)</f>
        <v>104</v>
      </c>
      <c r="AJ4397" t="str">
        <f t="shared" si="686"/>
        <v>violation-GUDANGEXP1</v>
      </c>
      <c r="AK4397">
        <f>IF(I4397="violation",COUNTIF($AJ$1:AJ4397,AJ4397),FALSE)</f>
        <v>860</v>
      </c>
      <c r="AL4397">
        <f t="shared" si="687"/>
        <v>0</v>
      </c>
      <c r="AM4397">
        <f t="shared" si="688"/>
        <v>8</v>
      </c>
      <c r="AN4397" t="str">
        <f t="shared" si="689"/>
        <v>ALERT! 8 Violation founded @GUDANGEXP1</v>
      </c>
    </row>
    <row r="4398" spans="1:40">
      <c r="A4398" t="s">
        <v>120</v>
      </c>
      <c r="B4398" t="s">
        <v>121</v>
      </c>
      <c r="C4398" t="s">
        <v>1982</v>
      </c>
      <c r="D4398" t="s">
        <v>1232</v>
      </c>
      <c r="E4398">
        <v>1</v>
      </c>
      <c r="G4398" t="s">
        <v>124</v>
      </c>
      <c r="I4398" t="s">
        <v>125</v>
      </c>
      <c r="Z4398" t="str">
        <f>IFERROR(MID(AA4398,FIND("-",H4398,1)+1,20),_xlfn.IFNA(VLOOKUP(F4398&amp;"-"&amp;AA4398,Ref_Kontak!$A:$E,4,FALSE),Ref_Kontak!$H$2))</f>
        <v>628999007703</v>
      </c>
      <c r="AA4398" t="str">
        <f t="shared" si="680"/>
        <v/>
      </c>
      <c r="AB4398" t="str">
        <f t="shared" si="681"/>
        <v/>
      </c>
      <c r="AC4398" t="str">
        <f t="shared" si="682"/>
        <v>628999007703</v>
      </c>
      <c r="AD4398" t="str">
        <f t="shared" si="683"/>
        <v>Halo+,+Visual+AI+5S+mendeteksi+Violation%3A+GUDANGEXP1-LINE+9</v>
      </c>
      <c r="AE4398" t="str">
        <f t="shared" si="684"/>
        <v>https://web.whatsapp.com/send/?phone=628999007703&amp;text=Halo+,+Visual+AI+5S+mendeteksi+Violation%3A+GUDANGEXP1-LINE+9&amp;type=phone_number&amp;app_absent=0</v>
      </c>
      <c r="AF4398" t="b">
        <f>IF(ISNA(VLOOKUP(D4398&amp;"-"&amp;AB4398, Ref_Kontak!$A:$E, 4, FALSE)), FALSE, TRUE)</f>
        <v>0</v>
      </c>
      <c r="AG4398" t="str">
        <f>_xlfn.IFNA(VLOOKUP(Z4398,Ref_Kontak!H:H,1,FALSE),"FALSE")</f>
        <v>628999007703</v>
      </c>
      <c r="AH4398" t="str">
        <f t="shared" si="685"/>
        <v>GUDANGEXP1-LINE 9</v>
      </c>
      <c r="AI4398">
        <f>IF(I4398="violation",COUNTIF($AH$1:AH4398,AH4398),0)</f>
        <v>250</v>
      </c>
      <c r="AJ4398" t="str">
        <f t="shared" si="686"/>
        <v>violation-GUDANGEXP1</v>
      </c>
      <c r="AK4398">
        <f>IF(I4398="violation",COUNTIF($AJ$1:AJ4398,AJ4398),FALSE)</f>
        <v>861</v>
      </c>
      <c r="AL4398">
        <f t="shared" si="687"/>
        <v>0</v>
      </c>
      <c r="AM4398">
        <f t="shared" si="688"/>
        <v>8</v>
      </c>
      <c r="AN4398" t="str">
        <f t="shared" si="689"/>
        <v>ALERT! 8 Violation founded @GUDANGEXP1</v>
      </c>
    </row>
    <row r="4399" spans="1:40">
      <c r="A4399" t="s">
        <v>120</v>
      </c>
      <c r="B4399" t="s">
        <v>121</v>
      </c>
      <c r="C4399" t="s">
        <v>1982</v>
      </c>
      <c r="D4399" t="s">
        <v>52</v>
      </c>
      <c r="E4399">
        <v>1</v>
      </c>
      <c r="G4399" t="s">
        <v>130</v>
      </c>
      <c r="I4399" t="s">
        <v>125</v>
      </c>
      <c r="Z4399" t="str">
        <f>IFERROR(MID(AA4399,FIND("-",H4399,1)+1,20),_xlfn.IFNA(VLOOKUP(F4399&amp;"-"&amp;AA4399,Ref_Kontak!$A:$E,4,FALSE),Ref_Kontak!$H$2))</f>
        <v>628999007703</v>
      </c>
      <c r="AA4399" t="str">
        <f t="shared" si="680"/>
        <v/>
      </c>
      <c r="AB4399" t="str">
        <f t="shared" si="681"/>
        <v/>
      </c>
      <c r="AC4399" t="str">
        <f t="shared" si="682"/>
        <v>628999007703</v>
      </c>
      <c r="AD4399" t="str">
        <f t="shared" si="683"/>
        <v>Halo+,+Visual+AI+5S+mendeteksi+Violation%3A+METALDET1-LINE+14</v>
      </c>
      <c r="AE4399" t="str">
        <f t="shared" si="684"/>
        <v>https://web.whatsapp.com/send/?phone=628999007703&amp;text=Halo+,+Visual+AI+5S+mendeteksi+Violation%3A+METALDET1-LINE+14&amp;type=phone_number&amp;app_absent=0</v>
      </c>
      <c r="AF4399" t="b">
        <f>IF(ISNA(VLOOKUP(D4399&amp;"-"&amp;AB4399, Ref_Kontak!$A:$E, 4, FALSE)), FALSE, TRUE)</f>
        <v>0</v>
      </c>
      <c r="AG4399" t="str">
        <f>_xlfn.IFNA(VLOOKUP(Z4399,Ref_Kontak!H:H,1,FALSE),"FALSE")</f>
        <v>628999007703</v>
      </c>
      <c r="AH4399" t="str">
        <f t="shared" si="685"/>
        <v>METALDET1-LINE 14</v>
      </c>
      <c r="AI4399">
        <f>IF(I4399="violation",COUNTIF($AH$1:AH4399,AH4399),0)</f>
        <v>461</v>
      </c>
      <c r="AJ4399" t="str">
        <f t="shared" si="686"/>
        <v>violation-METALDET1</v>
      </c>
      <c r="AK4399">
        <f>IF(I4399="violation",COUNTIF($AJ$1:AJ4399,AJ4399),FALSE)</f>
        <v>3536</v>
      </c>
      <c r="AL4399">
        <f t="shared" si="687"/>
        <v>0</v>
      </c>
      <c r="AM4399">
        <f t="shared" si="688"/>
        <v>3</v>
      </c>
      <c r="AN4399" t="str">
        <f t="shared" si="689"/>
        <v>ALERT! 3 Violation founded @METALDET1</v>
      </c>
    </row>
    <row r="4400" spans="1:40">
      <c r="A4400" t="s">
        <v>120</v>
      </c>
      <c r="B4400" t="s">
        <v>121</v>
      </c>
      <c r="C4400" t="s">
        <v>1982</v>
      </c>
      <c r="D4400" t="s">
        <v>589</v>
      </c>
      <c r="E4400">
        <v>1</v>
      </c>
      <c r="G4400" t="s">
        <v>130</v>
      </c>
      <c r="I4400" t="s">
        <v>125</v>
      </c>
      <c r="Z4400" t="str">
        <f>IFERROR(MID(AA4400,FIND("-",H4400,1)+1,20),_xlfn.IFNA(VLOOKUP(F4400&amp;"-"&amp;AA4400,Ref_Kontak!$A:$E,4,FALSE),Ref_Kontak!$H$2))</f>
        <v>628999007703</v>
      </c>
      <c r="AA4400" t="str">
        <f t="shared" si="680"/>
        <v/>
      </c>
      <c r="AB4400" t="str">
        <f t="shared" si="681"/>
        <v/>
      </c>
      <c r="AC4400" t="str">
        <f t="shared" si="682"/>
        <v>628999007703</v>
      </c>
      <c r="AD4400" t="str">
        <f t="shared" si="683"/>
        <v>Halo+,+Visual+AI+5S+mendeteksi+Violation%3A+METALDET1-LINE+13</v>
      </c>
      <c r="AE4400" t="str">
        <f t="shared" si="684"/>
        <v>https://web.whatsapp.com/send/?phone=628999007703&amp;text=Halo+,+Visual+AI+5S+mendeteksi+Violation%3A+METALDET1-LINE+13&amp;type=phone_number&amp;app_absent=0</v>
      </c>
      <c r="AF4400" t="b">
        <f>IF(ISNA(VLOOKUP(D4400&amp;"-"&amp;AB4400, Ref_Kontak!$A:$E, 4, FALSE)), FALSE, TRUE)</f>
        <v>0</v>
      </c>
      <c r="AG4400" t="str">
        <f>_xlfn.IFNA(VLOOKUP(Z4400,Ref_Kontak!H:H,1,FALSE),"FALSE")</f>
        <v>628999007703</v>
      </c>
      <c r="AH4400" t="str">
        <f t="shared" si="685"/>
        <v>METALDET1-LINE 13</v>
      </c>
      <c r="AI4400">
        <f>IF(I4400="violation",COUNTIF($AH$1:AH4400,AH4400),0)</f>
        <v>1462</v>
      </c>
      <c r="AJ4400" t="str">
        <f t="shared" si="686"/>
        <v>violation-METALDET1</v>
      </c>
      <c r="AK4400">
        <f>IF(I4400="violation",COUNTIF($AJ$1:AJ4400,AJ4400),FALSE)</f>
        <v>3537</v>
      </c>
      <c r="AL4400">
        <f t="shared" si="687"/>
        <v>0</v>
      </c>
      <c r="AM4400">
        <f t="shared" si="688"/>
        <v>3</v>
      </c>
      <c r="AN4400" t="str">
        <f t="shared" si="689"/>
        <v>ALERT! 3 Violation founded @METALDET1</v>
      </c>
    </row>
    <row r="4401" spans="1:40">
      <c r="A4401" t="s">
        <v>120</v>
      </c>
      <c r="B4401" t="s">
        <v>121</v>
      </c>
      <c r="C4401" t="s">
        <v>1982</v>
      </c>
      <c r="D4401" t="s">
        <v>129</v>
      </c>
      <c r="E4401">
        <v>1</v>
      </c>
      <c r="G4401" t="s">
        <v>124</v>
      </c>
      <c r="I4401" t="s">
        <v>125</v>
      </c>
      <c r="Z4401" t="str">
        <f>IFERROR(MID(AA4401,FIND("-",H4401,1)+1,20),_xlfn.IFNA(VLOOKUP(F4401&amp;"-"&amp;AA4401,Ref_Kontak!$A:$E,4,FALSE),Ref_Kontak!$H$2))</f>
        <v>628999007703</v>
      </c>
      <c r="AA4401" t="str">
        <f t="shared" si="680"/>
        <v/>
      </c>
      <c r="AB4401" t="str">
        <f t="shared" si="681"/>
        <v/>
      </c>
      <c r="AC4401" t="str">
        <f t="shared" si="682"/>
        <v>628999007703</v>
      </c>
      <c r="AD4401" t="str">
        <f t="shared" si="683"/>
        <v>Halo+,+Visual+AI+5S+mendeteksi+Violation%3A+GUDANGEXP1-LINE+8</v>
      </c>
      <c r="AE4401" t="str">
        <f t="shared" si="684"/>
        <v>https://web.whatsapp.com/send/?phone=628999007703&amp;text=Halo+,+Visual+AI+5S+mendeteksi+Violation%3A+GUDANGEXP1-LINE+8&amp;type=phone_number&amp;app_absent=0</v>
      </c>
      <c r="AF4401" t="b">
        <f>IF(ISNA(VLOOKUP(D4401&amp;"-"&amp;AB4401, Ref_Kontak!$A:$E, 4, FALSE)), FALSE, TRUE)</f>
        <v>0</v>
      </c>
      <c r="AG4401" t="str">
        <f>_xlfn.IFNA(VLOOKUP(Z4401,Ref_Kontak!H:H,1,FALSE),"FALSE")</f>
        <v>628999007703</v>
      </c>
      <c r="AH4401" t="str">
        <f t="shared" si="685"/>
        <v>GUDANGEXP1-LINE 8</v>
      </c>
      <c r="AI4401">
        <f>IF(I4401="violation",COUNTIF($AH$1:AH4401,AH4401),0)</f>
        <v>158</v>
      </c>
      <c r="AJ4401" t="str">
        <f t="shared" si="686"/>
        <v>violation-GUDANGEXP1</v>
      </c>
      <c r="AK4401">
        <f>IF(I4401="violation",COUNTIF($AJ$1:AJ4401,AJ4401),FALSE)</f>
        <v>862</v>
      </c>
      <c r="AL4401">
        <f t="shared" si="687"/>
        <v>0</v>
      </c>
      <c r="AM4401">
        <f t="shared" si="688"/>
        <v>8</v>
      </c>
      <c r="AN4401" t="str">
        <f t="shared" si="689"/>
        <v>ALERT! 8 Violation founded @GUDANGEXP1</v>
      </c>
    </row>
    <row r="4402" spans="1:40">
      <c r="A4402" t="s">
        <v>120</v>
      </c>
      <c r="B4402" t="s">
        <v>121</v>
      </c>
      <c r="C4402" t="s">
        <v>1983</v>
      </c>
      <c r="D4402" t="s">
        <v>41</v>
      </c>
      <c r="E4402">
        <v>1</v>
      </c>
      <c r="F4402" t="s">
        <v>1859</v>
      </c>
      <c r="G4402" t="s">
        <v>124</v>
      </c>
      <c r="H4402" t="s">
        <v>1860</v>
      </c>
      <c r="I4402" t="s">
        <v>125</v>
      </c>
      <c r="J4402" t="s">
        <v>1861</v>
      </c>
      <c r="Z4402" t="str">
        <f>IFERROR(MID(AA4402,FIND("-",H4402,1)+1,20),_xlfn.IFNA(VLOOKUP(F4402&amp;"-"&amp;AA4402,Ref_Kontak!$A:$E,4,FALSE),Ref_Kontak!$H$2))</f>
        <v>6285157766849</v>
      </c>
      <c r="AA4402" t="str">
        <f t="shared" si="680"/>
        <v>Rexy-6285157766849</v>
      </c>
      <c r="AB4402" t="str">
        <f t="shared" si="681"/>
        <v>Rexy</v>
      </c>
      <c r="AC4402" t="str">
        <f t="shared" si="682"/>
        <v>6285157766849</v>
      </c>
      <c r="AD4402" t="str">
        <f t="shared" si="683"/>
        <v>Halo+Rexy,+Visual+AI+5S+mendeteksi+Violation%3A+GUDANGEXP1-LINE+2</v>
      </c>
      <c r="AE4402" t="str">
        <f t="shared" si="684"/>
        <v>https://web.whatsapp.com/send/?phone=6285157766849&amp;text=Halo+Rexy,+Visual+AI+5S+mendeteksi+Violation%3A+GUDANGEXP1-LINE+2&amp;type=phone_number&amp;app_absent=0</v>
      </c>
      <c r="AF4402" t="b">
        <f>IF(ISNA(VLOOKUP(D4402&amp;"-"&amp;AB4402, Ref_Kontak!$A:$E, 4, FALSE)), FALSE, TRUE)</f>
        <v>1</v>
      </c>
      <c r="AG4402" t="str">
        <f>_xlfn.IFNA(VLOOKUP(Z4402,Ref_Kontak!H:H,1,FALSE),"FALSE")</f>
        <v>FALSE</v>
      </c>
      <c r="AH4402" t="str">
        <f t="shared" si="685"/>
        <v>GUDANGEXP1-LINE 2</v>
      </c>
      <c r="AI4402">
        <f>IF(I4402="violation",COUNTIF($AH$1:AH4402,AH4402),0)</f>
        <v>118</v>
      </c>
      <c r="AJ4402" t="str">
        <f t="shared" si="686"/>
        <v>violation-GUDANGEXP1</v>
      </c>
      <c r="AK4402">
        <f>IF(I4402="violation",COUNTIF($AJ$1:AJ4402,AJ4402),FALSE)</f>
        <v>863</v>
      </c>
      <c r="AL4402">
        <f t="shared" si="687"/>
        <v>0</v>
      </c>
      <c r="AM4402">
        <f t="shared" si="688"/>
        <v>8</v>
      </c>
      <c r="AN4402" t="str">
        <f t="shared" si="689"/>
        <v>ALERT! 8 Violation founded @GUDANGEXP1</v>
      </c>
    </row>
    <row r="4403" spans="1:40">
      <c r="A4403" t="s">
        <v>120</v>
      </c>
      <c r="B4403" t="s">
        <v>121</v>
      </c>
      <c r="C4403" t="s">
        <v>1983</v>
      </c>
      <c r="D4403" t="s">
        <v>1232</v>
      </c>
      <c r="E4403">
        <v>1</v>
      </c>
      <c r="G4403" t="s">
        <v>124</v>
      </c>
      <c r="I4403" t="s">
        <v>125</v>
      </c>
      <c r="Z4403" t="str">
        <f>IFERROR(MID(AA4403,FIND("-",H4403,1)+1,20),_xlfn.IFNA(VLOOKUP(F4403&amp;"-"&amp;AA4403,Ref_Kontak!$A:$E,4,FALSE),Ref_Kontak!$H$2))</f>
        <v>628999007703</v>
      </c>
      <c r="AA4403" t="str">
        <f t="shared" si="680"/>
        <v/>
      </c>
      <c r="AB4403" t="str">
        <f t="shared" si="681"/>
        <v/>
      </c>
      <c r="AC4403" t="str">
        <f t="shared" si="682"/>
        <v>628999007703</v>
      </c>
      <c r="AD4403" t="str">
        <f t="shared" si="683"/>
        <v>Halo+,+Visual+AI+5S+mendeteksi+Violation%3A+GUDANGEXP1-LINE+9</v>
      </c>
      <c r="AE4403" t="str">
        <f t="shared" si="684"/>
        <v>https://web.whatsapp.com/send/?phone=628999007703&amp;text=Halo+,+Visual+AI+5S+mendeteksi+Violation%3A+GUDANGEXP1-LINE+9&amp;type=phone_number&amp;app_absent=0</v>
      </c>
      <c r="AF4403" t="b">
        <f>IF(ISNA(VLOOKUP(D4403&amp;"-"&amp;AB4403, Ref_Kontak!$A:$E, 4, FALSE)), FALSE, TRUE)</f>
        <v>0</v>
      </c>
      <c r="AG4403" t="str">
        <f>_xlfn.IFNA(VLOOKUP(Z4403,Ref_Kontak!H:H,1,FALSE),"FALSE")</f>
        <v>628999007703</v>
      </c>
      <c r="AH4403" t="str">
        <f t="shared" si="685"/>
        <v>GUDANGEXP1-LINE 9</v>
      </c>
      <c r="AI4403">
        <f>IF(I4403="violation",COUNTIF($AH$1:AH4403,AH4403),0)</f>
        <v>251</v>
      </c>
      <c r="AJ4403" t="str">
        <f t="shared" si="686"/>
        <v>violation-GUDANGEXP1</v>
      </c>
      <c r="AK4403">
        <f>IF(I4403="violation",COUNTIF($AJ$1:AJ4403,AJ4403),FALSE)</f>
        <v>864</v>
      </c>
      <c r="AL4403">
        <f t="shared" si="687"/>
        <v>0</v>
      </c>
      <c r="AM4403">
        <f t="shared" si="688"/>
        <v>8</v>
      </c>
      <c r="AN4403" t="str">
        <f t="shared" si="689"/>
        <v>ALERT! 8 Violation founded @GUDANGEXP1</v>
      </c>
    </row>
    <row r="4404" spans="1:40">
      <c r="A4404" t="s">
        <v>120</v>
      </c>
      <c r="B4404" t="s">
        <v>121</v>
      </c>
      <c r="C4404" t="s">
        <v>1983</v>
      </c>
      <c r="D4404" t="s">
        <v>48</v>
      </c>
      <c r="E4404">
        <v>1</v>
      </c>
      <c r="F4404" t="s">
        <v>1859</v>
      </c>
      <c r="G4404" t="s">
        <v>124</v>
      </c>
      <c r="H4404" t="s">
        <v>1860</v>
      </c>
      <c r="I4404" t="s">
        <v>125</v>
      </c>
      <c r="J4404" t="s">
        <v>1861</v>
      </c>
      <c r="Z4404" t="str">
        <f>IFERROR(MID(AA4404,FIND("-",H4404,1)+1,20),_xlfn.IFNA(VLOOKUP(F4404&amp;"-"&amp;AA4404,Ref_Kontak!$A:$E,4,FALSE),Ref_Kontak!$H$2))</f>
        <v>6285157766849</v>
      </c>
      <c r="AA4404" t="str">
        <f t="shared" si="680"/>
        <v>Rexy-6285157766849</v>
      </c>
      <c r="AB4404" t="str">
        <f t="shared" si="681"/>
        <v>Rexy</v>
      </c>
      <c r="AC4404" t="str">
        <f t="shared" si="682"/>
        <v>6285157766849</v>
      </c>
      <c r="AD4404" t="str">
        <f t="shared" si="683"/>
        <v>Halo+Rexy,+Visual+AI+5S+mendeteksi+Violation%3A+GUDANGEXP1-LINE+1</v>
      </c>
      <c r="AE4404" t="str">
        <f t="shared" si="684"/>
        <v>https://web.whatsapp.com/send/?phone=6285157766849&amp;text=Halo+Rexy,+Visual+AI+5S+mendeteksi+Violation%3A+GUDANGEXP1-LINE+1&amp;type=phone_number&amp;app_absent=0</v>
      </c>
      <c r="AF4404" t="b">
        <f>IF(ISNA(VLOOKUP(D4404&amp;"-"&amp;AB4404, Ref_Kontak!$A:$E, 4, FALSE)), FALSE, TRUE)</f>
        <v>1</v>
      </c>
      <c r="AG4404" t="str">
        <f>_xlfn.IFNA(VLOOKUP(Z4404,Ref_Kontak!H:H,1,FALSE),"FALSE")</f>
        <v>FALSE</v>
      </c>
      <c r="AH4404" t="str">
        <f t="shared" si="685"/>
        <v>GUDANGEXP1-LINE 1</v>
      </c>
      <c r="AI4404">
        <f>IF(I4404="violation",COUNTIF($AH$1:AH4404,AH4404),0)</f>
        <v>105</v>
      </c>
      <c r="AJ4404" t="str">
        <f t="shared" si="686"/>
        <v>violation-GUDANGEXP1</v>
      </c>
      <c r="AK4404">
        <f>IF(I4404="violation",COUNTIF($AJ$1:AJ4404,AJ4404),FALSE)</f>
        <v>865</v>
      </c>
      <c r="AL4404">
        <f t="shared" si="687"/>
        <v>0</v>
      </c>
      <c r="AM4404">
        <f t="shared" si="688"/>
        <v>8</v>
      </c>
      <c r="AN4404" t="str">
        <f t="shared" si="689"/>
        <v>ALERT! 8 Violation founded @GUDANGEXP1</v>
      </c>
    </row>
    <row r="4405" spans="1:40">
      <c r="A4405" t="s">
        <v>120</v>
      </c>
      <c r="B4405" t="s">
        <v>121</v>
      </c>
      <c r="C4405" t="s">
        <v>1983</v>
      </c>
      <c r="D4405" t="s">
        <v>129</v>
      </c>
      <c r="E4405">
        <v>1</v>
      </c>
      <c r="G4405" t="s">
        <v>124</v>
      </c>
      <c r="I4405" t="s">
        <v>125</v>
      </c>
      <c r="Z4405" t="str">
        <f>IFERROR(MID(AA4405,FIND("-",H4405,1)+1,20),_xlfn.IFNA(VLOOKUP(F4405&amp;"-"&amp;AA4405,Ref_Kontak!$A:$E,4,FALSE),Ref_Kontak!$H$2))</f>
        <v>628999007703</v>
      </c>
      <c r="AA4405" t="str">
        <f t="shared" si="680"/>
        <v/>
      </c>
      <c r="AB4405" t="str">
        <f t="shared" si="681"/>
        <v/>
      </c>
      <c r="AC4405" t="str">
        <f t="shared" si="682"/>
        <v>628999007703</v>
      </c>
      <c r="AD4405" t="str">
        <f t="shared" si="683"/>
        <v>Halo+,+Visual+AI+5S+mendeteksi+Violation%3A+GUDANGEXP1-LINE+8</v>
      </c>
      <c r="AE4405" t="str">
        <f t="shared" si="684"/>
        <v>https://web.whatsapp.com/send/?phone=628999007703&amp;text=Halo+,+Visual+AI+5S+mendeteksi+Violation%3A+GUDANGEXP1-LINE+8&amp;type=phone_number&amp;app_absent=0</v>
      </c>
      <c r="AF4405" t="b">
        <f>IF(ISNA(VLOOKUP(D4405&amp;"-"&amp;AB4405, Ref_Kontak!$A:$E, 4, FALSE)), FALSE, TRUE)</f>
        <v>0</v>
      </c>
      <c r="AG4405" t="str">
        <f>_xlfn.IFNA(VLOOKUP(Z4405,Ref_Kontak!H:H,1,FALSE),"FALSE")</f>
        <v>628999007703</v>
      </c>
      <c r="AH4405" t="str">
        <f t="shared" si="685"/>
        <v>GUDANGEXP1-LINE 8</v>
      </c>
      <c r="AI4405">
        <f>IF(I4405="violation",COUNTIF($AH$1:AH4405,AH4405),0)</f>
        <v>159</v>
      </c>
      <c r="AJ4405" t="str">
        <f t="shared" si="686"/>
        <v>violation-GUDANGEXP1</v>
      </c>
      <c r="AK4405">
        <f>IF(I4405="violation",COUNTIF($AJ$1:AJ4405,AJ4405),FALSE)</f>
        <v>866</v>
      </c>
      <c r="AL4405">
        <f t="shared" si="687"/>
        <v>0</v>
      </c>
      <c r="AM4405">
        <f t="shared" si="688"/>
        <v>8</v>
      </c>
      <c r="AN4405" t="str">
        <f t="shared" si="689"/>
        <v>ALERT! 8 Violation founded @GUDANGEXP1</v>
      </c>
    </row>
    <row r="4406" spans="1:40">
      <c r="A4406" t="s">
        <v>120</v>
      </c>
      <c r="B4406" t="s">
        <v>121</v>
      </c>
      <c r="C4406" t="s">
        <v>1984</v>
      </c>
      <c r="D4406" t="s">
        <v>589</v>
      </c>
      <c r="E4406">
        <v>1</v>
      </c>
      <c r="G4406" t="s">
        <v>130</v>
      </c>
      <c r="I4406" t="s">
        <v>125</v>
      </c>
      <c r="Z4406" t="str">
        <f>IFERROR(MID(AA4406,FIND("-",H4406,1)+1,20),_xlfn.IFNA(VLOOKUP(F4406&amp;"-"&amp;AA4406,Ref_Kontak!$A:$E,4,FALSE),Ref_Kontak!$H$2))</f>
        <v>628999007703</v>
      </c>
      <c r="AA4406" t="str">
        <f t="shared" si="680"/>
        <v/>
      </c>
      <c r="AB4406" t="str">
        <f t="shared" si="681"/>
        <v/>
      </c>
      <c r="AC4406" t="str">
        <f t="shared" si="682"/>
        <v>628999007703</v>
      </c>
      <c r="AD4406" t="str">
        <f t="shared" si="683"/>
        <v>Halo+,+Visual+AI+5S+mendeteksi+Violation%3A+METALDET1-LINE+13</v>
      </c>
      <c r="AE4406" t="str">
        <f t="shared" si="684"/>
        <v>https://web.whatsapp.com/send/?phone=628999007703&amp;text=Halo+,+Visual+AI+5S+mendeteksi+Violation%3A+METALDET1-LINE+13&amp;type=phone_number&amp;app_absent=0</v>
      </c>
      <c r="AF4406" t="b">
        <f>IF(ISNA(VLOOKUP(D4406&amp;"-"&amp;AB4406, Ref_Kontak!$A:$E, 4, FALSE)), FALSE, TRUE)</f>
        <v>0</v>
      </c>
      <c r="AG4406" t="str">
        <f>_xlfn.IFNA(VLOOKUP(Z4406,Ref_Kontak!H:H,1,FALSE),"FALSE")</f>
        <v>628999007703</v>
      </c>
      <c r="AH4406" t="str">
        <f t="shared" si="685"/>
        <v>METALDET1-LINE 13</v>
      </c>
      <c r="AI4406">
        <f>IF(I4406="violation",COUNTIF($AH$1:AH4406,AH4406),0)</f>
        <v>1463</v>
      </c>
      <c r="AJ4406" t="str">
        <f t="shared" si="686"/>
        <v>violation-METALDET1</v>
      </c>
      <c r="AK4406">
        <f>IF(I4406="violation",COUNTIF($AJ$1:AJ4406,AJ4406),FALSE)</f>
        <v>3538</v>
      </c>
      <c r="AL4406">
        <f t="shared" si="687"/>
        <v>0</v>
      </c>
      <c r="AM4406">
        <f t="shared" si="688"/>
        <v>3</v>
      </c>
      <c r="AN4406" t="str">
        <f t="shared" si="689"/>
        <v>ALERT! 3 Violation founded @METALDET1</v>
      </c>
    </row>
    <row r="4407" spans="1:40">
      <c r="A4407" t="s">
        <v>120</v>
      </c>
      <c r="B4407" t="s">
        <v>121</v>
      </c>
      <c r="C4407" t="s">
        <v>1984</v>
      </c>
      <c r="D4407" t="s">
        <v>129</v>
      </c>
      <c r="E4407">
        <v>1</v>
      </c>
      <c r="G4407" t="s">
        <v>130</v>
      </c>
      <c r="I4407" t="s">
        <v>125</v>
      </c>
      <c r="Z4407" t="str">
        <f>IFERROR(MID(AA4407,FIND("-",H4407,1)+1,20),_xlfn.IFNA(VLOOKUP(F4407&amp;"-"&amp;AA4407,Ref_Kontak!$A:$E,4,FALSE),Ref_Kontak!$H$2))</f>
        <v>628999007703</v>
      </c>
      <c r="AA4407" t="str">
        <f t="shared" si="680"/>
        <v/>
      </c>
      <c r="AB4407" t="str">
        <f t="shared" si="681"/>
        <v/>
      </c>
      <c r="AC4407" t="str">
        <f t="shared" si="682"/>
        <v>628999007703</v>
      </c>
      <c r="AD4407" t="str">
        <f t="shared" si="683"/>
        <v>Halo+,+Visual+AI+5S+mendeteksi+Violation%3A+METALDET1-LINE+8</v>
      </c>
      <c r="AE4407" t="str">
        <f t="shared" si="684"/>
        <v>https://web.whatsapp.com/send/?phone=628999007703&amp;text=Halo+,+Visual+AI+5S+mendeteksi+Violation%3A+METALDET1-LINE+8&amp;type=phone_number&amp;app_absent=0</v>
      </c>
      <c r="AF4407" t="b">
        <f>IF(ISNA(VLOOKUP(D4407&amp;"-"&amp;AB4407, Ref_Kontak!$A:$E, 4, FALSE)), FALSE, TRUE)</f>
        <v>0</v>
      </c>
      <c r="AG4407" t="str">
        <f>_xlfn.IFNA(VLOOKUP(Z4407,Ref_Kontak!H:H,1,FALSE),"FALSE")</f>
        <v>628999007703</v>
      </c>
      <c r="AH4407" t="str">
        <f t="shared" si="685"/>
        <v>METALDET1-LINE 8</v>
      </c>
      <c r="AI4407">
        <f>IF(I4407="violation",COUNTIF($AH$1:AH4407,AH4407),0)</f>
        <v>1616</v>
      </c>
      <c r="AJ4407" t="str">
        <f t="shared" si="686"/>
        <v>violation-METALDET1</v>
      </c>
      <c r="AK4407">
        <f>IF(I4407="violation",COUNTIF($AJ$1:AJ4407,AJ4407),FALSE)</f>
        <v>3539</v>
      </c>
      <c r="AL4407">
        <f t="shared" si="687"/>
        <v>0</v>
      </c>
      <c r="AM4407">
        <f t="shared" si="688"/>
        <v>3</v>
      </c>
      <c r="AN4407" t="str">
        <f t="shared" si="689"/>
        <v>ALERT! 3 Violation founded @METALDET1</v>
      </c>
    </row>
    <row r="4408" spans="1:40">
      <c r="A4408" t="s">
        <v>120</v>
      </c>
      <c r="B4408" t="s">
        <v>121</v>
      </c>
      <c r="C4408" t="s">
        <v>1984</v>
      </c>
      <c r="D4408" t="s">
        <v>52</v>
      </c>
      <c r="E4408">
        <v>1</v>
      </c>
      <c r="G4408" t="s">
        <v>130</v>
      </c>
      <c r="I4408" t="s">
        <v>125</v>
      </c>
      <c r="Z4408" t="str">
        <f>IFERROR(MID(AA4408,FIND("-",H4408,1)+1,20),_xlfn.IFNA(VLOOKUP(F4408&amp;"-"&amp;AA4408,Ref_Kontak!$A:$E,4,FALSE),Ref_Kontak!$H$2))</f>
        <v>628999007703</v>
      </c>
      <c r="AA4408" t="str">
        <f t="shared" si="680"/>
        <v/>
      </c>
      <c r="AB4408" t="str">
        <f t="shared" si="681"/>
        <v/>
      </c>
      <c r="AC4408" t="str">
        <f t="shared" si="682"/>
        <v>628999007703</v>
      </c>
      <c r="AD4408" t="str">
        <f t="shared" si="683"/>
        <v>Halo+,+Visual+AI+5S+mendeteksi+Violation%3A+METALDET1-LINE+14</v>
      </c>
      <c r="AE4408" t="str">
        <f t="shared" si="684"/>
        <v>https://web.whatsapp.com/send/?phone=628999007703&amp;text=Halo+,+Visual+AI+5S+mendeteksi+Violation%3A+METALDET1-LINE+14&amp;type=phone_number&amp;app_absent=0</v>
      </c>
      <c r="AF4408" t="b">
        <f>IF(ISNA(VLOOKUP(D4408&amp;"-"&amp;AB4408, Ref_Kontak!$A:$E, 4, FALSE)), FALSE, TRUE)</f>
        <v>0</v>
      </c>
      <c r="AG4408" t="str">
        <f>_xlfn.IFNA(VLOOKUP(Z4408,Ref_Kontak!H:H,1,FALSE),"FALSE")</f>
        <v>628999007703</v>
      </c>
      <c r="AH4408" t="str">
        <f t="shared" si="685"/>
        <v>METALDET1-LINE 14</v>
      </c>
      <c r="AI4408">
        <f>IF(I4408="violation",COUNTIF($AH$1:AH4408,AH4408),0)</f>
        <v>462</v>
      </c>
      <c r="AJ4408" t="str">
        <f t="shared" si="686"/>
        <v>violation-METALDET1</v>
      </c>
      <c r="AK4408">
        <f>IF(I4408="violation",COUNTIF($AJ$1:AJ4408,AJ4408),FALSE)</f>
        <v>3540</v>
      </c>
      <c r="AL4408">
        <f t="shared" si="687"/>
        <v>0</v>
      </c>
      <c r="AM4408">
        <f t="shared" si="688"/>
        <v>3</v>
      </c>
      <c r="AN4408" t="str">
        <f t="shared" si="689"/>
        <v>ALERT! 3 Violation founded @METALDET1</v>
      </c>
    </row>
    <row r="4409" spans="1:40">
      <c r="A4409" t="s">
        <v>120</v>
      </c>
      <c r="B4409" t="s">
        <v>121</v>
      </c>
      <c r="C4409" t="s">
        <v>1984</v>
      </c>
      <c r="D4409" t="s">
        <v>41</v>
      </c>
      <c r="E4409">
        <v>1</v>
      </c>
      <c r="F4409" t="s">
        <v>1859</v>
      </c>
      <c r="G4409" t="s">
        <v>124</v>
      </c>
      <c r="H4409" t="s">
        <v>1860</v>
      </c>
      <c r="I4409" t="s">
        <v>125</v>
      </c>
      <c r="J4409" t="s">
        <v>1861</v>
      </c>
      <c r="Z4409" t="str">
        <f>IFERROR(MID(AA4409,FIND("-",H4409,1)+1,20),_xlfn.IFNA(VLOOKUP(F4409&amp;"-"&amp;AA4409,Ref_Kontak!$A:$E,4,FALSE),Ref_Kontak!$H$2))</f>
        <v>6285157766849</v>
      </c>
      <c r="AA4409" t="str">
        <f t="shared" si="680"/>
        <v>Rexy-6285157766849</v>
      </c>
      <c r="AB4409" t="str">
        <f t="shared" si="681"/>
        <v>Rexy</v>
      </c>
      <c r="AC4409" t="str">
        <f t="shared" si="682"/>
        <v>6285157766849</v>
      </c>
      <c r="AD4409" t="str">
        <f t="shared" si="683"/>
        <v>Halo+Rexy,+Visual+AI+5S+mendeteksi+Violation%3A+GUDANGEXP1-LINE+2</v>
      </c>
      <c r="AE4409" t="str">
        <f t="shared" si="684"/>
        <v>https://web.whatsapp.com/send/?phone=6285157766849&amp;text=Halo+Rexy,+Visual+AI+5S+mendeteksi+Violation%3A+GUDANGEXP1-LINE+2&amp;type=phone_number&amp;app_absent=0</v>
      </c>
      <c r="AF4409" t="b">
        <f>IF(ISNA(VLOOKUP(D4409&amp;"-"&amp;AB4409, Ref_Kontak!$A:$E, 4, FALSE)), FALSE, TRUE)</f>
        <v>1</v>
      </c>
      <c r="AG4409" t="str">
        <f>_xlfn.IFNA(VLOOKUP(Z4409,Ref_Kontak!H:H,1,FALSE),"FALSE")</f>
        <v>FALSE</v>
      </c>
      <c r="AH4409" t="str">
        <f t="shared" si="685"/>
        <v>GUDANGEXP1-LINE 2</v>
      </c>
      <c r="AI4409">
        <f>IF(I4409="violation",COUNTIF($AH$1:AH4409,AH4409),0)</f>
        <v>119</v>
      </c>
      <c r="AJ4409" t="str">
        <f t="shared" si="686"/>
        <v>violation-GUDANGEXP1</v>
      </c>
      <c r="AK4409">
        <f>IF(I4409="violation",COUNTIF($AJ$1:AJ4409,AJ4409),FALSE)</f>
        <v>867</v>
      </c>
      <c r="AL4409">
        <f t="shared" si="687"/>
        <v>0</v>
      </c>
      <c r="AM4409">
        <f t="shared" si="688"/>
        <v>8</v>
      </c>
      <c r="AN4409" t="str">
        <f t="shared" si="689"/>
        <v>ALERT! 8 Violation founded @GUDANGEXP1</v>
      </c>
    </row>
    <row r="4410" spans="1:40">
      <c r="A4410" t="s">
        <v>120</v>
      </c>
      <c r="B4410" t="s">
        <v>121</v>
      </c>
      <c r="C4410" t="s">
        <v>1984</v>
      </c>
      <c r="D4410" t="s">
        <v>1232</v>
      </c>
      <c r="E4410">
        <v>1</v>
      </c>
      <c r="G4410" t="s">
        <v>124</v>
      </c>
      <c r="I4410" t="s">
        <v>125</v>
      </c>
      <c r="Z4410" t="str">
        <f>IFERROR(MID(AA4410,FIND("-",H4410,1)+1,20),_xlfn.IFNA(VLOOKUP(F4410&amp;"-"&amp;AA4410,Ref_Kontak!$A:$E,4,FALSE),Ref_Kontak!$H$2))</f>
        <v>628999007703</v>
      </c>
      <c r="AA4410" t="str">
        <f t="shared" si="680"/>
        <v/>
      </c>
      <c r="AB4410" t="str">
        <f t="shared" si="681"/>
        <v/>
      </c>
      <c r="AC4410" t="str">
        <f t="shared" si="682"/>
        <v>628999007703</v>
      </c>
      <c r="AD4410" t="str">
        <f t="shared" si="683"/>
        <v>Halo+,+Visual+AI+5S+mendeteksi+Violation%3A+GUDANGEXP1-LINE+9</v>
      </c>
      <c r="AE4410" t="str">
        <f t="shared" si="684"/>
        <v>https://web.whatsapp.com/send/?phone=628999007703&amp;text=Halo+,+Visual+AI+5S+mendeteksi+Violation%3A+GUDANGEXP1-LINE+9&amp;type=phone_number&amp;app_absent=0</v>
      </c>
      <c r="AF4410" t="b">
        <f>IF(ISNA(VLOOKUP(D4410&amp;"-"&amp;AB4410, Ref_Kontak!$A:$E, 4, FALSE)), FALSE, TRUE)</f>
        <v>0</v>
      </c>
      <c r="AG4410" t="str">
        <f>_xlfn.IFNA(VLOOKUP(Z4410,Ref_Kontak!H:H,1,FALSE),"FALSE")</f>
        <v>628999007703</v>
      </c>
      <c r="AH4410" t="str">
        <f t="shared" si="685"/>
        <v>GUDANGEXP1-LINE 9</v>
      </c>
      <c r="AI4410">
        <f>IF(I4410="violation",COUNTIF($AH$1:AH4410,AH4410),0)</f>
        <v>252</v>
      </c>
      <c r="AJ4410" t="str">
        <f t="shared" si="686"/>
        <v>violation-GUDANGEXP1</v>
      </c>
      <c r="AK4410">
        <f>IF(I4410="violation",COUNTIF($AJ$1:AJ4410,AJ4410),FALSE)</f>
        <v>868</v>
      </c>
      <c r="AL4410">
        <f t="shared" si="687"/>
        <v>0</v>
      </c>
      <c r="AM4410">
        <f t="shared" si="688"/>
        <v>8</v>
      </c>
      <c r="AN4410" t="str">
        <f t="shared" si="689"/>
        <v>ALERT! 8 Violation founded @GUDANGEXP1</v>
      </c>
    </row>
    <row r="4411" spans="1:40">
      <c r="A4411" t="s">
        <v>120</v>
      </c>
      <c r="B4411" t="s">
        <v>121</v>
      </c>
      <c r="C4411" t="s">
        <v>1984</v>
      </c>
      <c r="D4411" t="s">
        <v>48</v>
      </c>
      <c r="E4411">
        <v>1</v>
      </c>
      <c r="F4411" t="s">
        <v>1859</v>
      </c>
      <c r="G4411" t="s">
        <v>124</v>
      </c>
      <c r="H4411" t="s">
        <v>1860</v>
      </c>
      <c r="I4411" t="s">
        <v>125</v>
      </c>
      <c r="J4411" t="s">
        <v>1861</v>
      </c>
      <c r="Z4411" t="str">
        <f>IFERROR(MID(AA4411,FIND("-",H4411,1)+1,20),_xlfn.IFNA(VLOOKUP(F4411&amp;"-"&amp;AA4411,Ref_Kontak!$A:$E,4,FALSE),Ref_Kontak!$H$2))</f>
        <v>6285157766849</v>
      </c>
      <c r="AA4411" t="str">
        <f t="shared" si="680"/>
        <v>Rexy-6285157766849</v>
      </c>
      <c r="AB4411" t="str">
        <f t="shared" si="681"/>
        <v>Rexy</v>
      </c>
      <c r="AC4411" t="str">
        <f t="shared" si="682"/>
        <v>6285157766849</v>
      </c>
      <c r="AD4411" t="str">
        <f t="shared" si="683"/>
        <v>Halo+Rexy,+Visual+AI+5S+mendeteksi+Violation%3A+GUDANGEXP1-LINE+1</v>
      </c>
      <c r="AE4411" t="str">
        <f t="shared" si="684"/>
        <v>https://web.whatsapp.com/send/?phone=6285157766849&amp;text=Halo+Rexy,+Visual+AI+5S+mendeteksi+Violation%3A+GUDANGEXP1-LINE+1&amp;type=phone_number&amp;app_absent=0</v>
      </c>
      <c r="AF4411" t="b">
        <f>IF(ISNA(VLOOKUP(D4411&amp;"-"&amp;AB4411, Ref_Kontak!$A:$E, 4, FALSE)), FALSE, TRUE)</f>
        <v>1</v>
      </c>
      <c r="AG4411" t="str">
        <f>_xlfn.IFNA(VLOOKUP(Z4411,Ref_Kontak!H:H,1,FALSE),"FALSE")</f>
        <v>FALSE</v>
      </c>
      <c r="AH4411" t="str">
        <f t="shared" si="685"/>
        <v>GUDANGEXP1-LINE 1</v>
      </c>
      <c r="AI4411">
        <f>IF(I4411="violation",COUNTIF($AH$1:AH4411,AH4411),0)</f>
        <v>106</v>
      </c>
      <c r="AJ4411" t="str">
        <f t="shared" si="686"/>
        <v>violation-GUDANGEXP1</v>
      </c>
      <c r="AK4411">
        <f>IF(I4411="violation",COUNTIF($AJ$1:AJ4411,AJ4411),FALSE)</f>
        <v>869</v>
      </c>
      <c r="AL4411">
        <f t="shared" si="687"/>
        <v>0</v>
      </c>
      <c r="AM4411">
        <f t="shared" si="688"/>
        <v>8</v>
      </c>
      <c r="AN4411" t="str">
        <f t="shared" si="689"/>
        <v>ALERT! 8 Violation founded @GUDANGEXP1</v>
      </c>
    </row>
    <row r="4412" spans="1:40">
      <c r="A4412" t="s">
        <v>120</v>
      </c>
      <c r="B4412" t="s">
        <v>121</v>
      </c>
      <c r="C4412" t="s">
        <v>1984</v>
      </c>
      <c r="D4412" t="s">
        <v>52</v>
      </c>
      <c r="E4412">
        <v>1</v>
      </c>
      <c r="G4412" t="s">
        <v>130</v>
      </c>
      <c r="I4412" t="s">
        <v>125</v>
      </c>
      <c r="Z4412" t="str">
        <f>IFERROR(MID(AA4412,FIND("-",H4412,1)+1,20),_xlfn.IFNA(VLOOKUP(F4412&amp;"-"&amp;AA4412,Ref_Kontak!$A:$E,4,FALSE),Ref_Kontak!$H$2))</f>
        <v>628999007703</v>
      </c>
      <c r="AA4412" t="str">
        <f t="shared" si="680"/>
        <v/>
      </c>
      <c r="AB4412" t="str">
        <f t="shared" si="681"/>
        <v/>
      </c>
      <c r="AC4412" t="str">
        <f t="shared" si="682"/>
        <v>628999007703</v>
      </c>
      <c r="AD4412" t="str">
        <f t="shared" si="683"/>
        <v>Halo+,+Visual+AI+5S+mendeteksi+Violation%3A+METALDET1-LINE+14</v>
      </c>
      <c r="AE4412" t="str">
        <f t="shared" si="684"/>
        <v>https://web.whatsapp.com/send/?phone=628999007703&amp;text=Halo+,+Visual+AI+5S+mendeteksi+Violation%3A+METALDET1-LINE+14&amp;type=phone_number&amp;app_absent=0</v>
      </c>
      <c r="AF4412" t="b">
        <f>IF(ISNA(VLOOKUP(D4412&amp;"-"&amp;AB4412, Ref_Kontak!$A:$E, 4, FALSE)), FALSE, TRUE)</f>
        <v>0</v>
      </c>
      <c r="AG4412" t="str">
        <f>_xlfn.IFNA(VLOOKUP(Z4412,Ref_Kontak!H:H,1,FALSE),"FALSE")</f>
        <v>628999007703</v>
      </c>
      <c r="AH4412" t="str">
        <f t="shared" si="685"/>
        <v>METALDET1-LINE 14</v>
      </c>
      <c r="AI4412">
        <f>IF(I4412="violation",COUNTIF($AH$1:AH4412,AH4412),0)</f>
        <v>463</v>
      </c>
      <c r="AJ4412" t="str">
        <f t="shared" si="686"/>
        <v>violation-METALDET1</v>
      </c>
      <c r="AK4412">
        <f>IF(I4412="violation",COUNTIF($AJ$1:AJ4412,AJ4412),FALSE)</f>
        <v>3541</v>
      </c>
      <c r="AL4412">
        <f t="shared" si="687"/>
        <v>0</v>
      </c>
      <c r="AM4412">
        <f t="shared" si="688"/>
        <v>3</v>
      </c>
      <c r="AN4412" t="str">
        <f t="shared" si="689"/>
        <v>ALERT! 3 Violation founded @METALDET1</v>
      </c>
    </row>
    <row r="4413" spans="1:40">
      <c r="A4413" t="s">
        <v>120</v>
      </c>
      <c r="B4413" t="s">
        <v>121</v>
      </c>
      <c r="C4413" t="s">
        <v>1984</v>
      </c>
      <c r="D4413" t="s">
        <v>589</v>
      </c>
      <c r="E4413">
        <v>1</v>
      </c>
      <c r="G4413" t="s">
        <v>130</v>
      </c>
      <c r="I4413" t="s">
        <v>125</v>
      </c>
      <c r="Z4413" t="str">
        <f>IFERROR(MID(AA4413,FIND("-",H4413,1)+1,20),_xlfn.IFNA(VLOOKUP(F4413&amp;"-"&amp;AA4413,Ref_Kontak!$A:$E,4,FALSE),Ref_Kontak!$H$2))</f>
        <v>628999007703</v>
      </c>
      <c r="AA4413" t="str">
        <f t="shared" si="680"/>
        <v/>
      </c>
      <c r="AB4413" t="str">
        <f t="shared" si="681"/>
        <v/>
      </c>
      <c r="AC4413" t="str">
        <f t="shared" si="682"/>
        <v>628999007703</v>
      </c>
      <c r="AD4413" t="str">
        <f t="shared" si="683"/>
        <v>Halo+,+Visual+AI+5S+mendeteksi+Violation%3A+METALDET1-LINE+13</v>
      </c>
      <c r="AE4413" t="str">
        <f t="shared" si="684"/>
        <v>https://web.whatsapp.com/send/?phone=628999007703&amp;text=Halo+,+Visual+AI+5S+mendeteksi+Violation%3A+METALDET1-LINE+13&amp;type=phone_number&amp;app_absent=0</v>
      </c>
      <c r="AF4413" t="b">
        <f>IF(ISNA(VLOOKUP(D4413&amp;"-"&amp;AB4413, Ref_Kontak!$A:$E, 4, FALSE)), FALSE, TRUE)</f>
        <v>0</v>
      </c>
      <c r="AG4413" t="str">
        <f>_xlfn.IFNA(VLOOKUP(Z4413,Ref_Kontak!H:H,1,FALSE),"FALSE")</f>
        <v>628999007703</v>
      </c>
      <c r="AH4413" t="str">
        <f t="shared" si="685"/>
        <v>METALDET1-LINE 13</v>
      </c>
      <c r="AI4413">
        <f>IF(I4413="violation",COUNTIF($AH$1:AH4413,AH4413),0)</f>
        <v>1464</v>
      </c>
      <c r="AJ4413" t="str">
        <f t="shared" si="686"/>
        <v>violation-METALDET1</v>
      </c>
      <c r="AK4413">
        <f>IF(I4413="violation",COUNTIF($AJ$1:AJ4413,AJ4413),FALSE)</f>
        <v>3542</v>
      </c>
      <c r="AL4413">
        <f t="shared" si="687"/>
        <v>0</v>
      </c>
      <c r="AM4413">
        <f t="shared" si="688"/>
        <v>3</v>
      </c>
      <c r="AN4413" t="str">
        <f t="shared" si="689"/>
        <v>ALERT! 3 Violation founded @METALDET1</v>
      </c>
    </row>
    <row r="4414" spans="1:40">
      <c r="A4414" t="s">
        <v>120</v>
      </c>
      <c r="B4414" t="s">
        <v>121</v>
      </c>
      <c r="C4414" t="s">
        <v>1984</v>
      </c>
      <c r="D4414" t="s">
        <v>129</v>
      </c>
      <c r="E4414">
        <v>1</v>
      </c>
      <c r="G4414" t="s">
        <v>124</v>
      </c>
      <c r="I4414" t="s">
        <v>125</v>
      </c>
      <c r="Z4414" t="str">
        <f>IFERROR(MID(AA4414,FIND("-",H4414,1)+1,20),_xlfn.IFNA(VLOOKUP(F4414&amp;"-"&amp;AA4414,Ref_Kontak!$A:$E,4,FALSE),Ref_Kontak!$H$2))</f>
        <v>628999007703</v>
      </c>
      <c r="AA4414" t="str">
        <f t="shared" si="680"/>
        <v/>
      </c>
      <c r="AB4414" t="str">
        <f t="shared" si="681"/>
        <v/>
      </c>
      <c r="AC4414" t="str">
        <f t="shared" si="682"/>
        <v>628999007703</v>
      </c>
      <c r="AD4414" t="str">
        <f t="shared" si="683"/>
        <v>Halo+,+Visual+AI+5S+mendeteksi+Violation%3A+GUDANGEXP1-LINE+8</v>
      </c>
      <c r="AE4414" t="str">
        <f t="shared" si="684"/>
        <v>https://web.whatsapp.com/send/?phone=628999007703&amp;text=Halo+,+Visual+AI+5S+mendeteksi+Violation%3A+GUDANGEXP1-LINE+8&amp;type=phone_number&amp;app_absent=0</v>
      </c>
      <c r="AF4414" t="b">
        <f>IF(ISNA(VLOOKUP(D4414&amp;"-"&amp;AB4414, Ref_Kontak!$A:$E, 4, FALSE)), FALSE, TRUE)</f>
        <v>0</v>
      </c>
      <c r="AG4414" t="str">
        <f>_xlfn.IFNA(VLOOKUP(Z4414,Ref_Kontak!H:H,1,FALSE),"FALSE")</f>
        <v>628999007703</v>
      </c>
      <c r="AH4414" t="str">
        <f t="shared" si="685"/>
        <v>GUDANGEXP1-LINE 8</v>
      </c>
      <c r="AI4414">
        <f>IF(I4414="violation",COUNTIF($AH$1:AH4414,AH4414),0)</f>
        <v>160</v>
      </c>
      <c r="AJ4414" t="str">
        <f t="shared" si="686"/>
        <v>violation-GUDANGEXP1</v>
      </c>
      <c r="AK4414">
        <f>IF(I4414="violation",COUNTIF($AJ$1:AJ4414,AJ4414),FALSE)</f>
        <v>870</v>
      </c>
      <c r="AL4414">
        <f t="shared" si="687"/>
        <v>0</v>
      </c>
      <c r="AM4414">
        <f t="shared" si="688"/>
        <v>8</v>
      </c>
      <c r="AN4414" t="str">
        <f t="shared" si="689"/>
        <v>ALERT! 8 Violation founded @GUDANGEXP1</v>
      </c>
    </row>
    <row r="4415" spans="1:40">
      <c r="A4415" t="s">
        <v>120</v>
      </c>
      <c r="B4415" t="s">
        <v>121</v>
      </c>
      <c r="C4415" t="s">
        <v>1985</v>
      </c>
      <c r="D4415" t="s">
        <v>129</v>
      </c>
      <c r="E4415">
        <v>1</v>
      </c>
      <c r="G4415" t="s">
        <v>130</v>
      </c>
      <c r="I4415" t="s">
        <v>125</v>
      </c>
      <c r="Z4415" t="str">
        <f>IFERROR(MID(AA4415,FIND("-",H4415,1)+1,20),_xlfn.IFNA(VLOOKUP(F4415&amp;"-"&amp;AA4415,Ref_Kontak!$A:$E,4,FALSE),Ref_Kontak!$H$2))</f>
        <v>628999007703</v>
      </c>
      <c r="AA4415" t="str">
        <f t="shared" si="680"/>
        <v/>
      </c>
      <c r="AB4415" t="str">
        <f t="shared" si="681"/>
        <v/>
      </c>
      <c r="AC4415" t="str">
        <f t="shared" si="682"/>
        <v>628999007703</v>
      </c>
      <c r="AD4415" t="str">
        <f t="shared" si="683"/>
        <v>Halo+,+Visual+AI+5S+mendeteksi+Violation%3A+METALDET1-LINE+8</v>
      </c>
      <c r="AE4415" t="str">
        <f t="shared" si="684"/>
        <v>https://web.whatsapp.com/send/?phone=628999007703&amp;text=Halo+,+Visual+AI+5S+mendeteksi+Violation%3A+METALDET1-LINE+8&amp;type=phone_number&amp;app_absent=0</v>
      </c>
      <c r="AF4415" t="b">
        <f>IF(ISNA(VLOOKUP(D4415&amp;"-"&amp;AB4415, Ref_Kontak!$A:$E, 4, FALSE)), FALSE, TRUE)</f>
        <v>0</v>
      </c>
      <c r="AG4415" t="str">
        <f>_xlfn.IFNA(VLOOKUP(Z4415,Ref_Kontak!H:H,1,FALSE),"FALSE")</f>
        <v>628999007703</v>
      </c>
      <c r="AH4415" t="str">
        <f t="shared" si="685"/>
        <v>METALDET1-LINE 8</v>
      </c>
      <c r="AI4415">
        <f>IF(I4415="violation",COUNTIF($AH$1:AH4415,AH4415),0)</f>
        <v>1617</v>
      </c>
      <c r="AJ4415" t="str">
        <f t="shared" si="686"/>
        <v>violation-METALDET1</v>
      </c>
      <c r="AK4415">
        <f>IF(I4415="violation",COUNTIF($AJ$1:AJ4415,AJ4415),FALSE)</f>
        <v>3543</v>
      </c>
      <c r="AL4415">
        <f t="shared" si="687"/>
        <v>0</v>
      </c>
      <c r="AM4415">
        <f t="shared" si="688"/>
        <v>3</v>
      </c>
      <c r="AN4415" t="str">
        <f t="shared" si="689"/>
        <v>ALERT! 3 Violation founded @METALDET1</v>
      </c>
    </row>
    <row r="4416" spans="1:40">
      <c r="A4416" t="s">
        <v>120</v>
      </c>
      <c r="B4416" t="s">
        <v>121</v>
      </c>
      <c r="C4416" t="s">
        <v>1985</v>
      </c>
      <c r="D4416" t="s">
        <v>41</v>
      </c>
      <c r="E4416">
        <v>1</v>
      </c>
      <c r="F4416" t="s">
        <v>1859</v>
      </c>
      <c r="G4416" t="s">
        <v>124</v>
      </c>
      <c r="H4416" t="s">
        <v>1860</v>
      </c>
      <c r="I4416" t="s">
        <v>125</v>
      </c>
      <c r="J4416" t="s">
        <v>1861</v>
      </c>
      <c r="Z4416" t="str">
        <f>IFERROR(MID(AA4416,FIND("-",H4416,1)+1,20),_xlfn.IFNA(VLOOKUP(F4416&amp;"-"&amp;AA4416,Ref_Kontak!$A:$E,4,FALSE),Ref_Kontak!$H$2))</f>
        <v>6285157766849</v>
      </c>
      <c r="AA4416" t="str">
        <f t="shared" si="680"/>
        <v>Rexy-6285157766849</v>
      </c>
      <c r="AB4416" t="str">
        <f t="shared" si="681"/>
        <v>Rexy</v>
      </c>
      <c r="AC4416" t="str">
        <f t="shared" si="682"/>
        <v>6285157766849</v>
      </c>
      <c r="AD4416" t="str">
        <f t="shared" si="683"/>
        <v>Halo+Rexy,+Visual+AI+5S+mendeteksi+Violation%3A+GUDANGEXP1-LINE+2</v>
      </c>
      <c r="AE4416" t="str">
        <f t="shared" si="684"/>
        <v>https://web.whatsapp.com/send/?phone=6285157766849&amp;text=Halo+Rexy,+Visual+AI+5S+mendeteksi+Violation%3A+GUDANGEXP1-LINE+2&amp;type=phone_number&amp;app_absent=0</v>
      </c>
      <c r="AF4416" t="b">
        <f>IF(ISNA(VLOOKUP(D4416&amp;"-"&amp;AB4416, Ref_Kontak!$A:$E, 4, FALSE)), FALSE, TRUE)</f>
        <v>1</v>
      </c>
      <c r="AG4416" t="str">
        <f>_xlfn.IFNA(VLOOKUP(Z4416,Ref_Kontak!H:H,1,FALSE),"FALSE")</f>
        <v>FALSE</v>
      </c>
      <c r="AH4416" t="str">
        <f t="shared" si="685"/>
        <v>GUDANGEXP1-LINE 2</v>
      </c>
      <c r="AI4416">
        <f>IF(I4416="violation",COUNTIF($AH$1:AH4416,AH4416),0)</f>
        <v>120</v>
      </c>
      <c r="AJ4416" t="str">
        <f t="shared" si="686"/>
        <v>violation-GUDANGEXP1</v>
      </c>
      <c r="AK4416">
        <f>IF(I4416="violation",COUNTIF($AJ$1:AJ4416,AJ4416),FALSE)</f>
        <v>871</v>
      </c>
      <c r="AL4416">
        <f t="shared" si="687"/>
        <v>0</v>
      </c>
      <c r="AM4416">
        <f t="shared" si="688"/>
        <v>8</v>
      </c>
      <c r="AN4416" t="str">
        <f t="shared" si="689"/>
        <v>ALERT! 8 Violation founded @GUDANGEXP1</v>
      </c>
    </row>
    <row r="4417" spans="1:40">
      <c r="A4417" t="s">
        <v>120</v>
      </c>
      <c r="B4417" t="s">
        <v>121</v>
      </c>
      <c r="C4417" t="s">
        <v>1985</v>
      </c>
      <c r="D4417" t="s">
        <v>48</v>
      </c>
      <c r="E4417">
        <v>1</v>
      </c>
      <c r="F4417" t="s">
        <v>1859</v>
      </c>
      <c r="G4417" t="s">
        <v>124</v>
      </c>
      <c r="H4417" t="s">
        <v>1860</v>
      </c>
      <c r="I4417" t="s">
        <v>125</v>
      </c>
      <c r="J4417" t="s">
        <v>1861</v>
      </c>
      <c r="Z4417" t="str">
        <f>IFERROR(MID(AA4417,FIND("-",H4417,1)+1,20),_xlfn.IFNA(VLOOKUP(F4417&amp;"-"&amp;AA4417,Ref_Kontak!$A:$E,4,FALSE),Ref_Kontak!$H$2))</f>
        <v>6285157766849</v>
      </c>
      <c r="AA4417" t="str">
        <f t="shared" si="680"/>
        <v>Rexy-6285157766849</v>
      </c>
      <c r="AB4417" t="str">
        <f t="shared" si="681"/>
        <v>Rexy</v>
      </c>
      <c r="AC4417" t="str">
        <f t="shared" si="682"/>
        <v>6285157766849</v>
      </c>
      <c r="AD4417" t="str">
        <f t="shared" si="683"/>
        <v>Halo+Rexy,+Visual+AI+5S+mendeteksi+Violation%3A+GUDANGEXP1-LINE+1</v>
      </c>
      <c r="AE4417" t="str">
        <f t="shared" si="684"/>
        <v>https://web.whatsapp.com/send/?phone=6285157766849&amp;text=Halo+Rexy,+Visual+AI+5S+mendeteksi+Violation%3A+GUDANGEXP1-LINE+1&amp;type=phone_number&amp;app_absent=0</v>
      </c>
      <c r="AF4417" t="b">
        <f>IF(ISNA(VLOOKUP(D4417&amp;"-"&amp;AB4417, Ref_Kontak!$A:$E, 4, FALSE)), FALSE, TRUE)</f>
        <v>1</v>
      </c>
      <c r="AG4417" t="str">
        <f>_xlfn.IFNA(VLOOKUP(Z4417,Ref_Kontak!H:H,1,FALSE),"FALSE")</f>
        <v>FALSE</v>
      </c>
      <c r="AH4417" t="str">
        <f t="shared" si="685"/>
        <v>GUDANGEXP1-LINE 1</v>
      </c>
      <c r="AI4417">
        <f>IF(I4417="violation",COUNTIF($AH$1:AH4417,AH4417),0)</f>
        <v>107</v>
      </c>
      <c r="AJ4417" t="str">
        <f t="shared" si="686"/>
        <v>violation-GUDANGEXP1</v>
      </c>
      <c r="AK4417">
        <f>IF(I4417="violation",COUNTIF($AJ$1:AJ4417,AJ4417),FALSE)</f>
        <v>872</v>
      </c>
      <c r="AL4417">
        <f t="shared" si="687"/>
        <v>0</v>
      </c>
      <c r="AM4417">
        <f t="shared" si="688"/>
        <v>8</v>
      </c>
      <c r="AN4417" t="str">
        <f t="shared" si="689"/>
        <v>ALERT! 8 Violation founded @GUDANGEXP1</v>
      </c>
    </row>
    <row r="4418" spans="1:40">
      <c r="A4418" t="s">
        <v>120</v>
      </c>
      <c r="B4418" t="s">
        <v>121</v>
      </c>
      <c r="C4418" t="s">
        <v>1985</v>
      </c>
      <c r="D4418" t="s">
        <v>1232</v>
      </c>
      <c r="E4418">
        <v>1</v>
      </c>
      <c r="G4418" t="s">
        <v>124</v>
      </c>
      <c r="I4418" t="s">
        <v>125</v>
      </c>
      <c r="Z4418" t="str">
        <f>IFERROR(MID(AA4418,FIND("-",H4418,1)+1,20),_xlfn.IFNA(VLOOKUP(F4418&amp;"-"&amp;AA4418,Ref_Kontak!$A:$E,4,FALSE),Ref_Kontak!$H$2))</f>
        <v>628999007703</v>
      </c>
      <c r="AA4418" t="str">
        <f t="shared" ref="AA4418:AA4481" si="690">CLEAN(SUBSTITUTE(H4418," ",""))</f>
        <v/>
      </c>
      <c r="AB4418" t="str">
        <f t="shared" ref="AB4418:AB4481" si="691">IFERROR(LEFT(AA4418,FIND("-",H4418,1)-1),CLEAN(SUBSTITUTE(SUBSTITUTE(H4418," ",""),"-","")))</f>
        <v/>
      </c>
      <c r="AC4418" t="str">
        <f t="shared" ref="AC4418:AC4481" si="692">IF(LEFT(Z4418,1)="0","62"&amp; MID(Z4418,2,999),Z4418)</f>
        <v>628999007703</v>
      </c>
      <c r="AD4418" t="str">
        <f t="shared" ref="AD4418:AD4481" si="693">"Halo+"&amp;AB4418&amp;","&amp;"+Visual+AI+5S+mendeteksi+Violation%3A+"&amp;SUBSTITUTE(AH4418," ","+")</f>
        <v>Halo+,+Visual+AI+5S+mendeteksi+Violation%3A+GUDANGEXP1-LINE+9</v>
      </c>
      <c r="AE4418" t="str">
        <f t="shared" ref="AE4418:AE4481" si="694">"https://web.whatsapp.com/send/?phone="&amp;AC4418&amp;"&amp;text="&amp;AD4418&amp;"&amp;type=phone_number&amp;app_absent=0"</f>
        <v>https://web.whatsapp.com/send/?phone=628999007703&amp;text=Halo+,+Visual+AI+5S+mendeteksi+Violation%3A+GUDANGEXP1-LINE+9&amp;type=phone_number&amp;app_absent=0</v>
      </c>
      <c r="AF4418" t="b">
        <f>IF(ISNA(VLOOKUP(D4418&amp;"-"&amp;AB4418, Ref_Kontak!$A:$E, 4, FALSE)), FALSE, TRUE)</f>
        <v>0</v>
      </c>
      <c r="AG4418" t="str">
        <f>_xlfn.IFNA(VLOOKUP(Z4418,Ref_Kontak!H:H,1,FALSE),"FALSE")</f>
        <v>628999007703</v>
      </c>
      <c r="AH4418" t="str">
        <f t="shared" ref="AH4418:AH4481" si="695">G4418&amp;"-"&amp;D4418</f>
        <v>GUDANGEXP1-LINE 9</v>
      </c>
      <c r="AI4418">
        <f>IF(I4418="violation",COUNTIF($AH$1:AH4418,AH4418),0)</f>
        <v>253</v>
      </c>
      <c r="AJ4418" t="str">
        <f t="shared" si="686"/>
        <v>violation-GUDANGEXP1</v>
      </c>
      <c r="AK4418">
        <f>IF(I4418="violation",COUNTIF($AJ$1:AJ4418,AJ4418),FALSE)</f>
        <v>873</v>
      </c>
      <c r="AL4418">
        <f t="shared" si="687"/>
        <v>0</v>
      </c>
      <c r="AM4418">
        <f t="shared" si="688"/>
        <v>8</v>
      </c>
      <c r="AN4418" t="str">
        <f t="shared" si="689"/>
        <v>ALERT! 8 Violation founded @GUDANGEXP1</v>
      </c>
    </row>
    <row r="4419" spans="1:40">
      <c r="A4419" t="s">
        <v>120</v>
      </c>
      <c r="B4419" t="s">
        <v>121</v>
      </c>
      <c r="C4419" t="s">
        <v>1985</v>
      </c>
      <c r="D4419" t="s">
        <v>129</v>
      </c>
      <c r="E4419">
        <v>1</v>
      </c>
      <c r="G4419" t="s">
        <v>124</v>
      </c>
      <c r="I4419" t="s">
        <v>125</v>
      </c>
      <c r="Z4419" t="str">
        <f>IFERROR(MID(AA4419,FIND("-",H4419,1)+1,20),_xlfn.IFNA(VLOOKUP(F4419&amp;"-"&amp;AA4419,Ref_Kontak!$A:$E,4,FALSE),Ref_Kontak!$H$2))</f>
        <v>628999007703</v>
      </c>
      <c r="AA4419" t="str">
        <f t="shared" si="690"/>
        <v/>
      </c>
      <c r="AB4419" t="str">
        <f t="shared" si="691"/>
        <v/>
      </c>
      <c r="AC4419" t="str">
        <f t="shared" si="692"/>
        <v>628999007703</v>
      </c>
      <c r="AD4419" t="str">
        <f t="shared" si="693"/>
        <v>Halo+,+Visual+AI+5S+mendeteksi+Violation%3A+GUDANGEXP1-LINE+8</v>
      </c>
      <c r="AE4419" t="str">
        <f t="shared" si="694"/>
        <v>https://web.whatsapp.com/send/?phone=628999007703&amp;text=Halo+,+Visual+AI+5S+mendeteksi+Violation%3A+GUDANGEXP1-LINE+8&amp;type=phone_number&amp;app_absent=0</v>
      </c>
      <c r="AF4419" t="b">
        <f>IF(ISNA(VLOOKUP(D4419&amp;"-"&amp;AB4419, Ref_Kontak!$A:$E, 4, FALSE)), FALSE, TRUE)</f>
        <v>0</v>
      </c>
      <c r="AG4419" t="str">
        <f>_xlfn.IFNA(VLOOKUP(Z4419,Ref_Kontak!H:H,1,FALSE),"FALSE")</f>
        <v>628999007703</v>
      </c>
      <c r="AH4419" t="str">
        <f t="shared" si="695"/>
        <v>GUDANGEXP1-LINE 8</v>
      </c>
      <c r="AI4419">
        <f>IF(I4419="violation",COUNTIF($AH$1:AH4419,AH4419),0)</f>
        <v>161</v>
      </c>
      <c r="AJ4419" t="str">
        <f t="shared" ref="AJ4419:AJ4482" si="696">I4419&amp;"-"&amp;G4419</f>
        <v>violation-GUDANGEXP1</v>
      </c>
      <c r="AK4419">
        <f>IF(I4419="violation",COUNTIF($AJ$1:AJ4419,AJ4419),FALSE)</f>
        <v>874</v>
      </c>
      <c r="AL4419">
        <f t="shared" ref="AL4419:AL4482" si="697">IF(AI4419=1,1,0)</f>
        <v>0</v>
      </c>
      <c r="AM4419">
        <f t="shared" ref="AM4419:AM4482" si="698">SUMIF($AJ$2:$AJ$5516,AJ4419,$AL$2:$AL$5516)</f>
        <v>8</v>
      </c>
      <c r="AN4419" t="str">
        <f t="shared" ref="AN4419:AN4482" si="699">"ALERT! " &amp;AM4419&amp; " Violation founded @"&amp;G4419</f>
        <v>ALERT! 8 Violation founded @GUDANGEXP1</v>
      </c>
    </row>
    <row r="4420" spans="1:40">
      <c r="A4420" t="s">
        <v>120</v>
      </c>
      <c r="B4420" t="s">
        <v>121</v>
      </c>
      <c r="C4420" t="s">
        <v>1986</v>
      </c>
      <c r="D4420" t="s">
        <v>41</v>
      </c>
      <c r="E4420">
        <v>1</v>
      </c>
      <c r="F4420" t="s">
        <v>1859</v>
      </c>
      <c r="G4420" t="s">
        <v>124</v>
      </c>
      <c r="H4420" t="s">
        <v>1860</v>
      </c>
      <c r="I4420" t="s">
        <v>125</v>
      </c>
      <c r="J4420" t="s">
        <v>1861</v>
      </c>
      <c r="Z4420" t="str">
        <f>IFERROR(MID(AA4420,FIND("-",H4420,1)+1,20),_xlfn.IFNA(VLOOKUP(F4420&amp;"-"&amp;AA4420,Ref_Kontak!$A:$E,4,FALSE),Ref_Kontak!$H$2))</f>
        <v>6285157766849</v>
      </c>
      <c r="AA4420" t="str">
        <f t="shared" si="690"/>
        <v>Rexy-6285157766849</v>
      </c>
      <c r="AB4420" t="str">
        <f t="shared" si="691"/>
        <v>Rexy</v>
      </c>
      <c r="AC4420" t="str">
        <f t="shared" si="692"/>
        <v>6285157766849</v>
      </c>
      <c r="AD4420" t="str">
        <f t="shared" si="693"/>
        <v>Halo+Rexy,+Visual+AI+5S+mendeteksi+Violation%3A+GUDANGEXP1-LINE+2</v>
      </c>
      <c r="AE4420" t="str">
        <f t="shared" si="694"/>
        <v>https://web.whatsapp.com/send/?phone=6285157766849&amp;text=Halo+Rexy,+Visual+AI+5S+mendeteksi+Violation%3A+GUDANGEXP1-LINE+2&amp;type=phone_number&amp;app_absent=0</v>
      </c>
      <c r="AF4420" t="b">
        <f>IF(ISNA(VLOOKUP(D4420&amp;"-"&amp;AB4420, Ref_Kontak!$A:$E, 4, FALSE)), FALSE, TRUE)</f>
        <v>1</v>
      </c>
      <c r="AG4420" t="str">
        <f>_xlfn.IFNA(VLOOKUP(Z4420,Ref_Kontak!H:H,1,FALSE),"FALSE")</f>
        <v>FALSE</v>
      </c>
      <c r="AH4420" t="str">
        <f t="shared" si="695"/>
        <v>GUDANGEXP1-LINE 2</v>
      </c>
      <c r="AI4420">
        <f>IF(I4420="violation",COUNTIF($AH$1:AH4420,AH4420),0)</f>
        <v>121</v>
      </c>
      <c r="AJ4420" t="str">
        <f t="shared" si="696"/>
        <v>violation-GUDANGEXP1</v>
      </c>
      <c r="AK4420">
        <f>IF(I4420="violation",COUNTIF($AJ$1:AJ4420,AJ4420),FALSE)</f>
        <v>875</v>
      </c>
      <c r="AL4420">
        <f t="shared" si="697"/>
        <v>0</v>
      </c>
      <c r="AM4420">
        <f t="shared" si="698"/>
        <v>8</v>
      </c>
      <c r="AN4420" t="str">
        <f t="shared" si="699"/>
        <v>ALERT! 8 Violation founded @GUDANGEXP1</v>
      </c>
    </row>
    <row r="4421" spans="1:40">
      <c r="A4421" t="s">
        <v>120</v>
      </c>
      <c r="B4421" t="s">
        <v>121</v>
      </c>
      <c r="C4421" t="s">
        <v>1986</v>
      </c>
      <c r="D4421" t="s">
        <v>1232</v>
      </c>
      <c r="E4421">
        <v>1</v>
      </c>
      <c r="G4421" t="s">
        <v>124</v>
      </c>
      <c r="I4421" t="s">
        <v>125</v>
      </c>
      <c r="Z4421" t="str">
        <f>IFERROR(MID(AA4421,FIND("-",H4421,1)+1,20),_xlfn.IFNA(VLOOKUP(F4421&amp;"-"&amp;AA4421,Ref_Kontak!$A:$E,4,FALSE),Ref_Kontak!$H$2))</f>
        <v>628999007703</v>
      </c>
      <c r="AA4421" t="str">
        <f t="shared" si="690"/>
        <v/>
      </c>
      <c r="AB4421" t="str">
        <f t="shared" si="691"/>
        <v/>
      </c>
      <c r="AC4421" t="str">
        <f t="shared" si="692"/>
        <v>628999007703</v>
      </c>
      <c r="AD4421" t="str">
        <f t="shared" si="693"/>
        <v>Halo+,+Visual+AI+5S+mendeteksi+Violation%3A+GUDANGEXP1-LINE+9</v>
      </c>
      <c r="AE4421" t="str">
        <f t="shared" si="694"/>
        <v>https://web.whatsapp.com/send/?phone=628999007703&amp;text=Halo+,+Visual+AI+5S+mendeteksi+Violation%3A+GUDANGEXP1-LINE+9&amp;type=phone_number&amp;app_absent=0</v>
      </c>
      <c r="AF4421" t="b">
        <f>IF(ISNA(VLOOKUP(D4421&amp;"-"&amp;AB4421, Ref_Kontak!$A:$E, 4, FALSE)), FALSE, TRUE)</f>
        <v>0</v>
      </c>
      <c r="AG4421" t="str">
        <f>_xlfn.IFNA(VLOOKUP(Z4421,Ref_Kontak!H:H,1,FALSE),"FALSE")</f>
        <v>628999007703</v>
      </c>
      <c r="AH4421" t="str">
        <f t="shared" si="695"/>
        <v>GUDANGEXP1-LINE 9</v>
      </c>
      <c r="AI4421">
        <f>IF(I4421="violation",COUNTIF($AH$1:AH4421,AH4421),0)</f>
        <v>254</v>
      </c>
      <c r="AJ4421" t="str">
        <f t="shared" si="696"/>
        <v>violation-GUDANGEXP1</v>
      </c>
      <c r="AK4421">
        <f>IF(I4421="violation",COUNTIF($AJ$1:AJ4421,AJ4421),FALSE)</f>
        <v>876</v>
      </c>
      <c r="AL4421">
        <f t="shared" si="697"/>
        <v>0</v>
      </c>
      <c r="AM4421">
        <f t="shared" si="698"/>
        <v>8</v>
      </c>
      <c r="AN4421" t="str">
        <f t="shared" si="699"/>
        <v>ALERT! 8 Violation founded @GUDANGEXP1</v>
      </c>
    </row>
    <row r="4422" spans="1:40">
      <c r="A4422" t="s">
        <v>120</v>
      </c>
      <c r="B4422" t="s">
        <v>121</v>
      </c>
      <c r="C4422" t="s">
        <v>1986</v>
      </c>
      <c r="D4422" t="s">
        <v>48</v>
      </c>
      <c r="E4422">
        <v>1</v>
      </c>
      <c r="F4422" t="s">
        <v>1859</v>
      </c>
      <c r="G4422" t="s">
        <v>124</v>
      </c>
      <c r="H4422" t="s">
        <v>1860</v>
      </c>
      <c r="I4422" t="s">
        <v>125</v>
      </c>
      <c r="J4422" t="s">
        <v>1861</v>
      </c>
      <c r="Z4422" t="str">
        <f>IFERROR(MID(AA4422,FIND("-",H4422,1)+1,20),_xlfn.IFNA(VLOOKUP(F4422&amp;"-"&amp;AA4422,Ref_Kontak!$A:$E,4,FALSE),Ref_Kontak!$H$2))</f>
        <v>6285157766849</v>
      </c>
      <c r="AA4422" t="str">
        <f t="shared" si="690"/>
        <v>Rexy-6285157766849</v>
      </c>
      <c r="AB4422" t="str">
        <f t="shared" si="691"/>
        <v>Rexy</v>
      </c>
      <c r="AC4422" t="str">
        <f t="shared" si="692"/>
        <v>6285157766849</v>
      </c>
      <c r="AD4422" t="str">
        <f t="shared" si="693"/>
        <v>Halo+Rexy,+Visual+AI+5S+mendeteksi+Violation%3A+GUDANGEXP1-LINE+1</v>
      </c>
      <c r="AE4422" t="str">
        <f t="shared" si="694"/>
        <v>https://web.whatsapp.com/send/?phone=6285157766849&amp;text=Halo+Rexy,+Visual+AI+5S+mendeteksi+Violation%3A+GUDANGEXP1-LINE+1&amp;type=phone_number&amp;app_absent=0</v>
      </c>
      <c r="AF4422" t="b">
        <f>IF(ISNA(VLOOKUP(D4422&amp;"-"&amp;AB4422, Ref_Kontak!$A:$E, 4, FALSE)), FALSE, TRUE)</f>
        <v>1</v>
      </c>
      <c r="AG4422" t="str">
        <f>_xlfn.IFNA(VLOOKUP(Z4422,Ref_Kontak!H:H,1,FALSE),"FALSE")</f>
        <v>FALSE</v>
      </c>
      <c r="AH4422" t="str">
        <f t="shared" si="695"/>
        <v>GUDANGEXP1-LINE 1</v>
      </c>
      <c r="AI4422">
        <f>IF(I4422="violation",COUNTIF($AH$1:AH4422,AH4422),0)</f>
        <v>108</v>
      </c>
      <c r="AJ4422" t="str">
        <f t="shared" si="696"/>
        <v>violation-GUDANGEXP1</v>
      </c>
      <c r="AK4422">
        <f>IF(I4422="violation",COUNTIF($AJ$1:AJ4422,AJ4422),FALSE)</f>
        <v>877</v>
      </c>
      <c r="AL4422">
        <f t="shared" si="697"/>
        <v>0</v>
      </c>
      <c r="AM4422">
        <f t="shared" si="698"/>
        <v>8</v>
      </c>
      <c r="AN4422" t="str">
        <f t="shared" si="699"/>
        <v>ALERT! 8 Violation founded @GUDANGEXP1</v>
      </c>
    </row>
    <row r="4423" spans="1:40">
      <c r="A4423" t="s">
        <v>120</v>
      </c>
      <c r="B4423" t="s">
        <v>121</v>
      </c>
      <c r="C4423" t="s">
        <v>1986</v>
      </c>
      <c r="D4423" t="s">
        <v>589</v>
      </c>
      <c r="E4423">
        <v>1</v>
      </c>
      <c r="G4423" t="s">
        <v>130</v>
      </c>
      <c r="I4423" t="s">
        <v>125</v>
      </c>
      <c r="Z4423" t="str">
        <f>IFERROR(MID(AA4423,FIND("-",H4423,1)+1,20),_xlfn.IFNA(VLOOKUP(F4423&amp;"-"&amp;AA4423,Ref_Kontak!$A:$E,4,FALSE),Ref_Kontak!$H$2))</f>
        <v>628999007703</v>
      </c>
      <c r="AA4423" t="str">
        <f t="shared" si="690"/>
        <v/>
      </c>
      <c r="AB4423" t="str">
        <f t="shared" si="691"/>
        <v/>
      </c>
      <c r="AC4423" t="str">
        <f t="shared" si="692"/>
        <v>628999007703</v>
      </c>
      <c r="AD4423" t="str">
        <f t="shared" si="693"/>
        <v>Halo+,+Visual+AI+5S+mendeteksi+Violation%3A+METALDET1-LINE+13</v>
      </c>
      <c r="AE4423" t="str">
        <f t="shared" si="694"/>
        <v>https://web.whatsapp.com/send/?phone=628999007703&amp;text=Halo+,+Visual+AI+5S+mendeteksi+Violation%3A+METALDET1-LINE+13&amp;type=phone_number&amp;app_absent=0</v>
      </c>
      <c r="AF4423" t="b">
        <f>IF(ISNA(VLOOKUP(D4423&amp;"-"&amp;AB4423, Ref_Kontak!$A:$E, 4, FALSE)), FALSE, TRUE)</f>
        <v>0</v>
      </c>
      <c r="AG4423" t="str">
        <f>_xlfn.IFNA(VLOOKUP(Z4423,Ref_Kontak!H:H,1,FALSE),"FALSE")</f>
        <v>628999007703</v>
      </c>
      <c r="AH4423" t="str">
        <f t="shared" si="695"/>
        <v>METALDET1-LINE 13</v>
      </c>
      <c r="AI4423">
        <f>IF(I4423="violation",COUNTIF($AH$1:AH4423,AH4423),0)</f>
        <v>1465</v>
      </c>
      <c r="AJ4423" t="str">
        <f t="shared" si="696"/>
        <v>violation-METALDET1</v>
      </c>
      <c r="AK4423">
        <f>IF(I4423="violation",COUNTIF($AJ$1:AJ4423,AJ4423),FALSE)</f>
        <v>3544</v>
      </c>
      <c r="AL4423">
        <f t="shared" si="697"/>
        <v>0</v>
      </c>
      <c r="AM4423">
        <f t="shared" si="698"/>
        <v>3</v>
      </c>
      <c r="AN4423" t="str">
        <f t="shared" si="699"/>
        <v>ALERT! 3 Violation founded @METALDET1</v>
      </c>
    </row>
    <row r="4424" spans="1:40">
      <c r="A4424" t="s">
        <v>120</v>
      </c>
      <c r="B4424" t="s">
        <v>121</v>
      </c>
      <c r="C4424" t="s">
        <v>1986</v>
      </c>
      <c r="D4424" t="s">
        <v>129</v>
      </c>
      <c r="E4424">
        <v>1</v>
      </c>
      <c r="G4424" t="s">
        <v>130</v>
      </c>
      <c r="I4424" t="s">
        <v>125</v>
      </c>
      <c r="Z4424" t="str">
        <f>IFERROR(MID(AA4424,FIND("-",H4424,1)+1,20),_xlfn.IFNA(VLOOKUP(F4424&amp;"-"&amp;AA4424,Ref_Kontak!$A:$E,4,FALSE),Ref_Kontak!$H$2))</f>
        <v>628999007703</v>
      </c>
      <c r="AA4424" t="str">
        <f t="shared" si="690"/>
        <v/>
      </c>
      <c r="AB4424" t="str">
        <f t="shared" si="691"/>
        <v/>
      </c>
      <c r="AC4424" t="str">
        <f t="shared" si="692"/>
        <v>628999007703</v>
      </c>
      <c r="AD4424" t="str">
        <f t="shared" si="693"/>
        <v>Halo+,+Visual+AI+5S+mendeteksi+Violation%3A+METALDET1-LINE+8</v>
      </c>
      <c r="AE4424" t="str">
        <f t="shared" si="694"/>
        <v>https://web.whatsapp.com/send/?phone=628999007703&amp;text=Halo+,+Visual+AI+5S+mendeteksi+Violation%3A+METALDET1-LINE+8&amp;type=phone_number&amp;app_absent=0</v>
      </c>
      <c r="AF4424" t="b">
        <f>IF(ISNA(VLOOKUP(D4424&amp;"-"&amp;AB4424, Ref_Kontak!$A:$E, 4, FALSE)), FALSE, TRUE)</f>
        <v>0</v>
      </c>
      <c r="AG4424" t="str">
        <f>_xlfn.IFNA(VLOOKUP(Z4424,Ref_Kontak!H:H,1,FALSE),"FALSE")</f>
        <v>628999007703</v>
      </c>
      <c r="AH4424" t="str">
        <f t="shared" si="695"/>
        <v>METALDET1-LINE 8</v>
      </c>
      <c r="AI4424">
        <f>IF(I4424="violation",COUNTIF($AH$1:AH4424,AH4424),0)</f>
        <v>1618</v>
      </c>
      <c r="AJ4424" t="str">
        <f t="shared" si="696"/>
        <v>violation-METALDET1</v>
      </c>
      <c r="AK4424">
        <f>IF(I4424="violation",COUNTIF($AJ$1:AJ4424,AJ4424),FALSE)</f>
        <v>3545</v>
      </c>
      <c r="AL4424">
        <f t="shared" si="697"/>
        <v>0</v>
      </c>
      <c r="AM4424">
        <f t="shared" si="698"/>
        <v>3</v>
      </c>
      <c r="AN4424" t="str">
        <f t="shared" si="699"/>
        <v>ALERT! 3 Violation founded @METALDET1</v>
      </c>
    </row>
    <row r="4425" spans="1:40">
      <c r="A4425" t="s">
        <v>120</v>
      </c>
      <c r="B4425" t="s">
        <v>121</v>
      </c>
      <c r="C4425" t="s">
        <v>1986</v>
      </c>
      <c r="D4425" t="s">
        <v>52</v>
      </c>
      <c r="E4425">
        <v>1</v>
      </c>
      <c r="G4425" t="s">
        <v>130</v>
      </c>
      <c r="I4425" t="s">
        <v>125</v>
      </c>
      <c r="Z4425" t="str">
        <f>IFERROR(MID(AA4425,FIND("-",H4425,1)+1,20),_xlfn.IFNA(VLOOKUP(F4425&amp;"-"&amp;AA4425,Ref_Kontak!$A:$E,4,FALSE),Ref_Kontak!$H$2))</f>
        <v>628999007703</v>
      </c>
      <c r="AA4425" t="str">
        <f t="shared" si="690"/>
        <v/>
      </c>
      <c r="AB4425" t="str">
        <f t="shared" si="691"/>
        <v/>
      </c>
      <c r="AC4425" t="str">
        <f t="shared" si="692"/>
        <v>628999007703</v>
      </c>
      <c r="AD4425" t="str">
        <f t="shared" si="693"/>
        <v>Halo+,+Visual+AI+5S+mendeteksi+Violation%3A+METALDET1-LINE+14</v>
      </c>
      <c r="AE4425" t="str">
        <f t="shared" si="694"/>
        <v>https://web.whatsapp.com/send/?phone=628999007703&amp;text=Halo+,+Visual+AI+5S+mendeteksi+Violation%3A+METALDET1-LINE+14&amp;type=phone_number&amp;app_absent=0</v>
      </c>
      <c r="AF4425" t="b">
        <f>IF(ISNA(VLOOKUP(D4425&amp;"-"&amp;AB4425, Ref_Kontak!$A:$E, 4, FALSE)), FALSE, TRUE)</f>
        <v>0</v>
      </c>
      <c r="AG4425" t="str">
        <f>_xlfn.IFNA(VLOOKUP(Z4425,Ref_Kontak!H:H,1,FALSE),"FALSE")</f>
        <v>628999007703</v>
      </c>
      <c r="AH4425" t="str">
        <f t="shared" si="695"/>
        <v>METALDET1-LINE 14</v>
      </c>
      <c r="AI4425">
        <f>IF(I4425="violation",COUNTIF($AH$1:AH4425,AH4425),0)</f>
        <v>464</v>
      </c>
      <c r="AJ4425" t="str">
        <f t="shared" si="696"/>
        <v>violation-METALDET1</v>
      </c>
      <c r="AK4425">
        <f>IF(I4425="violation",COUNTIF($AJ$1:AJ4425,AJ4425),FALSE)</f>
        <v>3546</v>
      </c>
      <c r="AL4425">
        <f t="shared" si="697"/>
        <v>0</v>
      </c>
      <c r="AM4425">
        <f t="shared" si="698"/>
        <v>3</v>
      </c>
      <c r="AN4425" t="str">
        <f t="shared" si="699"/>
        <v>ALERT! 3 Violation founded @METALDET1</v>
      </c>
    </row>
    <row r="4426" spans="1:40">
      <c r="A4426" t="s">
        <v>120</v>
      </c>
      <c r="B4426" t="s">
        <v>121</v>
      </c>
      <c r="C4426" t="s">
        <v>1986</v>
      </c>
      <c r="D4426" t="s">
        <v>589</v>
      </c>
      <c r="E4426">
        <v>1</v>
      </c>
      <c r="G4426" t="s">
        <v>130</v>
      </c>
      <c r="I4426" t="s">
        <v>125</v>
      </c>
      <c r="Z4426" t="str">
        <f>IFERROR(MID(AA4426,FIND("-",H4426,1)+1,20),_xlfn.IFNA(VLOOKUP(F4426&amp;"-"&amp;AA4426,Ref_Kontak!$A:$E,4,FALSE),Ref_Kontak!$H$2))</f>
        <v>628999007703</v>
      </c>
      <c r="AA4426" t="str">
        <f t="shared" si="690"/>
        <v/>
      </c>
      <c r="AB4426" t="str">
        <f t="shared" si="691"/>
        <v/>
      </c>
      <c r="AC4426" t="str">
        <f t="shared" si="692"/>
        <v>628999007703</v>
      </c>
      <c r="AD4426" t="str">
        <f t="shared" si="693"/>
        <v>Halo+,+Visual+AI+5S+mendeteksi+Violation%3A+METALDET1-LINE+13</v>
      </c>
      <c r="AE4426" t="str">
        <f t="shared" si="694"/>
        <v>https://web.whatsapp.com/send/?phone=628999007703&amp;text=Halo+,+Visual+AI+5S+mendeteksi+Violation%3A+METALDET1-LINE+13&amp;type=phone_number&amp;app_absent=0</v>
      </c>
      <c r="AF4426" t="b">
        <f>IF(ISNA(VLOOKUP(D4426&amp;"-"&amp;AB4426, Ref_Kontak!$A:$E, 4, FALSE)), FALSE, TRUE)</f>
        <v>0</v>
      </c>
      <c r="AG4426" t="str">
        <f>_xlfn.IFNA(VLOOKUP(Z4426,Ref_Kontak!H:H,1,FALSE),"FALSE")</f>
        <v>628999007703</v>
      </c>
      <c r="AH4426" t="str">
        <f t="shared" si="695"/>
        <v>METALDET1-LINE 13</v>
      </c>
      <c r="AI4426">
        <f>IF(I4426="violation",COUNTIF($AH$1:AH4426,AH4426),0)</f>
        <v>1466</v>
      </c>
      <c r="AJ4426" t="str">
        <f t="shared" si="696"/>
        <v>violation-METALDET1</v>
      </c>
      <c r="AK4426">
        <f>IF(I4426="violation",COUNTIF($AJ$1:AJ4426,AJ4426),FALSE)</f>
        <v>3547</v>
      </c>
      <c r="AL4426">
        <f t="shared" si="697"/>
        <v>0</v>
      </c>
      <c r="AM4426">
        <f t="shared" si="698"/>
        <v>3</v>
      </c>
      <c r="AN4426" t="str">
        <f t="shared" si="699"/>
        <v>ALERT! 3 Violation founded @METALDET1</v>
      </c>
    </row>
    <row r="4427" spans="1:40">
      <c r="A4427" t="s">
        <v>120</v>
      </c>
      <c r="B4427" t="s">
        <v>121</v>
      </c>
      <c r="C4427" t="s">
        <v>1986</v>
      </c>
      <c r="D4427" t="s">
        <v>129</v>
      </c>
      <c r="E4427">
        <v>1</v>
      </c>
      <c r="G4427" t="s">
        <v>124</v>
      </c>
      <c r="I4427" t="s">
        <v>125</v>
      </c>
      <c r="Z4427" t="str">
        <f>IFERROR(MID(AA4427,FIND("-",H4427,1)+1,20),_xlfn.IFNA(VLOOKUP(F4427&amp;"-"&amp;AA4427,Ref_Kontak!$A:$E,4,FALSE),Ref_Kontak!$H$2))</f>
        <v>628999007703</v>
      </c>
      <c r="AA4427" t="str">
        <f t="shared" si="690"/>
        <v/>
      </c>
      <c r="AB4427" t="str">
        <f t="shared" si="691"/>
        <v/>
      </c>
      <c r="AC4427" t="str">
        <f t="shared" si="692"/>
        <v>628999007703</v>
      </c>
      <c r="AD4427" t="str">
        <f t="shared" si="693"/>
        <v>Halo+,+Visual+AI+5S+mendeteksi+Violation%3A+GUDANGEXP1-LINE+8</v>
      </c>
      <c r="AE4427" t="str">
        <f t="shared" si="694"/>
        <v>https://web.whatsapp.com/send/?phone=628999007703&amp;text=Halo+,+Visual+AI+5S+mendeteksi+Violation%3A+GUDANGEXP1-LINE+8&amp;type=phone_number&amp;app_absent=0</v>
      </c>
      <c r="AF4427" t="b">
        <f>IF(ISNA(VLOOKUP(D4427&amp;"-"&amp;AB4427, Ref_Kontak!$A:$E, 4, FALSE)), FALSE, TRUE)</f>
        <v>0</v>
      </c>
      <c r="AG4427" t="str">
        <f>_xlfn.IFNA(VLOOKUP(Z4427,Ref_Kontak!H:H,1,FALSE),"FALSE")</f>
        <v>628999007703</v>
      </c>
      <c r="AH4427" t="str">
        <f t="shared" si="695"/>
        <v>GUDANGEXP1-LINE 8</v>
      </c>
      <c r="AI4427">
        <f>IF(I4427="violation",COUNTIF($AH$1:AH4427,AH4427),0)</f>
        <v>162</v>
      </c>
      <c r="AJ4427" t="str">
        <f t="shared" si="696"/>
        <v>violation-GUDANGEXP1</v>
      </c>
      <c r="AK4427">
        <f>IF(I4427="violation",COUNTIF($AJ$1:AJ4427,AJ4427),FALSE)</f>
        <v>878</v>
      </c>
      <c r="AL4427">
        <f t="shared" si="697"/>
        <v>0</v>
      </c>
      <c r="AM4427">
        <f t="shared" si="698"/>
        <v>8</v>
      </c>
      <c r="AN4427" t="str">
        <f t="shared" si="699"/>
        <v>ALERT! 8 Violation founded @GUDANGEXP1</v>
      </c>
    </row>
    <row r="4428" spans="1:40">
      <c r="A4428" t="s">
        <v>120</v>
      </c>
      <c r="B4428" t="s">
        <v>121</v>
      </c>
      <c r="C4428" t="s">
        <v>1987</v>
      </c>
      <c r="D4428" t="s">
        <v>129</v>
      </c>
      <c r="E4428">
        <v>1</v>
      </c>
      <c r="G4428" t="s">
        <v>130</v>
      </c>
      <c r="I4428" t="s">
        <v>125</v>
      </c>
      <c r="Z4428" t="str">
        <f>IFERROR(MID(AA4428,FIND("-",H4428,1)+1,20),_xlfn.IFNA(VLOOKUP(F4428&amp;"-"&amp;AA4428,Ref_Kontak!$A:$E,4,FALSE),Ref_Kontak!$H$2))</f>
        <v>628999007703</v>
      </c>
      <c r="AA4428" t="str">
        <f t="shared" si="690"/>
        <v/>
      </c>
      <c r="AB4428" t="str">
        <f t="shared" si="691"/>
        <v/>
      </c>
      <c r="AC4428" t="str">
        <f t="shared" si="692"/>
        <v>628999007703</v>
      </c>
      <c r="AD4428" t="str">
        <f t="shared" si="693"/>
        <v>Halo+,+Visual+AI+5S+mendeteksi+Violation%3A+METALDET1-LINE+8</v>
      </c>
      <c r="AE4428" t="str">
        <f t="shared" si="694"/>
        <v>https://web.whatsapp.com/send/?phone=628999007703&amp;text=Halo+,+Visual+AI+5S+mendeteksi+Violation%3A+METALDET1-LINE+8&amp;type=phone_number&amp;app_absent=0</v>
      </c>
      <c r="AF4428" t="b">
        <f>IF(ISNA(VLOOKUP(D4428&amp;"-"&amp;AB4428, Ref_Kontak!$A:$E, 4, FALSE)), FALSE, TRUE)</f>
        <v>0</v>
      </c>
      <c r="AG4428" t="str">
        <f>_xlfn.IFNA(VLOOKUP(Z4428,Ref_Kontak!H:H,1,FALSE),"FALSE")</f>
        <v>628999007703</v>
      </c>
      <c r="AH4428" t="str">
        <f t="shared" si="695"/>
        <v>METALDET1-LINE 8</v>
      </c>
      <c r="AI4428">
        <f>IF(I4428="violation",COUNTIF($AH$1:AH4428,AH4428),0)</f>
        <v>1619</v>
      </c>
      <c r="AJ4428" t="str">
        <f t="shared" si="696"/>
        <v>violation-METALDET1</v>
      </c>
      <c r="AK4428">
        <f>IF(I4428="violation",COUNTIF($AJ$1:AJ4428,AJ4428),FALSE)</f>
        <v>3548</v>
      </c>
      <c r="AL4428">
        <f t="shared" si="697"/>
        <v>0</v>
      </c>
      <c r="AM4428">
        <f t="shared" si="698"/>
        <v>3</v>
      </c>
      <c r="AN4428" t="str">
        <f t="shared" si="699"/>
        <v>ALERT! 3 Violation founded @METALDET1</v>
      </c>
    </row>
    <row r="4429" spans="1:40">
      <c r="A4429" t="s">
        <v>120</v>
      </c>
      <c r="B4429" t="s">
        <v>121</v>
      </c>
      <c r="C4429" t="s">
        <v>1987</v>
      </c>
      <c r="D4429" t="s">
        <v>41</v>
      </c>
      <c r="E4429">
        <v>1</v>
      </c>
      <c r="F4429" t="s">
        <v>1859</v>
      </c>
      <c r="G4429" t="s">
        <v>124</v>
      </c>
      <c r="H4429" t="s">
        <v>1860</v>
      </c>
      <c r="I4429" t="s">
        <v>125</v>
      </c>
      <c r="J4429" t="s">
        <v>1861</v>
      </c>
      <c r="Z4429" t="str">
        <f>IFERROR(MID(AA4429,FIND("-",H4429,1)+1,20),_xlfn.IFNA(VLOOKUP(F4429&amp;"-"&amp;AA4429,Ref_Kontak!$A:$E,4,FALSE),Ref_Kontak!$H$2))</f>
        <v>6285157766849</v>
      </c>
      <c r="AA4429" t="str">
        <f t="shared" si="690"/>
        <v>Rexy-6285157766849</v>
      </c>
      <c r="AB4429" t="str">
        <f t="shared" si="691"/>
        <v>Rexy</v>
      </c>
      <c r="AC4429" t="str">
        <f t="shared" si="692"/>
        <v>6285157766849</v>
      </c>
      <c r="AD4429" t="str">
        <f t="shared" si="693"/>
        <v>Halo+Rexy,+Visual+AI+5S+mendeteksi+Violation%3A+GUDANGEXP1-LINE+2</v>
      </c>
      <c r="AE4429" t="str">
        <f t="shared" si="694"/>
        <v>https://web.whatsapp.com/send/?phone=6285157766849&amp;text=Halo+Rexy,+Visual+AI+5S+mendeteksi+Violation%3A+GUDANGEXP1-LINE+2&amp;type=phone_number&amp;app_absent=0</v>
      </c>
      <c r="AF4429" t="b">
        <f>IF(ISNA(VLOOKUP(D4429&amp;"-"&amp;AB4429, Ref_Kontak!$A:$E, 4, FALSE)), FALSE, TRUE)</f>
        <v>1</v>
      </c>
      <c r="AG4429" t="str">
        <f>_xlfn.IFNA(VLOOKUP(Z4429,Ref_Kontak!H:H,1,FALSE),"FALSE")</f>
        <v>FALSE</v>
      </c>
      <c r="AH4429" t="str">
        <f t="shared" si="695"/>
        <v>GUDANGEXP1-LINE 2</v>
      </c>
      <c r="AI4429">
        <f>IF(I4429="violation",COUNTIF($AH$1:AH4429,AH4429),0)</f>
        <v>122</v>
      </c>
      <c r="AJ4429" t="str">
        <f t="shared" si="696"/>
        <v>violation-GUDANGEXP1</v>
      </c>
      <c r="AK4429">
        <f>IF(I4429="violation",COUNTIF($AJ$1:AJ4429,AJ4429),FALSE)</f>
        <v>879</v>
      </c>
      <c r="AL4429">
        <f t="shared" si="697"/>
        <v>0</v>
      </c>
      <c r="AM4429">
        <f t="shared" si="698"/>
        <v>8</v>
      </c>
      <c r="AN4429" t="str">
        <f t="shared" si="699"/>
        <v>ALERT! 8 Violation founded @GUDANGEXP1</v>
      </c>
    </row>
    <row r="4430" spans="1:40">
      <c r="A4430" t="s">
        <v>120</v>
      </c>
      <c r="B4430" t="s">
        <v>121</v>
      </c>
      <c r="C4430" t="s">
        <v>1987</v>
      </c>
      <c r="D4430" t="s">
        <v>1232</v>
      </c>
      <c r="E4430">
        <v>1</v>
      </c>
      <c r="G4430" t="s">
        <v>124</v>
      </c>
      <c r="I4430" t="s">
        <v>125</v>
      </c>
      <c r="Z4430" t="str">
        <f>IFERROR(MID(AA4430,FIND("-",H4430,1)+1,20),_xlfn.IFNA(VLOOKUP(F4430&amp;"-"&amp;AA4430,Ref_Kontak!$A:$E,4,FALSE),Ref_Kontak!$H$2))</f>
        <v>628999007703</v>
      </c>
      <c r="AA4430" t="str">
        <f t="shared" si="690"/>
        <v/>
      </c>
      <c r="AB4430" t="str">
        <f t="shared" si="691"/>
        <v/>
      </c>
      <c r="AC4430" t="str">
        <f t="shared" si="692"/>
        <v>628999007703</v>
      </c>
      <c r="AD4430" t="str">
        <f t="shared" si="693"/>
        <v>Halo+,+Visual+AI+5S+mendeteksi+Violation%3A+GUDANGEXP1-LINE+9</v>
      </c>
      <c r="AE4430" t="str">
        <f t="shared" si="694"/>
        <v>https://web.whatsapp.com/send/?phone=628999007703&amp;text=Halo+,+Visual+AI+5S+mendeteksi+Violation%3A+GUDANGEXP1-LINE+9&amp;type=phone_number&amp;app_absent=0</v>
      </c>
      <c r="AF4430" t="b">
        <f>IF(ISNA(VLOOKUP(D4430&amp;"-"&amp;AB4430, Ref_Kontak!$A:$E, 4, FALSE)), FALSE, TRUE)</f>
        <v>0</v>
      </c>
      <c r="AG4430" t="str">
        <f>_xlfn.IFNA(VLOOKUP(Z4430,Ref_Kontak!H:H,1,FALSE),"FALSE")</f>
        <v>628999007703</v>
      </c>
      <c r="AH4430" t="str">
        <f t="shared" si="695"/>
        <v>GUDANGEXP1-LINE 9</v>
      </c>
      <c r="AI4430">
        <f>IF(I4430="violation",COUNTIF($AH$1:AH4430,AH4430),0)</f>
        <v>255</v>
      </c>
      <c r="AJ4430" t="str">
        <f t="shared" si="696"/>
        <v>violation-GUDANGEXP1</v>
      </c>
      <c r="AK4430">
        <f>IF(I4430="violation",COUNTIF($AJ$1:AJ4430,AJ4430),FALSE)</f>
        <v>880</v>
      </c>
      <c r="AL4430">
        <f t="shared" si="697"/>
        <v>0</v>
      </c>
      <c r="AM4430">
        <f t="shared" si="698"/>
        <v>8</v>
      </c>
      <c r="AN4430" t="str">
        <f t="shared" si="699"/>
        <v>ALERT! 8 Violation founded @GUDANGEXP1</v>
      </c>
    </row>
    <row r="4431" spans="1:40">
      <c r="A4431" t="s">
        <v>120</v>
      </c>
      <c r="B4431" t="s">
        <v>121</v>
      </c>
      <c r="C4431" t="s">
        <v>1987</v>
      </c>
      <c r="D4431" t="s">
        <v>48</v>
      </c>
      <c r="E4431">
        <v>1</v>
      </c>
      <c r="F4431" t="s">
        <v>1859</v>
      </c>
      <c r="G4431" t="s">
        <v>124</v>
      </c>
      <c r="H4431" t="s">
        <v>1860</v>
      </c>
      <c r="I4431" t="s">
        <v>125</v>
      </c>
      <c r="J4431" t="s">
        <v>1861</v>
      </c>
      <c r="Z4431" t="str">
        <f>IFERROR(MID(AA4431,FIND("-",H4431,1)+1,20),_xlfn.IFNA(VLOOKUP(F4431&amp;"-"&amp;AA4431,Ref_Kontak!$A:$E,4,FALSE),Ref_Kontak!$H$2))</f>
        <v>6285157766849</v>
      </c>
      <c r="AA4431" t="str">
        <f t="shared" si="690"/>
        <v>Rexy-6285157766849</v>
      </c>
      <c r="AB4431" t="str">
        <f t="shared" si="691"/>
        <v>Rexy</v>
      </c>
      <c r="AC4431" t="str">
        <f t="shared" si="692"/>
        <v>6285157766849</v>
      </c>
      <c r="AD4431" t="str">
        <f t="shared" si="693"/>
        <v>Halo+Rexy,+Visual+AI+5S+mendeteksi+Violation%3A+GUDANGEXP1-LINE+1</v>
      </c>
      <c r="AE4431" t="str">
        <f t="shared" si="694"/>
        <v>https://web.whatsapp.com/send/?phone=6285157766849&amp;text=Halo+Rexy,+Visual+AI+5S+mendeteksi+Violation%3A+GUDANGEXP1-LINE+1&amp;type=phone_number&amp;app_absent=0</v>
      </c>
      <c r="AF4431" t="b">
        <f>IF(ISNA(VLOOKUP(D4431&amp;"-"&amp;AB4431, Ref_Kontak!$A:$E, 4, FALSE)), FALSE, TRUE)</f>
        <v>1</v>
      </c>
      <c r="AG4431" t="str">
        <f>_xlfn.IFNA(VLOOKUP(Z4431,Ref_Kontak!H:H,1,FALSE),"FALSE")</f>
        <v>FALSE</v>
      </c>
      <c r="AH4431" t="str">
        <f t="shared" si="695"/>
        <v>GUDANGEXP1-LINE 1</v>
      </c>
      <c r="AI4431">
        <f>IF(I4431="violation",COUNTIF($AH$1:AH4431,AH4431),0)</f>
        <v>109</v>
      </c>
      <c r="AJ4431" t="str">
        <f t="shared" si="696"/>
        <v>violation-GUDANGEXP1</v>
      </c>
      <c r="AK4431">
        <f>IF(I4431="violation",COUNTIF($AJ$1:AJ4431,AJ4431),FALSE)</f>
        <v>881</v>
      </c>
      <c r="AL4431">
        <f t="shared" si="697"/>
        <v>0</v>
      </c>
      <c r="AM4431">
        <f t="shared" si="698"/>
        <v>8</v>
      </c>
      <c r="AN4431" t="str">
        <f t="shared" si="699"/>
        <v>ALERT! 8 Violation founded @GUDANGEXP1</v>
      </c>
    </row>
    <row r="4432" spans="1:40">
      <c r="A4432" t="s">
        <v>120</v>
      </c>
      <c r="B4432" t="s">
        <v>121</v>
      </c>
      <c r="C4432" t="s">
        <v>1987</v>
      </c>
      <c r="D4432" t="s">
        <v>52</v>
      </c>
      <c r="E4432">
        <v>1</v>
      </c>
      <c r="G4432" t="s">
        <v>130</v>
      </c>
      <c r="I4432" t="s">
        <v>125</v>
      </c>
      <c r="Z4432" t="str">
        <f>IFERROR(MID(AA4432,FIND("-",H4432,1)+1,20),_xlfn.IFNA(VLOOKUP(F4432&amp;"-"&amp;AA4432,Ref_Kontak!$A:$E,4,FALSE),Ref_Kontak!$H$2))</f>
        <v>628999007703</v>
      </c>
      <c r="AA4432" t="str">
        <f t="shared" si="690"/>
        <v/>
      </c>
      <c r="AB4432" t="str">
        <f t="shared" si="691"/>
        <v/>
      </c>
      <c r="AC4432" t="str">
        <f t="shared" si="692"/>
        <v>628999007703</v>
      </c>
      <c r="AD4432" t="str">
        <f t="shared" si="693"/>
        <v>Halo+,+Visual+AI+5S+mendeteksi+Violation%3A+METALDET1-LINE+14</v>
      </c>
      <c r="AE4432" t="str">
        <f t="shared" si="694"/>
        <v>https://web.whatsapp.com/send/?phone=628999007703&amp;text=Halo+,+Visual+AI+5S+mendeteksi+Violation%3A+METALDET1-LINE+14&amp;type=phone_number&amp;app_absent=0</v>
      </c>
      <c r="AF4432" t="b">
        <f>IF(ISNA(VLOOKUP(D4432&amp;"-"&amp;AB4432, Ref_Kontak!$A:$E, 4, FALSE)), FALSE, TRUE)</f>
        <v>0</v>
      </c>
      <c r="AG4432" t="str">
        <f>_xlfn.IFNA(VLOOKUP(Z4432,Ref_Kontak!H:H,1,FALSE),"FALSE")</f>
        <v>628999007703</v>
      </c>
      <c r="AH4432" t="str">
        <f t="shared" si="695"/>
        <v>METALDET1-LINE 14</v>
      </c>
      <c r="AI4432">
        <f>IF(I4432="violation",COUNTIF($AH$1:AH4432,AH4432),0)</f>
        <v>465</v>
      </c>
      <c r="AJ4432" t="str">
        <f t="shared" si="696"/>
        <v>violation-METALDET1</v>
      </c>
      <c r="AK4432">
        <f>IF(I4432="violation",COUNTIF($AJ$1:AJ4432,AJ4432),FALSE)</f>
        <v>3549</v>
      </c>
      <c r="AL4432">
        <f t="shared" si="697"/>
        <v>0</v>
      </c>
      <c r="AM4432">
        <f t="shared" si="698"/>
        <v>3</v>
      </c>
      <c r="AN4432" t="str">
        <f t="shared" si="699"/>
        <v>ALERT! 3 Violation founded @METALDET1</v>
      </c>
    </row>
    <row r="4433" spans="1:40">
      <c r="A4433" t="s">
        <v>120</v>
      </c>
      <c r="B4433" t="s">
        <v>121</v>
      </c>
      <c r="C4433" t="s">
        <v>1987</v>
      </c>
      <c r="D4433" t="s">
        <v>589</v>
      </c>
      <c r="E4433">
        <v>1</v>
      </c>
      <c r="G4433" t="s">
        <v>130</v>
      </c>
      <c r="I4433" t="s">
        <v>125</v>
      </c>
      <c r="Z4433" t="str">
        <f>IFERROR(MID(AA4433,FIND("-",H4433,1)+1,20),_xlfn.IFNA(VLOOKUP(F4433&amp;"-"&amp;AA4433,Ref_Kontak!$A:$E,4,FALSE),Ref_Kontak!$H$2))</f>
        <v>628999007703</v>
      </c>
      <c r="AA4433" t="str">
        <f t="shared" si="690"/>
        <v/>
      </c>
      <c r="AB4433" t="str">
        <f t="shared" si="691"/>
        <v/>
      </c>
      <c r="AC4433" t="str">
        <f t="shared" si="692"/>
        <v>628999007703</v>
      </c>
      <c r="AD4433" t="str">
        <f t="shared" si="693"/>
        <v>Halo+,+Visual+AI+5S+mendeteksi+Violation%3A+METALDET1-LINE+13</v>
      </c>
      <c r="AE4433" t="str">
        <f t="shared" si="694"/>
        <v>https://web.whatsapp.com/send/?phone=628999007703&amp;text=Halo+,+Visual+AI+5S+mendeteksi+Violation%3A+METALDET1-LINE+13&amp;type=phone_number&amp;app_absent=0</v>
      </c>
      <c r="AF4433" t="b">
        <f>IF(ISNA(VLOOKUP(D4433&amp;"-"&amp;AB4433, Ref_Kontak!$A:$E, 4, FALSE)), FALSE, TRUE)</f>
        <v>0</v>
      </c>
      <c r="AG4433" t="str">
        <f>_xlfn.IFNA(VLOOKUP(Z4433,Ref_Kontak!H:H,1,FALSE),"FALSE")</f>
        <v>628999007703</v>
      </c>
      <c r="AH4433" t="str">
        <f t="shared" si="695"/>
        <v>METALDET1-LINE 13</v>
      </c>
      <c r="AI4433">
        <f>IF(I4433="violation",COUNTIF($AH$1:AH4433,AH4433),0)</f>
        <v>1467</v>
      </c>
      <c r="AJ4433" t="str">
        <f t="shared" si="696"/>
        <v>violation-METALDET1</v>
      </c>
      <c r="AK4433">
        <f>IF(I4433="violation",COUNTIF($AJ$1:AJ4433,AJ4433),FALSE)</f>
        <v>3550</v>
      </c>
      <c r="AL4433">
        <f t="shared" si="697"/>
        <v>0</v>
      </c>
      <c r="AM4433">
        <f t="shared" si="698"/>
        <v>3</v>
      </c>
      <c r="AN4433" t="str">
        <f t="shared" si="699"/>
        <v>ALERT! 3 Violation founded @METALDET1</v>
      </c>
    </row>
    <row r="4434" spans="1:40">
      <c r="A4434" t="s">
        <v>120</v>
      </c>
      <c r="B4434" t="s">
        <v>121</v>
      </c>
      <c r="C4434" t="s">
        <v>1987</v>
      </c>
      <c r="D4434" t="s">
        <v>129</v>
      </c>
      <c r="E4434">
        <v>1</v>
      </c>
      <c r="G4434" t="s">
        <v>124</v>
      </c>
      <c r="I4434" t="s">
        <v>125</v>
      </c>
      <c r="Z4434" t="str">
        <f>IFERROR(MID(AA4434,FIND("-",H4434,1)+1,20),_xlfn.IFNA(VLOOKUP(F4434&amp;"-"&amp;AA4434,Ref_Kontak!$A:$E,4,FALSE),Ref_Kontak!$H$2))</f>
        <v>628999007703</v>
      </c>
      <c r="AA4434" t="str">
        <f t="shared" si="690"/>
        <v/>
      </c>
      <c r="AB4434" t="str">
        <f t="shared" si="691"/>
        <v/>
      </c>
      <c r="AC4434" t="str">
        <f t="shared" si="692"/>
        <v>628999007703</v>
      </c>
      <c r="AD4434" t="str">
        <f t="shared" si="693"/>
        <v>Halo+,+Visual+AI+5S+mendeteksi+Violation%3A+GUDANGEXP1-LINE+8</v>
      </c>
      <c r="AE4434" t="str">
        <f t="shared" si="694"/>
        <v>https://web.whatsapp.com/send/?phone=628999007703&amp;text=Halo+,+Visual+AI+5S+mendeteksi+Violation%3A+GUDANGEXP1-LINE+8&amp;type=phone_number&amp;app_absent=0</v>
      </c>
      <c r="AF4434" t="b">
        <f>IF(ISNA(VLOOKUP(D4434&amp;"-"&amp;AB4434, Ref_Kontak!$A:$E, 4, FALSE)), FALSE, TRUE)</f>
        <v>0</v>
      </c>
      <c r="AG4434" t="str">
        <f>_xlfn.IFNA(VLOOKUP(Z4434,Ref_Kontak!H:H,1,FALSE),"FALSE")</f>
        <v>628999007703</v>
      </c>
      <c r="AH4434" t="str">
        <f t="shared" si="695"/>
        <v>GUDANGEXP1-LINE 8</v>
      </c>
      <c r="AI4434">
        <f>IF(I4434="violation",COUNTIF($AH$1:AH4434,AH4434),0)</f>
        <v>163</v>
      </c>
      <c r="AJ4434" t="str">
        <f t="shared" si="696"/>
        <v>violation-GUDANGEXP1</v>
      </c>
      <c r="AK4434">
        <f>IF(I4434="violation",COUNTIF($AJ$1:AJ4434,AJ4434),FALSE)</f>
        <v>882</v>
      </c>
      <c r="AL4434">
        <f t="shared" si="697"/>
        <v>0</v>
      </c>
      <c r="AM4434">
        <f t="shared" si="698"/>
        <v>8</v>
      </c>
      <c r="AN4434" t="str">
        <f t="shared" si="699"/>
        <v>ALERT! 8 Violation founded @GUDANGEXP1</v>
      </c>
    </row>
    <row r="4435" spans="1:40">
      <c r="A4435" t="s">
        <v>120</v>
      </c>
      <c r="B4435" t="s">
        <v>121</v>
      </c>
      <c r="C4435" t="s">
        <v>1988</v>
      </c>
      <c r="D4435" t="s">
        <v>41</v>
      </c>
      <c r="E4435">
        <v>1</v>
      </c>
      <c r="F4435" t="s">
        <v>1859</v>
      </c>
      <c r="G4435" t="s">
        <v>124</v>
      </c>
      <c r="H4435" t="s">
        <v>1860</v>
      </c>
      <c r="I4435" t="s">
        <v>125</v>
      </c>
      <c r="J4435" t="s">
        <v>1861</v>
      </c>
      <c r="Z4435" t="str">
        <f>IFERROR(MID(AA4435,FIND("-",H4435,1)+1,20),_xlfn.IFNA(VLOOKUP(F4435&amp;"-"&amp;AA4435,Ref_Kontak!$A:$E,4,FALSE),Ref_Kontak!$H$2))</f>
        <v>6285157766849</v>
      </c>
      <c r="AA4435" t="str">
        <f t="shared" si="690"/>
        <v>Rexy-6285157766849</v>
      </c>
      <c r="AB4435" t="str">
        <f t="shared" si="691"/>
        <v>Rexy</v>
      </c>
      <c r="AC4435" t="str">
        <f t="shared" si="692"/>
        <v>6285157766849</v>
      </c>
      <c r="AD4435" t="str">
        <f t="shared" si="693"/>
        <v>Halo+Rexy,+Visual+AI+5S+mendeteksi+Violation%3A+GUDANGEXP1-LINE+2</v>
      </c>
      <c r="AE4435" t="str">
        <f t="shared" si="694"/>
        <v>https://web.whatsapp.com/send/?phone=6285157766849&amp;text=Halo+Rexy,+Visual+AI+5S+mendeteksi+Violation%3A+GUDANGEXP1-LINE+2&amp;type=phone_number&amp;app_absent=0</v>
      </c>
      <c r="AF4435" t="b">
        <f>IF(ISNA(VLOOKUP(D4435&amp;"-"&amp;AB4435, Ref_Kontak!$A:$E, 4, FALSE)), FALSE, TRUE)</f>
        <v>1</v>
      </c>
      <c r="AG4435" t="str">
        <f>_xlfn.IFNA(VLOOKUP(Z4435,Ref_Kontak!H:H,1,FALSE),"FALSE")</f>
        <v>FALSE</v>
      </c>
      <c r="AH4435" t="str">
        <f t="shared" si="695"/>
        <v>GUDANGEXP1-LINE 2</v>
      </c>
      <c r="AI4435">
        <f>IF(I4435="violation",COUNTIF($AH$1:AH4435,AH4435),0)</f>
        <v>123</v>
      </c>
      <c r="AJ4435" t="str">
        <f t="shared" si="696"/>
        <v>violation-GUDANGEXP1</v>
      </c>
      <c r="AK4435">
        <f>IF(I4435="violation",COUNTIF($AJ$1:AJ4435,AJ4435),FALSE)</f>
        <v>883</v>
      </c>
      <c r="AL4435">
        <f t="shared" si="697"/>
        <v>0</v>
      </c>
      <c r="AM4435">
        <f t="shared" si="698"/>
        <v>8</v>
      </c>
      <c r="AN4435" t="str">
        <f t="shared" si="699"/>
        <v>ALERT! 8 Violation founded @GUDANGEXP1</v>
      </c>
    </row>
    <row r="4436" spans="1:40">
      <c r="A4436" t="s">
        <v>120</v>
      </c>
      <c r="B4436" t="s">
        <v>121</v>
      </c>
      <c r="C4436" t="s">
        <v>1988</v>
      </c>
      <c r="D4436" t="s">
        <v>48</v>
      </c>
      <c r="E4436">
        <v>1</v>
      </c>
      <c r="F4436" t="s">
        <v>1859</v>
      </c>
      <c r="G4436" t="s">
        <v>124</v>
      </c>
      <c r="H4436" t="s">
        <v>1860</v>
      </c>
      <c r="I4436" t="s">
        <v>125</v>
      </c>
      <c r="J4436" t="s">
        <v>1861</v>
      </c>
      <c r="Z4436" t="str">
        <f>IFERROR(MID(AA4436,FIND("-",H4436,1)+1,20),_xlfn.IFNA(VLOOKUP(F4436&amp;"-"&amp;AA4436,Ref_Kontak!$A:$E,4,FALSE),Ref_Kontak!$H$2))</f>
        <v>6285157766849</v>
      </c>
      <c r="AA4436" t="str">
        <f t="shared" si="690"/>
        <v>Rexy-6285157766849</v>
      </c>
      <c r="AB4436" t="str">
        <f t="shared" si="691"/>
        <v>Rexy</v>
      </c>
      <c r="AC4436" t="str">
        <f t="shared" si="692"/>
        <v>6285157766849</v>
      </c>
      <c r="AD4436" t="str">
        <f t="shared" si="693"/>
        <v>Halo+Rexy,+Visual+AI+5S+mendeteksi+Violation%3A+GUDANGEXP1-LINE+1</v>
      </c>
      <c r="AE4436" t="str">
        <f t="shared" si="694"/>
        <v>https://web.whatsapp.com/send/?phone=6285157766849&amp;text=Halo+Rexy,+Visual+AI+5S+mendeteksi+Violation%3A+GUDANGEXP1-LINE+1&amp;type=phone_number&amp;app_absent=0</v>
      </c>
      <c r="AF4436" t="b">
        <f>IF(ISNA(VLOOKUP(D4436&amp;"-"&amp;AB4436, Ref_Kontak!$A:$E, 4, FALSE)), FALSE, TRUE)</f>
        <v>1</v>
      </c>
      <c r="AG4436" t="str">
        <f>_xlfn.IFNA(VLOOKUP(Z4436,Ref_Kontak!H:H,1,FALSE),"FALSE")</f>
        <v>FALSE</v>
      </c>
      <c r="AH4436" t="str">
        <f t="shared" si="695"/>
        <v>GUDANGEXP1-LINE 1</v>
      </c>
      <c r="AI4436">
        <f>IF(I4436="violation",COUNTIF($AH$1:AH4436,AH4436),0)</f>
        <v>110</v>
      </c>
      <c r="AJ4436" t="str">
        <f t="shared" si="696"/>
        <v>violation-GUDANGEXP1</v>
      </c>
      <c r="AK4436">
        <f>IF(I4436="violation",COUNTIF($AJ$1:AJ4436,AJ4436),FALSE)</f>
        <v>884</v>
      </c>
      <c r="AL4436">
        <f t="shared" si="697"/>
        <v>0</v>
      </c>
      <c r="AM4436">
        <f t="shared" si="698"/>
        <v>8</v>
      </c>
      <c r="AN4436" t="str">
        <f t="shared" si="699"/>
        <v>ALERT! 8 Violation founded @GUDANGEXP1</v>
      </c>
    </row>
    <row r="4437" spans="1:40">
      <c r="A4437" t="s">
        <v>120</v>
      </c>
      <c r="B4437" t="s">
        <v>121</v>
      </c>
      <c r="C4437" t="s">
        <v>1988</v>
      </c>
      <c r="D4437" t="s">
        <v>1232</v>
      </c>
      <c r="E4437">
        <v>1</v>
      </c>
      <c r="G4437" t="s">
        <v>124</v>
      </c>
      <c r="I4437" t="s">
        <v>125</v>
      </c>
      <c r="Z4437" t="str">
        <f>IFERROR(MID(AA4437,FIND("-",H4437,1)+1,20),_xlfn.IFNA(VLOOKUP(F4437&amp;"-"&amp;AA4437,Ref_Kontak!$A:$E,4,FALSE),Ref_Kontak!$H$2))</f>
        <v>628999007703</v>
      </c>
      <c r="AA4437" t="str">
        <f t="shared" si="690"/>
        <v/>
      </c>
      <c r="AB4437" t="str">
        <f t="shared" si="691"/>
        <v/>
      </c>
      <c r="AC4437" t="str">
        <f t="shared" si="692"/>
        <v>628999007703</v>
      </c>
      <c r="AD4437" t="str">
        <f t="shared" si="693"/>
        <v>Halo+,+Visual+AI+5S+mendeteksi+Violation%3A+GUDANGEXP1-LINE+9</v>
      </c>
      <c r="AE4437" t="str">
        <f t="shared" si="694"/>
        <v>https://web.whatsapp.com/send/?phone=628999007703&amp;text=Halo+,+Visual+AI+5S+mendeteksi+Violation%3A+GUDANGEXP1-LINE+9&amp;type=phone_number&amp;app_absent=0</v>
      </c>
      <c r="AF4437" t="b">
        <f>IF(ISNA(VLOOKUP(D4437&amp;"-"&amp;AB4437, Ref_Kontak!$A:$E, 4, FALSE)), FALSE, TRUE)</f>
        <v>0</v>
      </c>
      <c r="AG4437" t="str">
        <f>_xlfn.IFNA(VLOOKUP(Z4437,Ref_Kontak!H:H,1,FALSE),"FALSE")</f>
        <v>628999007703</v>
      </c>
      <c r="AH4437" t="str">
        <f t="shared" si="695"/>
        <v>GUDANGEXP1-LINE 9</v>
      </c>
      <c r="AI4437">
        <f>IF(I4437="violation",COUNTIF($AH$1:AH4437,AH4437),0)</f>
        <v>256</v>
      </c>
      <c r="AJ4437" t="str">
        <f t="shared" si="696"/>
        <v>violation-GUDANGEXP1</v>
      </c>
      <c r="AK4437">
        <f>IF(I4437="violation",COUNTIF($AJ$1:AJ4437,AJ4437),FALSE)</f>
        <v>885</v>
      </c>
      <c r="AL4437">
        <f t="shared" si="697"/>
        <v>0</v>
      </c>
      <c r="AM4437">
        <f t="shared" si="698"/>
        <v>8</v>
      </c>
      <c r="AN4437" t="str">
        <f t="shared" si="699"/>
        <v>ALERT! 8 Violation founded @GUDANGEXP1</v>
      </c>
    </row>
    <row r="4438" spans="1:40">
      <c r="A4438" t="s">
        <v>120</v>
      </c>
      <c r="B4438" t="s">
        <v>121</v>
      </c>
      <c r="C4438" t="s">
        <v>1988</v>
      </c>
      <c r="D4438" t="s">
        <v>129</v>
      </c>
      <c r="E4438">
        <v>1</v>
      </c>
      <c r="G4438" t="s">
        <v>124</v>
      </c>
      <c r="I4438" t="s">
        <v>125</v>
      </c>
      <c r="Z4438" t="str">
        <f>IFERROR(MID(AA4438,FIND("-",H4438,1)+1,20),_xlfn.IFNA(VLOOKUP(F4438&amp;"-"&amp;AA4438,Ref_Kontak!$A:$E,4,FALSE),Ref_Kontak!$H$2))</f>
        <v>628999007703</v>
      </c>
      <c r="AA4438" t="str">
        <f t="shared" si="690"/>
        <v/>
      </c>
      <c r="AB4438" t="str">
        <f t="shared" si="691"/>
        <v/>
      </c>
      <c r="AC4438" t="str">
        <f t="shared" si="692"/>
        <v>628999007703</v>
      </c>
      <c r="AD4438" t="str">
        <f t="shared" si="693"/>
        <v>Halo+,+Visual+AI+5S+mendeteksi+Violation%3A+GUDANGEXP1-LINE+8</v>
      </c>
      <c r="AE4438" t="str">
        <f t="shared" si="694"/>
        <v>https://web.whatsapp.com/send/?phone=628999007703&amp;text=Halo+,+Visual+AI+5S+mendeteksi+Violation%3A+GUDANGEXP1-LINE+8&amp;type=phone_number&amp;app_absent=0</v>
      </c>
      <c r="AF4438" t="b">
        <f>IF(ISNA(VLOOKUP(D4438&amp;"-"&amp;AB4438, Ref_Kontak!$A:$E, 4, FALSE)), FALSE, TRUE)</f>
        <v>0</v>
      </c>
      <c r="AG4438" t="str">
        <f>_xlfn.IFNA(VLOOKUP(Z4438,Ref_Kontak!H:H,1,FALSE),"FALSE")</f>
        <v>628999007703</v>
      </c>
      <c r="AH4438" t="str">
        <f t="shared" si="695"/>
        <v>GUDANGEXP1-LINE 8</v>
      </c>
      <c r="AI4438">
        <f>IF(I4438="violation",COUNTIF($AH$1:AH4438,AH4438),0)</f>
        <v>164</v>
      </c>
      <c r="AJ4438" t="str">
        <f t="shared" si="696"/>
        <v>violation-GUDANGEXP1</v>
      </c>
      <c r="AK4438">
        <f>IF(I4438="violation",COUNTIF($AJ$1:AJ4438,AJ4438),FALSE)</f>
        <v>886</v>
      </c>
      <c r="AL4438">
        <f t="shared" si="697"/>
        <v>0</v>
      </c>
      <c r="AM4438">
        <f t="shared" si="698"/>
        <v>8</v>
      </c>
      <c r="AN4438" t="str">
        <f t="shared" si="699"/>
        <v>ALERT! 8 Violation founded @GUDANGEXP1</v>
      </c>
    </row>
    <row r="4439" spans="1:40">
      <c r="A4439" t="s">
        <v>120</v>
      </c>
      <c r="B4439" t="s">
        <v>121</v>
      </c>
      <c r="C4439" t="s">
        <v>1989</v>
      </c>
      <c r="D4439" t="s">
        <v>589</v>
      </c>
      <c r="E4439">
        <v>1</v>
      </c>
      <c r="G4439" t="s">
        <v>130</v>
      </c>
      <c r="I4439" t="s">
        <v>125</v>
      </c>
      <c r="Z4439" t="str">
        <f>IFERROR(MID(AA4439,FIND("-",H4439,1)+1,20),_xlfn.IFNA(VLOOKUP(F4439&amp;"-"&amp;AA4439,Ref_Kontak!$A:$E,4,FALSE),Ref_Kontak!$H$2))</f>
        <v>628999007703</v>
      </c>
      <c r="AA4439" t="str">
        <f t="shared" si="690"/>
        <v/>
      </c>
      <c r="AB4439" t="str">
        <f t="shared" si="691"/>
        <v/>
      </c>
      <c r="AC4439" t="str">
        <f t="shared" si="692"/>
        <v>628999007703</v>
      </c>
      <c r="AD4439" t="str">
        <f t="shared" si="693"/>
        <v>Halo+,+Visual+AI+5S+mendeteksi+Violation%3A+METALDET1-LINE+13</v>
      </c>
      <c r="AE4439" t="str">
        <f t="shared" si="694"/>
        <v>https://web.whatsapp.com/send/?phone=628999007703&amp;text=Halo+,+Visual+AI+5S+mendeteksi+Violation%3A+METALDET1-LINE+13&amp;type=phone_number&amp;app_absent=0</v>
      </c>
      <c r="AF4439" t="b">
        <f>IF(ISNA(VLOOKUP(D4439&amp;"-"&amp;AB4439, Ref_Kontak!$A:$E, 4, FALSE)), FALSE, TRUE)</f>
        <v>0</v>
      </c>
      <c r="AG4439" t="str">
        <f>_xlfn.IFNA(VLOOKUP(Z4439,Ref_Kontak!H:H,1,FALSE),"FALSE")</f>
        <v>628999007703</v>
      </c>
      <c r="AH4439" t="str">
        <f t="shared" si="695"/>
        <v>METALDET1-LINE 13</v>
      </c>
      <c r="AI4439">
        <f>IF(I4439="violation",COUNTIF($AH$1:AH4439,AH4439),0)</f>
        <v>1468</v>
      </c>
      <c r="AJ4439" t="str">
        <f t="shared" si="696"/>
        <v>violation-METALDET1</v>
      </c>
      <c r="AK4439">
        <f>IF(I4439="violation",COUNTIF($AJ$1:AJ4439,AJ4439),FALSE)</f>
        <v>3551</v>
      </c>
      <c r="AL4439">
        <f t="shared" si="697"/>
        <v>0</v>
      </c>
      <c r="AM4439">
        <f t="shared" si="698"/>
        <v>3</v>
      </c>
      <c r="AN4439" t="str">
        <f t="shared" si="699"/>
        <v>ALERT! 3 Violation founded @METALDET1</v>
      </c>
    </row>
    <row r="4440" spans="1:40">
      <c r="A4440" t="s">
        <v>120</v>
      </c>
      <c r="B4440" t="s">
        <v>121</v>
      </c>
      <c r="C4440" t="s">
        <v>1989</v>
      </c>
      <c r="D4440" t="s">
        <v>129</v>
      </c>
      <c r="E4440">
        <v>1</v>
      </c>
      <c r="G4440" t="s">
        <v>130</v>
      </c>
      <c r="I4440" t="s">
        <v>125</v>
      </c>
      <c r="Z4440" t="str">
        <f>IFERROR(MID(AA4440,FIND("-",H4440,1)+1,20),_xlfn.IFNA(VLOOKUP(F4440&amp;"-"&amp;AA4440,Ref_Kontak!$A:$E,4,FALSE),Ref_Kontak!$H$2))</f>
        <v>628999007703</v>
      </c>
      <c r="AA4440" t="str">
        <f t="shared" si="690"/>
        <v/>
      </c>
      <c r="AB4440" t="str">
        <f t="shared" si="691"/>
        <v/>
      </c>
      <c r="AC4440" t="str">
        <f t="shared" si="692"/>
        <v>628999007703</v>
      </c>
      <c r="AD4440" t="str">
        <f t="shared" si="693"/>
        <v>Halo+,+Visual+AI+5S+mendeteksi+Violation%3A+METALDET1-LINE+8</v>
      </c>
      <c r="AE4440" t="str">
        <f t="shared" si="694"/>
        <v>https://web.whatsapp.com/send/?phone=628999007703&amp;text=Halo+,+Visual+AI+5S+mendeteksi+Violation%3A+METALDET1-LINE+8&amp;type=phone_number&amp;app_absent=0</v>
      </c>
      <c r="AF4440" t="b">
        <f>IF(ISNA(VLOOKUP(D4440&amp;"-"&amp;AB4440, Ref_Kontak!$A:$E, 4, FALSE)), FALSE, TRUE)</f>
        <v>0</v>
      </c>
      <c r="AG4440" t="str">
        <f>_xlfn.IFNA(VLOOKUP(Z4440,Ref_Kontak!H:H,1,FALSE),"FALSE")</f>
        <v>628999007703</v>
      </c>
      <c r="AH4440" t="str">
        <f t="shared" si="695"/>
        <v>METALDET1-LINE 8</v>
      </c>
      <c r="AI4440">
        <f>IF(I4440="violation",COUNTIF($AH$1:AH4440,AH4440),0)</f>
        <v>1620</v>
      </c>
      <c r="AJ4440" t="str">
        <f t="shared" si="696"/>
        <v>violation-METALDET1</v>
      </c>
      <c r="AK4440">
        <f>IF(I4440="violation",COUNTIF($AJ$1:AJ4440,AJ4440),FALSE)</f>
        <v>3552</v>
      </c>
      <c r="AL4440">
        <f t="shared" si="697"/>
        <v>0</v>
      </c>
      <c r="AM4440">
        <f t="shared" si="698"/>
        <v>3</v>
      </c>
      <c r="AN4440" t="str">
        <f t="shared" si="699"/>
        <v>ALERT! 3 Violation founded @METALDET1</v>
      </c>
    </row>
    <row r="4441" spans="1:40">
      <c r="A4441" t="s">
        <v>120</v>
      </c>
      <c r="B4441" t="s">
        <v>121</v>
      </c>
      <c r="C4441" t="s">
        <v>1989</v>
      </c>
      <c r="D4441" t="s">
        <v>52</v>
      </c>
      <c r="E4441">
        <v>1</v>
      </c>
      <c r="G4441" t="s">
        <v>130</v>
      </c>
      <c r="I4441" t="s">
        <v>125</v>
      </c>
      <c r="Z4441" t="str">
        <f>IFERROR(MID(AA4441,FIND("-",H4441,1)+1,20),_xlfn.IFNA(VLOOKUP(F4441&amp;"-"&amp;AA4441,Ref_Kontak!$A:$E,4,FALSE),Ref_Kontak!$H$2))</f>
        <v>628999007703</v>
      </c>
      <c r="AA4441" t="str">
        <f t="shared" si="690"/>
        <v/>
      </c>
      <c r="AB4441" t="str">
        <f t="shared" si="691"/>
        <v/>
      </c>
      <c r="AC4441" t="str">
        <f t="shared" si="692"/>
        <v>628999007703</v>
      </c>
      <c r="AD4441" t="str">
        <f t="shared" si="693"/>
        <v>Halo+,+Visual+AI+5S+mendeteksi+Violation%3A+METALDET1-LINE+14</v>
      </c>
      <c r="AE4441" t="str">
        <f t="shared" si="694"/>
        <v>https://web.whatsapp.com/send/?phone=628999007703&amp;text=Halo+,+Visual+AI+5S+mendeteksi+Violation%3A+METALDET1-LINE+14&amp;type=phone_number&amp;app_absent=0</v>
      </c>
      <c r="AF4441" t="b">
        <f>IF(ISNA(VLOOKUP(D4441&amp;"-"&amp;AB4441, Ref_Kontak!$A:$E, 4, FALSE)), FALSE, TRUE)</f>
        <v>0</v>
      </c>
      <c r="AG4441" t="str">
        <f>_xlfn.IFNA(VLOOKUP(Z4441,Ref_Kontak!H:H,1,FALSE),"FALSE")</f>
        <v>628999007703</v>
      </c>
      <c r="AH4441" t="str">
        <f t="shared" si="695"/>
        <v>METALDET1-LINE 14</v>
      </c>
      <c r="AI4441">
        <f>IF(I4441="violation",COUNTIF($AH$1:AH4441,AH4441),0)</f>
        <v>466</v>
      </c>
      <c r="AJ4441" t="str">
        <f t="shared" si="696"/>
        <v>violation-METALDET1</v>
      </c>
      <c r="AK4441">
        <f>IF(I4441="violation",COUNTIF($AJ$1:AJ4441,AJ4441),FALSE)</f>
        <v>3553</v>
      </c>
      <c r="AL4441">
        <f t="shared" si="697"/>
        <v>0</v>
      </c>
      <c r="AM4441">
        <f t="shared" si="698"/>
        <v>3</v>
      </c>
      <c r="AN4441" t="str">
        <f t="shared" si="699"/>
        <v>ALERT! 3 Violation founded @METALDET1</v>
      </c>
    </row>
    <row r="4442" spans="1:40">
      <c r="A4442" t="s">
        <v>120</v>
      </c>
      <c r="B4442" t="s">
        <v>121</v>
      </c>
      <c r="C4442" t="s">
        <v>1989</v>
      </c>
      <c r="D4442" t="s">
        <v>41</v>
      </c>
      <c r="E4442">
        <v>1</v>
      </c>
      <c r="F4442" t="s">
        <v>1859</v>
      </c>
      <c r="G4442" t="s">
        <v>124</v>
      </c>
      <c r="H4442" t="s">
        <v>1860</v>
      </c>
      <c r="I4442" t="s">
        <v>125</v>
      </c>
      <c r="J4442" t="s">
        <v>1861</v>
      </c>
      <c r="Z4442" t="str">
        <f>IFERROR(MID(AA4442,FIND("-",H4442,1)+1,20),_xlfn.IFNA(VLOOKUP(F4442&amp;"-"&amp;AA4442,Ref_Kontak!$A:$E,4,FALSE),Ref_Kontak!$H$2))</f>
        <v>6285157766849</v>
      </c>
      <c r="AA4442" t="str">
        <f t="shared" si="690"/>
        <v>Rexy-6285157766849</v>
      </c>
      <c r="AB4442" t="str">
        <f t="shared" si="691"/>
        <v>Rexy</v>
      </c>
      <c r="AC4442" t="str">
        <f t="shared" si="692"/>
        <v>6285157766849</v>
      </c>
      <c r="AD4442" t="str">
        <f t="shared" si="693"/>
        <v>Halo+Rexy,+Visual+AI+5S+mendeteksi+Violation%3A+GUDANGEXP1-LINE+2</v>
      </c>
      <c r="AE4442" t="str">
        <f t="shared" si="694"/>
        <v>https://web.whatsapp.com/send/?phone=6285157766849&amp;text=Halo+Rexy,+Visual+AI+5S+mendeteksi+Violation%3A+GUDANGEXP1-LINE+2&amp;type=phone_number&amp;app_absent=0</v>
      </c>
      <c r="AF4442" t="b">
        <f>IF(ISNA(VLOOKUP(D4442&amp;"-"&amp;AB4442, Ref_Kontak!$A:$E, 4, FALSE)), FALSE, TRUE)</f>
        <v>1</v>
      </c>
      <c r="AG4442" t="str">
        <f>_xlfn.IFNA(VLOOKUP(Z4442,Ref_Kontak!H:H,1,FALSE),"FALSE")</f>
        <v>FALSE</v>
      </c>
      <c r="AH4442" t="str">
        <f t="shared" si="695"/>
        <v>GUDANGEXP1-LINE 2</v>
      </c>
      <c r="AI4442">
        <f>IF(I4442="violation",COUNTIF($AH$1:AH4442,AH4442),0)</f>
        <v>124</v>
      </c>
      <c r="AJ4442" t="str">
        <f t="shared" si="696"/>
        <v>violation-GUDANGEXP1</v>
      </c>
      <c r="AK4442">
        <f>IF(I4442="violation",COUNTIF($AJ$1:AJ4442,AJ4442),FALSE)</f>
        <v>887</v>
      </c>
      <c r="AL4442">
        <f t="shared" si="697"/>
        <v>0</v>
      </c>
      <c r="AM4442">
        <f t="shared" si="698"/>
        <v>8</v>
      </c>
      <c r="AN4442" t="str">
        <f t="shared" si="699"/>
        <v>ALERT! 8 Violation founded @GUDANGEXP1</v>
      </c>
    </row>
    <row r="4443" spans="1:40">
      <c r="A4443" t="s">
        <v>120</v>
      </c>
      <c r="B4443" t="s">
        <v>121</v>
      </c>
      <c r="C4443" t="s">
        <v>1989</v>
      </c>
      <c r="D4443" t="s">
        <v>1232</v>
      </c>
      <c r="E4443">
        <v>1</v>
      </c>
      <c r="G4443" t="s">
        <v>124</v>
      </c>
      <c r="I4443" t="s">
        <v>125</v>
      </c>
      <c r="Z4443" t="str">
        <f>IFERROR(MID(AA4443,FIND("-",H4443,1)+1,20),_xlfn.IFNA(VLOOKUP(F4443&amp;"-"&amp;AA4443,Ref_Kontak!$A:$E,4,FALSE),Ref_Kontak!$H$2))</f>
        <v>628999007703</v>
      </c>
      <c r="AA4443" t="str">
        <f t="shared" si="690"/>
        <v/>
      </c>
      <c r="AB4443" t="str">
        <f t="shared" si="691"/>
        <v/>
      </c>
      <c r="AC4443" t="str">
        <f t="shared" si="692"/>
        <v>628999007703</v>
      </c>
      <c r="AD4443" t="str">
        <f t="shared" si="693"/>
        <v>Halo+,+Visual+AI+5S+mendeteksi+Violation%3A+GUDANGEXP1-LINE+9</v>
      </c>
      <c r="AE4443" t="str">
        <f t="shared" si="694"/>
        <v>https://web.whatsapp.com/send/?phone=628999007703&amp;text=Halo+,+Visual+AI+5S+mendeteksi+Violation%3A+GUDANGEXP1-LINE+9&amp;type=phone_number&amp;app_absent=0</v>
      </c>
      <c r="AF4443" t="b">
        <f>IF(ISNA(VLOOKUP(D4443&amp;"-"&amp;AB4443, Ref_Kontak!$A:$E, 4, FALSE)), FALSE, TRUE)</f>
        <v>0</v>
      </c>
      <c r="AG4443" t="str">
        <f>_xlfn.IFNA(VLOOKUP(Z4443,Ref_Kontak!H:H,1,FALSE),"FALSE")</f>
        <v>628999007703</v>
      </c>
      <c r="AH4443" t="str">
        <f t="shared" si="695"/>
        <v>GUDANGEXP1-LINE 9</v>
      </c>
      <c r="AI4443">
        <f>IF(I4443="violation",COUNTIF($AH$1:AH4443,AH4443),0)</f>
        <v>257</v>
      </c>
      <c r="AJ4443" t="str">
        <f t="shared" si="696"/>
        <v>violation-GUDANGEXP1</v>
      </c>
      <c r="AK4443">
        <f>IF(I4443="violation",COUNTIF($AJ$1:AJ4443,AJ4443),FALSE)</f>
        <v>888</v>
      </c>
      <c r="AL4443">
        <f t="shared" si="697"/>
        <v>0</v>
      </c>
      <c r="AM4443">
        <f t="shared" si="698"/>
        <v>8</v>
      </c>
      <c r="AN4443" t="str">
        <f t="shared" si="699"/>
        <v>ALERT! 8 Violation founded @GUDANGEXP1</v>
      </c>
    </row>
    <row r="4444" spans="1:40">
      <c r="A4444" t="s">
        <v>120</v>
      </c>
      <c r="B4444" t="s">
        <v>121</v>
      </c>
      <c r="C4444" t="s">
        <v>1989</v>
      </c>
      <c r="D4444" t="s">
        <v>52</v>
      </c>
      <c r="E4444">
        <v>1</v>
      </c>
      <c r="G4444" t="s">
        <v>130</v>
      </c>
      <c r="I4444" t="s">
        <v>125</v>
      </c>
      <c r="Z4444" t="str">
        <f>IFERROR(MID(AA4444,FIND("-",H4444,1)+1,20),_xlfn.IFNA(VLOOKUP(F4444&amp;"-"&amp;AA4444,Ref_Kontak!$A:$E,4,FALSE),Ref_Kontak!$H$2))</f>
        <v>628999007703</v>
      </c>
      <c r="AA4444" t="str">
        <f t="shared" si="690"/>
        <v/>
      </c>
      <c r="AB4444" t="str">
        <f t="shared" si="691"/>
        <v/>
      </c>
      <c r="AC4444" t="str">
        <f t="shared" si="692"/>
        <v>628999007703</v>
      </c>
      <c r="AD4444" t="str">
        <f t="shared" si="693"/>
        <v>Halo+,+Visual+AI+5S+mendeteksi+Violation%3A+METALDET1-LINE+14</v>
      </c>
      <c r="AE4444" t="str">
        <f t="shared" si="694"/>
        <v>https://web.whatsapp.com/send/?phone=628999007703&amp;text=Halo+,+Visual+AI+5S+mendeteksi+Violation%3A+METALDET1-LINE+14&amp;type=phone_number&amp;app_absent=0</v>
      </c>
      <c r="AF4444" t="b">
        <f>IF(ISNA(VLOOKUP(D4444&amp;"-"&amp;AB4444, Ref_Kontak!$A:$E, 4, FALSE)), FALSE, TRUE)</f>
        <v>0</v>
      </c>
      <c r="AG4444" t="str">
        <f>_xlfn.IFNA(VLOOKUP(Z4444,Ref_Kontak!H:H,1,FALSE),"FALSE")</f>
        <v>628999007703</v>
      </c>
      <c r="AH4444" t="str">
        <f t="shared" si="695"/>
        <v>METALDET1-LINE 14</v>
      </c>
      <c r="AI4444">
        <f>IF(I4444="violation",COUNTIF($AH$1:AH4444,AH4444),0)</f>
        <v>467</v>
      </c>
      <c r="AJ4444" t="str">
        <f t="shared" si="696"/>
        <v>violation-METALDET1</v>
      </c>
      <c r="AK4444">
        <f>IF(I4444="violation",COUNTIF($AJ$1:AJ4444,AJ4444),FALSE)</f>
        <v>3554</v>
      </c>
      <c r="AL4444">
        <f t="shared" si="697"/>
        <v>0</v>
      </c>
      <c r="AM4444">
        <f t="shared" si="698"/>
        <v>3</v>
      </c>
      <c r="AN4444" t="str">
        <f t="shared" si="699"/>
        <v>ALERT! 3 Violation founded @METALDET1</v>
      </c>
    </row>
    <row r="4445" spans="1:40">
      <c r="A4445" t="s">
        <v>120</v>
      </c>
      <c r="B4445" t="s">
        <v>121</v>
      </c>
      <c r="C4445" t="s">
        <v>1989</v>
      </c>
      <c r="D4445" t="s">
        <v>589</v>
      </c>
      <c r="E4445">
        <v>1</v>
      </c>
      <c r="G4445" t="s">
        <v>130</v>
      </c>
      <c r="I4445" t="s">
        <v>125</v>
      </c>
      <c r="Z4445" t="str">
        <f>IFERROR(MID(AA4445,FIND("-",H4445,1)+1,20),_xlfn.IFNA(VLOOKUP(F4445&amp;"-"&amp;AA4445,Ref_Kontak!$A:$E,4,FALSE),Ref_Kontak!$H$2))</f>
        <v>628999007703</v>
      </c>
      <c r="AA4445" t="str">
        <f t="shared" si="690"/>
        <v/>
      </c>
      <c r="AB4445" t="str">
        <f t="shared" si="691"/>
        <v/>
      </c>
      <c r="AC4445" t="str">
        <f t="shared" si="692"/>
        <v>628999007703</v>
      </c>
      <c r="AD4445" t="str">
        <f t="shared" si="693"/>
        <v>Halo+,+Visual+AI+5S+mendeteksi+Violation%3A+METALDET1-LINE+13</v>
      </c>
      <c r="AE4445" t="str">
        <f t="shared" si="694"/>
        <v>https://web.whatsapp.com/send/?phone=628999007703&amp;text=Halo+,+Visual+AI+5S+mendeteksi+Violation%3A+METALDET1-LINE+13&amp;type=phone_number&amp;app_absent=0</v>
      </c>
      <c r="AF4445" t="b">
        <f>IF(ISNA(VLOOKUP(D4445&amp;"-"&amp;AB4445, Ref_Kontak!$A:$E, 4, FALSE)), FALSE, TRUE)</f>
        <v>0</v>
      </c>
      <c r="AG4445" t="str">
        <f>_xlfn.IFNA(VLOOKUP(Z4445,Ref_Kontak!H:H,1,FALSE),"FALSE")</f>
        <v>628999007703</v>
      </c>
      <c r="AH4445" t="str">
        <f t="shared" si="695"/>
        <v>METALDET1-LINE 13</v>
      </c>
      <c r="AI4445">
        <f>IF(I4445="violation",COUNTIF($AH$1:AH4445,AH4445),0)</f>
        <v>1469</v>
      </c>
      <c r="AJ4445" t="str">
        <f t="shared" si="696"/>
        <v>violation-METALDET1</v>
      </c>
      <c r="AK4445">
        <f>IF(I4445="violation",COUNTIF($AJ$1:AJ4445,AJ4445),FALSE)</f>
        <v>3555</v>
      </c>
      <c r="AL4445">
        <f t="shared" si="697"/>
        <v>0</v>
      </c>
      <c r="AM4445">
        <f t="shared" si="698"/>
        <v>3</v>
      </c>
      <c r="AN4445" t="str">
        <f t="shared" si="699"/>
        <v>ALERT! 3 Violation founded @METALDET1</v>
      </c>
    </row>
    <row r="4446" spans="1:40">
      <c r="A4446" t="s">
        <v>120</v>
      </c>
      <c r="B4446" t="s">
        <v>121</v>
      </c>
      <c r="C4446" t="s">
        <v>1989</v>
      </c>
      <c r="D4446" t="s">
        <v>129</v>
      </c>
      <c r="E4446">
        <v>1</v>
      </c>
      <c r="G4446" t="s">
        <v>124</v>
      </c>
      <c r="I4446" t="s">
        <v>125</v>
      </c>
      <c r="Z4446" t="str">
        <f>IFERROR(MID(AA4446,FIND("-",H4446,1)+1,20),_xlfn.IFNA(VLOOKUP(F4446&amp;"-"&amp;AA4446,Ref_Kontak!$A:$E,4,FALSE),Ref_Kontak!$H$2))</f>
        <v>628999007703</v>
      </c>
      <c r="AA4446" t="str">
        <f t="shared" si="690"/>
        <v/>
      </c>
      <c r="AB4446" t="str">
        <f t="shared" si="691"/>
        <v/>
      </c>
      <c r="AC4446" t="str">
        <f t="shared" si="692"/>
        <v>628999007703</v>
      </c>
      <c r="AD4446" t="str">
        <f t="shared" si="693"/>
        <v>Halo+,+Visual+AI+5S+mendeteksi+Violation%3A+GUDANGEXP1-LINE+8</v>
      </c>
      <c r="AE4446" t="str">
        <f t="shared" si="694"/>
        <v>https://web.whatsapp.com/send/?phone=628999007703&amp;text=Halo+,+Visual+AI+5S+mendeteksi+Violation%3A+GUDANGEXP1-LINE+8&amp;type=phone_number&amp;app_absent=0</v>
      </c>
      <c r="AF4446" t="b">
        <f>IF(ISNA(VLOOKUP(D4446&amp;"-"&amp;AB4446, Ref_Kontak!$A:$E, 4, FALSE)), FALSE, TRUE)</f>
        <v>0</v>
      </c>
      <c r="AG4446" t="str">
        <f>_xlfn.IFNA(VLOOKUP(Z4446,Ref_Kontak!H:H,1,FALSE),"FALSE")</f>
        <v>628999007703</v>
      </c>
      <c r="AH4446" t="str">
        <f t="shared" si="695"/>
        <v>GUDANGEXP1-LINE 8</v>
      </c>
      <c r="AI4446">
        <f>IF(I4446="violation",COUNTIF($AH$1:AH4446,AH4446),0)</f>
        <v>165</v>
      </c>
      <c r="AJ4446" t="str">
        <f t="shared" si="696"/>
        <v>violation-GUDANGEXP1</v>
      </c>
      <c r="AK4446">
        <f>IF(I4446="violation",COUNTIF($AJ$1:AJ4446,AJ4446),FALSE)</f>
        <v>889</v>
      </c>
      <c r="AL4446">
        <f t="shared" si="697"/>
        <v>0</v>
      </c>
      <c r="AM4446">
        <f t="shared" si="698"/>
        <v>8</v>
      </c>
      <c r="AN4446" t="str">
        <f t="shared" si="699"/>
        <v>ALERT! 8 Violation founded @GUDANGEXP1</v>
      </c>
    </row>
    <row r="4447" spans="1:40">
      <c r="A4447" t="s">
        <v>120</v>
      </c>
      <c r="B4447" t="s">
        <v>121</v>
      </c>
      <c r="C4447" t="s">
        <v>1990</v>
      </c>
      <c r="D4447" t="s">
        <v>129</v>
      </c>
      <c r="E4447">
        <v>1</v>
      </c>
      <c r="G4447" t="s">
        <v>130</v>
      </c>
      <c r="I4447" t="s">
        <v>125</v>
      </c>
      <c r="Z4447" t="str">
        <f>IFERROR(MID(AA4447,FIND("-",H4447,1)+1,20),_xlfn.IFNA(VLOOKUP(F4447&amp;"-"&amp;AA4447,Ref_Kontak!$A:$E,4,FALSE),Ref_Kontak!$H$2))</f>
        <v>628999007703</v>
      </c>
      <c r="AA4447" t="str">
        <f t="shared" si="690"/>
        <v/>
      </c>
      <c r="AB4447" t="str">
        <f t="shared" si="691"/>
        <v/>
      </c>
      <c r="AC4447" t="str">
        <f t="shared" si="692"/>
        <v>628999007703</v>
      </c>
      <c r="AD4447" t="str">
        <f t="shared" si="693"/>
        <v>Halo+,+Visual+AI+5S+mendeteksi+Violation%3A+METALDET1-LINE+8</v>
      </c>
      <c r="AE4447" t="str">
        <f t="shared" si="694"/>
        <v>https://web.whatsapp.com/send/?phone=628999007703&amp;text=Halo+,+Visual+AI+5S+mendeteksi+Violation%3A+METALDET1-LINE+8&amp;type=phone_number&amp;app_absent=0</v>
      </c>
      <c r="AF4447" t="b">
        <f>IF(ISNA(VLOOKUP(D4447&amp;"-"&amp;AB4447, Ref_Kontak!$A:$E, 4, FALSE)), FALSE, TRUE)</f>
        <v>0</v>
      </c>
      <c r="AG4447" t="str">
        <f>_xlfn.IFNA(VLOOKUP(Z4447,Ref_Kontak!H:H,1,FALSE),"FALSE")</f>
        <v>628999007703</v>
      </c>
      <c r="AH4447" t="str">
        <f t="shared" si="695"/>
        <v>METALDET1-LINE 8</v>
      </c>
      <c r="AI4447">
        <f>IF(I4447="violation",COUNTIF($AH$1:AH4447,AH4447),0)</f>
        <v>1621</v>
      </c>
      <c r="AJ4447" t="str">
        <f t="shared" si="696"/>
        <v>violation-METALDET1</v>
      </c>
      <c r="AK4447">
        <f>IF(I4447="violation",COUNTIF($AJ$1:AJ4447,AJ4447),FALSE)</f>
        <v>3556</v>
      </c>
      <c r="AL4447">
        <f t="shared" si="697"/>
        <v>0</v>
      </c>
      <c r="AM4447">
        <f t="shared" si="698"/>
        <v>3</v>
      </c>
      <c r="AN4447" t="str">
        <f t="shared" si="699"/>
        <v>ALERT! 3 Violation founded @METALDET1</v>
      </c>
    </row>
    <row r="4448" spans="1:40">
      <c r="A4448" t="s">
        <v>120</v>
      </c>
      <c r="B4448" t="s">
        <v>121</v>
      </c>
      <c r="C4448" t="s">
        <v>1990</v>
      </c>
      <c r="D4448" t="s">
        <v>41</v>
      </c>
      <c r="E4448">
        <v>1</v>
      </c>
      <c r="F4448" t="s">
        <v>1859</v>
      </c>
      <c r="G4448" t="s">
        <v>124</v>
      </c>
      <c r="H4448" t="s">
        <v>1860</v>
      </c>
      <c r="I4448" t="s">
        <v>125</v>
      </c>
      <c r="J4448" t="s">
        <v>1861</v>
      </c>
      <c r="Z4448" t="str">
        <f>IFERROR(MID(AA4448,FIND("-",H4448,1)+1,20),_xlfn.IFNA(VLOOKUP(F4448&amp;"-"&amp;AA4448,Ref_Kontak!$A:$E,4,FALSE),Ref_Kontak!$H$2))</f>
        <v>6285157766849</v>
      </c>
      <c r="AA4448" t="str">
        <f t="shared" si="690"/>
        <v>Rexy-6285157766849</v>
      </c>
      <c r="AB4448" t="str">
        <f t="shared" si="691"/>
        <v>Rexy</v>
      </c>
      <c r="AC4448" t="str">
        <f t="shared" si="692"/>
        <v>6285157766849</v>
      </c>
      <c r="AD4448" t="str">
        <f t="shared" si="693"/>
        <v>Halo+Rexy,+Visual+AI+5S+mendeteksi+Violation%3A+GUDANGEXP1-LINE+2</v>
      </c>
      <c r="AE4448" t="str">
        <f t="shared" si="694"/>
        <v>https://web.whatsapp.com/send/?phone=6285157766849&amp;text=Halo+Rexy,+Visual+AI+5S+mendeteksi+Violation%3A+GUDANGEXP1-LINE+2&amp;type=phone_number&amp;app_absent=0</v>
      </c>
      <c r="AF4448" t="b">
        <f>IF(ISNA(VLOOKUP(D4448&amp;"-"&amp;AB4448, Ref_Kontak!$A:$E, 4, FALSE)), FALSE, TRUE)</f>
        <v>1</v>
      </c>
      <c r="AG4448" t="str">
        <f>_xlfn.IFNA(VLOOKUP(Z4448,Ref_Kontak!H:H,1,FALSE),"FALSE")</f>
        <v>FALSE</v>
      </c>
      <c r="AH4448" t="str">
        <f t="shared" si="695"/>
        <v>GUDANGEXP1-LINE 2</v>
      </c>
      <c r="AI4448">
        <f>IF(I4448="violation",COUNTIF($AH$1:AH4448,AH4448),0)</f>
        <v>125</v>
      </c>
      <c r="AJ4448" t="str">
        <f t="shared" si="696"/>
        <v>violation-GUDANGEXP1</v>
      </c>
      <c r="AK4448">
        <f>IF(I4448="violation",COUNTIF($AJ$1:AJ4448,AJ4448),FALSE)</f>
        <v>890</v>
      </c>
      <c r="AL4448">
        <f t="shared" si="697"/>
        <v>0</v>
      </c>
      <c r="AM4448">
        <f t="shared" si="698"/>
        <v>8</v>
      </c>
      <c r="AN4448" t="str">
        <f t="shared" si="699"/>
        <v>ALERT! 8 Violation founded @GUDANGEXP1</v>
      </c>
    </row>
    <row r="4449" spans="1:40">
      <c r="A4449" t="s">
        <v>120</v>
      </c>
      <c r="B4449" t="s">
        <v>121</v>
      </c>
      <c r="C4449" t="s">
        <v>1990</v>
      </c>
      <c r="D4449" t="s">
        <v>1232</v>
      </c>
      <c r="E4449">
        <v>1</v>
      </c>
      <c r="G4449" t="s">
        <v>124</v>
      </c>
      <c r="I4449" t="s">
        <v>125</v>
      </c>
      <c r="Z4449" t="str">
        <f>IFERROR(MID(AA4449,FIND("-",H4449,1)+1,20),_xlfn.IFNA(VLOOKUP(F4449&amp;"-"&amp;AA4449,Ref_Kontak!$A:$E,4,FALSE),Ref_Kontak!$H$2))</f>
        <v>628999007703</v>
      </c>
      <c r="AA4449" t="str">
        <f t="shared" si="690"/>
        <v/>
      </c>
      <c r="AB4449" t="str">
        <f t="shared" si="691"/>
        <v/>
      </c>
      <c r="AC4449" t="str">
        <f t="shared" si="692"/>
        <v>628999007703</v>
      </c>
      <c r="AD4449" t="str">
        <f t="shared" si="693"/>
        <v>Halo+,+Visual+AI+5S+mendeteksi+Violation%3A+GUDANGEXP1-LINE+9</v>
      </c>
      <c r="AE4449" t="str">
        <f t="shared" si="694"/>
        <v>https://web.whatsapp.com/send/?phone=628999007703&amp;text=Halo+,+Visual+AI+5S+mendeteksi+Violation%3A+GUDANGEXP1-LINE+9&amp;type=phone_number&amp;app_absent=0</v>
      </c>
      <c r="AF4449" t="b">
        <f>IF(ISNA(VLOOKUP(D4449&amp;"-"&amp;AB4449, Ref_Kontak!$A:$E, 4, FALSE)), FALSE, TRUE)</f>
        <v>0</v>
      </c>
      <c r="AG4449" t="str">
        <f>_xlfn.IFNA(VLOOKUP(Z4449,Ref_Kontak!H:H,1,FALSE),"FALSE")</f>
        <v>628999007703</v>
      </c>
      <c r="AH4449" t="str">
        <f t="shared" si="695"/>
        <v>GUDANGEXP1-LINE 9</v>
      </c>
      <c r="AI4449">
        <f>IF(I4449="violation",COUNTIF($AH$1:AH4449,AH4449),0)</f>
        <v>258</v>
      </c>
      <c r="AJ4449" t="str">
        <f t="shared" si="696"/>
        <v>violation-GUDANGEXP1</v>
      </c>
      <c r="AK4449">
        <f>IF(I4449="violation",COUNTIF($AJ$1:AJ4449,AJ4449),FALSE)</f>
        <v>891</v>
      </c>
      <c r="AL4449">
        <f t="shared" si="697"/>
        <v>0</v>
      </c>
      <c r="AM4449">
        <f t="shared" si="698"/>
        <v>8</v>
      </c>
      <c r="AN4449" t="str">
        <f t="shared" si="699"/>
        <v>ALERT! 8 Violation founded @GUDANGEXP1</v>
      </c>
    </row>
    <row r="4450" spans="1:40">
      <c r="A4450" t="s">
        <v>120</v>
      </c>
      <c r="B4450" t="s">
        <v>121</v>
      </c>
      <c r="C4450" t="s">
        <v>1990</v>
      </c>
      <c r="D4450" t="s">
        <v>129</v>
      </c>
      <c r="E4450">
        <v>1</v>
      </c>
      <c r="G4450" t="s">
        <v>124</v>
      </c>
      <c r="I4450" t="s">
        <v>125</v>
      </c>
      <c r="Z4450" t="str">
        <f>IFERROR(MID(AA4450,FIND("-",H4450,1)+1,20),_xlfn.IFNA(VLOOKUP(F4450&amp;"-"&amp;AA4450,Ref_Kontak!$A:$E,4,FALSE),Ref_Kontak!$H$2))</f>
        <v>628999007703</v>
      </c>
      <c r="AA4450" t="str">
        <f t="shared" si="690"/>
        <v/>
      </c>
      <c r="AB4450" t="str">
        <f t="shared" si="691"/>
        <v/>
      </c>
      <c r="AC4450" t="str">
        <f t="shared" si="692"/>
        <v>628999007703</v>
      </c>
      <c r="AD4450" t="str">
        <f t="shared" si="693"/>
        <v>Halo+,+Visual+AI+5S+mendeteksi+Violation%3A+GUDANGEXP1-LINE+8</v>
      </c>
      <c r="AE4450" t="str">
        <f t="shared" si="694"/>
        <v>https://web.whatsapp.com/send/?phone=628999007703&amp;text=Halo+,+Visual+AI+5S+mendeteksi+Violation%3A+GUDANGEXP1-LINE+8&amp;type=phone_number&amp;app_absent=0</v>
      </c>
      <c r="AF4450" t="b">
        <f>IF(ISNA(VLOOKUP(D4450&amp;"-"&amp;AB4450, Ref_Kontak!$A:$E, 4, FALSE)), FALSE, TRUE)</f>
        <v>0</v>
      </c>
      <c r="AG4450" t="str">
        <f>_xlfn.IFNA(VLOOKUP(Z4450,Ref_Kontak!H:H,1,FALSE),"FALSE")</f>
        <v>628999007703</v>
      </c>
      <c r="AH4450" t="str">
        <f t="shared" si="695"/>
        <v>GUDANGEXP1-LINE 8</v>
      </c>
      <c r="AI4450">
        <f>IF(I4450="violation",COUNTIF($AH$1:AH4450,AH4450),0)</f>
        <v>166</v>
      </c>
      <c r="AJ4450" t="str">
        <f t="shared" si="696"/>
        <v>violation-GUDANGEXP1</v>
      </c>
      <c r="AK4450">
        <f>IF(I4450="violation",COUNTIF($AJ$1:AJ4450,AJ4450),FALSE)</f>
        <v>892</v>
      </c>
      <c r="AL4450">
        <f t="shared" si="697"/>
        <v>0</v>
      </c>
      <c r="AM4450">
        <f t="shared" si="698"/>
        <v>8</v>
      </c>
      <c r="AN4450" t="str">
        <f t="shared" si="699"/>
        <v>ALERT! 8 Violation founded @GUDANGEXP1</v>
      </c>
    </row>
    <row r="4451" spans="1:40">
      <c r="A4451" t="s">
        <v>120</v>
      </c>
      <c r="B4451" t="s">
        <v>121</v>
      </c>
      <c r="C4451" t="s">
        <v>1991</v>
      </c>
      <c r="D4451" t="s">
        <v>1232</v>
      </c>
      <c r="E4451">
        <v>1</v>
      </c>
      <c r="G4451" t="s">
        <v>124</v>
      </c>
      <c r="I4451" t="s">
        <v>125</v>
      </c>
      <c r="Z4451" t="str">
        <f>IFERROR(MID(AA4451,FIND("-",H4451,1)+1,20),_xlfn.IFNA(VLOOKUP(F4451&amp;"-"&amp;AA4451,Ref_Kontak!$A:$E,4,FALSE),Ref_Kontak!$H$2))</f>
        <v>628999007703</v>
      </c>
      <c r="AA4451" t="str">
        <f t="shared" si="690"/>
        <v/>
      </c>
      <c r="AB4451" t="str">
        <f t="shared" si="691"/>
        <v/>
      </c>
      <c r="AC4451" t="str">
        <f t="shared" si="692"/>
        <v>628999007703</v>
      </c>
      <c r="AD4451" t="str">
        <f t="shared" si="693"/>
        <v>Halo+,+Visual+AI+5S+mendeteksi+Violation%3A+GUDANGEXP1-LINE+9</v>
      </c>
      <c r="AE4451" t="str">
        <f t="shared" si="694"/>
        <v>https://web.whatsapp.com/send/?phone=628999007703&amp;text=Halo+,+Visual+AI+5S+mendeteksi+Violation%3A+GUDANGEXP1-LINE+9&amp;type=phone_number&amp;app_absent=0</v>
      </c>
      <c r="AF4451" t="b">
        <f>IF(ISNA(VLOOKUP(D4451&amp;"-"&amp;AB4451, Ref_Kontak!$A:$E, 4, FALSE)), FALSE, TRUE)</f>
        <v>0</v>
      </c>
      <c r="AG4451" t="str">
        <f>_xlfn.IFNA(VLOOKUP(Z4451,Ref_Kontak!H:H,1,FALSE),"FALSE")</f>
        <v>628999007703</v>
      </c>
      <c r="AH4451" t="str">
        <f t="shared" si="695"/>
        <v>GUDANGEXP1-LINE 9</v>
      </c>
      <c r="AI4451">
        <f>IF(I4451="violation",COUNTIF($AH$1:AH4451,AH4451),0)</f>
        <v>259</v>
      </c>
      <c r="AJ4451" t="str">
        <f t="shared" si="696"/>
        <v>violation-GUDANGEXP1</v>
      </c>
      <c r="AK4451">
        <f>IF(I4451="violation",COUNTIF($AJ$1:AJ4451,AJ4451),FALSE)</f>
        <v>893</v>
      </c>
      <c r="AL4451">
        <f t="shared" si="697"/>
        <v>0</v>
      </c>
      <c r="AM4451">
        <f t="shared" si="698"/>
        <v>8</v>
      </c>
      <c r="AN4451" t="str">
        <f t="shared" si="699"/>
        <v>ALERT! 8 Violation founded @GUDANGEXP1</v>
      </c>
    </row>
    <row r="4452" spans="1:40">
      <c r="A4452" t="s">
        <v>120</v>
      </c>
      <c r="B4452" t="s">
        <v>121</v>
      </c>
      <c r="C4452" t="s">
        <v>1991</v>
      </c>
      <c r="D4452" t="s">
        <v>589</v>
      </c>
      <c r="E4452">
        <v>1</v>
      </c>
      <c r="G4452" t="s">
        <v>130</v>
      </c>
      <c r="I4452" t="s">
        <v>125</v>
      </c>
      <c r="Z4452" t="str">
        <f>IFERROR(MID(AA4452,FIND("-",H4452,1)+1,20),_xlfn.IFNA(VLOOKUP(F4452&amp;"-"&amp;AA4452,Ref_Kontak!$A:$E,4,FALSE),Ref_Kontak!$H$2))</f>
        <v>628999007703</v>
      </c>
      <c r="AA4452" t="str">
        <f t="shared" si="690"/>
        <v/>
      </c>
      <c r="AB4452" t="str">
        <f t="shared" si="691"/>
        <v/>
      </c>
      <c r="AC4452" t="str">
        <f t="shared" si="692"/>
        <v>628999007703</v>
      </c>
      <c r="AD4452" t="str">
        <f t="shared" si="693"/>
        <v>Halo+,+Visual+AI+5S+mendeteksi+Violation%3A+METALDET1-LINE+13</v>
      </c>
      <c r="AE4452" t="str">
        <f t="shared" si="694"/>
        <v>https://web.whatsapp.com/send/?phone=628999007703&amp;text=Halo+,+Visual+AI+5S+mendeteksi+Violation%3A+METALDET1-LINE+13&amp;type=phone_number&amp;app_absent=0</v>
      </c>
      <c r="AF4452" t="b">
        <f>IF(ISNA(VLOOKUP(D4452&amp;"-"&amp;AB4452, Ref_Kontak!$A:$E, 4, FALSE)), FALSE, TRUE)</f>
        <v>0</v>
      </c>
      <c r="AG4452" t="str">
        <f>_xlfn.IFNA(VLOOKUP(Z4452,Ref_Kontak!H:H,1,FALSE),"FALSE")</f>
        <v>628999007703</v>
      </c>
      <c r="AH4452" t="str">
        <f t="shared" si="695"/>
        <v>METALDET1-LINE 13</v>
      </c>
      <c r="AI4452">
        <f>IF(I4452="violation",COUNTIF($AH$1:AH4452,AH4452),0)</f>
        <v>1470</v>
      </c>
      <c r="AJ4452" t="str">
        <f t="shared" si="696"/>
        <v>violation-METALDET1</v>
      </c>
      <c r="AK4452">
        <f>IF(I4452="violation",COUNTIF($AJ$1:AJ4452,AJ4452),FALSE)</f>
        <v>3557</v>
      </c>
      <c r="AL4452">
        <f t="shared" si="697"/>
        <v>0</v>
      </c>
      <c r="AM4452">
        <f t="shared" si="698"/>
        <v>3</v>
      </c>
      <c r="AN4452" t="str">
        <f t="shared" si="699"/>
        <v>ALERT! 3 Violation founded @METALDET1</v>
      </c>
    </row>
    <row r="4453" spans="1:40">
      <c r="A4453" t="s">
        <v>120</v>
      </c>
      <c r="B4453" t="s">
        <v>121</v>
      </c>
      <c r="C4453" t="s">
        <v>1991</v>
      </c>
      <c r="D4453" t="s">
        <v>129</v>
      </c>
      <c r="E4453">
        <v>1</v>
      </c>
      <c r="G4453" t="s">
        <v>130</v>
      </c>
      <c r="I4453" t="s">
        <v>125</v>
      </c>
      <c r="Z4453" t="str">
        <f>IFERROR(MID(AA4453,FIND("-",H4453,1)+1,20),_xlfn.IFNA(VLOOKUP(F4453&amp;"-"&amp;AA4453,Ref_Kontak!$A:$E,4,FALSE),Ref_Kontak!$H$2))</f>
        <v>628999007703</v>
      </c>
      <c r="AA4453" t="str">
        <f t="shared" si="690"/>
        <v/>
      </c>
      <c r="AB4453" t="str">
        <f t="shared" si="691"/>
        <v/>
      </c>
      <c r="AC4453" t="str">
        <f t="shared" si="692"/>
        <v>628999007703</v>
      </c>
      <c r="AD4453" t="str">
        <f t="shared" si="693"/>
        <v>Halo+,+Visual+AI+5S+mendeteksi+Violation%3A+METALDET1-LINE+8</v>
      </c>
      <c r="AE4453" t="str">
        <f t="shared" si="694"/>
        <v>https://web.whatsapp.com/send/?phone=628999007703&amp;text=Halo+,+Visual+AI+5S+mendeteksi+Violation%3A+METALDET1-LINE+8&amp;type=phone_number&amp;app_absent=0</v>
      </c>
      <c r="AF4453" t="b">
        <f>IF(ISNA(VLOOKUP(D4453&amp;"-"&amp;AB4453, Ref_Kontak!$A:$E, 4, FALSE)), FALSE, TRUE)</f>
        <v>0</v>
      </c>
      <c r="AG4453" t="str">
        <f>_xlfn.IFNA(VLOOKUP(Z4453,Ref_Kontak!H:H,1,FALSE),"FALSE")</f>
        <v>628999007703</v>
      </c>
      <c r="AH4453" t="str">
        <f t="shared" si="695"/>
        <v>METALDET1-LINE 8</v>
      </c>
      <c r="AI4453">
        <f>IF(I4453="violation",COUNTIF($AH$1:AH4453,AH4453),0)</f>
        <v>1622</v>
      </c>
      <c r="AJ4453" t="str">
        <f t="shared" si="696"/>
        <v>violation-METALDET1</v>
      </c>
      <c r="AK4453">
        <f>IF(I4453="violation",COUNTIF($AJ$1:AJ4453,AJ4453),FALSE)</f>
        <v>3558</v>
      </c>
      <c r="AL4453">
        <f t="shared" si="697"/>
        <v>0</v>
      </c>
      <c r="AM4453">
        <f t="shared" si="698"/>
        <v>3</v>
      </c>
      <c r="AN4453" t="str">
        <f t="shared" si="699"/>
        <v>ALERT! 3 Violation founded @METALDET1</v>
      </c>
    </row>
    <row r="4454" spans="1:40">
      <c r="A4454" t="s">
        <v>120</v>
      </c>
      <c r="B4454" t="s">
        <v>121</v>
      </c>
      <c r="C4454" t="s">
        <v>1991</v>
      </c>
      <c r="D4454" t="s">
        <v>52</v>
      </c>
      <c r="E4454">
        <v>1</v>
      </c>
      <c r="G4454" t="s">
        <v>130</v>
      </c>
      <c r="I4454" t="s">
        <v>125</v>
      </c>
      <c r="Z4454" t="str">
        <f>IFERROR(MID(AA4454,FIND("-",H4454,1)+1,20),_xlfn.IFNA(VLOOKUP(F4454&amp;"-"&amp;AA4454,Ref_Kontak!$A:$E,4,FALSE),Ref_Kontak!$H$2))</f>
        <v>628999007703</v>
      </c>
      <c r="AA4454" t="str">
        <f t="shared" si="690"/>
        <v/>
      </c>
      <c r="AB4454" t="str">
        <f t="shared" si="691"/>
        <v/>
      </c>
      <c r="AC4454" t="str">
        <f t="shared" si="692"/>
        <v>628999007703</v>
      </c>
      <c r="AD4454" t="str">
        <f t="shared" si="693"/>
        <v>Halo+,+Visual+AI+5S+mendeteksi+Violation%3A+METALDET1-LINE+14</v>
      </c>
      <c r="AE4454" t="str">
        <f t="shared" si="694"/>
        <v>https://web.whatsapp.com/send/?phone=628999007703&amp;text=Halo+,+Visual+AI+5S+mendeteksi+Violation%3A+METALDET1-LINE+14&amp;type=phone_number&amp;app_absent=0</v>
      </c>
      <c r="AF4454" t="b">
        <f>IF(ISNA(VLOOKUP(D4454&amp;"-"&amp;AB4454, Ref_Kontak!$A:$E, 4, FALSE)), FALSE, TRUE)</f>
        <v>0</v>
      </c>
      <c r="AG4454" t="str">
        <f>_xlfn.IFNA(VLOOKUP(Z4454,Ref_Kontak!H:H,1,FALSE),"FALSE")</f>
        <v>628999007703</v>
      </c>
      <c r="AH4454" t="str">
        <f t="shared" si="695"/>
        <v>METALDET1-LINE 14</v>
      </c>
      <c r="AI4454">
        <f>IF(I4454="violation",COUNTIF($AH$1:AH4454,AH4454),0)</f>
        <v>468</v>
      </c>
      <c r="AJ4454" t="str">
        <f t="shared" si="696"/>
        <v>violation-METALDET1</v>
      </c>
      <c r="AK4454">
        <f>IF(I4454="violation",COUNTIF($AJ$1:AJ4454,AJ4454),FALSE)</f>
        <v>3559</v>
      </c>
      <c r="AL4454">
        <f t="shared" si="697"/>
        <v>0</v>
      </c>
      <c r="AM4454">
        <f t="shared" si="698"/>
        <v>3</v>
      </c>
      <c r="AN4454" t="str">
        <f t="shared" si="699"/>
        <v>ALERT! 3 Violation founded @METALDET1</v>
      </c>
    </row>
    <row r="4455" spans="1:40">
      <c r="A4455" t="s">
        <v>120</v>
      </c>
      <c r="B4455" t="s">
        <v>121</v>
      </c>
      <c r="C4455" t="s">
        <v>1991</v>
      </c>
      <c r="D4455" t="s">
        <v>589</v>
      </c>
      <c r="E4455">
        <v>1</v>
      </c>
      <c r="G4455" t="s">
        <v>130</v>
      </c>
      <c r="I4455" t="s">
        <v>125</v>
      </c>
      <c r="Z4455" t="str">
        <f>IFERROR(MID(AA4455,FIND("-",H4455,1)+1,20),_xlfn.IFNA(VLOOKUP(F4455&amp;"-"&amp;AA4455,Ref_Kontak!$A:$E,4,FALSE),Ref_Kontak!$H$2))</f>
        <v>628999007703</v>
      </c>
      <c r="AA4455" t="str">
        <f t="shared" si="690"/>
        <v/>
      </c>
      <c r="AB4455" t="str">
        <f t="shared" si="691"/>
        <v/>
      </c>
      <c r="AC4455" t="str">
        <f t="shared" si="692"/>
        <v>628999007703</v>
      </c>
      <c r="AD4455" t="str">
        <f t="shared" si="693"/>
        <v>Halo+,+Visual+AI+5S+mendeteksi+Violation%3A+METALDET1-LINE+13</v>
      </c>
      <c r="AE4455" t="str">
        <f t="shared" si="694"/>
        <v>https://web.whatsapp.com/send/?phone=628999007703&amp;text=Halo+,+Visual+AI+5S+mendeteksi+Violation%3A+METALDET1-LINE+13&amp;type=phone_number&amp;app_absent=0</v>
      </c>
      <c r="AF4455" t="b">
        <f>IF(ISNA(VLOOKUP(D4455&amp;"-"&amp;AB4455, Ref_Kontak!$A:$E, 4, FALSE)), FALSE, TRUE)</f>
        <v>0</v>
      </c>
      <c r="AG4455" t="str">
        <f>_xlfn.IFNA(VLOOKUP(Z4455,Ref_Kontak!H:H,1,FALSE),"FALSE")</f>
        <v>628999007703</v>
      </c>
      <c r="AH4455" t="str">
        <f t="shared" si="695"/>
        <v>METALDET1-LINE 13</v>
      </c>
      <c r="AI4455">
        <f>IF(I4455="violation",COUNTIF($AH$1:AH4455,AH4455),0)</f>
        <v>1471</v>
      </c>
      <c r="AJ4455" t="str">
        <f t="shared" si="696"/>
        <v>violation-METALDET1</v>
      </c>
      <c r="AK4455">
        <f>IF(I4455="violation",COUNTIF($AJ$1:AJ4455,AJ4455),FALSE)</f>
        <v>3560</v>
      </c>
      <c r="AL4455">
        <f t="shared" si="697"/>
        <v>0</v>
      </c>
      <c r="AM4455">
        <f t="shared" si="698"/>
        <v>3</v>
      </c>
      <c r="AN4455" t="str">
        <f t="shared" si="699"/>
        <v>ALERT! 3 Violation founded @METALDET1</v>
      </c>
    </row>
    <row r="4456" spans="1:40">
      <c r="A4456" t="s">
        <v>120</v>
      </c>
      <c r="B4456" t="s">
        <v>121</v>
      </c>
      <c r="C4456" t="s">
        <v>1991</v>
      </c>
      <c r="D4456" t="s">
        <v>129</v>
      </c>
      <c r="E4456">
        <v>1</v>
      </c>
      <c r="G4456" t="s">
        <v>124</v>
      </c>
      <c r="I4456" t="s">
        <v>125</v>
      </c>
      <c r="Z4456" t="str">
        <f>IFERROR(MID(AA4456,FIND("-",H4456,1)+1,20),_xlfn.IFNA(VLOOKUP(F4456&amp;"-"&amp;AA4456,Ref_Kontak!$A:$E,4,FALSE),Ref_Kontak!$H$2))</f>
        <v>628999007703</v>
      </c>
      <c r="AA4456" t="str">
        <f t="shared" si="690"/>
        <v/>
      </c>
      <c r="AB4456" t="str">
        <f t="shared" si="691"/>
        <v/>
      </c>
      <c r="AC4456" t="str">
        <f t="shared" si="692"/>
        <v>628999007703</v>
      </c>
      <c r="AD4456" t="str">
        <f t="shared" si="693"/>
        <v>Halo+,+Visual+AI+5S+mendeteksi+Violation%3A+GUDANGEXP1-LINE+8</v>
      </c>
      <c r="AE4456" t="str">
        <f t="shared" si="694"/>
        <v>https://web.whatsapp.com/send/?phone=628999007703&amp;text=Halo+,+Visual+AI+5S+mendeteksi+Violation%3A+GUDANGEXP1-LINE+8&amp;type=phone_number&amp;app_absent=0</v>
      </c>
      <c r="AF4456" t="b">
        <f>IF(ISNA(VLOOKUP(D4456&amp;"-"&amp;AB4456, Ref_Kontak!$A:$E, 4, FALSE)), FALSE, TRUE)</f>
        <v>0</v>
      </c>
      <c r="AG4456" t="str">
        <f>_xlfn.IFNA(VLOOKUP(Z4456,Ref_Kontak!H:H,1,FALSE),"FALSE")</f>
        <v>628999007703</v>
      </c>
      <c r="AH4456" t="str">
        <f t="shared" si="695"/>
        <v>GUDANGEXP1-LINE 8</v>
      </c>
      <c r="AI4456">
        <f>IF(I4456="violation",COUNTIF($AH$1:AH4456,AH4456),0)</f>
        <v>167</v>
      </c>
      <c r="AJ4456" t="str">
        <f t="shared" si="696"/>
        <v>violation-GUDANGEXP1</v>
      </c>
      <c r="AK4456">
        <f>IF(I4456="violation",COUNTIF($AJ$1:AJ4456,AJ4456),FALSE)</f>
        <v>894</v>
      </c>
      <c r="AL4456">
        <f t="shared" si="697"/>
        <v>0</v>
      </c>
      <c r="AM4456">
        <f t="shared" si="698"/>
        <v>8</v>
      </c>
      <c r="AN4456" t="str">
        <f t="shared" si="699"/>
        <v>ALERT! 8 Violation founded @GUDANGEXP1</v>
      </c>
    </row>
    <row r="4457" spans="1:40">
      <c r="A4457" t="s">
        <v>120</v>
      </c>
      <c r="B4457" t="s">
        <v>121</v>
      </c>
      <c r="C4457" t="s">
        <v>1992</v>
      </c>
      <c r="D4457" t="s">
        <v>129</v>
      </c>
      <c r="E4457">
        <v>1</v>
      </c>
      <c r="G4457" t="s">
        <v>130</v>
      </c>
      <c r="I4457" t="s">
        <v>125</v>
      </c>
      <c r="Z4457" t="str">
        <f>IFERROR(MID(AA4457,FIND("-",H4457,1)+1,20),_xlfn.IFNA(VLOOKUP(F4457&amp;"-"&amp;AA4457,Ref_Kontak!$A:$E,4,FALSE),Ref_Kontak!$H$2))</f>
        <v>628999007703</v>
      </c>
      <c r="AA4457" t="str">
        <f t="shared" si="690"/>
        <v/>
      </c>
      <c r="AB4457" t="str">
        <f t="shared" si="691"/>
        <v/>
      </c>
      <c r="AC4457" t="str">
        <f t="shared" si="692"/>
        <v>628999007703</v>
      </c>
      <c r="AD4457" t="str">
        <f t="shared" si="693"/>
        <v>Halo+,+Visual+AI+5S+mendeteksi+Violation%3A+METALDET1-LINE+8</v>
      </c>
      <c r="AE4457" t="str">
        <f t="shared" si="694"/>
        <v>https://web.whatsapp.com/send/?phone=628999007703&amp;text=Halo+,+Visual+AI+5S+mendeteksi+Violation%3A+METALDET1-LINE+8&amp;type=phone_number&amp;app_absent=0</v>
      </c>
      <c r="AF4457" t="b">
        <f>IF(ISNA(VLOOKUP(D4457&amp;"-"&amp;AB4457, Ref_Kontak!$A:$E, 4, FALSE)), FALSE, TRUE)</f>
        <v>0</v>
      </c>
      <c r="AG4457" t="str">
        <f>_xlfn.IFNA(VLOOKUP(Z4457,Ref_Kontak!H:H,1,FALSE),"FALSE")</f>
        <v>628999007703</v>
      </c>
      <c r="AH4457" t="str">
        <f t="shared" si="695"/>
        <v>METALDET1-LINE 8</v>
      </c>
      <c r="AI4457">
        <f>IF(I4457="violation",COUNTIF($AH$1:AH4457,AH4457),0)</f>
        <v>1623</v>
      </c>
      <c r="AJ4457" t="str">
        <f t="shared" si="696"/>
        <v>violation-METALDET1</v>
      </c>
      <c r="AK4457">
        <f>IF(I4457="violation",COUNTIF($AJ$1:AJ4457,AJ4457),FALSE)</f>
        <v>3561</v>
      </c>
      <c r="AL4457">
        <f t="shared" si="697"/>
        <v>0</v>
      </c>
      <c r="AM4457">
        <f t="shared" si="698"/>
        <v>3</v>
      </c>
      <c r="AN4457" t="str">
        <f t="shared" si="699"/>
        <v>ALERT! 3 Violation founded @METALDET1</v>
      </c>
    </row>
    <row r="4458" spans="1:40">
      <c r="A4458" t="s">
        <v>120</v>
      </c>
      <c r="B4458" t="s">
        <v>121</v>
      </c>
      <c r="C4458" t="s">
        <v>1992</v>
      </c>
      <c r="D4458" t="s">
        <v>1232</v>
      </c>
      <c r="E4458">
        <v>1</v>
      </c>
      <c r="G4458" t="s">
        <v>124</v>
      </c>
      <c r="I4458" t="s">
        <v>125</v>
      </c>
      <c r="Z4458" t="str">
        <f>IFERROR(MID(AA4458,FIND("-",H4458,1)+1,20),_xlfn.IFNA(VLOOKUP(F4458&amp;"-"&amp;AA4458,Ref_Kontak!$A:$E,4,FALSE),Ref_Kontak!$H$2))</f>
        <v>628999007703</v>
      </c>
      <c r="AA4458" t="str">
        <f t="shared" si="690"/>
        <v/>
      </c>
      <c r="AB4458" t="str">
        <f t="shared" si="691"/>
        <v/>
      </c>
      <c r="AC4458" t="str">
        <f t="shared" si="692"/>
        <v>628999007703</v>
      </c>
      <c r="AD4458" t="str">
        <f t="shared" si="693"/>
        <v>Halo+,+Visual+AI+5S+mendeteksi+Violation%3A+GUDANGEXP1-LINE+9</v>
      </c>
      <c r="AE4458" t="str">
        <f t="shared" si="694"/>
        <v>https://web.whatsapp.com/send/?phone=628999007703&amp;text=Halo+,+Visual+AI+5S+mendeteksi+Violation%3A+GUDANGEXP1-LINE+9&amp;type=phone_number&amp;app_absent=0</v>
      </c>
      <c r="AF4458" t="b">
        <f>IF(ISNA(VLOOKUP(D4458&amp;"-"&amp;AB4458, Ref_Kontak!$A:$E, 4, FALSE)), FALSE, TRUE)</f>
        <v>0</v>
      </c>
      <c r="AG4458" t="str">
        <f>_xlfn.IFNA(VLOOKUP(Z4458,Ref_Kontak!H:H,1,FALSE),"FALSE")</f>
        <v>628999007703</v>
      </c>
      <c r="AH4458" t="str">
        <f t="shared" si="695"/>
        <v>GUDANGEXP1-LINE 9</v>
      </c>
      <c r="AI4458">
        <f>IF(I4458="violation",COUNTIF($AH$1:AH4458,AH4458),0)</f>
        <v>260</v>
      </c>
      <c r="AJ4458" t="str">
        <f t="shared" si="696"/>
        <v>violation-GUDANGEXP1</v>
      </c>
      <c r="AK4458">
        <f>IF(I4458="violation",COUNTIF($AJ$1:AJ4458,AJ4458),FALSE)</f>
        <v>895</v>
      </c>
      <c r="AL4458">
        <f t="shared" si="697"/>
        <v>0</v>
      </c>
      <c r="AM4458">
        <f t="shared" si="698"/>
        <v>8</v>
      </c>
      <c r="AN4458" t="str">
        <f t="shared" si="699"/>
        <v>ALERT! 8 Violation founded @GUDANGEXP1</v>
      </c>
    </row>
    <row r="4459" spans="1:40">
      <c r="A4459" t="s">
        <v>120</v>
      </c>
      <c r="B4459" t="s">
        <v>121</v>
      </c>
      <c r="C4459" t="s">
        <v>1992</v>
      </c>
      <c r="D4459" t="s">
        <v>52</v>
      </c>
      <c r="E4459">
        <v>1</v>
      </c>
      <c r="G4459" t="s">
        <v>130</v>
      </c>
      <c r="I4459" t="s">
        <v>125</v>
      </c>
      <c r="Z4459" t="str">
        <f>IFERROR(MID(AA4459,FIND("-",H4459,1)+1,20),_xlfn.IFNA(VLOOKUP(F4459&amp;"-"&amp;AA4459,Ref_Kontak!$A:$E,4,FALSE),Ref_Kontak!$H$2))</f>
        <v>628999007703</v>
      </c>
      <c r="AA4459" t="str">
        <f t="shared" si="690"/>
        <v/>
      </c>
      <c r="AB4459" t="str">
        <f t="shared" si="691"/>
        <v/>
      </c>
      <c r="AC4459" t="str">
        <f t="shared" si="692"/>
        <v>628999007703</v>
      </c>
      <c r="AD4459" t="str">
        <f t="shared" si="693"/>
        <v>Halo+,+Visual+AI+5S+mendeteksi+Violation%3A+METALDET1-LINE+14</v>
      </c>
      <c r="AE4459" t="str">
        <f t="shared" si="694"/>
        <v>https://web.whatsapp.com/send/?phone=628999007703&amp;text=Halo+,+Visual+AI+5S+mendeteksi+Violation%3A+METALDET1-LINE+14&amp;type=phone_number&amp;app_absent=0</v>
      </c>
      <c r="AF4459" t="b">
        <f>IF(ISNA(VLOOKUP(D4459&amp;"-"&amp;AB4459, Ref_Kontak!$A:$E, 4, FALSE)), FALSE, TRUE)</f>
        <v>0</v>
      </c>
      <c r="AG4459" t="str">
        <f>_xlfn.IFNA(VLOOKUP(Z4459,Ref_Kontak!H:H,1,FALSE),"FALSE")</f>
        <v>628999007703</v>
      </c>
      <c r="AH4459" t="str">
        <f t="shared" si="695"/>
        <v>METALDET1-LINE 14</v>
      </c>
      <c r="AI4459">
        <f>IF(I4459="violation",COUNTIF($AH$1:AH4459,AH4459),0)</f>
        <v>469</v>
      </c>
      <c r="AJ4459" t="str">
        <f t="shared" si="696"/>
        <v>violation-METALDET1</v>
      </c>
      <c r="AK4459">
        <f>IF(I4459="violation",COUNTIF($AJ$1:AJ4459,AJ4459),FALSE)</f>
        <v>3562</v>
      </c>
      <c r="AL4459">
        <f t="shared" si="697"/>
        <v>0</v>
      </c>
      <c r="AM4459">
        <f t="shared" si="698"/>
        <v>3</v>
      </c>
      <c r="AN4459" t="str">
        <f t="shared" si="699"/>
        <v>ALERT! 3 Violation founded @METALDET1</v>
      </c>
    </row>
    <row r="4460" spans="1:40">
      <c r="A4460" t="s">
        <v>120</v>
      </c>
      <c r="B4460" t="s">
        <v>121</v>
      </c>
      <c r="C4460" t="s">
        <v>1992</v>
      </c>
      <c r="D4460" t="s">
        <v>589</v>
      </c>
      <c r="E4460">
        <v>1</v>
      </c>
      <c r="G4460" t="s">
        <v>130</v>
      </c>
      <c r="I4460" t="s">
        <v>125</v>
      </c>
      <c r="Z4460" t="str">
        <f>IFERROR(MID(AA4460,FIND("-",H4460,1)+1,20),_xlfn.IFNA(VLOOKUP(F4460&amp;"-"&amp;AA4460,Ref_Kontak!$A:$E,4,FALSE),Ref_Kontak!$H$2))</f>
        <v>628999007703</v>
      </c>
      <c r="AA4460" t="str">
        <f t="shared" si="690"/>
        <v/>
      </c>
      <c r="AB4460" t="str">
        <f t="shared" si="691"/>
        <v/>
      </c>
      <c r="AC4460" t="str">
        <f t="shared" si="692"/>
        <v>628999007703</v>
      </c>
      <c r="AD4460" t="str">
        <f t="shared" si="693"/>
        <v>Halo+,+Visual+AI+5S+mendeteksi+Violation%3A+METALDET1-LINE+13</v>
      </c>
      <c r="AE4460" t="str">
        <f t="shared" si="694"/>
        <v>https://web.whatsapp.com/send/?phone=628999007703&amp;text=Halo+,+Visual+AI+5S+mendeteksi+Violation%3A+METALDET1-LINE+13&amp;type=phone_number&amp;app_absent=0</v>
      </c>
      <c r="AF4460" t="b">
        <f>IF(ISNA(VLOOKUP(D4460&amp;"-"&amp;AB4460, Ref_Kontak!$A:$E, 4, FALSE)), FALSE, TRUE)</f>
        <v>0</v>
      </c>
      <c r="AG4460" t="str">
        <f>_xlfn.IFNA(VLOOKUP(Z4460,Ref_Kontak!H:H,1,FALSE),"FALSE")</f>
        <v>628999007703</v>
      </c>
      <c r="AH4460" t="str">
        <f t="shared" si="695"/>
        <v>METALDET1-LINE 13</v>
      </c>
      <c r="AI4460">
        <f>IF(I4460="violation",COUNTIF($AH$1:AH4460,AH4460),0)</f>
        <v>1472</v>
      </c>
      <c r="AJ4460" t="str">
        <f t="shared" si="696"/>
        <v>violation-METALDET1</v>
      </c>
      <c r="AK4460">
        <f>IF(I4460="violation",COUNTIF($AJ$1:AJ4460,AJ4460),FALSE)</f>
        <v>3563</v>
      </c>
      <c r="AL4460">
        <f t="shared" si="697"/>
        <v>0</v>
      </c>
      <c r="AM4460">
        <f t="shared" si="698"/>
        <v>3</v>
      </c>
      <c r="AN4460" t="str">
        <f t="shared" si="699"/>
        <v>ALERT! 3 Violation founded @METALDET1</v>
      </c>
    </row>
    <row r="4461" spans="1:40">
      <c r="A4461" t="s">
        <v>120</v>
      </c>
      <c r="B4461" t="s">
        <v>121</v>
      </c>
      <c r="C4461" t="s">
        <v>1992</v>
      </c>
      <c r="D4461" t="s">
        <v>129</v>
      </c>
      <c r="E4461">
        <v>1</v>
      </c>
      <c r="G4461" t="s">
        <v>124</v>
      </c>
      <c r="I4461" t="s">
        <v>125</v>
      </c>
      <c r="Z4461" t="str">
        <f>IFERROR(MID(AA4461,FIND("-",H4461,1)+1,20),_xlfn.IFNA(VLOOKUP(F4461&amp;"-"&amp;AA4461,Ref_Kontak!$A:$E,4,FALSE),Ref_Kontak!$H$2))</f>
        <v>628999007703</v>
      </c>
      <c r="AA4461" t="str">
        <f t="shared" si="690"/>
        <v/>
      </c>
      <c r="AB4461" t="str">
        <f t="shared" si="691"/>
        <v/>
      </c>
      <c r="AC4461" t="str">
        <f t="shared" si="692"/>
        <v>628999007703</v>
      </c>
      <c r="AD4461" t="str">
        <f t="shared" si="693"/>
        <v>Halo+,+Visual+AI+5S+mendeteksi+Violation%3A+GUDANGEXP1-LINE+8</v>
      </c>
      <c r="AE4461" t="str">
        <f t="shared" si="694"/>
        <v>https://web.whatsapp.com/send/?phone=628999007703&amp;text=Halo+,+Visual+AI+5S+mendeteksi+Violation%3A+GUDANGEXP1-LINE+8&amp;type=phone_number&amp;app_absent=0</v>
      </c>
      <c r="AF4461" t="b">
        <f>IF(ISNA(VLOOKUP(D4461&amp;"-"&amp;AB4461, Ref_Kontak!$A:$E, 4, FALSE)), FALSE, TRUE)</f>
        <v>0</v>
      </c>
      <c r="AG4461" t="str">
        <f>_xlfn.IFNA(VLOOKUP(Z4461,Ref_Kontak!H:H,1,FALSE),"FALSE")</f>
        <v>628999007703</v>
      </c>
      <c r="AH4461" t="str">
        <f t="shared" si="695"/>
        <v>GUDANGEXP1-LINE 8</v>
      </c>
      <c r="AI4461">
        <f>IF(I4461="violation",COUNTIF($AH$1:AH4461,AH4461),0)</f>
        <v>168</v>
      </c>
      <c r="AJ4461" t="str">
        <f t="shared" si="696"/>
        <v>violation-GUDANGEXP1</v>
      </c>
      <c r="AK4461">
        <f>IF(I4461="violation",COUNTIF($AJ$1:AJ4461,AJ4461),FALSE)</f>
        <v>896</v>
      </c>
      <c r="AL4461">
        <f t="shared" si="697"/>
        <v>0</v>
      </c>
      <c r="AM4461">
        <f t="shared" si="698"/>
        <v>8</v>
      </c>
      <c r="AN4461" t="str">
        <f t="shared" si="699"/>
        <v>ALERT! 8 Violation founded @GUDANGEXP1</v>
      </c>
    </row>
    <row r="4462" spans="1:40">
      <c r="A4462" t="s">
        <v>120</v>
      </c>
      <c r="B4462" t="s">
        <v>121</v>
      </c>
      <c r="C4462" t="s">
        <v>1993</v>
      </c>
      <c r="D4462" t="s">
        <v>1232</v>
      </c>
      <c r="E4462">
        <v>1</v>
      </c>
      <c r="G4462" t="s">
        <v>124</v>
      </c>
      <c r="I4462" t="s">
        <v>125</v>
      </c>
      <c r="Z4462" t="str">
        <f>IFERROR(MID(AA4462,FIND("-",H4462,1)+1,20),_xlfn.IFNA(VLOOKUP(F4462&amp;"-"&amp;AA4462,Ref_Kontak!$A:$E,4,FALSE),Ref_Kontak!$H$2))</f>
        <v>628999007703</v>
      </c>
      <c r="AA4462" t="str">
        <f t="shared" si="690"/>
        <v/>
      </c>
      <c r="AB4462" t="str">
        <f t="shared" si="691"/>
        <v/>
      </c>
      <c r="AC4462" t="str">
        <f t="shared" si="692"/>
        <v>628999007703</v>
      </c>
      <c r="AD4462" t="str">
        <f t="shared" si="693"/>
        <v>Halo+,+Visual+AI+5S+mendeteksi+Violation%3A+GUDANGEXP1-LINE+9</v>
      </c>
      <c r="AE4462" t="str">
        <f t="shared" si="694"/>
        <v>https://web.whatsapp.com/send/?phone=628999007703&amp;text=Halo+,+Visual+AI+5S+mendeteksi+Violation%3A+GUDANGEXP1-LINE+9&amp;type=phone_number&amp;app_absent=0</v>
      </c>
      <c r="AF4462" t="b">
        <f>IF(ISNA(VLOOKUP(D4462&amp;"-"&amp;AB4462, Ref_Kontak!$A:$E, 4, FALSE)), FALSE, TRUE)</f>
        <v>0</v>
      </c>
      <c r="AG4462" t="str">
        <f>_xlfn.IFNA(VLOOKUP(Z4462,Ref_Kontak!H:H,1,FALSE),"FALSE")</f>
        <v>628999007703</v>
      </c>
      <c r="AH4462" t="str">
        <f t="shared" si="695"/>
        <v>GUDANGEXP1-LINE 9</v>
      </c>
      <c r="AI4462">
        <f>IF(I4462="violation",COUNTIF($AH$1:AH4462,AH4462),0)</f>
        <v>261</v>
      </c>
      <c r="AJ4462" t="str">
        <f t="shared" si="696"/>
        <v>violation-GUDANGEXP1</v>
      </c>
      <c r="AK4462">
        <f>IF(I4462="violation",COUNTIF($AJ$1:AJ4462,AJ4462),FALSE)</f>
        <v>897</v>
      </c>
      <c r="AL4462">
        <f t="shared" si="697"/>
        <v>0</v>
      </c>
      <c r="AM4462">
        <f t="shared" si="698"/>
        <v>8</v>
      </c>
      <c r="AN4462" t="str">
        <f t="shared" si="699"/>
        <v>ALERT! 8 Violation founded @GUDANGEXP1</v>
      </c>
    </row>
    <row r="4463" spans="1:40">
      <c r="A4463" t="s">
        <v>120</v>
      </c>
      <c r="B4463" t="s">
        <v>121</v>
      </c>
      <c r="C4463" t="s">
        <v>1994</v>
      </c>
      <c r="D4463" t="s">
        <v>589</v>
      </c>
      <c r="E4463">
        <v>1</v>
      </c>
      <c r="G4463" t="s">
        <v>130</v>
      </c>
      <c r="I4463" t="s">
        <v>125</v>
      </c>
      <c r="Z4463" t="str">
        <f>IFERROR(MID(AA4463,FIND("-",H4463,1)+1,20),_xlfn.IFNA(VLOOKUP(F4463&amp;"-"&amp;AA4463,Ref_Kontak!$A:$E,4,FALSE),Ref_Kontak!$H$2))</f>
        <v>628999007703</v>
      </c>
      <c r="AA4463" t="str">
        <f t="shared" si="690"/>
        <v/>
      </c>
      <c r="AB4463" t="str">
        <f t="shared" si="691"/>
        <v/>
      </c>
      <c r="AC4463" t="str">
        <f t="shared" si="692"/>
        <v>628999007703</v>
      </c>
      <c r="AD4463" t="str">
        <f t="shared" si="693"/>
        <v>Halo+,+Visual+AI+5S+mendeteksi+Violation%3A+METALDET1-LINE+13</v>
      </c>
      <c r="AE4463" t="str">
        <f t="shared" si="694"/>
        <v>https://web.whatsapp.com/send/?phone=628999007703&amp;text=Halo+,+Visual+AI+5S+mendeteksi+Violation%3A+METALDET1-LINE+13&amp;type=phone_number&amp;app_absent=0</v>
      </c>
      <c r="AF4463" t="b">
        <f>IF(ISNA(VLOOKUP(D4463&amp;"-"&amp;AB4463, Ref_Kontak!$A:$E, 4, FALSE)), FALSE, TRUE)</f>
        <v>0</v>
      </c>
      <c r="AG4463" t="str">
        <f>_xlfn.IFNA(VLOOKUP(Z4463,Ref_Kontak!H:H,1,FALSE),"FALSE")</f>
        <v>628999007703</v>
      </c>
      <c r="AH4463" t="str">
        <f t="shared" si="695"/>
        <v>METALDET1-LINE 13</v>
      </c>
      <c r="AI4463">
        <f>IF(I4463="violation",COUNTIF($AH$1:AH4463,AH4463),0)</f>
        <v>1473</v>
      </c>
      <c r="AJ4463" t="str">
        <f t="shared" si="696"/>
        <v>violation-METALDET1</v>
      </c>
      <c r="AK4463">
        <f>IF(I4463="violation",COUNTIF($AJ$1:AJ4463,AJ4463),FALSE)</f>
        <v>3564</v>
      </c>
      <c r="AL4463">
        <f t="shared" si="697"/>
        <v>0</v>
      </c>
      <c r="AM4463">
        <f t="shared" si="698"/>
        <v>3</v>
      </c>
      <c r="AN4463" t="str">
        <f t="shared" si="699"/>
        <v>ALERT! 3 Violation founded @METALDET1</v>
      </c>
    </row>
    <row r="4464" spans="1:40">
      <c r="A4464" t="s">
        <v>120</v>
      </c>
      <c r="B4464" t="s">
        <v>121</v>
      </c>
      <c r="C4464" t="s">
        <v>1994</v>
      </c>
      <c r="D4464" t="s">
        <v>129</v>
      </c>
      <c r="E4464">
        <v>1</v>
      </c>
      <c r="G4464" t="s">
        <v>130</v>
      </c>
      <c r="I4464" t="s">
        <v>125</v>
      </c>
      <c r="Z4464" t="str">
        <f>IFERROR(MID(AA4464,FIND("-",H4464,1)+1,20),_xlfn.IFNA(VLOOKUP(F4464&amp;"-"&amp;AA4464,Ref_Kontak!$A:$E,4,FALSE),Ref_Kontak!$H$2))</f>
        <v>628999007703</v>
      </c>
      <c r="AA4464" t="str">
        <f t="shared" si="690"/>
        <v/>
      </c>
      <c r="AB4464" t="str">
        <f t="shared" si="691"/>
        <v/>
      </c>
      <c r="AC4464" t="str">
        <f t="shared" si="692"/>
        <v>628999007703</v>
      </c>
      <c r="AD4464" t="str">
        <f t="shared" si="693"/>
        <v>Halo+,+Visual+AI+5S+mendeteksi+Violation%3A+METALDET1-LINE+8</v>
      </c>
      <c r="AE4464" t="str">
        <f t="shared" si="694"/>
        <v>https://web.whatsapp.com/send/?phone=628999007703&amp;text=Halo+,+Visual+AI+5S+mendeteksi+Violation%3A+METALDET1-LINE+8&amp;type=phone_number&amp;app_absent=0</v>
      </c>
      <c r="AF4464" t="b">
        <f>IF(ISNA(VLOOKUP(D4464&amp;"-"&amp;AB4464, Ref_Kontak!$A:$E, 4, FALSE)), FALSE, TRUE)</f>
        <v>0</v>
      </c>
      <c r="AG4464" t="str">
        <f>_xlfn.IFNA(VLOOKUP(Z4464,Ref_Kontak!H:H,1,FALSE),"FALSE")</f>
        <v>628999007703</v>
      </c>
      <c r="AH4464" t="str">
        <f t="shared" si="695"/>
        <v>METALDET1-LINE 8</v>
      </c>
      <c r="AI4464">
        <f>IF(I4464="violation",COUNTIF($AH$1:AH4464,AH4464),0)</f>
        <v>1624</v>
      </c>
      <c r="AJ4464" t="str">
        <f t="shared" si="696"/>
        <v>violation-METALDET1</v>
      </c>
      <c r="AK4464">
        <f>IF(I4464="violation",COUNTIF($AJ$1:AJ4464,AJ4464),FALSE)</f>
        <v>3565</v>
      </c>
      <c r="AL4464">
        <f t="shared" si="697"/>
        <v>0</v>
      </c>
      <c r="AM4464">
        <f t="shared" si="698"/>
        <v>3</v>
      </c>
      <c r="AN4464" t="str">
        <f t="shared" si="699"/>
        <v>ALERT! 3 Violation founded @METALDET1</v>
      </c>
    </row>
    <row r="4465" spans="1:40">
      <c r="A4465" t="s">
        <v>120</v>
      </c>
      <c r="B4465" t="s">
        <v>121</v>
      </c>
      <c r="C4465" t="s">
        <v>1994</v>
      </c>
      <c r="D4465" t="s">
        <v>52</v>
      </c>
      <c r="E4465">
        <v>1</v>
      </c>
      <c r="G4465" t="s">
        <v>130</v>
      </c>
      <c r="I4465" t="s">
        <v>125</v>
      </c>
      <c r="Z4465" t="str">
        <f>IFERROR(MID(AA4465,FIND("-",H4465,1)+1,20),_xlfn.IFNA(VLOOKUP(F4465&amp;"-"&amp;AA4465,Ref_Kontak!$A:$E,4,FALSE),Ref_Kontak!$H$2))</f>
        <v>628999007703</v>
      </c>
      <c r="AA4465" t="str">
        <f t="shared" si="690"/>
        <v/>
      </c>
      <c r="AB4465" t="str">
        <f t="shared" si="691"/>
        <v/>
      </c>
      <c r="AC4465" t="str">
        <f t="shared" si="692"/>
        <v>628999007703</v>
      </c>
      <c r="AD4465" t="str">
        <f t="shared" si="693"/>
        <v>Halo+,+Visual+AI+5S+mendeteksi+Violation%3A+METALDET1-LINE+14</v>
      </c>
      <c r="AE4465" t="str">
        <f t="shared" si="694"/>
        <v>https://web.whatsapp.com/send/?phone=628999007703&amp;text=Halo+,+Visual+AI+5S+mendeteksi+Violation%3A+METALDET1-LINE+14&amp;type=phone_number&amp;app_absent=0</v>
      </c>
      <c r="AF4465" t="b">
        <f>IF(ISNA(VLOOKUP(D4465&amp;"-"&amp;AB4465, Ref_Kontak!$A:$E, 4, FALSE)), FALSE, TRUE)</f>
        <v>0</v>
      </c>
      <c r="AG4465" t="str">
        <f>_xlfn.IFNA(VLOOKUP(Z4465,Ref_Kontak!H:H,1,FALSE),"FALSE")</f>
        <v>628999007703</v>
      </c>
      <c r="AH4465" t="str">
        <f t="shared" si="695"/>
        <v>METALDET1-LINE 14</v>
      </c>
      <c r="AI4465">
        <f>IF(I4465="violation",COUNTIF($AH$1:AH4465,AH4465),0)</f>
        <v>470</v>
      </c>
      <c r="AJ4465" t="str">
        <f t="shared" si="696"/>
        <v>violation-METALDET1</v>
      </c>
      <c r="AK4465">
        <f>IF(I4465="violation",COUNTIF($AJ$1:AJ4465,AJ4465),FALSE)</f>
        <v>3566</v>
      </c>
      <c r="AL4465">
        <f t="shared" si="697"/>
        <v>0</v>
      </c>
      <c r="AM4465">
        <f t="shared" si="698"/>
        <v>3</v>
      </c>
      <c r="AN4465" t="str">
        <f t="shared" si="699"/>
        <v>ALERT! 3 Violation founded @METALDET1</v>
      </c>
    </row>
    <row r="4466" spans="1:40">
      <c r="A4466" t="s">
        <v>120</v>
      </c>
      <c r="B4466" t="s">
        <v>121</v>
      </c>
      <c r="C4466" t="s">
        <v>1994</v>
      </c>
      <c r="D4466" t="s">
        <v>1232</v>
      </c>
      <c r="E4466">
        <v>1</v>
      </c>
      <c r="G4466" t="s">
        <v>124</v>
      </c>
      <c r="I4466" t="s">
        <v>125</v>
      </c>
      <c r="Z4466" t="str">
        <f>IFERROR(MID(AA4466,FIND("-",H4466,1)+1,20),_xlfn.IFNA(VLOOKUP(F4466&amp;"-"&amp;AA4466,Ref_Kontak!$A:$E,4,FALSE),Ref_Kontak!$H$2))</f>
        <v>628999007703</v>
      </c>
      <c r="AA4466" t="str">
        <f t="shared" si="690"/>
        <v/>
      </c>
      <c r="AB4466" t="str">
        <f t="shared" si="691"/>
        <v/>
      </c>
      <c r="AC4466" t="str">
        <f t="shared" si="692"/>
        <v>628999007703</v>
      </c>
      <c r="AD4466" t="str">
        <f t="shared" si="693"/>
        <v>Halo+,+Visual+AI+5S+mendeteksi+Violation%3A+GUDANGEXP1-LINE+9</v>
      </c>
      <c r="AE4466" t="str">
        <f t="shared" si="694"/>
        <v>https://web.whatsapp.com/send/?phone=628999007703&amp;text=Halo+,+Visual+AI+5S+mendeteksi+Violation%3A+GUDANGEXP1-LINE+9&amp;type=phone_number&amp;app_absent=0</v>
      </c>
      <c r="AF4466" t="b">
        <f>IF(ISNA(VLOOKUP(D4466&amp;"-"&amp;AB4466, Ref_Kontak!$A:$E, 4, FALSE)), FALSE, TRUE)</f>
        <v>0</v>
      </c>
      <c r="AG4466" t="str">
        <f>_xlfn.IFNA(VLOOKUP(Z4466,Ref_Kontak!H:H,1,FALSE),"FALSE")</f>
        <v>628999007703</v>
      </c>
      <c r="AH4466" t="str">
        <f t="shared" si="695"/>
        <v>GUDANGEXP1-LINE 9</v>
      </c>
      <c r="AI4466">
        <f>IF(I4466="violation",COUNTIF($AH$1:AH4466,AH4466),0)</f>
        <v>262</v>
      </c>
      <c r="AJ4466" t="str">
        <f t="shared" si="696"/>
        <v>violation-GUDANGEXP1</v>
      </c>
      <c r="AK4466">
        <f>IF(I4466="violation",COUNTIF($AJ$1:AJ4466,AJ4466),FALSE)</f>
        <v>898</v>
      </c>
      <c r="AL4466">
        <f t="shared" si="697"/>
        <v>0</v>
      </c>
      <c r="AM4466">
        <f t="shared" si="698"/>
        <v>8</v>
      </c>
      <c r="AN4466" t="str">
        <f t="shared" si="699"/>
        <v>ALERT! 8 Violation founded @GUDANGEXP1</v>
      </c>
    </row>
    <row r="4467" spans="1:40">
      <c r="A4467" t="s">
        <v>120</v>
      </c>
      <c r="B4467" t="s">
        <v>121</v>
      </c>
      <c r="C4467" t="s">
        <v>1994</v>
      </c>
      <c r="D4467" t="s">
        <v>52</v>
      </c>
      <c r="E4467">
        <v>1</v>
      </c>
      <c r="G4467" t="s">
        <v>130</v>
      </c>
      <c r="I4467" t="s">
        <v>125</v>
      </c>
      <c r="Z4467" t="str">
        <f>IFERROR(MID(AA4467,FIND("-",H4467,1)+1,20),_xlfn.IFNA(VLOOKUP(F4467&amp;"-"&amp;AA4467,Ref_Kontak!$A:$E,4,FALSE),Ref_Kontak!$H$2))</f>
        <v>628999007703</v>
      </c>
      <c r="AA4467" t="str">
        <f t="shared" si="690"/>
        <v/>
      </c>
      <c r="AB4467" t="str">
        <f t="shared" si="691"/>
        <v/>
      </c>
      <c r="AC4467" t="str">
        <f t="shared" si="692"/>
        <v>628999007703</v>
      </c>
      <c r="AD4467" t="str">
        <f t="shared" si="693"/>
        <v>Halo+,+Visual+AI+5S+mendeteksi+Violation%3A+METALDET1-LINE+14</v>
      </c>
      <c r="AE4467" t="str">
        <f t="shared" si="694"/>
        <v>https://web.whatsapp.com/send/?phone=628999007703&amp;text=Halo+,+Visual+AI+5S+mendeteksi+Violation%3A+METALDET1-LINE+14&amp;type=phone_number&amp;app_absent=0</v>
      </c>
      <c r="AF4467" t="b">
        <f>IF(ISNA(VLOOKUP(D4467&amp;"-"&amp;AB4467, Ref_Kontak!$A:$E, 4, FALSE)), FALSE, TRUE)</f>
        <v>0</v>
      </c>
      <c r="AG4467" t="str">
        <f>_xlfn.IFNA(VLOOKUP(Z4467,Ref_Kontak!H:H,1,FALSE),"FALSE")</f>
        <v>628999007703</v>
      </c>
      <c r="AH4467" t="str">
        <f t="shared" si="695"/>
        <v>METALDET1-LINE 14</v>
      </c>
      <c r="AI4467">
        <f>IF(I4467="violation",COUNTIF($AH$1:AH4467,AH4467),0)</f>
        <v>471</v>
      </c>
      <c r="AJ4467" t="str">
        <f t="shared" si="696"/>
        <v>violation-METALDET1</v>
      </c>
      <c r="AK4467">
        <f>IF(I4467="violation",COUNTIF($AJ$1:AJ4467,AJ4467),FALSE)</f>
        <v>3567</v>
      </c>
      <c r="AL4467">
        <f t="shared" si="697"/>
        <v>0</v>
      </c>
      <c r="AM4467">
        <f t="shared" si="698"/>
        <v>3</v>
      </c>
      <c r="AN4467" t="str">
        <f t="shared" si="699"/>
        <v>ALERT! 3 Violation founded @METALDET1</v>
      </c>
    </row>
    <row r="4468" spans="1:40">
      <c r="A4468" t="s">
        <v>120</v>
      </c>
      <c r="B4468" t="s">
        <v>121</v>
      </c>
      <c r="C4468" t="s">
        <v>1994</v>
      </c>
      <c r="D4468" t="s">
        <v>589</v>
      </c>
      <c r="E4468">
        <v>1</v>
      </c>
      <c r="G4468" t="s">
        <v>130</v>
      </c>
      <c r="I4468" t="s">
        <v>125</v>
      </c>
      <c r="Z4468" t="str">
        <f>IFERROR(MID(AA4468,FIND("-",H4468,1)+1,20),_xlfn.IFNA(VLOOKUP(F4468&amp;"-"&amp;AA4468,Ref_Kontak!$A:$E,4,FALSE),Ref_Kontak!$H$2))</f>
        <v>628999007703</v>
      </c>
      <c r="AA4468" t="str">
        <f t="shared" si="690"/>
        <v/>
      </c>
      <c r="AB4468" t="str">
        <f t="shared" si="691"/>
        <v/>
      </c>
      <c r="AC4468" t="str">
        <f t="shared" si="692"/>
        <v>628999007703</v>
      </c>
      <c r="AD4468" t="str">
        <f t="shared" si="693"/>
        <v>Halo+,+Visual+AI+5S+mendeteksi+Violation%3A+METALDET1-LINE+13</v>
      </c>
      <c r="AE4468" t="str">
        <f t="shared" si="694"/>
        <v>https://web.whatsapp.com/send/?phone=628999007703&amp;text=Halo+,+Visual+AI+5S+mendeteksi+Violation%3A+METALDET1-LINE+13&amp;type=phone_number&amp;app_absent=0</v>
      </c>
      <c r="AF4468" t="b">
        <f>IF(ISNA(VLOOKUP(D4468&amp;"-"&amp;AB4468, Ref_Kontak!$A:$E, 4, FALSE)), FALSE, TRUE)</f>
        <v>0</v>
      </c>
      <c r="AG4468" t="str">
        <f>_xlfn.IFNA(VLOOKUP(Z4468,Ref_Kontak!H:H,1,FALSE),"FALSE")</f>
        <v>628999007703</v>
      </c>
      <c r="AH4468" t="str">
        <f t="shared" si="695"/>
        <v>METALDET1-LINE 13</v>
      </c>
      <c r="AI4468">
        <f>IF(I4468="violation",COUNTIF($AH$1:AH4468,AH4468),0)</f>
        <v>1474</v>
      </c>
      <c r="AJ4468" t="str">
        <f t="shared" si="696"/>
        <v>violation-METALDET1</v>
      </c>
      <c r="AK4468">
        <f>IF(I4468="violation",COUNTIF($AJ$1:AJ4468,AJ4468),FALSE)</f>
        <v>3568</v>
      </c>
      <c r="AL4468">
        <f t="shared" si="697"/>
        <v>0</v>
      </c>
      <c r="AM4468">
        <f t="shared" si="698"/>
        <v>3</v>
      </c>
      <c r="AN4468" t="str">
        <f t="shared" si="699"/>
        <v>ALERT! 3 Violation founded @METALDET1</v>
      </c>
    </row>
    <row r="4469" spans="1:40">
      <c r="A4469" t="s">
        <v>120</v>
      </c>
      <c r="B4469" t="s">
        <v>121</v>
      </c>
      <c r="C4469" t="s">
        <v>1995</v>
      </c>
      <c r="D4469" t="s">
        <v>129</v>
      </c>
      <c r="E4469">
        <v>1</v>
      </c>
      <c r="G4469" t="s">
        <v>130</v>
      </c>
      <c r="I4469" t="s">
        <v>125</v>
      </c>
      <c r="Z4469" t="str">
        <f>IFERROR(MID(AA4469,FIND("-",H4469,1)+1,20),_xlfn.IFNA(VLOOKUP(F4469&amp;"-"&amp;AA4469,Ref_Kontak!$A:$E,4,FALSE),Ref_Kontak!$H$2))</f>
        <v>628999007703</v>
      </c>
      <c r="AA4469" t="str">
        <f t="shared" si="690"/>
        <v/>
      </c>
      <c r="AB4469" t="str">
        <f t="shared" si="691"/>
        <v/>
      </c>
      <c r="AC4469" t="str">
        <f t="shared" si="692"/>
        <v>628999007703</v>
      </c>
      <c r="AD4469" t="str">
        <f t="shared" si="693"/>
        <v>Halo+,+Visual+AI+5S+mendeteksi+Violation%3A+METALDET1-LINE+8</v>
      </c>
      <c r="AE4469" t="str">
        <f t="shared" si="694"/>
        <v>https://web.whatsapp.com/send/?phone=628999007703&amp;text=Halo+,+Visual+AI+5S+mendeteksi+Violation%3A+METALDET1-LINE+8&amp;type=phone_number&amp;app_absent=0</v>
      </c>
      <c r="AF4469" t="b">
        <f>IF(ISNA(VLOOKUP(D4469&amp;"-"&amp;AB4469, Ref_Kontak!$A:$E, 4, FALSE)), FALSE, TRUE)</f>
        <v>0</v>
      </c>
      <c r="AG4469" t="str">
        <f>_xlfn.IFNA(VLOOKUP(Z4469,Ref_Kontak!H:H,1,FALSE),"FALSE")</f>
        <v>628999007703</v>
      </c>
      <c r="AH4469" t="str">
        <f t="shared" si="695"/>
        <v>METALDET1-LINE 8</v>
      </c>
      <c r="AI4469">
        <f>IF(I4469="violation",COUNTIF($AH$1:AH4469,AH4469),0)</f>
        <v>1625</v>
      </c>
      <c r="AJ4469" t="str">
        <f t="shared" si="696"/>
        <v>violation-METALDET1</v>
      </c>
      <c r="AK4469">
        <f>IF(I4469="violation",COUNTIF($AJ$1:AJ4469,AJ4469),FALSE)</f>
        <v>3569</v>
      </c>
      <c r="AL4469">
        <f t="shared" si="697"/>
        <v>0</v>
      </c>
      <c r="AM4469">
        <f t="shared" si="698"/>
        <v>3</v>
      </c>
      <c r="AN4469" t="str">
        <f t="shared" si="699"/>
        <v>ALERT! 3 Violation founded @METALDET1</v>
      </c>
    </row>
    <row r="4470" spans="1:40">
      <c r="A4470" t="s">
        <v>120</v>
      </c>
      <c r="B4470" t="s">
        <v>121</v>
      </c>
      <c r="C4470" t="s">
        <v>1995</v>
      </c>
      <c r="D4470" t="s">
        <v>1232</v>
      </c>
      <c r="E4470">
        <v>1</v>
      </c>
      <c r="G4470" t="s">
        <v>124</v>
      </c>
      <c r="I4470" t="s">
        <v>125</v>
      </c>
      <c r="Z4470" t="str">
        <f>IFERROR(MID(AA4470,FIND("-",H4470,1)+1,20),_xlfn.IFNA(VLOOKUP(F4470&amp;"-"&amp;AA4470,Ref_Kontak!$A:$E,4,FALSE),Ref_Kontak!$H$2))</f>
        <v>628999007703</v>
      </c>
      <c r="AA4470" t="str">
        <f t="shared" si="690"/>
        <v/>
      </c>
      <c r="AB4470" t="str">
        <f t="shared" si="691"/>
        <v/>
      </c>
      <c r="AC4470" t="str">
        <f t="shared" si="692"/>
        <v>628999007703</v>
      </c>
      <c r="AD4470" t="str">
        <f t="shared" si="693"/>
        <v>Halo+,+Visual+AI+5S+mendeteksi+Violation%3A+GUDANGEXP1-LINE+9</v>
      </c>
      <c r="AE4470" t="str">
        <f t="shared" si="694"/>
        <v>https://web.whatsapp.com/send/?phone=628999007703&amp;text=Halo+,+Visual+AI+5S+mendeteksi+Violation%3A+GUDANGEXP1-LINE+9&amp;type=phone_number&amp;app_absent=0</v>
      </c>
      <c r="AF4470" t="b">
        <f>IF(ISNA(VLOOKUP(D4470&amp;"-"&amp;AB4470, Ref_Kontak!$A:$E, 4, FALSE)), FALSE, TRUE)</f>
        <v>0</v>
      </c>
      <c r="AG4470" t="str">
        <f>_xlfn.IFNA(VLOOKUP(Z4470,Ref_Kontak!H:H,1,FALSE),"FALSE")</f>
        <v>628999007703</v>
      </c>
      <c r="AH4470" t="str">
        <f t="shared" si="695"/>
        <v>GUDANGEXP1-LINE 9</v>
      </c>
      <c r="AI4470">
        <f>IF(I4470="violation",COUNTIF($AH$1:AH4470,AH4470),0)</f>
        <v>263</v>
      </c>
      <c r="AJ4470" t="str">
        <f t="shared" si="696"/>
        <v>violation-GUDANGEXP1</v>
      </c>
      <c r="AK4470">
        <f>IF(I4470="violation",COUNTIF($AJ$1:AJ4470,AJ4470),FALSE)</f>
        <v>899</v>
      </c>
      <c r="AL4470">
        <f t="shared" si="697"/>
        <v>0</v>
      </c>
      <c r="AM4470">
        <f t="shared" si="698"/>
        <v>8</v>
      </c>
      <c r="AN4470" t="str">
        <f t="shared" si="699"/>
        <v>ALERT! 8 Violation founded @GUDANGEXP1</v>
      </c>
    </row>
    <row r="4471" spans="1:40">
      <c r="A4471" t="s">
        <v>120</v>
      </c>
      <c r="B4471" t="s">
        <v>121</v>
      </c>
      <c r="C4471" t="s">
        <v>1996</v>
      </c>
      <c r="D4471" t="s">
        <v>1232</v>
      </c>
      <c r="E4471">
        <v>1</v>
      </c>
      <c r="G4471" t="s">
        <v>124</v>
      </c>
      <c r="I4471" t="s">
        <v>125</v>
      </c>
      <c r="Z4471" t="str">
        <f>IFERROR(MID(AA4471,FIND("-",H4471,1)+1,20),_xlfn.IFNA(VLOOKUP(F4471&amp;"-"&amp;AA4471,Ref_Kontak!$A:$E,4,FALSE),Ref_Kontak!$H$2))</f>
        <v>628999007703</v>
      </c>
      <c r="AA4471" t="str">
        <f t="shared" si="690"/>
        <v/>
      </c>
      <c r="AB4471" t="str">
        <f t="shared" si="691"/>
        <v/>
      </c>
      <c r="AC4471" t="str">
        <f t="shared" si="692"/>
        <v>628999007703</v>
      </c>
      <c r="AD4471" t="str">
        <f t="shared" si="693"/>
        <v>Halo+,+Visual+AI+5S+mendeteksi+Violation%3A+GUDANGEXP1-LINE+9</v>
      </c>
      <c r="AE4471" t="str">
        <f t="shared" si="694"/>
        <v>https://web.whatsapp.com/send/?phone=628999007703&amp;text=Halo+,+Visual+AI+5S+mendeteksi+Violation%3A+GUDANGEXP1-LINE+9&amp;type=phone_number&amp;app_absent=0</v>
      </c>
      <c r="AF4471" t="b">
        <f>IF(ISNA(VLOOKUP(D4471&amp;"-"&amp;AB4471, Ref_Kontak!$A:$E, 4, FALSE)), FALSE, TRUE)</f>
        <v>0</v>
      </c>
      <c r="AG4471" t="str">
        <f>_xlfn.IFNA(VLOOKUP(Z4471,Ref_Kontak!H:H,1,FALSE),"FALSE")</f>
        <v>628999007703</v>
      </c>
      <c r="AH4471" t="str">
        <f t="shared" si="695"/>
        <v>GUDANGEXP1-LINE 9</v>
      </c>
      <c r="AI4471">
        <f>IF(I4471="violation",COUNTIF($AH$1:AH4471,AH4471),0)</f>
        <v>264</v>
      </c>
      <c r="AJ4471" t="str">
        <f t="shared" si="696"/>
        <v>violation-GUDANGEXP1</v>
      </c>
      <c r="AK4471">
        <f>IF(I4471="violation",COUNTIF($AJ$1:AJ4471,AJ4471),FALSE)</f>
        <v>900</v>
      </c>
      <c r="AL4471">
        <f t="shared" si="697"/>
        <v>0</v>
      </c>
      <c r="AM4471">
        <f t="shared" si="698"/>
        <v>8</v>
      </c>
      <c r="AN4471" t="str">
        <f t="shared" si="699"/>
        <v>ALERT! 8 Violation founded @GUDANGEXP1</v>
      </c>
    </row>
    <row r="4472" spans="1:40">
      <c r="A4472" t="s">
        <v>120</v>
      </c>
      <c r="B4472" t="s">
        <v>121</v>
      </c>
      <c r="C4472" t="s">
        <v>1996</v>
      </c>
      <c r="D4472" t="s">
        <v>589</v>
      </c>
      <c r="E4472">
        <v>1</v>
      </c>
      <c r="G4472" t="s">
        <v>130</v>
      </c>
      <c r="I4472" t="s">
        <v>125</v>
      </c>
      <c r="Z4472" t="str">
        <f>IFERROR(MID(AA4472,FIND("-",H4472,1)+1,20),_xlfn.IFNA(VLOOKUP(F4472&amp;"-"&amp;AA4472,Ref_Kontak!$A:$E,4,FALSE),Ref_Kontak!$H$2))</f>
        <v>628999007703</v>
      </c>
      <c r="AA4472" t="str">
        <f t="shared" si="690"/>
        <v/>
      </c>
      <c r="AB4472" t="str">
        <f t="shared" si="691"/>
        <v/>
      </c>
      <c r="AC4472" t="str">
        <f t="shared" si="692"/>
        <v>628999007703</v>
      </c>
      <c r="AD4472" t="str">
        <f t="shared" si="693"/>
        <v>Halo+,+Visual+AI+5S+mendeteksi+Violation%3A+METALDET1-LINE+13</v>
      </c>
      <c r="AE4472" t="str">
        <f t="shared" si="694"/>
        <v>https://web.whatsapp.com/send/?phone=628999007703&amp;text=Halo+,+Visual+AI+5S+mendeteksi+Violation%3A+METALDET1-LINE+13&amp;type=phone_number&amp;app_absent=0</v>
      </c>
      <c r="AF4472" t="b">
        <f>IF(ISNA(VLOOKUP(D4472&amp;"-"&amp;AB4472, Ref_Kontak!$A:$E, 4, FALSE)), FALSE, TRUE)</f>
        <v>0</v>
      </c>
      <c r="AG4472" t="str">
        <f>_xlfn.IFNA(VLOOKUP(Z4472,Ref_Kontak!H:H,1,FALSE),"FALSE")</f>
        <v>628999007703</v>
      </c>
      <c r="AH4472" t="str">
        <f t="shared" si="695"/>
        <v>METALDET1-LINE 13</v>
      </c>
      <c r="AI4472">
        <f>IF(I4472="violation",COUNTIF($AH$1:AH4472,AH4472),0)</f>
        <v>1475</v>
      </c>
      <c r="AJ4472" t="str">
        <f t="shared" si="696"/>
        <v>violation-METALDET1</v>
      </c>
      <c r="AK4472">
        <f>IF(I4472="violation",COUNTIF($AJ$1:AJ4472,AJ4472),FALSE)</f>
        <v>3570</v>
      </c>
      <c r="AL4472">
        <f t="shared" si="697"/>
        <v>0</v>
      </c>
      <c r="AM4472">
        <f t="shared" si="698"/>
        <v>3</v>
      </c>
      <c r="AN4472" t="str">
        <f t="shared" si="699"/>
        <v>ALERT! 3 Violation founded @METALDET1</v>
      </c>
    </row>
    <row r="4473" spans="1:40">
      <c r="A4473" t="s">
        <v>120</v>
      </c>
      <c r="B4473" t="s">
        <v>121</v>
      </c>
      <c r="C4473" t="s">
        <v>1996</v>
      </c>
      <c r="D4473" t="s">
        <v>129</v>
      </c>
      <c r="E4473">
        <v>1</v>
      </c>
      <c r="G4473" t="s">
        <v>130</v>
      </c>
      <c r="I4473" t="s">
        <v>125</v>
      </c>
      <c r="Z4473" t="str">
        <f>IFERROR(MID(AA4473,FIND("-",H4473,1)+1,20),_xlfn.IFNA(VLOOKUP(F4473&amp;"-"&amp;AA4473,Ref_Kontak!$A:$E,4,FALSE),Ref_Kontak!$H$2))</f>
        <v>628999007703</v>
      </c>
      <c r="AA4473" t="str">
        <f t="shared" si="690"/>
        <v/>
      </c>
      <c r="AB4473" t="str">
        <f t="shared" si="691"/>
        <v/>
      </c>
      <c r="AC4473" t="str">
        <f t="shared" si="692"/>
        <v>628999007703</v>
      </c>
      <c r="AD4473" t="str">
        <f t="shared" si="693"/>
        <v>Halo+,+Visual+AI+5S+mendeteksi+Violation%3A+METALDET1-LINE+8</v>
      </c>
      <c r="AE4473" t="str">
        <f t="shared" si="694"/>
        <v>https://web.whatsapp.com/send/?phone=628999007703&amp;text=Halo+,+Visual+AI+5S+mendeteksi+Violation%3A+METALDET1-LINE+8&amp;type=phone_number&amp;app_absent=0</v>
      </c>
      <c r="AF4473" t="b">
        <f>IF(ISNA(VLOOKUP(D4473&amp;"-"&amp;AB4473, Ref_Kontak!$A:$E, 4, FALSE)), FALSE, TRUE)</f>
        <v>0</v>
      </c>
      <c r="AG4473" t="str">
        <f>_xlfn.IFNA(VLOOKUP(Z4473,Ref_Kontak!H:H,1,FALSE),"FALSE")</f>
        <v>628999007703</v>
      </c>
      <c r="AH4473" t="str">
        <f t="shared" si="695"/>
        <v>METALDET1-LINE 8</v>
      </c>
      <c r="AI4473">
        <f>IF(I4473="violation",COUNTIF($AH$1:AH4473,AH4473),0)</f>
        <v>1626</v>
      </c>
      <c r="AJ4473" t="str">
        <f t="shared" si="696"/>
        <v>violation-METALDET1</v>
      </c>
      <c r="AK4473">
        <f>IF(I4473="violation",COUNTIF($AJ$1:AJ4473,AJ4473),FALSE)</f>
        <v>3571</v>
      </c>
      <c r="AL4473">
        <f t="shared" si="697"/>
        <v>0</v>
      </c>
      <c r="AM4473">
        <f t="shared" si="698"/>
        <v>3</v>
      </c>
      <c r="AN4473" t="str">
        <f t="shared" si="699"/>
        <v>ALERT! 3 Violation founded @METALDET1</v>
      </c>
    </row>
    <row r="4474" spans="1:40">
      <c r="A4474" t="s">
        <v>120</v>
      </c>
      <c r="B4474" t="s">
        <v>121</v>
      </c>
      <c r="C4474" t="s">
        <v>1996</v>
      </c>
      <c r="D4474" t="s">
        <v>52</v>
      </c>
      <c r="E4474">
        <v>1</v>
      </c>
      <c r="G4474" t="s">
        <v>130</v>
      </c>
      <c r="I4474" t="s">
        <v>125</v>
      </c>
      <c r="Z4474" t="str">
        <f>IFERROR(MID(AA4474,FIND("-",H4474,1)+1,20),_xlfn.IFNA(VLOOKUP(F4474&amp;"-"&amp;AA4474,Ref_Kontak!$A:$E,4,FALSE),Ref_Kontak!$H$2))</f>
        <v>628999007703</v>
      </c>
      <c r="AA4474" t="str">
        <f t="shared" si="690"/>
        <v/>
      </c>
      <c r="AB4474" t="str">
        <f t="shared" si="691"/>
        <v/>
      </c>
      <c r="AC4474" t="str">
        <f t="shared" si="692"/>
        <v>628999007703</v>
      </c>
      <c r="AD4474" t="str">
        <f t="shared" si="693"/>
        <v>Halo+,+Visual+AI+5S+mendeteksi+Violation%3A+METALDET1-LINE+14</v>
      </c>
      <c r="AE4474" t="str">
        <f t="shared" si="694"/>
        <v>https://web.whatsapp.com/send/?phone=628999007703&amp;text=Halo+,+Visual+AI+5S+mendeteksi+Violation%3A+METALDET1-LINE+14&amp;type=phone_number&amp;app_absent=0</v>
      </c>
      <c r="AF4474" t="b">
        <f>IF(ISNA(VLOOKUP(D4474&amp;"-"&amp;AB4474, Ref_Kontak!$A:$E, 4, FALSE)), FALSE, TRUE)</f>
        <v>0</v>
      </c>
      <c r="AG4474" t="str">
        <f>_xlfn.IFNA(VLOOKUP(Z4474,Ref_Kontak!H:H,1,FALSE),"FALSE")</f>
        <v>628999007703</v>
      </c>
      <c r="AH4474" t="str">
        <f t="shared" si="695"/>
        <v>METALDET1-LINE 14</v>
      </c>
      <c r="AI4474">
        <f>IF(I4474="violation",COUNTIF($AH$1:AH4474,AH4474),0)</f>
        <v>472</v>
      </c>
      <c r="AJ4474" t="str">
        <f t="shared" si="696"/>
        <v>violation-METALDET1</v>
      </c>
      <c r="AK4474">
        <f>IF(I4474="violation",COUNTIF($AJ$1:AJ4474,AJ4474),FALSE)</f>
        <v>3572</v>
      </c>
      <c r="AL4474">
        <f t="shared" si="697"/>
        <v>0</v>
      </c>
      <c r="AM4474">
        <f t="shared" si="698"/>
        <v>3</v>
      </c>
      <c r="AN4474" t="str">
        <f t="shared" si="699"/>
        <v>ALERT! 3 Violation founded @METALDET1</v>
      </c>
    </row>
    <row r="4475" spans="1:40">
      <c r="A4475" t="s">
        <v>120</v>
      </c>
      <c r="B4475" t="s">
        <v>121</v>
      </c>
      <c r="C4475" t="s">
        <v>1996</v>
      </c>
      <c r="D4475" t="s">
        <v>52</v>
      </c>
      <c r="E4475">
        <v>1</v>
      </c>
      <c r="G4475" t="s">
        <v>130</v>
      </c>
      <c r="I4475" t="s">
        <v>125</v>
      </c>
      <c r="Z4475" t="str">
        <f>IFERROR(MID(AA4475,FIND("-",H4475,1)+1,20),_xlfn.IFNA(VLOOKUP(F4475&amp;"-"&amp;AA4475,Ref_Kontak!$A:$E,4,FALSE),Ref_Kontak!$H$2))</f>
        <v>628999007703</v>
      </c>
      <c r="AA4475" t="str">
        <f t="shared" si="690"/>
        <v/>
      </c>
      <c r="AB4475" t="str">
        <f t="shared" si="691"/>
        <v/>
      </c>
      <c r="AC4475" t="str">
        <f t="shared" si="692"/>
        <v>628999007703</v>
      </c>
      <c r="AD4475" t="str">
        <f t="shared" si="693"/>
        <v>Halo+,+Visual+AI+5S+mendeteksi+Violation%3A+METALDET1-LINE+14</v>
      </c>
      <c r="AE4475" t="str">
        <f t="shared" si="694"/>
        <v>https://web.whatsapp.com/send/?phone=628999007703&amp;text=Halo+,+Visual+AI+5S+mendeteksi+Violation%3A+METALDET1-LINE+14&amp;type=phone_number&amp;app_absent=0</v>
      </c>
      <c r="AF4475" t="b">
        <f>IF(ISNA(VLOOKUP(D4475&amp;"-"&amp;AB4475, Ref_Kontak!$A:$E, 4, FALSE)), FALSE, TRUE)</f>
        <v>0</v>
      </c>
      <c r="AG4475" t="str">
        <f>_xlfn.IFNA(VLOOKUP(Z4475,Ref_Kontak!H:H,1,FALSE),"FALSE")</f>
        <v>628999007703</v>
      </c>
      <c r="AH4475" t="str">
        <f t="shared" si="695"/>
        <v>METALDET1-LINE 14</v>
      </c>
      <c r="AI4475">
        <f>IF(I4475="violation",COUNTIF($AH$1:AH4475,AH4475),0)</f>
        <v>473</v>
      </c>
      <c r="AJ4475" t="str">
        <f t="shared" si="696"/>
        <v>violation-METALDET1</v>
      </c>
      <c r="AK4475">
        <f>IF(I4475="violation",COUNTIF($AJ$1:AJ4475,AJ4475),FALSE)</f>
        <v>3573</v>
      </c>
      <c r="AL4475">
        <f t="shared" si="697"/>
        <v>0</v>
      </c>
      <c r="AM4475">
        <f t="shared" si="698"/>
        <v>3</v>
      </c>
      <c r="AN4475" t="str">
        <f t="shared" si="699"/>
        <v>ALERT! 3 Violation founded @METALDET1</v>
      </c>
    </row>
    <row r="4476" spans="1:40">
      <c r="A4476" t="s">
        <v>120</v>
      </c>
      <c r="B4476" t="s">
        <v>121</v>
      </c>
      <c r="C4476" t="s">
        <v>1996</v>
      </c>
      <c r="D4476" t="s">
        <v>589</v>
      </c>
      <c r="E4476">
        <v>1</v>
      </c>
      <c r="G4476" t="s">
        <v>130</v>
      </c>
      <c r="I4476" t="s">
        <v>125</v>
      </c>
      <c r="Z4476" t="str">
        <f>IFERROR(MID(AA4476,FIND("-",H4476,1)+1,20),_xlfn.IFNA(VLOOKUP(F4476&amp;"-"&amp;AA4476,Ref_Kontak!$A:$E,4,FALSE),Ref_Kontak!$H$2))</f>
        <v>628999007703</v>
      </c>
      <c r="AA4476" t="str">
        <f t="shared" si="690"/>
        <v/>
      </c>
      <c r="AB4476" t="str">
        <f t="shared" si="691"/>
        <v/>
      </c>
      <c r="AC4476" t="str">
        <f t="shared" si="692"/>
        <v>628999007703</v>
      </c>
      <c r="AD4476" t="str">
        <f t="shared" si="693"/>
        <v>Halo+,+Visual+AI+5S+mendeteksi+Violation%3A+METALDET1-LINE+13</v>
      </c>
      <c r="AE4476" t="str">
        <f t="shared" si="694"/>
        <v>https://web.whatsapp.com/send/?phone=628999007703&amp;text=Halo+,+Visual+AI+5S+mendeteksi+Violation%3A+METALDET1-LINE+13&amp;type=phone_number&amp;app_absent=0</v>
      </c>
      <c r="AF4476" t="b">
        <f>IF(ISNA(VLOOKUP(D4476&amp;"-"&amp;AB4476, Ref_Kontak!$A:$E, 4, FALSE)), FALSE, TRUE)</f>
        <v>0</v>
      </c>
      <c r="AG4476" t="str">
        <f>_xlfn.IFNA(VLOOKUP(Z4476,Ref_Kontak!H:H,1,FALSE),"FALSE")</f>
        <v>628999007703</v>
      </c>
      <c r="AH4476" t="str">
        <f t="shared" si="695"/>
        <v>METALDET1-LINE 13</v>
      </c>
      <c r="AI4476">
        <f>IF(I4476="violation",COUNTIF($AH$1:AH4476,AH4476),0)</f>
        <v>1476</v>
      </c>
      <c r="AJ4476" t="str">
        <f t="shared" si="696"/>
        <v>violation-METALDET1</v>
      </c>
      <c r="AK4476">
        <f>IF(I4476="violation",COUNTIF($AJ$1:AJ4476,AJ4476),FALSE)</f>
        <v>3574</v>
      </c>
      <c r="AL4476">
        <f t="shared" si="697"/>
        <v>0</v>
      </c>
      <c r="AM4476">
        <f t="shared" si="698"/>
        <v>3</v>
      </c>
      <c r="AN4476" t="str">
        <f t="shared" si="699"/>
        <v>ALERT! 3 Violation founded @METALDET1</v>
      </c>
    </row>
    <row r="4477" spans="1:40">
      <c r="A4477" t="s">
        <v>120</v>
      </c>
      <c r="B4477" t="s">
        <v>121</v>
      </c>
      <c r="C4477" t="s">
        <v>1997</v>
      </c>
      <c r="D4477" t="s">
        <v>129</v>
      </c>
      <c r="E4477">
        <v>1</v>
      </c>
      <c r="G4477" t="s">
        <v>130</v>
      </c>
      <c r="I4477" t="s">
        <v>125</v>
      </c>
      <c r="Z4477" t="str">
        <f>IFERROR(MID(AA4477,FIND("-",H4477,1)+1,20),_xlfn.IFNA(VLOOKUP(F4477&amp;"-"&amp;AA4477,Ref_Kontak!$A:$E,4,FALSE),Ref_Kontak!$H$2))</f>
        <v>628999007703</v>
      </c>
      <c r="AA4477" t="str">
        <f t="shared" si="690"/>
        <v/>
      </c>
      <c r="AB4477" t="str">
        <f t="shared" si="691"/>
        <v/>
      </c>
      <c r="AC4477" t="str">
        <f t="shared" si="692"/>
        <v>628999007703</v>
      </c>
      <c r="AD4477" t="str">
        <f t="shared" si="693"/>
        <v>Halo+,+Visual+AI+5S+mendeteksi+Violation%3A+METALDET1-LINE+8</v>
      </c>
      <c r="AE4477" t="str">
        <f t="shared" si="694"/>
        <v>https://web.whatsapp.com/send/?phone=628999007703&amp;text=Halo+,+Visual+AI+5S+mendeteksi+Violation%3A+METALDET1-LINE+8&amp;type=phone_number&amp;app_absent=0</v>
      </c>
      <c r="AF4477" t="b">
        <f>IF(ISNA(VLOOKUP(D4477&amp;"-"&amp;AB4477, Ref_Kontak!$A:$E, 4, FALSE)), FALSE, TRUE)</f>
        <v>0</v>
      </c>
      <c r="AG4477" t="str">
        <f>_xlfn.IFNA(VLOOKUP(Z4477,Ref_Kontak!H:H,1,FALSE),"FALSE")</f>
        <v>628999007703</v>
      </c>
      <c r="AH4477" t="str">
        <f t="shared" si="695"/>
        <v>METALDET1-LINE 8</v>
      </c>
      <c r="AI4477">
        <f>IF(I4477="violation",COUNTIF($AH$1:AH4477,AH4477),0)</f>
        <v>1627</v>
      </c>
      <c r="AJ4477" t="str">
        <f t="shared" si="696"/>
        <v>violation-METALDET1</v>
      </c>
      <c r="AK4477">
        <f>IF(I4477="violation",COUNTIF($AJ$1:AJ4477,AJ4477),FALSE)</f>
        <v>3575</v>
      </c>
      <c r="AL4477">
        <f t="shared" si="697"/>
        <v>0</v>
      </c>
      <c r="AM4477">
        <f t="shared" si="698"/>
        <v>3</v>
      </c>
      <c r="AN4477" t="str">
        <f t="shared" si="699"/>
        <v>ALERT! 3 Violation founded @METALDET1</v>
      </c>
    </row>
    <row r="4478" spans="1:40">
      <c r="A4478" t="s">
        <v>120</v>
      </c>
      <c r="B4478" t="s">
        <v>121</v>
      </c>
      <c r="C4478" t="s">
        <v>1997</v>
      </c>
      <c r="D4478" t="s">
        <v>52</v>
      </c>
      <c r="E4478">
        <v>1</v>
      </c>
      <c r="G4478" t="s">
        <v>130</v>
      </c>
      <c r="I4478" t="s">
        <v>125</v>
      </c>
      <c r="Z4478" t="str">
        <f>IFERROR(MID(AA4478,FIND("-",H4478,1)+1,20),_xlfn.IFNA(VLOOKUP(F4478&amp;"-"&amp;AA4478,Ref_Kontak!$A:$E,4,FALSE),Ref_Kontak!$H$2))</f>
        <v>628999007703</v>
      </c>
      <c r="AA4478" t="str">
        <f t="shared" si="690"/>
        <v/>
      </c>
      <c r="AB4478" t="str">
        <f t="shared" si="691"/>
        <v/>
      </c>
      <c r="AC4478" t="str">
        <f t="shared" si="692"/>
        <v>628999007703</v>
      </c>
      <c r="AD4478" t="str">
        <f t="shared" si="693"/>
        <v>Halo+,+Visual+AI+5S+mendeteksi+Violation%3A+METALDET1-LINE+14</v>
      </c>
      <c r="AE4478" t="str">
        <f t="shared" si="694"/>
        <v>https://web.whatsapp.com/send/?phone=628999007703&amp;text=Halo+,+Visual+AI+5S+mendeteksi+Violation%3A+METALDET1-LINE+14&amp;type=phone_number&amp;app_absent=0</v>
      </c>
      <c r="AF4478" t="b">
        <f>IF(ISNA(VLOOKUP(D4478&amp;"-"&amp;AB4478, Ref_Kontak!$A:$E, 4, FALSE)), FALSE, TRUE)</f>
        <v>0</v>
      </c>
      <c r="AG4478" t="str">
        <f>_xlfn.IFNA(VLOOKUP(Z4478,Ref_Kontak!H:H,1,FALSE),"FALSE")</f>
        <v>628999007703</v>
      </c>
      <c r="AH4478" t="str">
        <f t="shared" si="695"/>
        <v>METALDET1-LINE 14</v>
      </c>
      <c r="AI4478">
        <f>IF(I4478="violation",COUNTIF($AH$1:AH4478,AH4478),0)</f>
        <v>474</v>
      </c>
      <c r="AJ4478" t="str">
        <f t="shared" si="696"/>
        <v>violation-METALDET1</v>
      </c>
      <c r="AK4478">
        <f>IF(I4478="violation",COUNTIF($AJ$1:AJ4478,AJ4478),FALSE)</f>
        <v>3576</v>
      </c>
      <c r="AL4478">
        <f t="shared" si="697"/>
        <v>0</v>
      </c>
      <c r="AM4478">
        <f t="shared" si="698"/>
        <v>3</v>
      </c>
      <c r="AN4478" t="str">
        <f t="shared" si="699"/>
        <v>ALERT! 3 Violation founded @METALDET1</v>
      </c>
    </row>
    <row r="4479" spans="1:40">
      <c r="A4479" t="s">
        <v>120</v>
      </c>
      <c r="B4479" t="s">
        <v>121</v>
      </c>
      <c r="C4479" t="s">
        <v>1997</v>
      </c>
      <c r="D4479" t="s">
        <v>589</v>
      </c>
      <c r="E4479">
        <v>1</v>
      </c>
      <c r="G4479" t="s">
        <v>130</v>
      </c>
      <c r="I4479" t="s">
        <v>125</v>
      </c>
      <c r="Z4479" t="str">
        <f>IFERROR(MID(AA4479,FIND("-",H4479,1)+1,20),_xlfn.IFNA(VLOOKUP(F4479&amp;"-"&amp;AA4479,Ref_Kontak!$A:$E,4,FALSE),Ref_Kontak!$H$2))</f>
        <v>628999007703</v>
      </c>
      <c r="AA4479" t="str">
        <f t="shared" si="690"/>
        <v/>
      </c>
      <c r="AB4479" t="str">
        <f t="shared" si="691"/>
        <v/>
      </c>
      <c r="AC4479" t="str">
        <f t="shared" si="692"/>
        <v>628999007703</v>
      </c>
      <c r="AD4479" t="str">
        <f t="shared" si="693"/>
        <v>Halo+,+Visual+AI+5S+mendeteksi+Violation%3A+METALDET1-LINE+13</v>
      </c>
      <c r="AE4479" t="str">
        <f t="shared" si="694"/>
        <v>https://web.whatsapp.com/send/?phone=628999007703&amp;text=Halo+,+Visual+AI+5S+mendeteksi+Violation%3A+METALDET1-LINE+13&amp;type=phone_number&amp;app_absent=0</v>
      </c>
      <c r="AF4479" t="b">
        <f>IF(ISNA(VLOOKUP(D4479&amp;"-"&amp;AB4479, Ref_Kontak!$A:$E, 4, FALSE)), FALSE, TRUE)</f>
        <v>0</v>
      </c>
      <c r="AG4479" t="str">
        <f>_xlfn.IFNA(VLOOKUP(Z4479,Ref_Kontak!H:H,1,FALSE),"FALSE")</f>
        <v>628999007703</v>
      </c>
      <c r="AH4479" t="str">
        <f t="shared" si="695"/>
        <v>METALDET1-LINE 13</v>
      </c>
      <c r="AI4479">
        <f>IF(I4479="violation",COUNTIF($AH$1:AH4479,AH4479),0)</f>
        <v>1477</v>
      </c>
      <c r="AJ4479" t="str">
        <f t="shared" si="696"/>
        <v>violation-METALDET1</v>
      </c>
      <c r="AK4479">
        <f>IF(I4479="violation",COUNTIF($AJ$1:AJ4479,AJ4479),FALSE)</f>
        <v>3577</v>
      </c>
      <c r="AL4479">
        <f t="shared" si="697"/>
        <v>0</v>
      </c>
      <c r="AM4479">
        <f t="shared" si="698"/>
        <v>3</v>
      </c>
      <c r="AN4479" t="str">
        <f t="shared" si="699"/>
        <v>ALERT! 3 Violation founded @METALDET1</v>
      </c>
    </row>
    <row r="4480" spans="1:40">
      <c r="A4480" t="s">
        <v>120</v>
      </c>
      <c r="B4480" t="s">
        <v>121</v>
      </c>
      <c r="C4480" t="s">
        <v>1998</v>
      </c>
      <c r="D4480" t="s">
        <v>589</v>
      </c>
      <c r="E4480">
        <v>1</v>
      </c>
      <c r="G4480" t="s">
        <v>130</v>
      </c>
      <c r="I4480" t="s">
        <v>125</v>
      </c>
      <c r="Z4480" t="str">
        <f>IFERROR(MID(AA4480,FIND("-",H4480,1)+1,20),_xlfn.IFNA(VLOOKUP(F4480&amp;"-"&amp;AA4480,Ref_Kontak!$A:$E,4,FALSE),Ref_Kontak!$H$2))</f>
        <v>628999007703</v>
      </c>
      <c r="AA4480" t="str">
        <f t="shared" si="690"/>
        <v/>
      </c>
      <c r="AB4480" t="str">
        <f t="shared" si="691"/>
        <v/>
      </c>
      <c r="AC4480" t="str">
        <f t="shared" si="692"/>
        <v>628999007703</v>
      </c>
      <c r="AD4480" t="str">
        <f t="shared" si="693"/>
        <v>Halo+,+Visual+AI+5S+mendeteksi+Violation%3A+METALDET1-LINE+13</v>
      </c>
      <c r="AE4480" t="str">
        <f t="shared" si="694"/>
        <v>https://web.whatsapp.com/send/?phone=628999007703&amp;text=Halo+,+Visual+AI+5S+mendeteksi+Violation%3A+METALDET1-LINE+13&amp;type=phone_number&amp;app_absent=0</v>
      </c>
      <c r="AF4480" t="b">
        <f>IF(ISNA(VLOOKUP(D4480&amp;"-"&amp;AB4480, Ref_Kontak!$A:$E, 4, FALSE)), FALSE, TRUE)</f>
        <v>0</v>
      </c>
      <c r="AG4480" t="str">
        <f>_xlfn.IFNA(VLOOKUP(Z4480,Ref_Kontak!H:H,1,FALSE),"FALSE")</f>
        <v>628999007703</v>
      </c>
      <c r="AH4480" t="str">
        <f t="shared" si="695"/>
        <v>METALDET1-LINE 13</v>
      </c>
      <c r="AI4480">
        <f>IF(I4480="violation",COUNTIF($AH$1:AH4480,AH4480),0)</f>
        <v>1478</v>
      </c>
      <c r="AJ4480" t="str">
        <f t="shared" si="696"/>
        <v>violation-METALDET1</v>
      </c>
      <c r="AK4480">
        <f>IF(I4480="violation",COUNTIF($AJ$1:AJ4480,AJ4480),FALSE)</f>
        <v>3578</v>
      </c>
      <c r="AL4480">
        <f t="shared" si="697"/>
        <v>0</v>
      </c>
      <c r="AM4480">
        <f t="shared" si="698"/>
        <v>3</v>
      </c>
      <c r="AN4480" t="str">
        <f t="shared" si="699"/>
        <v>ALERT! 3 Violation founded @METALDET1</v>
      </c>
    </row>
    <row r="4481" spans="1:40">
      <c r="A4481" t="s">
        <v>120</v>
      </c>
      <c r="B4481" t="s">
        <v>121</v>
      </c>
      <c r="C4481" t="s">
        <v>1998</v>
      </c>
      <c r="D4481" t="s">
        <v>129</v>
      </c>
      <c r="E4481">
        <v>1</v>
      </c>
      <c r="G4481" t="s">
        <v>130</v>
      </c>
      <c r="I4481" t="s">
        <v>125</v>
      </c>
      <c r="Z4481" t="str">
        <f>IFERROR(MID(AA4481,FIND("-",H4481,1)+1,20),_xlfn.IFNA(VLOOKUP(F4481&amp;"-"&amp;AA4481,Ref_Kontak!$A:$E,4,FALSE),Ref_Kontak!$H$2))</f>
        <v>628999007703</v>
      </c>
      <c r="AA4481" t="str">
        <f t="shared" si="690"/>
        <v/>
      </c>
      <c r="AB4481" t="str">
        <f t="shared" si="691"/>
        <v/>
      </c>
      <c r="AC4481" t="str">
        <f t="shared" si="692"/>
        <v>628999007703</v>
      </c>
      <c r="AD4481" t="str">
        <f t="shared" si="693"/>
        <v>Halo+,+Visual+AI+5S+mendeteksi+Violation%3A+METALDET1-LINE+8</v>
      </c>
      <c r="AE4481" t="str">
        <f t="shared" si="694"/>
        <v>https://web.whatsapp.com/send/?phone=628999007703&amp;text=Halo+,+Visual+AI+5S+mendeteksi+Violation%3A+METALDET1-LINE+8&amp;type=phone_number&amp;app_absent=0</v>
      </c>
      <c r="AF4481" t="b">
        <f>IF(ISNA(VLOOKUP(D4481&amp;"-"&amp;AB4481, Ref_Kontak!$A:$E, 4, FALSE)), FALSE, TRUE)</f>
        <v>0</v>
      </c>
      <c r="AG4481" t="str">
        <f>_xlfn.IFNA(VLOOKUP(Z4481,Ref_Kontak!H:H,1,FALSE),"FALSE")</f>
        <v>628999007703</v>
      </c>
      <c r="AH4481" t="str">
        <f t="shared" si="695"/>
        <v>METALDET1-LINE 8</v>
      </c>
      <c r="AI4481">
        <f>IF(I4481="violation",COUNTIF($AH$1:AH4481,AH4481),0)</f>
        <v>1628</v>
      </c>
      <c r="AJ4481" t="str">
        <f t="shared" si="696"/>
        <v>violation-METALDET1</v>
      </c>
      <c r="AK4481">
        <f>IF(I4481="violation",COUNTIF($AJ$1:AJ4481,AJ4481),FALSE)</f>
        <v>3579</v>
      </c>
      <c r="AL4481">
        <f t="shared" si="697"/>
        <v>0</v>
      </c>
      <c r="AM4481">
        <f t="shared" si="698"/>
        <v>3</v>
      </c>
      <c r="AN4481" t="str">
        <f t="shared" si="699"/>
        <v>ALERT! 3 Violation founded @METALDET1</v>
      </c>
    </row>
    <row r="4482" spans="1:40">
      <c r="A4482" t="s">
        <v>120</v>
      </c>
      <c r="B4482" t="s">
        <v>121</v>
      </c>
      <c r="C4482" t="s">
        <v>1998</v>
      </c>
      <c r="D4482" t="s">
        <v>52</v>
      </c>
      <c r="E4482">
        <v>1</v>
      </c>
      <c r="G4482" t="s">
        <v>130</v>
      </c>
      <c r="I4482" t="s">
        <v>125</v>
      </c>
      <c r="Z4482" t="str">
        <f>IFERROR(MID(AA4482,FIND("-",H4482,1)+1,20),_xlfn.IFNA(VLOOKUP(F4482&amp;"-"&amp;AA4482,Ref_Kontak!$A:$E,4,FALSE),Ref_Kontak!$H$2))</f>
        <v>628999007703</v>
      </c>
      <c r="AA4482" t="str">
        <f t="shared" ref="AA4482:AA4545" si="700">CLEAN(SUBSTITUTE(H4482," ",""))</f>
        <v/>
      </c>
      <c r="AB4482" t="str">
        <f t="shared" ref="AB4482:AB4545" si="701">IFERROR(LEFT(AA4482,FIND("-",H4482,1)-1),CLEAN(SUBSTITUTE(SUBSTITUTE(H4482," ",""),"-","")))</f>
        <v/>
      </c>
      <c r="AC4482" t="str">
        <f t="shared" ref="AC4482:AC4545" si="702">IF(LEFT(Z4482,1)="0","62"&amp; MID(Z4482,2,999),Z4482)</f>
        <v>628999007703</v>
      </c>
      <c r="AD4482" t="str">
        <f t="shared" ref="AD4482:AD4545" si="703">"Halo+"&amp;AB4482&amp;","&amp;"+Visual+AI+5S+mendeteksi+Violation%3A+"&amp;SUBSTITUTE(AH4482," ","+")</f>
        <v>Halo+,+Visual+AI+5S+mendeteksi+Violation%3A+METALDET1-LINE+14</v>
      </c>
      <c r="AE4482" t="str">
        <f t="shared" ref="AE4482:AE4545" si="704">"https://web.whatsapp.com/send/?phone="&amp;AC4482&amp;"&amp;text="&amp;AD4482&amp;"&amp;type=phone_number&amp;app_absent=0"</f>
        <v>https://web.whatsapp.com/send/?phone=628999007703&amp;text=Halo+,+Visual+AI+5S+mendeteksi+Violation%3A+METALDET1-LINE+14&amp;type=phone_number&amp;app_absent=0</v>
      </c>
      <c r="AF4482" t="b">
        <f>IF(ISNA(VLOOKUP(D4482&amp;"-"&amp;AB4482, Ref_Kontak!$A:$E, 4, FALSE)), FALSE, TRUE)</f>
        <v>0</v>
      </c>
      <c r="AG4482" t="str">
        <f>_xlfn.IFNA(VLOOKUP(Z4482,Ref_Kontak!H:H,1,FALSE),"FALSE")</f>
        <v>628999007703</v>
      </c>
      <c r="AH4482" t="str">
        <f t="shared" ref="AH4482:AH4545" si="705">G4482&amp;"-"&amp;D4482</f>
        <v>METALDET1-LINE 14</v>
      </c>
      <c r="AI4482">
        <f>IF(I4482="violation",COUNTIF($AH$1:AH4482,AH4482),0)</f>
        <v>475</v>
      </c>
      <c r="AJ4482" t="str">
        <f t="shared" si="696"/>
        <v>violation-METALDET1</v>
      </c>
      <c r="AK4482">
        <f>IF(I4482="violation",COUNTIF($AJ$1:AJ4482,AJ4482),FALSE)</f>
        <v>3580</v>
      </c>
      <c r="AL4482">
        <f t="shared" si="697"/>
        <v>0</v>
      </c>
      <c r="AM4482">
        <f t="shared" si="698"/>
        <v>3</v>
      </c>
      <c r="AN4482" t="str">
        <f t="shared" si="699"/>
        <v>ALERT! 3 Violation founded @METALDET1</v>
      </c>
    </row>
    <row r="4483" spans="1:40">
      <c r="A4483" t="s">
        <v>120</v>
      </c>
      <c r="B4483" t="s">
        <v>121</v>
      </c>
      <c r="C4483" t="s">
        <v>1998</v>
      </c>
      <c r="D4483" t="s">
        <v>52</v>
      </c>
      <c r="E4483">
        <v>1</v>
      </c>
      <c r="G4483" t="s">
        <v>130</v>
      </c>
      <c r="I4483" t="s">
        <v>125</v>
      </c>
      <c r="Z4483" t="str">
        <f>IFERROR(MID(AA4483,FIND("-",H4483,1)+1,20),_xlfn.IFNA(VLOOKUP(F4483&amp;"-"&amp;AA4483,Ref_Kontak!$A:$E,4,FALSE),Ref_Kontak!$H$2))</f>
        <v>628999007703</v>
      </c>
      <c r="AA4483" t="str">
        <f t="shared" si="700"/>
        <v/>
      </c>
      <c r="AB4483" t="str">
        <f t="shared" si="701"/>
        <v/>
      </c>
      <c r="AC4483" t="str">
        <f t="shared" si="702"/>
        <v>628999007703</v>
      </c>
      <c r="AD4483" t="str">
        <f t="shared" si="703"/>
        <v>Halo+,+Visual+AI+5S+mendeteksi+Violation%3A+METALDET1-LINE+14</v>
      </c>
      <c r="AE4483" t="str">
        <f t="shared" si="704"/>
        <v>https://web.whatsapp.com/send/?phone=628999007703&amp;text=Halo+,+Visual+AI+5S+mendeteksi+Violation%3A+METALDET1-LINE+14&amp;type=phone_number&amp;app_absent=0</v>
      </c>
      <c r="AF4483" t="b">
        <f>IF(ISNA(VLOOKUP(D4483&amp;"-"&amp;AB4483, Ref_Kontak!$A:$E, 4, FALSE)), FALSE, TRUE)</f>
        <v>0</v>
      </c>
      <c r="AG4483" t="str">
        <f>_xlfn.IFNA(VLOOKUP(Z4483,Ref_Kontak!H:H,1,FALSE),"FALSE")</f>
        <v>628999007703</v>
      </c>
      <c r="AH4483" t="str">
        <f t="shared" si="705"/>
        <v>METALDET1-LINE 14</v>
      </c>
      <c r="AI4483">
        <f>IF(I4483="violation",COUNTIF($AH$1:AH4483,AH4483),0)</f>
        <v>476</v>
      </c>
      <c r="AJ4483" t="str">
        <f t="shared" ref="AJ4483:AJ4546" si="706">I4483&amp;"-"&amp;G4483</f>
        <v>violation-METALDET1</v>
      </c>
      <c r="AK4483">
        <f>IF(I4483="violation",COUNTIF($AJ$1:AJ4483,AJ4483),FALSE)</f>
        <v>3581</v>
      </c>
      <c r="AL4483">
        <f t="shared" ref="AL4483:AL4546" si="707">IF(AI4483=1,1,0)</f>
        <v>0</v>
      </c>
      <c r="AM4483">
        <f t="shared" ref="AM4483:AM4546" si="708">SUMIF($AJ$2:$AJ$5516,AJ4483,$AL$2:$AL$5516)</f>
        <v>3</v>
      </c>
      <c r="AN4483" t="str">
        <f t="shared" ref="AN4483:AN4546" si="709">"ALERT! " &amp;AM4483&amp; " Violation founded @"&amp;G4483</f>
        <v>ALERT! 3 Violation founded @METALDET1</v>
      </c>
    </row>
    <row r="4484" spans="1:40">
      <c r="A4484" t="s">
        <v>120</v>
      </c>
      <c r="B4484" t="s">
        <v>121</v>
      </c>
      <c r="C4484" t="s">
        <v>1998</v>
      </c>
      <c r="D4484" t="s">
        <v>589</v>
      </c>
      <c r="E4484">
        <v>1</v>
      </c>
      <c r="G4484" t="s">
        <v>130</v>
      </c>
      <c r="I4484" t="s">
        <v>125</v>
      </c>
      <c r="Z4484" t="str">
        <f>IFERROR(MID(AA4484,FIND("-",H4484,1)+1,20),_xlfn.IFNA(VLOOKUP(F4484&amp;"-"&amp;AA4484,Ref_Kontak!$A:$E,4,FALSE),Ref_Kontak!$H$2))</f>
        <v>628999007703</v>
      </c>
      <c r="AA4484" t="str">
        <f t="shared" si="700"/>
        <v/>
      </c>
      <c r="AB4484" t="str">
        <f t="shared" si="701"/>
        <v/>
      </c>
      <c r="AC4484" t="str">
        <f t="shared" si="702"/>
        <v>628999007703</v>
      </c>
      <c r="AD4484" t="str">
        <f t="shared" si="703"/>
        <v>Halo+,+Visual+AI+5S+mendeteksi+Violation%3A+METALDET1-LINE+13</v>
      </c>
      <c r="AE4484" t="str">
        <f t="shared" si="704"/>
        <v>https://web.whatsapp.com/send/?phone=628999007703&amp;text=Halo+,+Visual+AI+5S+mendeteksi+Violation%3A+METALDET1-LINE+13&amp;type=phone_number&amp;app_absent=0</v>
      </c>
      <c r="AF4484" t="b">
        <f>IF(ISNA(VLOOKUP(D4484&amp;"-"&amp;AB4484, Ref_Kontak!$A:$E, 4, FALSE)), FALSE, TRUE)</f>
        <v>0</v>
      </c>
      <c r="AG4484" t="str">
        <f>_xlfn.IFNA(VLOOKUP(Z4484,Ref_Kontak!H:H,1,FALSE),"FALSE")</f>
        <v>628999007703</v>
      </c>
      <c r="AH4484" t="str">
        <f t="shared" si="705"/>
        <v>METALDET1-LINE 13</v>
      </c>
      <c r="AI4484">
        <f>IF(I4484="violation",COUNTIF($AH$1:AH4484,AH4484),0)</f>
        <v>1479</v>
      </c>
      <c r="AJ4484" t="str">
        <f t="shared" si="706"/>
        <v>violation-METALDET1</v>
      </c>
      <c r="AK4484">
        <f>IF(I4484="violation",COUNTIF($AJ$1:AJ4484,AJ4484),FALSE)</f>
        <v>3582</v>
      </c>
      <c r="AL4484">
        <f t="shared" si="707"/>
        <v>0</v>
      </c>
      <c r="AM4484">
        <f t="shared" si="708"/>
        <v>3</v>
      </c>
      <c r="AN4484" t="str">
        <f t="shared" si="709"/>
        <v>ALERT! 3 Violation founded @METALDET1</v>
      </c>
    </row>
    <row r="4485" spans="1:40">
      <c r="A4485" t="s">
        <v>120</v>
      </c>
      <c r="B4485" t="s">
        <v>121</v>
      </c>
      <c r="C4485" t="s">
        <v>1999</v>
      </c>
      <c r="D4485" t="s">
        <v>129</v>
      </c>
      <c r="E4485">
        <v>1</v>
      </c>
      <c r="G4485" t="s">
        <v>130</v>
      </c>
      <c r="I4485" t="s">
        <v>125</v>
      </c>
      <c r="Z4485" t="str">
        <f>IFERROR(MID(AA4485,FIND("-",H4485,1)+1,20),_xlfn.IFNA(VLOOKUP(F4485&amp;"-"&amp;AA4485,Ref_Kontak!$A:$E,4,FALSE),Ref_Kontak!$H$2))</f>
        <v>628999007703</v>
      </c>
      <c r="AA4485" t="str">
        <f t="shared" si="700"/>
        <v/>
      </c>
      <c r="AB4485" t="str">
        <f t="shared" si="701"/>
        <v/>
      </c>
      <c r="AC4485" t="str">
        <f t="shared" si="702"/>
        <v>628999007703</v>
      </c>
      <c r="AD4485" t="str">
        <f t="shared" si="703"/>
        <v>Halo+,+Visual+AI+5S+mendeteksi+Violation%3A+METALDET1-LINE+8</v>
      </c>
      <c r="AE4485" t="str">
        <f t="shared" si="704"/>
        <v>https://web.whatsapp.com/send/?phone=628999007703&amp;text=Halo+,+Visual+AI+5S+mendeteksi+Violation%3A+METALDET1-LINE+8&amp;type=phone_number&amp;app_absent=0</v>
      </c>
      <c r="AF4485" t="b">
        <f>IF(ISNA(VLOOKUP(D4485&amp;"-"&amp;AB4485, Ref_Kontak!$A:$E, 4, FALSE)), FALSE, TRUE)</f>
        <v>0</v>
      </c>
      <c r="AG4485" t="str">
        <f>_xlfn.IFNA(VLOOKUP(Z4485,Ref_Kontak!H:H,1,FALSE),"FALSE")</f>
        <v>628999007703</v>
      </c>
      <c r="AH4485" t="str">
        <f t="shared" si="705"/>
        <v>METALDET1-LINE 8</v>
      </c>
      <c r="AI4485">
        <f>IF(I4485="violation",COUNTIF($AH$1:AH4485,AH4485),0)</f>
        <v>1629</v>
      </c>
      <c r="AJ4485" t="str">
        <f t="shared" si="706"/>
        <v>violation-METALDET1</v>
      </c>
      <c r="AK4485">
        <f>IF(I4485="violation",COUNTIF($AJ$1:AJ4485,AJ4485),FALSE)</f>
        <v>3583</v>
      </c>
      <c r="AL4485">
        <f t="shared" si="707"/>
        <v>0</v>
      </c>
      <c r="AM4485">
        <f t="shared" si="708"/>
        <v>3</v>
      </c>
      <c r="AN4485" t="str">
        <f t="shared" si="709"/>
        <v>ALERT! 3 Violation founded @METALDET1</v>
      </c>
    </row>
    <row r="4486" spans="1:40">
      <c r="A4486" t="s">
        <v>120</v>
      </c>
      <c r="B4486" t="s">
        <v>121</v>
      </c>
      <c r="C4486" t="s">
        <v>2000</v>
      </c>
      <c r="D4486" t="s">
        <v>589</v>
      </c>
      <c r="E4486">
        <v>1</v>
      </c>
      <c r="G4486" t="s">
        <v>130</v>
      </c>
      <c r="I4486" t="s">
        <v>125</v>
      </c>
      <c r="Z4486" t="str">
        <f>IFERROR(MID(AA4486,FIND("-",H4486,1)+1,20),_xlfn.IFNA(VLOOKUP(F4486&amp;"-"&amp;AA4486,Ref_Kontak!$A:$E,4,FALSE),Ref_Kontak!$H$2))</f>
        <v>628999007703</v>
      </c>
      <c r="AA4486" t="str">
        <f t="shared" si="700"/>
        <v/>
      </c>
      <c r="AB4486" t="str">
        <f t="shared" si="701"/>
        <v/>
      </c>
      <c r="AC4486" t="str">
        <f t="shared" si="702"/>
        <v>628999007703</v>
      </c>
      <c r="AD4486" t="str">
        <f t="shared" si="703"/>
        <v>Halo+,+Visual+AI+5S+mendeteksi+Violation%3A+METALDET1-LINE+13</v>
      </c>
      <c r="AE4486" t="str">
        <f t="shared" si="704"/>
        <v>https://web.whatsapp.com/send/?phone=628999007703&amp;text=Halo+,+Visual+AI+5S+mendeteksi+Violation%3A+METALDET1-LINE+13&amp;type=phone_number&amp;app_absent=0</v>
      </c>
      <c r="AF4486" t="b">
        <f>IF(ISNA(VLOOKUP(D4486&amp;"-"&amp;AB4486, Ref_Kontak!$A:$E, 4, FALSE)), FALSE, TRUE)</f>
        <v>0</v>
      </c>
      <c r="AG4486" t="str">
        <f>_xlfn.IFNA(VLOOKUP(Z4486,Ref_Kontak!H:H,1,FALSE),"FALSE")</f>
        <v>628999007703</v>
      </c>
      <c r="AH4486" t="str">
        <f t="shared" si="705"/>
        <v>METALDET1-LINE 13</v>
      </c>
      <c r="AI4486">
        <f>IF(I4486="violation",COUNTIF($AH$1:AH4486,AH4486),0)</f>
        <v>1480</v>
      </c>
      <c r="AJ4486" t="str">
        <f t="shared" si="706"/>
        <v>violation-METALDET1</v>
      </c>
      <c r="AK4486">
        <f>IF(I4486="violation",COUNTIF($AJ$1:AJ4486,AJ4486),FALSE)</f>
        <v>3584</v>
      </c>
      <c r="AL4486">
        <f t="shared" si="707"/>
        <v>0</v>
      </c>
      <c r="AM4486">
        <f t="shared" si="708"/>
        <v>3</v>
      </c>
      <c r="AN4486" t="str">
        <f t="shared" si="709"/>
        <v>ALERT! 3 Violation founded @METALDET1</v>
      </c>
    </row>
    <row r="4487" spans="1:40">
      <c r="A4487" t="s">
        <v>120</v>
      </c>
      <c r="B4487" t="s">
        <v>121</v>
      </c>
      <c r="C4487" t="s">
        <v>2000</v>
      </c>
      <c r="D4487" t="s">
        <v>129</v>
      </c>
      <c r="E4487">
        <v>1</v>
      </c>
      <c r="G4487" t="s">
        <v>130</v>
      </c>
      <c r="I4487" t="s">
        <v>125</v>
      </c>
      <c r="Z4487" t="str">
        <f>IFERROR(MID(AA4487,FIND("-",H4487,1)+1,20),_xlfn.IFNA(VLOOKUP(F4487&amp;"-"&amp;AA4487,Ref_Kontak!$A:$E,4,FALSE),Ref_Kontak!$H$2))</f>
        <v>628999007703</v>
      </c>
      <c r="AA4487" t="str">
        <f t="shared" si="700"/>
        <v/>
      </c>
      <c r="AB4487" t="str">
        <f t="shared" si="701"/>
        <v/>
      </c>
      <c r="AC4487" t="str">
        <f t="shared" si="702"/>
        <v>628999007703</v>
      </c>
      <c r="AD4487" t="str">
        <f t="shared" si="703"/>
        <v>Halo+,+Visual+AI+5S+mendeteksi+Violation%3A+METALDET1-LINE+8</v>
      </c>
      <c r="AE4487" t="str">
        <f t="shared" si="704"/>
        <v>https://web.whatsapp.com/send/?phone=628999007703&amp;text=Halo+,+Visual+AI+5S+mendeteksi+Violation%3A+METALDET1-LINE+8&amp;type=phone_number&amp;app_absent=0</v>
      </c>
      <c r="AF4487" t="b">
        <f>IF(ISNA(VLOOKUP(D4487&amp;"-"&amp;AB4487, Ref_Kontak!$A:$E, 4, FALSE)), FALSE, TRUE)</f>
        <v>0</v>
      </c>
      <c r="AG4487" t="str">
        <f>_xlfn.IFNA(VLOOKUP(Z4487,Ref_Kontak!H:H,1,FALSE),"FALSE")</f>
        <v>628999007703</v>
      </c>
      <c r="AH4487" t="str">
        <f t="shared" si="705"/>
        <v>METALDET1-LINE 8</v>
      </c>
      <c r="AI4487">
        <f>IF(I4487="violation",COUNTIF($AH$1:AH4487,AH4487),0)</f>
        <v>1630</v>
      </c>
      <c r="AJ4487" t="str">
        <f t="shared" si="706"/>
        <v>violation-METALDET1</v>
      </c>
      <c r="AK4487">
        <f>IF(I4487="violation",COUNTIF($AJ$1:AJ4487,AJ4487),FALSE)</f>
        <v>3585</v>
      </c>
      <c r="AL4487">
        <f t="shared" si="707"/>
        <v>0</v>
      </c>
      <c r="AM4487">
        <f t="shared" si="708"/>
        <v>3</v>
      </c>
      <c r="AN4487" t="str">
        <f t="shared" si="709"/>
        <v>ALERT! 3 Violation founded @METALDET1</v>
      </c>
    </row>
    <row r="4488" spans="1:40">
      <c r="A4488" t="s">
        <v>120</v>
      </c>
      <c r="B4488" t="s">
        <v>121</v>
      </c>
      <c r="C4488" t="s">
        <v>2000</v>
      </c>
      <c r="D4488" t="s">
        <v>52</v>
      </c>
      <c r="E4488">
        <v>1</v>
      </c>
      <c r="G4488" t="s">
        <v>130</v>
      </c>
      <c r="I4488" t="s">
        <v>125</v>
      </c>
      <c r="Z4488" t="str">
        <f>IFERROR(MID(AA4488,FIND("-",H4488,1)+1,20),_xlfn.IFNA(VLOOKUP(F4488&amp;"-"&amp;AA4488,Ref_Kontak!$A:$E,4,FALSE),Ref_Kontak!$H$2))</f>
        <v>628999007703</v>
      </c>
      <c r="AA4488" t="str">
        <f t="shared" si="700"/>
        <v/>
      </c>
      <c r="AB4488" t="str">
        <f t="shared" si="701"/>
        <v/>
      </c>
      <c r="AC4488" t="str">
        <f t="shared" si="702"/>
        <v>628999007703</v>
      </c>
      <c r="AD4488" t="str">
        <f t="shared" si="703"/>
        <v>Halo+,+Visual+AI+5S+mendeteksi+Violation%3A+METALDET1-LINE+14</v>
      </c>
      <c r="AE4488" t="str">
        <f t="shared" si="704"/>
        <v>https://web.whatsapp.com/send/?phone=628999007703&amp;text=Halo+,+Visual+AI+5S+mendeteksi+Violation%3A+METALDET1-LINE+14&amp;type=phone_number&amp;app_absent=0</v>
      </c>
      <c r="AF4488" t="b">
        <f>IF(ISNA(VLOOKUP(D4488&amp;"-"&amp;AB4488, Ref_Kontak!$A:$E, 4, FALSE)), FALSE, TRUE)</f>
        <v>0</v>
      </c>
      <c r="AG4488" t="str">
        <f>_xlfn.IFNA(VLOOKUP(Z4488,Ref_Kontak!H:H,1,FALSE),"FALSE")</f>
        <v>628999007703</v>
      </c>
      <c r="AH4488" t="str">
        <f t="shared" si="705"/>
        <v>METALDET1-LINE 14</v>
      </c>
      <c r="AI4488">
        <f>IF(I4488="violation",COUNTIF($AH$1:AH4488,AH4488),0)</f>
        <v>477</v>
      </c>
      <c r="AJ4488" t="str">
        <f t="shared" si="706"/>
        <v>violation-METALDET1</v>
      </c>
      <c r="AK4488">
        <f>IF(I4488="violation",COUNTIF($AJ$1:AJ4488,AJ4488),FALSE)</f>
        <v>3586</v>
      </c>
      <c r="AL4488">
        <f t="shared" si="707"/>
        <v>0</v>
      </c>
      <c r="AM4488">
        <f t="shared" si="708"/>
        <v>3</v>
      </c>
      <c r="AN4488" t="str">
        <f t="shared" si="709"/>
        <v>ALERT! 3 Violation founded @METALDET1</v>
      </c>
    </row>
    <row r="4489" spans="1:40">
      <c r="A4489" t="s">
        <v>120</v>
      </c>
      <c r="B4489" t="s">
        <v>121</v>
      </c>
      <c r="C4489" t="s">
        <v>2000</v>
      </c>
      <c r="D4489" t="s">
        <v>52</v>
      </c>
      <c r="E4489">
        <v>1</v>
      </c>
      <c r="G4489" t="s">
        <v>130</v>
      </c>
      <c r="I4489" t="s">
        <v>125</v>
      </c>
      <c r="Z4489" t="str">
        <f>IFERROR(MID(AA4489,FIND("-",H4489,1)+1,20),_xlfn.IFNA(VLOOKUP(F4489&amp;"-"&amp;AA4489,Ref_Kontak!$A:$E,4,FALSE),Ref_Kontak!$H$2))</f>
        <v>628999007703</v>
      </c>
      <c r="AA4489" t="str">
        <f t="shared" si="700"/>
        <v/>
      </c>
      <c r="AB4489" t="str">
        <f t="shared" si="701"/>
        <v/>
      </c>
      <c r="AC4489" t="str">
        <f t="shared" si="702"/>
        <v>628999007703</v>
      </c>
      <c r="AD4489" t="str">
        <f t="shared" si="703"/>
        <v>Halo+,+Visual+AI+5S+mendeteksi+Violation%3A+METALDET1-LINE+14</v>
      </c>
      <c r="AE4489" t="str">
        <f t="shared" si="704"/>
        <v>https://web.whatsapp.com/send/?phone=628999007703&amp;text=Halo+,+Visual+AI+5S+mendeteksi+Violation%3A+METALDET1-LINE+14&amp;type=phone_number&amp;app_absent=0</v>
      </c>
      <c r="AF4489" t="b">
        <f>IF(ISNA(VLOOKUP(D4489&amp;"-"&amp;AB4489, Ref_Kontak!$A:$E, 4, FALSE)), FALSE, TRUE)</f>
        <v>0</v>
      </c>
      <c r="AG4489" t="str">
        <f>_xlfn.IFNA(VLOOKUP(Z4489,Ref_Kontak!H:H,1,FALSE),"FALSE")</f>
        <v>628999007703</v>
      </c>
      <c r="AH4489" t="str">
        <f t="shared" si="705"/>
        <v>METALDET1-LINE 14</v>
      </c>
      <c r="AI4489">
        <f>IF(I4489="violation",COUNTIF($AH$1:AH4489,AH4489),0)</f>
        <v>478</v>
      </c>
      <c r="AJ4489" t="str">
        <f t="shared" si="706"/>
        <v>violation-METALDET1</v>
      </c>
      <c r="AK4489">
        <f>IF(I4489="violation",COUNTIF($AJ$1:AJ4489,AJ4489),FALSE)</f>
        <v>3587</v>
      </c>
      <c r="AL4489">
        <f t="shared" si="707"/>
        <v>0</v>
      </c>
      <c r="AM4489">
        <f t="shared" si="708"/>
        <v>3</v>
      </c>
      <c r="AN4489" t="str">
        <f t="shared" si="709"/>
        <v>ALERT! 3 Violation founded @METALDET1</v>
      </c>
    </row>
    <row r="4490" spans="1:40">
      <c r="A4490" t="s">
        <v>120</v>
      </c>
      <c r="B4490" t="s">
        <v>121</v>
      </c>
      <c r="C4490" t="s">
        <v>2000</v>
      </c>
      <c r="D4490" t="s">
        <v>589</v>
      </c>
      <c r="E4490">
        <v>1</v>
      </c>
      <c r="G4490" t="s">
        <v>130</v>
      </c>
      <c r="I4490" t="s">
        <v>125</v>
      </c>
      <c r="Z4490" t="str">
        <f>IFERROR(MID(AA4490,FIND("-",H4490,1)+1,20),_xlfn.IFNA(VLOOKUP(F4490&amp;"-"&amp;AA4490,Ref_Kontak!$A:$E,4,FALSE),Ref_Kontak!$H$2))</f>
        <v>628999007703</v>
      </c>
      <c r="AA4490" t="str">
        <f t="shared" si="700"/>
        <v/>
      </c>
      <c r="AB4490" t="str">
        <f t="shared" si="701"/>
        <v/>
      </c>
      <c r="AC4490" t="str">
        <f t="shared" si="702"/>
        <v>628999007703</v>
      </c>
      <c r="AD4490" t="str">
        <f t="shared" si="703"/>
        <v>Halo+,+Visual+AI+5S+mendeteksi+Violation%3A+METALDET1-LINE+13</v>
      </c>
      <c r="AE4490" t="str">
        <f t="shared" si="704"/>
        <v>https://web.whatsapp.com/send/?phone=628999007703&amp;text=Halo+,+Visual+AI+5S+mendeteksi+Violation%3A+METALDET1-LINE+13&amp;type=phone_number&amp;app_absent=0</v>
      </c>
      <c r="AF4490" t="b">
        <f>IF(ISNA(VLOOKUP(D4490&amp;"-"&amp;AB4490, Ref_Kontak!$A:$E, 4, FALSE)), FALSE, TRUE)</f>
        <v>0</v>
      </c>
      <c r="AG4490" t="str">
        <f>_xlfn.IFNA(VLOOKUP(Z4490,Ref_Kontak!H:H,1,FALSE),"FALSE")</f>
        <v>628999007703</v>
      </c>
      <c r="AH4490" t="str">
        <f t="shared" si="705"/>
        <v>METALDET1-LINE 13</v>
      </c>
      <c r="AI4490">
        <f>IF(I4490="violation",COUNTIF($AH$1:AH4490,AH4490),0)</f>
        <v>1481</v>
      </c>
      <c r="AJ4490" t="str">
        <f t="shared" si="706"/>
        <v>violation-METALDET1</v>
      </c>
      <c r="AK4490">
        <f>IF(I4490="violation",COUNTIF($AJ$1:AJ4490,AJ4490),FALSE)</f>
        <v>3588</v>
      </c>
      <c r="AL4490">
        <f t="shared" si="707"/>
        <v>0</v>
      </c>
      <c r="AM4490">
        <f t="shared" si="708"/>
        <v>3</v>
      </c>
      <c r="AN4490" t="str">
        <f t="shared" si="709"/>
        <v>ALERT! 3 Violation founded @METALDET1</v>
      </c>
    </row>
    <row r="4491" spans="1:40">
      <c r="A4491" t="s">
        <v>120</v>
      </c>
      <c r="B4491" t="s">
        <v>121</v>
      </c>
      <c r="C4491" t="s">
        <v>2001</v>
      </c>
      <c r="D4491" t="s">
        <v>129</v>
      </c>
      <c r="E4491">
        <v>1</v>
      </c>
      <c r="G4491" t="s">
        <v>130</v>
      </c>
      <c r="I4491" t="s">
        <v>125</v>
      </c>
      <c r="Z4491" t="str">
        <f>IFERROR(MID(AA4491,FIND("-",H4491,1)+1,20),_xlfn.IFNA(VLOOKUP(F4491&amp;"-"&amp;AA4491,Ref_Kontak!$A:$E,4,FALSE),Ref_Kontak!$H$2))</f>
        <v>628999007703</v>
      </c>
      <c r="AA4491" t="str">
        <f t="shared" si="700"/>
        <v/>
      </c>
      <c r="AB4491" t="str">
        <f t="shared" si="701"/>
        <v/>
      </c>
      <c r="AC4491" t="str">
        <f t="shared" si="702"/>
        <v>628999007703</v>
      </c>
      <c r="AD4491" t="str">
        <f t="shared" si="703"/>
        <v>Halo+,+Visual+AI+5S+mendeteksi+Violation%3A+METALDET1-LINE+8</v>
      </c>
      <c r="AE4491" t="str">
        <f t="shared" si="704"/>
        <v>https://web.whatsapp.com/send/?phone=628999007703&amp;text=Halo+,+Visual+AI+5S+mendeteksi+Violation%3A+METALDET1-LINE+8&amp;type=phone_number&amp;app_absent=0</v>
      </c>
      <c r="AF4491" t="b">
        <f>IF(ISNA(VLOOKUP(D4491&amp;"-"&amp;AB4491, Ref_Kontak!$A:$E, 4, FALSE)), FALSE, TRUE)</f>
        <v>0</v>
      </c>
      <c r="AG4491" t="str">
        <f>_xlfn.IFNA(VLOOKUP(Z4491,Ref_Kontak!H:H,1,FALSE),"FALSE")</f>
        <v>628999007703</v>
      </c>
      <c r="AH4491" t="str">
        <f t="shared" si="705"/>
        <v>METALDET1-LINE 8</v>
      </c>
      <c r="AI4491">
        <f>IF(I4491="violation",COUNTIF($AH$1:AH4491,AH4491),0)</f>
        <v>1631</v>
      </c>
      <c r="AJ4491" t="str">
        <f t="shared" si="706"/>
        <v>violation-METALDET1</v>
      </c>
      <c r="AK4491">
        <f>IF(I4491="violation",COUNTIF($AJ$1:AJ4491,AJ4491),FALSE)</f>
        <v>3589</v>
      </c>
      <c r="AL4491">
        <f t="shared" si="707"/>
        <v>0</v>
      </c>
      <c r="AM4491">
        <f t="shared" si="708"/>
        <v>3</v>
      </c>
      <c r="AN4491" t="str">
        <f t="shared" si="709"/>
        <v>ALERT! 3 Violation founded @METALDET1</v>
      </c>
    </row>
    <row r="4492" spans="1:40">
      <c r="A4492" t="s">
        <v>120</v>
      </c>
      <c r="B4492" t="s">
        <v>121</v>
      </c>
      <c r="C4492" t="s">
        <v>2001</v>
      </c>
      <c r="D4492" t="s">
        <v>52</v>
      </c>
      <c r="E4492">
        <v>1</v>
      </c>
      <c r="G4492" t="s">
        <v>130</v>
      </c>
      <c r="I4492" t="s">
        <v>125</v>
      </c>
      <c r="Z4492" t="str">
        <f>IFERROR(MID(AA4492,FIND("-",H4492,1)+1,20),_xlfn.IFNA(VLOOKUP(F4492&amp;"-"&amp;AA4492,Ref_Kontak!$A:$E,4,FALSE),Ref_Kontak!$H$2))</f>
        <v>628999007703</v>
      </c>
      <c r="AA4492" t="str">
        <f t="shared" si="700"/>
        <v/>
      </c>
      <c r="AB4492" t="str">
        <f t="shared" si="701"/>
        <v/>
      </c>
      <c r="AC4492" t="str">
        <f t="shared" si="702"/>
        <v>628999007703</v>
      </c>
      <c r="AD4492" t="str">
        <f t="shared" si="703"/>
        <v>Halo+,+Visual+AI+5S+mendeteksi+Violation%3A+METALDET1-LINE+14</v>
      </c>
      <c r="AE4492" t="str">
        <f t="shared" si="704"/>
        <v>https://web.whatsapp.com/send/?phone=628999007703&amp;text=Halo+,+Visual+AI+5S+mendeteksi+Violation%3A+METALDET1-LINE+14&amp;type=phone_number&amp;app_absent=0</v>
      </c>
      <c r="AF4492" t="b">
        <f>IF(ISNA(VLOOKUP(D4492&amp;"-"&amp;AB4492, Ref_Kontak!$A:$E, 4, FALSE)), FALSE, TRUE)</f>
        <v>0</v>
      </c>
      <c r="AG4492" t="str">
        <f>_xlfn.IFNA(VLOOKUP(Z4492,Ref_Kontak!H:H,1,FALSE),"FALSE")</f>
        <v>628999007703</v>
      </c>
      <c r="AH4492" t="str">
        <f t="shared" si="705"/>
        <v>METALDET1-LINE 14</v>
      </c>
      <c r="AI4492">
        <f>IF(I4492="violation",COUNTIF($AH$1:AH4492,AH4492),0)</f>
        <v>479</v>
      </c>
      <c r="AJ4492" t="str">
        <f t="shared" si="706"/>
        <v>violation-METALDET1</v>
      </c>
      <c r="AK4492">
        <f>IF(I4492="violation",COUNTIF($AJ$1:AJ4492,AJ4492),FALSE)</f>
        <v>3590</v>
      </c>
      <c r="AL4492">
        <f t="shared" si="707"/>
        <v>0</v>
      </c>
      <c r="AM4492">
        <f t="shared" si="708"/>
        <v>3</v>
      </c>
      <c r="AN4492" t="str">
        <f t="shared" si="709"/>
        <v>ALERT! 3 Violation founded @METALDET1</v>
      </c>
    </row>
    <row r="4493" spans="1:40">
      <c r="A4493" t="s">
        <v>120</v>
      </c>
      <c r="B4493" t="s">
        <v>121</v>
      </c>
      <c r="C4493" t="s">
        <v>2001</v>
      </c>
      <c r="D4493" t="s">
        <v>589</v>
      </c>
      <c r="E4493">
        <v>1</v>
      </c>
      <c r="G4493" t="s">
        <v>130</v>
      </c>
      <c r="I4493" t="s">
        <v>125</v>
      </c>
      <c r="Z4493" t="str">
        <f>IFERROR(MID(AA4493,FIND("-",H4493,1)+1,20),_xlfn.IFNA(VLOOKUP(F4493&amp;"-"&amp;AA4493,Ref_Kontak!$A:$E,4,FALSE),Ref_Kontak!$H$2))</f>
        <v>628999007703</v>
      </c>
      <c r="AA4493" t="str">
        <f t="shared" si="700"/>
        <v/>
      </c>
      <c r="AB4493" t="str">
        <f t="shared" si="701"/>
        <v/>
      </c>
      <c r="AC4493" t="str">
        <f t="shared" si="702"/>
        <v>628999007703</v>
      </c>
      <c r="AD4493" t="str">
        <f t="shared" si="703"/>
        <v>Halo+,+Visual+AI+5S+mendeteksi+Violation%3A+METALDET1-LINE+13</v>
      </c>
      <c r="AE4493" t="str">
        <f t="shared" si="704"/>
        <v>https://web.whatsapp.com/send/?phone=628999007703&amp;text=Halo+,+Visual+AI+5S+mendeteksi+Violation%3A+METALDET1-LINE+13&amp;type=phone_number&amp;app_absent=0</v>
      </c>
      <c r="AF4493" t="b">
        <f>IF(ISNA(VLOOKUP(D4493&amp;"-"&amp;AB4493, Ref_Kontak!$A:$E, 4, FALSE)), FALSE, TRUE)</f>
        <v>0</v>
      </c>
      <c r="AG4493" t="str">
        <f>_xlfn.IFNA(VLOOKUP(Z4493,Ref_Kontak!H:H,1,FALSE),"FALSE")</f>
        <v>628999007703</v>
      </c>
      <c r="AH4493" t="str">
        <f t="shared" si="705"/>
        <v>METALDET1-LINE 13</v>
      </c>
      <c r="AI4493">
        <f>IF(I4493="violation",COUNTIF($AH$1:AH4493,AH4493),0)</f>
        <v>1482</v>
      </c>
      <c r="AJ4493" t="str">
        <f t="shared" si="706"/>
        <v>violation-METALDET1</v>
      </c>
      <c r="AK4493">
        <f>IF(I4493="violation",COUNTIF($AJ$1:AJ4493,AJ4493),FALSE)</f>
        <v>3591</v>
      </c>
      <c r="AL4493">
        <f t="shared" si="707"/>
        <v>0</v>
      </c>
      <c r="AM4493">
        <f t="shared" si="708"/>
        <v>3</v>
      </c>
      <c r="AN4493" t="str">
        <f t="shared" si="709"/>
        <v>ALERT! 3 Violation founded @METALDET1</v>
      </c>
    </row>
    <row r="4494" spans="1:40">
      <c r="A4494" t="s">
        <v>120</v>
      </c>
      <c r="B4494" t="s">
        <v>121</v>
      </c>
      <c r="C4494" t="s">
        <v>2002</v>
      </c>
      <c r="D4494" t="s">
        <v>589</v>
      </c>
      <c r="E4494">
        <v>1</v>
      </c>
      <c r="G4494" t="s">
        <v>130</v>
      </c>
      <c r="I4494" t="s">
        <v>125</v>
      </c>
      <c r="Z4494" t="str">
        <f>IFERROR(MID(AA4494,FIND("-",H4494,1)+1,20),_xlfn.IFNA(VLOOKUP(F4494&amp;"-"&amp;AA4494,Ref_Kontak!$A:$E,4,FALSE),Ref_Kontak!$H$2))</f>
        <v>628999007703</v>
      </c>
      <c r="AA4494" t="str">
        <f t="shared" si="700"/>
        <v/>
      </c>
      <c r="AB4494" t="str">
        <f t="shared" si="701"/>
        <v/>
      </c>
      <c r="AC4494" t="str">
        <f t="shared" si="702"/>
        <v>628999007703</v>
      </c>
      <c r="AD4494" t="str">
        <f t="shared" si="703"/>
        <v>Halo+,+Visual+AI+5S+mendeteksi+Violation%3A+METALDET1-LINE+13</v>
      </c>
      <c r="AE4494" t="str">
        <f t="shared" si="704"/>
        <v>https://web.whatsapp.com/send/?phone=628999007703&amp;text=Halo+,+Visual+AI+5S+mendeteksi+Violation%3A+METALDET1-LINE+13&amp;type=phone_number&amp;app_absent=0</v>
      </c>
      <c r="AF4494" t="b">
        <f>IF(ISNA(VLOOKUP(D4494&amp;"-"&amp;AB4494, Ref_Kontak!$A:$E, 4, FALSE)), FALSE, TRUE)</f>
        <v>0</v>
      </c>
      <c r="AG4494" t="str">
        <f>_xlfn.IFNA(VLOOKUP(Z4494,Ref_Kontak!H:H,1,FALSE),"FALSE")</f>
        <v>628999007703</v>
      </c>
      <c r="AH4494" t="str">
        <f t="shared" si="705"/>
        <v>METALDET1-LINE 13</v>
      </c>
      <c r="AI4494">
        <f>IF(I4494="violation",COUNTIF($AH$1:AH4494,AH4494),0)</f>
        <v>1483</v>
      </c>
      <c r="AJ4494" t="str">
        <f t="shared" si="706"/>
        <v>violation-METALDET1</v>
      </c>
      <c r="AK4494">
        <f>IF(I4494="violation",COUNTIF($AJ$1:AJ4494,AJ4494),FALSE)</f>
        <v>3592</v>
      </c>
      <c r="AL4494">
        <f t="shared" si="707"/>
        <v>0</v>
      </c>
      <c r="AM4494">
        <f t="shared" si="708"/>
        <v>3</v>
      </c>
      <c r="AN4494" t="str">
        <f t="shared" si="709"/>
        <v>ALERT! 3 Violation founded @METALDET1</v>
      </c>
    </row>
    <row r="4495" spans="1:40">
      <c r="A4495" t="s">
        <v>120</v>
      </c>
      <c r="B4495" t="s">
        <v>121</v>
      </c>
      <c r="C4495" t="s">
        <v>2002</v>
      </c>
      <c r="D4495" t="s">
        <v>129</v>
      </c>
      <c r="E4495">
        <v>1</v>
      </c>
      <c r="G4495" t="s">
        <v>130</v>
      </c>
      <c r="I4495" t="s">
        <v>125</v>
      </c>
      <c r="Z4495" t="str">
        <f>IFERROR(MID(AA4495,FIND("-",H4495,1)+1,20),_xlfn.IFNA(VLOOKUP(F4495&amp;"-"&amp;AA4495,Ref_Kontak!$A:$E,4,FALSE),Ref_Kontak!$H$2))</f>
        <v>628999007703</v>
      </c>
      <c r="AA4495" t="str">
        <f t="shared" si="700"/>
        <v/>
      </c>
      <c r="AB4495" t="str">
        <f t="shared" si="701"/>
        <v/>
      </c>
      <c r="AC4495" t="str">
        <f t="shared" si="702"/>
        <v>628999007703</v>
      </c>
      <c r="AD4495" t="str">
        <f t="shared" si="703"/>
        <v>Halo+,+Visual+AI+5S+mendeteksi+Violation%3A+METALDET1-LINE+8</v>
      </c>
      <c r="AE4495" t="str">
        <f t="shared" si="704"/>
        <v>https://web.whatsapp.com/send/?phone=628999007703&amp;text=Halo+,+Visual+AI+5S+mendeteksi+Violation%3A+METALDET1-LINE+8&amp;type=phone_number&amp;app_absent=0</v>
      </c>
      <c r="AF4495" t="b">
        <f>IF(ISNA(VLOOKUP(D4495&amp;"-"&amp;AB4495, Ref_Kontak!$A:$E, 4, FALSE)), FALSE, TRUE)</f>
        <v>0</v>
      </c>
      <c r="AG4495" t="str">
        <f>_xlfn.IFNA(VLOOKUP(Z4495,Ref_Kontak!H:H,1,FALSE),"FALSE")</f>
        <v>628999007703</v>
      </c>
      <c r="AH4495" t="str">
        <f t="shared" si="705"/>
        <v>METALDET1-LINE 8</v>
      </c>
      <c r="AI4495">
        <f>IF(I4495="violation",COUNTIF($AH$1:AH4495,AH4495),0)</f>
        <v>1632</v>
      </c>
      <c r="AJ4495" t="str">
        <f t="shared" si="706"/>
        <v>violation-METALDET1</v>
      </c>
      <c r="AK4495">
        <f>IF(I4495="violation",COUNTIF($AJ$1:AJ4495,AJ4495),FALSE)</f>
        <v>3593</v>
      </c>
      <c r="AL4495">
        <f t="shared" si="707"/>
        <v>0</v>
      </c>
      <c r="AM4495">
        <f t="shared" si="708"/>
        <v>3</v>
      </c>
      <c r="AN4495" t="str">
        <f t="shared" si="709"/>
        <v>ALERT! 3 Violation founded @METALDET1</v>
      </c>
    </row>
    <row r="4496" spans="1:40">
      <c r="A4496" t="s">
        <v>120</v>
      </c>
      <c r="B4496" t="s">
        <v>121</v>
      </c>
      <c r="C4496" t="s">
        <v>2002</v>
      </c>
      <c r="D4496" t="s">
        <v>52</v>
      </c>
      <c r="E4496">
        <v>1</v>
      </c>
      <c r="G4496" t="s">
        <v>130</v>
      </c>
      <c r="I4496" t="s">
        <v>125</v>
      </c>
      <c r="Z4496" t="str">
        <f>IFERROR(MID(AA4496,FIND("-",H4496,1)+1,20),_xlfn.IFNA(VLOOKUP(F4496&amp;"-"&amp;AA4496,Ref_Kontak!$A:$E,4,FALSE),Ref_Kontak!$H$2))</f>
        <v>628999007703</v>
      </c>
      <c r="AA4496" t="str">
        <f t="shared" si="700"/>
        <v/>
      </c>
      <c r="AB4496" t="str">
        <f t="shared" si="701"/>
        <v/>
      </c>
      <c r="AC4496" t="str">
        <f t="shared" si="702"/>
        <v>628999007703</v>
      </c>
      <c r="AD4496" t="str">
        <f t="shared" si="703"/>
        <v>Halo+,+Visual+AI+5S+mendeteksi+Violation%3A+METALDET1-LINE+14</v>
      </c>
      <c r="AE4496" t="str">
        <f t="shared" si="704"/>
        <v>https://web.whatsapp.com/send/?phone=628999007703&amp;text=Halo+,+Visual+AI+5S+mendeteksi+Violation%3A+METALDET1-LINE+14&amp;type=phone_number&amp;app_absent=0</v>
      </c>
      <c r="AF4496" t="b">
        <f>IF(ISNA(VLOOKUP(D4496&amp;"-"&amp;AB4496, Ref_Kontak!$A:$E, 4, FALSE)), FALSE, TRUE)</f>
        <v>0</v>
      </c>
      <c r="AG4496" t="str">
        <f>_xlfn.IFNA(VLOOKUP(Z4496,Ref_Kontak!H:H,1,FALSE),"FALSE")</f>
        <v>628999007703</v>
      </c>
      <c r="AH4496" t="str">
        <f t="shared" si="705"/>
        <v>METALDET1-LINE 14</v>
      </c>
      <c r="AI4496">
        <f>IF(I4496="violation",COUNTIF($AH$1:AH4496,AH4496),0)</f>
        <v>480</v>
      </c>
      <c r="AJ4496" t="str">
        <f t="shared" si="706"/>
        <v>violation-METALDET1</v>
      </c>
      <c r="AK4496">
        <f>IF(I4496="violation",COUNTIF($AJ$1:AJ4496,AJ4496),FALSE)</f>
        <v>3594</v>
      </c>
      <c r="AL4496">
        <f t="shared" si="707"/>
        <v>0</v>
      </c>
      <c r="AM4496">
        <f t="shared" si="708"/>
        <v>3</v>
      </c>
      <c r="AN4496" t="str">
        <f t="shared" si="709"/>
        <v>ALERT! 3 Violation founded @METALDET1</v>
      </c>
    </row>
    <row r="4497" spans="1:40">
      <c r="A4497" t="s">
        <v>120</v>
      </c>
      <c r="B4497" t="s">
        <v>121</v>
      </c>
      <c r="C4497" t="s">
        <v>2002</v>
      </c>
      <c r="D4497" t="s">
        <v>52</v>
      </c>
      <c r="E4497">
        <v>1</v>
      </c>
      <c r="G4497" t="s">
        <v>130</v>
      </c>
      <c r="I4497" t="s">
        <v>125</v>
      </c>
      <c r="Z4497" t="str">
        <f>IFERROR(MID(AA4497,FIND("-",H4497,1)+1,20),_xlfn.IFNA(VLOOKUP(F4497&amp;"-"&amp;AA4497,Ref_Kontak!$A:$E,4,FALSE),Ref_Kontak!$H$2))</f>
        <v>628999007703</v>
      </c>
      <c r="AA4497" t="str">
        <f t="shared" si="700"/>
        <v/>
      </c>
      <c r="AB4497" t="str">
        <f t="shared" si="701"/>
        <v/>
      </c>
      <c r="AC4497" t="str">
        <f t="shared" si="702"/>
        <v>628999007703</v>
      </c>
      <c r="AD4497" t="str">
        <f t="shared" si="703"/>
        <v>Halo+,+Visual+AI+5S+mendeteksi+Violation%3A+METALDET1-LINE+14</v>
      </c>
      <c r="AE4497" t="str">
        <f t="shared" si="704"/>
        <v>https://web.whatsapp.com/send/?phone=628999007703&amp;text=Halo+,+Visual+AI+5S+mendeteksi+Violation%3A+METALDET1-LINE+14&amp;type=phone_number&amp;app_absent=0</v>
      </c>
      <c r="AF4497" t="b">
        <f>IF(ISNA(VLOOKUP(D4497&amp;"-"&amp;AB4497, Ref_Kontak!$A:$E, 4, FALSE)), FALSE, TRUE)</f>
        <v>0</v>
      </c>
      <c r="AG4497" t="str">
        <f>_xlfn.IFNA(VLOOKUP(Z4497,Ref_Kontak!H:H,1,FALSE),"FALSE")</f>
        <v>628999007703</v>
      </c>
      <c r="AH4497" t="str">
        <f t="shared" si="705"/>
        <v>METALDET1-LINE 14</v>
      </c>
      <c r="AI4497">
        <f>IF(I4497="violation",COUNTIF($AH$1:AH4497,AH4497),0)</f>
        <v>481</v>
      </c>
      <c r="AJ4497" t="str">
        <f t="shared" si="706"/>
        <v>violation-METALDET1</v>
      </c>
      <c r="AK4497">
        <f>IF(I4497="violation",COUNTIF($AJ$1:AJ4497,AJ4497),FALSE)</f>
        <v>3595</v>
      </c>
      <c r="AL4497">
        <f t="shared" si="707"/>
        <v>0</v>
      </c>
      <c r="AM4497">
        <f t="shared" si="708"/>
        <v>3</v>
      </c>
      <c r="AN4497" t="str">
        <f t="shared" si="709"/>
        <v>ALERT! 3 Violation founded @METALDET1</v>
      </c>
    </row>
    <row r="4498" spans="1:40">
      <c r="A4498" t="s">
        <v>120</v>
      </c>
      <c r="B4498" t="s">
        <v>121</v>
      </c>
      <c r="C4498" t="s">
        <v>2002</v>
      </c>
      <c r="D4498" t="s">
        <v>589</v>
      </c>
      <c r="E4498">
        <v>1</v>
      </c>
      <c r="G4498" t="s">
        <v>130</v>
      </c>
      <c r="I4498" t="s">
        <v>125</v>
      </c>
      <c r="Z4498" t="str">
        <f>IFERROR(MID(AA4498,FIND("-",H4498,1)+1,20),_xlfn.IFNA(VLOOKUP(F4498&amp;"-"&amp;AA4498,Ref_Kontak!$A:$E,4,FALSE),Ref_Kontak!$H$2))</f>
        <v>628999007703</v>
      </c>
      <c r="AA4498" t="str">
        <f t="shared" si="700"/>
        <v/>
      </c>
      <c r="AB4498" t="str">
        <f t="shared" si="701"/>
        <v/>
      </c>
      <c r="AC4498" t="str">
        <f t="shared" si="702"/>
        <v>628999007703</v>
      </c>
      <c r="AD4498" t="str">
        <f t="shared" si="703"/>
        <v>Halo+,+Visual+AI+5S+mendeteksi+Violation%3A+METALDET1-LINE+13</v>
      </c>
      <c r="AE4498" t="str">
        <f t="shared" si="704"/>
        <v>https://web.whatsapp.com/send/?phone=628999007703&amp;text=Halo+,+Visual+AI+5S+mendeteksi+Violation%3A+METALDET1-LINE+13&amp;type=phone_number&amp;app_absent=0</v>
      </c>
      <c r="AF4498" t="b">
        <f>IF(ISNA(VLOOKUP(D4498&amp;"-"&amp;AB4498, Ref_Kontak!$A:$E, 4, FALSE)), FALSE, TRUE)</f>
        <v>0</v>
      </c>
      <c r="AG4498" t="str">
        <f>_xlfn.IFNA(VLOOKUP(Z4498,Ref_Kontak!H:H,1,FALSE),"FALSE")</f>
        <v>628999007703</v>
      </c>
      <c r="AH4498" t="str">
        <f t="shared" si="705"/>
        <v>METALDET1-LINE 13</v>
      </c>
      <c r="AI4498">
        <f>IF(I4498="violation",COUNTIF($AH$1:AH4498,AH4498),0)</f>
        <v>1484</v>
      </c>
      <c r="AJ4498" t="str">
        <f t="shared" si="706"/>
        <v>violation-METALDET1</v>
      </c>
      <c r="AK4498">
        <f>IF(I4498="violation",COUNTIF($AJ$1:AJ4498,AJ4498),FALSE)</f>
        <v>3596</v>
      </c>
      <c r="AL4498">
        <f t="shared" si="707"/>
        <v>0</v>
      </c>
      <c r="AM4498">
        <f t="shared" si="708"/>
        <v>3</v>
      </c>
      <c r="AN4498" t="str">
        <f t="shared" si="709"/>
        <v>ALERT! 3 Violation founded @METALDET1</v>
      </c>
    </row>
    <row r="4499" spans="1:40">
      <c r="A4499" t="s">
        <v>120</v>
      </c>
      <c r="B4499" t="s">
        <v>121</v>
      </c>
      <c r="C4499" t="s">
        <v>2003</v>
      </c>
      <c r="D4499" t="s">
        <v>129</v>
      </c>
      <c r="E4499">
        <v>1</v>
      </c>
      <c r="G4499" t="s">
        <v>130</v>
      </c>
      <c r="I4499" t="s">
        <v>125</v>
      </c>
      <c r="Z4499" t="str">
        <f>IFERROR(MID(AA4499,FIND("-",H4499,1)+1,20),_xlfn.IFNA(VLOOKUP(F4499&amp;"-"&amp;AA4499,Ref_Kontak!$A:$E,4,FALSE),Ref_Kontak!$H$2))</f>
        <v>628999007703</v>
      </c>
      <c r="AA4499" t="str">
        <f t="shared" si="700"/>
        <v/>
      </c>
      <c r="AB4499" t="str">
        <f t="shared" si="701"/>
        <v/>
      </c>
      <c r="AC4499" t="str">
        <f t="shared" si="702"/>
        <v>628999007703</v>
      </c>
      <c r="AD4499" t="str">
        <f t="shared" si="703"/>
        <v>Halo+,+Visual+AI+5S+mendeteksi+Violation%3A+METALDET1-LINE+8</v>
      </c>
      <c r="AE4499" t="str">
        <f t="shared" si="704"/>
        <v>https://web.whatsapp.com/send/?phone=628999007703&amp;text=Halo+,+Visual+AI+5S+mendeteksi+Violation%3A+METALDET1-LINE+8&amp;type=phone_number&amp;app_absent=0</v>
      </c>
      <c r="AF4499" t="b">
        <f>IF(ISNA(VLOOKUP(D4499&amp;"-"&amp;AB4499, Ref_Kontak!$A:$E, 4, FALSE)), FALSE, TRUE)</f>
        <v>0</v>
      </c>
      <c r="AG4499" t="str">
        <f>_xlfn.IFNA(VLOOKUP(Z4499,Ref_Kontak!H:H,1,FALSE),"FALSE")</f>
        <v>628999007703</v>
      </c>
      <c r="AH4499" t="str">
        <f t="shared" si="705"/>
        <v>METALDET1-LINE 8</v>
      </c>
      <c r="AI4499">
        <f>IF(I4499="violation",COUNTIF($AH$1:AH4499,AH4499),0)</f>
        <v>1633</v>
      </c>
      <c r="AJ4499" t="str">
        <f t="shared" si="706"/>
        <v>violation-METALDET1</v>
      </c>
      <c r="AK4499">
        <f>IF(I4499="violation",COUNTIF($AJ$1:AJ4499,AJ4499),FALSE)</f>
        <v>3597</v>
      </c>
      <c r="AL4499">
        <f t="shared" si="707"/>
        <v>0</v>
      </c>
      <c r="AM4499">
        <f t="shared" si="708"/>
        <v>3</v>
      </c>
      <c r="AN4499" t="str">
        <f t="shared" si="709"/>
        <v>ALERT! 3 Violation founded @METALDET1</v>
      </c>
    </row>
    <row r="4500" spans="1:40">
      <c r="A4500" t="s">
        <v>120</v>
      </c>
      <c r="B4500" t="s">
        <v>121</v>
      </c>
      <c r="C4500" t="s">
        <v>2004</v>
      </c>
      <c r="D4500" t="s">
        <v>589</v>
      </c>
      <c r="E4500">
        <v>1</v>
      </c>
      <c r="G4500" t="s">
        <v>130</v>
      </c>
      <c r="I4500" t="s">
        <v>125</v>
      </c>
      <c r="Z4500" t="str">
        <f>IFERROR(MID(AA4500,FIND("-",H4500,1)+1,20),_xlfn.IFNA(VLOOKUP(F4500&amp;"-"&amp;AA4500,Ref_Kontak!$A:$E,4,FALSE),Ref_Kontak!$H$2))</f>
        <v>628999007703</v>
      </c>
      <c r="AA4500" t="str">
        <f t="shared" si="700"/>
        <v/>
      </c>
      <c r="AB4500" t="str">
        <f t="shared" si="701"/>
        <v/>
      </c>
      <c r="AC4500" t="str">
        <f t="shared" si="702"/>
        <v>628999007703</v>
      </c>
      <c r="AD4500" t="str">
        <f t="shared" si="703"/>
        <v>Halo+,+Visual+AI+5S+mendeteksi+Violation%3A+METALDET1-LINE+13</v>
      </c>
      <c r="AE4500" t="str">
        <f t="shared" si="704"/>
        <v>https://web.whatsapp.com/send/?phone=628999007703&amp;text=Halo+,+Visual+AI+5S+mendeteksi+Violation%3A+METALDET1-LINE+13&amp;type=phone_number&amp;app_absent=0</v>
      </c>
      <c r="AF4500" t="b">
        <f>IF(ISNA(VLOOKUP(D4500&amp;"-"&amp;AB4500, Ref_Kontak!$A:$E, 4, FALSE)), FALSE, TRUE)</f>
        <v>0</v>
      </c>
      <c r="AG4500" t="str">
        <f>_xlfn.IFNA(VLOOKUP(Z4500,Ref_Kontak!H:H,1,FALSE),"FALSE")</f>
        <v>628999007703</v>
      </c>
      <c r="AH4500" t="str">
        <f t="shared" si="705"/>
        <v>METALDET1-LINE 13</v>
      </c>
      <c r="AI4500">
        <f>IF(I4500="violation",COUNTIF($AH$1:AH4500,AH4500),0)</f>
        <v>1485</v>
      </c>
      <c r="AJ4500" t="str">
        <f t="shared" si="706"/>
        <v>violation-METALDET1</v>
      </c>
      <c r="AK4500">
        <f>IF(I4500="violation",COUNTIF($AJ$1:AJ4500,AJ4500),FALSE)</f>
        <v>3598</v>
      </c>
      <c r="AL4500">
        <f t="shared" si="707"/>
        <v>0</v>
      </c>
      <c r="AM4500">
        <f t="shared" si="708"/>
        <v>3</v>
      </c>
      <c r="AN4500" t="str">
        <f t="shared" si="709"/>
        <v>ALERT! 3 Violation founded @METALDET1</v>
      </c>
    </row>
    <row r="4501" spans="1:40">
      <c r="A4501" t="s">
        <v>120</v>
      </c>
      <c r="B4501" t="s">
        <v>121</v>
      </c>
      <c r="C4501" t="s">
        <v>2004</v>
      </c>
      <c r="D4501" t="s">
        <v>129</v>
      </c>
      <c r="E4501">
        <v>1</v>
      </c>
      <c r="G4501" t="s">
        <v>130</v>
      </c>
      <c r="I4501" t="s">
        <v>125</v>
      </c>
      <c r="Z4501" t="str">
        <f>IFERROR(MID(AA4501,FIND("-",H4501,1)+1,20),_xlfn.IFNA(VLOOKUP(F4501&amp;"-"&amp;AA4501,Ref_Kontak!$A:$E,4,FALSE),Ref_Kontak!$H$2))</f>
        <v>628999007703</v>
      </c>
      <c r="AA4501" t="str">
        <f t="shared" si="700"/>
        <v/>
      </c>
      <c r="AB4501" t="str">
        <f t="shared" si="701"/>
        <v/>
      </c>
      <c r="AC4501" t="str">
        <f t="shared" si="702"/>
        <v>628999007703</v>
      </c>
      <c r="AD4501" t="str">
        <f t="shared" si="703"/>
        <v>Halo+,+Visual+AI+5S+mendeteksi+Violation%3A+METALDET1-LINE+8</v>
      </c>
      <c r="AE4501" t="str">
        <f t="shared" si="704"/>
        <v>https://web.whatsapp.com/send/?phone=628999007703&amp;text=Halo+,+Visual+AI+5S+mendeteksi+Violation%3A+METALDET1-LINE+8&amp;type=phone_number&amp;app_absent=0</v>
      </c>
      <c r="AF4501" t="b">
        <f>IF(ISNA(VLOOKUP(D4501&amp;"-"&amp;AB4501, Ref_Kontak!$A:$E, 4, FALSE)), FALSE, TRUE)</f>
        <v>0</v>
      </c>
      <c r="AG4501" t="str">
        <f>_xlfn.IFNA(VLOOKUP(Z4501,Ref_Kontak!H:H,1,FALSE),"FALSE")</f>
        <v>628999007703</v>
      </c>
      <c r="AH4501" t="str">
        <f t="shared" si="705"/>
        <v>METALDET1-LINE 8</v>
      </c>
      <c r="AI4501">
        <f>IF(I4501="violation",COUNTIF($AH$1:AH4501,AH4501),0)</f>
        <v>1634</v>
      </c>
      <c r="AJ4501" t="str">
        <f t="shared" si="706"/>
        <v>violation-METALDET1</v>
      </c>
      <c r="AK4501">
        <f>IF(I4501="violation",COUNTIF($AJ$1:AJ4501,AJ4501),FALSE)</f>
        <v>3599</v>
      </c>
      <c r="AL4501">
        <f t="shared" si="707"/>
        <v>0</v>
      </c>
      <c r="AM4501">
        <f t="shared" si="708"/>
        <v>3</v>
      </c>
      <c r="AN4501" t="str">
        <f t="shared" si="709"/>
        <v>ALERT! 3 Violation founded @METALDET1</v>
      </c>
    </row>
    <row r="4502" spans="1:40">
      <c r="A4502" t="s">
        <v>120</v>
      </c>
      <c r="B4502" t="s">
        <v>121</v>
      </c>
      <c r="C4502" t="s">
        <v>2004</v>
      </c>
      <c r="D4502" t="s">
        <v>52</v>
      </c>
      <c r="E4502">
        <v>1</v>
      </c>
      <c r="G4502" t="s">
        <v>130</v>
      </c>
      <c r="I4502" t="s">
        <v>125</v>
      </c>
      <c r="Z4502" t="str">
        <f>IFERROR(MID(AA4502,FIND("-",H4502,1)+1,20),_xlfn.IFNA(VLOOKUP(F4502&amp;"-"&amp;AA4502,Ref_Kontak!$A:$E,4,FALSE),Ref_Kontak!$H$2))</f>
        <v>628999007703</v>
      </c>
      <c r="AA4502" t="str">
        <f t="shared" si="700"/>
        <v/>
      </c>
      <c r="AB4502" t="str">
        <f t="shared" si="701"/>
        <v/>
      </c>
      <c r="AC4502" t="str">
        <f t="shared" si="702"/>
        <v>628999007703</v>
      </c>
      <c r="AD4502" t="str">
        <f t="shared" si="703"/>
        <v>Halo+,+Visual+AI+5S+mendeteksi+Violation%3A+METALDET1-LINE+14</v>
      </c>
      <c r="AE4502" t="str">
        <f t="shared" si="704"/>
        <v>https://web.whatsapp.com/send/?phone=628999007703&amp;text=Halo+,+Visual+AI+5S+mendeteksi+Violation%3A+METALDET1-LINE+14&amp;type=phone_number&amp;app_absent=0</v>
      </c>
      <c r="AF4502" t="b">
        <f>IF(ISNA(VLOOKUP(D4502&amp;"-"&amp;AB4502, Ref_Kontak!$A:$E, 4, FALSE)), FALSE, TRUE)</f>
        <v>0</v>
      </c>
      <c r="AG4502" t="str">
        <f>_xlfn.IFNA(VLOOKUP(Z4502,Ref_Kontak!H:H,1,FALSE),"FALSE")</f>
        <v>628999007703</v>
      </c>
      <c r="AH4502" t="str">
        <f t="shared" si="705"/>
        <v>METALDET1-LINE 14</v>
      </c>
      <c r="AI4502">
        <f>IF(I4502="violation",COUNTIF($AH$1:AH4502,AH4502),0)</f>
        <v>482</v>
      </c>
      <c r="AJ4502" t="str">
        <f t="shared" si="706"/>
        <v>violation-METALDET1</v>
      </c>
      <c r="AK4502">
        <f>IF(I4502="violation",COUNTIF($AJ$1:AJ4502,AJ4502),FALSE)</f>
        <v>3600</v>
      </c>
      <c r="AL4502">
        <f t="shared" si="707"/>
        <v>0</v>
      </c>
      <c r="AM4502">
        <f t="shared" si="708"/>
        <v>3</v>
      </c>
      <c r="AN4502" t="str">
        <f t="shared" si="709"/>
        <v>ALERT! 3 Violation founded @METALDET1</v>
      </c>
    </row>
    <row r="4503" spans="1:40">
      <c r="A4503" t="s">
        <v>120</v>
      </c>
      <c r="B4503" t="s">
        <v>121</v>
      </c>
      <c r="C4503" t="s">
        <v>2004</v>
      </c>
      <c r="D4503" t="s">
        <v>589</v>
      </c>
      <c r="E4503">
        <v>1</v>
      </c>
      <c r="G4503" t="s">
        <v>130</v>
      </c>
      <c r="I4503" t="s">
        <v>125</v>
      </c>
      <c r="Z4503" t="str">
        <f>IFERROR(MID(AA4503,FIND("-",H4503,1)+1,20),_xlfn.IFNA(VLOOKUP(F4503&amp;"-"&amp;AA4503,Ref_Kontak!$A:$E,4,FALSE),Ref_Kontak!$H$2))</f>
        <v>628999007703</v>
      </c>
      <c r="AA4503" t="str">
        <f t="shared" si="700"/>
        <v/>
      </c>
      <c r="AB4503" t="str">
        <f t="shared" si="701"/>
        <v/>
      </c>
      <c r="AC4503" t="str">
        <f t="shared" si="702"/>
        <v>628999007703</v>
      </c>
      <c r="AD4503" t="str">
        <f t="shared" si="703"/>
        <v>Halo+,+Visual+AI+5S+mendeteksi+Violation%3A+METALDET1-LINE+13</v>
      </c>
      <c r="AE4503" t="str">
        <f t="shared" si="704"/>
        <v>https://web.whatsapp.com/send/?phone=628999007703&amp;text=Halo+,+Visual+AI+5S+mendeteksi+Violation%3A+METALDET1-LINE+13&amp;type=phone_number&amp;app_absent=0</v>
      </c>
      <c r="AF4503" t="b">
        <f>IF(ISNA(VLOOKUP(D4503&amp;"-"&amp;AB4503, Ref_Kontak!$A:$E, 4, FALSE)), FALSE, TRUE)</f>
        <v>0</v>
      </c>
      <c r="AG4503" t="str">
        <f>_xlfn.IFNA(VLOOKUP(Z4503,Ref_Kontak!H:H,1,FALSE),"FALSE")</f>
        <v>628999007703</v>
      </c>
      <c r="AH4503" t="str">
        <f t="shared" si="705"/>
        <v>METALDET1-LINE 13</v>
      </c>
      <c r="AI4503">
        <f>IF(I4503="violation",COUNTIF($AH$1:AH4503,AH4503),0)</f>
        <v>1486</v>
      </c>
      <c r="AJ4503" t="str">
        <f t="shared" si="706"/>
        <v>violation-METALDET1</v>
      </c>
      <c r="AK4503">
        <f>IF(I4503="violation",COUNTIF($AJ$1:AJ4503,AJ4503),FALSE)</f>
        <v>3601</v>
      </c>
      <c r="AL4503">
        <f t="shared" si="707"/>
        <v>0</v>
      </c>
      <c r="AM4503">
        <f t="shared" si="708"/>
        <v>3</v>
      </c>
      <c r="AN4503" t="str">
        <f t="shared" si="709"/>
        <v>ALERT! 3 Violation founded @METALDET1</v>
      </c>
    </row>
    <row r="4504" spans="1:40">
      <c r="A4504" t="s">
        <v>120</v>
      </c>
      <c r="B4504" t="s">
        <v>121</v>
      </c>
      <c r="C4504" t="s">
        <v>2005</v>
      </c>
      <c r="D4504" t="s">
        <v>129</v>
      </c>
      <c r="E4504">
        <v>1</v>
      </c>
      <c r="G4504" t="s">
        <v>130</v>
      </c>
      <c r="I4504" t="s">
        <v>125</v>
      </c>
      <c r="Z4504" t="str">
        <f>IFERROR(MID(AA4504,FIND("-",H4504,1)+1,20),_xlfn.IFNA(VLOOKUP(F4504&amp;"-"&amp;AA4504,Ref_Kontak!$A:$E,4,FALSE),Ref_Kontak!$H$2))</f>
        <v>628999007703</v>
      </c>
      <c r="AA4504" t="str">
        <f t="shared" si="700"/>
        <v/>
      </c>
      <c r="AB4504" t="str">
        <f t="shared" si="701"/>
        <v/>
      </c>
      <c r="AC4504" t="str">
        <f t="shared" si="702"/>
        <v>628999007703</v>
      </c>
      <c r="AD4504" t="str">
        <f t="shared" si="703"/>
        <v>Halo+,+Visual+AI+5S+mendeteksi+Violation%3A+METALDET1-LINE+8</v>
      </c>
      <c r="AE4504" t="str">
        <f t="shared" si="704"/>
        <v>https://web.whatsapp.com/send/?phone=628999007703&amp;text=Halo+,+Visual+AI+5S+mendeteksi+Violation%3A+METALDET1-LINE+8&amp;type=phone_number&amp;app_absent=0</v>
      </c>
      <c r="AF4504" t="b">
        <f>IF(ISNA(VLOOKUP(D4504&amp;"-"&amp;AB4504, Ref_Kontak!$A:$E, 4, FALSE)), FALSE, TRUE)</f>
        <v>0</v>
      </c>
      <c r="AG4504" t="str">
        <f>_xlfn.IFNA(VLOOKUP(Z4504,Ref_Kontak!H:H,1,FALSE),"FALSE")</f>
        <v>628999007703</v>
      </c>
      <c r="AH4504" t="str">
        <f t="shared" si="705"/>
        <v>METALDET1-LINE 8</v>
      </c>
      <c r="AI4504">
        <f>IF(I4504="violation",COUNTIF($AH$1:AH4504,AH4504),0)</f>
        <v>1635</v>
      </c>
      <c r="AJ4504" t="str">
        <f t="shared" si="706"/>
        <v>violation-METALDET1</v>
      </c>
      <c r="AK4504">
        <f>IF(I4504="violation",COUNTIF($AJ$1:AJ4504,AJ4504),FALSE)</f>
        <v>3602</v>
      </c>
      <c r="AL4504">
        <f t="shared" si="707"/>
        <v>0</v>
      </c>
      <c r="AM4504">
        <f t="shared" si="708"/>
        <v>3</v>
      </c>
      <c r="AN4504" t="str">
        <f t="shared" si="709"/>
        <v>ALERT! 3 Violation founded @METALDET1</v>
      </c>
    </row>
    <row r="4505" spans="1:40">
      <c r="A4505" t="s">
        <v>120</v>
      </c>
      <c r="B4505" t="s">
        <v>121</v>
      </c>
      <c r="C4505" t="s">
        <v>2005</v>
      </c>
      <c r="D4505" t="s">
        <v>52</v>
      </c>
      <c r="E4505">
        <v>1</v>
      </c>
      <c r="G4505" t="s">
        <v>130</v>
      </c>
      <c r="I4505" t="s">
        <v>125</v>
      </c>
      <c r="Z4505" t="str">
        <f>IFERROR(MID(AA4505,FIND("-",H4505,1)+1,20),_xlfn.IFNA(VLOOKUP(F4505&amp;"-"&amp;AA4505,Ref_Kontak!$A:$E,4,FALSE),Ref_Kontak!$H$2))</f>
        <v>628999007703</v>
      </c>
      <c r="AA4505" t="str">
        <f t="shared" si="700"/>
        <v/>
      </c>
      <c r="AB4505" t="str">
        <f t="shared" si="701"/>
        <v/>
      </c>
      <c r="AC4505" t="str">
        <f t="shared" si="702"/>
        <v>628999007703</v>
      </c>
      <c r="AD4505" t="str">
        <f t="shared" si="703"/>
        <v>Halo+,+Visual+AI+5S+mendeteksi+Violation%3A+METALDET1-LINE+14</v>
      </c>
      <c r="AE4505" t="str">
        <f t="shared" si="704"/>
        <v>https://web.whatsapp.com/send/?phone=628999007703&amp;text=Halo+,+Visual+AI+5S+mendeteksi+Violation%3A+METALDET1-LINE+14&amp;type=phone_number&amp;app_absent=0</v>
      </c>
      <c r="AF4505" t="b">
        <f>IF(ISNA(VLOOKUP(D4505&amp;"-"&amp;AB4505, Ref_Kontak!$A:$E, 4, FALSE)), FALSE, TRUE)</f>
        <v>0</v>
      </c>
      <c r="AG4505" t="str">
        <f>_xlfn.IFNA(VLOOKUP(Z4505,Ref_Kontak!H:H,1,FALSE),"FALSE")</f>
        <v>628999007703</v>
      </c>
      <c r="AH4505" t="str">
        <f t="shared" si="705"/>
        <v>METALDET1-LINE 14</v>
      </c>
      <c r="AI4505">
        <f>IF(I4505="violation",COUNTIF($AH$1:AH4505,AH4505),0)</f>
        <v>483</v>
      </c>
      <c r="AJ4505" t="str">
        <f t="shared" si="706"/>
        <v>violation-METALDET1</v>
      </c>
      <c r="AK4505">
        <f>IF(I4505="violation",COUNTIF($AJ$1:AJ4505,AJ4505),FALSE)</f>
        <v>3603</v>
      </c>
      <c r="AL4505">
        <f t="shared" si="707"/>
        <v>0</v>
      </c>
      <c r="AM4505">
        <f t="shared" si="708"/>
        <v>3</v>
      </c>
      <c r="AN4505" t="str">
        <f t="shared" si="709"/>
        <v>ALERT! 3 Violation founded @METALDET1</v>
      </c>
    </row>
    <row r="4506" spans="1:40">
      <c r="A4506" t="s">
        <v>120</v>
      </c>
      <c r="B4506" t="s">
        <v>121</v>
      </c>
      <c r="C4506" t="s">
        <v>2005</v>
      </c>
      <c r="D4506" t="s">
        <v>589</v>
      </c>
      <c r="E4506">
        <v>1</v>
      </c>
      <c r="G4506" t="s">
        <v>130</v>
      </c>
      <c r="I4506" t="s">
        <v>125</v>
      </c>
      <c r="Z4506" t="str">
        <f>IFERROR(MID(AA4506,FIND("-",H4506,1)+1,20),_xlfn.IFNA(VLOOKUP(F4506&amp;"-"&amp;AA4506,Ref_Kontak!$A:$E,4,FALSE),Ref_Kontak!$H$2))</f>
        <v>628999007703</v>
      </c>
      <c r="AA4506" t="str">
        <f t="shared" si="700"/>
        <v/>
      </c>
      <c r="AB4506" t="str">
        <f t="shared" si="701"/>
        <v/>
      </c>
      <c r="AC4506" t="str">
        <f t="shared" si="702"/>
        <v>628999007703</v>
      </c>
      <c r="AD4506" t="str">
        <f t="shared" si="703"/>
        <v>Halo+,+Visual+AI+5S+mendeteksi+Violation%3A+METALDET1-LINE+13</v>
      </c>
      <c r="AE4506" t="str">
        <f t="shared" si="704"/>
        <v>https://web.whatsapp.com/send/?phone=628999007703&amp;text=Halo+,+Visual+AI+5S+mendeteksi+Violation%3A+METALDET1-LINE+13&amp;type=phone_number&amp;app_absent=0</v>
      </c>
      <c r="AF4506" t="b">
        <f>IF(ISNA(VLOOKUP(D4506&amp;"-"&amp;AB4506, Ref_Kontak!$A:$E, 4, FALSE)), FALSE, TRUE)</f>
        <v>0</v>
      </c>
      <c r="AG4506" t="str">
        <f>_xlfn.IFNA(VLOOKUP(Z4506,Ref_Kontak!H:H,1,FALSE),"FALSE")</f>
        <v>628999007703</v>
      </c>
      <c r="AH4506" t="str">
        <f t="shared" si="705"/>
        <v>METALDET1-LINE 13</v>
      </c>
      <c r="AI4506">
        <f>IF(I4506="violation",COUNTIF($AH$1:AH4506,AH4506),0)</f>
        <v>1487</v>
      </c>
      <c r="AJ4506" t="str">
        <f t="shared" si="706"/>
        <v>violation-METALDET1</v>
      </c>
      <c r="AK4506">
        <f>IF(I4506="violation",COUNTIF($AJ$1:AJ4506,AJ4506),FALSE)</f>
        <v>3604</v>
      </c>
      <c r="AL4506">
        <f t="shared" si="707"/>
        <v>0</v>
      </c>
      <c r="AM4506">
        <f t="shared" si="708"/>
        <v>3</v>
      </c>
      <c r="AN4506" t="str">
        <f t="shared" si="709"/>
        <v>ALERT! 3 Violation founded @METALDET1</v>
      </c>
    </row>
    <row r="4507" spans="1:40">
      <c r="A4507" t="s">
        <v>120</v>
      </c>
      <c r="B4507" t="s">
        <v>121</v>
      </c>
      <c r="C4507" t="s">
        <v>2006</v>
      </c>
      <c r="D4507" t="s">
        <v>589</v>
      </c>
      <c r="E4507">
        <v>1</v>
      </c>
      <c r="G4507" t="s">
        <v>130</v>
      </c>
      <c r="I4507" t="s">
        <v>125</v>
      </c>
      <c r="Z4507" t="str">
        <f>IFERROR(MID(AA4507,FIND("-",H4507,1)+1,20),_xlfn.IFNA(VLOOKUP(F4507&amp;"-"&amp;AA4507,Ref_Kontak!$A:$E,4,FALSE),Ref_Kontak!$H$2))</f>
        <v>628999007703</v>
      </c>
      <c r="AA4507" t="str">
        <f t="shared" si="700"/>
        <v/>
      </c>
      <c r="AB4507" t="str">
        <f t="shared" si="701"/>
        <v/>
      </c>
      <c r="AC4507" t="str">
        <f t="shared" si="702"/>
        <v>628999007703</v>
      </c>
      <c r="AD4507" t="str">
        <f t="shared" si="703"/>
        <v>Halo+,+Visual+AI+5S+mendeteksi+Violation%3A+METALDET1-LINE+13</v>
      </c>
      <c r="AE4507" t="str">
        <f t="shared" si="704"/>
        <v>https://web.whatsapp.com/send/?phone=628999007703&amp;text=Halo+,+Visual+AI+5S+mendeteksi+Violation%3A+METALDET1-LINE+13&amp;type=phone_number&amp;app_absent=0</v>
      </c>
      <c r="AF4507" t="b">
        <f>IF(ISNA(VLOOKUP(D4507&amp;"-"&amp;AB4507, Ref_Kontak!$A:$E, 4, FALSE)), FALSE, TRUE)</f>
        <v>0</v>
      </c>
      <c r="AG4507" t="str">
        <f>_xlfn.IFNA(VLOOKUP(Z4507,Ref_Kontak!H:H,1,FALSE),"FALSE")</f>
        <v>628999007703</v>
      </c>
      <c r="AH4507" t="str">
        <f t="shared" si="705"/>
        <v>METALDET1-LINE 13</v>
      </c>
      <c r="AI4507">
        <f>IF(I4507="violation",COUNTIF($AH$1:AH4507,AH4507),0)</f>
        <v>1488</v>
      </c>
      <c r="AJ4507" t="str">
        <f t="shared" si="706"/>
        <v>violation-METALDET1</v>
      </c>
      <c r="AK4507">
        <f>IF(I4507="violation",COUNTIF($AJ$1:AJ4507,AJ4507),FALSE)</f>
        <v>3605</v>
      </c>
      <c r="AL4507">
        <f t="shared" si="707"/>
        <v>0</v>
      </c>
      <c r="AM4507">
        <f t="shared" si="708"/>
        <v>3</v>
      </c>
      <c r="AN4507" t="str">
        <f t="shared" si="709"/>
        <v>ALERT! 3 Violation founded @METALDET1</v>
      </c>
    </row>
    <row r="4508" spans="1:40">
      <c r="A4508" t="s">
        <v>120</v>
      </c>
      <c r="B4508" t="s">
        <v>121</v>
      </c>
      <c r="C4508" t="s">
        <v>2006</v>
      </c>
      <c r="D4508" t="s">
        <v>129</v>
      </c>
      <c r="E4508">
        <v>1</v>
      </c>
      <c r="G4508" t="s">
        <v>130</v>
      </c>
      <c r="I4508" t="s">
        <v>125</v>
      </c>
      <c r="Z4508" t="str">
        <f>IFERROR(MID(AA4508,FIND("-",H4508,1)+1,20),_xlfn.IFNA(VLOOKUP(F4508&amp;"-"&amp;AA4508,Ref_Kontak!$A:$E,4,FALSE),Ref_Kontak!$H$2))</f>
        <v>628999007703</v>
      </c>
      <c r="AA4508" t="str">
        <f t="shared" si="700"/>
        <v/>
      </c>
      <c r="AB4508" t="str">
        <f t="shared" si="701"/>
        <v/>
      </c>
      <c r="AC4508" t="str">
        <f t="shared" si="702"/>
        <v>628999007703</v>
      </c>
      <c r="AD4508" t="str">
        <f t="shared" si="703"/>
        <v>Halo+,+Visual+AI+5S+mendeteksi+Violation%3A+METALDET1-LINE+8</v>
      </c>
      <c r="AE4508" t="str">
        <f t="shared" si="704"/>
        <v>https://web.whatsapp.com/send/?phone=628999007703&amp;text=Halo+,+Visual+AI+5S+mendeteksi+Violation%3A+METALDET1-LINE+8&amp;type=phone_number&amp;app_absent=0</v>
      </c>
      <c r="AF4508" t="b">
        <f>IF(ISNA(VLOOKUP(D4508&amp;"-"&amp;AB4508, Ref_Kontak!$A:$E, 4, FALSE)), FALSE, TRUE)</f>
        <v>0</v>
      </c>
      <c r="AG4508" t="str">
        <f>_xlfn.IFNA(VLOOKUP(Z4508,Ref_Kontak!H:H,1,FALSE),"FALSE")</f>
        <v>628999007703</v>
      </c>
      <c r="AH4508" t="str">
        <f t="shared" si="705"/>
        <v>METALDET1-LINE 8</v>
      </c>
      <c r="AI4508">
        <f>IF(I4508="violation",COUNTIF($AH$1:AH4508,AH4508),0)</f>
        <v>1636</v>
      </c>
      <c r="AJ4508" t="str">
        <f t="shared" si="706"/>
        <v>violation-METALDET1</v>
      </c>
      <c r="AK4508">
        <f>IF(I4508="violation",COUNTIF($AJ$1:AJ4508,AJ4508),FALSE)</f>
        <v>3606</v>
      </c>
      <c r="AL4508">
        <f t="shared" si="707"/>
        <v>0</v>
      </c>
      <c r="AM4508">
        <f t="shared" si="708"/>
        <v>3</v>
      </c>
      <c r="AN4508" t="str">
        <f t="shared" si="709"/>
        <v>ALERT! 3 Violation founded @METALDET1</v>
      </c>
    </row>
    <row r="4509" spans="1:40">
      <c r="A4509" t="s">
        <v>120</v>
      </c>
      <c r="B4509" t="s">
        <v>121</v>
      </c>
      <c r="C4509" t="s">
        <v>2006</v>
      </c>
      <c r="D4509" t="s">
        <v>52</v>
      </c>
      <c r="E4509">
        <v>1</v>
      </c>
      <c r="G4509" t="s">
        <v>130</v>
      </c>
      <c r="I4509" t="s">
        <v>125</v>
      </c>
      <c r="Z4509" t="str">
        <f>IFERROR(MID(AA4509,FIND("-",H4509,1)+1,20),_xlfn.IFNA(VLOOKUP(F4509&amp;"-"&amp;AA4509,Ref_Kontak!$A:$E,4,FALSE),Ref_Kontak!$H$2))</f>
        <v>628999007703</v>
      </c>
      <c r="AA4509" t="str">
        <f t="shared" si="700"/>
        <v/>
      </c>
      <c r="AB4509" t="str">
        <f t="shared" si="701"/>
        <v/>
      </c>
      <c r="AC4509" t="str">
        <f t="shared" si="702"/>
        <v>628999007703</v>
      </c>
      <c r="AD4509" t="str">
        <f t="shared" si="703"/>
        <v>Halo+,+Visual+AI+5S+mendeteksi+Violation%3A+METALDET1-LINE+14</v>
      </c>
      <c r="AE4509" t="str">
        <f t="shared" si="704"/>
        <v>https://web.whatsapp.com/send/?phone=628999007703&amp;text=Halo+,+Visual+AI+5S+mendeteksi+Violation%3A+METALDET1-LINE+14&amp;type=phone_number&amp;app_absent=0</v>
      </c>
      <c r="AF4509" t="b">
        <f>IF(ISNA(VLOOKUP(D4509&amp;"-"&amp;AB4509, Ref_Kontak!$A:$E, 4, FALSE)), FALSE, TRUE)</f>
        <v>0</v>
      </c>
      <c r="AG4509" t="str">
        <f>_xlfn.IFNA(VLOOKUP(Z4509,Ref_Kontak!H:H,1,FALSE),"FALSE")</f>
        <v>628999007703</v>
      </c>
      <c r="AH4509" t="str">
        <f t="shared" si="705"/>
        <v>METALDET1-LINE 14</v>
      </c>
      <c r="AI4509">
        <f>IF(I4509="violation",COUNTIF($AH$1:AH4509,AH4509),0)</f>
        <v>484</v>
      </c>
      <c r="AJ4509" t="str">
        <f t="shared" si="706"/>
        <v>violation-METALDET1</v>
      </c>
      <c r="AK4509">
        <f>IF(I4509="violation",COUNTIF($AJ$1:AJ4509,AJ4509),FALSE)</f>
        <v>3607</v>
      </c>
      <c r="AL4509">
        <f t="shared" si="707"/>
        <v>0</v>
      </c>
      <c r="AM4509">
        <f t="shared" si="708"/>
        <v>3</v>
      </c>
      <c r="AN4509" t="str">
        <f t="shared" si="709"/>
        <v>ALERT! 3 Violation founded @METALDET1</v>
      </c>
    </row>
    <row r="4510" spans="1:40">
      <c r="A4510" t="s">
        <v>120</v>
      </c>
      <c r="B4510" t="s">
        <v>121</v>
      </c>
      <c r="C4510" t="s">
        <v>2006</v>
      </c>
      <c r="D4510" t="s">
        <v>52</v>
      </c>
      <c r="E4510">
        <v>1</v>
      </c>
      <c r="G4510" t="s">
        <v>130</v>
      </c>
      <c r="I4510" t="s">
        <v>125</v>
      </c>
      <c r="Z4510" t="str">
        <f>IFERROR(MID(AA4510,FIND("-",H4510,1)+1,20),_xlfn.IFNA(VLOOKUP(F4510&amp;"-"&amp;AA4510,Ref_Kontak!$A:$E,4,FALSE),Ref_Kontak!$H$2))</f>
        <v>628999007703</v>
      </c>
      <c r="AA4510" t="str">
        <f t="shared" si="700"/>
        <v/>
      </c>
      <c r="AB4510" t="str">
        <f t="shared" si="701"/>
        <v/>
      </c>
      <c r="AC4510" t="str">
        <f t="shared" si="702"/>
        <v>628999007703</v>
      </c>
      <c r="AD4510" t="str">
        <f t="shared" si="703"/>
        <v>Halo+,+Visual+AI+5S+mendeteksi+Violation%3A+METALDET1-LINE+14</v>
      </c>
      <c r="AE4510" t="str">
        <f t="shared" si="704"/>
        <v>https://web.whatsapp.com/send/?phone=628999007703&amp;text=Halo+,+Visual+AI+5S+mendeteksi+Violation%3A+METALDET1-LINE+14&amp;type=phone_number&amp;app_absent=0</v>
      </c>
      <c r="AF4510" t="b">
        <f>IF(ISNA(VLOOKUP(D4510&amp;"-"&amp;AB4510, Ref_Kontak!$A:$E, 4, FALSE)), FALSE, TRUE)</f>
        <v>0</v>
      </c>
      <c r="AG4510" t="str">
        <f>_xlfn.IFNA(VLOOKUP(Z4510,Ref_Kontak!H:H,1,FALSE),"FALSE")</f>
        <v>628999007703</v>
      </c>
      <c r="AH4510" t="str">
        <f t="shared" si="705"/>
        <v>METALDET1-LINE 14</v>
      </c>
      <c r="AI4510">
        <f>IF(I4510="violation",COUNTIF($AH$1:AH4510,AH4510),0)</f>
        <v>485</v>
      </c>
      <c r="AJ4510" t="str">
        <f t="shared" si="706"/>
        <v>violation-METALDET1</v>
      </c>
      <c r="AK4510">
        <f>IF(I4510="violation",COUNTIF($AJ$1:AJ4510,AJ4510),FALSE)</f>
        <v>3608</v>
      </c>
      <c r="AL4510">
        <f t="shared" si="707"/>
        <v>0</v>
      </c>
      <c r="AM4510">
        <f t="shared" si="708"/>
        <v>3</v>
      </c>
      <c r="AN4510" t="str">
        <f t="shared" si="709"/>
        <v>ALERT! 3 Violation founded @METALDET1</v>
      </c>
    </row>
    <row r="4511" spans="1:40">
      <c r="A4511" t="s">
        <v>120</v>
      </c>
      <c r="B4511" t="s">
        <v>121</v>
      </c>
      <c r="C4511" t="s">
        <v>2006</v>
      </c>
      <c r="D4511" t="s">
        <v>589</v>
      </c>
      <c r="E4511">
        <v>1</v>
      </c>
      <c r="G4511" t="s">
        <v>130</v>
      </c>
      <c r="I4511" t="s">
        <v>125</v>
      </c>
      <c r="Z4511" t="str">
        <f>IFERROR(MID(AA4511,FIND("-",H4511,1)+1,20),_xlfn.IFNA(VLOOKUP(F4511&amp;"-"&amp;AA4511,Ref_Kontak!$A:$E,4,FALSE),Ref_Kontak!$H$2))</f>
        <v>628999007703</v>
      </c>
      <c r="AA4511" t="str">
        <f t="shared" si="700"/>
        <v/>
      </c>
      <c r="AB4511" t="str">
        <f t="shared" si="701"/>
        <v/>
      </c>
      <c r="AC4511" t="str">
        <f t="shared" si="702"/>
        <v>628999007703</v>
      </c>
      <c r="AD4511" t="str">
        <f t="shared" si="703"/>
        <v>Halo+,+Visual+AI+5S+mendeteksi+Violation%3A+METALDET1-LINE+13</v>
      </c>
      <c r="AE4511" t="str">
        <f t="shared" si="704"/>
        <v>https://web.whatsapp.com/send/?phone=628999007703&amp;text=Halo+,+Visual+AI+5S+mendeteksi+Violation%3A+METALDET1-LINE+13&amp;type=phone_number&amp;app_absent=0</v>
      </c>
      <c r="AF4511" t="b">
        <f>IF(ISNA(VLOOKUP(D4511&amp;"-"&amp;AB4511, Ref_Kontak!$A:$E, 4, FALSE)), FALSE, TRUE)</f>
        <v>0</v>
      </c>
      <c r="AG4511" t="str">
        <f>_xlfn.IFNA(VLOOKUP(Z4511,Ref_Kontak!H:H,1,FALSE),"FALSE")</f>
        <v>628999007703</v>
      </c>
      <c r="AH4511" t="str">
        <f t="shared" si="705"/>
        <v>METALDET1-LINE 13</v>
      </c>
      <c r="AI4511">
        <f>IF(I4511="violation",COUNTIF($AH$1:AH4511,AH4511),0)</f>
        <v>1489</v>
      </c>
      <c r="AJ4511" t="str">
        <f t="shared" si="706"/>
        <v>violation-METALDET1</v>
      </c>
      <c r="AK4511">
        <f>IF(I4511="violation",COUNTIF($AJ$1:AJ4511,AJ4511),FALSE)</f>
        <v>3609</v>
      </c>
      <c r="AL4511">
        <f t="shared" si="707"/>
        <v>0</v>
      </c>
      <c r="AM4511">
        <f t="shared" si="708"/>
        <v>3</v>
      </c>
      <c r="AN4511" t="str">
        <f t="shared" si="709"/>
        <v>ALERT! 3 Violation founded @METALDET1</v>
      </c>
    </row>
    <row r="4512" spans="1:40">
      <c r="A4512" t="s">
        <v>120</v>
      </c>
      <c r="B4512" t="s">
        <v>121</v>
      </c>
      <c r="C4512" t="s">
        <v>2007</v>
      </c>
      <c r="D4512" t="s">
        <v>129</v>
      </c>
      <c r="E4512">
        <v>1</v>
      </c>
      <c r="G4512" t="s">
        <v>130</v>
      </c>
      <c r="I4512" t="s">
        <v>125</v>
      </c>
      <c r="Z4512" t="str">
        <f>IFERROR(MID(AA4512,FIND("-",H4512,1)+1,20),_xlfn.IFNA(VLOOKUP(F4512&amp;"-"&amp;AA4512,Ref_Kontak!$A:$E,4,FALSE),Ref_Kontak!$H$2))</f>
        <v>628999007703</v>
      </c>
      <c r="AA4512" t="str">
        <f t="shared" si="700"/>
        <v/>
      </c>
      <c r="AB4512" t="str">
        <f t="shared" si="701"/>
        <v/>
      </c>
      <c r="AC4512" t="str">
        <f t="shared" si="702"/>
        <v>628999007703</v>
      </c>
      <c r="AD4512" t="str">
        <f t="shared" si="703"/>
        <v>Halo+,+Visual+AI+5S+mendeteksi+Violation%3A+METALDET1-LINE+8</v>
      </c>
      <c r="AE4512" t="str">
        <f t="shared" si="704"/>
        <v>https://web.whatsapp.com/send/?phone=628999007703&amp;text=Halo+,+Visual+AI+5S+mendeteksi+Violation%3A+METALDET1-LINE+8&amp;type=phone_number&amp;app_absent=0</v>
      </c>
      <c r="AF4512" t="b">
        <f>IF(ISNA(VLOOKUP(D4512&amp;"-"&amp;AB4512, Ref_Kontak!$A:$E, 4, FALSE)), FALSE, TRUE)</f>
        <v>0</v>
      </c>
      <c r="AG4512" t="str">
        <f>_xlfn.IFNA(VLOOKUP(Z4512,Ref_Kontak!H:H,1,FALSE),"FALSE")</f>
        <v>628999007703</v>
      </c>
      <c r="AH4512" t="str">
        <f t="shared" si="705"/>
        <v>METALDET1-LINE 8</v>
      </c>
      <c r="AI4512">
        <f>IF(I4512="violation",COUNTIF($AH$1:AH4512,AH4512),0)</f>
        <v>1637</v>
      </c>
      <c r="AJ4512" t="str">
        <f t="shared" si="706"/>
        <v>violation-METALDET1</v>
      </c>
      <c r="AK4512">
        <f>IF(I4512="violation",COUNTIF($AJ$1:AJ4512,AJ4512),FALSE)</f>
        <v>3610</v>
      </c>
      <c r="AL4512">
        <f t="shared" si="707"/>
        <v>0</v>
      </c>
      <c r="AM4512">
        <f t="shared" si="708"/>
        <v>3</v>
      </c>
      <c r="AN4512" t="str">
        <f t="shared" si="709"/>
        <v>ALERT! 3 Violation founded @METALDET1</v>
      </c>
    </row>
    <row r="4513" spans="1:40">
      <c r="A4513" t="s">
        <v>120</v>
      </c>
      <c r="B4513" t="s">
        <v>121</v>
      </c>
      <c r="C4513" t="s">
        <v>2008</v>
      </c>
      <c r="D4513" t="s">
        <v>589</v>
      </c>
      <c r="E4513">
        <v>1</v>
      </c>
      <c r="G4513" t="s">
        <v>130</v>
      </c>
      <c r="I4513" t="s">
        <v>125</v>
      </c>
      <c r="Z4513" t="str">
        <f>IFERROR(MID(AA4513,FIND("-",H4513,1)+1,20),_xlfn.IFNA(VLOOKUP(F4513&amp;"-"&amp;AA4513,Ref_Kontak!$A:$E,4,FALSE),Ref_Kontak!$H$2))</f>
        <v>628999007703</v>
      </c>
      <c r="AA4513" t="str">
        <f t="shared" si="700"/>
        <v/>
      </c>
      <c r="AB4513" t="str">
        <f t="shared" si="701"/>
        <v/>
      </c>
      <c r="AC4513" t="str">
        <f t="shared" si="702"/>
        <v>628999007703</v>
      </c>
      <c r="AD4513" t="str">
        <f t="shared" si="703"/>
        <v>Halo+,+Visual+AI+5S+mendeteksi+Violation%3A+METALDET1-LINE+13</v>
      </c>
      <c r="AE4513" t="str">
        <f t="shared" si="704"/>
        <v>https://web.whatsapp.com/send/?phone=628999007703&amp;text=Halo+,+Visual+AI+5S+mendeteksi+Violation%3A+METALDET1-LINE+13&amp;type=phone_number&amp;app_absent=0</v>
      </c>
      <c r="AF4513" t="b">
        <f>IF(ISNA(VLOOKUP(D4513&amp;"-"&amp;AB4513, Ref_Kontak!$A:$E, 4, FALSE)), FALSE, TRUE)</f>
        <v>0</v>
      </c>
      <c r="AG4513" t="str">
        <f>_xlfn.IFNA(VLOOKUP(Z4513,Ref_Kontak!H:H,1,FALSE),"FALSE")</f>
        <v>628999007703</v>
      </c>
      <c r="AH4513" t="str">
        <f t="shared" si="705"/>
        <v>METALDET1-LINE 13</v>
      </c>
      <c r="AI4513">
        <f>IF(I4513="violation",COUNTIF($AH$1:AH4513,AH4513),0)</f>
        <v>1490</v>
      </c>
      <c r="AJ4513" t="str">
        <f t="shared" si="706"/>
        <v>violation-METALDET1</v>
      </c>
      <c r="AK4513">
        <f>IF(I4513="violation",COUNTIF($AJ$1:AJ4513,AJ4513),FALSE)</f>
        <v>3611</v>
      </c>
      <c r="AL4513">
        <f t="shared" si="707"/>
        <v>0</v>
      </c>
      <c r="AM4513">
        <f t="shared" si="708"/>
        <v>3</v>
      </c>
      <c r="AN4513" t="str">
        <f t="shared" si="709"/>
        <v>ALERT! 3 Violation founded @METALDET1</v>
      </c>
    </row>
    <row r="4514" spans="1:40">
      <c r="A4514" t="s">
        <v>120</v>
      </c>
      <c r="B4514" t="s">
        <v>121</v>
      </c>
      <c r="C4514" t="s">
        <v>2008</v>
      </c>
      <c r="D4514" t="s">
        <v>129</v>
      </c>
      <c r="E4514">
        <v>1</v>
      </c>
      <c r="G4514" t="s">
        <v>130</v>
      </c>
      <c r="I4514" t="s">
        <v>125</v>
      </c>
      <c r="Z4514" t="str">
        <f>IFERROR(MID(AA4514,FIND("-",H4514,1)+1,20),_xlfn.IFNA(VLOOKUP(F4514&amp;"-"&amp;AA4514,Ref_Kontak!$A:$E,4,FALSE),Ref_Kontak!$H$2))</f>
        <v>628999007703</v>
      </c>
      <c r="AA4514" t="str">
        <f t="shared" si="700"/>
        <v/>
      </c>
      <c r="AB4514" t="str">
        <f t="shared" si="701"/>
        <v/>
      </c>
      <c r="AC4514" t="str">
        <f t="shared" si="702"/>
        <v>628999007703</v>
      </c>
      <c r="AD4514" t="str">
        <f t="shared" si="703"/>
        <v>Halo+,+Visual+AI+5S+mendeteksi+Violation%3A+METALDET1-LINE+8</v>
      </c>
      <c r="AE4514" t="str">
        <f t="shared" si="704"/>
        <v>https://web.whatsapp.com/send/?phone=628999007703&amp;text=Halo+,+Visual+AI+5S+mendeteksi+Violation%3A+METALDET1-LINE+8&amp;type=phone_number&amp;app_absent=0</v>
      </c>
      <c r="AF4514" t="b">
        <f>IF(ISNA(VLOOKUP(D4514&amp;"-"&amp;AB4514, Ref_Kontak!$A:$E, 4, FALSE)), FALSE, TRUE)</f>
        <v>0</v>
      </c>
      <c r="AG4514" t="str">
        <f>_xlfn.IFNA(VLOOKUP(Z4514,Ref_Kontak!H:H,1,FALSE),"FALSE")</f>
        <v>628999007703</v>
      </c>
      <c r="AH4514" t="str">
        <f t="shared" si="705"/>
        <v>METALDET1-LINE 8</v>
      </c>
      <c r="AI4514">
        <f>IF(I4514="violation",COUNTIF($AH$1:AH4514,AH4514),0)</f>
        <v>1638</v>
      </c>
      <c r="AJ4514" t="str">
        <f t="shared" si="706"/>
        <v>violation-METALDET1</v>
      </c>
      <c r="AK4514">
        <f>IF(I4514="violation",COUNTIF($AJ$1:AJ4514,AJ4514),FALSE)</f>
        <v>3612</v>
      </c>
      <c r="AL4514">
        <f t="shared" si="707"/>
        <v>0</v>
      </c>
      <c r="AM4514">
        <f t="shared" si="708"/>
        <v>3</v>
      </c>
      <c r="AN4514" t="str">
        <f t="shared" si="709"/>
        <v>ALERT! 3 Violation founded @METALDET1</v>
      </c>
    </row>
    <row r="4515" spans="1:40">
      <c r="A4515" t="s">
        <v>120</v>
      </c>
      <c r="B4515" t="s">
        <v>121</v>
      </c>
      <c r="C4515" t="s">
        <v>2008</v>
      </c>
      <c r="D4515" t="s">
        <v>52</v>
      </c>
      <c r="E4515">
        <v>1</v>
      </c>
      <c r="G4515" t="s">
        <v>130</v>
      </c>
      <c r="I4515" t="s">
        <v>125</v>
      </c>
      <c r="Z4515" t="str">
        <f>IFERROR(MID(AA4515,FIND("-",H4515,1)+1,20),_xlfn.IFNA(VLOOKUP(F4515&amp;"-"&amp;AA4515,Ref_Kontak!$A:$E,4,FALSE),Ref_Kontak!$H$2))</f>
        <v>628999007703</v>
      </c>
      <c r="AA4515" t="str">
        <f t="shared" si="700"/>
        <v/>
      </c>
      <c r="AB4515" t="str">
        <f t="shared" si="701"/>
        <v/>
      </c>
      <c r="AC4515" t="str">
        <f t="shared" si="702"/>
        <v>628999007703</v>
      </c>
      <c r="AD4515" t="str">
        <f t="shared" si="703"/>
        <v>Halo+,+Visual+AI+5S+mendeteksi+Violation%3A+METALDET1-LINE+14</v>
      </c>
      <c r="AE4515" t="str">
        <f t="shared" si="704"/>
        <v>https://web.whatsapp.com/send/?phone=628999007703&amp;text=Halo+,+Visual+AI+5S+mendeteksi+Violation%3A+METALDET1-LINE+14&amp;type=phone_number&amp;app_absent=0</v>
      </c>
      <c r="AF4515" t="b">
        <f>IF(ISNA(VLOOKUP(D4515&amp;"-"&amp;AB4515, Ref_Kontak!$A:$E, 4, FALSE)), FALSE, TRUE)</f>
        <v>0</v>
      </c>
      <c r="AG4515" t="str">
        <f>_xlfn.IFNA(VLOOKUP(Z4515,Ref_Kontak!H:H,1,FALSE),"FALSE")</f>
        <v>628999007703</v>
      </c>
      <c r="AH4515" t="str">
        <f t="shared" si="705"/>
        <v>METALDET1-LINE 14</v>
      </c>
      <c r="AI4515">
        <f>IF(I4515="violation",COUNTIF($AH$1:AH4515,AH4515),0)</f>
        <v>486</v>
      </c>
      <c r="AJ4515" t="str">
        <f t="shared" si="706"/>
        <v>violation-METALDET1</v>
      </c>
      <c r="AK4515">
        <f>IF(I4515="violation",COUNTIF($AJ$1:AJ4515,AJ4515),FALSE)</f>
        <v>3613</v>
      </c>
      <c r="AL4515">
        <f t="shared" si="707"/>
        <v>0</v>
      </c>
      <c r="AM4515">
        <f t="shared" si="708"/>
        <v>3</v>
      </c>
      <c r="AN4515" t="str">
        <f t="shared" si="709"/>
        <v>ALERT! 3 Violation founded @METALDET1</v>
      </c>
    </row>
    <row r="4516" spans="1:40">
      <c r="A4516" t="s">
        <v>120</v>
      </c>
      <c r="B4516" t="s">
        <v>121</v>
      </c>
      <c r="C4516" t="s">
        <v>2008</v>
      </c>
      <c r="D4516" t="s">
        <v>589</v>
      </c>
      <c r="E4516">
        <v>1</v>
      </c>
      <c r="G4516" t="s">
        <v>130</v>
      </c>
      <c r="I4516" t="s">
        <v>125</v>
      </c>
      <c r="Z4516" t="str">
        <f>IFERROR(MID(AA4516,FIND("-",H4516,1)+1,20),_xlfn.IFNA(VLOOKUP(F4516&amp;"-"&amp;AA4516,Ref_Kontak!$A:$E,4,FALSE),Ref_Kontak!$H$2))</f>
        <v>628999007703</v>
      </c>
      <c r="AA4516" t="str">
        <f t="shared" si="700"/>
        <v/>
      </c>
      <c r="AB4516" t="str">
        <f t="shared" si="701"/>
        <v/>
      </c>
      <c r="AC4516" t="str">
        <f t="shared" si="702"/>
        <v>628999007703</v>
      </c>
      <c r="AD4516" t="str">
        <f t="shared" si="703"/>
        <v>Halo+,+Visual+AI+5S+mendeteksi+Violation%3A+METALDET1-LINE+13</v>
      </c>
      <c r="AE4516" t="str">
        <f t="shared" si="704"/>
        <v>https://web.whatsapp.com/send/?phone=628999007703&amp;text=Halo+,+Visual+AI+5S+mendeteksi+Violation%3A+METALDET1-LINE+13&amp;type=phone_number&amp;app_absent=0</v>
      </c>
      <c r="AF4516" t="b">
        <f>IF(ISNA(VLOOKUP(D4516&amp;"-"&amp;AB4516, Ref_Kontak!$A:$E, 4, FALSE)), FALSE, TRUE)</f>
        <v>0</v>
      </c>
      <c r="AG4516" t="str">
        <f>_xlfn.IFNA(VLOOKUP(Z4516,Ref_Kontak!H:H,1,FALSE),"FALSE")</f>
        <v>628999007703</v>
      </c>
      <c r="AH4516" t="str">
        <f t="shared" si="705"/>
        <v>METALDET1-LINE 13</v>
      </c>
      <c r="AI4516">
        <f>IF(I4516="violation",COUNTIF($AH$1:AH4516,AH4516),0)</f>
        <v>1491</v>
      </c>
      <c r="AJ4516" t="str">
        <f t="shared" si="706"/>
        <v>violation-METALDET1</v>
      </c>
      <c r="AK4516">
        <f>IF(I4516="violation",COUNTIF($AJ$1:AJ4516,AJ4516),FALSE)</f>
        <v>3614</v>
      </c>
      <c r="AL4516">
        <f t="shared" si="707"/>
        <v>0</v>
      </c>
      <c r="AM4516">
        <f t="shared" si="708"/>
        <v>3</v>
      </c>
      <c r="AN4516" t="str">
        <f t="shared" si="709"/>
        <v>ALERT! 3 Violation founded @METALDET1</v>
      </c>
    </row>
    <row r="4517" spans="1:40">
      <c r="A4517" t="s">
        <v>120</v>
      </c>
      <c r="B4517" t="s">
        <v>121</v>
      </c>
      <c r="C4517" t="s">
        <v>2009</v>
      </c>
      <c r="D4517" t="s">
        <v>129</v>
      </c>
      <c r="E4517">
        <v>1</v>
      </c>
      <c r="G4517" t="s">
        <v>130</v>
      </c>
      <c r="I4517" t="s">
        <v>125</v>
      </c>
      <c r="Z4517" t="str">
        <f>IFERROR(MID(AA4517,FIND("-",H4517,1)+1,20),_xlfn.IFNA(VLOOKUP(F4517&amp;"-"&amp;AA4517,Ref_Kontak!$A:$E,4,FALSE),Ref_Kontak!$H$2))</f>
        <v>628999007703</v>
      </c>
      <c r="AA4517" t="str">
        <f t="shared" si="700"/>
        <v/>
      </c>
      <c r="AB4517" t="str">
        <f t="shared" si="701"/>
        <v/>
      </c>
      <c r="AC4517" t="str">
        <f t="shared" si="702"/>
        <v>628999007703</v>
      </c>
      <c r="AD4517" t="str">
        <f t="shared" si="703"/>
        <v>Halo+,+Visual+AI+5S+mendeteksi+Violation%3A+METALDET1-LINE+8</v>
      </c>
      <c r="AE4517" t="str">
        <f t="shared" si="704"/>
        <v>https://web.whatsapp.com/send/?phone=628999007703&amp;text=Halo+,+Visual+AI+5S+mendeteksi+Violation%3A+METALDET1-LINE+8&amp;type=phone_number&amp;app_absent=0</v>
      </c>
      <c r="AF4517" t="b">
        <f>IF(ISNA(VLOOKUP(D4517&amp;"-"&amp;AB4517, Ref_Kontak!$A:$E, 4, FALSE)), FALSE, TRUE)</f>
        <v>0</v>
      </c>
      <c r="AG4517" t="str">
        <f>_xlfn.IFNA(VLOOKUP(Z4517,Ref_Kontak!H:H,1,FALSE),"FALSE")</f>
        <v>628999007703</v>
      </c>
      <c r="AH4517" t="str">
        <f t="shared" si="705"/>
        <v>METALDET1-LINE 8</v>
      </c>
      <c r="AI4517">
        <f>IF(I4517="violation",COUNTIF($AH$1:AH4517,AH4517),0)</f>
        <v>1639</v>
      </c>
      <c r="AJ4517" t="str">
        <f t="shared" si="706"/>
        <v>violation-METALDET1</v>
      </c>
      <c r="AK4517">
        <f>IF(I4517="violation",COUNTIF($AJ$1:AJ4517,AJ4517),FALSE)</f>
        <v>3615</v>
      </c>
      <c r="AL4517">
        <f t="shared" si="707"/>
        <v>0</v>
      </c>
      <c r="AM4517">
        <f t="shared" si="708"/>
        <v>3</v>
      </c>
      <c r="AN4517" t="str">
        <f t="shared" si="709"/>
        <v>ALERT! 3 Violation founded @METALDET1</v>
      </c>
    </row>
    <row r="4518" spans="1:40">
      <c r="A4518" t="s">
        <v>120</v>
      </c>
      <c r="B4518" t="s">
        <v>121</v>
      </c>
      <c r="C4518" t="s">
        <v>2009</v>
      </c>
      <c r="D4518" t="s">
        <v>52</v>
      </c>
      <c r="E4518">
        <v>1</v>
      </c>
      <c r="G4518" t="s">
        <v>130</v>
      </c>
      <c r="I4518" t="s">
        <v>125</v>
      </c>
      <c r="Z4518" t="str">
        <f>IFERROR(MID(AA4518,FIND("-",H4518,1)+1,20),_xlfn.IFNA(VLOOKUP(F4518&amp;"-"&amp;AA4518,Ref_Kontak!$A:$E,4,FALSE),Ref_Kontak!$H$2))</f>
        <v>628999007703</v>
      </c>
      <c r="AA4518" t="str">
        <f t="shared" si="700"/>
        <v/>
      </c>
      <c r="AB4518" t="str">
        <f t="shared" si="701"/>
        <v/>
      </c>
      <c r="AC4518" t="str">
        <f t="shared" si="702"/>
        <v>628999007703</v>
      </c>
      <c r="AD4518" t="str">
        <f t="shared" si="703"/>
        <v>Halo+,+Visual+AI+5S+mendeteksi+Violation%3A+METALDET1-LINE+14</v>
      </c>
      <c r="AE4518" t="str">
        <f t="shared" si="704"/>
        <v>https://web.whatsapp.com/send/?phone=628999007703&amp;text=Halo+,+Visual+AI+5S+mendeteksi+Violation%3A+METALDET1-LINE+14&amp;type=phone_number&amp;app_absent=0</v>
      </c>
      <c r="AF4518" t="b">
        <f>IF(ISNA(VLOOKUP(D4518&amp;"-"&amp;AB4518, Ref_Kontak!$A:$E, 4, FALSE)), FALSE, TRUE)</f>
        <v>0</v>
      </c>
      <c r="AG4518" t="str">
        <f>_xlfn.IFNA(VLOOKUP(Z4518,Ref_Kontak!H:H,1,FALSE),"FALSE")</f>
        <v>628999007703</v>
      </c>
      <c r="AH4518" t="str">
        <f t="shared" si="705"/>
        <v>METALDET1-LINE 14</v>
      </c>
      <c r="AI4518">
        <f>IF(I4518="violation",COUNTIF($AH$1:AH4518,AH4518),0)</f>
        <v>487</v>
      </c>
      <c r="AJ4518" t="str">
        <f t="shared" si="706"/>
        <v>violation-METALDET1</v>
      </c>
      <c r="AK4518">
        <f>IF(I4518="violation",COUNTIF($AJ$1:AJ4518,AJ4518),FALSE)</f>
        <v>3616</v>
      </c>
      <c r="AL4518">
        <f t="shared" si="707"/>
        <v>0</v>
      </c>
      <c r="AM4518">
        <f t="shared" si="708"/>
        <v>3</v>
      </c>
      <c r="AN4518" t="str">
        <f t="shared" si="709"/>
        <v>ALERT! 3 Violation founded @METALDET1</v>
      </c>
    </row>
    <row r="4519" spans="1:40">
      <c r="A4519" t="s">
        <v>120</v>
      </c>
      <c r="B4519" t="s">
        <v>121</v>
      </c>
      <c r="C4519" t="s">
        <v>2009</v>
      </c>
      <c r="D4519" t="s">
        <v>589</v>
      </c>
      <c r="E4519">
        <v>1</v>
      </c>
      <c r="G4519" t="s">
        <v>130</v>
      </c>
      <c r="I4519" t="s">
        <v>125</v>
      </c>
      <c r="Z4519" t="str">
        <f>IFERROR(MID(AA4519,FIND("-",H4519,1)+1,20),_xlfn.IFNA(VLOOKUP(F4519&amp;"-"&amp;AA4519,Ref_Kontak!$A:$E,4,FALSE),Ref_Kontak!$H$2))</f>
        <v>628999007703</v>
      </c>
      <c r="AA4519" t="str">
        <f t="shared" si="700"/>
        <v/>
      </c>
      <c r="AB4519" t="str">
        <f t="shared" si="701"/>
        <v/>
      </c>
      <c r="AC4519" t="str">
        <f t="shared" si="702"/>
        <v>628999007703</v>
      </c>
      <c r="AD4519" t="str">
        <f t="shared" si="703"/>
        <v>Halo+,+Visual+AI+5S+mendeteksi+Violation%3A+METALDET1-LINE+13</v>
      </c>
      <c r="AE4519" t="str">
        <f t="shared" si="704"/>
        <v>https://web.whatsapp.com/send/?phone=628999007703&amp;text=Halo+,+Visual+AI+5S+mendeteksi+Violation%3A+METALDET1-LINE+13&amp;type=phone_number&amp;app_absent=0</v>
      </c>
      <c r="AF4519" t="b">
        <f>IF(ISNA(VLOOKUP(D4519&amp;"-"&amp;AB4519, Ref_Kontak!$A:$E, 4, FALSE)), FALSE, TRUE)</f>
        <v>0</v>
      </c>
      <c r="AG4519" t="str">
        <f>_xlfn.IFNA(VLOOKUP(Z4519,Ref_Kontak!H:H,1,FALSE),"FALSE")</f>
        <v>628999007703</v>
      </c>
      <c r="AH4519" t="str">
        <f t="shared" si="705"/>
        <v>METALDET1-LINE 13</v>
      </c>
      <c r="AI4519">
        <f>IF(I4519="violation",COUNTIF($AH$1:AH4519,AH4519),0)</f>
        <v>1492</v>
      </c>
      <c r="AJ4519" t="str">
        <f t="shared" si="706"/>
        <v>violation-METALDET1</v>
      </c>
      <c r="AK4519">
        <f>IF(I4519="violation",COUNTIF($AJ$1:AJ4519,AJ4519),FALSE)</f>
        <v>3617</v>
      </c>
      <c r="AL4519">
        <f t="shared" si="707"/>
        <v>0</v>
      </c>
      <c r="AM4519">
        <f t="shared" si="708"/>
        <v>3</v>
      </c>
      <c r="AN4519" t="str">
        <f t="shared" si="709"/>
        <v>ALERT! 3 Violation founded @METALDET1</v>
      </c>
    </row>
    <row r="4520" spans="1:40">
      <c r="A4520" t="s">
        <v>120</v>
      </c>
      <c r="B4520" t="s">
        <v>121</v>
      </c>
      <c r="C4520" t="s">
        <v>2010</v>
      </c>
      <c r="D4520" t="s">
        <v>589</v>
      </c>
      <c r="E4520">
        <v>1</v>
      </c>
      <c r="G4520" t="s">
        <v>130</v>
      </c>
      <c r="I4520" t="s">
        <v>125</v>
      </c>
      <c r="Z4520" t="str">
        <f>IFERROR(MID(AA4520,FIND("-",H4520,1)+1,20),_xlfn.IFNA(VLOOKUP(F4520&amp;"-"&amp;AA4520,Ref_Kontak!$A:$E,4,FALSE),Ref_Kontak!$H$2))</f>
        <v>628999007703</v>
      </c>
      <c r="AA4520" t="str">
        <f t="shared" si="700"/>
        <v/>
      </c>
      <c r="AB4520" t="str">
        <f t="shared" si="701"/>
        <v/>
      </c>
      <c r="AC4520" t="str">
        <f t="shared" si="702"/>
        <v>628999007703</v>
      </c>
      <c r="AD4520" t="str">
        <f t="shared" si="703"/>
        <v>Halo+,+Visual+AI+5S+mendeteksi+Violation%3A+METALDET1-LINE+13</v>
      </c>
      <c r="AE4520" t="str">
        <f t="shared" si="704"/>
        <v>https://web.whatsapp.com/send/?phone=628999007703&amp;text=Halo+,+Visual+AI+5S+mendeteksi+Violation%3A+METALDET1-LINE+13&amp;type=phone_number&amp;app_absent=0</v>
      </c>
      <c r="AF4520" t="b">
        <f>IF(ISNA(VLOOKUP(D4520&amp;"-"&amp;AB4520, Ref_Kontak!$A:$E, 4, FALSE)), FALSE, TRUE)</f>
        <v>0</v>
      </c>
      <c r="AG4520" t="str">
        <f>_xlfn.IFNA(VLOOKUP(Z4520,Ref_Kontak!H:H,1,FALSE),"FALSE")</f>
        <v>628999007703</v>
      </c>
      <c r="AH4520" t="str">
        <f t="shared" si="705"/>
        <v>METALDET1-LINE 13</v>
      </c>
      <c r="AI4520">
        <f>IF(I4520="violation",COUNTIF($AH$1:AH4520,AH4520),0)</f>
        <v>1493</v>
      </c>
      <c r="AJ4520" t="str">
        <f t="shared" si="706"/>
        <v>violation-METALDET1</v>
      </c>
      <c r="AK4520">
        <f>IF(I4520="violation",COUNTIF($AJ$1:AJ4520,AJ4520),FALSE)</f>
        <v>3618</v>
      </c>
      <c r="AL4520">
        <f t="shared" si="707"/>
        <v>0</v>
      </c>
      <c r="AM4520">
        <f t="shared" si="708"/>
        <v>3</v>
      </c>
      <c r="AN4520" t="str">
        <f t="shared" si="709"/>
        <v>ALERT! 3 Violation founded @METALDET1</v>
      </c>
    </row>
    <row r="4521" spans="1:40">
      <c r="A4521" t="s">
        <v>120</v>
      </c>
      <c r="B4521" t="s">
        <v>121</v>
      </c>
      <c r="C4521" t="s">
        <v>2010</v>
      </c>
      <c r="D4521" t="s">
        <v>129</v>
      </c>
      <c r="E4521">
        <v>1</v>
      </c>
      <c r="G4521" t="s">
        <v>130</v>
      </c>
      <c r="I4521" t="s">
        <v>125</v>
      </c>
      <c r="Z4521" t="str">
        <f>IFERROR(MID(AA4521,FIND("-",H4521,1)+1,20),_xlfn.IFNA(VLOOKUP(F4521&amp;"-"&amp;AA4521,Ref_Kontak!$A:$E,4,FALSE),Ref_Kontak!$H$2))</f>
        <v>628999007703</v>
      </c>
      <c r="AA4521" t="str">
        <f t="shared" si="700"/>
        <v/>
      </c>
      <c r="AB4521" t="str">
        <f t="shared" si="701"/>
        <v/>
      </c>
      <c r="AC4521" t="str">
        <f t="shared" si="702"/>
        <v>628999007703</v>
      </c>
      <c r="AD4521" t="str">
        <f t="shared" si="703"/>
        <v>Halo+,+Visual+AI+5S+mendeteksi+Violation%3A+METALDET1-LINE+8</v>
      </c>
      <c r="AE4521" t="str">
        <f t="shared" si="704"/>
        <v>https://web.whatsapp.com/send/?phone=628999007703&amp;text=Halo+,+Visual+AI+5S+mendeteksi+Violation%3A+METALDET1-LINE+8&amp;type=phone_number&amp;app_absent=0</v>
      </c>
      <c r="AF4521" t="b">
        <f>IF(ISNA(VLOOKUP(D4521&amp;"-"&amp;AB4521, Ref_Kontak!$A:$E, 4, FALSE)), FALSE, TRUE)</f>
        <v>0</v>
      </c>
      <c r="AG4521" t="str">
        <f>_xlfn.IFNA(VLOOKUP(Z4521,Ref_Kontak!H:H,1,FALSE),"FALSE")</f>
        <v>628999007703</v>
      </c>
      <c r="AH4521" t="str">
        <f t="shared" si="705"/>
        <v>METALDET1-LINE 8</v>
      </c>
      <c r="AI4521">
        <f>IF(I4521="violation",COUNTIF($AH$1:AH4521,AH4521),0)</f>
        <v>1640</v>
      </c>
      <c r="AJ4521" t="str">
        <f t="shared" si="706"/>
        <v>violation-METALDET1</v>
      </c>
      <c r="AK4521">
        <f>IF(I4521="violation",COUNTIF($AJ$1:AJ4521,AJ4521),FALSE)</f>
        <v>3619</v>
      </c>
      <c r="AL4521">
        <f t="shared" si="707"/>
        <v>0</v>
      </c>
      <c r="AM4521">
        <f t="shared" si="708"/>
        <v>3</v>
      </c>
      <c r="AN4521" t="str">
        <f t="shared" si="709"/>
        <v>ALERT! 3 Violation founded @METALDET1</v>
      </c>
    </row>
    <row r="4522" spans="1:40">
      <c r="A4522" t="s">
        <v>120</v>
      </c>
      <c r="B4522" t="s">
        <v>121</v>
      </c>
      <c r="C4522" t="s">
        <v>2010</v>
      </c>
      <c r="D4522" t="s">
        <v>52</v>
      </c>
      <c r="E4522">
        <v>1</v>
      </c>
      <c r="G4522" t="s">
        <v>130</v>
      </c>
      <c r="I4522" t="s">
        <v>125</v>
      </c>
      <c r="Z4522" t="str">
        <f>IFERROR(MID(AA4522,FIND("-",H4522,1)+1,20),_xlfn.IFNA(VLOOKUP(F4522&amp;"-"&amp;AA4522,Ref_Kontak!$A:$E,4,FALSE),Ref_Kontak!$H$2))</f>
        <v>628999007703</v>
      </c>
      <c r="AA4522" t="str">
        <f t="shared" si="700"/>
        <v/>
      </c>
      <c r="AB4522" t="str">
        <f t="shared" si="701"/>
        <v/>
      </c>
      <c r="AC4522" t="str">
        <f t="shared" si="702"/>
        <v>628999007703</v>
      </c>
      <c r="AD4522" t="str">
        <f t="shared" si="703"/>
        <v>Halo+,+Visual+AI+5S+mendeteksi+Violation%3A+METALDET1-LINE+14</v>
      </c>
      <c r="AE4522" t="str">
        <f t="shared" si="704"/>
        <v>https://web.whatsapp.com/send/?phone=628999007703&amp;text=Halo+,+Visual+AI+5S+mendeteksi+Violation%3A+METALDET1-LINE+14&amp;type=phone_number&amp;app_absent=0</v>
      </c>
      <c r="AF4522" t="b">
        <f>IF(ISNA(VLOOKUP(D4522&amp;"-"&amp;AB4522, Ref_Kontak!$A:$E, 4, FALSE)), FALSE, TRUE)</f>
        <v>0</v>
      </c>
      <c r="AG4522" t="str">
        <f>_xlfn.IFNA(VLOOKUP(Z4522,Ref_Kontak!H:H,1,FALSE),"FALSE")</f>
        <v>628999007703</v>
      </c>
      <c r="AH4522" t="str">
        <f t="shared" si="705"/>
        <v>METALDET1-LINE 14</v>
      </c>
      <c r="AI4522">
        <f>IF(I4522="violation",COUNTIF($AH$1:AH4522,AH4522),0)</f>
        <v>488</v>
      </c>
      <c r="AJ4522" t="str">
        <f t="shared" si="706"/>
        <v>violation-METALDET1</v>
      </c>
      <c r="AK4522">
        <f>IF(I4522="violation",COUNTIF($AJ$1:AJ4522,AJ4522),FALSE)</f>
        <v>3620</v>
      </c>
      <c r="AL4522">
        <f t="shared" si="707"/>
        <v>0</v>
      </c>
      <c r="AM4522">
        <f t="shared" si="708"/>
        <v>3</v>
      </c>
      <c r="AN4522" t="str">
        <f t="shared" si="709"/>
        <v>ALERT! 3 Violation founded @METALDET1</v>
      </c>
    </row>
    <row r="4523" spans="1:40">
      <c r="A4523" t="s">
        <v>120</v>
      </c>
      <c r="B4523" t="s">
        <v>121</v>
      </c>
      <c r="C4523" t="s">
        <v>2010</v>
      </c>
      <c r="D4523" t="s">
        <v>52</v>
      </c>
      <c r="E4523">
        <v>1</v>
      </c>
      <c r="G4523" t="s">
        <v>130</v>
      </c>
      <c r="I4523" t="s">
        <v>125</v>
      </c>
      <c r="Z4523" t="str">
        <f>IFERROR(MID(AA4523,FIND("-",H4523,1)+1,20),_xlfn.IFNA(VLOOKUP(F4523&amp;"-"&amp;AA4523,Ref_Kontak!$A:$E,4,FALSE),Ref_Kontak!$H$2))</f>
        <v>628999007703</v>
      </c>
      <c r="AA4523" t="str">
        <f t="shared" si="700"/>
        <v/>
      </c>
      <c r="AB4523" t="str">
        <f t="shared" si="701"/>
        <v/>
      </c>
      <c r="AC4523" t="str">
        <f t="shared" si="702"/>
        <v>628999007703</v>
      </c>
      <c r="AD4523" t="str">
        <f t="shared" si="703"/>
        <v>Halo+,+Visual+AI+5S+mendeteksi+Violation%3A+METALDET1-LINE+14</v>
      </c>
      <c r="AE4523" t="str">
        <f t="shared" si="704"/>
        <v>https://web.whatsapp.com/send/?phone=628999007703&amp;text=Halo+,+Visual+AI+5S+mendeteksi+Violation%3A+METALDET1-LINE+14&amp;type=phone_number&amp;app_absent=0</v>
      </c>
      <c r="AF4523" t="b">
        <f>IF(ISNA(VLOOKUP(D4523&amp;"-"&amp;AB4523, Ref_Kontak!$A:$E, 4, FALSE)), FALSE, TRUE)</f>
        <v>0</v>
      </c>
      <c r="AG4523" t="str">
        <f>_xlfn.IFNA(VLOOKUP(Z4523,Ref_Kontak!H:H,1,FALSE),"FALSE")</f>
        <v>628999007703</v>
      </c>
      <c r="AH4523" t="str">
        <f t="shared" si="705"/>
        <v>METALDET1-LINE 14</v>
      </c>
      <c r="AI4523">
        <f>IF(I4523="violation",COUNTIF($AH$1:AH4523,AH4523),0)</f>
        <v>489</v>
      </c>
      <c r="AJ4523" t="str">
        <f t="shared" si="706"/>
        <v>violation-METALDET1</v>
      </c>
      <c r="AK4523">
        <f>IF(I4523="violation",COUNTIF($AJ$1:AJ4523,AJ4523),FALSE)</f>
        <v>3621</v>
      </c>
      <c r="AL4523">
        <f t="shared" si="707"/>
        <v>0</v>
      </c>
      <c r="AM4523">
        <f t="shared" si="708"/>
        <v>3</v>
      </c>
      <c r="AN4523" t="str">
        <f t="shared" si="709"/>
        <v>ALERT! 3 Violation founded @METALDET1</v>
      </c>
    </row>
    <row r="4524" spans="1:40">
      <c r="A4524" t="s">
        <v>120</v>
      </c>
      <c r="B4524" t="s">
        <v>121</v>
      </c>
      <c r="C4524" t="s">
        <v>2010</v>
      </c>
      <c r="D4524" t="s">
        <v>589</v>
      </c>
      <c r="E4524">
        <v>1</v>
      </c>
      <c r="G4524" t="s">
        <v>130</v>
      </c>
      <c r="I4524" t="s">
        <v>125</v>
      </c>
      <c r="Z4524" t="str">
        <f>IFERROR(MID(AA4524,FIND("-",H4524,1)+1,20),_xlfn.IFNA(VLOOKUP(F4524&amp;"-"&amp;AA4524,Ref_Kontak!$A:$E,4,FALSE),Ref_Kontak!$H$2))</f>
        <v>628999007703</v>
      </c>
      <c r="AA4524" t="str">
        <f t="shared" si="700"/>
        <v/>
      </c>
      <c r="AB4524" t="str">
        <f t="shared" si="701"/>
        <v/>
      </c>
      <c r="AC4524" t="str">
        <f t="shared" si="702"/>
        <v>628999007703</v>
      </c>
      <c r="AD4524" t="str">
        <f t="shared" si="703"/>
        <v>Halo+,+Visual+AI+5S+mendeteksi+Violation%3A+METALDET1-LINE+13</v>
      </c>
      <c r="AE4524" t="str">
        <f t="shared" si="704"/>
        <v>https://web.whatsapp.com/send/?phone=628999007703&amp;text=Halo+,+Visual+AI+5S+mendeteksi+Violation%3A+METALDET1-LINE+13&amp;type=phone_number&amp;app_absent=0</v>
      </c>
      <c r="AF4524" t="b">
        <f>IF(ISNA(VLOOKUP(D4524&amp;"-"&amp;AB4524, Ref_Kontak!$A:$E, 4, FALSE)), FALSE, TRUE)</f>
        <v>0</v>
      </c>
      <c r="AG4524" t="str">
        <f>_xlfn.IFNA(VLOOKUP(Z4524,Ref_Kontak!H:H,1,FALSE),"FALSE")</f>
        <v>628999007703</v>
      </c>
      <c r="AH4524" t="str">
        <f t="shared" si="705"/>
        <v>METALDET1-LINE 13</v>
      </c>
      <c r="AI4524">
        <f>IF(I4524="violation",COUNTIF($AH$1:AH4524,AH4524),0)</f>
        <v>1494</v>
      </c>
      <c r="AJ4524" t="str">
        <f t="shared" si="706"/>
        <v>violation-METALDET1</v>
      </c>
      <c r="AK4524">
        <f>IF(I4524="violation",COUNTIF($AJ$1:AJ4524,AJ4524),FALSE)</f>
        <v>3622</v>
      </c>
      <c r="AL4524">
        <f t="shared" si="707"/>
        <v>0</v>
      </c>
      <c r="AM4524">
        <f t="shared" si="708"/>
        <v>3</v>
      </c>
      <c r="AN4524" t="str">
        <f t="shared" si="709"/>
        <v>ALERT! 3 Violation founded @METALDET1</v>
      </c>
    </row>
    <row r="4525" spans="1:40">
      <c r="A4525" t="s">
        <v>120</v>
      </c>
      <c r="B4525" t="s">
        <v>121</v>
      </c>
      <c r="C4525" t="s">
        <v>2011</v>
      </c>
      <c r="D4525" t="s">
        <v>129</v>
      </c>
      <c r="E4525">
        <v>1</v>
      </c>
      <c r="G4525" t="s">
        <v>130</v>
      </c>
      <c r="I4525" t="s">
        <v>125</v>
      </c>
      <c r="Z4525" t="str">
        <f>IFERROR(MID(AA4525,FIND("-",H4525,1)+1,20),_xlfn.IFNA(VLOOKUP(F4525&amp;"-"&amp;AA4525,Ref_Kontak!$A:$E,4,FALSE),Ref_Kontak!$H$2))</f>
        <v>628999007703</v>
      </c>
      <c r="AA4525" t="str">
        <f t="shared" si="700"/>
        <v/>
      </c>
      <c r="AB4525" t="str">
        <f t="shared" si="701"/>
        <v/>
      </c>
      <c r="AC4525" t="str">
        <f t="shared" si="702"/>
        <v>628999007703</v>
      </c>
      <c r="AD4525" t="str">
        <f t="shared" si="703"/>
        <v>Halo+,+Visual+AI+5S+mendeteksi+Violation%3A+METALDET1-LINE+8</v>
      </c>
      <c r="AE4525" t="str">
        <f t="shared" si="704"/>
        <v>https://web.whatsapp.com/send/?phone=628999007703&amp;text=Halo+,+Visual+AI+5S+mendeteksi+Violation%3A+METALDET1-LINE+8&amp;type=phone_number&amp;app_absent=0</v>
      </c>
      <c r="AF4525" t="b">
        <f>IF(ISNA(VLOOKUP(D4525&amp;"-"&amp;AB4525, Ref_Kontak!$A:$E, 4, FALSE)), FALSE, TRUE)</f>
        <v>0</v>
      </c>
      <c r="AG4525" t="str">
        <f>_xlfn.IFNA(VLOOKUP(Z4525,Ref_Kontak!H:H,1,FALSE),"FALSE")</f>
        <v>628999007703</v>
      </c>
      <c r="AH4525" t="str">
        <f t="shared" si="705"/>
        <v>METALDET1-LINE 8</v>
      </c>
      <c r="AI4525">
        <f>IF(I4525="violation",COUNTIF($AH$1:AH4525,AH4525),0)</f>
        <v>1641</v>
      </c>
      <c r="AJ4525" t="str">
        <f t="shared" si="706"/>
        <v>violation-METALDET1</v>
      </c>
      <c r="AK4525">
        <f>IF(I4525="violation",COUNTIF($AJ$1:AJ4525,AJ4525),FALSE)</f>
        <v>3623</v>
      </c>
      <c r="AL4525">
        <f t="shared" si="707"/>
        <v>0</v>
      </c>
      <c r="AM4525">
        <f t="shared" si="708"/>
        <v>3</v>
      </c>
      <c r="AN4525" t="str">
        <f t="shared" si="709"/>
        <v>ALERT! 3 Violation founded @METALDET1</v>
      </c>
    </row>
    <row r="4526" spans="1:40">
      <c r="A4526" t="s">
        <v>120</v>
      </c>
      <c r="B4526" t="s">
        <v>121</v>
      </c>
      <c r="C4526" t="s">
        <v>2012</v>
      </c>
      <c r="D4526" t="s">
        <v>589</v>
      </c>
      <c r="E4526">
        <v>1</v>
      </c>
      <c r="G4526" t="s">
        <v>130</v>
      </c>
      <c r="I4526" t="s">
        <v>125</v>
      </c>
      <c r="Z4526" t="str">
        <f>IFERROR(MID(AA4526,FIND("-",H4526,1)+1,20),_xlfn.IFNA(VLOOKUP(F4526&amp;"-"&amp;AA4526,Ref_Kontak!$A:$E,4,FALSE),Ref_Kontak!$H$2))</f>
        <v>628999007703</v>
      </c>
      <c r="AA4526" t="str">
        <f t="shared" si="700"/>
        <v/>
      </c>
      <c r="AB4526" t="str">
        <f t="shared" si="701"/>
        <v/>
      </c>
      <c r="AC4526" t="str">
        <f t="shared" si="702"/>
        <v>628999007703</v>
      </c>
      <c r="AD4526" t="str">
        <f t="shared" si="703"/>
        <v>Halo+,+Visual+AI+5S+mendeteksi+Violation%3A+METALDET1-LINE+13</v>
      </c>
      <c r="AE4526" t="str">
        <f t="shared" si="704"/>
        <v>https://web.whatsapp.com/send/?phone=628999007703&amp;text=Halo+,+Visual+AI+5S+mendeteksi+Violation%3A+METALDET1-LINE+13&amp;type=phone_number&amp;app_absent=0</v>
      </c>
      <c r="AF4526" t="b">
        <f>IF(ISNA(VLOOKUP(D4526&amp;"-"&amp;AB4526, Ref_Kontak!$A:$E, 4, FALSE)), FALSE, TRUE)</f>
        <v>0</v>
      </c>
      <c r="AG4526" t="str">
        <f>_xlfn.IFNA(VLOOKUP(Z4526,Ref_Kontak!H:H,1,FALSE),"FALSE")</f>
        <v>628999007703</v>
      </c>
      <c r="AH4526" t="str">
        <f t="shared" si="705"/>
        <v>METALDET1-LINE 13</v>
      </c>
      <c r="AI4526">
        <f>IF(I4526="violation",COUNTIF($AH$1:AH4526,AH4526),0)</f>
        <v>1495</v>
      </c>
      <c r="AJ4526" t="str">
        <f t="shared" si="706"/>
        <v>violation-METALDET1</v>
      </c>
      <c r="AK4526">
        <f>IF(I4526="violation",COUNTIF($AJ$1:AJ4526,AJ4526),FALSE)</f>
        <v>3624</v>
      </c>
      <c r="AL4526">
        <f t="shared" si="707"/>
        <v>0</v>
      </c>
      <c r="AM4526">
        <f t="shared" si="708"/>
        <v>3</v>
      </c>
      <c r="AN4526" t="str">
        <f t="shared" si="709"/>
        <v>ALERT! 3 Violation founded @METALDET1</v>
      </c>
    </row>
    <row r="4527" spans="1:40">
      <c r="A4527" t="s">
        <v>120</v>
      </c>
      <c r="B4527" t="s">
        <v>121</v>
      </c>
      <c r="C4527" t="s">
        <v>2012</v>
      </c>
      <c r="D4527" t="s">
        <v>129</v>
      </c>
      <c r="E4527">
        <v>1</v>
      </c>
      <c r="G4527" t="s">
        <v>130</v>
      </c>
      <c r="I4527" t="s">
        <v>125</v>
      </c>
      <c r="Z4527" t="str">
        <f>IFERROR(MID(AA4527,FIND("-",H4527,1)+1,20),_xlfn.IFNA(VLOOKUP(F4527&amp;"-"&amp;AA4527,Ref_Kontak!$A:$E,4,FALSE),Ref_Kontak!$H$2))</f>
        <v>628999007703</v>
      </c>
      <c r="AA4527" t="str">
        <f t="shared" si="700"/>
        <v/>
      </c>
      <c r="AB4527" t="str">
        <f t="shared" si="701"/>
        <v/>
      </c>
      <c r="AC4527" t="str">
        <f t="shared" si="702"/>
        <v>628999007703</v>
      </c>
      <c r="AD4527" t="str">
        <f t="shared" si="703"/>
        <v>Halo+,+Visual+AI+5S+mendeteksi+Violation%3A+METALDET1-LINE+8</v>
      </c>
      <c r="AE4527" t="str">
        <f t="shared" si="704"/>
        <v>https://web.whatsapp.com/send/?phone=628999007703&amp;text=Halo+,+Visual+AI+5S+mendeteksi+Violation%3A+METALDET1-LINE+8&amp;type=phone_number&amp;app_absent=0</v>
      </c>
      <c r="AF4527" t="b">
        <f>IF(ISNA(VLOOKUP(D4527&amp;"-"&amp;AB4527, Ref_Kontak!$A:$E, 4, FALSE)), FALSE, TRUE)</f>
        <v>0</v>
      </c>
      <c r="AG4527" t="str">
        <f>_xlfn.IFNA(VLOOKUP(Z4527,Ref_Kontak!H:H,1,FALSE),"FALSE")</f>
        <v>628999007703</v>
      </c>
      <c r="AH4527" t="str">
        <f t="shared" si="705"/>
        <v>METALDET1-LINE 8</v>
      </c>
      <c r="AI4527">
        <f>IF(I4527="violation",COUNTIF($AH$1:AH4527,AH4527),0)</f>
        <v>1642</v>
      </c>
      <c r="AJ4527" t="str">
        <f t="shared" si="706"/>
        <v>violation-METALDET1</v>
      </c>
      <c r="AK4527">
        <f>IF(I4527="violation",COUNTIF($AJ$1:AJ4527,AJ4527),FALSE)</f>
        <v>3625</v>
      </c>
      <c r="AL4527">
        <f t="shared" si="707"/>
        <v>0</v>
      </c>
      <c r="AM4527">
        <f t="shared" si="708"/>
        <v>3</v>
      </c>
      <c r="AN4527" t="str">
        <f t="shared" si="709"/>
        <v>ALERT! 3 Violation founded @METALDET1</v>
      </c>
    </row>
    <row r="4528" spans="1:40">
      <c r="A4528" t="s">
        <v>120</v>
      </c>
      <c r="B4528" t="s">
        <v>121</v>
      </c>
      <c r="C4528" t="s">
        <v>2012</v>
      </c>
      <c r="D4528" t="s">
        <v>52</v>
      </c>
      <c r="E4528">
        <v>1</v>
      </c>
      <c r="G4528" t="s">
        <v>130</v>
      </c>
      <c r="I4528" t="s">
        <v>125</v>
      </c>
      <c r="Z4528" t="str">
        <f>IFERROR(MID(AA4528,FIND("-",H4528,1)+1,20),_xlfn.IFNA(VLOOKUP(F4528&amp;"-"&amp;AA4528,Ref_Kontak!$A:$E,4,FALSE),Ref_Kontak!$H$2))</f>
        <v>628999007703</v>
      </c>
      <c r="AA4528" t="str">
        <f t="shared" si="700"/>
        <v/>
      </c>
      <c r="AB4528" t="str">
        <f t="shared" si="701"/>
        <v/>
      </c>
      <c r="AC4528" t="str">
        <f t="shared" si="702"/>
        <v>628999007703</v>
      </c>
      <c r="AD4528" t="str">
        <f t="shared" si="703"/>
        <v>Halo+,+Visual+AI+5S+mendeteksi+Violation%3A+METALDET1-LINE+14</v>
      </c>
      <c r="AE4528" t="str">
        <f t="shared" si="704"/>
        <v>https://web.whatsapp.com/send/?phone=628999007703&amp;text=Halo+,+Visual+AI+5S+mendeteksi+Violation%3A+METALDET1-LINE+14&amp;type=phone_number&amp;app_absent=0</v>
      </c>
      <c r="AF4528" t="b">
        <f>IF(ISNA(VLOOKUP(D4528&amp;"-"&amp;AB4528, Ref_Kontak!$A:$E, 4, FALSE)), FALSE, TRUE)</f>
        <v>0</v>
      </c>
      <c r="AG4528" t="str">
        <f>_xlfn.IFNA(VLOOKUP(Z4528,Ref_Kontak!H:H,1,FALSE),"FALSE")</f>
        <v>628999007703</v>
      </c>
      <c r="AH4528" t="str">
        <f t="shared" si="705"/>
        <v>METALDET1-LINE 14</v>
      </c>
      <c r="AI4528">
        <f>IF(I4528="violation",COUNTIF($AH$1:AH4528,AH4528),0)</f>
        <v>490</v>
      </c>
      <c r="AJ4528" t="str">
        <f t="shared" si="706"/>
        <v>violation-METALDET1</v>
      </c>
      <c r="AK4528">
        <f>IF(I4528="violation",COUNTIF($AJ$1:AJ4528,AJ4528),FALSE)</f>
        <v>3626</v>
      </c>
      <c r="AL4528">
        <f t="shared" si="707"/>
        <v>0</v>
      </c>
      <c r="AM4528">
        <f t="shared" si="708"/>
        <v>3</v>
      </c>
      <c r="AN4528" t="str">
        <f t="shared" si="709"/>
        <v>ALERT! 3 Violation founded @METALDET1</v>
      </c>
    </row>
    <row r="4529" spans="1:40">
      <c r="A4529" t="s">
        <v>120</v>
      </c>
      <c r="B4529" t="s">
        <v>121</v>
      </c>
      <c r="C4529" t="s">
        <v>2012</v>
      </c>
      <c r="D4529" t="s">
        <v>589</v>
      </c>
      <c r="E4529">
        <v>1</v>
      </c>
      <c r="G4529" t="s">
        <v>130</v>
      </c>
      <c r="I4529" t="s">
        <v>125</v>
      </c>
      <c r="Z4529" t="str">
        <f>IFERROR(MID(AA4529,FIND("-",H4529,1)+1,20),_xlfn.IFNA(VLOOKUP(F4529&amp;"-"&amp;AA4529,Ref_Kontak!$A:$E,4,FALSE),Ref_Kontak!$H$2))</f>
        <v>628999007703</v>
      </c>
      <c r="AA4529" t="str">
        <f t="shared" si="700"/>
        <v/>
      </c>
      <c r="AB4529" t="str">
        <f t="shared" si="701"/>
        <v/>
      </c>
      <c r="AC4529" t="str">
        <f t="shared" si="702"/>
        <v>628999007703</v>
      </c>
      <c r="AD4529" t="str">
        <f t="shared" si="703"/>
        <v>Halo+,+Visual+AI+5S+mendeteksi+Violation%3A+METALDET1-LINE+13</v>
      </c>
      <c r="AE4529" t="str">
        <f t="shared" si="704"/>
        <v>https://web.whatsapp.com/send/?phone=628999007703&amp;text=Halo+,+Visual+AI+5S+mendeteksi+Violation%3A+METALDET1-LINE+13&amp;type=phone_number&amp;app_absent=0</v>
      </c>
      <c r="AF4529" t="b">
        <f>IF(ISNA(VLOOKUP(D4529&amp;"-"&amp;AB4529, Ref_Kontak!$A:$E, 4, FALSE)), FALSE, TRUE)</f>
        <v>0</v>
      </c>
      <c r="AG4529" t="str">
        <f>_xlfn.IFNA(VLOOKUP(Z4529,Ref_Kontak!H:H,1,FALSE),"FALSE")</f>
        <v>628999007703</v>
      </c>
      <c r="AH4529" t="str">
        <f t="shared" si="705"/>
        <v>METALDET1-LINE 13</v>
      </c>
      <c r="AI4529">
        <f>IF(I4529="violation",COUNTIF($AH$1:AH4529,AH4529),0)</f>
        <v>1496</v>
      </c>
      <c r="AJ4529" t="str">
        <f t="shared" si="706"/>
        <v>violation-METALDET1</v>
      </c>
      <c r="AK4529">
        <f>IF(I4529="violation",COUNTIF($AJ$1:AJ4529,AJ4529),FALSE)</f>
        <v>3627</v>
      </c>
      <c r="AL4529">
        <f t="shared" si="707"/>
        <v>0</v>
      </c>
      <c r="AM4529">
        <f t="shared" si="708"/>
        <v>3</v>
      </c>
      <c r="AN4529" t="str">
        <f t="shared" si="709"/>
        <v>ALERT! 3 Violation founded @METALDET1</v>
      </c>
    </row>
    <row r="4530" spans="1:40">
      <c r="A4530" t="s">
        <v>120</v>
      </c>
      <c r="B4530" t="s">
        <v>121</v>
      </c>
      <c r="C4530" t="s">
        <v>2013</v>
      </c>
      <c r="D4530" t="s">
        <v>129</v>
      </c>
      <c r="E4530">
        <v>1</v>
      </c>
      <c r="G4530" t="s">
        <v>130</v>
      </c>
      <c r="I4530" t="s">
        <v>125</v>
      </c>
      <c r="Z4530" t="str">
        <f>IFERROR(MID(AA4530,FIND("-",H4530,1)+1,20),_xlfn.IFNA(VLOOKUP(F4530&amp;"-"&amp;AA4530,Ref_Kontak!$A:$E,4,FALSE),Ref_Kontak!$H$2))</f>
        <v>628999007703</v>
      </c>
      <c r="AA4530" t="str">
        <f t="shared" si="700"/>
        <v/>
      </c>
      <c r="AB4530" t="str">
        <f t="shared" si="701"/>
        <v/>
      </c>
      <c r="AC4530" t="str">
        <f t="shared" si="702"/>
        <v>628999007703</v>
      </c>
      <c r="AD4530" t="str">
        <f t="shared" si="703"/>
        <v>Halo+,+Visual+AI+5S+mendeteksi+Violation%3A+METALDET1-LINE+8</v>
      </c>
      <c r="AE4530" t="str">
        <f t="shared" si="704"/>
        <v>https://web.whatsapp.com/send/?phone=628999007703&amp;text=Halo+,+Visual+AI+5S+mendeteksi+Violation%3A+METALDET1-LINE+8&amp;type=phone_number&amp;app_absent=0</v>
      </c>
      <c r="AF4530" t="b">
        <f>IF(ISNA(VLOOKUP(D4530&amp;"-"&amp;AB4530, Ref_Kontak!$A:$E, 4, FALSE)), FALSE, TRUE)</f>
        <v>0</v>
      </c>
      <c r="AG4530" t="str">
        <f>_xlfn.IFNA(VLOOKUP(Z4530,Ref_Kontak!H:H,1,FALSE),"FALSE")</f>
        <v>628999007703</v>
      </c>
      <c r="AH4530" t="str">
        <f t="shared" si="705"/>
        <v>METALDET1-LINE 8</v>
      </c>
      <c r="AI4530">
        <f>IF(I4530="violation",COUNTIF($AH$1:AH4530,AH4530),0)</f>
        <v>1643</v>
      </c>
      <c r="AJ4530" t="str">
        <f t="shared" si="706"/>
        <v>violation-METALDET1</v>
      </c>
      <c r="AK4530">
        <f>IF(I4530="violation",COUNTIF($AJ$1:AJ4530,AJ4530),FALSE)</f>
        <v>3628</v>
      </c>
      <c r="AL4530">
        <f t="shared" si="707"/>
        <v>0</v>
      </c>
      <c r="AM4530">
        <f t="shared" si="708"/>
        <v>3</v>
      </c>
      <c r="AN4530" t="str">
        <f t="shared" si="709"/>
        <v>ALERT! 3 Violation founded @METALDET1</v>
      </c>
    </row>
    <row r="4531" spans="1:40">
      <c r="A4531" t="s">
        <v>120</v>
      </c>
      <c r="B4531" t="s">
        <v>121</v>
      </c>
      <c r="C4531" t="s">
        <v>2013</v>
      </c>
      <c r="D4531" t="s">
        <v>52</v>
      </c>
      <c r="E4531">
        <v>1</v>
      </c>
      <c r="G4531" t="s">
        <v>130</v>
      </c>
      <c r="I4531" t="s">
        <v>125</v>
      </c>
      <c r="Z4531" t="str">
        <f>IFERROR(MID(AA4531,FIND("-",H4531,1)+1,20),_xlfn.IFNA(VLOOKUP(F4531&amp;"-"&amp;AA4531,Ref_Kontak!$A:$E,4,FALSE),Ref_Kontak!$H$2))</f>
        <v>628999007703</v>
      </c>
      <c r="AA4531" t="str">
        <f t="shared" si="700"/>
        <v/>
      </c>
      <c r="AB4531" t="str">
        <f t="shared" si="701"/>
        <v/>
      </c>
      <c r="AC4531" t="str">
        <f t="shared" si="702"/>
        <v>628999007703</v>
      </c>
      <c r="AD4531" t="str">
        <f t="shared" si="703"/>
        <v>Halo+,+Visual+AI+5S+mendeteksi+Violation%3A+METALDET1-LINE+14</v>
      </c>
      <c r="AE4531" t="str">
        <f t="shared" si="704"/>
        <v>https://web.whatsapp.com/send/?phone=628999007703&amp;text=Halo+,+Visual+AI+5S+mendeteksi+Violation%3A+METALDET1-LINE+14&amp;type=phone_number&amp;app_absent=0</v>
      </c>
      <c r="AF4531" t="b">
        <f>IF(ISNA(VLOOKUP(D4531&amp;"-"&amp;AB4531, Ref_Kontak!$A:$E, 4, FALSE)), FALSE, TRUE)</f>
        <v>0</v>
      </c>
      <c r="AG4531" t="str">
        <f>_xlfn.IFNA(VLOOKUP(Z4531,Ref_Kontak!H:H,1,FALSE),"FALSE")</f>
        <v>628999007703</v>
      </c>
      <c r="AH4531" t="str">
        <f t="shared" si="705"/>
        <v>METALDET1-LINE 14</v>
      </c>
      <c r="AI4531">
        <f>IF(I4531="violation",COUNTIF($AH$1:AH4531,AH4531),0)</f>
        <v>491</v>
      </c>
      <c r="AJ4531" t="str">
        <f t="shared" si="706"/>
        <v>violation-METALDET1</v>
      </c>
      <c r="AK4531">
        <f>IF(I4531="violation",COUNTIF($AJ$1:AJ4531,AJ4531),FALSE)</f>
        <v>3629</v>
      </c>
      <c r="AL4531">
        <f t="shared" si="707"/>
        <v>0</v>
      </c>
      <c r="AM4531">
        <f t="shared" si="708"/>
        <v>3</v>
      </c>
      <c r="AN4531" t="str">
        <f t="shared" si="709"/>
        <v>ALERT! 3 Violation founded @METALDET1</v>
      </c>
    </row>
    <row r="4532" spans="1:40">
      <c r="A4532" t="s">
        <v>120</v>
      </c>
      <c r="B4532" t="s">
        <v>121</v>
      </c>
      <c r="C4532" t="s">
        <v>2013</v>
      </c>
      <c r="D4532" t="s">
        <v>589</v>
      </c>
      <c r="E4532">
        <v>1</v>
      </c>
      <c r="G4532" t="s">
        <v>130</v>
      </c>
      <c r="I4532" t="s">
        <v>125</v>
      </c>
      <c r="Z4532" t="str">
        <f>IFERROR(MID(AA4532,FIND("-",H4532,1)+1,20),_xlfn.IFNA(VLOOKUP(F4532&amp;"-"&amp;AA4532,Ref_Kontak!$A:$E,4,FALSE),Ref_Kontak!$H$2))</f>
        <v>628999007703</v>
      </c>
      <c r="AA4532" t="str">
        <f t="shared" si="700"/>
        <v/>
      </c>
      <c r="AB4532" t="str">
        <f t="shared" si="701"/>
        <v/>
      </c>
      <c r="AC4532" t="str">
        <f t="shared" si="702"/>
        <v>628999007703</v>
      </c>
      <c r="AD4532" t="str">
        <f t="shared" si="703"/>
        <v>Halo+,+Visual+AI+5S+mendeteksi+Violation%3A+METALDET1-LINE+13</v>
      </c>
      <c r="AE4532" t="str">
        <f t="shared" si="704"/>
        <v>https://web.whatsapp.com/send/?phone=628999007703&amp;text=Halo+,+Visual+AI+5S+mendeteksi+Violation%3A+METALDET1-LINE+13&amp;type=phone_number&amp;app_absent=0</v>
      </c>
      <c r="AF4532" t="b">
        <f>IF(ISNA(VLOOKUP(D4532&amp;"-"&amp;AB4532, Ref_Kontak!$A:$E, 4, FALSE)), FALSE, TRUE)</f>
        <v>0</v>
      </c>
      <c r="AG4532" t="str">
        <f>_xlfn.IFNA(VLOOKUP(Z4532,Ref_Kontak!H:H,1,FALSE),"FALSE")</f>
        <v>628999007703</v>
      </c>
      <c r="AH4532" t="str">
        <f t="shared" si="705"/>
        <v>METALDET1-LINE 13</v>
      </c>
      <c r="AI4532">
        <f>IF(I4532="violation",COUNTIF($AH$1:AH4532,AH4532),0)</f>
        <v>1497</v>
      </c>
      <c r="AJ4532" t="str">
        <f t="shared" si="706"/>
        <v>violation-METALDET1</v>
      </c>
      <c r="AK4532">
        <f>IF(I4532="violation",COUNTIF($AJ$1:AJ4532,AJ4532),FALSE)</f>
        <v>3630</v>
      </c>
      <c r="AL4532">
        <f t="shared" si="707"/>
        <v>0</v>
      </c>
      <c r="AM4532">
        <f t="shared" si="708"/>
        <v>3</v>
      </c>
      <c r="AN4532" t="str">
        <f t="shared" si="709"/>
        <v>ALERT! 3 Violation founded @METALDET1</v>
      </c>
    </row>
    <row r="4533" spans="1:40">
      <c r="A4533" t="s">
        <v>120</v>
      </c>
      <c r="B4533" t="s">
        <v>121</v>
      </c>
      <c r="C4533" t="s">
        <v>2014</v>
      </c>
      <c r="D4533" t="s">
        <v>589</v>
      </c>
      <c r="E4533">
        <v>1</v>
      </c>
      <c r="G4533" t="s">
        <v>130</v>
      </c>
      <c r="I4533" t="s">
        <v>125</v>
      </c>
      <c r="Z4533" t="str">
        <f>IFERROR(MID(AA4533,FIND("-",H4533,1)+1,20),_xlfn.IFNA(VLOOKUP(F4533&amp;"-"&amp;AA4533,Ref_Kontak!$A:$E,4,FALSE),Ref_Kontak!$H$2))</f>
        <v>628999007703</v>
      </c>
      <c r="AA4533" t="str">
        <f t="shared" si="700"/>
        <v/>
      </c>
      <c r="AB4533" t="str">
        <f t="shared" si="701"/>
        <v/>
      </c>
      <c r="AC4533" t="str">
        <f t="shared" si="702"/>
        <v>628999007703</v>
      </c>
      <c r="AD4533" t="str">
        <f t="shared" si="703"/>
        <v>Halo+,+Visual+AI+5S+mendeteksi+Violation%3A+METALDET1-LINE+13</v>
      </c>
      <c r="AE4533" t="str">
        <f t="shared" si="704"/>
        <v>https://web.whatsapp.com/send/?phone=628999007703&amp;text=Halo+,+Visual+AI+5S+mendeteksi+Violation%3A+METALDET1-LINE+13&amp;type=phone_number&amp;app_absent=0</v>
      </c>
      <c r="AF4533" t="b">
        <f>IF(ISNA(VLOOKUP(D4533&amp;"-"&amp;AB4533, Ref_Kontak!$A:$E, 4, FALSE)), FALSE, TRUE)</f>
        <v>0</v>
      </c>
      <c r="AG4533" t="str">
        <f>_xlfn.IFNA(VLOOKUP(Z4533,Ref_Kontak!H:H,1,FALSE),"FALSE")</f>
        <v>628999007703</v>
      </c>
      <c r="AH4533" t="str">
        <f t="shared" si="705"/>
        <v>METALDET1-LINE 13</v>
      </c>
      <c r="AI4533">
        <f>IF(I4533="violation",COUNTIF($AH$1:AH4533,AH4533),0)</f>
        <v>1498</v>
      </c>
      <c r="AJ4533" t="str">
        <f t="shared" si="706"/>
        <v>violation-METALDET1</v>
      </c>
      <c r="AK4533">
        <f>IF(I4533="violation",COUNTIF($AJ$1:AJ4533,AJ4533),FALSE)</f>
        <v>3631</v>
      </c>
      <c r="AL4533">
        <f t="shared" si="707"/>
        <v>0</v>
      </c>
      <c r="AM4533">
        <f t="shared" si="708"/>
        <v>3</v>
      </c>
      <c r="AN4533" t="str">
        <f t="shared" si="709"/>
        <v>ALERT! 3 Violation founded @METALDET1</v>
      </c>
    </row>
    <row r="4534" spans="1:40">
      <c r="A4534" t="s">
        <v>120</v>
      </c>
      <c r="B4534" t="s">
        <v>121</v>
      </c>
      <c r="C4534" t="s">
        <v>2014</v>
      </c>
      <c r="D4534" t="s">
        <v>129</v>
      </c>
      <c r="E4534">
        <v>1</v>
      </c>
      <c r="G4534" t="s">
        <v>130</v>
      </c>
      <c r="I4534" t="s">
        <v>125</v>
      </c>
      <c r="Z4534" t="str">
        <f>IFERROR(MID(AA4534,FIND("-",H4534,1)+1,20),_xlfn.IFNA(VLOOKUP(F4534&amp;"-"&amp;AA4534,Ref_Kontak!$A:$E,4,FALSE),Ref_Kontak!$H$2))</f>
        <v>628999007703</v>
      </c>
      <c r="AA4534" t="str">
        <f t="shared" si="700"/>
        <v/>
      </c>
      <c r="AB4534" t="str">
        <f t="shared" si="701"/>
        <v/>
      </c>
      <c r="AC4534" t="str">
        <f t="shared" si="702"/>
        <v>628999007703</v>
      </c>
      <c r="AD4534" t="str">
        <f t="shared" si="703"/>
        <v>Halo+,+Visual+AI+5S+mendeteksi+Violation%3A+METALDET1-LINE+8</v>
      </c>
      <c r="AE4534" t="str">
        <f t="shared" si="704"/>
        <v>https://web.whatsapp.com/send/?phone=628999007703&amp;text=Halo+,+Visual+AI+5S+mendeteksi+Violation%3A+METALDET1-LINE+8&amp;type=phone_number&amp;app_absent=0</v>
      </c>
      <c r="AF4534" t="b">
        <f>IF(ISNA(VLOOKUP(D4534&amp;"-"&amp;AB4534, Ref_Kontak!$A:$E, 4, FALSE)), FALSE, TRUE)</f>
        <v>0</v>
      </c>
      <c r="AG4534" t="str">
        <f>_xlfn.IFNA(VLOOKUP(Z4534,Ref_Kontak!H:H,1,FALSE),"FALSE")</f>
        <v>628999007703</v>
      </c>
      <c r="AH4534" t="str">
        <f t="shared" si="705"/>
        <v>METALDET1-LINE 8</v>
      </c>
      <c r="AI4534">
        <f>IF(I4534="violation",COUNTIF($AH$1:AH4534,AH4534),0)</f>
        <v>1644</v>
      </c>
      <c r="AJ4534" t="str">
        <f t="shared" si="706"/>
        <v>violation-METALDET1</v>
      </c>
      <c r="AK4534">
        <f>IF(I4534="violation",COUNTIF($AJ$1:AJ4534,AJ4534),FALSE)</f>
        <v>3632</v>
      </c>
      <c r="AL4534">
        <f t="shared" si="707"/>
        <v>0</v>
      </c>
      <c r="AM4534">
        <f t="shared" si="708"/>
        <v>3</v>
      </c>
      <c r="AN4534" t="str">
        <f t="shared" si="709"/>
        <v>ALERT! 3 Violation founded @METALDET1</v>
      </c>
    </row>
    <row r="4535" spans="1:40">
      <c r="A4535" t="s">
        <v>120</v>
      </c>
      <c r="B4535" t="s">
        <v>121</v>
      </c>
      <c r="C4535" t="s">
        <v>2014</v>
      </c>
      <c r="D4535" t="s">
        <v>52</v>
      </c>
      <c r="E4535">
        <v>1</v>
      </c>
      <c r="G4535" t="s">
        <v>130</v>
      </c>
      <c r="I4535" t="s">
        <v>125</v>
      </c>
      <c r="Z4535" t="str">
        <f>IFERROR(MID(AA4535,FIND("-",H4535,1)+1,20),_xlfn.IFNA(VLOOKUP(F4535&amp;"-"&amp;AA4535,Ref_Kontak!$A:$E,4,FALSE),Ref_Kontak!$H$2))</f>
        <v>628999007703</v>
      </c>
      <c r="AA4535" t="str">
        <f t="shared" si="700"/>
        <v/>
      </c>
      <c r="AB4535" t="str">
        <f t="shared" si="701"/>
        <v/>
      </c>
      <c r="AC4535" t="str">
        <f t="shared" si="702"/>
        <v>628999007703</v>
      </c>
      <c r="AD4535" t="str">
        <f t="shared" si="703"/>
        <v>Halo+,+Visual+AI+5S+mendeteksi+Violation%3A+METALDET1-LINE+14</v>
      </c>
      <c r="AE4535" t="str">
        <f t="shared" si="704"/>
        <v>https://web.whatsapp.com/send/?phone=628999007703&amp;text=Halo+,+Visual+AI+5S+mendeteksi+Violation%3A+METALDET1-LINE+14&amp;type=phone_number&amp;app_absent=0</v>
      </c>
      <c r="AF4535" t="b">
        <f>IF(ISNA(VLOOKUP(D4535&amp;"-"&amp;AB4535, Ref_Kontak!$A:$E, 4, FALSE)), FALSE, TRUE)</f>
        <v>0</v>
      </c>
      <c r="AG4535" t="str">
        <f>_xlfn.IFNA(VLOOKUP(Z4535,Ref_Kontak!H:H,1,FALSE),"FALSE")</f>
        <v>628999007703</v>
      </c>
      <c r="AH4535" t="str">
        <f t="shared" si="705"/>
        <v>METALDET1-LINE 14</v>
      </c>
      <c r="AI4535">
        <f>IF(I4535="violation",COUNTIF($AH$1:AH4535,AH4535),0)</f>
        <v>492</v>
      </c>
      <c r="AJ4535" t="str">
        <f t="shared" si="706"/>
        <v>violation-METALDET1</v>
      </c>
      <c r="AK4535">
        <f>IF(I4535="violation",COUNTIF($AJ$1:AJ4535,AJ4535),FALSE)</f>
        <v>3633</v>
      </c>
      <c r="AL4535">
        <f t="shared" si="707"/>
        <v>0</v>
      </c>
      <c r="AM4535">
        <f t="shared" si="708"/>
        <v>3</v>
      </c>
      <c r="AN4535" t="str">
        <f t="shared" si="709"/>
        <v>ALERT! 3 Violation founded @METALDET1</v>
      </c>
    </row>
    <row r="4536" spans="1:40">
      <c r="A4536" t="s">
        <v>120</v>
      </c>
      <c r="B4536" t="s">
        <v>121</v>
      </c>
      <c r="C4536" t="s">
        <v>2014</v>
      </c>
      <c r="D4536" t="s">
        <v>52</v>
      </c>
      <c r="E4536">
        <v>1</v>
      </c>
      <c r="G4536" t="s">
        <v>130</v>
      </c>
      <c r="I4536" t="s">
        <v>125</v>
      </c>
      <c r="Z4536" t="str">
        <f>IFERROR(MID(AA4536,FIND("-",H4536,1)+1,20),_xlfn.IFNA(VLOOKUP(F4536&amp;"-"&amp;AA4536,Ref_Kontak!$A:$E,4,FALSE),Ref_Kontak!$H$2))</f>
        <v>628999007703</v>
      </c>
      <c r="AA4536" t="str">
        <f t="shared" si="700"/>
        <v/>
      </c>
      <c r="AB4536" t="str">
        <f t="shared" si="701"/>
        <v/>
      </c>
      <c r="AC4536" t="str">
        <f t="shared" si="702"/>
        <v>628999007703</v>
      </c>
      <c r="AD4536" t="str">
        <f t="shared" si="703"/>
        <v>Halo+,+Visual+AI+5S+mendeteksi+Violation%3A+METALDET1-LINE+14</v>
      </c>
      <c r="AE4536" t="str">
        <f t="shared" si="704"/>
        <v>https://web.whatsapp.com/send/?phone=628999007703&amp;text=Halo+,+Visual+AI+5S+mendeteksi+Violation%3A+METALDET1-LINE+14&amp;type=phone_number&amp;app_absent=0</v>
      </c>
      <c r="AF4536" t="b">
        <f>IF(ISNA(VLOOKUP(D4536&amp;"-"&amp;AB4536, Ref_Kontak!$A:$E, 4, FALSE)), FALSE, TRUE)</f>
        <v>0</v>
      </c>
      <c r="AG4536" t="str">
        <f>_xlfn.IFNA(VLOOKUP(Z4536,Ref_Kontak!H:H,1,FALSE),"FALSE")</f>
        <v>628999007703</v>
      </c>
      <c r="AH4536" t="str">
        <f t="shared" si="705"/>
        <v>METALDET1-LINE 14</v>
      </c>
      <c r="AI4536">
        <f>IF(I4536="violation",COUNTIF($AH$1:AH4536,AH4536),0)</f>
        <v>493</v>
      </c>
      <c r="AJ4536" t="str">
        <f t="shared" si="706"/>
        <v>violation-METALDET1</v>
      </c>
      <c r="AK4536">
        <f>IF(I4536="violation",COUNTIF($AJ$1:AJ4536,AJ4536),FALSE)</f>
        <v>3634</v>
      </c>
      <c r="AL4536">
        <f t="shared" si="707"/>
        <v>0</v>
      </c>
      <c r="AM4536">
        <f t="shared" si="708"/>
        <v>3</v>
      </c>
      <c r="AN4536" t="str">
        <f t="shared" si="709"/>
        <v>ALERT! 3 Violation founded @METALDET1</v>
      </c>
    </row>
    <row r="4537" spans="1:40">
      <c r="A4537" t="s">
        <v>120</v>
      </c>
      <c r="B4537" t="s">
        <v>121</v>
      </c>
      <c r="C4537" t="s">
        <v>2014</v>
      </c>
      <c r="D4537" t="s">
        <v>589</v>
      </c>
      <c r="E4537">
        <v>1</v>
      </c>
      <c r="G4537" t="s">
        <v>130</v>
      </c>
      <c r="I4537" t="s">
        <v>125</v>
      </c>
      <c r="Z4537" t="str">
        <f>IFERROR(MID(AA4537,FIND("-",H4537,1)+1,20),_xlfn.IFNA(VLOOKUP(F4537&amp;"-"&amp;AA4537,Ref_Kontak!$A:$E,4,FALSE),Ref_Kontak!$H$2))</f>
        <v>628999007703</v>
      </c>
      <c r="AA4537" t="str">
        <f t="shared" si="700"/>
        <v/>
      </c>
      <c r="AB4537" t="str">
        <f t="shared" si="701"/>
        <v/>
      </c>
      <c r="AC4537" t="str">
        <f t="shared" si="702"/>
        <v>628999007703</v>
      </c>
      <c r="AD4537" t="str">
        <f t="shared" si="703"/>
        <v>Halo+,+Visual+AI+5S+mendeteksi+Violation%3A+METALDET1-LINE+13</v>
      </c>
      <c r="AE4537" t="str">
        <f t="shared" si="704"/>
        <v>https://web.whatsapp.com/send/?phone=628999007703&amp;text=Halo+,+Visual+AI+5S+mendeteksi+Violation%3A+METALDET1-LINE+13&amp;type=phone_number&amp;app_absent=0</v>
      </c>
      <c r="AF4537" t="b">
        <f>IF(ISNA(VLOOKUP(D4537&amp;"-"&amp;AB4537, Ref_Kontak!$A:$E, 4, FALSE)), FALSE, TRUE)</f>
        <v>0</v>
      </c>
      <c r="AG4537" t="str">
        <f>_xlfn.IFNA(VLOOKUP(Z4537,Ref_Kontak!H:H,1,FALSE),"FALSE")</f>
        <v>628999007703</v>
      </c>
      <c r="AH4537" t="str">
        <f t="shared" si="705"/>
        <v>METALDET1-LINE 13</v>
      </c>
      <c r="AI4537">
        <f>IF(I4537="violation",COUNTIF($AH$1:AH4537,AH4537),0)</f>
        <v>1499</v>
      </c>
      <c r="AJ4537" t="str">
        <f t="shared" si="706"/>
        <v>violation-METALDET1</v>
      </c>
      <c r="AK4537">
        <f>IF(I4537="violation",COUNTIF($AJ$1:AJ4537,AJ4537),FALSE)</f>
        <v>3635</v>
      </c>
      <c r="AL4537">
        <f t="shared" si="707"/>
        <v>0</v>
      </c>
      <c r="AM4537">
        <f t="shared" si="708"/>
        <v>3</v>
      </c>
      <c r="AN4537" t="str">
        <f t="shared" si="709"/>
        <v>ALERT! 3 Violation founded @METALDET1</v>
      </c>
    </row>
    <row r="4538" spans="1:40">
      <c r="A4538" t="s">
        <v>120</v>
      </c>
      <c r="B4538" t="s">
        <v>121</v>
      </c>
      <c r="C4538" t="s">
        <v>2015</v>
      </c>
      <c r="D4538" t="s">
        <v>129</v>
      </c>
      <c r="E4538">
        <v>1</v>
      </c>
      <c r="G4538" t="s">
        <v>130</v>
      </c>
      <c r="I4538" t="s">
        <v>125</v>
      </c>
      <c r="Z4538" t="str">
        <f>IFERROR(MID(AA4538,FIND("-",H4538,1)+1,20),_xlfn.IFNA(VLOOKUP(F4538&amp;"-"&amp;AA4538,Ref_Kontak!$A:$E,4,FALSE),Ref_Kontak!$H$2))</f>
        <v>628999007703</v>
      </c>
      <c r="AA4538" t="str">
        <f t="shared" si="700"/>
        <v/>
      </c>
      <c r="AB4538" t="str">
        <f t="shared" si="701"/>
        <v/>
      </c>
      <c r="AC4538" t="str">
        <f t="shared" si="702"/>
        <v>628999007703</v>
      </c>
      <c r="AD4538" t="str">
        <f t="shared" si="703"/>
        <v>Halo+,+Visual+AI+5S+mendeteksi+Violation%3A+METALDET1-LINE+8</v>
      </c>
      <c r="AE4538" t="str">
        <f t="shared" si="704"/>
        <v>https://web.whatsapp.com/send/?phone=628999007703&amp;text=Halo+,+Visual+AI+5S+mendeteksi+Violation%3A+METALDET1-LINE+8&amp;type=phone_number&amp;app_absent=0</v>
      </c>
      <c r="AF4538" t="b">
        <f>IF(ISNA(VLOOKUP(D4538&amp;"-"&amp;AB4538, Ref_Kontak!$A:$E, 4, FALSE)), FALSE, TRUE)</f>
        <v>0</v>
      </c>
      <c r="AG4538" t="str">
        <f>_xlfn.IFNA(VLOOKUP(Z4538,Ref_Kontak!H:H,1,FALSE),"FALSE")</f>
        <v>628999007703</v>
      </c>
      <c r="AH4538" t="str">
        <f t="shared" si="705"/>
        <v>METALDET1-LINE 8</v>
      </c>
      <c r="AI4538">
        <f>IF(I4538="violation",COUNTIF($AH$1:AH4538,AH4538),0)</f>
        <v>1645</v>
      </c>
      <c r="AJ4538" t="str">
        <f t="shared" si="706"/>
        <v>violation-METALDET1</v>
      </c>
      <c r="AK4538">
        <f>IF(I4538="violation",COUNTIF($AJ$1:AJ4538,AJ4538),FALSE)</f>
        <v>3636</v>
      </c>
      <c r="AL4538">
        <f t="shared" si="707"/>
        <v>0</v>
      </c>
      <c r="AM4538">
        <f t="shared" si="708"/>
        <v>3</v>
      </c>
      <c r="AN4538" t="str">
        <f t="shared" si="709"/>
        <v>ALERT! 3 Violation founded @METALDET1</v>
      </c>
    </row>
    <row r="4539" spans="1:40">
      <c r="A4539" t="s">
        <v>120</v>
      </c>
      <c r="B4539" t="s">
        <v>121</v>
      </c>
      <c r="C4539" t="s">
        <v>2016</v>
      </c>
      <c r="D4539" t="s">
        <v>589</v>
      </c>
      <c r="E4539">
        <v>1</v>
      </c>
      <c r="G4539" t="s">
        <v>130</v>
      </c>
      <c r="I4539" t="s">
        <v>125</v>
      </c>
      <c r="Z4539" t="str">
        <f>IFERROR(MID(AA4539,FIND("-",H4539,1)+1,20),_xlfn.IFNA(VLOOKUP(F4539&amp;"-"&amp;AA4539,Ref_Kontak!$A:$E,4,FALSE),Ref_Kontak!$H$2))</f>
        <v>628999007703</v>
      </c>
      <c r="AA4539" t="str">
        <f t="shared" si="700"/>
        <v/>
      </c>
      <c r="AB4539" t="str">
        <f t="shared" si="701"/>
        <v/>
      </c>
      <c r="AC4539" t="str">
        <f t="shared" si="702"/>
        <v>628999007703</v>
      </c>
      <c r="AD4539" t="str">
        <f t="shared" si="703"/>
        <v>Halo+,+Visual+AI+5S+mendeteksi+Violation%3A+METALDET1-LINE+13</v>
      </c>
      <c r="AE4539" t="str">
        <f t="shared" si="704"/>
        <v>https://web.whatsapp.com/send/?phone=628999007703&amp;text=Halo+,+Visual+AI+5S+mendeteksi+Violation%3A+METALDET1-LINE+13&amp;type=phone_number&amp;app_absent=0</v>
      </c>
      <c r="AF4539" t="b">
        <f>IF(ISNA(VLOOKUP(D4539&amp;"-"&amp;AB4539, Ref_Kontak!$A:$E, 4, FALSE)), FALSE, TRUE)</f>
        <v>0</v>
      </c>
      <c r="AG4539" t="str">
        <f>_xlfn.IFNA(VLOOKUP(Z4539,Ref_Kontak!H:H,1,FALSE),"FALSE")</f>
        <v>628999007703</v>
      </c>
      <c r="AH4539" t="str">
        <f t="shared" si="705"/>
        <v>METALDET1-LINE 13</v>
      </c>
      <c r="AI4539">
        <f>IF(I4539="violation",COUNTIF($AH$1:AH4539,AH4539),0)</f>
        <v>1500</v>
      </c>
      <c r="AJ4539" t="str">
        <f t="shared" si="706"/>
        <v>violation-METALDET1</v>
      </c>
      <c r="AK4539">
        <f>IF(I4539="violation",COUNTIF($AJ$1:AJ4539,AJ4539),FALSE)</f>
        <v>3637</v>
      </c>
      <c r="AL4539">
        <f t="shared" si="707"/>
        <v>0</v>
      </c>
      <c r="AM4539">
        <f t="shared" si="708"/>
        <v>3</v>
      </c>
      <c r="AN4539" t="str">
        <f t="shared" si="709"/>
        <v>ALERT! 3 Violation founded @METALDET1</v>
      </c>
    </row>
    <row r="4540" spans="1:40">
      <c r="A4540" t="s">
        <v>120</v>
      </c>
      <c r="B4540" t="s">
        <v>121</v>
      </c>
      <c r="C4540" t="s">
        <v>2016</v>
      </c>
      <c r="D4540" t="s">
        <v>129</v>
      </c>
      <c r="E4540">
        <v>1</v>
      </c>
      <c r="G4540" t="s">
        <v>130</v>
      </c>
      <c r="I4540" t="s">
        <v>125</v>
      </c>
      <c r="Z4540" t="str">
        <f>IFERROR(MID(AA4540,FIND("-",H4540,1)+1,20),_xlfn.IFNA(VLOOKUP(F4540&amp;"-"&amp;AA4540,Ref_Kontak!$A:$E,4,FALSE),Ref_Kontak!$H$2))</f>
        <v>628999007703</v>
      </c>
      <c r="AA4540" t="str">
        <f t="shared" si="700"/>
        <v/>
      </c>
      <c r="AB4540" t="str">
        <f t="shared" si="701"/>
        <v/>
      </c>
      <c r="AC4540" t="str">
        <f t="shared" si="702"/>
        <v>628999007703</v>
      </c>
      <c r="AD4540" t="str">
        <f t="shared" si="703"/>
        <v>Halo+,+Visual+AI+5S+mendeteksi+Violation%3A+METALDET1-LINE+8</v>
      </c>
      <c r="AE4540" t="str">
        <f t="shared" si="704"/>
        <v>https://web.whatsapp.com/send/?phone=628999007703&amp;text=Halo+,+Visual+AI+5S+mendeteksi+Violation%3A+METALDET1-LINE+8&amp;type=phone_number&amp;app_absent=0</v>
      </c>
      <c r="AF4540" t="b">
        <f>IF(ISNA(VLOOKUP(D4540&amp;"-"&amp;AB4540, Ref_Kontak!$A:$E, 4, FALSE)), FALSE, TRUE)</f>
        <v>0</v>
      </c>
      <c r="AG4540" t="str">
        <f>_xlfn.IFNA(VLOOKUP(Z4540,Ref_Kontak!H:H,1,FALSE),"FALSE")</f>
        <v>628999007703</v>
      </c>
      <c r="AH4540" t="str">
        <f t="shared" si="705"/>
        <v>METALDET1-LINE 8</v>
      </c>
      <c r="AI4540">
        <f>IF(I4540="violation",COUNTIF($AH$1:AH4540,AH4540),0)</f>
        <v>1646</v>
      </c>
      <c r="AJ4540" t="str">
        <f t="shared" si="706"/>
        <v>violation-METALDET1</v>
      </c>
      <c r="AK4540">
        <f>IF(I4540="violation",COUNTIF($AJ$1:AJ4540,AJ4540),FALSE)</f>
        <v>3638</v>
      </c>
      <c r="AL4540">
        <f t="shared" si="707"/>
        <v>0</v>
      </c>
      <c r="AM4540">
        <f t="shared" si="708"/>
        <v>3</v>
      </c>
      <c r="AN4540" t="str">
        <f t="shared" si="709"/>
        <v>ALERT! 3 Violation founded @METALDET1</v>
      </c>
    </row>
    <row r="4541" spans="1:40">
      <c r="A4541" t="s">
        <v>120</v>
      </c>
      <c r="B4541" t="s">
        <v>121</v>
      </c>
      <c r="C4541" t="s">
        <v>2016</v>
      </c>
      <c r="D4541" t="s">
        <v>52</v>
      </c>
      <c r="E4541">
        <v>1</v>
      </c>
      <c r="G4541" t="s">
        <v>130</v>
      </c>
      <c r="I4541" t="s">
        <v>125</v>
      </c>
      <c r="Z4541" t="str">
        <f>IFERROR(MID(AA4541,FIND("-",H4541,1)+1,20),_xlfn.IFNA(VLOOKUP(F4541&amp;"-"&amp;AA4541,Ref_Kontak!$A:$E,4,FALSE),Ref_Kontak!$H$2))</f>
        <v>628999007703</v>
      </c>
      <c r="AA4541" t="str">
        <f t="shared" si="700"/>
        <v/>
      </c>
      <c r="AB4541" t="str">
        <f t="shared" si="701"/>
        <v/>
      </c>
      <c r="AC4541" t="str">
        <f t="shared" si="702"/>
        <v>628999007703</v>
      </c>
      <c r="AD4541" t="str">
        <f t="shared" si="703"/>
        <v>Halo+,+Visual+AI+5S+mendeteksi+Violation%3A+METALDET1-LINE+14</v>
      </c>
      <c r="AE4541" t="str">
        <f t="shared" si="704"/>
        <v>https://web.whatsapp.com/send/?phone=628999007703&amp;text=Halo+,+Visual+AI+5S+mendeteksi+Violation%3A+METALDET1-LINE+14&amp;type=phone_number&amp;app_absent=0</v>
      </c>
      <c r="AF4541" t="b">
        <f>IF(ISNA(VLOOKUP(D4541&amp;"-"&amp;AB4541, Ref_Kontak!$A:$E, 4, FALSE)), FALSE, TRUE)</f>
        <v>0</v>
      </c>
      <c r="AG4541" t="str">
        <f>_xlfn.IFNA(VLOOKUP(Z4541,Ref_Kontak!H:H,1,FALSE),"FALSE")</f>
        <v>628999007703</v>
      </c>
      <c r="AH4541" t="str">
        <f t="shared" si="705"/>
        <v>METALDET1-LINE 14</v>
      </c>
      <c r="AI4541">
        <f>IF(I4541="violation",COUNTIF($AH$1:AH4541,AH4541),0)</f>
        <v>494</v>
      </c>
      <c r="AJ4541" t="str">
        <f t="shared" si="706"/>
        <v>violation-METALDET1</v>
      </c>
      <c r="AK4541">
        <f>IF(I4541="violation",COUNTIF($AJ$1:AJ4541,AJ4541),FALSE)</f>
        <v>3639</v>
      </c>
      <c r="AL4541">
        <f t="shared" si="707"/>
        <v>0</v>
      </c>
      <c r="AM4541">
        <f t="shared" si="708"/>
        <v>3</v>
      </c>
      <c r="AN4541" t="str">
        <f t="shared" si="709"/>
        <v>ALERT! 3 Violation founded @METALDET1</v>
      </c>
    </row>
    <row r="4542" spans="1:40">
      <c r="A4542" t="s">
        <v>120</v>
      </c>
      <c r="B4542" t="s">
        <v>121</v>
      </c>
      <c r="C4542" t="s">
        <v>2016</v>
      </c>
      <c r="D4542" t="s">
        <v>589</v>
      </c>
      <c r="E4542">
        <v>1</v>
      </c>
      <c r="G4542" t="s">
        <v>130</v>
      </c>
      <c r="I4542" t="s">
        <v>125</v>
      </c>
      <c r="Z4542" t="str">
        <f>IFERROR(MID(AA4542,FIND("-",H4542,1)+1,20),_xlfn.IFNA(VLOOKUP(F4542&amp;"-"&amp;AA4542,Ref_Kontak!$A:$E,4,FALSE),Ref_Kontak!$H$2))</f>
        <v>628999007703</v>
      </c>
      <c r="AA4542" t="str">
        <f t="shared" si="700"/>
        <v/>
      </c>
      <c r="AB4542" t="str">
        <f t="shared" si="701"/>
        <v/>
      </c>
      <c r="AC4542" t="str">
        <f t="shared" si="702"/>
        <v>628999007703</v>
      </c>
      <c r="AD4542" t="str">
        <f t="shared" si="703"/>
        <v>Halo+,+Visual+AI+5S+mendeteksi+Violation%3A+METALDET1-LINE+13</v>
      </c>
      <c r="AE4542" t="str">
        <f t="shared" si="704"/>
        <v>https://web.whatsapp.com/send/?phone=628999007703&amp;text=Halo+,+Visual+AI+5S+mendeteksi+Violation%3A+METALDET1-LINE+13&amp;type=phone_number&amp;app_absent=0</v>
      </c>
      <c r="AF4542" t="b">
        <f>IF(ISNA(VLOOKUP(D4542&amp;"-"&amp;AB4542, Ref_Kontak!$A:$E, 4, FALSE)), FALSE, TRUE)</f>
        <v>0</v>
      </c>
      <c r="AG4542" t="str">
        <f>_xlfn.IFNA(VLOOKUP(Z4542,Ref_Kontak!H:H,1,FALSE),"FALSE")</f>
        <v>628999007703</v>
      </c>
      <c r="AH4542" t="str">
        <f t="shared" si="705"/>
        <v>METALDET1-LINE 13</v>
      </c>
      <c r="AI4542">
        <f>IF(I4542="violation",COUNTIF($AH$1:AH4542,AH4542),0)</f>
        <v>1501</v>
      </c>
      <c r="AJ4542" t="str">
        <f t="shared" si="706"/>
        <v>violation-METALDET1</v>
      </c>
      <c r="AK4542">
        <f>IF(I4542="violation",COUNTIF($AJ$1:AJ4542,AJ4542),FALSE)</f>
        <v>3640</v>
      </c>
      <c r="AL4542">
        <f t="shared" si="707"/>
        <v>0</v>
      </c>
      <c r="AM4542">
        <f t="shared" si="708"/>
        <v>3</v>
      </c>
      <c r="AN4542" t="str">
        <f t="shared" si="709"/>
        <v>ALERT! 3 Violation founded @METALDET1</v>
      </c>
    </row>
    <row r="4543" spans="1:40">
      <c r="A4543" t="s">
        <v>120</v>
      </c>
      <c r="B4543" t="s">
        <v>121</v>
      </c>
      <c r="C4543" t="s">
        <v>2017</v>
      </c>
      <c r="D4543" t="s">
        <v>129</v>
      </c>
      <c r="E4543">
        <v>1</v>
      </c>
      <c r="G4543" t="s">
        <v>130</v>
      </c>
      <c r="I4543" t="s">
        <v>125</v>
      </c>
      <c r="Z4543" t="str">
        <f>IFERROR(MID(AA4543,FIND("-",H4543,1)+1,20),_xlfn.IFNA(VLOOKUP(F4543&amp;"-"&amp;AA4543,Ref_Kontak!$A:$E,4,FALSE),Ref_Kontak!$H$2))</f>
        <v>628999007703</v>
      </c>
      <c r="AA4543" t="str">
        <f t="shared" si="700"/>
        <v/>
      </c>
      <c r="AB4543" t="str">
        <f t="shared" si="701"/>
        <v/>
      </c>
      <c r="AC4543" t="str">
        <f t="shared" si="702"/>
        <v>628999007703</v>
      </c>
      <c r="AD4543" t="str">
        <f t="shared" si="703"/>
        <v>Halo+,+Visual+AI+5S+mendeteksi+Violation%3A+METALDET1-LINE+8</v>
      </c>
      <c r="AE4543" t="str">
        <f t="shared" si="704"/>
        <v>https://web.whatsapp.com/send/?phone=628999007703&amp;text=Halo+,+Visual+AI+5S+mendeteksi+Violation%3A+METALDET1-LINE+8&amp;type=phone_number&amp;app_absent=0</v>
      </c>
      <c r="AF4543" t="b">
        <f>IF(ISNA(VLOOKUP(D4543&amp;"-"&amp;AB4543, Ref_Kontak!$A:$E, 4, FALSE)), FALSE, TRUE)</f>
        <v>0</v>
      </c>
      <c r="AG4543" t="str">
        <f>_xlfn.IFNA(VLOOKUP(Z4543,Ref_Kontak!H:H,1,FALSE),"FALSE")</f>
        <v>628999007703</v>
      </c>
      <c r="AH4543" t="str">
        <f t="shared" si="705"/>
        <v>METALDET1-LINE 8</v>
      </c>
      <c r="AI4543">
        <f>IF(I4543="violation",COUNTIF($AH$1:AH4543,AH4543),0)</f>
        <v>1647</v>
      </c>
      <c r="AJ4543" t="str">
        <f t="shared" si="706"/>
        <v>violation-METALDET1</v>
      </c>
      <c r="AK4543">
        <f>IF(I4543="violation",COUNTIF($AJ$1:AJ4543,AJ4543),FALSE)</f>
        <v>3641</v>
      </c>
      <c r="AL4543">
        <f t="shared" si="707"/>
        <v>0</v>
      </c>
      <c r="AM4543">
        <f t="shared" si="708"/>
        <v>3</v>
      </c>
      <c r="AN4543" t="str">
        <f t="shared" si="709"/>
        <v>ALERT! 3 Violation founded @METALDET1</v>
      </c>
    </row>
    <row r="4544" spans="1:40">
      <c r="A4544" t="s">
        <v>120</v>
      </c>
      <c r="B4544" t="s">
        <v>121</v>
      </c>
      <c r="C4544" t="s">
        <v>2017</v>
      </c>
      <c r="D4544" t="s">
        <v>52</v>
      </c>
      <c r="E4544">
        <v>1</v>
      </c>
      <c r="G4544" t="s">
        <v>130</v>
      </c>
      <c r="I4544" t="s">
        <v>125</v>
      </c>
      <c r="Z4544" t="str">
        <f>IFERROR(MID(AA4544,FIND("-",H4544,1)+1,20),_xlfn.IFNA(VLOOKUP(F4544&amp;"-"&amp;AA4544,Ref_Kontak!$A:$E,4,FALSE),Ref_Kontak!$H$2))</f>
        <v>628999007703</v>
      </c>
      <c r="AA4544" t="str">
        <f t="shared" si="700"/>
        <v/>
      </c>
      <c r="AB4544" t="str">
        <f t="shared" si="701"/>
        <v/>
      </c>
      <c r="AC4544" t="str">
        <f t="shared" si="702"/>
        <v>628999007703</v>
      </c>
      <c r="AD4544" t="str">
        <f t="shared" si="703"/>
        <v>Halo+,+Visual+AI+5S+mendeteksi+Violation%3A+METALDET1-LINE+14</v>
      </c>
      <c r="AE4544" t="str">
        <f t="shared" si="704"/>
        <v>https://web.whatsapp.com/send/?phone=628999007703&amp;text=Halo+,+Visual+AI+5S+mendeteksi+Violation%3A+METALDET1-LINE+14&amp;type=phone_number&amp;app_absent=0</v>
      </c>
      <c r="AF4544" t="b">
        <f>IF(ISNA(VLOOKUP(D4544&amp;"-"&amp;AB4544, Ref_Kontak!$A:$E, 4, FALSE)), FALSE, TRUE)</f>
        <v>0</v>
      </c>
      <c r="AG4544" t="str">
        <f>_xlfn.IFNA(VLOOKUP(Z4544,Ref_Kontak!H:H,1,FALSE),"FALSE")</f>
        <v>628999007703</v>
      </c>
      <c r="AH4544" t="str">
        <f t="shared" si="705"/>
        <v>METALDET1-LINE 14</v>
      </c>
      <c r="AI4544">
        <f>IF(I4544="violation",COUNTIF($AH$1:AH4544,AH4544),0)</f>
        <v>495</v>
      </c>
      <c r="AJ4544" t="str">
        <f t="shared" si="706"/>
        <v>violation-METALDET1</v>
      </c>
      <c r="AK4544">
        <f>IF(I4544="violation",COUNTIF($AJ$1:AJ4544,AJ4544),FALSE)</f>
        <v>3642</v>
      </c>
      <c r="AL4544">
        <f t="shared" si="707"/>
        <v>0</v>
      </c>
      <c r="AM4544">
        <f t="shared" si="708"/>
        <v>3</v>
      </c>
      <c r="AN4544" t="str">
        <f t="shared" si="709"/>
        <v>ALERT! 3 Violation founded @METALDET1</v>
      </c>
    </row>
    <row r="4545" spans="1:40">
      <c r="A4545" t="s">
        <v>120</v>
      </c>
      <c r="B4545" t="s">
        <v>121</v>
      </c>
      <c r="C4545" t="s">
        <v>2017</v>
      </c>
      <c r="D4545" t="s">
        <v>589</v>
      </c>
      <c r="E4545">
        <v>1</v>
      </c>
      <c r="G4545" t="s">
        <v>130</v>
      </c>
      <c r="I4545" t="s">
        <v>125</v>
      </c>
      <c r="Z4545" t="str">
        <f>IFERROR(MID(AA4545,FIND("-",H4545,1)+1,20),_xlfn.IFNA(VLOOKUP(F4545&amp;"-"&amp;AA4545,Ref_Kontak!$A:$E,4,FALSE),Ref_Kontak!$H$2))</f>
        <v>628999007703</v>
      </c>
      <c r="AA4545" t="str">
        <f t="shared" si="700"/>
        <v/>
      </c>
      <c r="AB4545" t="str">
        <f t="shared" si="701"/>
        <v/>
      </c>
      <c r="AC4545" t="str">
        <f t="shared" si="702"/>
        <v>628999007703</v>
      </c>
      <c r="AD4545" t="str">
        <f t="shared" si="703"/>
        <v>Halo+,+Visual+AI+5S+mendeteksi+Violation%3A+METALDET1-LINE+13</v>
      </c>
      <c r="AE4545" t="str">
        <f t="shared" si="704"/>
        <v>https://web.whatsapp.com/send/?phone=628999007703&amp;text=Halo+,+Visual+AI+5S+mendeteksi+Violation%3A+METALDET1-LINE+13&amp;type=phone_number&amp;app_absent=0</v>
      </c>
      <c r="AF4545" t="b">
        <f>IF(ISNA(VLOOKUP(D4545&amp;"-"&amp;AB4545, Ref_Kontak!$A:$E, 4, FALSE)), FALSE, TRUE)</f>
        <v>0</v>
      </c>
      <c r="AG4545" t="str">
        <f>_xlfn.IFNA(VLOOKUP(Z4545,Ref_Kontak!H:H,1,FALSE),"FALSE")</f>
        <v>628999007703</v>
      </c>
      <c r="AH4545" t="str">
        <f t="shared" si="705"/>
        <v>METALDET1-LINE 13</v>
      </c>
      <c r="AI4545">
        <f>IF(I4545="violation",COUNTIF($AH$1:AH4545,AH4545),0)</f>
        <v>1502</v>
      </c>
      <c r="AJ4545" t="str">
        <f t="shared" si="706"/>
        <v>violation-METALDET1</v>
      </c>
      <c r="AK4545">
        <f>IF(I4545="violation",COUNTIF($AJ$1:AJ4545,AJ4545),FALSE)</f>
        <v>3643</v>
      </c>
      <c r="AL4545">
        <f t="shared" si="707"/>
        <v>0</v>
      </c>
      <c r="AM4545">
        <f t="shared" si="708"/>
        <v>3</v>
      </c>
      <c r="AN4545" t="str">
        <f t="shared" si="709"/>
        <v>ALERT! 3 Violation founded @METALDET1</v>
      </c>
    </row>
    <row r="4546" spans="1:40">
      <c r="A4546" t="s">
        <v>120</v>
      </c>
      <c r="B4546" t="s">
        <v>121</v>
      </c>
      <c r="C4546" t="s">
        <v>2018</v>
      </c>
      <c r="D4546" t="s">
        <v>589</v>
      </c>
      <c r="E4546">
        <v>1</v>
      </c>
      <c r="G4546" t="s">
        <v>130</v>
      </c>
      <c r="I4546" t="s">
        <v>125</v>
      </c>
      <c r="Z4546" t="str">
        <f>IFERROR(MID(AA4546,FIND("-",H4546,1)+1,20),_xlfn.IFNA(VLOOKUP(F4546&amp;"-"&amp;AA4546,Ref_Kontak!$A:$E,4,FALSE),Ref_Kontak!$H$2))</f>
        <v>628999007703</v>
      </c>
      <c r="AA4546" t="str">
        <f t="shared" ref="AA4546:AA4609" si="710">CLEAN(SUBSTITUTE(H4546," ",""))</f>
        <v/>
      </c>
      <c r="AB4546" t="str">
        <f t="shared" ref="AB4546:AB4609" si="711">IFERROR(LEFT(AA4546,FIND("-",H4546,1)-1),CLEAN(SUBSTITUTE(SUBSTITUTE(H4546," ",""),"-","")))</f>
        <v/>
      </c>
      <c r="AC4546" t="str">
        <f t="shared" ref="AC4546:AC4609" si="712">IF(LEFT(Z4546,1)="0","62"&amp; MID(Z4546,2,999),Z4546)</f>
        <v>628999007703</v>
      </c>
      <c r="AD4546" t="str">
        <f t="shared" ref="AD4546:AD4609" si="713">"Halo+"&amp;AB4546&amp;","&amp;"+Visual+AI+5S+mendeteksi+Violation%3A+"&amp;SUBSTITUTE(AH4546," ","+")</f>
        <v>Halo+,+Visual+AI+5S+mendeteksi+Violation%3A+METALDET1-LINE+13</v>
      </c>
      <c r="AE4546" t="str">
        <f t="shared" ref="AE4546:AE4609" si="714">"https://web.whatsapp.com/send/?phone="&amp;AC4546&amp;"&amp;text="&amp;AD4546&amp;"&amp;type=phone_number&amp;app_absent=0"</f>
        <v>https://web.whatsapp.com/send/?phone=628999007703&amp;text=Halo+,+Visual+AI+5S+mendeteksi+Violation%3A+METALDET1-LINE+13&amp;type=phone_number&amp;app_absent=0</v>
      </c>
      <c r="AF4546" t="b">
        <f>IF(ISNA(VLOOKUP(D4546&amp;"-"&amp;AB4546, Ref_Kontak!$A:$E, 4, FALSE)), FALSE, TRUE)</f>
        <v>0</v>
      </c>
      <c r="AG4546" t="str">
        <f>_xlfn.IFNA(VLOOKUP(Z4546,Ref_Kontak!H:H,1,FALSE),"FALSE")</f>
        <v>628999007703</v>
      </c>
      <c r="AH4546" t="str">
        <f t="shared" ref="AH4546:AH4609" si="715">G4546&amp;"-"&amp;D4546</f>
        <v>METALDET1-LINE 13</v>
      </c>
      <c r="AI4546">
        <f>IF(I4546="violation",COUNTIF($AH$1:AH4546,AH4546),0)</f>
        <v>1503</v>
      </c>
      <c r="AJ4546" t="str">
        <f t="shared" si="706"/>
        <v>violation-METALDET1</v>
      </c>
      <c r="AK4546">
        <f>IF(I4546="violation",COUNTIF($AJ$1:AJ4546,AJ4546),FALSE)</f>
        <v>3644</v>
      </c>
      <c r="AL4546">
        <f t="shared" si="707"/>
        <v>0</v>
      </c>
      <c r="AM4546">
        <f t="shared" si="708"/>
        <v>3</v>
      </c>
      <c r="AN4546" t="str">
        <f t="shared" si="709"/>
        <v>ALERT! 3 Violation founded @METALDET1</v>
      </c>
    </row>
    <row r="4547" spans="1:40">
      <c r="A4547" t="s">
        <v>120</v>
      </c>
      <c r="B4547" t="s">
        <v>121</v>
      </c>
      <c r="C4547" t="s">
        <v>2018</v>
      </c>
      <c r="D4547" t="s">
        <v>129</v>
      </c>
      <c r="E4547">
        <v>1</v>
      </c>
      <c r="G4547" t="s">
        <v>130</v>
      </c>
      <c r="I4547" t="s">
        <v>125</v>
      </c>
      <c r="Z4547" t="str">
        <f>IFERROR(MID(AA4547,FIND("-",H4547,1)+1,20),_xlfn.IFNA(VLOOKUP(F4547&amp;"-"&amp;AA4547,Ref_Kontak!$A:$E,4,FALSE),Ref_Kontak!$H$2))</f>
        <v>628999007703</v>
      </c>
      <c r="AA4547" t="str">
        <f t="shared" si="710"/>
        <v/>
      </c>
      <c r="AB4547" t="str">
        <f t="shared" si="711"/>
        <v/>
      </c>
      <c r="AC4547" t="str">
        <f t="shared" si="712"/>
        <v>628999007703</v>
      </c>
      <c r="AD4547" t="str">
        <f t="shared" si="713"/>
        <v>Halo+,+Visual+AI+5S+mendeteksi+Violation%3A+METALDET1-LINE+8</v>
      </c>
      <c r="AE4547" t="str">
        <f t="shared" si="714"/>
        <v>https://web.whatsapp.com/send/?phone=628999007703&amp;text=Halo+,+Visual+AI+5S+mendeteksi+Violation%3A+METALDET1-LINE+8&amp;type=phone_number&amp;app_absent=0</v>
      </c>
      <c r="AF4547" t="b">
        <f>IF(ISNA(VLOOKUP(D4547&amp;"-"&amp;AB4547, Ref_Kontak!$A:$E, 4, FALSE)), FALSE, TRUE)</f>
        <v>0</v>
      </c>
      <c r="AG4547" t="str">
        <f>_xlfn.IFNA(VLOOKUP(Z4547,Ref_Kontak!H:H,1,FALSE),"FALSE")</f>
        <v>628999007703</v>
      </c>
      <c r="AH4547" t="str">
        <f t="shared" si="715"/>
        <v>METALDET1-LINE 8</v>
      </c>
      <c r="AI4547">
        <f>IF(I4547="violation",COUNTIF($AH$1:AH4547,AH4547),0)</f>
        <v>1648</v>
      </c>
      <c r="AJ4547" t="str">
        <f t="shared" ref="AJ4547:AJ4610" si="716">I4547&amp;"-"&amp;G4547</f>
        <v>violation-METALDET1</v>
      </c>
      <c r="AK4547">
        <f>IF(I4547="violation",COUNTIF($AJ$1:AJ4547,AJ4547),FALSE)</f>
        <v>3645</v>
      </c>
      <c r="AL4547">
        <f t="shared" ref="AL4547:AL4610" si="717">IF(AI4547=1,1,0)</f>
        <v>0</v>
      </c>
      <c r="AM4547">
        <f t="shared" ref="AM4547:AM4610" si="718">SUMIF($AJ$2:$AJ$5516,AJ4547,$AL$2:$AL$5516)</f>
        <v>3</v>
      </c>
      <c r="AN4547" t="str">
        <f t="shared" ref="AN4547:AN4610" si="719">"ALERT! " &amp;AM4547&amp; " Violation founded @"&amp;G4547</f>
        <v>ALERT! 3 Violation founded @METALDET1</v>
      </c>
    </row>
    <row r="4548" spans="1:40">
      <c r="A4548" t="s">
        <v>120</v>
      </c>
      <c r="B4548" t="s">
        <v>121</v>
      </c>
      <c r="C4548" t="s">
        <v>2018</v>
      </c>
      <c r="D4548" t="s">
        <v>52</v>
      </c>
      <c r="E4548">
        <v>1</v>
      </c>
      <c r="G4548" t="s">
        <v>130</v>
      </c>
      <c r="I4548" t="s">
        <v>125</v>
      </c>
      <c r="Z4548" t="str">
        <f>IFERROR(MID(AA4548,FIND("-",H4548,1)+1,20),_xlfn.IFNA(VLOOKUP(F4548&amp;"-"&amp;AA4548,Ref_Kontak!$A:$E,4,FALSE),Ref_Kontak!$H$2))</f>
        <v>628999007703</v>
      </c>
      <c r="AA4548" t="str">
        <f t="shared" si="710"/>
        <v/>
      </c>
      <c r="AB4548" t="str">
        <f t="shared" si="711"/>
        <v/>
      </c>
      <c r="AC4548" t="str">
        <f t="shared" si="712"/>
        <v>628999007703</v>
      </c>
      <c r="AD4548" t="str">
        <f t="shared" si="713"/>
        <v>Halo+,+Visual+AI+5S+mendeteksi+Violation%3A+METALDET1-LINE+14</v>
      </c>
      <c r="AE4548" t="str">
        <f t="shared" si="714"/>
        <v>https://web.whatsapp.com/send/?phone=628999007703&amp;text=Halo+,+Visual+AI+5S+mendeteksi+Violation%3A+METALDET1-LINE+14&amp;type=phone_number&amp;app_absent=0</v>
      </c>
      <c r="AF4548" t="b">
        <f>IF(ISNA(VLOOKUP(D4548&amp;"-"&amp;AB4548, Ref_Kontak!$A:$E, 4, FALSE)), FALSE, TRUE)</f>
        <v>0</v>
      </c>
      <c r="AG4548" t="str">
        <f>_xlfn.IFNA(VLOOKUP(Z4548,Ref_Kontak!H:H,1,FALSE),"FALSE")</f>
        <v>628999007703</v>
      </c>
      <c r="AH4548" t="str">
        <f t="shared" si="715"/>
        <v>METALDET1-LINE 14</v>
      </c>
      <c r="AI4548">
        <f>IF(I4548="violation",COUNTIF($AH$1:AH4548,AH4548),0)</f>
        <v>496</v>
      </c>
      <c r="AJ4548" t="str">
        <f t="shared" si="716"/>
        <v>violation-METALDET1</v>
      </c>
      <c r="AK4548">
        <f>IF(I4548="violation",COUNTIF($AJ$1:AJ4548,AJ4548),FALSE)</f>
        <v>3646</v>
      </c>
      <c r="AL4548">
        <f t="shared" si="717"/>
        <v>0</v>
      </c>
      <c r="AM4548">
        <f t="shared" si="718"/>
        <v>3</v>
      </c>
      <c r="AN4548" t="str">
        <f t="shared" si="719"/>
        <v>ALERT! 3 Violation founded @METALDET1</v>
      </c>
    </row>
    <row r="4549" spans="1:40">
      <c r="A4549" t="s">
        <v>120</v>
      </c>
      <c r="B4549" t="s">
        <v>121</v>
      </c>
      <c r="C4549" t="s">
        <v>2018</v>
      </c>
      <c r="D4549" t="s">
        <v>52</v>
      </c>
      <c r="E4549">
        <v>1</v>
      </c>
      <c r="G4549" t="s">
        <v>130</v>
      </c>
      <c r="I4549" t="s">
        <v>125</v>
      </c>
      <c r="Z4549" t="str">
        <f>IFERROR(MID(AA4549,FIND("-",H4549,1)+1,20),_xlfn.IFNA(VLOOKUP(F4549&amp;"-"&amp;AA4549,Ref_Kontak!$A:$E,4,FALSE),Ref_Kontak!$H$2))</f>
        <v>628999007703</v>
      </c>
      <c r="AA4549" t="str">
        <f t="shared" si="710"/>
        <v/>
      </c>
      <c r="AB4549" t="str">
        <f t="shared" si="711"/>
        <v/>
      </c>
      <c r="AC4549" t="str">
        <f t="shared" si="712"/>
        <v>628999007703</v>
      </c>
      <c r="AD4549" t="str">
        <f t="shared" si="713"/>
        <v>Halo+,+Visual+AI+5S+mendeteksi+Violation%3A+METALDET1-LINE+14</v>
      </c>
      <c r="AE4549" t="str">
        <f t="shared" si="714"/>
        <v>https://web.whatsapp.com/send/?phone=628999007703&amp;text=Halo+,+Visual+AI+5S+mendeteksi+Violation%3A+METALDET1-LINE+14&amp;type=phone_number&amp;app_absent=0</v>
      </c>
      <c r="AF4549" t="b">
        <f>IF(ISNA(VLOOKUP(D4549&amp;"-"&amp;AB4549, Ref_Kontak!$A:$E, 4, FALSE)), FALSE, TRUE)</f>
        <v>0</v>
      </c>
      <c r="AG4549" t="str">
        <f>_xlfn.IFNA(VLOOKUP(Z4549,Ref_Kontak!H:H,1,FALSE),"FALSE")</f>
        <v>628999007703</v>
      </c>
      <c r="AH4549" t="str">
        <f t="shared" si="715"/>
        <v>METALDET1-LINE 14</v>
      </c>
      <c r="AI4549">
        <f>IF(I4549="violation",COUNTIF($AH$1:AH4549,AH4549),0)</f>
        <v>497</v>
      </c>
      <c r="AJ4549" t="str">
        <f t="shared" si="716"/>
        <v>violation-METALDET1</v>
      </c>
      <c r="AK4549">
        <f>IF(I4549="violation",COUNTIF($AJ$1:AJ4549,AJ4549),FALSE)</f>
        <v>3647</v>
      </c>
      <c r="AL4549">
        <f t="shared" si="717"/>
        <v>0</v>
      </c>
      <c r="AM4549">
        <f t="shared" si="718"/>
        <v>3</v>
      </c>
      <c r="AN4549" t="str">
        <f t="shared" si="719"/>
        <v>ALERT! 3 Violation founded @METALDET1</v>
      </c>
    </row>
    <row r="4550" spans="1:40">
      <c r="A4550" t="s">
        <v>120</v>
      </c>
      <c r="B4550" t="s">
        <v>121</v>
      </c>
      <c r="C4550" t="s">
        <v>2018</v>
      </c>
      <c r="D4550" t="s">
        <v>589</v>
      </c>
      <c r="E4550">
        <v>1</v>
      </c>
      <c r="G4550" t="s">
        <v>130</v>
      </c>
      <c r="I4550" t="s">
        <v>125</v>
      </c>
      <c r="Z4550" t="str">
        <f>IFERROR(MID(AA4550,FIND("-",H4550,1)+1,20),_xlfn.IFNA(VLOOKUP(F4550&amp;"-"&amp;AA4550,Ref_Kontak!$A:$E,4,FALSE),Ref_Kontak!$H$2))</f>
        <v>628999007703</v>
      </c>
      <c r="AA4550" t="str">
        <f t="shared" si="710"/>
        <v/>
      </c>
      <c r="AB4550" t="str">
        <f t="shared" si="711"/>
        <v/>
      </c>
      <c r="AC4550" t="str">
        <f t="shared" si="712"/>
        <v>628999007703</v>
      </c>
      <c r="AD4550" t="str">
        <f t="shared" si="713"/>
        <v>Halo+,+Visual+AI+5S+mendeteksi+Violation%3A+METALDET1-LINE+13</v>
      </c>
      <c r="AE4550" t="str">
        <f t="shared" si="714"/>
        <v>https://web.whatsapp.com/send/?phone=628999007703&amp;text=Halo+,+Visual+AI+5S+mendeteksi+Violation%3A+METALDET1-LINE+13&amp;type=phone_number&amp;app_absent=0</v>
      </c>
      <c r="AF4550" t="b">
        <f>IF(ISNA(VLOOKUP(D4550&amp;"-"&amp;AB4550, Ref_Kontak!$A:$E, 4, FALSE)), FALSE, TRUE)</f>
        <v>0</v>
      </c>
      <c r="AG4550" t="str">
        <f>_xlfn.IFNA(VLOOKUP(Z4550,Ref_Kontak!H:H,1,FALSE),"FALSE")</f>
        <v>628999007703</v>
      </c>
      <c r="AH4550" t="str">
        <f t="shared" si="715"/>
        <v>METALDET1-LINE 13</v>
      </c>
      <c r="AI4550">
        <f>IF(I4550="violation",COUNTIF($AH$1:AH4550,AH4550),0)</f>
        <v>1504</v>
      </c>
      <c r="AJ4550" t="str">
        <f t="shared" si="716"/>
        <v>violation-METALDET1</v>
      </c>
      <c r="AK4550">
        <f>IF(I4550="violation",COUNTIF($AJ$1:AJ4550,AJ4550),FALSE)</f>
        <v>3648</v>
      </c>
      <c r="AL4550">
        <f t="shared" si="717"/>
        <v>0</v>
      </c>
      <c r="AM4550">
        <f t="shared" si="718"/>
        <v>3</v>
      </c>
      <c r="AN4550" t="str">
        <f t="shared" si="719"/>
        <v>ALERT! 3 Violation founded @METALDET1</v>
      </c>
    </row>
    <row r="4551" spans="1:40">
      <c r="A4551" t="s">
        <v>120</v>
      </c>
      <c r="B4551" t="s">
        <v>121</v>
      </c>
      <c r="C4551" t="s">
        <v>2019</v>
      </c>
      <c r="D4551" t="s">
        <v>129</v>
      </c>
      <c r="E4551">
        <v>1</v>
      </c>
      <c r="G4551" t="s">
        <v>130</v>
      </c>
      <c r="I4551" t="s">
        <v>125</v>
      </c>
      <c r="Z4551" t="str">
        <f>IFERROR(MID(AA4551,FIND("-",H4551,1)+1,20),_xlfn.IFNA(VLOOKUP(F4551&amp;"-"&amp;AA4551,Ref_Kontak!$A:$E,4,FALSE),Ref_Kontak!$H$2))</f>
        <v>628999007703</v>
      </c>
      <c r="AA4551" t="str">
        <f t="shared" si="710"/>
        <v/>
      </c>
      <c r="AB4551" t="str">
        <f t="shared" si="711"/>
        <v/>
      </c>
      <c r="AC4551" t="str">
        <f t="shared" si="712"/>
        <v>628999007703</v>
      </c>
      <c r="AD4551" t="str">
        <f t="shared" si="713"/>
        <v>Halo+,+Visual+AI+5S+mendeteksi+Violation%3A+METALDET1-LINE+8</v>
      </c>
      <c r="AE4551" t="str">
        <f t="shared" si="714"/>
        <v>https://web.whatsapp.com/send/?phone=628999007703&amp;text=Halo+,+Visual+AI+5S+mendeteksi+Violation%3A+METALDET1-LINE+8&amp;type=phone_number&amp;app_absent=0</v>
      </c>
      <c r="AF4551" t="b">
        <f>IF(ISNA(VLOOKUP(D4551&amp;"-"&amp;AB4551, Ref_Kontak!$A:$E, 4, FALSE)), FALSE, TRUE)</f>
        <v>0</v>
      </c>
      <c r="AG4551" t="str">
        <f>_xlfn.IFNA(VLOOKUP(Z4551,Ref_Kontak!H:H,1,FALSE),"FALSE")</f>
        <v>628999007703</v>
      </c>
      <c r="AH4551" t="str">
        <f t="shared" si="715"/>
        <v>METALDET1-LINE 8</v>
      </c>
      <c r="AI4551">
        <f>IF(I4551="violation",COUNTIF($AH$1:AH4551,AH4551),0)</f>
        <v>1649</v>
      </c>
      <c r="AJ4551" t="str">
        <f t="shared" si="716"/>
        <v>violation-METALDET1</v>
      </c>
      <c r="AK4551">
        <f>IF(I4551="violation",COUNTIF($AJ$1:AJ4551,AJ4551),FALSE)</f>
        <v>3649</v>
      </c>
      <c r="AL4551">
        <f t="shared" si="717"/>
        <v>0</v>
      </c>
      <c r="AM4551">
        <f t="shared" si="718"/>
        <v>3</v>
      </c>
      <c r="AN4551" t="str">
        <f t="shared" si="719"/>
        <v>ALERT! 3 Violation founded @METALDET1</v>
      </c>
    </row>
    <row r="4552" spans="1:40">
      <c r="A4552" t="s">
        <v>120</v>
      </c>
      <c r="B4552" t="s">
        <v>121</v>
      </c>
      <c r="C4552" t="s">
        <v>2020</v>
      </c>
      <c r="D4552" t="s">
        <v>589</v>
      </c>
      <c r="E4552">
        <v>1</v>
      </c>
      <c r="G4552" t="s">
        <v>130</v>
      </c>
      <c r="I4552" t="s">
        <v>125</v>
      </c>
      <c r="Z4552" t="str">
        <f>IFERROR(MID(AA4552,FIND("-",H4552,1)+1,20),_xlfn.IFNA(VLOOKUP(F4552&amp;"-"&amp;AA4552,Ref_Kontak!$A:$E,4,FALSE),Ref_Kontak!$H$2))</f>
        <v>628999007703</v>
      </c>
      <c r="AA4552" t="str">
        <f t="shared" si="710"/>
        <v/>
      </c>
      <c r="AB4552" t="str">
        <f t="shared" si="711"/>
        <v/>
      </c>
      <c r="AC4552" t="str">
        <f t="shared" si="712"/>
        <v>628999007703</v>
      </c>
      <c r="AD4552" t="str">
        <f t="shared" si="713"/>
        <v>Halo+,+Visual+AI+5S+mendeteksi+Violation%3A+METALDET1-LINE+13</v>
      </c>
      <c r="AE4552" t="str">
        <f t="shared" si="714"/>
        <v>https://web.whatsapp.com/send/?phone=628999007703&amp;text=Halo+,+Visual+AI+5S+mendeteksi+Violation%3A+METALDET1-LINE+13&amp;type=phone_number&amp;app_absent=0</v>
      </c>
      <c r="AF4552" t="b">
        <f>IF(ISNA(VLOOKUP(D4552&amp;"-"&amp;AB4552, Ref_Kontak!$A:$E, 4, FALSE)), FALSE, TRUE)</f>
        <v>0</v>
      </c>
      <c r="AG4552" t="str">
        <f>_xlfn.IFNA(VLOOKUP(Z4552,Ref_Kontak!H:H,1,FALSE),"FALSE")</f>
        <v>628999007703</v>
      </c>
      <c r="AH4552" t="str">
        <f t="shared" si="715"/>
        <v>METALDET1-LINE 13</v>
      </c>
      <c r="AI4552">
        <f>IF(I4552="violation",COUNTIF($AH$1:AH4552,AH4552),0)</f>
        <v>1505</v>
      </c>
      <c r="AJ4552" t="str">
        <f t="shared" si="716"/>
        <v>violation-METALDET1</v>
      </c>
      <c r="AK4552">
        <f>IF(I4552="violation",COUNTIF($AJ$1:AJ4552,AJ4552),FALSE)</f>
        <v>3650</v>
      </c>
      <c r="AL4552">
        <f t="shared" si="717"/>
        <v>0</v>
      </c>
      <c r="AM4552">
        <f t="shared" si="718"/>
        <v>3</v>
      </c>
      <c r="AN4552" t="str">
        <f t="shared" si="719"/>
        <v>ALERT! 3 Violation founded @METALDET1</v>
      </c>
    </row>
    <row r="4553" spans="1:40">
      <c r="A4553" t="s">
        <v>120</v>
      </c>
      <c r="B4553" t="s">
        <v>121</v>
      </c>
      <c r="C4553" t="s">
        <v>2020</v>
      </c>
      <c r="D4553" t="s">
        <v>129</v>
      </c>
      <c r="E4553">
        <v>1</v>
      </c>
      <c r="G4553" t="s">
        <v>130</v>
      </c>
      <c r="I4553" t="s">
        <v>125</v>
      </c>
      <c r="Z4553" t="str">
        <f>IFERROR(MID(AA4553,FIND("-",H4553,1)+1,20),_xlfn.IFNA(VLOOKUP(F4553&amp;"-"&amp;AA4553,Ref_Kontak!$A:$E,4,FALSE),Ref_Kontak!$H$2))</f>
        <v>628999007703</v>
      </c>
      <c r="AA4553" t="str">
        <f t="shared" si="710"/>
        <v/>
      </c>
      <c r="AB4553" t="str">
        <f t="shared" si="711"/>
        <v/>
      </c>
      <c r="AC4553" t="str">
        <f t="shared" si="712"/>
        <v>628999007703</v>
      </c>
      <c r="AD4553" t="str">
        <f t="shared" si="713"/>
        <v>Halo+,+Visual+AI+5S+mendeteksi+Violation%3A+METALDET1-LINE+8</v>
      </c>
      <c r="AE4553" t="str">
        <f t="shared" si="714"/>
        <v>https://web.whatsapp.com/send/?phone=628999007703&amp;text=Halo+,+Visual+AI+5S+mendeteksi+Violation%3A+METALDET1-LINE+8&amp;type=phone_number&amp;app_absent=0</v>
      </c>
      <c r="AF4553" t="b">
        <f>IF(ISNA(VLOOKUP(D4553&amp;"-"&amp;AB4553, Ref_Kontak!$A:$E, 4, FALSE)), FALSE, TRUE)</f>
        <v>0</v>
      </c>
      <c r="AG4553" t="str">
        <f>_xlfn.IFNA(VLOOKUP(Z4553,Ref_Kontak!H:H,1,FALSE),"FALSE")</f>
        <v>628999007703</v>
      </c>
      <c r="AH4553" t="str">
        <f t="shared" si="715"/>
        <v>METALDET1-LINE 8</v>
      </c>
      <c r="AI4553">
        <f>IF(I4553="violation",COUNTIF($AH$1:AH4553,AH4553),0)</f>
        <v>1650</v>
      </c>
      <c r="AJ4553" t="str">
        <f t="shared" si="716"/>
        <v>violation-METALDET1</v>
      </c>
      <c r="AK4553">
        <f>IF(I4553="violation",COUNTIF($AJ$1:AJ4553,AJ4553),FALSE)</f>
        <v>3651</v>
      </c>
      <c r="AL4553">
        <f t="shared" si="717"/>
        <v>0</v>
      </c>
      <c r="AM4553">
        <f t="shared" si="718"/>
        <v>3</v>
      </c>
      <c r="AN4553" t="str">
        <f t="shared" si="719"/>
        <v>ALERT! 3 Violation founded @METALDET1</v>
      </c>
    </row>
    <row r="4554" spans="1:40">
      <c r="A4554" t="s">
        <v>120</v>
      </c>
      <c r="B4554" t="s">
        <v>121</v>
      </c>
      <c r="C4554" t="s">
        <v>2020</v>
      </c>
      <c r="D4554" t="s">
        <v>52</v>
      </c>
      <c r="E4554">
        <v>1</v>
      </c>
      <c r="G4554" t="s">
        <v>130</v>
      </c>
      <c r="I4554" t="s">
        <v>125</v>
      </c>
      <c r="Z4554" t="str">
        <f>IFERROR(MID(AA4554,FIND("-",H4554,1)+1,20),_xlfn.IFNA(VLOOKUP(F4554&amp;"-"&amp;AA4554,Ref_Kontak!$A:$E,4,FALSE),Ref_Kontak!$H$2))</f>
        <v>628999007703</v>
      </c>
      <c r="AA4554" t="str">
        <f t="shared" si="710"/>
        <v/>
      </c>
      <c r="AB4554" t="str">
        <f t="shared" si="711"/>
        <v/>
      </c>
      <c r="AC4554" t="str">
        <f t="shared" si="712"/>
        <v>628999007703</v>
      </c>
      <c r="AD4554" t="str">
        <f t="shared" si="713"/>
        <v>Halo+,+Visual+AI+5S+mendeteksi+Violation%3A+METALDET1-LINE+14</v>
      </c>
      <c r="AE4554" t="str">
        <f t="shared" si="714"/>
        <v>https://web.whatsapp.com/send/?phone=628999007703&amp;text=Halo+,+Visual+AI+5S+mendeteksi+Violation%3A+METALDET1-LINE+14&amp;type=phone_number&amp;app_absent=0</v>
      </c>
      <c r="AF4554" t="b">
        <f>IF(ISNA(VLOOKUP(D4554&amp;"-"&amp;AB4554, Ref_Kontak!$A:$E, 4, FALSE)), FALSE, TRUE)</f>
        <v>0</v>
      </c>
      <c r="AG4554" t="str">
        <f>_xlfn.IFNA(VLOOKUP(Z4554,Ref_Kontak!H:H,1,FALSE),"FALSE")</f>
        <v>628999007703</v>
      </c>
      <c r="AH4554" t="str">
        <f t="shared" si="715"/>
        <v>METALDET1-LINE 14</v>
      </c>
      <c r="AI4554">
        <f>IF(I4554="violation",COUNTIF($AH$1:AH4554,AH4554),0)</f>
        <v>498</v>
      </c>
      <c r="AJ4554" t="str">
        <f t="shared" si="716"/>
        <v>violation-METALDET1</v>
      </c>
      <c r="AK4554">
        <f>IF(I4554="violation",COUNTIF($AJ$1:AJ4554,AJ4554),FALSE)</f>
        <v>3652</v>
      </c>
      <c r="AL4554">
        <f t="shared" si="717"/>
        <v>0</v>
      </c>
      <c r="AM4554">
        <f t="shared" si="718"/>
        <v>3</v>
      </c>
      <c r="AN4554" t="str">
        <f t="shared" si="719"/>
        <v>ALERT! 3 Violation founded @METALDET1</v>
      </c>
    </row>
    <row r="4555" spans="1:40">
      <c r="A4555" t="s">
        <v>120</v>
      </c>
      <c r="B4555" t="s">
        <v>121</v>
      </c>
      <c r="C4555" t="s">
        <v>2020</v>
      </c>
      <c r="D4555" t="s">
        <v>589</v>
      </c>
      <c r="E4555">
        <v>1</v>
      </c>
      <c r="G4555" t="s">
        <v>130</v>
      </c>
      <c r="I4555" t="s">
        <v>125</v>
      </c>
      <c r="Z4555" t="str">
        <f>IFERROR(MID(AA4555,FIND("-",H4555,1)+1,20),_xlfn.IFNA(VLOOKUP(F4555&amp;"-"&amp;AA4555,Ref_Kontak!$A:$E,4,FALSE),Ref_Kontak!$H$2))</f>
        <v>628999007703</v>
      </c>
      <c r="AA4555" t="str">
        <f t="shared" si="710"/>
        <v/>
      </c>
      <c r="AB4555" t="str">
        <f t="shared" si="711"/>
        <v/>
      </c>
      <c r="AC4555" t="str">
        <f t="shared" si="712"/>
        <v>628999007703</v>
      </c>
      <c r="AD4555" t="str">
        <f t="shared" si="713"/>
        <v>Halo+,+Visual+AI+5S+mendeteksi+Violation%3A+METALDET1-LINE+13</v>
      </c>
      <c r="AE4555" t="str">
        <f t="shared" si="714"/>
        <v>https://web.whatsapp.com/send/?phone=628999007703&amp;text=Halo+,+Visual+AI+5S+mendeteksi+Violation%3A+METALDET1-LINE+13&amp;type=phone_number&amp;app_absent=0</v>
      </c>
      <c r="AF4555" t="b">
        <f>IF(ISNA(VLOOKUP(D4555&amp;"-"&amp;AB4555, Ref_Kontak!$A:$E, 4, FALSE)), FALSE, TRUE)</f>
        <v>0</v>
      </c>
      <c r="AG4555" t="str">
        <f>_xlfn.IFNA(VLOOKUP(Z4555,Ref_Kontak!H:H,1,FALSE),"FALSE")</f>
        <v>628999007703</v>
      </c>
      <c r="AH4555" t="str">
        <f t="shared" si="715"/>
        <v>METALDET1-LINE 13</v>
      </c>
      <c r="AI4555">
        <f>IF(I4555="violation",COUNTIF($AH$1:AH4555,AH4555),0)</f>
        <v>1506</v>
      </c>
      <c r="AJ4555" t="str">
        <f t="shared" si="716"/>
        <v>violation-METALDET1</v>
      </c>
      <c r="AK4555">
        <f>IF(I4555="violation",COUNTIF($AJ$1:AJ4555,AJ4555),FALSE)</f>
        <v>3653</v>
      </c>
      <c r="AL4555">
        <f t="shared" si="717"/>
        <v>0</v>
      </c>
      <c r="AM4555">
        <f t="shared" si="718"/>
        <v>3</v>
      </c>
      <c r="AN4555" t="str">
        <f t="shared" si="719"/>
        <v>ALERT! 3 Violation founded @METALDET1</v>
      </c>
    </row>
    <row r="4556" spans="1:40">
      <c r="A4556" t="s">
        <v>120</v>
      </c>
      <c r="B4556" t="s">
        <v>121</v>
      </c>
      <c r="C4556" t="s">
        <v>2021</v>
      </c>
      <c r="D4556" t="s">
        <v>129</v>
      </c>
      <c r="E4556">
        <v>1</v>
      </c>
      <c r="G4556" t="s">
        <v>130</v>
      </c>
      <c r="I4556" t="s">
        <v>125</v>
      </c>
      <c r="Z4556" t="str">
        <f>IFERROR(MID(AA4556,FIND("-",H4556,1)+1,20),_xlfn.IFNA(VLOOKUP(F4556&amp;"-"&amp;AA4556,Ref_Kontak!$A:$E,4,FALSE),Ref_Kontak!$H$2))</f>
        <v>628999007703</v>
      </c>
      <c r="AA4556" t="str">
        <f t="shared" si="710"/>
        <v/>
      </c>
      <c r="AB4556" t="str">
        <f t="shared" si="711"/>
        <v/>
      </c>
      <c r="AC4556" t="str">
        <f t="shared" si="712"/>
        <v>628999007703</v>
      </c>
      <c r="AD4556" t="str">
        <f t="shared" si="713"/>
        <v>Halo+,+Visual+AI+5S+mendeteksi+Violation%3A+METALDET1-LINE+8</v>
      </c>
      <c r="AE4556" t="str">
        <f t="shared" si="714"/>
        <v>https://web.whatsapp.com/send/?phone=628999007703&amp;text=Halo+,+Visual+AI+5S+mendeteksi+Violation%3A+METALDET1-LINE+8&amp;type=phone_number&amp;app_absent=0</v>
      </c>
      <c r="AF4556" t="b">
        <f>IF(ISNA(VLOOKUP(D4556&amp;"-"&amp;AB4556, Ref_Kontak!$A:$E, 4, FALSE)), FALSE, TRUE)</f>
        <v>0</v>
      </c>
      <c r="AG4556" t="str">
        <f>_xlfn.IFNA(VLOOKUP(Z4556,Ref_Kontak!H:H,1,FALSE),"FALSE")</f>
        <v>628999007703</v>
      </c>
      <c r="AH4556" t="str">
        <f t="shared" si="715"/>
        <v>METALDET1-LINE 8</v>
      </c>
      <c r="AI4556">
        <f>IF(I4556="violation",COUNTIF($AH$1:AH4556,AH4556),0)</f>
        <v>1651</v>
      </c>
      <c r="AJ4556" t="str">
        <f t="shared" si="716"/>
        <v>violation-METALDET1</v>
      </c>
      <c r="AK4556">
        <f>IF(I4556="violation",COUNTIF($AJ$1:AJ4556,AJ4556),FALSE)</f>
        <v>3654</v>
      </c>
      <c r="AL4556">
        <f t="shared" si="717"/>
        <v>0</v>
      </c>
      <c r="AM4556">
        <f t="shared" si="718"/>
        <v>3</v>
      </c>
      <c r="AN4556" t="str">
        <f t="shared" si="719"/>
        <v>ALERT! 3 Violation founded @METALDET1</v>
      </c>
    </row>
    <row r="4557" spans="1:40">
      <c r="A4557" t="s">
        <v>120</v>
      </c>
      <c r="B4557" t="s">
        <v>121</v>
      </c>
      <c r="C4557" t="s">
        <v>2021</v>
      </c>
      <c r="D4557" t="s">
        <v>52</v>
      </c>
      <c r="E4557">
        <v>1</v>
      </c>
      <c r="G4557" t="s">
        <v>130</v>
      </c>
      <c r="I4557" t="s">
        <v>125</v>
      </c>
      <c r="Z4557" t="str">
        <f>IFERROR(MID(AA4557,FIND("-",H4557,1)+1,20),_xlfn.IFNA(VLOOKUP(F4557&amp;"-"&amp;AA4557,Ref_Kontak!$A:$E,4,FALSE),Ref_Kontak!$H$2))</f>
        <v>628999007703</v>
      </c>
      <c r="AA4557" t="str">
        <f t="shared" si="710"/>
        <v/>
      </c>
      <c r="AB4557" t="str">
        <f t="shared" si="711"/>
        <v/>
      </c>
      <c r="AC4557" t="str">
        <f t="shared" si="712"/>
        <v>628999007703</v>
      </c>
      <c r="AD4557" t="str">
        <f t="shared" si="713"/>
        <v>Halo+,+Visual+AI+5S+mendeteksi+Violation%3A+METALDET1-LINE+14</v>
      </c>
      <c r="AE4557" t="str">
        <f t="shared" si="714"/>
        <v>https://web.whatsapp.com/send/?phone=628999007703&amp;text=Halo+,+Visual+AI+5S+mendeteksi+Violation%3A+METALDET1-LINE+14&amp;type=phone_number&amp;app_absent=0</v>
      </c>
      <c r="AF4557" t="b">
        <f>IF(ISNA(VLOOKUP(D4557&amp;"-"&amp;AB4557, Ref_Kontak!$A:$E, 4, FALSE)), FALSE, TRUE)</f>
        <v>0</v>
      </c>
      <c r="AG4557" t="str">
        <f>_xlfn.IFNA(VLOOKUP(Z4557,Ref_Kontak!H:H,1,FALSE),"FALSE")</f>
        <v>628999007703</v>
      </c>
      <c r="AH4557" t="str">
        <f t="shared" si="715"/>
        <v>METALDET1-LINE 14</v>
      </c>
      <c r="AI4557">
        <f>IF(I4557="violation",COUNTIF($AH$1:AH4557,AH4557),0)</f>
        <v>499</v>
      </c>
      <c r="AJ4557" t="str">
        <f t="shared" si="716"/>
        <v>violation-METALDET1</v>
      </c>
      <c r="AK4557">
        <f>IF(I4557="violation",COUNTIF($AJ$1:AJ4557,AJ4557),FALSE)</f>
        <v>3655</v>
      </c>
      <c r="AL4557">
        <f t="shared" si="717"/>
        <v>0</v>
      </c>
      <c r="AM4557">
        <f t="shared" si="718"/>
        <v>3</v>
      </c>
      <c r="AN4557" t="str">
        <f t="shared" si="719"/>
        <v>ALERT! 3 Violation founded @METALDET1</v>
      </c>
    </row>
    <row r="4558" spans="1:40">
      <c r="A4558" t="s">
        <v>120</v>
      </c>
      <c r="B4558" t="s">
        <v>121</v>
      </c>
      <c r="C4558" t="s">
        <v>2021</v>
      </c>
      <c r="D4558" t="s">
        <v>589</v>
      </c>
      <c r="E4558">
        <v>1</v>
      </c>
      <c r="G4558" t="s">
        <v>130</v>
      </c>
      <c r="I4558" t="s">
        <v>125</v>
      </c>
      <c r="Z4558" t="str">
        <f>IFERROR(MID(AA4558,FIND("-",H4558,1)+1,20),_xlfn.IFNA(VLOOKUP(F4558&amp;"-"&amp;AA4558,Ref_Kontak!$A:$E,4,FALSE),Ref_Kontak!$H$2))</f>
        <v>628999007703</v>
      </c>
      <c r="AA4558" t="str">
        <f t="shared" si="710"/>
        <v/>
      </c>
      <c r="AB4558" t="str">
        <f t="shared" si="711"/>
        <v/>
      </c>
      <c r="AC4558" t="str">
        <f t="shared" si="712"/>
        <v>628999007703</v>
      </c>
      <c r="AD4558" t="str">
        <f t="shared" si="713"/>
        <v>Halo+,+Visual+AI+5S+mendeteksi+Violation%3A+METALDET1-LINE+13</v>
      </c>
      <c r="AE4558" t="str">
        <f t="shared" si="714"/>
        <v>https://web.whatsapp.com/send/?phone=628999007703&amp;text=Halo+,+Visual+AI+5S+mendeteksi+Violation%3A+METALDET1-LINE+13&amp;type=phone_number&amp;app_absent=0</v>
      </c>
      <c r="AF4558" t="b">
        <f>IF(ISNA(VLOOKUP(D4558&amp;"-"&amp;AB4558, Ref_Kontak!$A:$E, 4, FALSE)), FALSE, TRUE)</f>
        <v>0</v>
      </c>
      <c r="AG4558" t="str">
        <f>_xlfn.IFNA(VLOOKUP(Z4558,Ref_Kontak!H:H,1,FALSE),"FALSE")</f>
        <v>628999007703</v>
      </c>
      <c r="AH4558" t="str">
        <f t="shared" si="715"/>
        <v>METALDET1-LINE 13</v>
      </c>
      <c r="AI4558">
        <f>IF(I4558="violation",COUNTIF($AH$1:AH4558,AH4558),0)</f>
        <v>1507</v>
      </c>
      <c r="AJ4558" t="str">
        <f t="shared" si="716"/>
        <v>violation-METALDET1</v>
      </c>
      <c r="AK4558">
        <f>IF(I4558="violation",COUNTIF($AJ$1:AJ4558,AJ4558),FALSE)</f>
        <v>3656</v>
      </c>
      <c r="AL4558">
        <f t="shared" si="717"/>
        <v>0</v>
      </c>
      <c r="AM4558">
        <f t="shared" si="718"/>
        <v>3</v>
      </c>
      <c r="AN4558" t="str">
        <f t="shared" si="719"/>
        <v>ALERT! 3 Violation founded @METALDET1</v>
      </c>
    </row>
    <row r="4559" spans="1:40">
      <c r="A4559" t="s">
        <v>120</v>
      </c>
      <c r="B4559" t="s">
        <v>121</v>
      </c>
      <c r="C4559" t="s">
        <v>2022</v>
      </c>
      <c r="D4559" t="s">
        <v>589</v>
      </c>
      <c r="E4559">
        <v>1</v>
      </c>
      <c r="G4559" t="s">
        <v>130</v>
      </c>
      <c r="I4559" t="s">
        <v>125</v>
      </c>
      <c r="Z4559" t="str">
        <f>IFERROR(MID(AA4559,FIND("-",H4559,1)+1,20),_xlfn.IFNA(VLOOKUP(F4559&amp;"-"&amp;AA4559,Ref_Kontak!$A:$E,4,FALSE),Ref_Kontak!$H$2))</f>
        <v>628999007703</v>
      </c>
      <c r="AA4559" t="str">
        <f t="shared" si="710"/>
        <v/>
      </c>
      <c r="AB4559" t="str">
        <f t="shared" si="711"/>
        <v/>
      </c>
      <c r="AC4559" t="str">
        <f t="shared" si="712"/>
        <v>628999007703</v>
      </c>
      <c r="AD4559" t="str">
        <f t="shared" si="713"/>
        <v>Halo+,+Visual+AI+5S+mendeteksi+Violation%3A+METALDET1-LINE+13</v>
      </c>
      <c r="AE4559" t="str">
        <f t="shared" si="714"/>
        <v>https://web.whatsapp.com/send/?phone=628999007703&amp;text=Halo+,+Visual+AI+5S+mendeteksi+Violation%3A+METALDET1-LINE+13&amp;type=phone_number&amp;app_absent=0</v>
      </c>
      <c r="AF4559" t="b">
        <f>IF(ISNA(VLOOKUP(D4559&amp;"-"&amp;AB4559, Ref_Kontak!$A:$E, 4, FALSE)), FALSE, TRUE)</f>
        <v>0</v>
      </c>
      <c r="AG4559" t="str">
        <f>_xlfn.IFNA(VLOOKUP(Z4559,Ref_Kontak!H:H,1,FALSE),"FALSE")</f>
        <v>628999007703</v>
      </c>
      <c r="AH4559" t="str">
        <f t="shared" si="715"/>
        <v>METALDET1-LINE 13</v>
      </c>
      <c r="AI4559">
        <f>IF(I4559="violation",COUNTIF($AH$1:AH4559,AH4559),0)</f>
        <v>1508</v>
      </c>
      <c r="AJ4559" t="str">
        <f t="shared" si="716"/>
        <v>violation-METALDET1</v>
      </c>
      <c r="AK4559">
        <f>IF(I4559="violation",COUNTIF($AJ$1:AJ4559,AJ4559),FALSE)</f>
        <v>3657</v>
      </c>
      <c r="AL4559">
        <f t="shared" si="717"/>
        <v>0</v>
      </c>
      <c r="AM4559">
        <f t="shared" si="718"/>
        <v>3</v>
      </c>
      <c r="AN4559" t="str">
        <f t="shared" si="719"/>
        <v>ALERT! 3 Violation founded @METALDET1</v>
      </c>
    </row>
    <row r="4560" spans="1:40">
      <c r="A4560" t="s">
        <v>120</v>
      </c>
      <c r="B4560" t="s">
        <v>121</v>
      </c>
      <c r="C4560" t="s">
        <v>2022</v>
      </c>
      <c r="D4560" t="s">
        <v>129</v>
      </c>
      <c r="E4560">
        <v>1</v>
      </c>
      <c r="G4560" t="s">
        <v>130</v>
      </c>
      <c r="I4560" t="s">
        <v>125</v>
      </c>
      <c r="Z4560" t="str">
        <f>IFERROR(MID(AA4560,FIND("-",H4560,1)+1,20),_xlfn.IFNA(VLOOKUP(F4560&amp;"-"&amp;AA4560,Ref_Kontak!$A:$E,4,FALSE),Ref_Kontak!$H$2))</f>
        <v>628999007703</v>
      </c>
      <c r="AA4560" t="str">
        <f t="shared" si="710"/>
        <v/>
      </c>
      <c r="AB4560" t="str">
        <f t="shared" si="711"/>
        <v/>
      </c>
      <c r="AC4560" t="str">
        <f t="shared" si="712"/>
        <v>628999007703</v>
      </c>
      <c r="AD4560" t="str">
        <f t="shared" si="713"/>
        <v>Halo+,+Visual+AI+5S+mendeteksi+Violation%3A+METALDET1-LINE+8</v>
      </c>
      <c r="AE4560" t="str">
        <f t="shared" si="714"/>
        <v>https://web.whatsapp.com/send/?phone=628999007703&amp;text=Halo+,+Visual+AI+5S+mendeteksi+Violation%3A+METALDET1-LINE+8&amp;type=phone_number&amp;app_absent=0</v>
      </c>
      <c r="AF4560" t="b">
        <f>IF(ISNA(VLOOKUP(D4560&amp;"-"&amp;AB4560, Ref_Kontak!$A:$E, 4, FALSE)), FALSE, TRUE)</f>
        <v>0</v>
      </c>
      <c r="AG4560" t="str">
        <f>_xlfn.IFNA(VLOOKUP(Z4560,Ref_Kontak!H:H,1,FALSE),"FALSE")</f>
        <v>628999007703</v>
      </c>
      <c r="AH4560" t="str">
        <f t="shared" si="715"/>
        <v>METALDET1-LINE 8</v>
      </c>
      <c r="AI4560">
        <f>IF(I4560="violation",COUNTIF($AH$1:AH4560,AH4560),0)</f>
        <v>1652</v>
      </c>
      <c r="AJ4560" t="str">
        <f t="shared" si="716"/>
        <v>violation-METALDET1</v>
      </c>
      <c r="AK4560">
        <f>IF(I4560="violation",COUNTIF($AJ$1:AJ4560,AJ4560),FALSE)</f>
        <v>3658</v>
      </c>
      <c r="AL4560">
        <f t="shared" si="717"/>
        <v>0</v>
      </c>
      <c r="AM4560">
        <f t="shared" si="718"/>
        <v>3</v>
      </c>
      <c r="AN4560" t="str">
        <f t="shared" si="719"/>
        <v>ALERT! 3 Violation founded @METALDET1</v>
      </c>
    </row>
    <row r="4561" spans="1:40">
      <c r="A4561" t="s">
        <v>120</v>
      </c>
      <c r="B4561" t="s">
        <v>121</v>
      </c>
      <c r="C4561" t="s">
        <v>2022</v>
      </c>
      <c r="D4561" t="s">
        <v>52</v>
      </c>
      <c r="E4561">
        <v>1</v>
      </c>
      <c r="G4561" t="s">
        <v>130</v>
      </c>
      <c r="I4561" t="s">
        <v>125</v>
      </c>
      <c r="Z4561" t="str">
        <f>IFERROR(MID(AA4561,FIND("-",H4561,1)+1,20),_xlfn.IFNA(VLOOKUP(F4561&amp;"-"&amp;AA4561,Ref_Kontak!$A:$E,4,FALSE),Ref_Kontak!$H$2))</f>
        <v>628999007703</v>
      </c>
      <c r="AA4561" t="str">
        <f t="shared" si="710"/>
        <v/>
      </c>
      <c r="AB4561" t="str">
        <f t="shared" si="711"/>
        <v/>
      </c>
      <c r="AC4561" t="str">
        <f t="shared" si="712"/>
        <v>628999007703</v>
      </c>
      <c r="AD4561" t="str">
        <f t="shared" si="713"/>
        <v>Halo+,+Visual+AI+5S+mendeteksi+Violation%3A+METALDET1-LINE+14</v>
      </c>
      <c r="AE4561" t="str">
        <f t="shared" si="714"/>
        <v>https://web.whatsapp.com/send/?phone=628999007703&amp;text=Halo+,+Visual+AI+5S+mendeteksi+Violation%3A+METALDET1-LINE+14&amp;type=phone_number&amp;app_absent=0</v>
      </c>
      <c r="AF4561" t="b">
        <f>IF(ISNA(VLOOKUP(D4561&amp;"-"&amp;AB4561, Ref_Kontak!$A:$E, 4, FALSE)), FALSE, TRUE)</f>
        <v>0</v>
      </c>
      <c r="AG4561" t="str">
        <f>_xlfn.IFNA(VLOOKUP(Z4561,Ref_Kontak!H:H,1,FALSE),"FALSE")</f>
        <v>628999007703</v>
      </c>
      <c r="AH4561" t="str">
        <f t="shared" si="715"/>
        <v>METALDET1-LINE 14</v>
      </c>
      <c r="AI4561">
        <f>IF(I4561="violation",COUNTIF($AH$1:AH4561,AH4561),0)</f>
        <v>500</v>
      </c>
      <c r="AJ4561" t="str">
        <f t="shared" si="716"/>
        <v>violation-METALDET1</v>
      </c>
      <c r="AK4561">
        <f>IF(I4561="violation",COUNTIF($AJ$1:AJ4561,AJ4561),FALSE)</f>
        <v>3659</v>
      </c>
      <c r="AL4561">
        <f t="shared" si="717"/>
        <v>0</v>
      </c>
      <c r="AM4561">
        <f t="shared" si="718"/>
        <v>3</v>
      </c>
      <c r="AN4561" t="str">
        <f t="shared" si="719"/>
        <v>ALERT! 3 Violation founded @METALDET1</v>
      </c>
    </row>
    <row r="4562" spans="1:40">
      <c r="A4562" t="s">
        <v>120</v>
      </c>
      <c r="B4562" t="s">
        <v>121</v>
      </c>
      <c r="C4562" t="s">
        <v>2022</v>
      </c>
      <c r="D4562" t="s">
        <v>52</v>
      </c>
      <c r="E4562">
        <v>1</v>
      </c>
      <c r="G4562" t="s">
        <v>130</v>
      </c>
      <c r="I4562" t="s">
        <v>125</v>
      </c>
      <c r="Z4562" t="str">
        <f>IFERROR(MID(AA4562,FIND("-",H4562,1)+1,20),_xlfn.IFNA(VLOOKUP(F4562&amp;"-"&amp;AA4562,Ref_Kontak!$A:$E,4,FALSE),Ref_Kontak!$H$2))</f>
        <v>628999007703</v>
      </c>
      <c r="AA4562" t="str">
        <f t="shared" si="710"/>
        <v/>
      </c>
      <c r="AB4562" t="str">
        <f t="shared" si="711"/>
        <v/>
      </c>
      <c r="AC4562" t="str">
        <f t="shared" si="712"/>
        <v>628999007703</v>
      </c>
      <c r="AD4562" t="str">
        <f t="shared" si="713"/>
        <v>Halo+,+Visual+AI+5S+mendeteksi+Violation%3A+METALDET1-LINE+14</v>
      </c>
      <c r="AE4562" t="str">
        <f t="shared" si="714"/>
        <v>https://web.whatsapp.com/send/?phone=628999007703&amp;text=Halo+,+Visual+AI+5S+mendeteksi+Violation%3A+METALDET1-LINE+14&amp;type=phone_number&amp;app_absent=0</v>
      </c>
      <c r="AF4562" t="b">
        <f>IF(ISNA(VLOOKUP(D4562&amp;"-"&amp;AB4562, Ref_Kontak!$A:$E, 4, FALSE)), FALSE, TRUE)</f>
        <v>0</v>
      </c>
      <c r="AG4562" t="str">
        <f>_xlfn.IFNA(VLOOKUP(Z4562,Ref_Kontak!H:H,1,FALSE),"FALSE")</f>
        <v>628999007703</v>
      </c>
      <c r="AH4562" t="str">
        <f t="shared" si="715"/>
        <v>METALDET1-LINE 14</v>
      </c>
      <c r="AI4562">
        <f>IF(I4562="violation",COUNTIF($AH$1:AH4562,AH4562),0)</f>
        <v>501</v>
      </c>
      <c r="AJ4562" t="str">
        <f t="shared" si="716"/>
        <v>violation-METALDET1</v>
      </c>
      <c r="AK4562">
        <f>IF(I4562="violation",COUNTIF($AJ$1:AJ4562,AJ4562),FALSE)</f>
        <v>3660</v>
      </c>
      <c r="AL4562">
        <f t="shared" si="717"/>
        <v>0</v>
      </c>
      <c r="AM4562">
        <f t="shared" si="718"/>
        <v>3</v>
      </c>
      <c r="AN4562" t="str">
        <f t="shared" si="719"/>
        <v>ALERT! 3 Violation founded @METALDET1</v>
      </c>
    </row>
    <row r="4563" spans="1:40">
      <c r="A4563" t="s">
        <v>120</v>
      </c>
      <c r="B4563" t="s">
        <v>121</v>
      </c>
      <c r="C4563" t="s">
        <v>2022</v>
      </c>
      <c r="D4563" t="s">
        <v>589</v>
      </c>
      <c r="E4563">
        <v>1</v>
      </c>
      <c r="G4563" t="s">
        <v>130</v>
      </c>
      <c r="I4563" t="s">
        <v>125</v>
      </c>
      <c r="Z4563" t="str">
        <f>IFERROR(MID(AA4563,FIND("-",H4563,1)+1,20),_xlfn.IFNA(VLOOKUP(F4563&amp;"-"&amp;AA4563,Ref_Kontak!$A:$E,4,FALSE),Ref_Kontak!$H$2))</f>
        <v>628999007703</v>
      </c>
      <c r="AA4563" t="str">
        <f t="shared" si="710"/>
        <v/>
      </c>
      <c r="AB4563" t="str">
        <f t="shared" si="711"/>
        <v/>
      </c>
      <c r="AC4563" t="str">
        <f t="shared" si="712"/>
        <v>628999007703</v>
      </c>
      <c r="AD4563" t="str">
        <f t="shared" si="713"/>
        <v>Halo+,+Visual+AI+5S+mendeteksi+Violation%3A+METALDET1-LINE+13</v>
      </c>
      <c r="AE4563" t="str">
        <f t="shared" si="714"/>
        <v>https://web.whatsapp.com/send/?phone=628999007703&amp;text=Halo+,+Visual+AI+5S+mendeteksi+Violation%3A+METALDET1-LINE+13&amp;type=phone_number&amp;app_absent=0</v>
      </c>
      <c r="AF4563" t="b">
        <f>IF(ISNA(VLOOKUP(D4563&amp;"-"&amp;AB4563, Ref_Kontak!$A:$E, 4, FALSE)), FALSE, TRUE)</f>
        <v>0</v>
      </c>
      <c r="AG4563" t="str">
        <f>_xlfn.IFNA(VLOOKUP(Z4563,Ref_Kontak!H:H,1,FALSE),"FALSE")</f>
        <v>628999007703</v>
      </c>
      <c r="AH4563" t="str">
        <f t="shared" si="715"/>
        <v>METALDET1-LINE 13</v>
      </c>
      <c r="AI4563">
        <f>IF(I4563="violation",COUNTIF($AH$1:AH4563,AH4563),0)</f>
        <v>1509</v>
      </c>
      <c r="AJ4563" t="str">
        <f t="shared" si="716"/>
        <v>violation-METALDET1</v>
      </c>
      <c r="AK4563">
        <f>IF(I4563="violation",COUNTIF($AJ$1:AJ4563,AJ4563),FALSE)</f>
        <v>3661</v>
      </c>
      <c r="AL4563">
        <f t="shared" si="717"/>
        <v>0</v>
      </c>
      <c r="AM4563">
        <f t="shared" si="718"/>
        <v>3</v>
      </c>
      <c r="AN4563" t="str">
        <f t="shared" si="719"/>
        <v>ALERT! 3 Violation founded @METALDET1</v>
      </c>
    </row>
    <row r="4564" spans="1:40">
      <c r="A4564" t="s">
        <v>120</v>
      </c>
      <c r="B4564" t="s">
        <v>121</v>
      </c>
      <c r="C4564" t="s">
        <v>2023</v>
      </c>
      <c r="D4564" t="s">
        <v>129</v>
      </c>
      <c r="E4564">
        <v>1</v>
      </c>
      <c r="G4564" t="s">
        <v>130</v>
      </c>
      <c r="I4564" t="s">
        <v>125</v>
      </c>
      <c r="Z4564" t="str">
        <f>IFERROR(MID(AA4564,FIND("-",H4564,1)+1,20),_xlfn.IFNA(VLOOKUP(F4564&amp;"-"&amp;AA4564,Ref_Kontak!$A:$E,4,FALSE),Ref_Kontak!$H$2))</f>
        <v>628999007703</v>
      </c>
      <c r="AA4564" t="str">
        <f t="shared" si="710"/>
        <v/>
      </c>
      <c r="AB4564" t="str">
        <f t="shared" si="711"/>
        <v/>
      </c>
      <c r="AC4564" t="str">
        <f t="shared" si="712"/>
        <v>628999007703</v>
      </c>
      <c r="AD4564" t="str">
        <f t="shared" si="713"/>
        <v>Halo+,+Visual+AI+5S+mendeteksi+Violation%3A+METALDET1-LINE+8</v>
      </c>
      <c r="AE4564" t="str">
        <f t="shared" si="714"/>
        <v>https://web.whatsapp.com/send/?phone=628999007703&amp;text=Halo+,+Visual+AI+5S+mendeteksi+Violation%3A+METALDET1-LINE+8&amp;type=phone_number&amp;app_absent=0</v>
      </c>
      <c r="AF4564" t="b">
        <f>IF(ISNA(VLOOKUP(D4564&amp;"-"&amp;AB4564, Ref_Kontak!$A:$E, 4, FALSE)), FALSE, TRUE)</f>
        <v>0</v>
      </c>
      <c r="AG4564" t="str">
        <f>_xlfn.IFNA(VLOOKUP(Z4564,Ref_Kontak!H:H,1,FALSE),"FALSE")</f>
        <v>628999007703</v>
      </c>
      <c r="AH4564" t="str">
        <f t="shared" si="715"/>
        <v>METALDET1-LINE 8</v>
      </c>
      <c r="AI4564">
        <f>IF(I4564="violation",COUNTIF($AH$1:AH4564,AH4564),0)</f>
        <v>1653</v>
      </c>
      <c r="AJ4564" t="str">
        <f t="shared" si="716"/>
        <v>violation-METALDET1</v>
      </c>
      <c r="AK4564">
        <f>IF(I4564="violation",COUNTIF($AJ$1:AJ4564,AJ4564),FALSE)</f>
        <v>3662</v>
      </c>
      <c r="AL4564">
        <f t="shared" si="717"/>
        <v>0</v>
      </c>
      <c r="AM4564">
        <f t="shared" si="718"/>
        <v>3</v>
      </c>
      <c r="AN4564" t="str">
        <f t="shared" si="719"/>
        <v>ALERT! 3 Violation founded @METALDET1</v>
      </c>
    </row>
    <row r="4565" spans="1:40">
      <c r="A4565" t="s">
        <v>120</v>
      </c>
      <c r="B4565" t="s">
        <v>121</v>
      </c>
      <c r="C4565" t="s">
        <v>2024</v>
      </c>
      <c r="D4565" t="s">
        <v>589</v>
      </c>
      <c r="E4565">
        <v>1</v>
      </c>
      <c r="G4565" t="s">
        <v>130</v>
      </c>
      <c r="I4565" t="s">
        <v>125</v>
      </c>
      <c r="Z4565" t="str">
        <f>IFERROR(MID(AA4565,FIND("-",H4565,1)+1,20),_xlfn.IFNA(VLOOKUP(F4565&amp;"-"&amp;AA4565,Ref_Kontak!$A:$E,4,FALSE),Ref_Kontak!$H$2))</f>
        <v>628999007703</v>
      </c>
      <c r="AA4565" t="str">
        <f t="shared" si="710"/>
        <v/>
      </c>
      <c r="AB4565" t="str">
        <f t="shared" si="711"/>
        <v/>
      </c>
      <c r="AC4565" t="str">
        <f t="shared" si="712"/>
        <v>628999007703</v>
      </c>
      <c r="AD4565" t="str">
        <f t="shared" si="713"/>
        <v>Halo+,+Visual+AI+5S+mendeteksi+Violation%3A+METALDET1-LINE+13</v>
      </c>
      <c r="AE4565" t="str">
        <f t="shared" si="714"/>
        <v>https://web.whatsapp.com/send/?phone=628999007703&amp;text=Halo+,+Visual+AI+5S+mendeteksi+Violation%3A+METALDET1-LINE+13&amp;type=phone_number&amp;app_absent=0</v>
      </c>
      <c r="AF4565" t="b">
        <f>IF(ISNA(VLOOKUP(D4565&amp;"-"&amp;AB4565, Ref_Kontak!$A:$E, 4, FALSE)), FALSE, TRUE)</f>
        <v>0</v>
      </c>
      <c r="AG4565" t="str">
        <f>_xlfn.IFNA(VLOOKUP(Z4565,Ref_Kontak!H:H,1,FALSE),"FALSE")</f>
        <v>628999007703</v>
      </c>
      <c r="AH4565" t="str">
        <f t="shared" si="715"/>
        <v>METALDET1-LINE 13</v>
      </c>
      <c r="AI4565">
        <f>IF(I4565="violation",COUNTIF($AH$1:AH4565,AH4565),0)</f>
        <v>1510</v>
      </c>
      <c r="AJ4565" t="str">
        <f t="shared" si="716"/>
        <v>violation-METALDET1</v>
      </c>
      <c r="AK4565">
        <f>IF(I4565="violation",COUNTIF($AJ$1:AJ4565,AJ4565),FALSE)</f>
        <v>3663</v>
      </c>
      <c r="AL4565">
        <f t="shared" si="717"/>
        <v>0</v>
      </c>
      <c r="AM4565">
        <f t="shared" si="718"/>
        <v>3</v>
      </c>
      <c r="AN4565" t="str">
        <f t="shared" si="719"/>
        <v>ALERT! 3 Violation founded @METALDET1</v>
      </c>
    </row>
    <row r="4566" spans="1:40">
      <c r="A4566" t="s">
        <v>120</v>
      </c>
      <c r="B4566" t="s">
        <v>121</v>
      </c>
      <c r="C4566" t="s">
        <v>2024</v>
      </c>
      <c r="D4566" t="s">
        <v>129</v>
      </c>
      <c r="E4566">
        <v>1</v>
      </c>
      <c r="G4566" t="s">
        <v>130</v>
      </c>
      <c r="I4566" t="s">
        <v>125</v>
      </c>
      <c r="Z4566" t="str">
        <f>IFERROR(MID(AA4566,FIND("-",H4566,1)+1,20),_xlfn.IFNA(VLOOKUP(F4566&amp;"-"&amp;AA4566,Ref_Kontak!$A:$E,4,FALSE),Ref_Kontak!$H$2))</f>
        <v>628999007703</v>
      </c>
      <c r="AA4566" t="str">
        <f t="shared" si="710"/>
        <v/>
      </c>
      <c r="AB4566" t="str">
        <f t="shared" si="711"/>
        <v/>
      </c>
      <c r="AC4566" t="str">
        <f t="shared" si="712"/>
        <v>628999007703</v>
      </c>
      <c r="AD4566" t="str">
        <f t="shared" si="713"/>
        <v>Halo+,+Visual+AI+5S+mendeteksi+Violation%3A+METALDET1-LINE+8</v>
      </c>
      <c r="AE4566" t="str">
        <f t="shared" si="714"/>
        <v>https://web.whatsapp.com/send/?phone=628999007703&amp;text=Halo+,+Visual+AI+5S+mendeteksi+Violation%3A+METALDET1-LINE+8&amp;type=phone_number&amp;app_absent=0</v>
      </c>
      <c r="AF4566" t="b">
        <f>IF(ISNA(VLOOKUP(D4566&amp;"-"&amp;AB4566, Ref_Kontak!$A:$E, 4, FALSE)), FALSE, TRUE)</f>
        <v>0</v>
      </c>
      <c r="AG4566" t="str">
        <f>_xlfn.IFNA(VLOOKUP(Z4566,Ref_Kontak!H:H,1,FALSE),"FALSE")</f>
        <v>628999007703</v>
      </c>
      <c r="AH4566" t="str">
        <f t="shared" si="715"/>
        <v>METALDET1-LINE 8</v>
      </c>
      <c r="AI4566">
        <f>IF(I4566="violation",COUNTIF($AH$1:AH4566,AH4566),0)</f>
        <v>1654</v>
      </c>
      <c r="AJ4566" t="str">
        <f t="shared" si="716"/>
        <v>violation-METALDET1</v>
      </c>
      <c r="AK4566">
        <f>IF(I4566="violation",COUNTIF($AJ$1:AJ4566,AJ4566),FALSE)</f>
        <v>3664</v>
      </c>
      <c r="AL4566">
        <f t="shared" si="717"/>
        <v>0</v>
      </c>
      <c r="AM4566">
        <f t="shared" si="718"/>
        <v>3</v>
      </c>
      <c r="AN4566" t="str">
        <f t="shared" si="719"/>
        <v>ALERT! 3 Violation founded @METALDET1</v>
      </c>
    </row>
    <row r="4567" spans="1:40">
      <c r="A4567" t="s">
        <v>120</v>
      </c>
      <c r="B4567" t="s">
        <v>121</v>
      </c>
      <c r="C4567" t="s">
        <v>2024</v>
      </c>
      <c r="D4567" t="s">
        <v>52</v>
      </c>
      <c r="E4567">
        <v>1</v>
      </c>
      <c r="G4567" t="s">
        <v>130</v>
      </c>
      <c r="I4567" t="s">
        <v>125</v>
      </c>
      <c r="Z4567" t="str">
        <f>IFERROR(MID(AA4567,FIND("-",H4567,1)+1,20),_xlfn.IFNA(VLOOKUP(F4567&amp;"-"&amp;AA4567,Ref_Kontak!$A:$E,4,FALSE),Ref_Kontak!$H$2))</f>
        <v>628999007703</v>
      </c>
      <c r="AA4567" t="str">
        <f t="shared" si="710"/>
        <v/>
      </c>
      <c r="AB4567" t="str">
        <f t="shared" si="711"/>
        <v/>
      </c>
      <c r="AC4567" t="str">
        <f t="shared" si="712"/>
        <v>628999007703</v>
      </c>
      <c r="AD4567" t="str">
        <f t="shared" si="713"/>
        <v>Halo+,+Visual+AI+5S+mendeteksi+Violation%3A+METALDET1-LINE+14</v>
      </c>
      <c r="AE4567" t="str">
        <f t="shared" si="714"/>
        <v>https://web.whatsapp.com/send/?phone=628999007703&amp;text=Halo+,+Visual+AI+5S+mendeteksi+Violation%3A+METALDET1-LINE+14&amp;type=phone_number&amp;app_absent=0</v>
      </c>
      <c r="AF4567" t="b">
        <f>IF(ISNA(VLOOKUP(D4567&amp;"-"&amp;AB4567, Ref_Kontak!$A:$E, 4, FALSE)), FALSE, TRUE)</f>
        <v>0</v>
      </c>
      <c r="AG4567" t="str">
        <f>_xlfn.IFNA(VLOOKUP(Z4567,Ref_Kontak!H:H,1,FALSE),"FALSE")</f>
        <v>628999007703</v>
      </c>
      <c r="AH4567" t="str">
        <f t="shared" si="715"/>
        <v>METALDET1-LINE 14</v>
      </c>
      <c r="AI4567">
        <f>IF(I4567="violation",COUNTIF($AH$1:AH4567,AH4567),0)</f>
        <v>502</v>
      </c>
      <c r="AJ4567" t="str">
        <f t="shared" si="716"/>
        <v>violation-METALDET1</v>
      </c>
      <c r="AK4567">
        <f>IF(I4567="violation",COUNTIF($AJ$1:AJ4567,AJ4567),FALSE)</f>
        <v>3665</v>
      </c>
      <c r="AL4567">
        <f t="shared" si="717"/>
        <v>0</v>
      </c>
      <c r="AM4567">
        <f t="shared" si="718"/>
        <v>3</v>
      </c>
      <c r="AN4567" t="str">
        <f t="shared" si="719"/>
        <v>ALERT! 3 Violation founded @METALDET1</v>
      </c>
    </row>
    <row r="4568" spans="1:40">
      <c r="A4568" t="s">
        <v>120</v>
      </c>
      <c r="B4568" t="s">
        <v>121</v>
      </c>
      <c r="C4568" t="s">
        <v>2024</v>
      </c>
      <c r="D4568" t="s">
        <v>589</v>
      </c>
      <c r="E4568">
        <v>1</v>
      </c>
      <c r="G4568" t="s">
        <v>130</v>
      </c>
      <c r="I4568" t="s">
        <v>125</v>
      </c>
      <c r="Z4568" t="str">
        <f>IFERROR(MID(AA4568,FIND("-",H4568,1)+1,20),_xlfn.IFNA(VLOOKUP(F4568&amp;"-"&amp;AA4568,Ref_Kontak!$A:$E,4,FALSE),Ref_Kontak!$H$2))</f>
        <v>628999007703</v>
      </c>
      <c r="AA4568" t="str">
        <f t="shared" si="710"/>
        <v/>
      </c>
      <c r="AB4568" t="str">
        <f t="shared" si="711"/>
        <v/>
      </c>
      <c r="AC4568" t="str">
        <f t="shared" si="712"/>
        <v>628999007703</v>
      </c>
      <c r="AD4568" t="str">
        <f t="shared" si="713"/>
        <v>Halo+,+Visual+AI+5S+mendeteksi+Violation%3A+METALDET1-LINE+13</v>
      </c>
      <c r="AE4568" t="str">
        <f t="shared" si="714"/>
        <v>https://web.whatsapp.com/send/?phone=628999007703&amp;text=Halo+,+Visual+AI+5S+mendeteksi+Violation%3A+METALDET1-LINE+13&amp;type=phone_number&amp;app_absent=0</v>
      </c>
      <c r="AF4568" t="b">
        <f>IF(ISNA(VLOOKUP(D4568&amp;"-"&amp;AB4568, Ref_Kontak!$A:$E, 4, FALSE)), FALSE, TRUE)</f>
        <v>0</v>
      </c>
      <c r="AG4568" t="str">
        <f>_xlfn.IFNA(VLOOKUP(Z4568,Ref_Kontak!H:H,1,FALSE),"FALSE")</f>
        <v>628999007703</v>
      </c>
      <c r="AH4568" t="str">
        <f t="shared" si="715"/>
        <v>METALDET1-LINE 13</v>
      </c>
      <c r="AI4568">
        <f>IF(I4568="violation",COUNTIF($AH$1:AH4568,AH4568),0)</f>
        <v>1511</v>
      </c>
      <c r="AJ4568" t="str">
        <f t="shared" si="716"/>
        <v>violation-METALDET1</v>
      </c>
      <c r="AK4568">
        <f>IF(I4568="violation",COUNTIF($AJ$1:AJ4568,AJ4568),FALSE)</f>
        <v>3666</v>
      </c>
      <c r="AL4568">
        <f t="shared" si="717"/>
        <v>0</v>
      </c>
      <c r="AM4568">
        <f t="shared" si="718"/>
        <v>3</v>
      </c>
      <c r="AN4568" t="str">
        <f t="shared" si="719"/>
        <v>ALERT! 3 Violation founded @METALDET1</v>
      </c>
    </row>
    <row r="4569" spans="1:40">
      <c r="A4569" t="s">
        <v>120</v>
      </c>
      <c r="B4569" t="s">
        <v>121</v>
      </c>
      <c r="C4569" t="s">
        <v>2025</v>
      </c>
      <c r="D4569" t="s">
        <v>129</v>
      </c>
      <c r="E4569">
        <v>1</v>
      </c>
      <c r="G4569" t="s">
        <v>130</v>
      </c>
      <c r="I4569" t="s">
        <v>125</v>
      </c>
      <c r="Z4569" t="str">
        <f>IFERROR(MID(AA4569,FIND("-",H4569,1)+1,20),_xlfn.IFNA(VLOOKUP(F4569&amp;"-"&amp;AA4569,Ref_Kontak!$A:$E,4,FALSE),Ref_Kontak!$H$2))</f>
        <v>628999007703</v>
      </c>
      <c r="AA4569" t="str">
        <f t="shared" si="710"/>
        <v/>
      </c>
      <c r="AB4569" t="str">
        <f t="shared" si="711"/>
        <v/>
      </c>
      <c r="AC4569" t="str">
        <f t="shared" si="712"/>
        <v>628999007703</v>
      </c>
      <c r="AD4569" t="str">
        <f t="shared" si="713"/>
        <v>Halo+,+Visual+AI+5S+mendeteksi+Violation%3A+METALDET1-LINE+8</v>
      </c>
      <c r="AE4569" t="str">
        <f t="shared" si="714"/>
        <v>https://web.whatsapp.com/send/?phone=628999007703&amp;text=Halo+,+Visual+AI+5S+mendeteksi+Violation%3A+METALDET1-LINE+8&amp;type=phone_number&amp;app_absent=0</v>
      </c>
      <c r="AF4569" t="b">
        <f>IF(ISNA(VLOOKUP(D4569&amp;"-"&amp;AB4569, Ref_Kontak!$A:$E, 4, FALSE)), FALSE, TRUE)</f>
        <v>0</v>
      </c>
      <c r="AG4569" t="str">
        <f>_xlfn.IFNA(VLOOKUP(Z4569,Ref_Kontak!H:H,1,FALSE),"FALSE")</f>
        <v>628999007703</v>
      </c>
      <c r="AH4569" t="str">
        <f t="shared" si="715"/>
        <v>METALDET1-LINE 8</v>
      </c>
      <c r="AI4569">
        <f>IF(I4569="violation",COUNTIF($AH$1:AH4569,AH4569),0)</f>
        <v>1655</v>
      </c>
      <c r="AJ4569" t="str">
        <f t="shared" si="716"/>
        <v>violation-METALDET1</v>
      </c>
      <c r="AK4569">
        <f>IF(I4569="violation",COUNTIF($AJ$1:AJ4569,AJ4569),FALSE)</f>
        <v>3667</v>
      </c>
      <c r="AL4569">
        <f t="shared" si="717"/>
        <v>0</v>
      </c>
      <c r="AM4569">
        <f t="shared" si="718"/>
        <v>3</v>
      </c>
      <c r="AN4569" t="str">
        <f t="shared" si="719"/>
        <v>ALERT! 3 Violation founded @METALDET1</v>
      </c>
    </row>
    <row r="4570" spans="1:40">
      <c r="A4570" t="s">
        <v>120</v>
      </c>
      <c r="B4570" t="s">
        <v>121</v>
      </c>
      <c r="C4570" t="s">
        <v>2025</v>
      </c>
      <c r="D4570" t="s">
        <v>52</v>
      </c>
      <c r="E4570">
        <v>1</v>
      </c>
      <c r="G4570" t="s">
        <v>130</v>
      </c>
      <c r="I4570" t="s">
        <v>125</v>
      </c>
      <c r="Z4570" t="str">
        <f>IFERROR(MID(AA4570,FIND("-",H4570,1)+1,20),_xlfn.IFNA(VLOOKUP(F4570&amp;"-"&amp;AA4570,Ref_Kontak!$A:$E,4,FALSE),Ref_Kontak!$H$2))</f>
        <v>628999007703</v>
      </c>
      <c r="AA4570" t="str">
        <f t="shared" si="710"/>
        <v/>
      </c>
      <c r="AB4570" t="str">
        <f t="shared" si="711"/>
        <v/>
      </c>
      <c r="AC4570" t="str">
        <f t="shared" si="712"/>
        <v>628999007703</v>
      </c>
      <c r="AD4570" t="str">
        <f t="shared" si="713"/>
        <v>Halo+,+Visual+AI+5S+mendeteksi+Violation%3A+METALDET1-LINE+14</v>
      </c>
      <c r="AE4570" t="str">
        <f t="shared" si="714"/>
        <v>https://web.whatsapp.com/send/?phone=628999007703&amp;text=Halo+,+Visual+AI+5S+mendeteksi+Violation%3A+METALDET1-LINE+14&amp;type=phone_number&amp;app_absent=0</v>
      </c>
      <c r="AF4570" t="b">
        <f>IF(ISNA(VLOOKUP(D4570&amp;"-"&amp;AB4570, Ref_Kontak!$A:$E, 4, FALSE)), FALSE, TRUE)</f>
        <v>0</v>
      </c>
      <c r="AG4570" t="str">
        <f>_xlfn.IFNA(VLOOKUP(Z4570,Ref_Kontak!H:H,1,FALSE),"FALSE")</f>
        <v>628999007703</v>
      </c>
      <c r="AH4570" t="str">
        <f t="shared" si="715"/>
        <v>METALDET1-LINE 14</v>
      </c>
      <c r="AI4570">
        <f>IF(I4570="violation",COUNTIF($AH$1:AH4570,AH4570),0)</f>
        <v>503</v>
      </c>
      <c r="AJ4570" t="str">
        <f t="shared" si="716"/>
        <v>violation-METALDET1</v>
      </c>
      <c r="AK4570">
        <f>IF(I4570="violation",COUNTIF($AJ$1:AJ4570,AJ4570),FALSE)</f>
        <v>3668</v>
      </c>
      <c r="AL4570">
        <f t="shared" si="717"/>
        <v>0</v>
      </c>
      <c r="AM4570">
        <f t="shared" si="718"/>
        <v>3</v>
      </c>
      <c r="AN4570" t="str">
        <f t="shared" si="719"/>
        <v>ALERT! 3 Violation founded @METALDET1</v>
      </c>
    </row>
    <row r="4571" spans="1:40">
      <c r="A4571" t="s">
        <v>120</v>
      </c>
      <c r="B4571" t="s">
        <v>121</v>
      </c>
      <c r="C4571" t="s">
        <v>2025</v>
      </c>
      <c r="D4571" t="s">
        <v>589</v>
      </c>
      <c r="E4571">
        <v>1</v>
      </c>
      <c r="G4571" t="s">
        <v>130</v>
      </c>
      <c r="I4571" t="s">
        <v>125</v>
      </c>
      <c r="Z4571" t="str">
        <f>IFERROR(MID(AA4571,FIND("-",H4571,1)+1,20),_xlfn.IFNA(VLOOKUP(F4571&amp;"-"&amp;AA4571,Ref_Kontak!$A:$E,4,FALSE),Ref_Kontak!$H$2))</f>
        <v>628999007703</v>
      </c>
      <c r="AA4571" t="str">
        <f t="shared" si="710"/>
        <v/>
      </c>
      <c r="AB4571" t="str">
        <f t="shared" si="711"/>
        <v/>
      </c>
      <c r="AC4571" t="str">
        <f t="shared" si="712"/>
        <v>628999007703</v>
      </c>
      <c r="AD4571" t="str">
        <f t="shared" si="713"/>
        <v>Halo+,+Visual+AI+5S+mendeteksi+Violation%3A+METALDET1-LINE+13</v>
      </c>
      <c r="AE4571" t="str">
        <f t="shared" si="714"/>
        <v>https://web.whatsapp.com/send/?phone=628999007703&amp;text=Halo+,+Visual+AI+5S+mendeteksi+Violation%3A+METALDET1-LINE+13&amp;type=phone_number&amp;app_absent=0</v>
      </c>
      <c r="AF4571" t="b">
        <f>IF(ISNA(VLOOKUP(D4571&amp;"-"&amp;AB4571, Ref_Kontak!$A:$E, 4, FALSE)), FALSE, TRUE)</f>
        <v>0</v>
      </c>
      <c r="AG4571" t="str">
        <f>_xlfn.IFNA(VLOOKUP(Z4571,Ref_Kontak!H:H,1,FALSE),"FALSE")</f>
        <v>628999007703</v>
      </c>
      <c r="AH4571" t="str">
        <f t="shared" si="715"/>
        <v>METALDET1-LINE 13</v>
      </c>
      <c r="AI4571">
        <f>IF(I4571="violation",COUNTIF($AH$1:AH4571,AH4571),0)</f>
        <v>1512</v>
      </c>
      <c r="AJ4571" t="str">
        <f t="shared" si="716"/>
        <v>violation-METALDET1</v>
      </c>
      <c r="AK4571">
        <f>IF(I4571="violation",COUNTIF($AJ$1:AJ4571,AJ4571),FALSE)</f>
        <v>3669</v>
      </c>
      <c r="AL4571">
        <f t="shared" si="717"/>
        <v>0</v>
      </c>
      <c r="AM4571">
        <f t="shared" si="718"/>
        <v>3</v>
      </c>
      <c r="AN4571" t="str">
        <f t="shared" si="719"/>
        <v>ALERT! 3 Violation founded @METALDET1</v>
      </c>
    </row>
    <row r="4572" spans="1:40">
      <c r="A4572" t="s">
        <v>120</v>
      </c>
      <c r="B4572" t="s">
        <v>121</v>
      </c>
      <c r="C4572" t="s">
        <v>2026</v>
      </c>
      <c r="D4572" t="s">
        <v>589</v>
      </c>
      <c r="E4572">
        <v>1</v>
      </c>
      <c r="G4572" t="s">
        <v>130</v>
      </c>
      <c r="I4572" t="s">
        <v>125</v>
      </c>
      <c r="Z4572" t="str">
        <f>IFERROR(MID(AA4572,FIND("-",H4572,1)+1,20),_xlfn.IFNA(VLOOKUP(F4572&amp;"-"&amp;AA4572,Ref_Kontak!$A:$E,4,FALSE),Ref_Kontak!$H$2))</f>
        <v>628999007703</v>
      </c>
      <c r="AA4572" t="str">
        <f t="shared" si="710"/>
        <v/>
      </c>
      <c r="AB4572" t="str">
        <f t="shared" si="711"/>
        <v/>
      </c>
      <c r="AC4572" t="str">
        <f t="shared" si="712"/>
        <v>628999007703</v>
      </c>
      <c r="AD4572" t="str">
        <f t="shared" si="713"/>
        <v>Halo+,+Visual+AI+5S+mendeteksi+Violation%3A+METALDET1-LINE+13</v>
      </c>
      <c r="AE4572" t="str">
        <f t="shared" si="714"/>
        <v>https://web.whatsapp.com/send/?phone=628999007703&amp;text=Halo+,+Visual+AI+5S+mendeteksi+Violation%3A+METALDET1-LINE+13&amp;type=phone_number&amp;app_absent=0</v>
      </c>
      <c r="AF4572" t="b">
        <f>IF(ISNA(VLOOKUP(D4572&amp;"-"&amp;AB4572, Ref_Kontak!$A:$E, 4, FALSE)), FALSE, TRUE)</f>
        <v>0</v>
      </c>
      <c r="AG4572" t="str">
        <f>_xlfn.IFNA(VLOOKUP(Z4572,Ref_Kontak!H:H,1,FALSE),"FALSE")</f>
        <v>628999007703</v>
      </c>
      <c r="AH4572" t="str">
        <f t="shared" si="715"/>
        <v>METALDET1-LINE 13</v>
      </c>
      <c r="AI4572">
        <f>IF(I4572="violation",COUNTIF($AH$1:AH4572,AH4572),0)</f>
        <v>1513</v>
      </c>
      <c r="AJ4572" t="str">
        <f t="shared" si="716"/>
        <v>violation-METALDET1</v>
      </c>
      <c r="AK4572">
        <f>IF(I4572="violation",COUNTIF($AJ$1:AJ4572,AJ4572),FALSE)</f>
        <v>3670</v>
      </c>
      <c r="AL4572">
        <f t="shared" si="717"/>
        <v>0</v>
      </c>
      <c r="AM4572">
        <f t="shared" si="718"/>
        <v>3</v>
      </c>
      <c r="AN4572" t="str">
        <f t="shared" si="719"/>
        <v>ALERT! 3 Violation founded @METALDET1</v>
      </c>
    </row>
    <row r="4573" spans="1:40">
      <c r="A4573" t="s">
        <v>120</v>
      </c>
      <c r="B4573" t="s">
        <v>121</v>
      </c>
      <c r="C4573" t="s">
        <v>2026</v>
      </c>
      <c r="D4573" t="s">
        <v>129</v>
      </c>
      <c r="E4573">
        <v>1</v>
      </c>
      <c r="G4573" t="s">
        <v>130</v>
      </c>
      <c r="I4573" t="s">
        <v>125</v>
      </c>
      <c r="Z4573" t="str">
        <f>IFERROR(MID(AA4573,FIND("-",H4573,1)+1,20),_xlfn.IFNA(VLOOKUP(F4573&amp;"-"&amp;AA4573,Ref_Kontak!$A:$E,4,FALSE),Ref_Kontak!$H$2))</f>
        <v>628999007703</v>
      </c>
      <c r="AA4573" t="str">
        <f t="shared" si="710"/>
        <v/>
      </c>
      <c r="AB4573" t="str">
        <f t="shared" si="711"/>
        <v/>
      </c>
      <c r="AC4573" t="str">
        <f t="shared" si="712"/>
        <v>628999007703</v>
      </c>
      <c r="AD4573" t="str">
        <f t="shared" si="713"/>
        <v>Halo+,+Visual+AI+5S+mendeteksi+Violation%3A+METALDET1-LINE+8</v>
      </c>
      <c r="AE4573" t="str">
        <f t="shared" si="714"/>
        <v>https://web.whatsapp.com/send/?phone=628999007703&amp;text=Halo+,+Visual+AI+5S+mendeteksi+Violation%3A+METALDET1-LINE+8&amp;type=phone_number&amp;app_absent=0</v>
      </c>
      <c r="AF4573" t="b">
        <f>IF(ISNA(VLOOKUP(D4573&amp;"-"&amp;AB4573, Ref_Kontak!$A:$E, 4, FALSE)), FALSE, TRUE)</f>
        <v>0</v>
      </c>
      <c r="AG4573" t="str">
        <f>_xlfn.IFNA(VLOOKUP(Z4573,Ref_Kontak!H:H,1,FALSE),"FALSE")</f>
        <v>628999007703</v>
      </c>
      <c r="AH4573" t="str">
        <f t="shared" si="715"/>
        <v>METALDET1-LINE 8</v>
      </c>
      <c r="AI4573">
        <f>IF(I4573="violation",COUNTIF($AH$1:AH4573,AH4573),0)</f>
        <v>1656</v>
      </c>
      <c r="AJ4573" t="str">
        <f t="shared" si="716"/>
        <v>violation-METALDET1</v>
      </c>
      <c r="AK4573">
        <f>IF(I4573="violation",COUNTIF($AJ$1:AJ4573,AJ4573),FALSE)</f>
        <v>3671</v>
      </c>
      <c r="AL4573">
        <f t="shared" si="717"/>
        <v>0</v>
      </c>
      <c r="AM4573">
        <f t="shared" si="718"/>
        <v>3</v>
      </c>
      <c r="AN4573" t="str">
        <f t="shared" si="719"/>
        <v>ALERT! 3 Violation founded @METALDET1</v>
      </c>
    </row>
    <row r="4574" spans="1:40">
      <c r="A4574" t="s">
        <v>120</v>
      </c>
      <c r="B4574" t="s">
        <v>121</v>
      </c>
      <c r="C4574" t="s">
        <v>2026</v>
      </c>
      <c r="D4574" t="s">
        <v>52</v>
      </c>
      <c r="E4574">
        <v>1</v>
      </c>
      <c r="G4574" t="s">
        <v>130</v>
      </c>
      <c r="I4574" t="s">
        <v>125</v>
      </c>
      <c r="Z4574" t="str">
        <f>IFERROR(MID(AA4574,FIND("-",H4574,1)+1,20),_xlfn.IFNA(VLOOKUP(F4574&amp;"-"&amp;AA4574,Ref_Kontak!$A:$E,4,FALSE),Ref_Kontak!$H$2))</f>
        <v>628999007703</v>
      </c>
      <c r="AA4574" t="str">
        <f t="shared" si="710"/>
        <v/>
      </c>
      <c r="AB4574" t="str">
        <f t="shared" si="711"/>
        <v/>
      </c>
      <c r="AC4574" t="str">
        <f t="shared" si="712"/>
        <v>628999007703</v>
      </c>
      <c r="AD4574" t="str">
        <f t="shared" si="713"/>
        <v>Halo+,+Visual+AI+5S+mendeteksi+Violation%3A+METALDET1-LINE+14</v>
      </c>
      <c r="AE4574" t="str">
        <f t="shared" si="714"/>
        <v>https://web.whatsapp.com/send/?phone=628999007703&amp;text=Halo+,+Visual+AI+5S+mendeteksi+Violation%3A+METALDET1-LINE+14&amp;type=phone_number&amp;app_absent=0</v>
      </c>
      <c r="AF4574" t="b">
        <f>IF(ISNA(VLOOKUP(D4574&amp;"-"&amp;AB4574, Ref_Kontak!$A:$E, 4, FALSE)), FALSE, TRUE)</f>
        <v>0</v>
      </c>
      <c r="AG4574" t="str">
        <f>_xlfn.IFNA(VLOOKUP(Z4574,Ref_Kontak!H:H,1,FALSE),"FALSE")</f>
        <v>628999007703</v>
      </c>
      <c r="AH4574" t="str">
        <f t="shared" si="715"/>
        <v>METALDET1-LINE 14</v>
      </c>
      <c r="AI4574">
        <f>IF(I4574="violation",COUNTIF($AH$1:AH4574,AH4574),0)</f>
        <v>504</v>
      </c>
      <c r="AJ4574" t="str">
        <f t="shared" si="716"/>
        <v>violation-METALDET1</v>
      </c>
      <c r="AK4574">
        <f>IF(I4574="violation",COUNTIF($AJ$1:AJ4574,AJ4574),FALSE)</f>
        <v>3672</v>
      </c>
      <c r="AL4574">
        <f t="shared" si="717"/>
        <v>0</v>
      </c>
      <c r="AM4574">
        <f t="shared" si="718"/>
        <v>3</v>
      </c>
      <c r="AN4574" t="str">
        <f t="shared" si="719"/>
        <v>ALERT! 3 Violation founded @METALDET1</v>
      </c>
    </row>
    <row r="4575" spans="1:40">
      <c r="A4575" t="s">
        <v>120</v>
      </c>
      <c r="B4575" t="s">
        <v>121</v>
      </c>
      <c r="C4575" t="s">
        <v>2026</v>
      </c>
      <c r="D4575" t="s">
        <v>52</v>
      </c>
      <c r="E4575">
        <v>1</v>
      </c>
      <c r="G4575" t="s">
        <v>130</v>
      </c>
      <c r="I4575" t="s">
        <v>125</v>
      </c>
      <c r="Z4575" t="str">
        <f>IFERROR(MID(AA4575,FIND("-",H4575,1)+1,20),_xlfn.IFNA(VLOOKUP(F4575&amp;"-"&amp;AA4575,Ref_Kontak!$A:$E,4,FALSE),Ref_Kontak!$H$2))</f>
        <v>628999007703</v>
      </c>
      <c r="AA4575" t="str">
        <f t="shared" si="710"/>
        <v/>
      </c>
      <c r="AB4575" t="str">
        <f t="shared" si="711"/>
        <v/>
      </c>
      <c r="AC4575" t="str">
        <f t="shared" si="712"/>
        <v>628999007703</v>
      </c>
      <c r="AD4575" t="str">
        <f t="shared" si="713"/>
        <v>Halo+,+Visual+AI+5S+mendeteksi+Violation%3A+METALDET1-LINE+14</v>
      </c>
      <c r="AE4575" t="str">
        <f t="shared" si="714"/>
        <v>https://web.whatsapp.com/send/?phone=628999007703&amp;text=Halo+,+Visual+AI+5S+mendeteksi+Violation%3A+METALDET1-LINE+14&amp;type=phone_number&amp;app_absent=0</v>
      </c>
      <c r="AF4575" t="b">
        <f>IF(ISNA(VLOOKUP(D4575&amp;"-"&amp;AB4575, Ref_Kontak!$A:$E, 4, FALSE)), FALSE, TRUE)</f>
        <v>0</v>
      </c>
      <c r="AG4575" t="str">
        <f>_xlfn.IFNA(VLOOKUP(Z4575,Ref_Kontak!H:H,1,FALSE),"FALSE")</f>
        <v>628999007703</v>
      </c>
      <c r="AH4575" t="str">
        <f t="shared" si="715"/>
        <v>METALDET1-LINE 14</v>
      </c>
      <c r="AI4575">
        <f>IF(I4575="violation",COUNTIF($AH$1:AH4575,AH4575),0)</f>
        <v>505</v>
      </c>
      <c r="AJ4575" t="str">
        <f t="shared" si="716"/>
        <v>violation-METALDET1</v>
      </c>
      <c r="AK4575">
        <f>IF(I4575="violation",COUNTIF($AJ$1:AJ4575,AJ4575),FALSE)</f>
        <v>3673</v>
      </c>
      <c r="AL4575">
        <f t="shared" si="717"/>
        <v>0</v>
      </c>
      <c r="AM4575">
        <f t="shared" si="718"/>
        <v>3</v>
      </c>
      <c r="AN4575" t="str">
        <f t="shared" si="719"/>
        <v>ALERT! 3 Violation founded @METALDET1</v>
      </c>
    </row>
    <row r="4576" spans="1:40">
      <c r="A4576" t="s">
        <v>120</v>
      </c>
      <c r="B4576" t="s">
        <v>121</v>
      </c>
      <c r="C4576" t="s">
        <v>2026</v>
      </c>
      <c r="D4576" t="s">
        <v>589</v>
      </c>
      <c r="E4576">
        <v>1</v>
      </c>
      <c r="G4576" t="s">
        <v>130</v>
      </c>
      <c r="I4576" t="s">
        <v>125</v>
      </c>
      <c r="Z4576" t="str">
        <f>IFERROR(MID(AA4576,FIND("-",H4576,1)+1,20),_xlfn.IFNA(VLOOKUP(F4576&amp;"-"&amp;AA4576,Ref_Kontak!$A:$E,4,FALSE),Ref_Kontak!$H$2))</f>
        <v>628999007703</v>
      </c>
      <c r="AA4576" t="str">
        <f t="shared" si="710"/>
        <v/>
      </c>
      <c r="AB4576" t="str">
        <f t="shared" si="711"/>
        <v/>
      </c>
      <c r="AC4576" t="str">
        <f t="shared" si="712"/>
        <v>628999007703</v>
      </c>
      <c r="AD4576" t="str">
        <f t="shared" si="713"/>
        <v>Halo+,+Visual+AI+5S+mendeteksi+Violation%3A+METALDET1-LINE+13</v>
      </c>
      <c r="AE4576" t="str">
        <f t="shared" si="714"/>
        <v>https://web.whatsapp.com/send/?phone=628999007703&amp;text=Halo+,+Visual+AI+5S+mendeteksi+Violation%3A+METALDET1-LINE+13&amp;type=phone_number&amp;app_absent=0</v>
      </c>
      <c r="AF4576" t="b">
        <f>IF(ISNA(VLOOKUP(D4576&amp;"-"&amp;AB4576, Ref_Kontak!$A:$E, 4, FALSE)), FALSE, TRUE)</f>
        <v>0</v>
      </c>
      <c r="AG4576" t="str">
        <f>_xlfn.IFNA(VLOOKUP(Z4576,Ref_Kontak!H:H,1,FALSE),"FALSE")</f>
        <v>628999007703</v>
      </c>
      <c r="AH4576" t="str">
        <f t="shared" si="715"/>
        <v>METALDET1-LINE 13</v>
      </c>
      <c r="AI4576">
        <f>IF(I4576="violation",COUNTIF($AH$1:AH4576,AH4576),0)</f>
        <v>1514</v>
      </c>
      <c r="AJ4576" t="str">
        <f t="shared" si="716"/>
        <v>violation-METALDET1</v>
      </c>
      <c r="AK4576">
        <f>IF(I4576="violation",COUNTIF($AJ$1:AJ4576,AJ4576),FALSE)</f>
        <v>3674</v>
      </c>
      <c r="AL4576">
        <f t="shared" si="717"/>
        <v>0</v>
      </c>
      <c r="AM4576">
        <f t="shared" si="718"/>
        <v>3</v>
      </c>
      <c r="AN4576" t="str">
        <f t="shared" si="719"/>
        <v>ALERT! 3 Violation founded @METALDET1</v>
      </c>
    </row>
    <row r="4577" spans="1:40">
      <c r="A4577" t="s">
        <v>120</v>
      </c>
      <c r="B4577" t="s">
        <v>121</v>
      </c>
      <c r="C4577" t="s">
        <v>2027</v>
      </c>
      <c r="D4577" t="s">
        <v>129</v>
      </c>
      <c r="E4577">
        <v>1</v>
      </c>
      <c r="G4577" t="s">
        <v>130</v>
      </c>
      <c r="I4577" t="s">
        <v>125</v>
      </c>
      <c r="Z4577" t="str">
        <f>IFERROR(MID(AA4577,FIND("-",H4577,1)+1,20),_xlfn.IFNA(VLOOKUP(F4577&amp;"-"&amp;AA4577,Ref_Kontak!$A:$E,4,FALSE),Ref_Kontak!$H$2))</f>
        <v>628999007703</v>
      </c>
      <c r="AA4577" t="str">
        <f t="shared" si="710"/>
        <v/>
      </c>
      <c r="AB4577" t="str">
        <f t="shared" si="711"/>
        <v/>
      </c>
      <c r="AC4577" t="str">
        <f t="shared" si="712"/>
        <v>628999007703</v>
      </c>
      <c r="AD4577" t="str">
        <f t="shared" si="713"/>
        <v>Halo+,+Visual+AI+5S+mendeteksi+Violation%3A+METALDET1-LINE+8</v>
      </c>
      <c r="AE4577" t="str">
        <f t="shared" si="714"/>
        <v>https://web.whatsapp.com/send/?phone=628999007703&amp;text=Halo+,+Visual+AI+5S+mendeteksi+Violation%3A+METALDET1-LINE+8&amp;type=phone_number&amp;app_absent=0</v>
      </c>
      <c r="AF4577" t="b">
        <f>IF(ISNA(VLOOKUP(D4577&amp;"-"&amp;AB4577, Ref_Kontak!$A:$E, 4, FALSE)), FALSE, TRUE)</f>
        <v>0</v>
      </c>
      <c r="AG4577" t="str">
        <f>_xlfn.IFNA(VLOOKUP(Z4577,Ref_Kontak!H:H,1,FALSE),"FALSE")</f>
        <v>628999007703</v>
      </c>
      <c r="AH4577" t="str">
        <f t="shared" si="715"/>
        <v>METALDET1-LINE 8</v>
      </c>
      <c r="AI4577">
        <f>IF(I4577="violation",COUNTIF($AH$1:AH4577,AH4577),0)</f>
        <v>1657</v>
      </c>
      <c r="AJ4577" t="str">
        <f t="shared" si="716"/>
        <v>violation-METALDET1</v>
      </c>
      <c r="AK4577">
        <f>IF(I4577="violation",COUNTIF($AJ$1:AJ4577,AJ4577),FALSE)</f>
        <v>3675</v>
      </c>
      <c r="AL4577">
        <f t="shared" si="717"/>
        <v>0</v>
      </c>
      <c r="AM4577">
        <f t="shared" si="718"/>
        <v>3</v>
      </c>
      <c r="AN4577" t="str">
        <f t="shared" si="719"/>
        <v>ALERT! 3 Violation founded @METALDET1</v>
      </c>
    </row>
    <row r="4578" spans="1:40">
      <c r="A4578" t="s">
        <v>120</v>
      </c>
      <c r="B4578" t="s">
        <v>121</v>
      </c>
      <c r="C4578" t="s">
        <v>2028</v>
      </c>
      <c r="D4578" t="s">
        <v>589</v>
      </c>
      <c r="E4578">
        <v>1</v>
      </c>
      <c r="G4578" t="s">
        <v>130</v>
      </c>
      <c r="I4578" t="s">
        <v>125</v>
      </c>
      <c r="Z4578" t="str">
        <f>IFERROR(MID(AA4578,FIND("-",H4578,1)+1,20),_xlfn.IFNA(VLOOKUP(F4578&amp;"-"&amp;AA4578,Ref_Kontak!$A:$E,4,FALSE),Ref_Kontak!$H$2))</f>
        <v>628999007703</v>
      </c>
      <c r="AA4578" t="str">
        <f t="shared" si="710"/>
        <v/>
      </c>
      <c r="AB4578" t="str">
        <f t="shared" si="711"/>
        <v/>
      </c>
      <c r="AC4578" t="str">
        <f t="shared" si="712"/>
        <v>628999007703</v>
      </c>
      <c r="AD4578" t="str">
        <f t="shared" si="713"/>
        <v>Halo+,+Visual+AI+5S+mendeteksi+Violation%3A+METALDET1-LINE+13</v>
      </c>
      <c r="AE4578" t="str">
        <f t="shared" si="714"/>
        <v>https://web.whatsapp.com/send/?phone=628999007703&amp;text=Halo+,+Visual+AI+5S+mendeteksi+Violation%3A+METALDET1-LINE+13&amp;type=phone_number&amp;app_absent=0</v>
      </c>
      <c r="AF4578" t="b">
        <f>IF(ISNA(VLOOKUP(D4578&amp;"-"&amp;AB4578, Ref_Kontak!$A:$E, 4, FALSE)), FALSE, TRUE)</f>
        <v>0</v>
      </c>
      <c r="AG4578" t="str">
        <f>_xlfn.IFNA(VLOOKUP(Z4578,Ref_Kontak!H:H,1,FALSE),"FALSE")</f>
        <v>628999007703</v>
      </c>
      <c r="AH4578" t="str">
        <f t="shared" si="715"/>
        <v>METALDET1-LINE 13</v>
      </c>
      <c r="AI4578">
        <f>IF(I4578="violation",COUNTIF($AH$1:AH4578,AH4578),0)</f>
        <v>1515</v>
      </c>
      <c r="AJ4578" t="str">
        <f t="shared" si="716"/>
        <v>violation-METALDET1</v>
      </c>
      <c r="AK4578">
        <f>IF(I4578="violation",COUNTIF($AJ$1:AJ4578,AJ4578),FALSE)</f>
        <v>3676</v>
      </c>
      <c r="AL4578">
        <f t="shared" si="717"/>
        <v>0</v>
      </c>
      <c r="AM4578">
        <f t="shared" si="718"/>
        <v>3</v>
      </c>
      <c r="AN4578" t="str">
        <f t="shared" si="719"/>
        <v>ALERT! 3 Violation founded @METALDET1</v>
      </c>
    </row>
    <row r="4579" spans="1:40">
      <c r="A4579" t="s">
        <v>120</v>
      </c>
      <c r="B4579" t="s">
        <v>121</v>
      </c>
      <c r="C4579" t="s">
        <v>2028</v>
      </c>
      <c r="D4579" t="s">
        <v>129</v>
      </c>
      <c r="E4579">
        <v>1</v>
      </c>
      <c r="G4579" t="s">
        <v>130</v>
      </c>
      <c r="I4579" t="s">
        <v>125</v>
      </c>
      <c r="Z4579" t="str">
        <f>IFERROR(MID(AA4579,FIND("-",H4579,1)+1,20),_xlfn.IFNA(VLOOKUP(F4579&amp;"-"&amp;AA4579,Ref_Kontak!$A:$E,4,FALSE),Ref_Kontak!$H$2))</f>
        <v>628999007703</v>
      </c>
      <c r="AA4579" t="str">
        <f t="shared" si="710"/>
        <v/>
      </c>
      <c r="AB4579" t="str">
        <f t="shared" si="711"/>
        <v/>
      </c>
      <c r="AC4579" t="str">
        <f t="shared" si="712"/>
        <v>628999007703</v>
      </c>
      <c r="AD4579" t="str">
        <f t="shared" si="713"/>
        <v>Halo+,+Visual+AI+5S+mendeteksi+Violation%3A+METALDET1-LINE+8</v>
      </c>
      <c r="AE4579" t="str">
        <f t="shared" si="714"/>
        <v>https://web.whatsapp.com/send/?phone=628999007703&amp;text=Halo+,+Visual+AI+5S+mendeteksi+Violation%3A+METALDET1-LINE+8&amp;type=phone_number&amp;app_absent=0</v>
      </c>
      <c r="AF4579" t="b">
        <f>IF(ISNA(VLOOKUP(D4579&amp;"-"&amp;AB4579, Ref_Kontak!$A:$E, 4, FALSE)), FALSE, TRUE)</f>
        <v>0</v>
      </c>
      <c r="AG4579" t="str">
        <f>_xlfn.IFNA(VLOOKUP(Z4579,Ref_Kontak!H:H,1,FALSE),"FALSE")</f>
        <v>628999007703</v>
      </c>
      <c r="AH4579" t="str">
        <f t="shared" si="715"/>
        <v>METALDET1-LINE 8</v>
      </c>
      <c r="AI4579">
        <f>IF(I4579="violation",COUNTIF($AH$1:AH4579,AH4579),0)</f>
        <v>1658</v>
      </c>
      <c r="AJ4579" t="str">
        <f t="shared" si="716"/>
        <v>violation-METALDET1</v>
      </c>
      <c r="AK4579">
        <f>IF(I4579="violation",COUNTIF($AJ$1:AJ4579,AJ4579),FALSE)</f>
        <v>3677</v>
      </c>
      <c r="AL4579">
        <f t="shared" si="717"/>
        <v>0</v>
      </c>
      <c r="AM4579">
        <f t="shared" si="718"/>
        <v>3</v>
      </c>
      <c r="AN4579" t="str">
        <f t="shared" si="719"/>
        <v>ALERT! 3 Violation founded @METALDET1</v>
      </c>
    </row>
    <row r="4580" spans="1:40">
      <c r="A4580" t="s">
        <v>120</v>
      </c>
      <c r="B4580" t="s">
        <v>121</v>
      </c>
      <c r="C4580" t="s">
        <v>2028</v>
      </c>
      <c r="D4580" t="s">
        <v>52</v>
      </c>
      <c r="E4580">
        <v>1</v>
      </c>
      <c r="G4580" t="s">
        <v>130</v>
      </c>
      <c r="I4580" t="s">
        <v>125</v>
      </c>
      <c r="Z4580" t="str">
        <f>IFERROR(MID(AA4580,FIND("-",H4580,1)+1,20),_xlfn.IFNA(VLOOKUP(F4580&amp;"-"&amp;AA4580,Ref_Kontak!$A:$E,4,FALSE),Ref_Kontak!$H$2))</f>
        <v>628999007703</v>
      </c>
      <c r="AA4580" t="str">
        <f t="shared" si="710"/>
        <v/>
      </c>
      <c r="AB4580" t="str">
        <f t="shared" si="711"/>
        <v/>
      </c>
      <c r="AC4580" t="str">
        <f t="shared" si="712"/>
        <v>628999007703</v>
      </c>
      <c r="AD4580" t="str">
        <f t="shared" si="713"/>
        <v>Halo+,+Visual+AI+5S+mendeteksi+Violation%3A+METALDET1-LINE+14</v>
      </c>
      <c r="AE4580" t="str">
        <f t="shared" si="714"/>
        <v>https://web.whatsapp.com/send/?phone=628999007703&amp;text=Halo+,+Visual+AI+5S+mendeteksi+Violation%3A+METALDET1-LINE+14&amp;type=phone_number&amp;app_absent=0</v>
      </c>
      <c r="AF4580" t="b">
        <f>IF(ISNA(VLOOKUP(D4580&amp;"-"&amp;AB4580, Ref_Kontak!$A:$E, 4, FALSE)), FALSE, TRUE)</f>
        <v>0</v>
      </c>
      <c r="AG4580" t="str">
        <f>_xlfn.IFNA(VLOOKUP(Z4580,Ref_Kontak!H:H,1,FALSE),"FALSE")</f>
        <v>628999007703</v>
      </c>
      <c r="AH4580" t="str">
        <f t="shared" si="715"/>
        <v>METALDET1-LINE 14</v>
      </c>
      <c r="AI4580">
        <f>IF(I4580="violation",COUNTIF($AH$1:AH4580,AH4580),0)</f>
        <v>506</v>
      </c>
      <c r="AJ4580" t="str">
        <f t="shared" si="716"/>
        <v>violation-METALDET1</v>
      </c>
      <c r="AK4580">
        <f>IF(I4580="violation",COUNTIF($AJ$1:AJ4580,AJ4580),FALSE)</f>
        <v>3678</v>
      </c>
      <c r="AL4580">
        <f t="shared" si="717"/>
        <v>0</v>
      </c>
      <c r="AM4580">
        <f t="shared" si="718"/>
        <v>3</v>
      </c>
      <c r="AN4580" t="str">
        <f t="shared" si="719"/>
        <v>ALERT! 3 Violation founded @METALDET1</v>
      </c>
    </row>
    <row r="4581" spans="1:40">
      <c r="A4581" t="s">
        <v>120</v>
      </c>
      <c r="B4581" t="s">
        <v>121</v>
      </c>
      <c r="C4581" t="s">
        <v>2028</v>
      </c>
      <c r="D4581" t="s">
        <v>589</v>
      </c>
      <c r="E4581">
        <v>1</v>
      </c>
      <c r="G4581" t="s">
        <v>130</v>
      </c>
      <c r="I4581" t="s">
        <v>125</v>
      </c>
      <c r="Z4581" t="str">
        <f>IFERROR(MID(AA4581,FIND("-",H4581,1)+1,20),_xlfn.IFNA(VLOOKUP(F4581&amp;"-"&amp;AA4581,Ref_Kontak!$A:$E,4,FALSE),Ref_Kontak!$H$2))</f>
        <v>628999007703</v>
      </c>
      <c r="AA4581" t="str">
        <f t="shared" si="710"/>
        <v/>
      </c>
      <c r="AB4581" t="str">
        <f t="shared" si="711"/>
        <v/>
      </c>
      <c r="AC4581" t="str">
        <f t="shared" si="712"/>
        <v>628999007703</v>
      </c>
      <c r="AD4581" t="str">
        <f t="shared" si="713"/>
        <v>Halo+,+Visual+AI+5S+mendeteksi+Violation%3A+METALDET1-LINE+13</v>
      </c>
      <c r="AE4581" t="str">
        <f t="shared" si="714"/>
        <v>https://web.whatsapp.com/send/?phone=628999007703&amp;text=Halo+,+Visual+AI+5S+mendeteksi+Violation%3A+METALDET1-LINE+13&amp;type=phone_number&amp;app_absent=0</v>
      </c>
      <c r="AF4581" t="b">
        <f>IF(ISNA(VLOOKUP(D4581&amp;"-"&amp;AB4581, Ref_Kontak!$A:$E, 4, FALSE)), FALSE, TRUE)</f>
        <v>0</v>
      </c>
      <c r="AG4581" t="str">
        <f>_xlfn.IFNA(VLOOKUP(Z4581,Ref_Kontak!H:H,1,FALSE),"FALSE")</f>
        <v>628999007703</v>
      </c>
      <c r="AH4581" t="str">
        <f t="shared" si="715"/>
        <v>METALDET1-LINE 13</v>
      </c>
      <c r="AI4581">
        <f>IF(I4581="violation",COUNTIF($AH$1:AH4581,AH4581),0)</f>
        <v>1516</v>
      </c>
      <c r="AJ4581" t="str">
        <f t="shared" si="716"/>
        <v>violation-METALDET1</v>
      </c>
      <c r="AK4581">
        <f>IF(I4581="violation",COUNTIF($AJ$1:AJ4581,AJ4581),FALSE)</f>
        <v>3679</v>
      </c>
      <c r="AL4581">
        <f t="shared" si="717"/>
        <v>0</v>
      </c>
      <c r="AM4581">
        <f t="shared" si="718"/>
        <v>3</v>
      </c>
      <c r="AN4581" t="str">
        <f t="shared" si="719"/>
        <v>ALERT! 3 Violation founded @METALDET1</v>
      </c>
    </row>
    <row r="4582" spans="1:40">
      <c r="A4582" t="s">
        <v>120</v>
      </c>
      <c r="B4582" t="s">
        <v>121</v>
      </c>
      <c r="C4582" t="s">
        <v>2029</v>
      </c>
      <c r="D4582" t="s">
        <v>129</v>
      </c>
      <c r="E4582">
        <v>1</v>
      </c>
      <c r="G4582" t="s">
        <v>130</v>
      </c>
      <c r="I4582" t="s">
        <v>125</v>
      </c>
      <c r="Z4582" t="str">
        <f>IFERROR(MID(AA4582,FIND("-",H4582,1)+1,20),_xlfn.IFNA(VLOOKUP(F4582&amp;"-"&amp;AA4582,Ref_Kontak!$A:$E,4,FALSE),Ref_Kontak!$H$2))</f>
        <v>628999007703</v>
      </c>
      <c r="AA4582" t="str">
        <f t="shared" si="710"/>
        <v/>
      </c>
      <c r="AB4582" t="str">
        <f t="shared" si="711"/>
        <v/>
      </c>
      <c r="AC4582" t="str">
        <f t="shared" si="712"/>
        <v>628999007703</v>
      </c>
      <c r="AD4582" t="str">
        <f t="shared" si="713"/>
        <v>Halo+,+Visual+AI+5S+mendeteksi+Violation%3A+METALDET1-LINE+8</v>
      </c>
      <c r="AE4582" t="str">
        <f t="shared" si="714"/>
        <v>https://web.whatsapp.com/send/?phone=628999007703&amp;text=Halo+,+Visual+AI+5S+mendeteksi+Violation%3A+METALDET1-LINE+8&amp;type=phone_number&amp;app_absent=0</v>
      </c>
      <c r="AF4582" t="b">
        <f>IF(ISNA(VLOOKUP(D4582&amp;"-"&amp;AB4582, Ref_Kontak!$A:$E, 4, FALSE)), FALSE, TRUE)</f>
        <v>0</v>
      </c>
      <c r="AG4582" t="str">
        <f>_xlfn.IFNA(VLOOKUP(Z4582,Ref_Kontak!H:H,1,FALSE),"FALSE")</f>
        <v>628999007703</v>
      </c>
      <c r="AH4582" t="str">
        <f t="shared" si="715"/>
        <v>METALDET1-LINE 8</v>
      </c>
      <c r="AI4582">
        <f>IF(I4582="violation",COUNTIF($AH$1:AH4582,AH4582),0)</f>
        <v>1659</v>
      </c>
      <c r="AJ4582" t="str">
        <f t="shared" si="716"/>
        <v>violation-METALDET1</v>
      </c>
      <c r="AK4582">
        <f>IF(I4582="violation",COUNTIF($AJ$1:AJ4582,AJ4582),FALSE)</f>
        <v>3680</v>
      </c>
      <c r="AL4582">
        <f t="shared" si="717"/>
        <v>0</v>
      </c>
      <c r="AM4582">
        <f t="shared" si="718"/>
        <v>3</v>
      </c>
      <c r="AN4582" t="str">
        <f t="shared" si="719"/>
        <v>ALERT! 3 Violation founded @METALDET1</v>
      </c>
    </row>
    <row r="4583" spans="1:40">
      <c r="A4583" t="s">
        <v>120</v>
      </c>
      <c r="B4583" t="s">
        <v>121</v>
      </c>
      <c r="C4583" t="s">
        <v>2029</v>
      </c>
      <c r="D4583" t="s">
        <v>52</v>
      </c>
      <c r="E4583">
        <v>1</v>
      </c>
      <c r="G4583" t="s">
        <v>130</v>
      </c>
      <c r="I4583" t="s">
        <v>125</v>
      </c>
      <c r="Z4583" t="str">
        <f>IFERROR(MID(AA4583,FIND("-",H4583,1)+1,20),_xlfn.IFNA(VLOOKUP(F4583&amp;"-"&amp;AA4583,Ref_Kontak!$A:$E,4,FALSE),Ref_Kontak!$H$2))</f>
        <v>628999007703</v>
      </c>
      <c r="AA4583" t="str">
        <f t="shared" si="710"/>
        <v/>
      </c>
      <c r="AB4583" t="str">
        <f t="shared" si="711"/>
        <v/>
      </c>
      <c r="AC4583" t="str">
        <f t="shared" si="712"/>
        <v>628999007703</v>
      </c>
      <c r="AD4583" t="str">
        <f t="shared" si="713"/>
        <v>Halo+,+Visual+AI+5S+mendeteksi+Violation%3A+METALDET1-LINE+14</v>
      </c>
      <c r="AE4583" t="str">
        <f t="shared" si="714"/>
        <v>https://web.whatsapp.com/send/?phone=628999007703&amp;text=Halo+,+Visual+AI+5S+mendeteksi+Violation%3A+METALDET1-LINE+14&amp;type=phone_number&amp;app_absent=0</v>
      </c>
      <c r="AF4583" t="b">
        <f>IF(ISNA(VLOOKUP(D4583&amp;"-"&amp;AB4583, Ref_Kontak!$A:$E, 4, FALSE)), FALSE, TRUE)</f>
        <v>0</v>
      </c>
      <c r="AG4583" t="str">
        <f>_xlfn.IFNA(VLOOKUP(Z4583,Ref_Kontak!H:H,1,FALSE),"FALSE")</f>
        <v>628999007703</v>
      </c>
      <c r="AH4583" t="str">
        <f t="shared" si="715"/>
        <v>METALDET1-LINE 14</v>
      </c>
      <c r="AI4583">
        <f>IF(I4583="violation",COUNTIF($AH$1:AH4583,AH4583),0)</f>
        <v>507</v>
      </c>
      <c r="AJ4583" t="str">
        <f t="shared" si="716"/>
        <v>violation-METALDET1</v>
      </c>
      <c r="AK4583">
        <f>IF(I4583="violation",COUNTIF($AJ$1:AJ4583,AJ4583),FALSE)</f>
        <v>3681</v>
      </c>
      <c r="AL4583">
        <f t="shared" si="717"/>
        <v>0</v>
      </c>
      <c r="AM4583">
        <f t="shared" si="718"/>
        <v>3</v>
      </c>
      <c r="AN4583" t="str">
        <f t="shared" si="719"/>
        <v>ALERT! 3 Violation founded @METALDET1</v>
      </c>
    </row>
    <row r="4584" spans="1:40">
      <c r="A4584" t="s">
        <v>120</v>
      </c>
      <c r="B4584" t="s">
        <v>121</v>
      </c>
      <c r="C4584" t="s">
        <v>2029</v>
      </c>
      <c r="D4584" t="s">
        <v>589</v>
      </c>
      <c r="E4584">
        <v>1</v>
      </c>
      <c r="G4584" t="s">
        <v>130</v>
      </c>
      <c r="I4584" t="s">
        <v>125</v>
      </c>
      <c r="Z4584" t="str">
        <f>IFERROR(MID(AA4584,FIND("-",H4584,1)+1,20),_xlfn.IFNA(VLOOKUP(F4584&amp;"-"&amp;AA4584,Ref_Kontak!$A:$E,4,FALSE),Ref_Kontak!$H$2))</f>
        <v>628999007703</v>
      </c>
      <c r="AA4584" t="str">
        <f t="shared" si="710"/>
        <v/>
      </c>
      <c r="AB4584" t="str">
        <f t="shared" si="711"/>
        <v/>
      </c>
      <c r="AC4584" t="str">
        <f t="shared" si="712"/>
        <v>628999007703</v>
      </c>
      <c r="AD4584" t="str">
        <f t="shared" si="713"/>
        <v>Halo+,+Visual+AI+5S+mendeteksi+Violation%3A+METALDET1-LINE+13</v>
      </c>
      <c r="AE4584" t="str">
        <f t="shared" si="714"/>
        <v>https://web.whatsapp.com/send/?phone=628999007703&amp;text=Halo+,+Visual+AI+5S+mendeteksi+Violation%3A+METALDET1-LINE+13&amp;type=phone_number&amp;app_absent=0</v>
      </c>
      <c r="AF4584" t="b">
        <f>IF(ISNA(VLOOKUP(D4584&amp;"-"&amp;AB4584, Ref_Kontak!$A:$E, 4, FALSE)), FALSE, TRUE)</f>
        <v>0</v>
      </c>
      <c r="AG4584" t="str">
        <f>_xlfn.IFNA(VLOOKUP(Z4584,Ref_Kontak!H:H,1,FALSE),"FALSE")</f>
        <v>628999007703</v>
      </c>
      <c r="AH4584" t="str">
        <f t="shared" si="715"/>
        <v>METALDET1-LINE 13</v>
      </c>
      <c r="AI4584">
        <f>IF(I4584="violation",COUNTIF($AH$1:AH4584,AH4584),0)</f>
        <v>1517</v>
      </c>
      <c r="AJ4584" t="str">
        <f t="shared" si="716"/>
        <v>violation-METALDET1</v>
      </c>
      <c r="AK4584">
        <f>IF(I4584="violation",COUNTIF($AJ$1:AJ4584,AJ4584),FALSE)</f>
        <v>3682</v>
      </c>
      <c r="AL4584">
        <f t="shared" si="717"/>
        <v>0</v>
      </c>
      <c r="AM4584">
        <f t="shared" si="718"/>
        <v>3</v>
      </c>
      <c r="AN4584" t="str">
        <f t="shared" si="719"/>
        <v>ALERT! 3 Violation founded @METALDET1</v>
      </c>
    </row>
    <row r="4585" spans="1:40">
      <c r="A4585" t="s">
        <v>120</v>
      </c>
      <c r="B4585" t="s">
        <v>121</v>
      </c>
      <c r="C4585" t="s">
        <v>2030</v>
      </c>
      <c r="D4585" t="s">
        <v>589</v>
      </c>
      <c r="E4585">
        <v>1</v>
      </c>
      <c r="G4585" t="s">
        <v>130</v>
      </c>
      <c r="I4585" t="s">
        <v>125</v>
      </c>
      <c r="Z4585" t="str">
        <f>IFERROR(MID(AA4585,FIND("-",H4585,1)+1,20),_xlfn.IFNA(VLOOKUP(F4585&amp;"-"&amp;AA4585,Ref_Kontak!$A:$E,4,FALSE),Ref_Kontak!$H$2))</f>
        <v>628999007703</v>
      </c>
      <c r="AA4585" t="str">
        <f t="shared" si="710"/>
        <v/>
      </c>
      <c r="AB4585" t="str">
        <f t="shared" si="711"/>
        <v/>
      </c>
      <c r="AC4585" t="str">
        <f t="shared" si="712"/>
        <v>628999007703</v>
      </c>
      <c r="AD4585" t="str">
        <f t="shared" si="713"/>
        <v>Halo+,+Visual+AI+5S+mendeteksi+Violation%3A+METALDET1-LINE+13</v>
      </c>
      <c r="AE4585" t="str">
        <f t="shared" si="714"/>
        <v>https://web.whatsapp.com/send/?phone=628999007703&amp;text=Halo+,+Visual+AI+5S+mendeteksi+Violation%3A+METALDET1-LINE+13&amp;type=phone_number&amp;app_absent=0</v>
      </c>
      <c r="AF4585" t="b">
        <f>IF(ISNA(VLOOKUP(D4585&amp;"-"&amp;AB4585, Ref_Kontak!$A:$E, 4, FALSE)), FALSE, TRUE)</f>
        <v>0</v>
      </c>
      <c r="AG4585" t="str">
        <f>_xlfn.IFNA(VLOOKUP(Z4585,Ref_Kontak!H:H,1,FALSE),"FALSE")</f>
        <v>628999007703</v>
      </c>
      <c r="AH4585" t="str">
        <f t="shared" si="715"/>
        <v>METALDET1-LINE 13</v>
      </c>
      <c r="AI4585">
        <f>IF(I4585="violation",COUNTIF($AH$1:AH4585,AH4585),0)</f>
        <v>1518</v>
      </c>
      <c r="AJ4585" t="str">
        <f t="shared" si="716"/>
        <v>violation-METALDET1</v>
      </c>
      <c r="AK4585">
        <f>IF(I4585="violation",COUNTIF($AJ$1:AJ4585,AJ4585),FALSE)</f>
        <v>3683</v>
      </c>
      <c r="AL4585">
        <f t="shared" si="717"/>
        <v>0</v>
      </c>
      <c r="AM4585">
        <f t="shared" si="718"/>
        <v>3</v>
      </c>
      <c r="AN4585" t="str">
        <f t="shared" si="719"/>
        <v>ALERT! 3 Violation founded @METALDET1</v>
      </c>
    </row>
    <row r="4586" spans="1:40">
      <c r="A4586" t="s">
        <v>120</v>
      </c>
      <c r="B4586" t="s">
        <v>121</v>
      </c>
      <c r="C4586" t="s">
        <v>2030</v>
      </c>
      <c r="D4586" t="s">
        <v>129</v>
      </c>
      <c r="E4586">
        <v>1</v>
      </c>
      <c r="G4586" t="s">
        <v>130</v>
      </c>
      <c r="I4586" t="s">
        <v>125</v>
      </c>
      <c r="Z4586" t="str">
        <f>IFERROR(MID(AA4586,FIND("-",H4586,1)+1,20),_xlfn.IFNA(VLOOKUP(F4586&amp;"-"&amp;AA4586,Ref_Kontak!$A:$E,4,FALSE),Ref_Kontak!$H$2))</f>
        <v>628999007703</v>
      </c>
      <c r="AA4586" t="str">
        <f t="shared" si="710"/>
        <v/>
      </c>
      <c r="AB4586" t="str">
        <f t="shared" si="711"/>
        <v/>
      </c>
      <c r="AC4586" t="str">
        <f t="shared" si="712"/>
        <v>628999007703</v>
      </c>
      <c r="AD4586" t="str">
        <f t="shared" si="713"/>
        <v>Halo+,+Visual+AI+5S+mendeteksi+Violation%3A+METALDET1-LINE+8</v>
      </c>
      <c r="AE4586" t="str">
        <f t="shared" si="714"/>
        <v>https://web.whatsapp.com/send/?phone=628999007703&amp;text=Halo+,+Visual+AI+5S+mendeteksi+Violation%3A+METALDET1-LINE+8&amp;type=phone_number&amp;app_absent=0</v>
      </c>
      <c r="AF4586" t="b">
        <f>IF(ISNA(VLOOKUP(D4586&amp;"-"&amp;AB4586, Ref_Kontak!$A:$E, 4, FALSE)), FALSE, TRUE)</f>
        <v>0</v>
      </c>
      <c r="AG4586" t="str">
        <f>_xlfn.IFNA(VLOOKUP(Z4586,Ref_Kontak!H:H,1,FALSE),"FALSE")</f>
        <v>628999007703</v>
      </c>
      <c r="AH4586" t="str">
        <f t="shared" si="715"/>
        <v>METALDET1-LINE 8</v>
      </c>
      <c r="AI4586">
        <f>IF(I4586="violation",COUNTIF($AH$1:AH4586,AH4586),0)</f>
        <v>1660</v>
      </c>
      <c r="AJ4586" t="str">
        <f t="shared" si="716"/>
        <v>violation-METALDET1</v>
      </c>
      <c r="AK4586">
        <f>IF(I4586="violation",COUNTIF($AJ$1:AJ4586,AJ4586),FALSE)</f>
        <v>3684</v>
      </c>
      <c r="AL4586">
        <f t="shared" si="717"/>
        <v>0</v>
      </c>
      <c r="AM4586">
        <f t="shared" si="718"/>
        <v>3</v>
      </c>
      <c r="AN4586" t="str">
        <f t="shared" si="719"/>
        <v>ALERT! 3 Violation founded @METALDET1</v>
      </c>
    </row>
    <row r="4587" spans="1:40">
      <c r="A4587" t="s">
        <v>120</v>
      </c>
      <c r="B4587" t="s">
        <v>121</v>
      </c>
      <c r="C4587" t="s">
        <v>2030</v>
      </c>
      <c r="D4587" t="s">
        <v>52</v>
      </c>
      <c r="E4587">
        <v>1</v>
      </c>
      <c r="G4587" t="s">
        <v>130</v>
      </c>
      <c r="I4587" t="s">
        <v>125</v>
      </c>
      <c r="Z4587" t="str">
        <f>IFERROR(MID(AA4587,FIND("-",H4587,1)+1,20),_xlfn.IFNA(VLOOKUP(F4587&amp;"-"&amp;AA4587,Ref_Kontak!$A:$E,4,FALSE),Ref_Kontak!$H$2))</f>
        <v>628999007703</v>
      </c>
      <c r="AA4587" t="str">
        <f t="shared" si="710"/>
        <v/>
      </c>
      <c r="AB4587" t="str">
        <f t="shared" si="711"/>
        <v/>
      </c>
      <c r="AC4587" t="str">
        <f t="shared" si="712"/>
        <v>628999007703</v>
      </c>
      <c r="AD4587" t="str">
        <f t="shared" si="713"/>
        <v>Halo+,+Visual+AI+5S+mendeteksi+Violation%3A+METALDET1-LINE+14</v>
      </c>
      <c r="AE4587" t="str">
        <f t="shared" si="714"/>
        <v>https://web.whatsapp.com/send/?phone=628999007703&amp;text=Halo+,+Visual+AI+5S+mendeteksi+Violation%3A+METALDET1-LINE+14&amp;type=phone_number&amp;app_absent=0</v>
      </c>
      <c r="AF4587" t="b">
        <f>IF(ISNA(VLOOKUP(D4587&amp;"-"&amp;AB4587, Ref_Kontak!$A:$E, 4, FALSE)), FALSE, TRUE)</f>
        <v>0</v>
      </c>
      <c r="AG4587" t="str">
        <f>_xlfn.IFNA(VLOOKUP(Z4587,Ref_Kontak!H:H,1,FALSE),"FALSE")</f>
        <v>628999007703</v>
      </c>
      <c r="AH4587" t="str">
        <f t="shared" si="715"/>
        <v>METALDET1-LINE 14</v>
      </c>
      <c r="AI4587">
        <f>IF(I4587="violation",COUNTIF($AH$1:AH4587,AH4587),0)</f>
        <v>508</v>
      </c>
      <c r="AJ4587" t="str">
        <f t="shared" si="716"/>
        <v>violation-METALDET1</v>
      </c>
      <c r="AK4587">
        <f>IF(I4587="violation",COUNTIF($AJ$1:AJ4587,AJ4587),FALSE)</f>
        <v>3685</v>
      </c>
      <c r="AL4587">
        <f t="shared" si="717"/>
        <v>0</v>
      </c>
      <c r="AM4587">
        <f t="shared" si="718"/>
        <v>3</v>
      </c>
      <c r="AN4587" t="str">
        <f t="shared" si="719"/>
        <v>ALERT! 3 Violation founded @METALDET1</v>
      </c>
    </row>
    <row r="4588" spans="1:40">
      <c r="A4588" t="s">
        <v>120</v>
      </c>
      <c r="B4588" t="s">
        <v>121</v>
      </c>
      <c r="C4588" t="s">
        <v>2030</v>
      </c>
      <c r="D4588" t="s">
        <v>52</v>
      </c>
      <c r="E4588">
        <v>1</v>
      </c>
      <c r="G4588" t="s">
        <v>130</v>
      </c>
      <c r="I4588" t="s">
        <v>125</v>
      </c>
      <c r="Z4588" t="str">
        <f>IFERROR(MID(AA4588,FIND("-",H4588,1)+1,20),_xlfn.IFNA(VLOOKUP(F4588&amp;"-"&amp;AA4588,Ref_Kontak!$A:$E,4,FALSE),Ref_Kontak!$H$2))</f>
        <v>628999007703</v>
      </c>
      <c r="AA4588" t="str">
        <f t="shared" si="710"/>
        <v/>
      </c>
      <c r="AB4588" t="str">
        <f t="shared" si="711"/>
        <v/>
      </c>
      <c r="AC4588" t="str">
        <f t="shared" si="712"/>
        <v>628999007703</v>
      </c>
      <c r="AD4588" t="str">
        <f t="shared" si="713"/>
        <v>Halo+,+Visual+AI+5S+mendeteksi+Violation%3A+METALDET1-LINE+14</v>
      </c>
      <c r="AE4588" t="str">
        <f t="shared" si="714"/>
        <v>https://web.whatsapp.com/send/?phone=628999007703&amp;text=Halo+,+Visual+AI+5S+mendeteksi+Violation%3A+METALDET1-LINE+14&amp;type=phone_number&amp;app_absent=0</v>
      </c>
      <c r="AF4588" t="b">
        <f>IF(ISNA(VLOOKUP(D4588&amp;"-"&amp;AB4588, Ref_Kontak!$A:$E, 4, FALSE)), FALSE, TRUE)</f>
        <v>0</v>
      </c>
      <c r="AG4588" t="str">
        <f>_xlfn.IFNA(VLOOKUP(Z4588,Ref_Kontak!H:H,1,FALSE),"FALSE")</f>
        <v>628999007703</v>
      </c>
      <c r="AH4588" t="str">
        <f t="shared" si="715"/>
        <v>METALDET1-LINE 14</v>
      </c>
      <c r="AI4588">
        <f>IF(I4588="violation",COUNTIF($AH$1:AH4588,AH4588),0)</f>
        <v>509</v>
      </c>
      <c r="AJ4588" t="str">
        <f t="shared" si="716"/>
        <v>violation-METALDET1</v>
      </c>
      <c r="AK4588">
        <f>IF(I4588="violation",COUNTIF($AJ$1:AJ4588,AJ4588),FALSE)</f>
        <v>3686</v>
      </c>
      <c r="AL4588">
        <f t="shared" si="717"/>
        <v>0</v>
      </c>
      <c r="AM4588">
        <f t="shared" si="718"/>
        <v>3</v>
      </c>
      <c r="AN4588" t="str">
        <f t="shared" si="719"/>
        <v>ALERT! 3 Violation founded @METALDET1</v>
      </c>
    </row>
    <row r="4589" spans="1:40">
      <c r="A4589" t="s">
        <v>120</v>
      </c>
      <c r="B4589" t="s">
        <v>121</v>
      </c>
      <c r="C4589" t="s">
        <v>2030</v>
      </c>
      <c r="D4589" t="s">
        <v>589</v>
      </c>
      <c r="E4589">
        <v>1</v>
      </c>
      <c r="G4589" t="s">
        <v>130</v>
      </c>
      <c r="I4589" t="s">
        <v>125</v>
      </c>
      <c r="Z4589" t="str">
        <f>IFERROR(MID(AA4589,FIND("-",H4589,1)+1,20),_xlfn.IFNA(VLOOKUP(F4589&amp;"-"&amp;AA4589,Ref_Kontak!$A:$E,4,FALSE),Ref_Kontak!$H$2))</f>
        <v>628999007703</v>
      </c>
      <c r="AA4589" t="str">
        <f t="shared" si="710"/>
        <v/>
      </c>
      <c r="AB4589" t="str">
        <f t="shared" si="711"/>
        <v/>
      </c>
      <c r="AC4589" t="str">
        <f t="shared" si="712"/>
        <v>628999007703</v>
      </c>
      <c r="AD4589" t="str">
        <f t="shared" si="713"/>
        <v>Halo+,+Visual+AI+5S+mendeteksi+Violation%3A+METALDET1-LINE+13</v>
      </c>
      <c r="AE4589" t="str">
        <f t="shared" si="714"/>
        <v>https://web.whatsapp.com/send/?phone=628999007703&amp;text=Halo+,+Visual+AI+5S+mendeteksi+Violation%3A+METALDET1-LINE+13&amp;type=phone_number&amp;app_absent=0</v>
      </c>
      <c r="AF4589" t="b">
        <f>IF(ISNA(VLOOKUP(D4589&amp;"-"&amp;AB4589, Ref_Kontak!$A:$E, 4, FALSE)), FALSE, TRUE)</f>
        <v>0</v>
      </c>
      <c r="AG4589" t="str">
        <f>_xlfn.IFNA(VLOOKUP(Z4589,Ref_Kontak!H:H,1,FALSE),"FALSE")</f>
        <v>628999007703</v>
      </c>
      <c r="AH4589" t="str">
        <f t="shared" si="715"/>
        <v>METALDET1-LINE 13</v>
      </c>
      <c r="AI4589">
        <f>IF(I4589="violation",COUNTIF($AH$1:AH4589,AH4589),0)</f>
        <v>1519</v>
      </c>
      <c r="AJ4589" t="str">
        <f t="shared" si="716"/>
        <v>violation-METALDET1</v>
      </c>
      <c r="AK4589">
        <f>IF(I4589="violation",COUNTIF($AJ$1:AJ4589,AJ4589),FALSE)</f>
        <v>3687</v>
      </c>
      <c r="AL4589">
        <f t="shared" si="717"/>
        <v>0</v>
      </c>
      <c r="AM4589">
        <f t="shared" si="718"/>
        <v>3</v>
      </c>
      <c r="AN4589" t="str">
        <f t="shared" si="719"/>
        <v>ALERT! 3 Violation founded @METALDET1</v>
      </c>
    </row>
    <row r="4590" spans="1:40">
      <c r="A4590" t="s">
        <v>120</v>
      </c>
      <c r="B4590" t="s">
        <v>121</v>
      </c>
      <c r="C4590" t="s">
        <v>2031</v>
      </c>
      <c r="D4590" t="s">
        <v>129</v>
      </c>
      <c r="E4590">
        <v>1</v>
      </c>
      <c r="G4590" t="s">
        <v>130</v>
      </c>
      <c r="I4590" t="s">
        <v>125</v>
      </c>
      <c r="Z4590" t="str">
        <f>IFERROR(MID(AA4590,FIND("-",H4590,1)+1,20),_xlfn.IFNA(VLOOKUP(F4590&amp;"-"&amp;AA4590,Ref_Kontak!$A:$E,4,FALSE),Ref_Kontak!$H$2))</f>
        <v>628999007703</v>
      </c>
      <c r="AA4590" t="str">
        <f t="shared" si="710"/>
        <v/>
      </c>
      <c r="AB4590" t="str">
        <f t="shared" si="711"/>
        <v/>
      </c>
      <c r="AC4590" t="str">
        <f t="shared" si="712"/>
        <v>628999007703</v>
      </c>
      <c r="AD4590" t="str">
        <f t="shared" si="713"/>
        <v>Halo+,+Visual+AI+5S+mendeteksi+Violation%3A+METALDET1-LINE+8</v>
      </c>
      <c r="AE4590" t="str">
        <f t="shared" si="714"/>
        <v>https://web.whatsapp.com/send/?phone=628999007703&amp;text=Halo+,+Visual+AI+5S+mendeteksi+Violation%3A+METALDET1-LINE+8&amp;type=phone_number&amp;app_absent=0</v>
      </c>
      <c r="AF4590" t="b">
        <f>IF(ISNA(VLOOKUP(D4590&amp;"-"&amp;AB4590, Ref_Kontak!$A:$E, 4, FALSE)), FALSE, TRUE)</f>
        <v>0</v>
      </c>
      <c r="AG4590" t="str">
        <f>_xlfn.IFNA(VLOOKUP(Z4590,Ref_Kontak!H:H,1,FALSE),"FALSE")</f>
        <v>628999007703</v>
      </c>
      <c r="AH4590" t="str">
        <f t="shared" si="715"/>
        <v>METALDET1-LINE 8</v>
      </c>
      <c r="AI4590">
        <f>IF(I4590="violation",COUNTIF($AH$1:AH4590,AH4590),0)</f>
        <v>1661</v>
      </c>
      <c r="AJ4590" t="str">
        <f t="shared" si="716"/>
        <v>violation-METALDET1</v>
      </c>
      <c r="AK4590">
        <f>IF(I4590="violation",COUNTIF($AJ$1:AJ4590,AJ4590),FALSE)</f>
        <v>3688</v>
      </c>
      <c r="AL4590">
        <f t="shared" si="717"/>
        <v>0</v>
      </c>
      <c r="AM4590">
        <f t="shared" si="718"/>
        <v>3</v>
      </c>
      <c r="AN4590" t="str">
        <f t="shared" si="719"/>
        <v>ALERT! 3 Violation founded @METALDET1</v>
      </c>
    </row>
    <row r="4591" spans="1:40">
      <c r="A4591" t="s">
        <v>120</v>
      </c>
      <c r="B4591" t="s">
        <v>121</v>
      </c>
      <c r="C4591" t="s">
        <v>2032</v>
      </c>
      <c r="D4591" t="s">
        <v>589</v>
      </c>
      <c r="E4591">
        <v>1</v>
      </c>
      <c r="G4591" t="s">
        <v>130</v>
      </c>
      <c r="I4591" t="s">
        <v>125</v>
      </c>
      <c r="Z4591" t="str">
        <f>IFERROR(MID(AA4591,FIND("-",H4591,1)+1,20),_xlfn.IFNA(VLOOKUP(F4591&amp;"-"&amp;AA4591,Ref_Kontak!$A:$E,4,FALSE),Ref_Kontak!$H$2))</f>
        <v>628999007703</v>
      </c>
      <c r="AA4591" t="str">
        <f t="shared" si="710"/>
        <v/>
      </c>
      <c r="AB4591" t="str">
        <f t="shared" si="711"/>
        <v/>
      </c>
      <c r="AC4591" t="str">
        <f t="shared" si="712"/>
        <v>628999007703</v>
      </c>
      <c r="AD4591" t="str">
        <f t="shared" si="713"/>
        <v>Halo+,+Visual+AI+5S+mendeteksi+Violation%3A+METALDET1-LINE+13</v>
      </c>
      <c r="AE4591" t="str">
        <f t="shared" si="714"/>
        <v>https://web.whatsapp.com/send/?phone=628999007703&amp;text=Halo+,+Visual+AI+5S+mendeteksi+Violation%3A+METALDET1-LINE+13&amp;type=phone_number&amp;app_absent=0</v>
      </c>
      <c r="AF4591" t="b">
        <f>IF(ISNA(VLOOKUP(D4591&amp;"-"&amp;AB4591, Ref_Kontak!$A:$E, 4, FALSE)), FALSE, TRUE)</f>
        <v>0</v>
      </c>
      <c r="AG4591" t="str">
        <f>_xlfn.IFNA(VLOOKUP(Z4591,Ref_Kontak!H:H,1,FALSE),"FALSE")</f>
        <v>628999007703</v>
      </c>
      <c r="AH4591" t="str">
        <f t="shared" si="715"/>
        <v>METALDET1-LINE 13</v>
      </c>
      <c r="AI4591">
        <f>IF(I4591="violation",COUNTIF($AH$1:AH4591,AH4591),0)</f>
        <v>1520</v>
      </c>
      <c r="AJ4591" t="str">
        <f t="shared" si="716"/>
        <v>violation-METALDET1</v>
      </c>
      <c r="AK4591">
        <f>IF(I4591="violation",COUNTIF($AJ$1:AJ4591,AJ4591),FALSE)</f>
        <v>3689</v>
      </c>
      <c r="AL4591">
        <f t="shared" si="717"/>
        <v>0</v>
      </c>
      <c r="AM4591">
        <f t="shared" si="718"/>
        <v>3</v>
      </c>
      <c r="AN4591" t="str">
        <f t="shared" si="719"/>
        <v>ALERT! 3 Violation founded @METALDET1</v>
      </c>
    </row>
    <row r="4592" spans="1:40">
      <c r="A4592" t="s">
        <v>120</v>
      </c>
      <c r="B4592" t="s">
        <v>121</v>
      </c>
      <c r="C4592" t="s">
        <v>2032</v>
      </c>
      <c r="D4592" t="s">
        <v>129</v>
      </c>
      <c r="E4592">
        <v>1</v>
      </c>
      <c r="G4592" t="s">
        <v>130</v>
      </c>
      <c r="I4592" t="s">
        <v>125</v>
      </c>
      <c r="Z4592" t="str">
        <f>IFERROR(MID(AA4592,FIND("-",H4592,1)+1,20),_xlfn.IFNA(VLOOKUP(F4592&amp;"-"&amp;AA4592,Ref_Kontak!$A:$E,4,FALSE),Ref_Kontak!$H$2))</f>
        <v>628999007703</v>
      </c>
      <c r="AA4592" t="str">
        <f t="shared" si="710"/>
        <v/>
      </c>
      <c r="AB4592" t="str">
        <f t="shared" si="711"/>
        <v/>
      </c>
      <c r="AC4592" t="str">
        <f t="shared" si="712"/>
        <v>628999007703</v>
      </c>
      <c r="AD4592" t="str">
        <f t="shared" si="713"/>
        <v>Halo+,+Visual+AI+5S+mendeteksi+Violation%3A+METALDET1-LINE+8</v>
      </c>
      <c r="AE4592" t="str">
        <f t="shared" si="714"/>
        <v>https://web.whatsapp.com/send/?phone=628999007703&amp;text=Halo+,+Visual+AI+5S+mendeteksi+Violation%3A+METALDET1-LINE+8&amp;type=phone_number&amp;app_absent=0</v>
      </c>
      <c r="AF4592" t="b">
        <f>IF(ISNA(VLOOKUP(D4592&amp;"-"&amp;AB4592, Ref_Kontak!$A:$E, 4, FALSE)), FALSE, TRUE)</f>
        <v>0</v>
      </c>
      <c r="AG4592" t="str">
        <f>_xlfn.IFNA(VLOOKUP(Z4592,Ref_Kontak!H:H,1,FALSE),"FALSE")</f>
        <v>628999007703</v>
      </c>
      <c r="AH4592" t="str">
        <f t="shared" si="715"/>
        <v>METALDET1-LINE 8</v>
      </c>
      <c r="AI4592">
        <f>IF(I4592="violation",COUNTIF($AH$1:AH4592,AH4592),0)</f>
        <v>1662</v>
      </c>
      <c r="AJ4592" t="str">
        <f t="shared" si="716"/>
        <v>violation-METALDET1</v>
      </c>
      <c r="AK4592">
        <f>IF(I4592="violation",COUNTIF($AJ$1:AJ4592,AJ4592),FALSE)</f>
        <v>3690</v>
      </c>
      <c r="AL4592">
        <f t="shared" si="717"/>
        <v>0</v>
      </c>
      <c r="AM4592">
        <f t="shared" si="718"/>
        <v>3</v>
      </c>
      <c r="AN4592" t="str">
        <f t="shared" si="719"/>
        <v>ALERT! 3 Violation founded @METALDET1</v>
      </c>
    </row>
    <row r="4593" spans="1:40">
      <c r="A4593" t="s">
        <v>120</v>
      </c>
      <c r="B4593" t="s">
        <v>121</v>
      </c>
      <c r="C4593" t="s">
        <v>2032</v>
      </c>
      <c r="D4593" t="s">
        <v>52</v>
      </c>
      <c r="E4593">
        <v>1</v>
      </c>
      <c r="G4593" t="s">
        <v>130</v>
      </c>
      <c r="I4593" t="s">
        <v>125</v>
      </c>
      <c r="Z4593" t="str">
        <f>IFERROR(MID(AA4593,FIND("-",H4593,1)+1,20),_xlfn.IFNA(VLOOKUP(F4593&amp;"-"&amp;AA4593,Ref_Kontak!$A:$E,4,FALSE),Ref_Kontak!$H$2))</f>
        <v>628999007703</v>
      </c>
      <c r="AA4593" t="str">
        <f t="shared" si="710"/>
        <v/>
      </c>
      <c r="AB4593" t="str">
        <f t="shared" si="711"/>
        <v/>
      </c>
      <c r="AC4593" t="str">
        <f t="shared" si="712"/>
        <v>628999007703</v>
      </c>
      <c r="AD4593" t="str">
        <f t="shared" si="713"/>
        <v>Halo+,+Visual+AI+5S+mendeteksi+Violation%3A+METALDET1-LINE+14</v>
      </c>
      <c r="AE4593" t="str">
        <f t="shared" si="714"/>
        <v>https://web.whatsapp.com/send/?phone=628999007703&amp;text=Halo+,+Visual+AI+5S+mendeteksi+Violation%3A+METALDET1-LINE+14&amp;type=phone_number&amp;app_absent=0</v>
      </c>
      <c r="AF4593" t="b">
        <f>IF(ISNA(VLOOKUP(D4593&amp;"-"&amp;AB4593, Ref_Kontak!$A:$E, 4, FALSE)), FALSE, TRUE)</f>
        <v>0</v>
      </c>
      <c r="AG4593" t="str">
        <f>_xlfn.IFNA(VLOOKUP(Z4593,Ref_Kontak!H:H,1,FALSE),"FALSE")</f>
        <v>628999007703</v>
      </c>
      <c r="AH4593" t="str">
        <f t="shared" si="715"/>
        <v>METALDET1-LINE 14</v>
      </c>
      <c r="AI4593">
        <f>IF(I4593="violation",COUNTIF($AH$1:AH4593,AH4593),0)</f>
        <v>510</v>
      </c>
      <c r="AJ4593" t="str">
        <f t="shared" si="716"/>
        <v>violation-METALDET1</v>
      </c>
      <c r="AK4593">
        <f>IF(I4593="violation",COUNTIF($AJ$1:AJ4593,AJ4593),FALSE)</f>
        <v>3691</v>
      </c>
      <c r="AL4593">
        <f t="shared" si="717"/>
        <v>0</v>
      </c>
      <c r="AM4593">
        <f t="shared" si="718"/>
        <v>3</v>
      </c>
      <c r="AN4593" t="str">
        <f t="shared" si="719"/>
        <v>ALERT! 3 Violation founded @METALDET1</v>
      </c>
    </row>
    <row r="4594" spans="1:40">
      <c r="A4594" t="s">
        <v>120</v>
      </c>
      <c r="B4594" t="s">
        <v>121</v>
      </c>
      <c r="C4594" t="s">
        <v>2032</v>
      </c>
      <c r="D4594" t="s">
        <v>589</v>
      </c>
      <c r="E4594">
        <v>1</v>
      </c>
      <c r="G4594" t="s">
        <v>130</v>
      </c>
      <c r="I4594" t="s">
        <v>125</v>
      </c>
      <c r="Z4594" t="str">
        <f>IFERROR(MID(AA4594,FIND("-",H4594,1)+1,20),_xlfn.IFNA(VLOOKUP(F4594&amp;"-"&amp;AA4594,Ref_Kontak!$A:$E,4,FALSE),Ref_Kontak!$H$2))</f>
        <v>628999007703</v>
      </c>
      <c r="AA4594" t="str">
        <f t="shared" si="710"/>
        <v/>
      </c>
      <c r="AB4594" t="str">
        <f t="shared" si="711"/>
        <v/>
      </c>
      <c r="AC4594" t="str">
        <f t="shared" si="712"/>
        <v>628999007703</v>
      </c>
      <c r="AD4594" t="str">
        <f t="shared" si="713"/>
        <v>Halo+,+Visual+AI+5S+mendeteksi+Violation%3A+METALDET1-LINE+13</v>
      </c>
      <c r="AE4594" t="str">
        <f t="shared" si="714"/>
        <v>https://web.whatsapp.com/send/?phone=628999007703&amp;text=Halo+,+Visual+AI+5S+mendeteksi+Violation%3A+METALDET1-LINE+13&amp;type=phone_number&amp;app_absent=0</v>
      </c>
      <c r="AF4594" t="b">
        <f>IF(ISNA(VLOOKUP(D4594&amp;"-"&amp;AB4594, Ref_Kontak!$A:$E, 4, FALSE)), FALSE, TRUE)</f>
        <v>0</v>
      </c>
      <c r="AG4594" t="str">
        <f>_xlfn.IFNA(VLOOKUP(Z4594,Ref_Kontak!H:H,1,FALSE),"FALSE")</f>
        <v>628999007703</v>
      </c>
      <c r="AH4594" t="str">
        <f t="shared" si="715"/>
        <v>METALDET1-LINE 13</v>
      </c>
      <c r="AI4594">
        <f>IF(I4594="violation",COUNTIF($AH$1:AH4594,AH4594),0)</f>
        <v>1521</v>
      </c>
      <c r="AJ4594" t="str">
        <f t="shared" si="716"/>
        <v>violation-METALDET1</v>
      </c>
      <c r="AK4594">
        <f>IF(I4594="violation",COUNTIF($AJ$1:AJ4594,AJ4594),FALSE)</f>
        <v>3692</v>
      </c>
      <c r="AL4594">
        <f t="shared" si="717"/>
        <v>0</v>
      </c>
      <c r="AM4594">
        <f t="shared" si="718"/>
        <v>3</v>
      </c>
      <c r="AN4594" t="str">
        <f t="shared" si="719"/>
        <v>ALERT! 3 Violation founded @METALDET1</v>
      </c>
    </row>
    <row r="4595" spans="1:40">
      <c r="A4595" t="s">
        <v>120</v>
      </c>
      <c r="B4595" t="s">
        <v>121</v>
      </c>
      <c r="C4595" t="s">
        <v>2033</v>
      </c>
      <c r="D4595" t="s">
        <v>129</v>
      </c>
      <c r="E4595">
        <v>1</v>
      </c>
      <c r="G4595" t="s">
        <v>130</v>
      </c>
      <c r="I4595" t="s">
        <v>125</v>
      </c>
      <c r="Z4595" t="str">
        <f>IFERROR(MID(AA4595,FIND("-",H4595,1)+1,20),_xlfn.IFNA(VLOOKUP(F4595&amp;"-"&amp;AA4595,Ref_Kontak!$A:$E,4,FALSE),Ref_Kontak!$H$2))</f>
        <v>628999007703</v>
      </c>
      <c r="AA4595" t="str">
        <f t="shared" si="710"/>
        <v/>
      </c>
      <c r="AB4595" t="str">
        <f t="shared" si="711"/>
        <v/>
      </c>
      <c r="AC4595" t="str">
        <f t="shared" si="712"/>
        <v>628999007703</v>
      </c>
      <c r="AD4595" t="str">
        <f t="shared" si="713"/>
        <v>Halo+,+Visual+AI+5S+mendeteksi+Violation%3A+METALDET1-LINE+8</v>
      </c>
      <c r="AE4595" t="str">
        <f t="shared" si="714"/>
        <v>https://web.whatsapp.com/send/?phone=628999007703&amp;text=Halo+,+Visual+AI+5S+mendeteksi+Violation%3A+METALDET1-LINE+8&amp;type=phone_number&amp;app_absent=0</v>
      </c>
      <c r="AF4595" t="b">
        <f>IF(ISNA(VLOOKUP(D4595&amp;"-"&amp;AB4595, Ref_Kontak!$A:$E, 4, FALSE)), FALSE, TRUE)</f>
        <v>0</v>
      </c>
      <c r="AG4595" t="str">
        <f>_xlfn.IFNA(VLOOKUP(Z4595,Ref_Kontak!H:H,1,FALSE),"FALSE")</f>
        <v>628999007703</v>
      </c>
      <c r="AH4595" t="str">
        <f t="shared" si="715"/>
        <v>METALDET1-LINE 8</v>
      </c>
      <c r="AI4595">
        <f>IF(I4595="violation",COUNTIF($AH$1:AH4595,AH4595),0)</f>
        <v>1663</v>
      </c>
      <c r="AJ4595" t="str">
        <f t="shared" si="716"/>
        <v>violation-METALDET1</v>
      </c>
      <c r="AK4595">
        <f>IF(I4595="violation",COUNTIF($AJ$1:AJ4595,AJ4595),FALSE)</f>
        <v>3693</v>
      </c>
      <c r="AL4595">
        <f t="shared" si="717"/>
        <v>0</v>
      </c>
      <c r="AM4595">
        <f t="shared" si="718"/>
        <v>3</v>
      </c>
      <c r="AN4595" t="str">
        <f t="shared" si="719"/>
        <v>ALERT! 3 Violation founded @METALDET1</v>
      </c>
    </row>
    <row r="4596" spans="1:40">
      <c r="A4596" t="s">
        <v>120</v>
      </c>
      <c r="B4596" t="s">
        <v>121</v>
      </c>
      <c r="C4596" t="s">
        <v>2033</v>
      </c>
      <c r="D4596" t="s">
        <v>52</v>
      </c>
      <c r="E4596">
        <v>1</v>
      </c>
      <c r="G4596" t="s">
        <v>130</v>
      </c>
      <c r="I4596" t="s">
        <v>125</v>
      </c>
      <c r="Z4596" t="str">
        <f>IFERROR(MID(AA4596,FIND("-",H4596,1)+1,20),_xlfn.IFNA(VLOOKUP(F4596&amp;"-"&amp;AA4596,Ref_Kontak!$A:$E,4,FALSE),Ref_Kontak!$H$2))</f>
        <v>628999007703</v>
      </c>
      <c r="AA4596" t="str">
        <f t="shared" si="710"/>
        <v/>
      </c>
      <c r="AB4596" t="str">
        <f t="shared" si="711"/>
        <v/>
      </c>
      <c r="AC4596" t="str">
        <f t="shared" si="712"/>
        <v>628999007703</v>
      </c>
      <c r="AD4596" t="str">
        <f t="shared" si="713"/>
        <v>Halo+,+Visual+AI+5S+mendeteksi+Violation%3A+METALDET1-LINE+14</v>
      </c>
      <c r="AE4596" t="str">
        <f t="shared" si="714"/>
        <v>https://web.whatsapp.com/send/?phone=628999007703&amp;text=Halo+,+Visual+AI+5S+mendeteksi+Violation%3A+METALDET1-LINE+14&amp;type=phone_number&amp;app_absent=0</v>
      </c>
      <c r="AF4596" t="b">
        <f>IF(ISNA(VLOOKUP(D4596&amp;"-"&amp;AB4596, Ref_Kontak!$A:$E, 4, FALSE)), FALSE, TRUE)</f>
        <v>0</v>
      </c>
      <c r="AG4596" t="str">
        <f>_xlfn.IFNA(VLOOKUP(Z4596,Ref_Kontak!H:H,1,FALSE),"FALSE")</f>
        <v>628999007703</v>
      </c>
      <c r="AH4596" t="str">
        <f t="shared" si="715"/>
        <v>METALDET1-LINE 14</v>
      </c>
      <c r="AI4596">
        <f>IF(I4596="violation",COUNTIF($AH$1:AH4596,AH4596),0)</f>
        <v>511</v>
      </c>
      <c r="AJ4596" t="str">
        <f t="shared" si="716"/>
        <v>violation-METALDET1</v>
      </c>
      <c r="AK4596">
        <f>IF(I4596="violation",COUNTIF($AJ$1:AJ4596,AJ4596),FALSE)</f>
        <v>3694</v>
      </c>
      <c r="AL4596">
        <f t="shared" si="717"/>
        <v>0</v>
      </c>
      <c r="AM4596">
        <f t="shared" si="718"/>
        <v>3</v>
      </c>
      <c r="AN4596" t="str">
        <f t="shared" si="719"/>
        <v>ALERT! 3 Violation founded @METALDET1</v>
      </c>
    </row>
    <row r="4597" spans="1:40">
      <c r="A4597" t="s">
        <v>120</v>
      </c>
      <c r="B4597" t="s">
        <v>121</v>
      </c>
      <c r="C4597" t="s">
        <v>2033</v>
      </c>
      <c r="D4597" t="s">
        <v>589</v>
      </c>
      <c r="E4597">
        <v>1</v>
      </c>
      <c r="G4597" t="s">
        <v>130</v>
      </c>
      <c r="I4597" t="s">
        <v>125</v>
      </c>
      <c r="Z4597" t="str">
        <f>IFERROR(MID(AA4597,FIND("-",H4597,1)+1,20),_xlfn.IFNA(VLOOKUP(F4597&amp;"-"&amp;AA4597,Ref_Kontak!$A:$E,4,FALSE),Ref_Kontak!$H$2))</f>
        <v>628999007703</v>
      </c>
      <c r="AA4597" t="str">
        <f t="shared" si="710"/>
        <v/>
      </c>
      <c r="AB4597" t="str">
        <f t="shared" si="711"/>
        <v/>
      </c>
      <c r="AC4597" t="str">
        <f t="shared" si="712"/>
        <v>628999007703</v>
      </c>
      <c r="AD4597" t="str">
        <f t="shared" si="713"/>
        <v>Halo+,+Visual+AI+5S+mendeteksi+Violation%3A+METALDET1-LINE+13</v>
      </c>
      <c r="AE4597" t="str">
        <f t="shared" si="714"/>
        <v>https://web.whatsapp.com/send/?phone=628999007703&amp;text=Halo+,+Visual+AI+5S+mendeteksi+Violation%3A+METALDET1-LINE+13&amp;type=phone_number&amp;app_absent=0</v>
      </c>
      <c r="AF4597" t="b">
        <f>IF(ISNA(VLOOKUP(D4597&amp;"-"&amp;AB4597, Ref_Kontak!$A:$E, 4, FALSE)), FALSE, TRUE)</f>
        <v>0</v>
      </c>
      <c r="AG4597" t="str">
        <f>_xlfn.IFNA(VLOOKUP(Z4597,Ref_Kontak!H:H,1,FALSE),"FALSE")</f>
        <v>628999007703</v>
      </c>
      <c r="AH4597" t="str">
        <f t="shared" si="715"/>
        <v>METALDET1-LINE 13</v>
      </c>
      <c r="AI4597">
        <f>IF(I4597="violation",COUNTIF($AH$1:AH4597,AH4597),0)</f>
        <v>1522</v>
      </c>
      <c r="AJ4597" t="str">
        <f t="shared" si="716"/>
        <v>violation-METALDET1</v>
      </c>
      <c r="AK4597">
        <f>IF(I4597="violation",COUNTIF($AJ$1:AJ4597,AJ4597),FALSE)</f>
        <v>3695</v>
      </c>
      <c r="AL4597">
        <f t="shared" si="717"/>
        <v>0</v>
      </c>
      <c r="AM4597">
        <f t="shared" si="718"/>
        <v>3</v>
      </c>
      <c r="AN4597" t="str">
        <f t="shared" si="719"/>
        <v>ALERT! 3 Violation founded @METALDET1</v>
      </c>
    </row>
    <row r="4598" spans="1:40">
      <c r="A4598" t="s">
        <v>120</v>
      </c>
      <c r="B4598" t="s">
        <v>121</v>
      </c>
      <c r="C4598" t="s">
        <v>2034</v>
      </c>
      <c r="D4598" t="s">
        <v>589</v>
      </c>
      <c r="E4598">
        <v>1</v>
      </c>
      <c r="G4598" t="s">
        <v>130</v>
      </c>
      <c r="I4598" t="s">
        <v>125</v>
      </c>
      <c r="Z4598" t="str">
        <f>IFERROR(MID(AA4598,FIND("-",H4598,1)+1,20),_xlfn.IFNA(VLOOKUP(F4598&amp;"-"&amp;AA4598,Ref_Kontak!$A:$E,4,FALSE),Ref_Kontak!$H$2))</f>
        <v>628999007703</v>
      </c>
      <c r="AA4598" t="str">
        <f t="shared" si="710"/>
        <v/>
      </c>
      <c r="AB4598" t="str">
        <f t="shared" si="711"/>
        <v/>
      </c>
      <c r="AC4598" t="str">
        <f t="shared" si="712"/>
        <v>628999007703</v>
      </c>
      <c r="AD4598" t="str">
        <f t="shared" si="713"/>
        <v>Halo+,+Visual+AI+5S+mendeteksi+Violation%3A+METALDET1-LINE+13</v>
      </c>
      <c r="AE4598" t="str">
        <f t="shared" si="714"/>
        <v>https://web.whatsapp.com/send/?phone=628999007703&amp;text=Halo+,+Visual+AI+5S+mendeteksi+Violation%3A+METALDET1-LINE+13&amp;type=phone_number&amp;app_absent=0</v>
      </c>
      <c r="AF4598" t="b">
        <f>IF(ISNA(VLOOKUP(D4598&amp;"-"&amp;AB4598, Ref_Kontak!$A:$E, 4, FALSE)), FALSE, TRUE)</f>
        <v>0</v>
      </c>
      <c r="AG4598" t="str">
        <f>_xlfn.IFNA(VLOOKUP(Z4598,Ref_Kontak!H:H,1,FALSE),"FALSE")</f>
        <v>628999007703</v>
      </c>
      <c r="AH4598" t="str">
        <f t="shared" si="715"/>
        <v>METALDET1-LINE 13</v>
      </c>
      <c r="AI4598">
        <f>IF(I4598="violation",COUNTIF($AH$1:AH4598,AH4598),0)</f>
        <v>1523</v>
      </c>
      <c r="AJ4598" t="str">
        <f t="shared" si="716"/>
        <v>violation-METALDET1</v>
      </c>
      <c r="AK4598">
        <f>IF(I4598="violation",COUNTIF($AJ$1:AJ4598,AJ4598),FALSE)</f>
        <v>3696</v>
      </c>
      <c r="AL4598">
        <f t="shared" si="717"/>
        <v>0</v>
      </c>
      <c r="AM4598">
        <f t="shared" si="718"/>
        <v>3</v>
      </c>
      <c r="AN4598" t="str">
        <f t="shared" si="719"/>
        <v>ALERT! 3 Violation founded @METALDET1</v>
      </c>
    </row>
    <row r="4599" spans="1:40">
      <c r="A4599" t="s">
        <v>120</v>
      </c>
      <c r="B4599" t="s">
        <v>121</v>
      </c>
      <c r="C4599" t="s">
        <v>2034</v>
      </c>
      <c r="D4599" t="s">
        <v>129</v>
      </c>
      <c r="E4599">
        <v>1</v>
      </c>
      <c r="G4599" t="s">
        <v>130</v>
      </c>
      <c r="I4599" t="s">
        <v>125</v>
      </c>
      <c r="Z4599" t="str">
        <f>IFERROR(MID(AA4599,FIND("-",H4599,1)+1,20),_xlfn.IFNA(VLOOKUP(F4599&amp;"-"&amp;AA4599,Ref_Kontak!$A:$E,4,FALSE),Ref_Kontak!$H$2))</f>
        <v>628999007703</v>
      </c>
      <c r="AA4599" t="str">
        <f t="shared" si="710"/>
        <v/>
      </c>
      <c r="AB4599" t="str">
        <f t="shared" si="711"/>
        <v/>
      </c>
      <c r="AC4599" t="str">
        <f t="shared" si="712"/>
        <v>628999007703</v>
      </c>
      <c r="AD4599" t="str">
        <f t="shared" si="713"/>
        <v>Halo+,+Visual+AI+5S+mendeteksi+Violation%3A+METALDET1-LINE+8</v>
      </c>
      <c r="AE4599" t="str">
        <f t="shared" si="714"/>
        <v>https://web.whatsapp.com/send/?phone=628999007703&amp;text=Halo+,+Visual+AI+5S+mendeteksi+Violation%3A+METALDET1-LINE+8&amp;type=phone_number&amp;app_absent=0</v>
      </c>
      <c r="AF4599" t="b">
        <f>IF(ISNA(VLOOKUP(D4599&amp;"-"&amp;AB4599, Ref_Kontak!$A:$E, 4, FALSE)), FALSE, TRUE)</f>
        <v>0</v>
      </c>
      <c r="AG4599" t="str">
        <f>_xlfn.IFNA(VLOOKUP(Z4599,Ref_Kontak!H:H,1,FALSE),"FALSE")</f>
        <v>628999007703</v>
      </c>
      <c r="AH4599" t="str">
        <f t="shared" si="715"/>
        <v>METALDET1-LINE 8</v>
      </c>
      <c r="AI4599">
        <f>IF(I4599="violation",COUNTIF($AH$1:AH4599,AH4599),0)</f>
        <v>1664</v>
      </c>
      <c r="AJ4599" t="str">
        <f t="shared" si="716"/>
        <v>violation-METALDET1</v>
      </c>
      <c r="AK4599">
        <f>IF(I4599="violation",COUNTIF($AJ$1:AJ4599,AJ4599),FALSE)</f>
        <v>3697</v>
      </c>
      <c r="AL4599">
        <f t="shared" si="717"/>
        <v>0</v>
      </c>
      <c r="AM4599">
        <f t="shared" si="718"/>
        <v>3</v>
      </c>
      <c r="AN4599" t="str">
        <f t="shared" si="719"/>
        <v>ALERT! 3 Violation founded @METALDET1</v>
      </c>
    </row>
    <row r="4600" spans="1:40">
      <c r="A4600" t="s">
        <v>120</v>
      </c>
      <c r="B4600" t="s">
        <v>121</v>
      </c>
      <c r="C4600" t="s">
        <v>2034</v>
      </c>
      <c r="D4600" t="s">
        <v>52</v>
      </c>
      <c r="E4600">
        <v>1</v>
      </c>
      <c r="G4600" t="s">
        <v>130</v>
      </c>
      <c r="I4600" t="s">
        <v>125</v>
      </c>
      <c r="Z4600" t="str">
        <f>IFERROR(MID(AA4600,FIND("-",H4600,1)+1,20),_xlfn.IFNA(VLOOKUP(F4600&amp;"-"&amp;AA4600,Ref_Kontak!$A:$E,4,FALSE),Ref_Kontak!$H$2))</f>
        <v>628999007703</v>
      </c>
      <c r="AA4600" t="str">
        <f t="shared" si="710"/>
        <v/>
      </c>
      <c r="AB4600" t="str">
        <f t="shared" si="711"/>
        <v/>
      </c>
      <c r="AC4600" t="str">
        <f t="shared" si="712"/>
        <v>628999007703</v>
      </c>
      <c r="AD4600" t="str">
        <f t="shared" si="713"/>
        <v>Halo+,+Visual+AI+5S+mendeteksi+Violation%3A+METALDET1-LINE+14</v>
      </c>
      <c r="AE4600" t="str">
        <f t="shared" si="714"/>
        <v>https://web.whatsapp.com/send/?phone=628999007703&amp;text=Halo+,+Visual+AI+5S+mendeteksi+Violation%3A+METALDET1-LINE+14&amp;type=phone_number&amp;app_absent=0</v>
      </c>
      <c r="AF4600" t="b">
        <f>IF(ISNA(VLOOKUP(D4600&amp;"-"&amp;AB4600, Ref_Kontak!$A:$E, 4, FALSE)), FALSE, TRUE)</f>
        <v>0</v>
      </c>
      <c r="AG4600" t="str">
        <f>_xlfn.IFNA(VLOOKUP(Z4600,Ref_Kontak!H:H,1,FALSE),"FALSE")</f>
        <v>628999007703</v>
      </c>
      <c r="AH4600" t="str">
        <f t="shared" si="715"/>
        <v>METALDET1-LINE 14</v>
      </c>
      <c r="AI4600">
        <f>IF(I4600="violation",COUNTIF($AH$1:AH4600,AH4600),0)</f>
        <v>512</v>
      </c>
      <c r="AJ4600" t="str">
        <f t="shared" si="716"/>
        <v>violation-METALDET1</v>
      </c>
      <c r="AK4600">
        <f>IF(I4600="violation",COUNTIF($AJ$1:AJ4600,AJ4600),FALSE)</f>
        <v>3698</v>
      </c>
      <c r="AL4600">
        <f t="shared" si="717"/>
        <v>0</v>
      </c>
      <c r="AM4600">
        <f t="shared" si="718"/>
        <v>3</v>
      </c>
      <c r="AN4600" t="str">
        <f t="shared" si="719"/>
        <v>ALERT! 3 Violation founded @METALDET1</v>
      </c>
    </row>
    <row r="4601" spans="1:40">
      <c r="A4601" t="s">
        <v>120</v>
      </c>
      <c r="B4601" t="s">
        <v>121</v>
      </c>
      <c r="C4601" t="s">
        <v>2034</v>
      </c>
      <c r="D4601" t="s">
        <v>52</v>
      </c>
      <c r="E4601">
        <v>1</v>
      </c>
      <c r="G4601" t="s">
        <v>130</v>
      </c>
      <c r="I4601" t="s">
        <v>125</v>
      </c>
      <c r="Z4601" t="str">
        <f>IFERROR(MID(AA4601,FIND("-",H4601,1)+1,20),_xlfn.IFNA(VLOOKUP(F4601&amp;"-"&amp;AA4601,Ref_Kontak!$A:$E,4,FALSE),Ref_Kontak!$H$2))</f>
        <v>628999007703</v>
      </c>
      <c r="AA4601" t="str">
        <f t="shared" si="710"/>
        <v/>
      </c>
      <c r="AB4601" t="str">
        <f t="shared" si="711"/>
        <v/>
      </c>
      <c r="AC4601" t="str">
        <f t="shared" si="712"/>
        <v>628999007703</v>
      </c>
      <c r="AD4601" t="str">
        <f t="shared" si="713"/>
        <v>Halo+,+Visual+AI+5S+mendeteksi+Violation%3A+METALDET1-LINE+14</v>
      </c>
      <c r="AE4601" t="str">
        <f t="shared" si="714"/>
        <v>https://web.whatsapp.com/send/?phone=628999007703&amp;text=Halo+,+Visual+AI+5S+mendeteksi+Violation%3A+METALDET1-LINE+14&amp;type=phone_number&amp;app_absent=0</v>
      </c>
      <c r="AF4601" t="b">
        <f>IF(ISNA(VLOOKUP(D4601&amp;"-"&amp;AB4601, Ref_Kontak!$A:$E, 4, FALSE)), FALSE, TRUE)</f>
        <v>0</v>
      </c>
      <c r="AG4601" t="str">
        <f>_xlfn.IFNA(VLOOKUP(Z4601,Ref_Kontak!H:H,1,FALSE),"FALSE")</f>
        <v>628999007703</v>
      </c>
      <c r="AH4601" t="str">
        <f t="shared" si="715"/>
        <v>METALDET1-LINE 14</v>
      </c>
      <c r="AI4601">
        <f>IF(I4601="violation",COUNTIF($AH$1:AH4601,AH4601),0)</f>
        <v>513</v>
      </c>
      <c r="AJ4601" t="str">
        <f t="shared" si="716"/>
        <v>violation-METALDET1</v>
      </c>
      <c r="AK4601">
        <f>IF(I4601="violation",COUNTIF($AJ$1:AJ4601,AJ4601),FALSE)</f>
        <v>3699</v>
      </c>
      <c r="AL4601">
        <f t="shared" si="717"/>
        <v>0</v>
      </c>
      <c r="AM4601">
        <f t="shared" si="718"/>
        <v>3</v>
      </c>
      <c r="AN4601" t="str">
        <f t="shared" si="719"/>
        <v>ALERT! 3 Violation founded @METALDET1</v>
      </c>
    </row>
    <row r="4602" spans="1:40">
      <c r="A4602" t="s">
        <v>120</v>
      </c>
      <c r="B4602" t="s">
        <v>121</v>
      </c>
      <c r="C4602" t="s">
        <v>2034</v>
      </c>
      <c r="D4602" t="s">
        <v>589</v>
      </c>
      <c r="E4602">
        <v>1</v>
      </c>
      <c r="G4602" t="s">
        <v>130</v>
      </c>
      <c r="I4602" t="s">
        <v>125</v>
      </c>
      <c r="Z4602" t="str">
        <f>IFERROR(MID(AA4602,FIND("-",H4602,1)+1,20),_xlfn.IFNA(VLOOKUP(F4602&amp;"-"&amp;AA4602,Ref_Kontak!$A:$E,4,FALSE),Ref_Kontak!$H$2))</f>
        <v>628999007703</v>
      </c>
      <c r="AA4602" t="str">
        <f t="shared" si="710"/>
        <v/>
      </c>
      <c r="AB4602" t="str">
        <f t="shared" si="711"/>
        <v/>
      </c>
      <c r="AC4602" t="str">
        <f t="shared" si="712"/>
        <v>628999007703</v>
      </c>
      <c r="AD4602" t="str">
        <f t="shared" si="713"/>
        <v>Halo+,+Visual+AI+5S+mendeteksi+Violation%3A+METALDET1-LINE+13</v>
      </c>
      <c r="AE4602" t="str">
        <f t="shared" si="714"/>
        <v>https://web.whatsapp.com/send/?phone=628999007703&amp;text=Halo+,+Visual+AI+5S+mendeteksi+Violation%3A+METALDET1-LINE+13&amp;type=phone_number&amp;app_absent=0</v>
      </c>
      <c r="AF4602" t="b">
        <f>IF(ISNA(VLOOKUP(D4602&amp;"-"&amp;AB4602, Ref_Kontak!$A:$E, 4, FALSE)), FALSE, TRUE)</f>
        <v>0</v>
      </c>
      <c r="AG4602" t="str">
        <f>_xlfn.IFNA(VLOOKUP(Z4602,Ref_Kontak!H:H,1,FALSE),"FALSE")</f>
        <v>628999007703</v>
      </c>
      <c r="AH4602" t="str">
        <f t="shared" si="715"/>
        <v>METALDET1-LINE 13</v>
      </c>
      <c r="AI4602">
        <f>IF(I4602="violation",COUNTIF($AH$1:AH4602,AH4602),0)</f>
        <v>1524</v>
      </c>
      <c r="AJ4602" t="str">
        <f t="shared" si="716"/>
        <v>violation-METALDET1</v>
      </c>
      <c r="AK4602">
        <f>IF(I4602="violation",COUNTIF($AJ$1:AJ4602,AJ4602),FALSE)</f>
        <v>3700</v>
      </c>
      <c r="AL4602">
        <f t="shared" si="717"/>
        <v>0</v>
      </c>
      <c r="AM4602">
        <f t="shared" si="718"/>
        <v>3</v>
      </c>
      <c r="AN4602" t="str">
        <f t="shared" si="719"/>
        <v>ALERT! 3 Violation founded @METALDET1</v>
      </c>
    </row>
    <row r="4603" spans="1:40">
      <c r="A4603" t="s">
        <v>120</v>
      </c>
      <c r="B4603" t="s">
        <v>121</v>
      </c>
      <c r="C4603" t="s">
        <v>2035</v>
      </c>
      <c r="D4603" t="s">
        <v>129</v>
      </c>
      <c r="E4603">
        <v>1</v>
      </c>
      <c r="G4603" t="s">
        <v>130</v>
      </c>
      <c r="I4603" t="s">
        <v>125</v>
      </c>
      <c r="Z4603" t="str">
        <f>IFERROR(MID(AA4603,FIND("-",H4603,1)+1,20),_xlfn.IFNA(VLOOKUP(F4603&amp;"-"&amp;AA4603,Ref_Kontak!$A:$E,4,FALSE),Ref_Kontak!$H$2))</f>
        <v>628999007703</v>
      </c>
      <c r="AA4603" t="str">
        <f t="shared" si="710"/>
        <v/>
      </c>
      <c r="AB4603" t="str">
        <f t="shared" si="711"/>
        <v/>
      </c>
      <c r="AC4603" t="str">
        <f t="shared" si="712"/>
        <v>628999007703</v>
      </c>
      <c r="AD4603" t="str">
        <f t="shared" si="713"/>
        <v>Halo+,+Visual+AI+5S+mendeteksi+Violation%3A+METALDET1-LINE+8</v>
      </c>
      <c r="AE4603" t="str">
        <f t="shared" si="714"/>
        <v>https://web.whatsapp.com/send/?phone=628999007703&amp;text=Halo+,+Visual+AI+5S+mendeteksi+Violation%3A+METALDET1-LINE+8&amp;type=phone_number&amp;app_absent=0</v>
      </c>
      <c r="AF4603" t="b">
        <f>IF(ISNA(VLOOKUP(D4603&amp;"-"&amp;AB4603, Ref_Kontak!$A:$E, 4, FALSE)), FALSE, TRUE)</f>
        <v>0</v>
      </c>
      <c r="AG4603" t="str">
        <f>_xlfn.IFNA(VLOOKUP(Z4603,Ref_Kontak!H:H,1,FALSE),"FALSE")</f>
        <v>628999007703</v>
      </c>
      <c r="AH4603" t="str">
        <f t="shared" si="715"/>
        <v>METALDET1-LINE 8</v>
      </c>
      <c r="AI4603">
        <f>IF(I4603="violation",COUNTIF($AH$1:AH4603,AH4603),0)</f>
        <v>1665</v>
      </c>
      <c r="AJ4603" t="str">
        <f t="shared" si="716"/>
        <v>violation-METALDET1</v>
      </c>
      <c r="AK4603">
        <f>IF(I4603="violation",COUNTIF($AJ$1:AJ4603,AJ4603),FALSE)</f>
        <v>3701</v>
      </c>
      <c r="AL4603">
        <f t="shared" si="717"/>
        <v>0</v>
      </c>
      <c r="AM4603">
        <f t="shared" si="718"/>
        <v>3</v>
      </c>
      <c r="AN4603" t="str">
        <f t="shared" si="719"/>
        <v>ALERT! 3 Violation founded @METALDET1</v>
      </c>
    </row>
    <row r="4604" spans="1:40">
      <c r="A4604" t="s">
        <v>120</v>
      </c>
      <c r="B4604" t="s">
        <v>121</v>
      </c>
      <c r="C4604" t="s">
        <v>2036</v>
      </c>
      <c r="D4604" t="s">
        <v>589</v>
      </c>
      <c r="E4604">
        <v>1</v>
      </c>
      <c r="G4604" t="s">
        <v>130</v>
      </c>
      <c r="I4604" t="s">
        <v>125</v>
      </c>
      <c r="Z4604" t="str">
        <f>IFERROR(MID(AA4604,FIND("-",H4604,1)+1,20),_xlfn.IFNA(VLOOKUP(F4604&amp;"-"&amp;AA4604,Ref_Kontak!$A:$E,4,FALSE),Ref_Kontak!$H$2))</f>
        <v>628999007703</v>
      </c>
      <c r="AA4604" t="str">
        <f t="shared" si="710"/>
        <v/>
      </c>
      <c r="AB4604" t="str">
        <f t="shared" si="711"/>
        <v/>
      </c>
      <c r="AC4604" t="str">
        <f t="shared" si="712"/>
        <v>628999007703</v>
      </c>
      <c r="AD4604" t="str">
        <f t="shared" si="713"/>
        <v>Halo+,+Visual+AI+5S+mendeteksi+Violation%3A+METALDET1-LINE+13</v>
      </c>
      <c r="AE4604" t="str">
        <f t="shared" si="714"/>
        <v>https://web.whatsapp.com/send/?phone=628999007703&amp;text=Halo+,+Visual+AI+5S+mendeteksi+Violation%3A+METALDET1-LINE+13&amp;type=phone_number&amp;app_absent=0</v>
      </c>
      <c r="AF4604" t="b">
        <f>IF(ISNA(VLOOKUP(D4604&amp;"-"&amp;AB4604, Ref_Kontak!$A:$E, 4, FALSE)), FALSE, TRUE)</f>
        <v>0</v>
      </c>
      <c r="AG4604" t="str">
        <f>_xlfn.IFNA(VLOOKUP(Z4604,Ref_Kontak!H:H,1,FALSE),"FALSE")</f>
        <v>628999007703</v>
      </c>
      <c r="AH4604" t="str">
        <f t="shared" si="715"/>
        <v>METALDET1-LINE 13</v>
      </c>
      <c r="AI4604">
        <f>IF(I4604="violation",COUNTIF($AH$1:AH4604,AH4604),0)</f>
        <v>1525</v>
      </c>
      <c r="AJ4604" t="str">
        <f t="shared" si="716"/>
        <v>violation-METALDET1</v>
      </c>
      <c r="AK4604">
        <f>IF(I4604="violation",COUNTIF($AJ$1:AJ4604,AJ4604),FALSE)</f>
        <v>3702</v>
      </c>
      <c r="AL4604">
        <f t="shared" si="717"/>
        <v>0</v>
      </c>
      <c r="AM4604">
        <f t="shared" si="718"/>
        <v>3</v>
      </c>
      <c r="AN4604" t="str">
        <f t="shared" si="719"/>
        <v>ALERT! 3 Violation founded @METALDET1</v>
      </c>
    </row>
    <row r="4605" spans="1:40">
      <c r="A4605" t="s">
        <v>120</v>
      </c>
      <c r="B4605" t="s">
        <v>121</v>
      </c>
      <c r="C4605" t="s">
        <v>2036</v>
      </c>
      <c r="D4605" t="s">
        <v>129</v>
      </c>
      <c r="E4605">
        <v>1</v>
      </c>
      <c r="G4605" t="s">
        <v>130</v>
      </c>
      <c r="I4605" t="s">
        <v>125</v>
      </c>
      <c r="Z4605" t="str">
        <f>IFERROR(MID(AA4605,FIND("-",H4605,1)+1,20),_xlfn.IFNA(VLOOKUP(F4605&amp;"-"&amp;AA4605,Ref_Kontak!$A:$E,4,FALSE),Ref_Kontak!$H$2))</f>
        <v>628999007703</v>
      </c>
      <c r="AA4605" t="str">
        <f t="shared" si="710"/>
        <v/>
      </c>
      <c r="AB4605" t="str">
        <f t="shared" si="711"/>
        <v/>
      </c>
      <c r="AC4605" t="str">
        <f t="shared" si="712"/>
        <v>628999007703</v>
      </c>
      <c r="AD4605" t="str">
        <f t="shared" si="713"/>
        <v>Halo+,+Visual+AI+5S+mendeteksi+Violation%3A+METALDET1-LINE+8</v>
      </c>
      <c r="AE4605" t="str">
        <f t="shared" si="714"/>
        <v>https://web.whatsapp.com/send/?phone=628999007703&amp;text=Halo+,+Visual+AI+5S+mendeteksi+Violation%3A+METALDET1-LINE+8&amp;type=phone_number&amp;app_absent=0</v>
      </c>
      <c r="AF4605" t="b">
        <f>IF(ISNA(VLOOKUP(D4605&amp;"-"&amp;AB4605, Ref_Kontak!$A:$E, 4, FALSE)), FALSE, TRUE)</f>
        <v>0</v>
      </c>
      <c r="AG4605" t="str">
        <f>_xlfn.IFNA(VLOOKUP(Z4605,Ref_Kontak!H:H,1,FALSE),"FALSE")</f>
        <v>628999007703</v>
      </c>
      <c r="AH4605" t="str">
        <f t="shared" si="715"/>
        <v>METALDET1-LINE 8</v>
      </c>
      <c r="AI4605">
        <f>IF(I4605="violation",COUNTIF($AH$1:AH4605,AH4605),0)</f>
        <v>1666</v>
      </c>
      <c r="AJ4605" t="str">
        <f t="shared" si="716"/>
        <v>violation-METALDET1</v>
      </c>
      <c r="AK4605">
        <f>IF(I4605="violation",COUNTIF($AJ$1:AJ4605,AJ4605),FALSE)</f>
        <v>3703</v>
      </c>
      <c r="AL4605">
        <f t="shared" si="717"/>
        <v>0</v>
      </c>
      <c r="AM4605">
        <f t="shared" si="718"/>
        <v>3</v>
      </c>
      <c r="AN4605" t="str">
        <f t="shared" si="719"/>
        <v>ALERT! 3 Violation founded @METALDET1</v>
      </c>
    </row>
    <row r="4606" spans="1:40">
      <c r="A4606" t="s">
        <v>120</v>
      </c>
      <c r="B4606" t="s">
        <v>121</v>
      </c>
      <c r="C4606" t="s">
        <v>2036</v>
      </c>
      <c r="D4606" t="s">
        <v>52</v>
      </c>
      <c r="E4606">
        <v>1</v>
      </c>
      <c r="G4606" t="s">
        <v>130</v>
      </c>
      <c r="I4606" t="s">
        <v>125</v>
      </c>
      <c r="Z4606" t="str">
        <f>IFERROR(MID(AA4606,FIND("-",H4606,1)+1,20),_xlfn.IFNA(VLOOKUP(F4606&amp;"-"&amp;AA4606,Ref_Kontak!$A:$E,4,FALSE),Ref_Kontak!$H$2))</f>
        <v>628999007703</v>
      </c>
      <c r="AA4606" t="str">
        <f t="shared" si="710"/>
        <v/>
      </c>
      <c r="AB4606" t="str">
        <f t="shared" si="711"/>
        <v/>
      </c>
      <c r="AC4606" t="str">
        <f t="shared" si="712"/>
        <v>628999007703</v>
      </c>
      <c r="AD4606" t="str">
        <f t="shared" si="713"/>
        <v>Halo+,+Visual+AI+5S+mendeteksi+Violation%3A+METALDET1-LINE+14</v>
      </c>
      <c r="AE4606" t="str">
        <f t="shared" si="714"/>
        <v>https://web.whatsapp.com/send/?phone=628999007703&amp;text=Halo+,+Visual+AI+5S+mendeteksi+Violation%3A+METALDET1-LINE+14&amp;type=phone_number&amp;app_absent=0</v>
      </c>
      <c r="AF4606" t="b">
        <f>IF(ISNA(VLOOKUP(D4606&amp;"-"&amp;AB4606, Ref_Kontak!$A:$E, 4, FALSE)), FALSE, TRUE)</f>
        <v>0</v>
      </c>
      <c r="AG4606" t="str">
        <f>_xlfn.IFNA(VLOOKUP(Z4606,Ref_Kontak!H:H,1,FALSE),"FALSE")</f>
        <v>628999007703</v>
      </c>
      <c r="AH4606" t="str">
        <f t="shared" si="715"/>
        <v>METALDET1-LINE 14</v>
      </c>
      <c r="AI4606">
        <f>IF(I4606="violation",COUNTIF($AH$1:AH4606,AH4606),0)</f>
        <v>514</v>
      </c>
      <c r="AJ4606" t="str">
        <f t="shared" si="716"/>
        <v>violation-METALDET1</v>
      </c>
      <c r="AK4606">
        <f>IF(I4606="violation",COUNTIF($AJ$1:AJ4606,AJ4606),FALSE)</f>
        <v>3704</v>
      </c>
      <c r="AL4606">
        <f t="shared" si="717"/>
        <v>0</v>
      </c>
      <c r="AM4606">
        <f t="shared" si="718"/>
        <v>3</v>
      </c>
      <c r="AN4606" t="str">
        <f t="shared" si="719"/>
        <v>ALERT! 3 Violation founded @METALDET1</v>
      </c>
    </row>
    <row r="4607" spans="1:40">
      <c r="A4607" t="s">
        <v>120</v>
      </c>
      <c r="B4607" t="s">
        <v>121</v>
      </c>
      <c r="C4607" t="s">
        <v>2036</v>
      </c>
      <c r="D4607" t="s">
        <v>52</v>
      </c>
      <c r="E4607">
        <v>1</v>
      </c>
      <c r="G4607" t="s">
        <v>130</v>
      </c>
      <c r="I4607" t="s">
        <v>125</v>
      </c>
      <c r="Z4607" t="str">
        <f>IFERROR(MID(AA4607,FIND("-",H4607,1)+1,20),_xlfn.IFNA(VLOOKUP(F4607&amp;"-"&amp;AA4607,Ref_Kontak!$A:$E,4,FALSE),Ref_Kontak!$H$2))</f>
        <v>628999007703</v>
      </c>
      <c r="AA4607" t="str">
        <f t="shared" si="710"/>
        <v/>
      </c>
      <c r="AB4607" t="str">
        <f t="shared" si="711"/>
        <v/>
      </c>
      <c r="AC4607" t="str">
        <f t="shared" si="712"/>
        <v>628999007703</v>
      </c>
      <c r="AD4607" t="str">
        <f t="shared" si="713"/>
        <v>Halo+,+Visual+AI+5S+mendeteksi+Violation%3A+METALDET1-LINE+14</v>
      </c>
      <c r="AE4607" t="str">
        <f t="shared" si="714"/>
        <v>https://web.whatsapp.com/send/?phone=628999007703&amp;text=Halo+,+Visual+AI+5S+mendeteksi+Violation%3A+METALDET1-LINE+14&amp;type=phone_number&amp;app_absent=0</v>
      </c>
      <c r="AF4607" t="b">
        <f>IF(ISNA(VLOOKUP(D4607&amp;"-"&amp;AB4607, Ref_Kontak!$A:$E, 4, FALSE)), FALSE, TRUE)</f>
        <v>0</v>
      </c>
      <c r="AG4607" t="str">
        <f>_xlfn.IFNA(VLOOKUP(Z4607,Ref_Kontak!H:H,1,FALSE),"FALSE")</f>
        <v>628999007703</v>
      </c>
      <c r="AH4607" t="str">
        <f t="shared" si="715"/>
        <v>METALDET1-LINE 14</v>
      </c>
      <c r="AI4607">
        <f>IF(I4607="violation",COUNTIF($AH$1:AH4607,AH4607),0)</f>
        <v>515</v>
      </c>
      <c r="AJ4607" t="str">
        <f t="shared" si="716"/>
        <v>violation-METALDET1</v>
      </c>
      <c r="AK4607">
        <f>IF(I4607="violation",COUNTIF($AJ$1:AJ4607,AJ4607),FALSE)</f>
        <v>3705</v>
      </c>
      <c r="AL4607">
        <f t="shared" si="717"/>
        <v>0</v>
      </c>
      <c r="AM4607">
        <f t="shared" si="718"/>
        <v>3</v>
      </c>
      <c r="AN4607" t="str">
        <f t="shared" si="719"/>
        <v>ALERT! 3 Violation founded @METALDET1</v>
      </c>
    </row>
    <row r="4608" spans="1:40">
      <c r="A4608" t="s">
        <v>120</v>
      </c>
      <c r="B4608" t="s">
        <v>121</v>
      </c>
      <c r="C4608" t="s">
        <v>2036</v>
      </c>
      <c r="D4608" t="s">
        <v>589</v>
      </c>
      <c r="E4608">
        <v>1</v>
      </c>
      <c r="G4608" t="s">
        <v>130</v>
      </c>
      <c r="I4608" t="s">
        <v>125</v>
      </c>
      <c r="Z4608" t="str">
        <f>IFERROR(MID(AA4608,FIND("-",H4608,1)+1,20),_xlfn.IFNA(VLOOKUP(F4608&amp;"-"&amp;AA4608,Ref_Kontak!$A:$E,4,FALSE),Ref_Kontak!$H$2))</f>
        <v>628999007703</v>
      </c>
      <c r="AA4608" t="str">
        <f t="shared" si="710"/>
        <v/>
      </c>
      <c r="AB4608" t="str">
        <f t="shared" si="711"/>
        <v/>
      </c>
      <c r="AC4608" t="str">
        <f t="shared" si="712"/>
        <v>628999007703</v>
      </c>
      <c r="AD4608" t="str">
        <f t="shared" si="713"/>
        <v>Halo+,+Visual+AI+5S+mendeteksi+Violation%3A+METALDET1-LINE+13</v>
      </c>
      <c r="AE4608" t="str">
        <f t="shared" si="714"/>
        <v>https://web.whatsapp.com/send/?phone=628999007703&amp;text=Halo+,+Visual+AI+5S+mendeteksi+Violation%3A+METALDET1-LINE+13&amp;type=phone_number&amp;app_absent=0</v>
      </c>
      <c r="AF4608" t="b">
        <f>IF(ISNA(VLOOKUP(D4608&amp;"-"&amp;AB4608, Ref_Kontak!$A:$E, 4, FALSE)), FALSE, TRUE)</f>
        <v>0</v>
      </c>
      <c r="AG4608" t="str">
        <f>_xlfn.IFNA(VLOOKUP(Z4608,Ref_Kontak!H:H,1,FALSE),"FALSE")</f>
        <v>628999007703</v>
      </c>
      <c r="AH4608" t="str">
        <f t="shared" si="715"/>
        <v>METALDET1-LINE 13</v>
      </c>
      <c r="AI4608">
        <f>IF(I4608="violation",COUNTIF($AH$1:AH4608,AH4608),0)</f>
        <v>1526</v>
      </c>
      <c r="AJ4608" t="str">
        <f t="shared" si="716"/>
        <v>violation-METALDET1</v>
      </c>
      <c r="AK4608">
        <f>IF(I4608="violation",COUNTIF($AJ$1:AJ4608,AJ4608),FALSE)</f>
        <v>3706</v>
      </c>
      <c r="AL4608">
        <f t="shared" si="717"/>
        <v>0</v>
      </c>
      <c r="AM4608">
        <f t="shared" si="718"/>
        <v>3</v>
      </c>
      <c r="AN4608" t="str">
        <f t="shared" si="719"/>
        <v>ALERT! 3 Violation founded @METALDET1</v>
      </c>
    </row>
    <row r="4609" spans="1:40">
      <c r="A4609" t="s">
        <v>120</v>
      </c>
      <c r="B4609" t="s">
        <v>121</v>
      </c>
      <c r="C4609" t="s">
        <v>2037</v>
      </c>
      <c r="D4609" t="s">
        <v>129</v>
      </c>
      <c r="E4609">
        <v>1</v>
      </c>
      <c r="G4609" t="s">
        <v>130</v>
      </c>
      <c r="I4609" t="s">
        <v>125</v>
      </c>
      <c r="Z4609" t="str">
        <f>IFERROR(MID(AA4609,FIND("-",H4609,1)+1,20),_xlfn.IFNA(VLOOKUP(F4609&amp;"-"&amp;AA4609,Ref_Kontak!$A:$E,4,FALSE),Ref_Kontak!$H$2))</f>
        <v>628999007703</v>
      </c>
      <c r="AA4609" t="str">
        <f t="shared" si="710"/>
        <v/>
      </c>
      <c r="AB4609" t="str">
        <f t="shared" si="711"/>
        <v/>
      </c>
      <c r="AC4609" t="str">
        <f t="shared" si="712"/>
        <v>628999007703</v>
      </c>
      <c r="AD4609" t="str">
        <f t="shared" si="713"/>
        <v>Halo+,+Visual+AI+5S+mendeteksi+Violation%3A+METALDET1-LINE+8</v>
      </c>
      <c r="AE4609" t="str">
        <f t="shared" si="714"/>
        <v>https://web.whatsapp.com/send/?phone=628999007703&amp;text=Halo+,+Visual+AI+5S+mendeteksi+Violation%3A+METALDET1-LINE+8&amp;type=phone_number&amp;app_absent=0</v>
      </c>
      <c r="AF4609" t="b">
        <f>IF(ISNA(VLOOKUP(D4609&amp;"-"&amp;AB4609, Ref_Kontak!$A:$E, 4, FALSE)), FALSE, TRUE)</f>
        <v>0</v>
      </c>
      <c r="AG4609" t="str">
        <f>_xlfn.IFNA(VLOOKUP(Z4609,Ref_Kontak!H:H,1,FALSE),"FALSE")</f>
        <v>628999007703</v>
      </c>
      <c r="AH4609" t="str">
        <f t="shared" si="715"/>
        <v>METALDET1-LINE 8</v>
      </c>
      <c r="AI4609">
        <f>IF(I4609="violation",COUNTIF($AH$1:AH4609,AH4609),0)</f>
        <v>1667</v>
      </c>
      <c r="AJ4609" t="str">
        <f t="shared" si="716"/>
        <v>violation-METALDET1</v>
      </c>
      <c r="AK4609">
        <f>IF(I4609="violation",COUNTIF($AJ$1:AJ4609,AJ4609),FALSE)</f>
        <v>3707</v>
      </c>
      <c r="AL4609">
        <f t="shared" si="717"/>
        <v>0</v>
      </c>
      <c r="AM4609">
        <f t="shared" si="718"/>
        <v>3</v>
      </c>
      <c r="AN4609" t="str">
        <f t="shared" si="719"/>
        <v>ALERT! 3 Violation founded @METALDET1</v>
      </c>
    </row>
    <row r="4610" spans="1:40">
      <c r="A4610" t="s">
        <v>120</v>
      </c>
      <c r="B4610" t="s">
        <v>121</v>
      </c>
      <c r="C4610" t="s">
        <v>2037</v>
      </c>
      <c r="D4610" t="s">
        <v>52</v>
      </c>
      <c r="E4610">
        <v>1</v>
      </c>
      <c r="G4610" t="s">
        <v>130</v>
      </c>
      <c r="I4610" t="s">
        <v>125</v>
      </c>
      <c r="Z4610" t="str">
        <f>IFERROR(MID(AA4610,FIND("-",H4610,1)+1,20),_xlfn.IFNA(VLOOKUP(F4610&amp;"-"&amp;AA4610,Ref_Kontak!$A:$E,4,FALSE),Ref_Kontak!$H$2))</f>
        <v>628999007703</v>
      </c>
      <c r="AA4610" t="str">
        <f t="shared" ref="AA4610:AA4673" si="720">CLEAN(SUBSTITUTE(H4610," ",""))</f>
        <v/>
      </c>
      <c r="AB4610" t="str">
        <f t="shared" ref="AB4610:AB4673" si="721">IFERROR(LEFT(AA4610,FIND("-",H4610,1)-1),CLEAN(SUBSTITUTE(SUBSTITUTE(H4610," ",""),"-","")))</f>
        <v/>
      </c>
      <c r="AC4610" t="str">
        <f t="shared" ref="AC4610:AC4673" si="722">IF(LEFT(Z4610,1)="0","62"&amp; MID(Z4610,2,999),Z4610)</f>
        <v>628999007703</v>
      </c>
      <c r="AD4610" t="str">
        <f t="shared" ref="AD4610:AD4673" si="723">"Halo+"&amp;AB4610&amp;","&amp;"+Visual+AI+5S+mendeteksi+Violation%3A+"&amp;SUBSTITUTE(AH4610," ","+")</f>
        <v>Halo+,+Visual+AI+5S+mendeteksi+Violation%3A+METALDET1-LINE+14</v>
      </c>
      <c r="AE4610" t="str">
        <f t="shared" ref="AE4610:AE4673" si="724">"https://web.whatsapp.com/send/?phone="&amp;AC4610&amp;"&amp;text="&amp;AD4610&amp;"&amp;type=phone_number&amp;app_absent=0"</f>
        <v>https://web.whatsapp.com/send/?phone=628999007703&amp;text=Halo+,+Visual+AI+5S+mendeteksi+Violation%3A+METALDET1-LINE+14&amp;type=phone_number&amp;app_absent=0</v>
      </c>
      <c r="AF4610" t="b">
        <f>IF(ISNA(VLOOKUP(D4610&amp;"-"&amp;AB4610, Ref_Kontak!$A:$E, 4, FALSE)), FALSE, TRUE)</f>
        <v>0</v>
      </c>
      <c r="AG4610" t="str">
        <f>_xlfn.IFNA(VLOOKUP(Z4610,Ref_Kontak!H:H,1,FALSE),"FALSE")</f>
        <v>628999007703</v>
      </c>
      <c r="AH4610" t="str">
        <f t="shared" ref="AH4610:AH4673" si="725">G4610&amp;"-"&amp;D4610</f>
        <v>METALDET1-LINE 14</v>
      </c>
      <c r="AI4610">
        <f>IF(I4610="violation",COUNTIF($AH$1:AH4610,AH4610),0)</f>
        <v>516</v>
      </c>
      <c r="AJ4610" t="str">
        <f t="shared" si="716"/>
        <v>violation-METALDET1</v>
      </c>
      <c r="AK4610">
        <f>IF(I4610="violation",COUNTIF($AJ$1:AJ4610,AJ4610),FALSE)</f>
        <v>3708</v>
      </c>
      <c r="AL4610">
        <f t="shared" si="717"/>
        <v>0</v>
      </c>
      <c r="AM4610">
        <f t="shared" si="718"/>
        <v>3</v>
      </c>
      <c r="AN4610" t="str">
        <f t="shared" si="719"/>
        <v>ALERT! 3 Violation founded @METALDET1</v>
      </c>
    </row>
    <row r="4611" spans="1:40">
      <c r="A4611" t="s">
        <v>120</v>
      </c>
      <c r="B4611" t="s">
        <v>121</v>
      </c>
      <c r="C4611" t="s">
        <v>2037</v>
      </c>
      <c r="D4611" t="s">
        <v>589</v>
      </c>
      <c r="E4611">
        <v>1</v>
      </c>
      <c r="G4611" t="s">
        <v>130</v>
      </c>
      <c r="I4611" t="s">
        <v>125</v>
      </c>
      <c r="Z4611" t="str">
        <f>IFERROR(MID(AA4611,FIND("-",H4611,1)+1,20),_xlfn.IFNA(VLOOKUP(F4611&amp;"-"&amp;AA4611,Ref_Kontak!$A:$E,4,FALSE),Ref_Kontak!$H$2))</f>
        <v>628999007703</v>
      </c>
      <c r="AA4611" t="str">
        <f t="shared" si="720"/>
        <v/>
      </c>
      <c r="AB4611" t="str">
        <f t="shared" si="721"/>
        <v/>
      </c>
      <c r="AC4611" t="str">
        <f t="shared" si="722"/>
        <v>628999007703</v>
      </c>
      <c r="AD4611" t="str">
        <f t="shared" si="723"/>
        <v>Halo+,+Visual+AI+5S+mendeteksi+Violation%3A+METALDET1-LINE+13</v>
      </c>
      <c r="AE4611" t="str">
        <f t="shared" si="724"/>
        <v>https://web.whatsapp.com/send/?phone=628999007703&amp;text=Halo+,+Visual+AI+5S+mendeteksi+Violation%3A+METALDET1-LINE+13&amp;type=phone_number&amp;app_absent=0</v>
      </c>
      <c r="AF4611" t="b">
        <f>IF(ISNA(VLOOKUP(D4611&amp;"-"&amp;AB4611, Ref_Kontak!$A:$E, 4, FALSE)), FALSE, TRUE)</f>
        <v>0</v>
      </c>
      <c r="AG4611" t="str">
        <f>_xlfn.IFNA(VLOOKUP(Z4611,Ref_Kontak!H:H,1,FALSE),"FALSE")</f>
        <v>628999007703</v>
      </c>
      <c r="AH4611" t="str">
        <f t="shared" si="725"/>
        <v>METALDET1-LINE 13</v>
      </c>
      <c r="AI4611">
        <f>IF(I4611="violation",COUNTIF($AH$1:AH4611,AH4611),0)</f>
        <v>1527</v>
      </c>
      <c r="AJ4611" t="str">
        <f t="shared" ref="AJ4611:AJ4674" si="726">I4611&amp;"-"&amp;G4611</f>
        <v>violation-METALDET1</v>
      </c>
      <c r="AK4611">
        <f>IF(I4611="violation",COUNTIF($AJ$1:AJ4611,AJ4611),FALSE)</f>
        <v>3709</v>
      </c>
      <c r="AL4611">
        <f t="shared" ref="AL4611:AL4674" si="727">IF(AI4611=1,1,0)</f>
        <v>0</v>
      </c>
      <c r="AM4611">
        <f t="shared" ref="AM4611:AM4674" si="728">SUMIF($AJ$2:$AJ$5516,AJ4611,$AL$2:$AL$5516)</f>
        <v>3</v>
      </c>
      <c r="AN4611" t="str">
        <f t="shared" ref="AN4611:AN4674" si="729">"ALERT! " &amp;AM4611&amp; " Violation founded @"&amp;G4611</f>
        <v>ALERT! 3 Violation founded @METALDET1</v>
      </c>
    </row>
    <row r="4612" spans="1:40">
      <c r="A4612" t="s">
        <v>120</v>
      </c>
      <c r="B4612" t="s">
        <v>121</v>
      </c>
      <c r="C4612" t="s">
        <v>2038</v>
      </c>
      <c r="D4612" t="s">
        <v>589</v>
      </c>
      <c r="E4612">
        <v>1</v>
      </c>
      <c r="G4612" t="s">
        <v>130</v>
      </c>
      <c r="I4612" t="s">
        <v>125</v>
      </c>
      <c r="Z4612" t="str">
        <f>IFERROR(MID(AA4612,FIND("-",H4612,1)+1,20),_xlfn.IFNA(VLOOKUP(F4612&amp;"-"&amp;AA4612,Ref_Kontak!$A:$E,4,FALSE),Ref_Kontak!$H$2))</f>
        <v>628999007703</v>
      </c>
      <c r="AA4612" t="str">
        <f t="shared" si="720"/>
        <v/>
      </c>
      <c r="AB4612" t="str">
        <f t="shared" si="721"/>
        <v/>
      </c>
      <c r="AC4612" t="str">
        <f t="shared" si="722"/>
        <v>628999007703</v>
      </c>
      <c r="AD4612" t="str">
        <f t="shared" si="723"/>
        <v>Halo+,+Visual+AI+5S+mendeteksi+Violation%3A+METALDET1-LINE+13</v>
      </c>
      <c r="AE4612" t="str">
        <f t="shared" si="724"/>
        <v>https://web.whatsapp.com/send/?phone=628999007703&amp;text=Halo+,+Visual+AI+5S+mendeteksi+Violation%3A+METALDET1-LINE+13&amp;type=phone_number&amp;app_absent=0</v>
      </c>
      <c r="AF4612" t="b">
        <f>IF(ISNA(VLOOKUP(D4612&amp;"-"&amp;AB4612, Ref_Kontak!$A:$E, 4, FALSE)), FALSE, TRUE)</f>
        <v>0</v>
      </c>
      <c r="AG4612" t="str">
        <f>_xlfn.IFNA(VLOOKUP(Z4612,Ref_Kontak!H:H,1,FALSE),"FALSE")</f>
        <v>628999007703</v>
      </c>
      <c r="AH4612" t="str">
        <f t="shared" si="725"/>
        <v>METALDET1-LINE 13</v>
      </c>
      <c r="AI4612">
        <f>IF(I4612="violation",COUNTIF($AH$1:AH4612,AH4612),0)</f>
        <v>1528</v>
      </c>
      <c r="AJ4612" t="str">
        <f t="shared" si="726"/>
        <v>violation-METALDET1</v>
      </c>
      <c r="AK4612">
        <f>IF(I4612="violation",COUNTIF($AJ$1:AJ4612,AJ4612),FALSE)</f>
        <v>3710</v>
      </c>
      <c r="AL4612">
        <f t="shared" si="727"/>
        <v>0</v>
      </c>
      <c r="AM4612">
        <f t="shared" si="728"/>
        <v>3</v>
      </c>
      <c r="AN4612" t="str">
        <f t="shared" si="729"/>
        <v>ALERT! 3 Violation founded @METALDET1</v>
      </c>
    </row>
    <row r="4613" spans="1:40">
      <c r="A4613" t="s">
        <v>120</v>
      </c>
      <c r="B4613" t="s">
        <v>121</v>
      </c>
      <c r="C4613" t="s">
        <v>2038</v>
      </c>
      <c r="D4613" t="s">
        <v>129</v>
      </c>
      <c r="E4613">
        <v>1</v>
      </c>
      <c r="G4613" t="s">
        <v>130</v>
      </c>
      <c r="I4613" t="s">
        <v>125</v>
      </c>
      <c r="Z4613" t="str">
        <f>IFERROR(MID(AA4613,FIND("-",H4613,1)+1,20),_xlfn.IFNA(VLOOKUP(F4613&amp;"-"&amp;AA4613,Ref_Kontak!$A:$E,4,FALSE),Ref_Kontak!$H$2))</f>
        <v>628999007703</v>
      </c>
      <c r="AA4613" t="str">
        <f t="shared" si="720"/>
        <v/>
      </c>
      <c r="AB4613" t="str">
        <f t="shared" si="721"/>
        <v/>
      </c>
      <c r="AC4613" t="str">
        <f t="shared" si="722"/>
        <v>628999007703</v>
      </c>
      <c r="AD4613" t="str">
        <f t="shared" si="723"/>
        <v>Halo+,+Visual+AI+5S+mendeteksi+Violation%3A+METALDET1-LINE+8</v>
      </c>
      <c r="AE4613" t="str">
        <f t="shared" si="724"/>
        <v>https://web.whatsapp.com/send/?phone=628999007703&amp;text=Halo+,+Visual+AI+5S+mendeteksi+Violation%3A+METALDET1-LINE+8&amp;type=phone_number&amp;app_absent=0</v>
      </c>
      <c r="AF4613" t="b">
        <f>IF(ISNA(VLOOKUP(D4613&amp;"-"&amp;AB4613, Ref_Kontak!$A:$E, 4, FALSE)), FALSE, TRUE)</f>
        <v>0</v>
      </c>
      <c r="AG4613" t="str">
        <f>_xlfn.IFNA(VLOOKUP(Z4613,Ref_Kontak!H:H,1,FALSE),"FALSE")</f>
        <v>628999007703</v>
      </c>
      <c r="AH4613" t="str">
        <f t="shared" si="725"/>
        <v>METALDET1-LINE 8</v>
      </c>
      <c r="AI4613">
        <f>IF(I4613="violation",COUNTIF($AH$1:AH4613,AH4613),0)</f>
        <v>1668</v>
      </c>
      <c r="AJ4613" t="str">
        <f t="shared" si="726"/>
        <v>violation-METALDET1</v>
      </c>
      <c r="AK4613">
        <f>IF(I4613="violation",COUNTIF($AJ$1:AJ4613,AJ4613),FALSE)</f>
        <v>3711</v>
      </c>
      <c r="AL4613">
        <f t="shared" si="727"/>
        <v>0</v>
      </c>
      <c r="AM4613">
        <f t="shared" si="728"/>
        <v>3</v>
      </c>
      <c r="AN4613" t="str">
        <f t="shared" si="729"/>
        <v>ALERT! 3 Violation founded @METALDET1</v>
      </c>
    </row>
    <row r="4614" spans="1:40">
      <c r="A4614" t="s">
        <v>120</v>
      </c>
      <c r="B4614" t="s">
        <v>121</v>
      </c>
      <c r="C4614" t="s">
        <v>2038</v>
      </c>
      <c r="D4614" t="s">
        <v>52</v>
      </c>
      <c r="E4614">
        <v>1</v>
      </c>
      <c r="G4614" t="s">
        <v>130</v>
      </c>
      <c r="I4614" t="s">
        <v>125</v>
      </c>
      <c r="Z4614" t="str">
        <f>IFERROR(MID(AA4614,FIND("-",H4614,1)+1,20),_xlfn.IFNA(VLOOKUP(F4614&amp;"-"&amp;AA4614,Ref_Kontak!$A:$E,4,FALSE),Ref_Kontak!$H$2))</f>
        <v>628999007703</v>
      </c>
      <c r="AA4614" t="str">
        <f t="shared" si="720"/>
        <v/>
      </c>
      <c r="AB4614" t="str">
        <f t="shared" si="721"/>
        <v/>
      </c>
      <c r="AC4614" t="str">
        <f t="shared" si="722"/>
        <v>628999007703</v>
      </c>
      <c r="AD4614" t="str">
        <f t="shared" si="723"/>
        <v>Halo+,+Visual+AI+5S+mendeteksi+Violation%3A+METALDET1-LINE+14</v>
      </c>
      <c r="AE4614" t="str">
        <f t="shared" si="724"/>
        <v>https://web.whatsapp.com/send/?phone=628999007703&amp;text=Halo+,+Visual+AI+5S+mendeteksi+Violation%3A+METALDET1-LINE+14&amp;type=phone_number&amp;app_absent=0</v>
      </c>
      <c r="AF4614" t="b">
        <f>IF(ISNA(VLOOKUP(D4614&amp;"-"&amp;AB4614, Ref_Kontak!$A:$E, 4, FALSE)), FALSE, TRUE)</f>
        <v>0</v>
      </c>
      <c r="AG4614" t="str">
        <f>_xlfn.IFNA(VLOOKUP(Z4614,Ref_Kontak!H:H,1,FALSE),"FALSE")</f>
        <v>628999007703</v>
      </c>
      <c r="AH4614" t="str">
        <f t="shared" si="725"/>
        <v>METALDET1-LINE 14</v>
      </c>
      <c r="AI4614">
        <f>IF(I4614="violation",COUNTIF($AH$1:AH4614,AH4614),0)</f>
        <v>517</v>
      </c>
      <c r="AJ4614" t="str">
        <f t="shared" si="726"/>
        <v>violation-METALDET1</v>
      </c>
      <c r="AK4614">
        <f>IF(I4614="violation",COUNTIF($AJ$1:AJ4614,AJ4614),FALSE)</f>
        <v>3712</v>
      </c>
      <c r="AL4614">
        <f t="shared" si="727"/>
        <v>0</v>
      </c>
      <c r="AM4614">
        <f t="shared" si="728"/>
        <v>3</v>
      </c>
      <c r="AN4614" t="str">
        <f t="shared" si="729"/>
        <v>ALERT! 3 Violation founded @METALDET1</v>
      </c>
    </row>
    <row r="4615" spans="1:40">
      <c r="A4615" t="s">
        <v>120</v>
      </c>
      <c r="B4615" t="s">
        <v>121</v>
      </c>
      <c r="C4615" t="s">
        <v>2038</v>
      </c>
      <c r="D4615" t="s">
        <v>589</v>
      </c>
      <c r="E4615">
        <v>1</v>
      </c>
      <c r="G4615" t="s">
        <v>130</v>
      </c>
      <c r="I4615" t="s">
        <v>125</v>
      </c>
      <c r="Z4615" t="str">
        <f>IFERROR(MID(AA4615,FIND("-",H4615,1)+1,20),_xlfn.IFNA(VLOOKUP(F4615&amp;"-"&amp;AA4615,Ref_Kontak!$A:$E,4,FALSE),Ref_Kontak!$H$2))</f>
        <v>628999007703</v>
      </c>
      <c r="AA4615" t="str">
        <f t="shared" si="720"/>
        <v/>
      </c>
      <c r="AB4615" t="str">
        <f t="shared" si="721"/>
        <v/>
      </c>
      <c r="AC4615" t="str">
        <f t="shared" si="722"/>
        <v>628999007703</v>
      </c>
      <c r="AD4615" t="str">
        <f t="shared" si="723"/>
        <v>Halo+,+Visual+AI+5S+mendeteksi+Violation%3A+METALDET1-LINE+13</v>
      </c>
      <c r="AE4615" t="str">
        <f t="shared" si="724"/>
        <v>https://web.whatsapp.com/send/?phone=628999007703&amp;text=Halo+,+Visual+AI+5S+mendeteksi+Violation%3A+METALDET1-LINE+13&amp;type=phone_number&amp;app_absent=0</v>
      </c>
      <c r="AF4615" t="b">
        <f>IF(ISNA(VLOOKUP(D4615&amp;"-"&amp;AB4615, Ref_Kontak!$A:$E, 4, FALSE)), FALSE, TRUE)</f>
        <v>0</v>
      </c>
      <c r="AG4615" t="str">
        <f>_xlfn.IFNA(VLOOKUP(Z4615,Ref_Kontak!H:H,1,FALSE),"FALSE")</f>
        <v>628999007703</v>
      </c>
      <c r="AH4615" t="str">
        <f t="shared" si="725"/>
        <v>METALDET1-LINE 13</v>
      </c>
      <c r="AI4615">
        <f>IF(I4615="violation",COUNTIF($AH$1:AH4615,AH4615),0)</f>
        <v>1529</v>
      </c>
      <c r="AJ4615" t="str">
        <f t="shared" si="726"/>
        <v>violation-METALDET1</v>
      </c>
      <c r="AK4615">
        <f>IF(I4615="violation",COUNTIF($AJ$1:AJ4615,AJ4615),FALSE)</f>
        <v>3713</v>
      </c>
      <c r="AL4615">
        <f t="shared" si="727"/>
        <v>0</v>
      </c>
      <c r="AM4615">
        <f t="shared" si="728"/>
        <v>3</v>
      </c>
      <c r="AN4615" t="str">
        <f t="shared" si="729"/>
        <v>ALERT! 3 Violation founded @METALDET1</v>
      </c>
    </row>
    <row r="4616" spans="1:40">
      <c r="A4616" t="s">
        <v>120</v>
      </c>
      <c r="B4616" t="s">
        <v>121</v>
      </c>
      <c r="C4616" t="s">
        <v>2039</v>
      </c>
      <c r="D4616" t="s">
        <v>129</v>
      </c>
      <c r="E4616">
        <v>1</v>
      </c>
      <c r="G4616" t="s">
        <v>130</v>
      </c>
      <c r="I4616" t="s">
        <v>125</v>
      </c>
      <c r="Z4616" t="str">
        <f>IFERROR(MID(AA4616,FIND("-",H4616,1)+1,20),_xlfn.IFNA(VLOOKUP(F4616&amp;"-"&amp;AA4616,Ref_Kontak!$A:$E,4,FALSE),Ref_Kontak!$H$2))</f>
        <v>628999007703</v>
      </c>
      <c r="AA4616" t="str">
        <f t="shared" si="720"/>
        <v/>
      </c>
      <c r="AB4616" t="str">
        <f t="shared" si="721"/>
        <v/>
      </c>
      <c r="AC4616" t="str">
        <f t="shared" si="722"/>
        <v>628999007703</v>
      </c>
      <c r="AD4616" t="str">
        <f t="shared" si="723"/>
        <v>Halo+,+Visual+AI+5S+mendeteksi+Violation%3A+METALDET1-LINE+8</v>
      </c>
      <c r="AE4616" t="str">
        <f t="shared" si="724"/>
        <v>https://web.whatsapp.com/send/?phone=628999007703&amp;text=Halo+,+Visual+AI+5S+mendeteksi+Violation%3A+METALDET1-LINE+8&amp;type=phone_number&amp;app_absent=0</v>
      </c>
      <c r="AF4616" t="b">
        <f>IF(ISNA(VLOOKUP(D4616&amp;"-"&amp;AB4616, Ref_Kontak!$A:$E, 4, FALSE)), FALSE, TRUE)</f>
        <v>0</v>
      </c>
      <c r="AG4616" t="str">
        <f>_xlfn.IFNA(VLOOKUP(Z4616,Ref_Kontak!H:H,1,FALSE),"FALSE")</f>
        <v>628999007703</v>
      </c>
      <c r="AH4616" t="str">
        <f t="shared" si="725"/>
        <v>METALDET1-LINE 8</v>
      </c>
      <c r="AI4616">
        <f>IF(I4616="violation",COUNTIF($AH$1:AH4616,AH4616),0)</f>
        <v>1669</v>
      </c>
      <c r="AJ4616" t="str">
        <f t="shared" si="726"/>
        <v>violation-METALDET1</v>
      </c>
      <c r="AK4616">
        <f>IF(I4616="violation",COUNTIF($AJ$1:AJ4616,AJ4616),FALSE)</f>
        <v>3714</v>
      </c>
      <c r="AL4616">
        <f t="shared" si="727"/>
        <v>0</v>
      </c>
      <c r="AM4616">
        <f t="shared" si="728"/>
        <v>3</v>
      </c>
      <c r="AN4616" t="str">
        <f t="shared" si="729"/>
        <v>ALERT! 3 Violation founded @METALDET1</v>
      </c>
    </row>
    <row r="4617" spans="1:40">
      <c r="A4617" t="s">
        <v>120</v>
      </c>
      <c r="B4617" t="s">
        <v>121</v>
      </c>
      <c r="C4617" t="s">
        <v>2040</v>
      </c>
      <c r="D4617" t="s">
        <v>129</v>
      </c>
      <c r="E4617">
        <v>1</v>
      </c>
      <c r="G4617" t="s">
        <v>130</v>
      </c>
      <c r="I4617" t="s">
        <v>125</v>
      </c>
      <c r="Z4617" t="str">
        <f>IFERROR(MID(AA4617,FIND("-",H4617,1)+1,20),_xlfn.IFNA(VLOOKUP(F4617&amp;"-"&amp;AA4617,Ref_Kontak!$A:$E,4,FALSE),Ref_Kontak!$H$2))</f>
        <v>628999007703</v>
      </c>
      <c r="AA4617" t="str">
        <f t="shared" si="720"/>
        <v/>
      </c>
      <c r="AB4617" t="str">
        <f t="shared" si="721"/>
        <v/>
      </c>
      <c r="AC4617" t="str">
        <f t="shared" si="722"/>
        <v>628999007703</v>
      </c>
      <c r="AD4617" t="str">
        <f t="shared" si="723"/>
        <v>Halo+,+Visual+AI+5S+mendeteksi+Violation%3A+METALDET1-LINE+8</v>
      </c>
      <c r="AE4617" t="str">
        <f t="shared" si="724"/>
        <v>https://web.whatsapp.com/send/?phone=628999007703&amp;text=Halo+,+Visual+AI+5S+mendeteksi+Violation%3A+METALDET1-LINE+8&amp;type=phone_number&amp;app_absent=0</v>
      </c>
      <c r="AF4617" t="b">
        <f>IF(ISNA(VLOOKUP(D4617&amp;"-"&amp;AB4617, Ref_Kontak!$A:$E, 4, FALSE)), FALSE, TRUE)</f>
        <v>0</v>
      </c>
      <c r="AG4617" t="str">
        <f>_xlfn.IFNA(VLOOKUP(Z4617,Ref_Kontak!H:H,1,FALSE),"FALSE")</f>
        <v>628999007703</v>
      </c>
      <c r="AH4617" t="str">
        <f t="shared" si="725"/>
        <v>METALDET1-LINE 8</v>
      </c>
      <c r="AI4617">
        <f>IF(I4617="violation",COUNTIF($AH$1:AH4617,AH4617),0)</f>
        <v>1670</v>
      </c>
      <c r="AJ4617" t="str">
        <f t="shared" si="726"/>
        <v>violation-METALDET1</v>
      </c>
      <c r="AK4617">
        <f>IF(I4617="violation",COUNTIF($AJ$1:AJ4617,AJ4617),FALSE)</f>
        <v>3715</v>
      </c>
      <c r="AL4617">
        <f t="shared" si="727"/>
        <v>0</v>
      </c>
      <c r="AM4617">
        <f t="shared" si="728"/>
        <v>3</v>
      </c>
      <c r="AN4617" t="str">
        <f t="shared" si="729"/>
        <v>ALERT! 3 Violation founded @METALDET1</v>
      </c>
    </row>
    <row r="4618" spans="1:40">
      <c r="A4618" t="s">
        <v>120</v>
      </c>
      <c r="B4618" t="s">
        <v>121</v>
      </c>
      <c r="C4618" t="s">
        <v>2041</v>
      </c>
      <c r="D4618" t="s">
        <v>129</v>
      </c>
      <c r="E4618">
        <v>1</v>
      </c>
      <c r="G4618" t="s">
        <v>130</v>
      </c>
      <c r="I4618" t="s">
        <v>125</v>
      </c>
      <c r="Z4618" t="str">
        <f>IFERROR(MID(AA4618,FIND("-",H4618,1)+1,20),_xlfn.IFNA(VLOOKUP(F4618&amp;"-"&amp;AA4618,Ref_Kontak!$A:$E,4,FALSE),Ref_Kontak!$H$2))</f>
        <v>628999007703</v>
      </c>
      <c r="AA4618" t="str">
        <f t="shared" si="720"/>
        <v/>
      </c>
      <c r="AB4618" t="str">
        <f t="shared" si="721"/>
        <v/>
      </c>
      <c r="AC4618" t="str">
        <f t="shared" si="722"/>
        <v>628999007703</v>
      </c>
      <c r="AD4618" t="str">
        <f t="shared" si="723"/>
        <v>Halo+,+Visual+AI+5S+mendeteksi+Violation%3A+METALDET1-LINE+8</v>
      </c>
      <c r="AE4618" t="str">
        <f t="shared" si="724"/>
        <v>https://web.whatsapp.com/send/?phone=628999007703&amp;text=Halo+,+Visual+AI+5S+mendeteksi+Violation%3A+METALDET1-LINE+8&amp;type=phone_number&amp;app_absent=0</v>
      </c>
      <c r="AF4618" t="b">
        <f>IF(ISNA(VLOOKUP(D4618&amp;"-"&amp;AB4618, Ref_Kontak!$A:$E, 4, FALSE)), FALSE, TRUE)</f>
        <v>0</v>
      </c>
      <c r="AG4618" t="str">
        <f>_xlfn.IFNA(VLOOKUP(Z4618,Ref_Kontak!H:H,1,FALSE),"FALSE")</f>
        <v>628999007703</v>
      </c>
      <c r="AH4618" t="str">
        <f t="shared" si="725"/>
        <v>METALDET1-LINE 8</v>
      </c>
      <c r="AI4618">
        <f>IF(I4618="violation",COUNTIF($AH$1:AH4618,AH4618),0)</f>
        <v>1671</v>
      </c>
      <c r="AJ4618" t="str">
        <f t="shared" si="726"/>
        <v>violation-METALDET1</v>
      </c>
      <c r="AK4618">
        <f>IF(I4618="violation",COUNTIF($AJ$1:AJ4618,AJ4618),FALSE)</f>
        <v>3716</v>
      </c>
      <c r="AL4618">
        <f t="shared" si="727"/>
        <v>0</v>
      </c>
      <c r="AM4618">
        <f t="shared" si="728"/>
        <v>3</v>
      </c>
      <c r="AN4618" t="str">
        <f t="shared" si="729"/>
        <v>ALERT! 3 Violation founded @METALDET1</v>
      </c>
    </row>
    <row r="4619" spans="1:40">
      <c r="A4619" t="s">
        <v>120</v>
      </c>
      <c r="B4619" t="s">
        <v>121</v>
      </c>
      <c r="C4619" t="s">
        <v>2042</v>
      </c>
      <c r="D4619" t="s">
        <v>129</v>
      </c>
      <c r="E4619">
        <v>1</v>
      </c>
      <c r="G4619" t="s">
        <v>130</v>
      </c>
      <c r="I4619" t="s">
        <v>125</v>
      </c>
      <c r="Z4619" t="str">
        <f>IFERROR(MID(AA4619,FIND("-",H4619,1)+1,20),_xlfn.IFNA(VLOOKUP(F4619&amp;"-"&amp;AA4619,Ref_Kontak!$A:$E,4,FALSE),Ref_Kontak!$H$2))</f>
        <v>628999007703</v>
      </c>
      <c r="AA4619" t="str">
        <f t="shared" si="720"/>
        <v/>
      </c>
      <c r="AB4619" t="str">
        <f t="shared" si="721"/>
        <v/>
      </c>
      <c r="AC4619" t="str">
        <f t="shared" si="722"/>
        <v>628999007703</v>
      </c>
      <c r="AD4619" t="str">
        <f t="shared" si="723"/>
        <v>Halo+,+Visual+AI+5S+mendeteksi+Violation%3A+METALDET1-LINE+8</v>
      </c>
      <c r="AE4619" t="str">
        <f t="shared" si="724"/>
        <v>https://web.whatsapp.com/send/?phone=628999007703&amp;text=Halo+,+Visual+AI+5S+mendeteksi+Violation%3A+METALDET1-LINE+8&amp;type=phone_number&amp;app_absent=0</v>
      </c>
      <c r="AF4619" t="b">
        <f>IF(ISNA(VLOOKUP(D4619&amp;"-"&amp;AB4619, Ref_Kontak!$A:$E, 4, FALSE)), FALSE, TRUE)</f>
        <v>0</v>
      </c>
      <c r="AG4619" t="str">
        <f>_xlfn.IFNA(VLOOKUP(Z4619,Ref_Kontak!H:H,1,FALSE),"FALSE")</f>
        <v>628999007703</v>
      </c>
      <c r="AH4619" t="str">
        <f t="shared" si="725"/>
        <v>METALDET1-LINE 8</v>
      </c>
      <c r="AI4619">
        <f>IF(I4619="violation",COUNTIF($AH$1:AH4619,AH4619),0)</f>
        <v>1672</v>
      </c>
      <c r="AJ4619" t="str">
        <f t="shared" si="726"/>
        <v>violation-METALDET1</v>
      </c>
      <c r="AK4619">
        <f>IF(I4619="violation",COUNTIF($AJ$1:AJ4619,AJ4619),FALSE)</f>
        <v>3717</v>
      </c>
      <c r="AL4619">
        <f t="shared" si="727"/>
        <v>0</v>
      </c>
      <c r="AM4619">
        <f t="shared" si="728"/>
        <v>3</v>
      </c>
      <c r="AN4619" t="str">
        <f t="shared" si="729"/>
        <v>ALERT! 3 Violation founded @METALDET1</v>
      </c>
    </row>
    <row r="4620" spans="1:40">
      <c r="A4620" t="s">
        <v>120</v>
      </c>
      <c r="B4620" t="s">
        <v>121</v>
      </c>
      <c r="C4620" t="s">
        <v>2043</v>
      </c>
      <c r="D4620" t="s">
        <v>129</v>
      </c>
      <c r="E4620">
        <v>1</v>
      </c>
      <c r="G4620" t="s">
        <v>130</v>
      </c>
      <c r="I4620" t="s">
        <v>125</v>
      </c>
      <c r="Z4620" t="str">
        <f>IFERROR(MID(AA4620,FIND("-",H4620,1)+1,20),_xlfn.IFNA(VLOOKUP(F4620&amp;"-"&amp;AA4620,Ref_Kontak!$A:$E,4,FALSE),Ref_Kontak!$H$2))</f>
        <v>628999007703</v>
      </c>
      <c r="AA4620" t="str">
        <f t="shared" si="720"/>
        <v/>
      </c>
      <c r="AB4620" t="str">
        <f t="shared" si="721"/>
        <v/>
      </c>
      <c r="AC4620" t="str">
        <f t="shared" si="722"/>
        <v>628999007703</v>
      </c>
      <c r="AD4620" t="str">
        <f t="shared" si="723"/>
        <v>Halo+,+Visual+AI+5S+mendeteksi+Violation%3A+METALDET1-LINE+8</v>
      </c>
      <c r="AE4620" t="str">
        <f t="shared" si="724"/>
        <v>https://web.whatsapp.com/send/?phone=628999007703&amp;text=Halo+,+Visual+AI+5S+mendeteksi+Violation%3A+METALDET1-LINE+8&amp;type=phone_number&amp;app_absent=0</v>
      </c>
      <c r="AF4620" t="b">
        <f>IF(ISNA(VLOOKUP(D4620&amp;"-"&amp;AB4620, Ref_Kontak!$A:$E, 4, FALSE)), FALSE, TRUE)</f>
        <v>0</v>
      </c>
      <c r="AG4620" t="str">
        <f>_xlfn.IFNA(VLOOKUP(Z4620,Ref_Kontak!H:H,1,FALSE),"FALSE")</f>
        <v>628999007703</v>
      </c>
      <c r="AH4620" t="str">
        <f t="shared" si="725"/>
        <v>METALDET1-LINE 8</v>
      </c>
      <c r="AI4620">
        <f>IF(I4620="violation",COUNTIF($AH$1:AH4620,AH4620),0)</f>
        <v>1673</v>
      </c>
      <c r="AJ4620" t="str">
        <f t="shared" si="726"/>
        <v>violation-METALDET1</v>
      </c>
      <c r="AK4620">
        <f>IF(I4620="violation",COUNTIF($AJ$1:AJ4620,AJ4620),FALSE)</f>
        <v>3718</v>
      </c>
      <c r="AL4620">
        <f t="shared" si="727"/>
        <v>0</v>
      </c>
      <c r="AM4620">
        <f t="shared" si="728"/>
        <v>3</v>
      </c>
      <c r="AN4620" t="str">
        <f t="shared" si="729"/>
        <v>ALERT! 3 Violation founded @METALDET1</v>
      </c>
    </row>
    <row r="4621" spans="1:40">
      <c r="A4621" t="s">
        <v>120</v>
      </c>
      <c r="B4621" t="s">
        <v>121</v>
      </c>
      <c r="C4621" t="s">
        <v>2044</v>
      </c>
      <c r="D4621" t="s">
        <v>129</v>
      </c>
      <c r="E4621">
        <v>1</v>
      </c>
      <c r="G4621" t="s">
        <v>130</v>
      </c>
      <c r="I4621" t="s">
        <v>125</v>
      </c>
      <c r="Z4621" t="str">
        <f>IFERROR(MID(AA4621,FIND("-",H4621,1)+1,20),_xlfn.IFNA(VLOOKUP(F4621&amp;"-"&amp;AA4621,Ref_Kontak!$A:$E,4,FALSE),Ref_Kontak!$H$2))</f>
        <v>628999007703</v>
      </c>
      <c r="AA4621" t="str">
        <f t="shared" si="720"/>
        <v/>
      </c>
      <c r="AB4621" t="str">
        <f t="shared" si="721"/>
        <v/>
      </c>
      <c r="AC4621" t="str">
        <f t="shared" si="722"/>
        <v>628999007703</v>
      </c>
      <c r="AD4621" t="str">
        <f t="shared" si="723"/>
        <v>Halo+,+Visual+AI+5S+mendeteksi+Violation%3A+METALDET1-LINE+8</v>
      </c>
      <c r="AE4621" t="str">
        <f t="shared" si="724"/>
        <v>https://web.whatsapp.com/send/?phone=628999007703&amp;text=Halo+,+Visual+AI+5S+mendeteksi+Violation%3A+METALDET1-LINE+8&amp;type=phone_number&amp;app_absent=0</v>
      </c>
      <c r="AF4621" t="b">
        <f>IF(ISNA(VLOOKUP(D4621&amp;"-"&amp;AB4621, Ref_Kontak!$A:$E, 4, FALSE)), FALSE, TRUE)</f>
        <v>0</v>
      </c>
      <c r="AG4621" t="str">
        <f>_xlfn.IFNA(VLOOKUP(Z4621,Ref_Kontak!H:H,1,FALSE),"FALSE")</f>
        <v>628999007703</v>
      </c>
      <c r="AH4621" t="str">
        <f t="shared" si="725"/>
        <v>METALDET1-LINE 8</v>
      </c>
      <c r="AI4621">
        <f>IF(I4621="violation",COUNTIF($AH$1:AH4621,AH4621),0)</f>
        <v>1674</v>
      </c>
      <c r="AJ4621" t="str">
        <f t="shared" si="726"/>
        <v>violation-METALDET1</v>
      </c>
      <c r="AK4621">
        <f>IF(I4621="violation",COUNTIF($AJ$1:AJ4621,AJ4621),FALSE)</f>
        <v>3719</v>
      </c>
      <c r="AL4621">
        <f t="shared" si="727"/>
        <v>0</v>
      </c>
      <c r="AM4621">
        <f t="shared" si="728"/>
        <v>3</v>
      </c>
      <c r="AN4621" t="str">
        <f t="shared" si="729"/>
        <v>ALERT! 3 Violation founded @METALDET1</v>
      </c>
    </row>
    <row r="4622" spans="1:40">
      <c r="A4622" t="s">
        <v>120</v>
      </c>
      <c r="B4622" t="s">
        <v>121</v>
      </c>
      <c r="C4622" t="s">
        <v>2045</v>
      </c>
      <c r="D4622" t="s">
        <v>129</v>
      </c>
      <c r="E4622">
        <v>1</v>
      </c>
      <c r="G4622" t="s">
        <v>130</v>
      </c>
      <c r="I4622" t="s">
        <v>125</v>
      </c>
      <c r="Z4622" t="str">
        <f>IFERROR(MID(AA4622,FIND("-",H4622,1)+1,20),_xlfn.IFNA(VLOOKUP(F4622&amp;"-"&amp;AA4622,Ref_Kontak!$A:$E,4,FALSE),Ref_Kontak!$H$2))</f>
        <v>628999007703</v>
      </c>
      <c r="AA4622" t="str">
        <f t="shared" si="720"/>
        <v/>
      </c>
      <c r="AB4622" t="str">
        <f t="shared" si="721"/>
        <v/>
      </c>
      <c r="AC4622" t="str">
        <f t="shared" si="722"/>
        <v>628999007703</v>
      </c>
      <c r="AD4622" t="str">
        <f t="shared" si="723"/>
        <v>Halo+,+Visual+AI+5S+mendeteksi+Violation%3A+METALDET1-LINE+8</v>
      </c>
      <c r="AE4622" t="str">
        <f t="shared" si="724"/>
        <v>https://web.whatsapp.com/send/?phone=628999007703&amp;text=Halo+,+Visual+AI+5S+mendeteksi+Violation%3A+METALDET1-LINE+8&amp;type=phone_number&amp;app_absent=0</v>
      </c>
      <c r="AF4622" t="b">
        <f>IF(ISNA(VLOOKUP(D4622&amp;"-"&amp;AB4622, Ref_Kontak!$A:$E, 4, FALSE)), FALSE, TRUE)</f>
        <v>0</v>
      </c>
      <c r="AG4622" t="str">
        <f>_xlfn.IFNA(VLOOKUP(Z4622,Ref_Kontak!H:H,1,FALSE),"FALSE")</f>
        <v>628999007703</v>
      </c>
      <c r="AH4622" t="str">
        <f t="shared" si="725"/>
        <v>METALDET1-LINE 8</v>
      </c>
      <c r="AI4622">
        <f>IF(I4622="violation",COUNTIF($AH$1:AH4622,AH4622),0)</f>
        <v>1675</v>
      </c>
      <c r="AJ4622" t="str">
        <f t="shared" si="726"/>
        <v>violation-METALDET1</v>
      </c>
      <c r="AK4622">
        <f>IF(I4622="violation",COUNTIF($AJ$1:AJ4622,AJ4622),FALSE)</f>
        <v>3720</v>
      </c>
      <c r="AL4622">
        <f t="shared" si="727"/>
        <v>0</v>
      </c>
      <c r="AM4622">
        <f t="shared" si="728"/>
        <v>3</v>
      </c>
      <c r="AN4622" t="str">
        <f t="shared" si="729"/>
        <v>ALERT! 3 Violation founded @METALDET1</v>
      </c>
    </row>
    <row r="4623" spans="1:40">
      <c r="A4623" t="s">
        <v>120</v>
      </c>
      <c r="B4623" t="s">
        <v>121</v>
      </c>
      <c r="C4623" t="s">
        <v>2046</v>
      </c>
      <c r="D4623" t="s">
        <v>129</v>
      </c>
      <c r="E4623">
        <v>1</v>
      </c>
      <c r="G4623" t="s">
        <v>130</v>
      </c>
      <c r="I4623" t="s">
        <v>125</v>
      </c>
      <c r="Z4623" t="str">
        <f>IFERROR(MID(AA4623,FIND("-",H4623,1)+1,20),_xlfn.IFNA(VLOOKUP(F4623&amp;"-"&amp;AA4623,Ref_Kontak!$A:$E,4,FALSE),Ref_Kontak!$H$2))</f>
        <v>628999007703</v>
      </c>
      <c r="AA4623" t="str">
        <f t="shared" si="720"/>
        <v/>
      </c>
      <c r="AB4623" t="str">
        <f t="shared" si="721"/>
        <v/>
      </c>
      <c r="AC4623" t="str">
        <f t="shared" si="722"/>
        <v>628999007703</v>
      </c>
      <c r="AD4623" t="str">
        <f t="shared" si="723"/>
        <v>Halo+,+Visual+AI+5S+mendeteksi+Violation%3A+METALDET1-LINE+8</v>
      </c>
      <c r="AE4623" t="str">
        <f t="shared" si="724"/>
        <v>https://web.whatsapp.com/send/?phone=628999007703&amp;text=Halo+,+Visual+AI+5S+mendeteksi+Violation%3A+METALDET1-LINE+8&amp;type=phone_number&amp;app_absent=0</v>
      </c>
      <c r="AF4623" t="b">
        <f>IF(ISNA(VLOOKUP(D4623&amp;"-"&amp;AB4623, Ref_Kontak!$A:$E, 4, FALSE)), FALSE, TRUE)</f>
        <v>0</v>
      </c>
      <c r="AG4623" t="str">
        <f>_xlfn.IFNA(VLOOKUP(Z4623,Ref_Kontak!H:H,1,FALSE),"FALSE")</f>
        <v>628999007703</v>
      </c>
      <c r="AH4623" t="str">
        <f t="shared" si="725"/>
        <v>METALDET1-LINE 8</v>
      </c>
      <c r="AI4623">
        <f>IF(I4623="violation",COUNTIF($AH$1:AH4623,AH4623),0)</f>
        <v>1676</v>
      </c>
      <c r="AJ4623" t="str">
        <f t="shared" si="726"/>
        <v>violation-METALDET1</v>
      </c>
      <c r="AK4623">
        <f>IF(I4623="violation",COUNTIF($AJ$1:AJ4623,AJ4623),FALSE)</f>
        <v>3721</v>
      </c>
      <c r="AL4623">
        <f t="shared" si="727"/>
        <v>0</v>
      </c>
      <c r="AM4623">
        <f t="shared" si="728"/>
        <v>3</v>
      </c>
      <c r="AN4623" t="str">
        <f t="shared" si="729"/>
        <v>ALERT! 3 Violation founded @METALDET1</v>
      </c>
    </row>
    <row r="4624" spans="1:40">
      <c r="A4624" t="s">
        <v>120</v>
      </c>
      <c r="B4624" t="s">
        <v>121</v>
      </c>
      <c r="C4624" t="s">
        <v>2047</v>
      </c>
      <c r="D4624" t="s">
        <v>52</v>
      </c>
      <c r="E4624">
        <v>1</v>
      </c>
      <c r="G4624" t="s">
        <v>130</v>
      </c>
      <c r="I4624" t="s">
        <v>125</v>
      </c>
      <c r="K4624" t="s">
        <v>2048</v>
      </c>
      <c r="Z4624" t="str">
        <f>IFERROR(MID(AA4624,FIND("-",H4624,1)+1,20),_xlfn.IFNA(VLOOKUP(F4624&amp;"-"&amp;AA4624,Ref_Kontak!$A:$E,4,FALSE),Ref_Kontak!$H$2))</f>
        <v>628999007703</v>
      </c>
      <c r="AA4624" t="str">
        <f t="shared" si="720"/>
        <v/>
      </c>
      <c r="AB4624" t="str">
        <f t="shared" si="721"/>
        <v/>
      </c>
      <c r="AC4624" t="str">
        <f t="shared" si="722"/>
        <v>628999007703</v>
      </c>
      <c r="AD4624" t="str">
        <f t="shared" si="723"/>
        <v>Halo+,+Visual+AI+5S+mendeteksi+Violation%3A+METALDET1-LINE+14</v>
      </c>
      <c r="AE4624" t="str">
        <f t="shared" si="724"/>
        <v>https://web.whatsapp.com/send/?phone=628999007703&amp;text=Halo+,+Visual+AI+5S+mendeteksi+Violation%3A+METALDET1-LINE+14&amp;type=phone_number&amp;app_absent=0</v>
      </c>
      <c r="AF4624" t="b">
        <f>IF(ISNA(VLOOKUP(D4624&amp;"-"&amp;AB4624, Ref_Kontak!$A:$E, 4, FALSE)), FALSE, TRUE)</f>
        <v>0</v>
      </c>
      <c r="AG4624" t="str">
        <f>_xlfn.IFNA(VLOOKUP(Z4624,Ref_Kontak!H:H,1,FALSE),"FALSE")</f>
        <v>628999007703</v>
      </c>
      <c r="AH4624" t="str">
        <f t="shared" si="725"/>
        <v>METALDET1-LINE 14</v>
      </c>
      <c r="AI4624">
        <f>IF(I4624="violation",COUNTIF($AH$1:AH4624,AH4624),0)</f>
        <v>518</v>
      </c>
      <c r="AJ4624" t="str">
        <f t="shared" si="726"/>
        <v>violation-METALDET1</v>
      </c>
      <c r="AK4624">
        <f>IF(I4624="violation",COUNTIF($AJ$1:AJ4624,AJ4624),FALSE)</f>
        <v>3722</v>
      </c>
      <c r="AL4624">
        <f t="shared" si="727"/>
        <v>0</v>
      </c>
      <c r="AM4624">
        <f t="shared" si="728"/>
        <v>3</v>
      </c>
      <c r="AN4624" t="str">
        <f t="shared" si="729"/>
        <v>ALERT! 3 Violation founded @METALDET1</v>
      </c>
    </row>
    <row r="4625" spans="1:40">
      <c r="A4625" t="s">
        <v>120</v>
      </c>
      <c r="B4625" t="s">
        <v>121</v>
      </c>
      <c r="C4625" t="s">
        <v>2047</v>
      </c>
      <c r="D4625" t="s">
        <v>52</v>
      </c>
      <c r="E4625">
        <v>1</v>
      </c>
      <c r="G4625" t="s">
        <v>130</v>
      </c>
      <c r="I4625" t="s">
        <v>125</v>
      </c>
      <c r="Z4625" t="str">
        <f>IFERROR(MID(AA4625,FIND("-",H4625,1)+1,20),_xlfn.IFNA(VLOOKUP(F4625&amp;"-"&amp;AA4625,Ref_Kontak!$A:$E,4,FALSE),Ref_Kontak!$H$2))</f>
        <v>628999007703</v>
      </c>
      <c r="AA4625" t="str">
        <f t="shared" si="720"/>
        <v/>
      </c>
      <c r="AB4625" t="str">
        <f t="shared" si="721"/>
        <v/>
      </c>
      <c r="AC4625" t="str">
        <f t="shared" si="722"/>
        <v>628999007703</v>
      </c>
      <c r="AD4625" t="str">
        <f t="shared" si="723"/>
        <v>Halo+,+Visual+AI+5S+mendeteksi+Violation%3A+METALDET1-LINE+14</v>
      </c>
      <c r="AE4625" t="str">
        <f t="shared" si="724"/>
        <v>https://web.whatsapp.com/send/?phone=628999007703&amp;text=Halo+,+Visual+AI+5S+mendeteksi+Violation%3A+METALDET1-LINE+14&amp;type=phone_number&amp;app_absent=0</v>
      </c>
      <c r="AF4625" t="b">
        <f>IF(ISNA(VLOOKUP(D4625&amp;"-"&amp;AB4625, Ref_Kontak!$A:$E, 4, FALSE)), FALSE, TRUE)</f>
        <v>0</v>
      </c>
      <c r="AG4625" t="str">
        <f>_xlfn.IFNA(VLOOKUP(Z4625,Ref_Kontak!H:H,1,FALSE),"FALSE")</f>
        <v>628999007703</v>
      </c>
      <c r="AH4625" t="str">
        <f t="shared" si="725"/>
        <v>METALDET1-LINE 14</v>
      </c>
      <c r="AI4625">
        <f>IF(I4625="violation",COUNTIF($AH$1:AH4625,AH4625),0)</f>
        <v>519</v>
      </c>
      <c r="AJ4625" t="str">
        <f t="shared" si="726"/>
        <v>violation-METALDET1</v>
      </c>
      <c r="AK4625">
        <f>IF(I4625="violation",COUNTIF($AJ$1:AJ4625,AJ4625),FALSE)</f>
        <v>3723</v>
      </c>
      <c r="AL4625">
        <f t="shared" si="727"/>
        <v>0</v>
      </c>
      <c r="AM4625">
        <f t="shared" si="728"/>
        <v>3</v>
      </c>
      <c r="AN4625" t="str">
        <f t="shared" si="729"/>
        <v>ALERT! 3 Violation founded @METALDET1</v>
      </c>
    </row>
    <row r="4626" spans="1:40">
      <c r="A4626" t="s">
        <v>120</v>
      </c>
      <c r="B4626" t="s">
        <v>121</v>
      </c>
      <c r="C4626" t="s">
        <v>2049</v>
      </c>
      <c r="D4626" t="s">
        <v>52</v>
      </c>
      <c r="E4626">
        <v>1</v>
      </c>
      <c r="G4626" t="s">
        <v>130</v>
      </c>
      <c r="I4626" t="s">
        <v>125</v>
      </c>
      <c r="Z4626" t="str">
        <f>IFERROR(MID(AA4626,FIND("-",H4626,1)+1,20),_xlfn.IFNA(VLOOKUP(F4626&amp;"-"&amp;AA4626,Ref_Kontak!$A:$E,4,FALSE),Ref_Kontak!$H$2))</f>
        <v>628999007703</v>
      </c>
      <c r="AA4626" t="str">
        <f t="shared" si="720"/>
        <v/>
      </c>
      <c r="AB4626" t="str">
        <f t="shared" si="721"/>
        <v/>
      </c>
      <c r="AC4626" t="str">
        <f t="shared" si="722"/>
        <v>628999007703</v>
      </c>
      <c r="AD4626" t="str">
        <f t="shared" si="723"/>
        <v>Halo+,+Visual+AI+5S+mendeteksi+Violation%3A+METALDET1-LINE+14</v>
      </c>
      <c r="AE4626" t="str">
        <f t="shared" si="724"/>
        <v>https://web.whatsapp.com/send/?phone=628999007703&amp;text=Halo+,+Visual+AI+5S+mendeteksi+Violation%3A+METALDET1-LINE+14&amp;type=phone_number&amp;app_absent=0</v>
      </c>
      <c r="AF4626" t="b">
        <f>IF(ISNA(VLOOKUP(D4626&amp;"-"&amp;AB4626, Ref_Kontak!$A:$E, 4, FALSE)), FALSE, TRUE)</f>
        <v>0</v>
      </c>
      <c r="AG4626" t="str">
        <f>_xlfn.IFNA(VLOOKUP(Z4626,Ref_Kontak!H:H,1,FALSE),"FALSE")</f>
        <v>628999007703</v>
      </c>
      <c r="AH4626" t="str">
        <f t="shared" si="725"/>
        <v>METALDET1-LINE 14</v>
      </c>
      <c r="AI4626">
        <f>IF(I4626="violation",COUNTIF($AH$1:AH4626,AH4626),0)</f>
        <v>520</v>
      </c>
      <c r="AJ4626" t="str">
        <f t="shared" si="726"/>
        <v>violation-METALDET1</v>
      </c>
      <c r="AK4626">
        <f>IF(I4626="violation",COUNTIF($AJ$1:AJ4626,AJ4626),FALSE)</f>
        <v>3724</v>
      </c>
      <c r="AL4626">
        <f t="shared" si="727"/>
        <v>0</v>
      </c>
      <c r="AM4626">
        <f t="shared" si="728"/>
        <v>3</v>
      </c>
      <c r="AN4626" t="str">
        <f t="shared" si="729"/>
        <v>ALERT! 3 Violation founded @METALDET1</v>
      </c>
    </row>
    <row r="4627" spans="1:40">
      <c r="A4627" t="s">
        <v>120</v>
      </c>
      <c r="B4627" t="s">
        <v>121</v>
      </c>
      <c r="C4627" t="s">
        <v>2050</v>
      </c>
      <c r="D4627" t="s">
        <v>52</v>
      </c>
      <c r="E4627">
        <v>1</v>
      </c>
      <c r="G4627" t="s">
        <v>130</v>
      </c>
      <c r="I4627" t="s">
        <v>125</v>
      </c>
      <c r="Z4627" t="str">
        <f>IFERROR(MID(AA4627,FIND("-",H4627,1)+1,20),_xlfn.IFNA(VLOOKUP(F4627&amp;"-"&amp;AA4627,Ref_Kontak!$A:$E,4,FALSE),Ref_Kontak!$H$2))</f>
        <v>628999007703</v>
      </c>
      <c r="AA4627" t="str">
        <f t="shared" si="720"/>
        <v/>
      </c>
      <c r="AB4627" t="str">
        <f t="shared" si="721"/>
        <v/>
      </c>
      <c r="AC4627" t="str">
        <f t="shared" si="722"/>
        <v>628999007703</v>
      </c>
      <c r="AD4627" t="str">
        <f t="shared" si="723"/>
        <v>Halo+,+Visual+AI+5S+mendeteksi+Violation%3A+METALDET1-LINE+14</v>
      </c>
      <c r="AE4627" t="str">
        <f t="shared" si="724"/>
        <v>https://web.whatsapp.com/send/?phone=628999007703&amp;text=Halo+,+Visual+AI+5S+mendeteksi+Violation%3A+METALDET1-LINE+14&amp;type=phone_number&amp;app_absent=0</v>
      </c>
      <c r="AF4627" t="b">
        <f>IF(ISNA(VLOOKUP(D4627&amp;"-"&amp;AB4627, Ref_Kontak!$A:$E, 4, FALSE)), FALSE, TRUE)</f>
        <v>0</v>
      </c>
      <c r="AG4627" t="str">
        <f>_xlfn.IFNA(VLOOKUP(Z4627,Ref_Kontak!H:H,1,FALSE),"FALSE")</f>
        <v>628999007703</v>
      </c>
      <c r="AH4627" t="str">
        <f t="shared" si="725"/>
        <v>METALDET1-LINE 14</v>
      </c>
      <c r="AI4627">
        <f>IF(I4627="violation",COUNTIF($AH$1:AH4627,AH4627),0)</f>
        <v>521</v>
      </c>
      <c r="AJ4627" t="str">
        <f t="shared" si="726"/>
        <v>violation-METALDET1</v>
      </c>
      <c r="AK4627">
        <f>IF(I4627="violation",COUNTIF($AJ$1:AJ4627,AJ4627),FALSE)</f>
        <v>3725</v>
      </c>
      <c r="AL4627">
        <f t="shared" si="727"/>
        <v>0</v>
      </c>
      <c r="AM4627">
        <f t="shared" si="728"/>
        <v>3</v>
      </c>
      <c r="AN4627" t="str">
        <f t="shared" si="729"/>
        <v>ALERT! 3 Violation founded @METALDET1</v>
      </c>
    </row>
    <row r="4628" spans="1:40">
      <c r="A4628" t="s">
        <v>120</v>
      </c>
      <c r="B4628" t="s">
        <v>121</v>
      </c>
      <c r="C4628" t="s">
        <v>2051</v>
      </c>
      <c r="D4628" t="s">
        <v>52</v>
      </c>
      <c r="E4628">
        <v>1</v>
      </c>
      <c r="G4628" t="s">
        <v>130</v>
      </c>
      <c r="I4628" t="s">
        <v>125</v>
      </c>
      <c r="Z4628" t="str">
        <f>IFERROR(MID(AA4628,FIND("-",H4628,1)+1,20),_xlfn.IFNA(VLOOKUP(F4628&amp;"-"&amp;AA4628,Ref_Kontak!$A:$E,4,FALSE),Ref_Kontak!$H$2))</f>
        <v>628999007703</v>
      </c>
      <c r="AA4628" t="str">
        <f t="shared" si="720"/>
        <v/>
      </c>
      <c r="AB4628" t="str">
        <f t="shared" si="721"/>
        <v/>
      </c>
      <c r="AC4628" t="str">
        <f t="shared" si="722"/>
        <v>628999007703</v>
      </c>
      <c r="AD4628" t="str">
        <f t="shared" si="723"/>
        <v>Halo+,+Visual+AI+5S+mendeteksi+Violation%3A+METALDET1-LINE+14</v>
      </c>
      <c r="AE4628" t="str">
        <f t="shared" si="724"/>
        <v>https://web.whatsapp.com/send/?phone=628999007703&amp;text=Halo+,+Visual+AI+5S+mendeteksi+Violation%3A+METALDET1-LINE+14&amp;type=phone_number&amp;app_absent=0</v>
      </c>
      <c r="AF4628" t="b">
        <f>IF(ISNA(VLOOKUP(D4628&amp;"-"&amp;AB4628, Ref_Kontak!$A:$E, 4, FALSE)), FALSE, TRUE)</f>
        <v>0</v>
      </c>
      <c r="AG4628" t="str">
        <f>_xlfn.IFNA(VLOOKUP(Z4628,Ref_Kontak!H:H,1,FALSE),"FALSE")</f>
        <v>628999007703</v>
      </c>
      <c r="AH4628" t="str">
        <f t="shared" si="725"/>
        <v>METALDET1-LINE 14</v>
      </c>
      <c r="AI4628">
        <f>IF(I4628="violation",COUNTIF($AH$1:AH4628,AH4628),0)</f>
        <v>522</v>
      </c>
      <c r="AJ4628" t="str">
        <f t="shared" si="726"/>
        <v>violation-METALDET1</v>
      </c>
      <c r="AK4628">
        <f>IF(I4628="violation",COUNTIF($AJ$1:AJ4628,AJ4628),FALSE)</f>
        <v>3726</v>
      </c>
      <c r="AL4628">
        <f t="shared" si="727"/>
        <v>0</v>
      </c>
      <c r="AM4628">
        <f t="shared" si="728"/>
        <v>3</v>
      </c>
      <c r="AN4628" t="str">
        <f t="shared" si="729"/>
        <v>ALERT! 3 Violation founded @METALDET1</v>
      </c>
    </row>
    <row r="4629" spans="1:40">
      <c r="A4629" t="s">
        <v>120</v>
      </c>
      <c r="B4629" t="s">
        <v>121</v>
      </c>
      <c r="C4629" t="s">
        <v>2051</v>
      </c>
      <c r="D4629" t="s">
        <v>52</v>
      </c>
      <c r="E4629">
        <v>1</v>
      </c>
      <c r="G4629" t="s">
        <v>130</v>
      </c>
      <c r="I4629" t="s">
        <v>125</v>
      </c>
      <c r="Z4629" t="str">
        <f>IFERROR(MID(AA4629,FIND("-",H4629,1)+1,20),_xlfn.IFNA(VLOOKUP(F4629&amp;"-"&amp;AA4629,Ref_Kontak!$A:$E,4,FALSE),Ref_Kontak!$H$2))</f>
        <v>628999007703</v>
      </c>
      <c r="AA4629" t="str">
        <f t="shared" si="720"/>
        <v/>
      </c>
      <c r="AB4629" t="str">
        <f t="shared" si="721"/>
        <v/>
      </c>
      <c r="AC4629" t="str">
        <f t="shared" si="722"/>
        <v>628999007703</v>
      </c>
      <c r="AD4629" t="str">
        <f t="shared" si="723"/>
        <v>Halo+,+Visual+AI+5S+mendeteksi+Violation%3A+METALDET1-LINE+14</v>
      </c>
      <c r="AE4629" t="str">
        <f t="shared" si="724"/>
        <v>https://web.whatsapp.com/send/?phone=628999007703&amp;text=Halo+,+Visual+AI+5S+mendeteksi+Violation%3A+METALDET1-LINE+14&amp;type=phone_number&amp;app_absent=0</v>
      </c>
      <c r="AF4629" t="b">
        <f>IF(ISNA(VLOOKUP(D4629&amp;"-"&amp;AB4629, Ref_Kontak!$A:$E, 4, FALSE)), FALSE, TRUE)</f>
        <v>0</v>
      </c>
      <c r="AG4629" t="str">
        <f>_xlfn.IFNA(VLOOKUP(Z4629,Ref_Kontak!H:H,1,FALSE),"FALSE")</f>
        <v>628999007703</v>
      </c>
      <c r="AH4629" t="str">
        <f t="shared" si="725"/>
        <v>METALDET1-LINE 14</v>
      </c>
      <c r="AI4629">
        <f>IF(I4629="violation",COUNTIF($AH$1:AH4629,AH4629),0)</f>
        <v>523</v>
      </c>
      <c r="AJ4629" t="str">
        <f t="shared" si="726"/>
        <v>violation-METALDET1</v>
      </c>
      <c r="AK4629">
        <f>IF(I4629="violation",COUNTIF($AJ$1:AJ4629,AJ4629),FALSE)</f>
        <v>3727</v>
      </c>
      <c r="AL4629">
        <f t="shared" si="727"/>
        <v>0</v>
      </c>
      <c r="AM4629">
        <f t="shared" si="728"/>
        <v>3</v>
      </c>
      <c r="AN4629" t="str">
        <f t="shared" si="729"/>
        <v>ALERT! 3 Violation founded @METALDET1</v>
      </c>
    </row>
    <row r="4630" spans="1:40">
      <c r="A4630" t="s">
        <v>120</v>
      </c>
      <c r="B4630" t="s">
        <v>121</v>
      </c>
      <c r="C4630" t="s">
        <v>2052</v>
      </c>
      <c r="D4630" t="s">
        <v>52</v>
      </c>
      <c r="E4630">
        <v>1</v>
      </c>
      <c r="G4630" t="s">
        <v>130</v>
      </c>
      <c r="I4630" t="s">
        <v>125</v>
      </c>
      <c r="Z4630" t="str">
        <f>IFERROR(MID(AA4630,FIND("-",H4630,1)+1,20),_xlfn.IFNA(VLOOKUP(F4630&amp;"-"&amp;AA4630,Ref_Kontak!$A:$E,4,FALSE),Ref_Kontak!$H$2))</f>
        <v>628999007703</v>
      </c>
      <c r="AA4630" t="str">
        <f t="shared" si="720"/>
        <v/>
      </c>
      <c r="AB4630" t="str">
        <f t="shared" si="721"/>
        <v/>
      </c>
      <c r="AC4630" t="str">
        <f t="shared" si="722"/>
        <v>628999007703</v>
      </c>
      <c r="AD4630" t="str">
        <f t="shared" si="723"/>
        <v>Halo+,+Visual+AI+5S+mendeteksi+Violation%3A+METALDET1-LINE+14</v>
      </c>
      <c r="AE4630" t="str">
        <f t="shared" si="724"/>
        <v>https://web.whatsapp.com/send/?phone=628999007703&amp;text=Halo+,+Visual+AI+5S+mendeteksi+Violation%3A+METALDET1-LINE+14&amp;type=phone_number&amp;app_absent=0</v>
      </c>
      <c r="AF4630" t="b">
        <f>IF(ISNA(VLOOKUP(D4630&amp;"-"&amp;AB4630, Ref_Kontak!$A:$E, 4, FALSE)), FALSE, TRUE)</f>
        <v>0</v>
      </c>
      <c r="AG4630" t="str">
        <f>_xlfn.IFNA(VLOOKUP(Z4630,Ref_Kontak!H:H,1,FALSE),"FALSE")</f>
        <v>628999007703</v>
      </c>
      <c r="AH4630" t="str">
        <f t="shared" si="725"/>
        <v>METALDET1-LINE 14</v>
      </c>
      <c r="AI4630">
        <f>IF(I4630="violation",COUNTIF($AH$1:AH4630,AH4630),0)</f>
        <v>524</v>
      </c>
      <c r="AJ4630" t="str">
        <f t="shared" si="726"/>
        <v>violation-METALDET1</v>
      </c>
      <c r="AK4630">
        <f>IF(I4630="violation",COUNTIF($AJ$1:AJ4630,AJ4630),FALSE)</f>
        <v>3728</v>
      </c>
      <c r="AL4630">
        <f t="shared" si="727"/>
        <v>0</v>
      </c>
      <c r="AM4630">
        <f t="shared" si="728"/>
        <v>3</v>
      </c>
      <c r="AN4630" t="str">
        <f t="shared" si="729"/>
        <v>ALERT! 3 Violation founded @METALDET1</v>
      </c>
    </row>
    <row r="4631" spans="1:40">
      <c r="A4631" t="s">
        <v>120</v>
      </c>
      <c r="B4631" t="s">
        <v>121</v>
      </c>
      <c r="C4631" t="s">
        <v>2053</v>
      </c>
      <c r="D4631" t="s">
        <v>52</v>
      </c>
      <c r="E4631">
        <v>1</v>
      </c>
      <c r="G4631" t="s">
        <v>130</v>
      </c>
      <c r="I4631" t="s">
        <v>125</v>
      </c>
      <c r="Z4631" t="str">
        <f>IFERROR(MID(AA4631,FIND("-",H4631,1)+1,20),_xlfn.IFNA(VLOOKUP(F4631&amp;"-"&amp;AA4631,Ref_Kontak!$A:$E,4,FALSE),Ref_Kontak!$H$2))</f>
        <v>628999007703</v>
      </c>
      <c r="AA4631" t="str">
        <f t="shared" si="720"/>
        <v/>
      </c>
      <c r="AB4631" t="str">
        <f t="shared" si="721"/>
        <v/>
      </c>
      <c r="AC4631" t="str">
        <f t="shared" si="722"/>
        <v>628999007703</v>
      </c>
      <c r="AD4631" t="str">
        <f t="shared" si="723"/>
        <v>Halo+,+Visual+AI+5S+mendeteksi+Violation%3A+METALDET1-LINE+14</v>
      </c>
      <c r="AE4631" t="str">
        <f t="shared" si="724"/>
        <v>https://web.whatsapp.com/send/?phone=628999007703&amp;text=Halo+,+Visual+AI+5S+mendeteksi+Violation%3A+METALDET1-LINE+14&amp;type=phone_number&amp;app_absent=0</v>
      </c>
      <c r="AF4631" t="b">
        <f>IF(ISNA(VLOOKUP(D4631&amp;"-"&amp;AB4631, Ref_Kontak!$A:$E, 4, FALSE)), FALSE, TRUE)</f>
        <v>0</v>
      </c>
      <c r="AG4631" t="str">
        <f>_xlfn.IFNA(VLOOKUP(Z4631,Ref_Kontak!H:H,1,FALSE),"FALSE")</f>
        <v>628999007703</v>
      </c>
      <c r="AH4631" t="str">
        <f t="shared" si="725"/>
        <v>METALDET1-LINE 14</v>
      </c>
      <c r="AI4631">
        <f>IF(I4631="violation",COUNTIF($AH$1:AH4631,AH4631),0)</f>
        <v>525</v>
      </c>
      <c r="AJ4631" t="str">
        <f t="shared" si="726"/>
        <v>violation-METALDET1</v>
      </c>
      <c r="AK4631">
        <f>IF(I4631="violation",COUNTIF($AJ$1:AJ4631,AJ4631),FALSE)</f>
        <v>3729</v>
      </c>
      <c r="AL4631">
        <f t="shared" si="727"/>
        <v>0</v>
      </c>
      <c r="AM4631">
        <f t="shared" si="728"/>
        <v>3</v>
      </c>
      <c r="AN4631" t="str">
        <f t="shared" si="729"/>
        <v>ALERT! 3 Violation founded @METALDET1</v>
      </c>
    </row>
    <row r="4632" spans="1:40">
      <c r="A4632" t="s">
        <v>120</v>
      </c>
      <c r="B4632" t="s">
        <v>121</v>
      </c>
      <c r="C4632" t="s">
        <v>2054</v>
      </c>
      <c r="D4632" t="s">
        <v>52</v>
      </c>
      <c r="E4632">
        <v>1</v>
      </c>
      <c r="G4632" t="s">
        <v>130</v>
      </c>
      <c r="I4632" t="s">
        <v>125</v>
      </c>
      <c r="Z4632" t="str">
        <f>IFERROR(MID(AA4632,FIND("-",H4632,1)+1,20),_xlfn.IFNA(VLOOKUP(F4632&amp;"-"&amp;AA4632,Ref_Kontak!$A:$E,4,FALSE),Ref_Kontak!$H$2))</f>
        <v>628999007703</v>
      </c>
      <c r="AA4632" t="str">
        <f t="shared" si="720"/>
        <v/>
      </c>
      <c r="AB4632" t="str">
        <f t="shared" si="721"/>
        <v/>
      </c>
      <c r="AC4632" t="str">
        <f t="shared" si="722"/>
        <v>628999007703</v>
      </c>
      <c r="AD4632" t="str">
        <f t="shared" si="723"/>
        <v>Halo+,+Visual+AI+5S+mendeteksi+Violation%3A+METALDET1-LINE+14</v>
      </c>
      <c r="AE4632" t="str">
        <f t="shared" si="724"/>
        <v>https://web.whatsapp.com/send/?phone=628999007703&amp;text=Halo+,+Visual+AI+5S+mendeteksi+Violation%3A+METALDET1-LINE+14&amp;type=phone_number&amp;app_absent=0</v>
      </c>
      <c r="AF4632" t="b">
        <f>IF(ISNA(VLOOKUP(D4632&amp;"-"&amp;AB4632, Ref_Kontak!$A:$E, 4, FALSE)), FALSE, TRUE)</f>
        <v>0</v>
      </c>
      <c r="AG4632" t="str">
        <f>_xlfn.IFNA(VLOOKUP(Z4632,Ref_Kontak!H:H,1,FALSE),"FALSE")</f>
        <v>628999007703</v>
      </c>
      <c r="AH4632" t="str">
        <f t="shared" si="725"/>
        <v>METALDET1-LINE 14</v>
      </c>
      <c r="AI4632">
        <f>IF(I4632="violation",COUNTIF($AH$1:AH4632,AH4632),0)</f>
        <v>526</v>
      </c>
      <c r="AJ4632" t="str">
        <f t="shared" si="726"/>
        <v>violation-METALDET1</v>
      </c>
      <c r="AK4632">
        <f>IF(I4632="violation",COUNTIF($AJ$1:AJ4632,AJ4632),FALSE)</f>
        <v>3730</v>
      </c>
      <c r="AL4632">
        <f t="shared" si="727"/>
        <v>0</v>
      </c>
      <c r="AM4632">
        <f t="shared" si="728"/>
        <v>3</v>
      </c>
      <c r="AN4632" t="str">
        <f t="shared" si="729"/>
        <v>ALERT! 3 Violation founded @METALDET1</v>
      </c>
    </row>
    <row r="4633" spans="1:40">
      <c r="A4633" t="s">
        <v>120</v>
      </c>
      <c r="B4633" t="s">
        <v>121</v>
      </c>
      <c r="C4633" t="s">
        <v>2054</v>
      </c>
      <c r="D4633" t="s">
        <v>52</v>
      </c>
      <c r="E4633">
        <v>1</v>
      </c>
      <c r="G4633" t="s">
        <v>130</v>
      </c>
      <c r="I4633" t="s">
        <v>125</v>
      </c>
      <c r="Z4633" t="str">
        <f>IFERROR(MID(AA4633,FIND("-",H4633,1)+1,20),_xlfn.IFNA(VLOOKUP(F4633&amp;"-"&amp;AA4633,Ref_Kontak!$A:$E,4,FALSE),Ref_Kontak!$H$2))</f>
        <v>628999007703</v>
      </c>
      <c r="AA4633" t="str">
        <f t="shared" si="720"/>
        <v/>
      </c>
      <c r="AB4633" t="str">
        <f t="shared" si="721"/>
        <v/>
      </c>
      <c r="AC4633" t="str">
        <f t="shared" si="722"/>
        <v>628999007703</v>
      </c>
      <c r="AD4633" t="str">
        <f t="shared" si="723"/>
        <v>Halo+,+Visual+AI+5S+mendeteksi+Violation%3A+METALDET1-LINE+14</v>
      </c>
      <c r="AE4633" t="str">
        <f t="shared" si="724"/>
        <v>https://web.whatsapp.com/send/?phone=628999007703&amp;text=Halo+,+Visual+AI+5S+mendeteksi+Violation%3A+METALDET1-LINE+14&amp;type=phone_number&amp;app_absent=0</v>
      </c>
      <c r="AF4633" t="b">
        <f>IF(ISNA(VLOOKUP(D4633&amp;"-"&amp;AB4633, Ref_Kontak!$A:$E, 4, FALSE)), FALSE, TRUE)</f>
        <v>0</v>
      </c>
      <c r="AG4633" t="str">
        <f>_xlfn.IFNA(VLOOKUP(Z4633,Ref_Kontak!H:H,1,FALSE),"FALSE")</f>
        <v>628999007703</v>
      </c>
      <c r="AH4633" t="str">
        <f t="shared" si="725"/>
        <v>METALDET1-LINE 14</v>
      </c>
      <c r="AI4633">
        <f>IF(I4633="violation",COUNTIF($AH$1:AH4633,AH4633),0)</f>
        <v>527</v>
      </c>
      <c r="AJ4633" t="str">
        <f t="shared" si="726"/>
        <v>violation-METALDET1</v>
      </c>
      <c r="AK4633">
        <f>IF(I4633="violation",COUNTIF($AJ$1:AJ4633,AJ4633),FALSE)</f>
        <v>3731</v>
      </c>
      <c r="AL4633">
        <f t="shared" si="727"/>
        <v>0</v>
      </c>
      <c r="AM4633">
        <f t="shared" si="728"/>
        <v>3</v>
      </c>
      <c r="AN4633" t="str">
        <f t="shared" si="729"/>
        <v>ALERT! 3 Violation founded @METALDET1</v>
      </c>
    </row>
    <row r="4634" spans="1:40">
      <c r="A4634" t="s">
        <v>120</v>
      </c>
      <c r="B4634" t="s">
        <v>121</v>
      </c>
      <c r="C4634" t="s">
        <v>2055</v>
      </c>
      <c r="D4634" t="s">
        <v>52</v>
      </c>
      <c r="E4634">
        <v>1</v>
      </c>
      <c r="G4634" t="s">
        <v>130</v>
      </c>
      <c r="I4634" t="s">
        <v>125</v>
      </c>
      <c r="Z4634" t="str">
        <f>IFERROR(MID(AA4634,FIND("-",H4634,1)+1,20),_xlfn.IFNA(VLOOKUP(F4634&amp;"-"&amp;AA4634,Ref_Kontak!$A:$E,4,FALSE),Ref_Kontak!$H$2))</f>
        <v>628999007703</v>
      </c>
      <c r="AA4634" t="str">
        <f t="shared" si="720"/>
        <v/>
      </c>
      <c r="AB4634" t="str">
        <f t="shared" si="721"/>
        <v/>
      </c>
      <c r="AC4634" t="str">
        <f t="shared" si="722"/>
        <v>628999007703</v>
      </c>
      <c r="AD4634" t="str">
        <f t="shared" si="723"/>
        <v>Halo+,+Visual+AI+5S+mendeteksi+Violation%3A+METALDET1-LINE+14</v>
      </c>
      <c r="AE4634" t="str">
        <f t="shared" si="724"/>
        <v>https://web.whatsapp.com/send/?phone=628999007703&amp;text=Halo+,+Visual+AI+5S+mendeteksi+Violation%3A+METALDET1-LINE+14&amp;type=phone_number&amp;app_absent=0</v>
      </c>
      <c r="AF4634" t="b">
        <f>IF(ISNA(VLOOKUP(D4634&amp;"-"&amp;AB4634, Ref_Kontak!$A:$E, 4, FALSE)), FALSE, TRUE)</f>
        <v>0</v>
      </c>
      <c r="AG4634" t="str">
        <f>_xlfn.IFNA(VLOOKUP(Z4634,Ref_Kontak!H:H,1,FALSE),"FALSE")</f>
        <v>628999007703</v>
      </c>
      <c r="AH4634" t="str">
        <f t="shared" si="725"/>
        <v>METALDET1-LINE 14</v>
      </c>
      <c r="AI4634">
        <f>IF(I4634="violation",COUNTIF($AH$1:AH4634,AH4634),0)</f>
        <v>528</v>
      </c>
      <c r="AJ4634" t="str">
        <f t="shared" si="726"/>
        <v>violation-METALDET1</v>
      </c>
      <c r="AK4634">
        <f>IF(I4634="violation",COUNTIF($AJ$1:AJ4634,AJ4634),FALSE)</f>
        <v>3732</v>
      </c>
      <c r="AL4634">
        <f t="shared" si="727"/>
        <v>0</v>
      </c>
      <c r="AM4634">
        <f t="shared" si="728"/>
        <v>3</v>
      </c>
      <c r="AN4634" t="str">
        <f t="shared" si="729"/>
        <v>ALERT! 3 Violation founded @METALDET1</v>
      </c>
    </row>
    <row r="4635" spans="1:40">
      <c r="A4635" t="s">
        <v>120</v>
      </c>
      <c r="B4635" t="s">
        <v>121</v>
      </c>
      <c r="C4635" t="s">
        <v>2056</v>
      </c>
      <c r="D4635" t="s">
        <v>52</v>
      </c>
      <c r="E4635">
        <v>1</v>
      </c>
      <c r="G4635" t="s">
        <v>130</v>
      </c>
      <c r="I4635" t="s">
        <v>125</v>
      </c>
      <c r="Z4635" t="str">
        <f>IFERROR(MID(AA4635,FIND("-",H4635,1)+1,20),_xlfn.IFNA(VLOOKUP(F4635&amp;"-"&amp;AA4635,Ref_Kontak!$A:$E,4,FALSE),Ref_Kontak!$H$2))</f>
        <v>628999007703</v>
      </c>
      <c r="AA4635" t="str">
        <f t="shared" si="720"/>
        <v/>
      </c>
      <c r="AB4635" t="str">
        <f t="shared" si="721"/>
        <v/>
      </c>
      <c r="AC4635" t="str">
        <f t="shared" si="722"/>
        <v>628999007703</v>
      </c>
      <c r="AD4635" t="str">
        <f t="shared" si="723"/>
        <v>Halo+,+Visual+AI+5S+mendeteksi+Violation%3A+METALDET1-LINE+14</v>
      </c>
      <c r="AE4635" t="str">
        <f t="shared" si="724"/>
        <v>https://web.whatsapp.com/send/?phone=628999007703&amp;text=Halo+,+Visual+AI+5S+mendeteksi+Violation%3A+METALDET1-LINE+14&amp;type=phone_number&amp;app_absent=0</v>
      </c>
      <c r="AF4635" t="b">
        <f>IF(ISNA(VLOOKUP(D4635&amp;"-"&amp;AB4635, Ref_Kontak!$A:$E, 4, FALSE)), FALSE, TRUE)</f>
        <v>0</v>
      </c>
      <c r="AG4635" t="str">
        <f>_xlfn.IFNA(VLOOKUP(Z4635,Ref_Kontak!H:H,1,FALSE),"FALSE")</f>
        <v>628999007703</v>
      </c>
      <c r="AH4635" t="str">
        <f t="shared" si="725"/>
        <v>METALDET1-LINE 14</v>
      </c>
      <c r="AI4635">
        <f>IF(I4635="violation",COUNTIF($AH$1:AH4635,AH4635),0)</f>
        <v>529</v>
      </c>
      <c r="AJ4635" t="str">
        <f t="shared" si="726"/>
        <v>violation-METALDET1</v>
      </c>
      <c r="AK4635">
        <f>IF(I4635="violation",COUNTIF($AJ$1:AJ4635,AJ4635),FALSE)</f>
        <v>3733</v>
      </c>
      <c r="AL4635">
        <f t="shared" si="727"/>
        <v>0</v>
      </c>
      <c r="AM4635">
        <f t="shared" si="728"/>
        <v>3</v>
      </c>
      <c r="AN4635" t="str">
        <f t="shared" si="729"/>
        <v>ALERT! 3 Violation founded @METALDET1</v>
      </c>
    </row>
    <row r="4636" spans="1:40">
      <c r="A4636" t="s">
        <v>120</v>
      </c>
      <c r="B4636" t="s">
        <v>121</v>
      </c>
      <c r="C4636" t="s">
        <v>2057</v>
      </c>
      <c r="D4636" t="s">
        <v>52</v>
      </c>
      <c r="E4636">
        <v>1</v>
      </c>
      <c r="G4636" t="s">
        <v>130</v>
      </c>
      <c r="I4636" t="s">
        <v>125</v>
      </c>
      <c r="Z4636" t="str">
        <f>IFERROR(MID(AA4636,FIND("-",H4636,1)+1,20),_xlfn.IFNA(VLOOKUP(F4636&amp;"-"&amp;AA4636,Ref_Kontak!$A:$E,4,FALSE),Ref_Kontak!$H$2))</f>
        <v>628999007703</v>
      </c>
      <c r="AA4636" t="str">
        <f t="shared" si="720"/>
        <v/>
      </c>
      <c r="AB4636" t="str">
        <f t="shared" si="721"/>
        <v/>
      </c>
      <c r="AC4636" t="str">
        <f t="shared" si="722"/>
        <v>628999007703</v>
      </c>
      <c r="AD4636" t="str">
        <f t="shared" si="723"/>
        <v>Halo+,+Visual+AI+5S+mendeteksi+Violation%3A+METALDET1-LINE+14</v>
      </c>
      <c r="AE4636" t="str">
        <f t="shared" si="724"/>
        <v>https://web.whatsapp.com/send/?phone=628999007703&amp;text=Halo+,+Visual+AI+5S+mendeteksi+Violation%3A+METALDET1-LINE+14&amp;type=phone_number&amp;app_absent=0</v>
      </c>
      <c r="AF4636" t="b">
        <f>IF(ISNA(VLOOKUP(D4636&amp;"-"&amp;AB4636, Ref_Kontak!$A:$E, 4, FALSE)), FALSE, TRUE)</f>
        <v>0</v>
      </c>
      <c r="AG4636" t="str">
        <f>_xlfn.IFNA(VLOOKUP(Z4636,Ref_Kontak!H:H,1,FALSE),"FALSE")</f>
        <v>628999007703</v>
      </c>
      <c r="AH4636" t="str">
        <f t="shared" si="725"/>
        <v>METALDET1-LINE 14</v>
      </c>
      <c r="AI4636">
        <f>IF(I4636="violation",COUNTIF($AH$1:AH4636,AH4636),0)</f>
        <v>530</v>
      </c>
      <c r="AJ4636" t="str">
        <f t="shared" si="726"/>
        <v>violation-METALDET1</v>
      </c>
      <c r="AK4636">
        <f>IF(I4636="violation",COUNTIF($AJ$1:AJ4636,AJ4636),FALSE)</f>
        <v>3734</v>
      </c>
      <c r="AL4636">
        <f t="shared" si="727"/>
        <v>0</v>
      </c>
      <c r="AM4636">
        <f t="shared" si="728"/>
        <v>3</v>
      </c>
      <c r="AN4636" t="str">
        <f t="shared" si="729"/>
        <v>ALERT! 3 Violation founded @METALDET1</v>
      </c>
    </row>
    <row r="4637" spans="1:40">
      <c r="A4637" t="s">
        <v>120</v>
      </c>
      <c r="B4637" t="s">
        <v>121</v>
      </c>
      <c r="C4637" t="s">
        <v>2057</v>
      </c>
      <c r="D4637" t="s">
        <v>52</v>
      </c>
      <c r="E4637">
        <v>1</v>
      </c>
      <c r="G4637" t="s">
        <v>130</v>
      </c>
      <c r="I4637" t="s">
        <v>125</v>
      </c>
      <c r="Z4637" t="str">
        <f>IFERROR(MID(AA4637,FIND("-",H4637,1)+1,20),_xlfn.IFNA(VLOOKUP(F4637&amp;"-"&amp;AA4637,Ref_Kontak!$A:$E,4,FALSE),Ref_Kontak!$H$2))</f>
        <v>628999007703</v>
      </c>
      <c r="AA4637" t="str">
        <f t="shared" si="720"/>
        <v/>
      </c>
      <c r="AB4637" t="str">
        <f t="shared" si="721"/>
        <v/>
      </c>
      <c r="AC4637" t="str">
        <f t="shared" si="722"/>
        <v>628999007703</v>
      </c>
      <c r="AD4637" t="str">
        <f t="shared" si="723"/>
        <v>Halo+,+Visual+AI+5S+mendeteksi+Violation%3A+METALDET1-LINE+14</v>
      </c>
      <c r="AE4637" t="str">
        <f t="shared" si="724"/>
        <v>https://web.whatsapp.com/send/?phone=628999007703&amp;text=Halo+,+Visual+AI+5S+mendeteksi+Violation%3A+METALDET1-LINE+14&amp;type=phone_number&amp;app_absent=0</v>
      </c>
      <c r="AF4637" t="b">
        <f>IF(ISNA(VLOOKUP(D4637&amp;"-"&amp;AB4637, Ref_Kontak!$A:$E, 4, FALSE)), FALSE, TRUE)</f>
        <v>0</v>
      </c>
      <c r="AG4637" t="str">
        <f>_xlfn.IFNA(VLOOKUP(Z4637,Ref_Kontak!H:H,1,FALSE),"FALSE")</f>
        <v>628999007703</v>
      </c>
      <c r="AH4637" t="str">
        <f t="shared" si="725"/>
        <v>METALDET1-LINE 14</v>
      </c>
      <c r="AI4637">
        <f>IF(I4637="violation",COUNTIF($AH$1:AH4637,AH4637),0)</f>
        <v>531</v>
      </c>
      <c r="AJ4637" t="str">
        <f t="shared" si="726"/>
        <v>violation-METALDET1</v>
      </c>
      <c r="AK4637">
        <f>IF(I4637="violation",COUNTIF($AJ$1:AJ4637,AJ4637),FALSE)</f>
        <v>3735</v>
      </c>
      <c r="AL4637">
        <f t="shared" si="727"/>
        <v>0</v>
      </c>
      <c r="AM4637">
        <f t="shared" si="728"/>
        <v>3</v>
      </c>
      <c r="AN4637" t="str">
        <f t="shared" si="729"/>
        <v>ALERT! 3 Violation founded @METALDET1</v>
      </c>
    </row>
    <row r="4638" spans="1:40">
      <c r="A4638" t="s">
        <v>120</v>
      </c>
      <c r="B4638" t="s">
        <v>121</v>
      </c>
      <c r="C4638" t="s">
        <v>2058</v>
      </c>
      <c r="D4638" t="s">
        <v>52</v>
      </c>
      <c r="E4638">
        <v>1</v>
      </c>
      <c r="G4638" t="s">
        <v>130</v>
      </c>
      <c r="I4638" t="s">
        <v>125</v>
      </c>
      <c r="Z4638" t="str">
        <f>IFERROR(MID(AA4638,FIND("-",H4638,1)+1,20),_xlfn.IFNA(VLOOKUP(F4638&amp;"-"&amp;AA4638,Ref_Kontak!$A:$E,4,FALSE),Ref_Kontak!$H$2))</f>
        <v>628999007703</v>
      </c>
      <c r="AA4638" t="str">
        <f t="shared" si="720"/>
        <v/>
      </c>
      <c r="AB4638" t="str">
        <f t="shared" si="721"/>
        <v/>
      </c>
      <c r="AC4638" t="str">
        <f t="shared" si="722"/>
        <v>628999007703</v>
      </c>
      <c r="AD4638" t="str">
        <f t="shared" si="723"/>
        <v>Halo+,+Visual+AI+5S+mendeteksi+Violation%3A+METALDET1-LINE+14</v>
      </c>
      <c r="AE4638" t="str">
        <f t="shared" si="724"/>
        <v>https://web.whatsapp.com/send/?phone=628999007703&amp;text=Halo+,+Visual+AI+5S+mendeteksi+Violation%3A+METALDET1-LINE+14&amp;type=phone_number&amp;app_absent=0</v>
      </c>
      <c r="AF4638" t="b">
        <f>IF(ISNA(VLOOKUP(D4638&amp;"-"&amp;AB4638, Ref_Kontak!$A:$E, 4, FALSE)), FALSE, TRUE)</f>
        <v>0</v>
      </c>
      <c r="AG4638" t="str">
        <f>_xlfn.IFNA(VLOOKUP(Z4638,Ref_Kontak!H:H,1,FALSE),"FALSE")</f>
        <v>628999007703</v>
      </c>
      <c r="AH4638" t="str">
        <f t="shared" si="725"/>
        <v>METALDET1-LINE 14</v>
      </c>
      <c r="AI4638">
        <f>IF(I4638="violation",COUNTIF($AH$1:AH4638,AH4638),0)</f>
        <v>532</v>
      </c>
      <c r="AJ4638" t="str">
        <f t="shared" si="726"/>
        <v>violation-METALDET1</v>
      </c>
      <c r="AK4638">
        <f>IF(I4638="violation",COUNTIF($AJ$1:AJ4638,AJ4638),FALSE)</f>
        <v>3736</v>
      </c>
      <c r="AL4638">
        <f t="shared" si="727"/>
        <v>0</v>
      </c>
      <c r="AM4638">
        <f t="shared" si="728"/>
        <v>3</v>
      </c>
      <c r="AN4638" t="str">
        <f t="shared" si="729"/>
        <v>ALERT! 3 Violation founded @METALDET1</v>
      </c>
    </row>
    <row r="4639" spans="1:40">
      <c r="A4639" t="s">
        <v>120</v>
      </c>
      <c r="B4639" t="s">
        <v>121</v>
      </c>
      <c r="C4639" t="s">
        <v>2059</v>
      </c>
      <c r="D4639" t="s">
        <v>52</v>
      </c>
      <c r="E4639">
        <v>1</v>
      </c>
      <c r="G4639" t="s">
        <v>130</v>
      </c>
      <c r="I4639" t="s">
        <v>125</v>
      </c>
      <c r="Z4639" t="str">
        <f>IFERROR(MID(AA4639,FIND("-",H4639,1)+1,20),_xlfn.IFNA(VLOOKUP(F4639&amp;"-"&amp;AA4639,Ref_Kontak!$A:$E,4,FALSE),Ref_Kontak!$H$2))</f>
        <v>628999007703</v>
      </c>
      <c r="AA4639" t="str">
        <f t="shared" si="720"/>
        <v/>
      </c>
      <c r="AB4639" t="str">
        <f t="shared" si="721"/>
        <v/>
      </c>
      <c r="AC4639" t="str">
        <f t="shared" si="722"/>
        <v>628999007703</v>
      </c>
      <c r="AD4639" t="str">
        <f t="shared" si="723"/>
        <v>Halo+,+Visual+AI+5S+mendeteksi+Violation%3A+METALDET1-LINE+14</v>
      </c>
      <c r="AE4639" t="str">
        <f t="shared" si="724"/>
        <v>https://web.whatsapp.com/send/?phone=628999007703&amp;text=Halo+,+Visual+AI+5S+mendeteksi+Violation%3A+METALDET1-LINE+14&amp;type=phone_number&amp;app_absent=0</v>
      </c>
      <c r="AF4639" t="b">
        <f>IF(ISNA(VLOOKUP(D4639&amp;"-"&amp;AB4639, Ref_Kontak!$A:$E, 4, FALSE)), FALSE, TRUE)</f>
        <v>0</v>
      </c>
      <c r="AG4639" t="str">
        <f>_xlfn.IFNA(VLOOKUP(Z4639,Ref_Kontak!H:H,1,FALSE),"FALSE")</f>
        <v>628999007703</v>
      </c>
      <c r="AH4639" t="str">
        <f t="shared" si="725"/>
        <v>METALDET1-LINE 14</v>
      </c>
      <c r="AI4639">
        <f>IF(I4639="violation",COUNTIF($AH$1:AH4639,AH4639),0)</f>
        <v>533</v>
      </c>
      <c r="AJ4639" t="str">
        <f t="shared" si="726"/>
        <v>violation-METALDET1</v>
      </c>
      <c r="AK4639">
        <f>IF(I4639="violation",COUNTIF($AJ$1:AJ4639,AJ4639),FALSE)</f>
        <v>3737</v>
      </c>
      <c r="AL4639">
        <f t="shared" si="727"/>
        <v>0</v>
      </c>
      <c r="AM4639">
        <f t="shared" si="728"/>
        <v>3</v>
      </c>
      <c r="AN4639" t="str">
        <f t="shared" si="729"/>
        <v>ALERT! 3 Violation founded @METALDET1</v>
      </c>
    </row>
    <row r="4640" spans="1:40">
      <c r="A4640" t="s">
        <v>120</v>
      </c>
      <c r="B4640" t="s">
        <v>121</v>
      </c>
      <c r="C4640" t="s">
        <v>2060</v>
      </c>
      <c r="D4640" t="s">
        <v>52</v>
      </c>
      <c r="E4640">
        <v>1</v>
      </c>
      <c r="G4640" t="s">
        <v>130</v>
      </c>
      <c r="I4640" t="s">
        <v>125</v>
      </c>
      <c r="Z4640" t="str">
        <f>IFERROR(MID(AA4640,FIND("-",H4640,1)+1,20),_xlfn.IFNA(VLOOKUP(F4640&amp;"-"&amp;AA4640,Ref_Kontak!$A:$E,4,FALSE),Ref_Kontak!$H$2))</f>
        <v>628999007703</v>
      </c>
      <c r="AA4640" t="str">
        <f t="shared" si="720"/>
        <v/>
      </c>
      <c r="AB4640" t="str">
        <f t="shared" si="721"/>
        <v/>
      </c>
      <c r="AC4640" t="str">
        <f t="shared" si="722"/>
        <v>628999007703</v>
      </c>
      <c r="AD4640" t="str">
        <f t="shared" si="723"/>
        <v>Halo+,+Visual+AI+5S+mendeteksi+Violation%3A+METALDET1-LINE+14</v>
      </c>
      <c r="AE4640" t="str">
        <f t="shared" si="724"/>
        <v>https://web.whatsapp.com/send/?phone=628999007703&amp;text=Halo+,+Visual+AI+5S+mendeteksi+Violation%3A+METALDET1-LINE+14&amp;type=phone_number&amp;app_absent=0</v>
      </c>
      <c r="AF4640" t="b">
        <f>IF(ISNA(VLOOKUP(D4640&amp;"-"&amp;AB4640, Ref_Kontak!$A:$E, 4, FALSE)), FALSE, TRUE)</f>
        <v>0</v>
      </c>
      <c r="AG4640" t="str">
        <f>_xlfn.IFNA(VLOOKUP(Z4640,Ref_Kontak!H:H,1,FALSE),"FALSE")</f>
        <v>628999007703</v>
      </c>
      <c r="AH4640" t="str">
        <f t="shared" si="725"/>
        <v>METALDET1-LINE 14</v>
      </c>
      <c r="AI4640">
        <f>IF(I4640="violation",COUNTIF($AH$1:AH4640,AH4640),0)</f>
        <v>534</v>
      </c>
      <c r="AJ4640" t="str">
        <f t="shared" si="726"/>
        <v>violation-METALDET1</v>
      </c>
      <c r="AK4640">
        <f>IF(I4640="violation",COUNTIF($AJ$1:AJ4640,AJ4640),FALSE)</f>
        <v>3738</v>
      </c>
      <c r="AL4640">
        <f t="shared" si="727"/>
        <v>0</v>
      </c>
      <c r="AM4640">
        <f t="shared" si="728"/>
        <v>3</v>
      </c>
      <c r="AN4640" t="str">
        <f t="shared" si="729"/>
        <v>ALERT! 3 Violation founded @METALDET1</v>
      </c>
    </row>
    <row r="4641" spans="1:40">
      <c r="A4641" t="s">
        <v>120</v>
      </c>
      <c r="B4641" t="s">
        <v>121</v>
      </c>
      <c r="C4641" t="s">
        <v>2060</v>
      </c>
      <c r="D4641" t="s">
        <v>52</v>
      </c>
      <c r="E4641">
        <v>1</v>
      </c>
      <c r="G4641" t="s">
        <v>130</v>
      </c>
      <c r="I4641" t="s">
        <v>125</v>
      </c>
      <c r="Z4641" t="str">
        <f>IFERROR(MID(AA4641,FIND("-",H4641,1)+1,20),_xlfn.IFNA(VLOOKUP(F4641&amp;"-"&amp;AA4641,Ref_Kontak!$A:$E,4,FALSE),Ref_Kontak!$H$2))</f>
        <v>628999007703</v>
      </c>
      <c r="AA4641" t="str">
        <f t="shared" si="720"/>
        <v/>
      </c>
      <c r="AB4641" t="str">
        <f t="shared" si="721"/>
        <v/>
      </c>
      <c r="AC4641" t="str">
        <f t="shared" si="722"/>
        <v>628999007703</v>
      </c>
      <c r="AD4641" t="str">
        <f t="shared" si="723"/>
        <v>Halo+,+Visual+AI+5S+mendeteksi+Violation%3A+METALDET1-LINE+14</v>
      </c>
      <c r="AE4641" t="str">
        <f t="shared" si="724"/>
        <v>https://web.whatsapp.com/send/?phone=628999007703&amp;text=Halo+,+Visual+AI+5S+mendeteksi+Violation%3A+METALDET1-LINE+14&amp;type=phone_number&amp;app_absent=0</v>
      </c>
      <c r="AF4641" t="b">
        <f>IF(ISNA(VLOOKUP(D4641&amp;"-"&amp;AB4641, Ref_Kontak!$A:$E, 4, FALSE)), FALSE, TRUE)</f>
        <v>0</v>
      </c>
      <c r="AG4641" t="str">
        <f>_xlfn.IFNA(VLOOKUP(Z4641,Ref_Kontak!H:H,1,FALSE),"FALSE")</f>
        <v>628999007703</v>
      </c>
      <c r="AH4641" t="str">
        <f t="shared" si="725"/>
        <v>METALDET1-LINE 14</v>
      </c>
      <c r="AI4641">
        <f>IF(I4641="violation",COUNTIF($AH$1:AH4641,AH4641),0)</f>
        <v>535</v>
      </c>
      <c r="AJ4641" t="str">
        <f t="shared" si="726"/>
        <v>violation-METALDET1</v>
      </c>
      <c r="AK4641">
        <f>IF(I4641="violation",COUNTIF($AJ$1:AJ4641,AJ4641),FALSE)</f>
        <v>3739</v>
      </c>
      <c r="AL4641">
        <f t="shared" si="727"/>
        <v>0</v>
      </c>
      <c r="AM4641">
        <f t="shared" si="728"/>
        <v>3</v>
      </c>
      <c r="AN4641" t="str">
        <f t="shared" si="729"/>
        <v>ALERT! 3 Violation founded @METALDET1</v>
      </c>
    </row>
    <row r="4642" spans="1:40">
      <c r="A4642" t="s">
        <v>120</v>
      </c>
      <c r="B4642" t="s">
        <v>121</v>
      </c>
      <c r="C4642" t="s">
        <v>2061</v>
      </c>
      <c r="D4642" t="s">
        <v>52</v>
      </c>
      <c r="E4642">
        <v>1</v>
      </c>
      <c r="G4642" t="s">
        <v>130</v>
      </c>
      <c r="I4642" t="s">
        <v>125</v>
      </c>
      <c r="Z4642" t="str">
        <f>IFERROR(MID(AA4642,FIND("-",H4642,1)+1,20),_xlfn.IFNA(VLOOKUP(F4642&amp;"-"&amp;AA4642,Ref_Kontak!$A:$E,4,FALSE),Ref_Kontak!$H$2))</f>
        <v>628999007703</v>
      </c>
      <c r="AA4642" t="str">
        <f t="shared" si="720"/>
        <v/>
      </c>
      <c r="AB4642" t="str">
        <f t="shared" si="721"/>
        <v/>
      </c>
      <c r="AC4642" t="str">
        <f t="shared" si="722"/>
        <v>628999007703</v>
      </c>
      <c r="AD4642" t="str">
        <f t="shared" si="723"/>
        <v>Halo+,+Visual+AI+5S+mendeteksi+Violation%3A+METALDET1-LINE+14</v>
      </c>
      <c r="AE4642" t="str">
        <f t="shared" si="724"/>
        <v>https://web.whatsapp.com/send/?phone=628999007703&amp;text=Halo+,+Visual+AI+5S+mendeteksi+Violation%3A+METALDET1-LINE+14&amp;type=phone_number&amp;app_absent=0</v>
      </c>
      <c r="AF4642" t="b">
        <f>IF(ISNA(VLOOKUP(D4642&amp;"-"&amp;AB4642, Ref_Kontak!$A:$E, 4, FALSE)), FALSE, TRUE)</f>
        <v>0</v>
      </c>
      <c r="AG4642" t="str">
        <f>_xlfn.IFNA(VLOOKUP(Z4642,Ref_Kontak!H:H,1,FALSE),"FALSE")</f>
        <v>628999007703</v>
      </c>
      <c r="AH4642" t="str">
        <f t="shared" si="725"/>
        <v>METALDET1-LINE 14</v>
      </c>
      <c r="AI4642">
        <f>IF(I4642="violation",COUNTIF($AH$1:AH4642,AH4642),0)</f>
        <v>536</v>
      </c>
      <c r="AJ4642" t="str">
        <f t="shared" si="726"/>
        <v>violation-METALDET1</v>
      </c>
      <c r="AK4642">
        <f>IF(I4642="violation",COUNTIF($AJ$1:AJ4642,AJ4642),FALSE)</f>
        <v>3740</v>
      </c>
      <c r="AL4642">
        <f t="shared" si="727"/>
        <v>0</v>
      </c>
      <c r="AM4642">
        <f t="shared" si="728"/>
        <v>3</v>
      </c>
      <c r="AN4642" t="str">
        <f t="shared" si="729"/>
        <v>ALERT! 3 Violation founded @METALDET1</v>
      </c>
    </row>
    <row r="4643" spans="1:40">
      <c r="A4643" t="s">
        <v>120</v>
      </c>
      <c r="B4643" t="s">
        <v>121</v>
      </c>
      <c r="C4643" t="s">
        <v>2062</v>
      </c>
      <c r="D4643" t="s">
        <v>52</v>
      </c>
      <c r="E4643">
        <v>1</v>
      </c>
      <c r="G4643" t="s">
        <v>130</v>
      </c>
      <c r="I4643" t="s">
        <v>125</v>
      </c>
      <c r="Z4643" t="str">
        <f>IFERROR(MID(AA4643,FIND("-",H4643,1)+1,20),_xlfn.IFNA(VLOOKUP(F4643&amp;"-"&amp;AA4643,Ref_Kontak!$A:$E,4,FALSE),Ref_Kontak!$H$2))</f>
        <v>628999007703</v>
      </c>
      <c r="AA4643" t="str">
        <f t="shared" si="720"/>
        <v/>
      </c>
      <c r="AB4643" t="str">
        <f t="shared" si="721"/>
        <v/>
      </c>
      <c r="AC4643" t="str">
        <f t="shared" si="722"/>
        <v>628999007703</v>
      </c>
      <c r="AD4643" t="str">
        <f t="shared" si="723"/>
        <v>Halo+,+Visual+AI+5S+mendeteksi+Violation%3A+METALDET1-LINE+14</v>
      </c>
      <c r="AE4643" t="str">
        <f t="shared" si="724"/>
        <v>https://web.whatsapp.com/send/?phone=628999007703&amp;text=Halo+,+Visual+AI+5S+mendeteksi+Violation%3A+METALDET1-LINE+14&amp;type=phone_number&amp;app_absent=0</v>
      </c>
      <c r="AF4643" t="b">
        <f>IF(ISNA(VLOOKUP(D4643&amp;"-"&amp;AB4643, Ref_Kontak!$A:$E, 4, FALSE)), FALSE, TRUE)</f>
        <v>0</v>
      </c>
      <c r="AG4643" t="str">
        <f>_xlfn.IFNA(VLOOKUP(Z4643,Ref_Kontak!H:H,1,FALSE),"FALSE")</f>
        <v>628999007703</v>
      </c>
      <c r="AH4643" t="str">
        <f t="shared" si="725"/>
        <v>METALDET1-LINE 14</v>
      </c>
      <c r="AI4643">
        <f>IF(I4643="violation",COUNTIF($AH$1:AH4643,AH4643),0)</f>
        <v>537</v>
      </c>
      <c r="AJ4643" t="str">
        <f t="shared" si="726"/>
        <v>violation-METALDET1</v>
      </c>
      <c r="AK4643">
        <f>IF(I4643="violation",COUNTIF($AJ$1:AJ4643,AJ4643),FALSE)</f>
        <v>3741</v>
      </c>
      <c r="AL4643">
        <f t="shared" si="727"/>
        <v>0</v>
      </c>
      <c r="AM4643">
        <f t="shared" si="728"/>
        <v>3</v>
      </c>
      <c r="AN4643" t="str">
        <f t="shared" si="729"/>
        <v>ALERT! 3 Violation founded @METALDET1</v>
      </c>
    </row>
    <row r="4644" spans="1:40">
      <c r="A4644" t="s">
        <v>120</v>
      </c>
      <c r="B4644" t="s">
        <v>121</v>
      </c>
      <c r="C4644" t="s">
        <v>2063</v>
      </c>
      <c r="D4644" t="s">
        <v>52</v>
      </c>
      <c r="E4644">
        <v>1</v>
      </c>
      <c r="G4644" t="s">
        <v>130</v>
      </c>
      <c r="I4644" t="s">
        <v>125</v>
      </c>
      <c r="Z4644" t="str">
        <f>IFERROR(MID(AA4644,FIND("-",H4644,1)+1,20),_xlfn.IFNA(VLOOKUP(F4644&amp;"-"&amp;AA4644,Ref_Kontak!$A:$E,4,FALSE),Ref_Kontak!$H$2))</f>
        <v>628999007703</v>
      </c>
      <c r="AA4644" t="str">
        <f t="shared" si="720"/>
        <v/>
      </c>
      <c r="AB4644" t="str">
        <f t="shared" si="721"/>
        <v/>
      </c>
      <c r="AC4644" t="str">
        <f t="shared" si="722"/>
        <v>628999007703</v>
      </c>
      <c r="AD4644" t="str">
        <f t="shared" si="723"/>
        <v>Halo+,+Visual+AI+5S+mendeteksi+Violation%3A+METALDET1-LINE+14</v>
      </c>
      <c r="AE4644" t="str">
        <f t="shared" si="724"/>
        <v>https://web.whatsapp.com/send/?phone=628999007703&amp;text=Halo+,+Visual+AI+5S+mendeteksi+Violation%3A+METALDET1-LINE+14&amp;type=phone_number&amp;app_absent=0</v>
      </c>
      <c r="AF4644" t="b">
        <f>IF(ISNA(VLOOKUP(D4644&amp;"-"&amp;AB4644, Ref_Kontak!$A:$E, 4, FALSE)), FALSE, TRUE)</f>
        <v>0</v>
      </c>
      <c r="AG4644" t="str">
        <f>_xlfn.IFNA(VLOOKUP(Z4644,Ref_Kontak!H:H,1,FALSE),"FALSE")</f>
        <v>628999007703</v>
      </c>
      <c r="AH4644" t="str">
        <f t="shared" si="725"/>
        <v>METALDET1-LINE 14</v>
      </c>
      <c r="AI4644">
        <f>IF(I4644="violation",COUNTIF($AH$1:AH4644,AH4644),0)</f>
        <v>538</v>
      </c>
      <c r="AJ4644" t="str">
        <f t="shared" si="726"/>
        <v>violation-METALDET1</v>
      </c>
      <c r="AK4644">
        <f>IF(I4644="violation",COUNTIF($AJ$1:AJ4644,AJ4644),FALSE)</f>
        <v>3742</v>
      </c>
      <c r="AL4644">
        <f t="shared" si="727"/>
        <v>0</v>
      </c>
      <c r="AM4644">
        <f t="shared" si="728"/>
        <v>3</v>
      </c>
      <c r="AN4644" t="str">
        <f t="shared" si="729"/>
        <v>ALERT! 3 Violation founded @METALDET1</v>
      </c>
    </row>
    <row r="4645" spans="1:40">
      <c r="A4645" t="s">
        <v>120</v>
      </c>
      <c r="B4645" t="s">
        <v>121</v>
      </c>
      <c r="C4645" t="s">
        <v>2063</v>
      </c>
      <c r="D4645" t="s">
        <v>52</v>
      </c>
      <c r="E4645">
        <v>1</v>
      </c>
      <c r="G4645" t="s">
        <v>130</v>
      </c>
      <c r="I4645" t="s">
        <v>125</v>
      </c>
      <c r="Z4645" t="str">
        <f>IFERROR(MID(AA4645,FIND("-",H4645,1)+1,20),_xlfn.IFNA(VLOOKUP(F4645&amp;"-"&amp;AA4645,Ref_Kontak!$A:$E,4,FALSE),Ref_Kontak!$H$2))</f>
        <v>628999007703</v>
      </c>
      <c r="AA4645" t="str">
        <f t="shared" si="720"/>
        <v/>
      </c>
      <c r="AB4645" t="str">
        <f t="shared" si="721"/>
        <v/>
      </c>
      <c r="AC4645" t="str">
        <f t="shared" si="722"/>
        <v>628999007703</v>
      </c>
      <c r="AD4645" t="str">
        <f t="shared" si="723"/>
        <v>Halo+,+Visual+AI+5S+mendeteksi+Violation%3A+METALDET1-LINE+14</v>
      </c>
      <c r="AE4645" t="str">
        <f t="shared" si="724"/>
        <v>https://web.whatsapp.com/send/?phone=628999007703&amp;text=Halo+,+Visual+AI+5S+mendeteksi+Violation%3A+METALDET1-LINE+14&amp;type=phone_number&amp;app_absent=0</v>
      </c>
      <c r="AF4645" t="b">
        <f>IF(ISNA(VLOOKUP(D4645&amp;"-"&amp;AB4645, Ref_Kontak!$A:$E, 4, FALSE)), FALSE, TRUE)</f>
        <v>0</v>
      </c>
      <c r="AG4645" t="str">
        <f>_xlfn.IFNA(VLOOKUP(Z4645,Ref_Kontak!H:H,1,FALSE),"FALSE")</f>
        <v>628999007703</v>
      </c>
      <c r="AH4645" t="str">
        <f t="shared" si="725"/>
        <v>METALDET1-LINE 14</v>
      </c>
      <c r="AI4645">
        <f>IF(I4645="violation",COUNTIF($AH$1:AH4645,AH4645),0)</f>
        <v>539</v>
      </c>
      <c r="AJ4645" t="str">
        <f t="shared" si="726"/>
        <v>violation-METALDET1</v>
      </c>
      <c r="AK4645">
        <f>IF(I4645="violation",COUNTIF($AJ$1:AJ4645,AJ4645),FALSE)</f>
        <v>3743</v>
      </c>
      <c r="AL4645">
        <f t="shared" si="727"/>
        <v>0</v>
      </c>
      <c r="AM4645">
        <f t="shared" si="728"/>
        <v>3</v>
      </c>
      <c r="AN4645" t="str">
        <f t="shared" si="729"/>
        <v>ALERT! 3 Violation founded @METALDET1</v>
      </c>
    </row>
    <row r="4646" spans="1:40">
      <c r="A4646" t="s">
        <v>120</v>
      </c>
      <c r="B4646" t="s">
        <v>121</v>
      </c>
      <c r="C4646" t="s">
        <v>2064</v>
      </c>
      <c r="D4646" t="s">
        <v>52</v>
      </c>
      <c r="E4646">
        <v>1</v>
      </c>
      <c r="G4646" t="s">
        <v>130</v>
      </c>
      <c r="I4646" t="s">
        <v>125</v>
      </c>
      <c r="Z4646" t="str">
        <f>IFERROR(MID(AA4646,FIND("-",H4646,1)+1,20),_xlfn.IFNA(VLOOKUP(F4646&amp;"-"&amp;AA4646,Ref_Kontak!$A:$E,4,FALSE),Ref_Kontak!$H$2))</f>
        <v>628999007703</v>
      </c>
      <c r="AA4646" t="str">
        <f t="shared" si="720"/>
        <v/>
      </c>
      <c r="AB4646" t="str">
        <f t="shared" si="721"/>
        <v/>
      </c>
      <c r="AC4646" t="str">
        <f t="shared" si="722"/>
        <v>628999007703</v>
      </c>
      <c r="AD4646" t="str">
        <f t="shared" si="723"/>
        <v>Halo+,+Visual+AI+5S+mendeteksi+Violation%3A+METALDET1-LINE+14</v>
      </c>
      <c r="AE4646" t="str">
        <f t="shared" si="724"/>
        <v>https://web.whatsapp.com/send/?phone=628999007703&amp;text=Halo+,+Visual+AI+5S+mendeteksi+Violation%3A+METALDET1-LINE+14&amp;type=phone_number&amp;app_absent=0</v>
      </c>
      <c r="AF4646" t="b">
        <f>IF(ISNA(VLOOKUP(D4646&amp;"-"&amp;AB4646, Ref_Kontak!$A:$E, 4, FALSE)), FALSE, TRUE)</f>
        <v>0</v>
      </c>
      <c r="AG4646" t="str">
        <f>_xlfn.IFNA(VLOOKUP(Z4646,Ref_Kontak!H:H,1,FALSE),"FALSE")</f>
        <v>628999007703</v>
      </c>
      <c r="AH4646" t="str">
        <f t="shared" si="725"/>
        <v>METALDET1-LINE 14</v>
      </c>
      <c r="AI4646">
        <f>IF(I4646="violation",COUNTIF($AH$1:AH4646,AH4646),0)</f>
        <v>540</v>
      </c>
      <c r="AJ4646" t="str">
        <f t="shared" si="726"/>
        <v>violation-METALDET1</v>
      </c>
      <c r="AK4646">
        <f>IF(I4646="violation",COUNTIF($AJ$1:AJ4646,AJ4646),FALSE)</f>
        <v>3744</v>
      </c>
      <c r="AL4646">
        <f t="shared" si="727"/>
        <v>0</v>
      </c>
      <c r="AM4646">
        <f t="shared" si="728"/>
        <v>3</v>
      </c>
      <c r="AN4646" t="str">
        <f t="shared" si="729"/>
        <v>ALERT! 3 Violation founded @METALDET1</v>
      </c>
    </row>
    <row r="4647" spans="1:40">
      <c r="A4647" t="s">
        <v>120</v>
      </c>
      <c r="B4647" t="s">
        <v>121</v>
      </c>
      <c r="C4647" t="s">
        <v>2065</v>
      </c>
      <c r="D4647" t="s">
        <v>52</v>
      </c>
      <c r="E4647">
        <v>1</v>
      </c>
      <c r="G4647" t="s">
        <v>130</v>
      </c>
      <c r="I4647" t="s">
        <v>125</v>
      </c>
      <c r="Z4647" t="str">
        <f>IFERROR(MID(AA4647,FIND("-",H4647,1)+1,20),_xlfn.IFNA(VLOOKUP(F4647&amp;"-"&amp;AA4647,Ref_Kontak!$A:$E,4,FALSE),Ref_Kontak!$H$2))</f>
        <v>628999007703</v>
      </c>
      <c r="AA4647" t="str">
        <f t="shared" si="720"/>
        <v/>
      </c>
      <c r="AB4647" t="str">
        <f t="shared" si="721"/>
        <v/>
      </c>
      <c r="AC4647" t="str">
        <f t="shared" si="722"/>
        <v>628999007703</v>
      </c>
      <c r="AD4647" t="str">
        <f t="shared" si="723"/>
        <v>Halo+,+Visual+AI+5S+mendeteksi+Violation%3A+METALDET1-LINE+14</v>
      </c>
      <c r="AE4647" t="str">
        <f t="shared" si="724"/>
        <v>https://web.whatsapp.com/send/?phone=628999007703&amp;text=Halo+,+Visual+AI+5S+mendeteksi+Violation%3A+METALDET1-LINE+14&amp;type=phone_number&amp;app_absent=0</v>
      </c>
      <c r="AF4647" t="b">
        <f>IF(ISNA(VLOOKUP(D4647&amp;"-"&amp;AB4647, Ref_Kontak!$A:$E, 4, FALSE)), FALSE, TRUE)</f>
        <v>0</v>
      </c>
      <c r="AG4647" t="str">
        <f>_xlfn.IFNA(VLOOKUP(Z4647,Ref_Kontak!H:H,1,FALSE),"FALSE")</f>
        <v>628999007703</v>
      </c>
      <c r="AH4647" t="str">
        <f t="shared" si="725"/>
        <v>METALDET1-LINE 14</v>
      </c>
      <c r="AI4647">
        <f>IF(I4647="violation",COUNTIF($AH$1:AH4647,AH4647),0)</f>
        <v>541</v>
      </c>
      <c r="AJ4647" t="str">
        <f t="shared" si="726"/>
        <v>violation-METALDET1</v>
      </c>
      <c r="AK4647">
        <f>IF(I4647="violation",COUNTIF($AJ$1:AJ4647,AJ4647),FALSE)</f>
        <v>3745</v>
      </c>
      <c r="AL4647">
        <f t="shared" si="727"/>
        <v>0</v>
      </c>
      <c r="AM4647">
        <f t="shared" si="728"/>
        <v>3</v>
      </c>
      <c r="AN4647" t="str">
        <f t="shared" si="729"/>
        <v>ALERT! 3 Violation founded @METALDET1</v>
      </c>
    </row>
    <row r="4648" spans="1:40">
      <c r="A4648" t="s">
        <v>120</v>
      </c>
      <c r="B4648" t="s">
        <v>121</v>
      </c>
      <c r="C4648" t="s">
        <v>2066</v>
      </c>
      <c r="D4648" t="s">
        <v>48</v>
      </c>
      <c r="E4648">
        <v>1</v>
      </c>
      <c r="F4648" t="s">
        <v>1859</v>
      </c>
      <c r="G4648" t="s">
        <v>124</v>
      </c>
      <c r="H4648" t="s">
        <v>1860</v>
      </c>
      <c r="I4648" t="s">
        <v>125</v>
      </c>
      <c r="J4648" t="s">
        <v>1861</v>
      </c>
      <c r="K4648" t="s">
        <v>2067</v>
      </c>
      <c r="Z4648" t="str">
        <f>IFERROR(MID(AA4648,FIND("-",H4648,1)+1,20),_xlfn.IFNA(VLOOKUP(F4648&amp;"-"&amp;AA4648,Ref_Kontak!$A:$E,4,FALSE),Ref_Kontak!$H$2))</f>
        <v>6285157766849</v>
      </c>
      <c r="AA4648" t="str">
        <f t="shared" si="720"/>
        <v>Rexy-6285157766849</v>
      </c>
      <c r="AB4648" t="str">
        <f t="shared" si="721"/>
        <v>Rexy</v>
      </c>
      <c r="AC4648" t="str">
        <f t="shared" si="722"/>
        <v>6285157766849</v>
      </c>
      <c r="AD4648" t="str">
        <f t="shared" si="723"/>
        <v>Halo+Rexy,+Visual+AI+5S+mendeteksi+Violation%3A+GUDANGEXP1-LINE+1</v>
      </c>
      <c r="AE4648" t="str">
        <f t="shared" si="724"/>
        <v>https://web.whatsapp.com/send/?phone=6285157766849&amp;text=Halo+Rexy,+Visual+AI+5S+mendeteksi+Violation%3A+GUDANGEXP1-LINE+1&amp;type=phone_number&amp;app_absent=0</v>
      </c>
      <c r="AF4648" t="b">
        <f>IF(ISNA(VLOOKUP(D4648&amp;"-"&amp;AB4648, Ref_Kontak!$A:$E, 4, FALSE)), FALSE, TRUE)</f>
        <v>1</v>
      </c>
      <c r="AG4648" t="str">
        <f>_xlfn.IFNA(VLOOKUP(Z4648,Ref_Kontak!H:H,1,FALSE),"FALSE")</f>
        <v>FALSE</v>
      </c>
      <c r="AH4648" t="str">
        <f t="shared" si="725"/>
        <v>GUDANGEXP1-LINE 1</v>
      </c>
      <c r="AI4648">
        <f>IF(I4648="violation",COUNTIF($AH$1:AH4648,AH4648),0)</f>
        <v>111</v>
      </c>
      <c r="AJ4648" t="str">
        <f t="shared" si="726"/>
        <v>violation-GUDANGEXP1</v>
      </c>
      <c r="AK4648">
        <f>IF(I4648="violation",COUNTIF($AJ$1:AJ4648,AJ4648),FALSE)</f>
        <v>901</v>
      </c>
      <c r="AL4648">
        <f t="shared" si="727"/>
        <v>0</v>
      </c>
      <c r="AM4648">
        <f t="shared" si="728"/>
        <v>8</v>
      </c>
      <c r="AN4648" t="str">
        <f t="shared" si="729"/>
        <v>ALERT! 8 Violation founded @GUDANGEXP1</v>
      </c>
    </row>
    <row r="4649" spans="1:40">
      <c r="A4649" t="s">
        <v>120</v>
      </c>
      <c r="B4649" t="s">
        <v>121</v>
      </c>
      <c r="C4649" t="s">
        <v>2068</v>
      </c>
      <c r="D4649" t="s">
        <v>52</v>
      </c>
      <c r="E4649">
        <v>1</v>
      </c>
      <c r="G4649" t="s">
        <v>130</v>
      </c>
      <c r="I4649" t="s">
        <v>125</v>
      </c>
      <c r="Z4649" t="str">
        <f>IFERROR(MID(AA4649,FIND("-",H4649,1)+1,20),_xlfn.IFNA(VLOOKUP(F4649&amp;"-"&amp;AA4649,Ref_Kontak!$A:$E,4,FALSE),Ref_Kontak!$H$2))</f>
        <v>628999007703</v>
      </c>
      <c r="AA4649" t="str">
        <f t="shared" si="720"/>
        <v/>
      </c>
      <c r="AB4649" t="str">
        <f t="shared" si="721"/>
        <v/>
      </c>
      <c r="AC4649" t="str">
        <f t="shared" si="722"/>
        <v>628999007703</v>
      </c>
      <c r="AD4649" t="str">
        <f t="shared" si="723"/>
        <v>Halo+,+Visual+AI+5S+mendeteksi+Violation%3A+METALDET1-LINE+14</v>
      </c>
      <c r="AE4649" t="str">
        <f t="shared" si="724"/>
        <v>https://web.whatsapp.com/send/?phone=628999007703&amp;text=Halo+,+Visual+AI+5S+mendeteksi+Violation%3A+METALDET1-LINE+14&amp;type=phone_number&amp;app_absent=0</v>
      </c>
      <c r="AF4649" t="b">
        <f>IF(ISNA(VLOOKUP(D4649&amp;"-"&amp;AB4649, Ref_Kontak!$A:$E, 4, FALSE)), FALSE, TRUE)</f>
        <v>0</v>
      </c>
      <c r="AG4649" t="str">
        <f>_xlfn.IFNA(VLOOKUP(Z4649,Ref_Kontak!H:H,1,FALSE),"FALSE")</f>
        <v>628999007703</v>
      </c>
      <c r="AH4649" t="str">
        <f t="shared" si="725"/>
        <v>METALDET1-LINE 14</v>
      </c>
      <c r="AI4649">
        <f>IF(I4649="violation",COUNTIF($AH$1:AH4649,AH4649),0)</f>
        <v>542</v>
      </c>
      <c r="AJ4649" t="str">
        <f t="shared" si="726"/>
        <v>violation-METALDET1</v>
      </c>
      <c r="AK4649">
        <f>IF(I4649="violation",COUNTIF($AJ$1:AJ4649,AJ4649),FALSE)</f>
        <v>3746</v>
      </c>
      <c r="AL4649">
        <f t="shared" si="727"/>
        <v>0</v>
      </c>
      <c r="AM4649">
        <f t="shared" si="728"/>
        <v>3</v>
      </c>
      <c r="AN4649" t="str">
        <f t="shared" si="729"/>
        <v>ALERT! 3 Violation founded @METALDET1</v>
      </c>
    </row>
    <row r="4650" spans="1:40">
      <c r="A4650" t="s">
        <v>120</v>
      </c>
      <c r="B4650" t="s">
        <v>121</v>
      </c>
      <c r="C4650" t="s">
        <v>2068</v>
      </c>
      <c r="D4650" t="s">
        <v>48</v>
      </c>
      <c r="E4650">
        <v>1</v>
      </c>
      <c r="F4650" t="s">
        <v>1859</v>
      </c>
      <c r="G4650" t="s">
        <v>124</v>
      </c>
      <c r="H4650" t="s">
        <v>1860</v>
      </c>
      <c r="I4650" t="s">
        <v>125</v>
      </c>
      <c r="J4650" t="s">
        <v>1861</v>
      </c>
      <c r="Z4650" t="str">
        <f>IFERROR(MID(AA4650,FIND("-",H4650,1)+1,20),_xlfn.IFNA(VLOOKUP(F4650&amp;"-"&amp;AA4650,Ref_Kontak!$A:$E,4,FALSE),Ref_Kontak!$H$2))</f>
        <v>6285157766849</v>
      </c>
      <c r="AA4650" t="str">
        <f t="shared" si="720"/>
        <v>Rexy-6285157766849</v>
      </c>
      <c r="AB4650" t="str">
        <f t="shared" si="721"/>
        <v>Rexy</v>
      </c>
      <c r="AC4650" t="str">
        <f t="shared" si="722"/>
        <v>6285157766849</v>
      </c>
      <c r="AD4650" t="str">
        <f t="shared" si="723"/>
        <v>Halo+Rexy,+Visual+AI+5S+mendeteksi+Violation%3A+GUDANGEXP1-LINE+1</v>
      </c>
      <c r="AE4650" t="str">
        <f t="shared" si="724"/>
        <v>https://web.whatsapp.com/send/?phone=6285157766849&amp;text=Halo+Rexy,+Visual+AI+5S+mendeteksi+Violation%3A+GUDANGEXP1-LINE+1&amp;type=phone_number&amp;app_absent=0</v>
      </c>
      <c r="AF4650" t="b">
        <f>IF(ISNA(VLOOKUP(D4650&amp;"-"&amp;AB4650, Ref_Kontak!$A:$E, 4, FALSE)), FALSE, TRUE)</f>
        <v>1</v>
      </c>
      <c r="AG4650" t="str">
        <f>_xlfn.IFNA(VLOOKUP(Z4650,Ref_Kontak!H:H,1,FALSE),"FALSE")</f>
        <v>FALSE</v>
      </c>
      <c r="AH4650" t="str">
        <f t="shared" si="725"/>
        <v>GUDANGEXP1-LINE 1</v>
      </c>
      <c r="AI4650">
        <f>IF(I4650="violation",COUNTIF($AH$1:AH4650,AH4650),0)</f>
        <v>112</v>
      </c>
      <c r="AJ4650" t="str">
        <f t="shared" si="726"/>
        <v>violation-GUDANGEXP1</v>
      </c>
      <c r="AK4650">
        <f>IF(I4650="violation",COUNTIF($AJ$1:AJ4650,AJ4650),FALSE)</f>
        <v>902</v>
      </c>
      <c r="AL4650">
        <f t="shared" si="727"/>
        <v>0</v>
      </c>
      <c r="AM4650">
        <f t="shared" si="728"/>
        <v>8</v>
      </c>
      <c r="AN4650" t="str">
        <f t="shared" si="729"/>
        <v>ALERT! 8 Violation founded @GUDANGEXP1</v>
      </c>
    </row>
    <row r="4651" spans="1:40">
      <c r="A4651" t="s">
        <v>120</v>
      </c>
      <c r="B4651" t="s">
        <v>121</v>
      </c>
      <c r="C4651" t="s">
        <v>2068</v>
      </c>
      <c r="D4651" t="s">
        <v>52</v>
      </c>
      <c r="E4651">
        <v>1</v>
      </c>
      <c r="G4651" t="s">
        <v>130</v>
      </c>
      <c r="I4651" t="s">
        <v>125</v>
      </c>
      <c r="Z4651" t="str">
        <f>IFERROR(MID(AA4651,FIND("-",H4651,1)+1,20),_xlfn.IFNA(VLOOKUP(F4651&amp;"-"&amp;AA4651,Ref_Kontak!$A:$E,4,FALSE),Ref_Kontak!$H$2))</f>
        <v>628999007703</v>
      </c>
      <c r="AA4651" t="str">
        <f t="shared" si="720"/>
        <v/>
      </c>
      <c r="AB4651" t="str">
        <f t="shared" si="721"/>
        <v/>
      </c>
      <c r="AC4651" t="str">
        <f t="shared" si="722"/>
        <v>628999007703</v>
      </c>
      <c r="AD4651" t="str">
        <f t="shared" si="723"/>
        <v>Halo+,+Visual+AI+5S+mendeteksi+Violation%3A+METALDET1-LINE+14</v>
      </c>
      <c r="AE4651" t="str">
        <f t="shared" si="724"/>
        <v>https://web.whatsapp.com/send/?phone=628999007703&amp;text=Halo+,+Visual+AI+5S+mendeteksi+Violation%3A+METALDET1-LINE+14&amp;type=phone_number&amp;app_absent=0</v>
      </c>
      <c r="AF4651" t="b">
        <f>IF(ISNA(VLOOKUP(D4651&amp;"-"&amp;AB4651, Ref_Kontak!$A:$E, 4, FALSE)), FALSE, TRUE)</f>
        <v>0</v>
      </c>
      <c r="AG4651" t="str">
        <f>_xlfn.IFNA(VLOOKUP(Z4651,Ref_Kontak!H:H,1,FALSE),"FALSE")</f>
        <v>628999007703</v>
      </c>
      <c r="AH4651" t="str">
        <f t="shared" si="725"/>
        <v>METALDET1-LINE 14</v>
      </c>
      <c r="AI4651">
        <f>IF(I4651="violation",COUNTIF($AH$1:AH4651,AH4651),0)</f>
        <v>543</v>
      </c>
      <c r="AJ4651" t="str">
        <f t="shared" si="726"/>
        <v>violation-METALDET1</v>
      </c>
      <c r="AK4651">
        <f>IF(I4651="violation",COUNTIF($AJ$1:AJ4651,AJ4651),FALSE)</f>
        <v>3747</v>
      </c>
      <c r="AL4651">
        <f t="shared" si="727"/>
        <v>0</v>
      </c>
      <c r="AM4651">
        <f t="shared" si="728"/>
        <v>3</v>
      </c>
      <c r="AN4651" t="str">
        <f t="shared" si="729"/>
        <v>ALERT! 3 Violation founded @METALDET1</v>
      </c>
    </row>
    <row r="4652" spans="1:40">
      <c r="A4652" t="s">
        <v>120</v>
      </c>
      <c r="B4652" t="s">
        <v>121</v>
      </c>
      <c r="C4652" t="s">
        <v>2069</v>
      </c>
      <c r="D4652" t="s">
        <v>48</v>
      </c>
      <c r="E4652">
        <v>1</v>
      </c>
      <c r="F4652" t="s">
        <v>1859</v>
      </c>
      <c r="G4652" t="s">
        <v>124</v>
      </c>
      <c r="H4652" t="s">
        <v>1860</v>
      </c>
      <c r="I4652" t="s">
        <v>125</v>
      </c>
      <c r="J4652" t="s">
        <v>1861</v>
      </c>
      <c r="Z4652" t="str">
        <f>IFERROR(MID(AA4652,FIND("-",H4652,1)+1,20),_xlfn.IFNA(VLOOKUP(F4652&amp;"-"&amp;AA4652,Ref_Kontak!$A:$E,4,FALSE),Ref_Kontak!$H$2))</f>
        <v>6285157766849</v>
      </c>
      <c r="AA4652" t="str">
        <f t="shared" si="720"/>
        <v>Rexy-6285157766849</v>
      </c>
      <c r="AB4652" t="str">
        <f t="shared" si="721"/>
        <v>Rexy</v>
      </c>
      <c r="AC4652" t="str">
        <f t="shared" si="722"/>
        <v>6285157766849</v>
      </c>
      <c r="AD4652" t="str">
        <f t="shared" si="723"/>
        <v>Halo+Rexy,+Visual+AI+5S+mendeteksi+Violation%3A+GUDANGEXP1-LINE+1</v>
      </c>
      <c r="AE4652" t="str">
        <f t="shared" si="724"/>
        <v>https://web.whatsapp.com/send/?phone=6285157766849&amp;text=Halo+Rexy,+Visual+AI+5S+mendeteksi+Violation%3A+GUDANGEXP1-LINE+1&amp;type=phone_number&amp;app_absent=0</v>
      </c>
      <c r="AF4652" t="b">
        <f>IF(ISNA(VLOOKUP(D4652&amp;"-"&amp;AB4652, Ref_Kontak!$A:$E, 4, FALSE)), FALSE, TRUE)</f>
        <v>1</v>
      </c>
      <c r="AG4652" t="str">
        <f>_xlfn.IFNA(VLOOKUP(Z4652,Ref_Kontak!H:H,1,FALSE),"FALSE")</f>
        <v>FALSE</v>
      </c>
      <c r="AH4652" t="str">
        <f t="shared" si="725"/>
        <v>GUDANGEXP1-LINE 1</v>
      </c>
      <c r="AI4652">
        <f>IF(I4652="violation",COUNTIF($AH$1:AH4652,AH4652),0)</f>
        <v>113</v>
      </c>
      <c r="AJ4652" t="str">
        <f t="shared" si="726"/>
        <v>violation-GUDANGEXP1</v>
      </c>
      <c r="AK4652">
        <f>IF(I4652="violation",COUNTIF($AJ$1:AJ4652,AJ4652),FALSE)</f>
        <v>903</v>
      </c>
      <c r="AL4652">
        <f t="shared" si="727"/>
        <v>0</v>
      </c>
      <c r="AM4652">
        <f t="shared" si="728"/>
        <v>8</v>
      </c>
      <c r="AN4652" t="str">
        <f t="shared" si="729"/>
        <v>ALERT! 8 Violation founded @GUDANGEXP1</v>
      </c>
    </row>
    <row r="4653" spans="1:40">
      <c r="A4653" t="s">
        <v>120</v>
      </c>
      <c r="B4653" t="s">
        <v>121</v>
      </c>
      <c r="C4653" t="s">
        <v>2070</v>
      </c>
      <c r="D4653" t="s">
        <v>48</v>
      </c>
      <c r="E4653">
        <v>1</v>
      </c>
      <c r="F4653" t="s">
        <v>1859</v>
      </c>
      <c r="G4653" t="s">
        <v>124</v>
      </c>
      <c r="H4653" t="s">
        <v>1860</v>
      </c>
      <c r="I4653" t="s">
        <v>125</v>
      </c>
      <c r="J4653" t="s">
        <v>1861</v>
      </c>
      <c r="Z4653" t="str">
        <f>IFERROR(MID(AA4653,FIND("-",H4653,1)+1,20),_xlfn.IFNA(VLOOKUP(F4653&amp;"-"&amp;AA4653,Ref_Kontak!$A:$E,4,FALSE),Ref_Kontak!$H$2))</f>
        <v>6285157766849</v>
      </c>
      <c r="AA4653" t="str">
        <f t="shared" si="720"/>
        <v>Rexy-6285157766849</v>
      </c>
      <c r="AB4653" t="str">
        <f t="shared" si="721"/>
        <v>Rexy</v>
      </c>
      <c r="AC4653" t="str">
        <f t="shared" si="722"/>
        <v>6285157766849</v>
      </c>
      <c r="AD4653" t="str">
        <f t="shared" si="723"/>
        <v>Halo+Rexy,+Visual+AI+5S+mendeteksi+Violation%3A+GUDANGEXP1-LINE+1</v>
      </c>
      <c r="AE4653" t="str">
        <f t="shared" si="724"/>
        <v>https://web.whatsapp.com/send/?phone=6285157766849&amp;text=Halo+Rexy,+Visual+AI+5S+mendeteksi+Violation%3A+GUDANGEXP1-LINE+1&amp;type=phone_number&amp;app_absent=0</v>
      </c>
      <c r="AF4653" t="b">
        <f>IF(ISNA(VLOOKUP(D4653&amp;"-"&amp;AB4653, Ref_Kontak!$A:$E, 4, FALSE)), FALSE, TRUE)</f>
        <v>1</v>
      </c>
      <c r="AG4653" t="str">
        <f>_xlfn.IFNA(VLOOKUP(Z4653,Ref_Kontak!H:H,1,FALSE),"FALSE")</f>
        <v>FALSE</v>
      </c>
      <c r="AH4653" t="str">
        <f t="shared" si="725"/>
        <v>GUDANGEXP1-LINE 1</v>
      </c>
      <c r="AI4653">
        <f>IF(I4653="violation",COUNTIF($AH$1:AH4653,AH4653),0)</f>
        <v>114</v>
      </c>
      <c r="AJ4653" t="str">
        <f t="shared" si="726"/>
        <v>violation-GUDANGEXP1</v>
      </c>
      <c r="AK4653">
        <f>IF(I4653="violation",COUNTIF($AJ$1:AJ4653,AJ4653),FALSE)</f>
        <v>904</v>
      </c>
      <c r="AL4653">
        <f t="shared" si="727"/>
        <v>0</v>
      </c>
      <c r="AM4653">
        <f t="shared" si="728"/>
        <v>8</v>
      </c>
      <c r="AN4653" t="str">
        <f t="shared" si="729"/>
        <v>ALERT! 8 Violation founded @GUDANGEXP1</v>
      </c>
    </row>
    <row r="4654" spans="1:40">
      <c r="A4654" t="s">
        <v>120</v>
      </c>
      <c r="B4654" t="s">
        <v>121</v>
      </c>
      <c r="C4654" t="s">
        <v>2070</v>
      </c>
      <c r="D4654" t="s">
        <v>52</v>
      </c>
      <c r="E4654">
        <v>1</v>
      </c>
      <c r="G4654" t="s">
        <v>130</v>
      </c>
      <c r="I4654" t="s">
        <v>125</v>
      </c>
      <c r="Z4654" t="str">
        <f>IFERROR(MID(AA4654,FIND("-",H4654,1)+1,20),_xlfn.IFNA(VLOOKUP(F4654&amp;"-"&amp;AA4654,Ref_Kontak!$A:$E,4,FALSE),Ref_Kontak!$H$2))</f>
        <v>628999007703</v>
      </c>
      <c r="AA4654" t="str">
        <f t="shared" si="720"/>
        <v/>
      </c>
      <c r="AB4654" t="str">
        <f t="shared" si="721"/>
        <v/>
      </c>
      <c r="AC4654" t="str">
        <f t="shared" si="722"/>
        <v>628999007703</v>
      </c>
      <c r="AD4654" t="str">
        <f t="shared" si="723"/>
        <v>Halo+,+Visual+AI+5S+mendeteksi+Violation%3A+METALDET1-LINE+14</v>
      </c>
      <c r="AE4654" t="str">
        <f t="shared" si="724"/>
        <v>https://web.whatsapp.com/send/?phone=628999007703&amp;text=Halo+,+Visual+AI+5S+mendeteksi+Violation%3A+METALDET1-LINE+14&amp;type=phone_number&amp;app_absent=0</v>
      </c>
      <c r="AF4654" t="b">
        <f>IF(ISNA(VLOOKUP(D4654&amp;"-"&amp;AB4654, Ref_Kontak!$A:$E, 4, FALSE)), FALSE, TRUE)</f>
        <v>0</v>
      </c>
      <c r="AG4654" t="str">
        <f>_xlfn.IFNA(VLOOKUP(Z4654,Ref_Kontak!H:H,1,FALSE),"FALSE")</f>
        <v>628999007703</v>
      </c>
      <c r="AH4654" t="str">
        <f t="shared" si="725"/>
        <v>METALDET1-LINE 14</v>
      </c>
      <c r="AI4654">
        <f>IF(I4654="violation",COUNTIF($AH$1:AH4654,AH4654),0)</f>
        <v>544</v>
      </c>
      <c r="AJ4654" t="str">
        <f t="shared" si="726"/>
        <v>violation-METALDET1</v>
      </c>
      <c r="AK4654">
        <f>IF(I4654="violation",COUNTIF($AJ$1:AJ4654,AJ4654),FALSE)</f>
        <v>3748</v>
      </c>
      <c r="AL4654">
        <f t="shared" si="727"/>
        <v>0</v>
      </c>
      <c r="AM4654">
        <f t="shared" si="728"/>
        <v>3</v>
      </c>
      <c r="AN4654" t="str">
        <f t="shared" si="729"/>
        <v>ALERT! 3 Violation founded @METALDET1</v>
      </c>
    </row>
    <row r="4655" spans="1:40">
      <c r="A4655" t="s">
        <v>120</v>
      </c>
      <c r="B4655" t="s">
        <v>121</v>
      </c>
      <c r="C4655" t="s">
        <v>2071</v>
      </c>
      <c r="D4655" t="s">
        <v>48</v>
      </c>
      <c r="E4655">
        <v>1</v>
      </c>
      <c r="F4655" t="s">
        <v>1859</v>
      </c>
      <c r="G4655" t="s">
        <v>124</v>
      </c>
      <c r="H4655" t="s">
        <v>1860</v>
      </c>
      <c r="I4655" t="s">
        <v>125</v>
      </c>
      <c r="J4655" t="s">
        <v>1861</v>
      </c>
      <c r="Z4655" t="str">
        <f>IFERROR(MID(AA4655,FIND("-",H4655,1)+1,20),_xlfn.IFNA(VLOOKUP(F4655&amp;"-"&amp;AA4655,Ref_Kontak!$A:$E,4,FALSE),Ref_Kontak!$H$2))</f>
        <v>6285157766849</v>
      </c>
      <c r="AA4655" t="str">
        <f t="shared" si="720"/>
        <v>Rexy-6285157766849</v>
      </c>
      <c r="AB4655" t="str">
        <f t="shared" si="721"/>
        <v>Rexy</v>
      </c>
      <c r="AC4655" t="str">
        <f t="shared" si="722"/>
        <v>6285157766849</v>
      </c>
      <c r="AD4655" t="str">
        <f t="shared" si="723"/>
        <v>Halo+Rexy,+Visual+AI+5S+mendeteksi+Violation%3A+GUDANGEXP1-LINE+1</v>
      </c>
      <c r="AE4655" t="str">
        <f t="shared" si="724"/>
        <v>https://web.whatsapp.com/send/?phone=6285157766849&amp;text=Halo+Rexy,+Visual+AI+5S+mendeteksi+Violation%3A+GUDANGEXP1-LINE+1&amp;type=phone_number&amp;app_absent=0</v>
      </c>
      <c r="AF4655" t="b">
        <f>IF(ISNA(VLOOKUP(D4655&amp;"-"&amp;AB4655, Ref_Kontak!$A:$E, 4, FALSE)), FALSE, TRUE)</f>
        <v>1</v>
      </c>
      <c r="AG4655" t="str">
        <f>_xlfn.IFNA(VLOOKUP(Z4655,Ref_Kontak!H:H,1,FALSE),"FALSE")</f>
        <v>FALSE</v>
      </c>
      <c r="AH4655" t="str">
        <f t="shared" si="725"/>
        <v>GUDANGEXP1-LINE 1</v>
      </c>
      <c r="AI4655">
        <f>IF(I4655="violation",COUNTIF($AH$1:AH4655,AH4655),0)</f>
        <v>115</v>
      </c>
      <c r="AJ4655" t="str">
        <f t="shared" si="726"/>
        <v>violation-GUDANGEXP1</v>
      </c>
      <c r="AK4655">
        <f>IF(I4655="violation",COUNTIF($AJ$1:AJ4655,AJ4655),FALSE)</f>
        <v>905</v>
      </c>
      <c r="AL4655">
        <f t="shared" si="727"/>
        <v>0</v>
      </c>
      <c r="AM4655">
        <f t="shared" si="728"/>
        <v>8</v>
      </c>
      <c r="AN4655" t="str">
        <f t="shared" si="729"/>
        <v>ALERT! 8 Violation founded @GUDANGEXP1</v>
      </c>
    </row>
    <row r="4656" spans="1:40">
      <c r="A4656" t="s">
        <v>120</v>
      </c>
      <c r="B4656" t="s">
        <v>121</v>
      </c>
      <c r="C4656" t="s">
        <v>2071</v>
      </c>
      <c r="D4656" t="s">
        <v>52</v>
      </c>
      <c r="E4656">
        <v>1</v>
      </c>
      <c r="G4656" t="s">
        <v>130</v>
      </c>
      <c r="I4656" t="s">
        <v>125</v>
      </c>
      <c r="Z4656" t="str">
        <f>IFERROR(MID(AA4656,FIND("-",H4656,1)+1,20),_xlfn.IFNA(VLOOKUP(F4656&amp;"-"&amp;AA4656,Ref_Kontak!$A:$E,4,FALSE),Ref_Kontak!$H$2))</f>
        <v>628999007703</v>
      </c>
      <c r="AA4656" t="str">
        <f t="shared" si="720"/>
        <v/>
      </c>
      <c r="AB4656" t="str">
        <f t="shared" si="721"/>
        <v/>
      </c>
      <c r="AC4656" t="str">
        <f t="shared" si="722"/>
        <v>628999007703</v>
      </c>
      <c r="AD4656" t="str">
        <f t="shared" si="723"/>
        <v>Halo+,+Visual+AI+5S+mendeteksi+Violation%3A+METALDET1-LINE+14</v>
      </c>
      <c r="AE4656" t="str">
        <f t="shared" si="724"/>
        <v>https://web.whatsapp.com/send/?phone=628999007703&amp;text=Halo+,+Visual+AI+5S+mendeteksi+Violation%3A+METALDET1-LINE+14&amp;type=phone_number&amp;app_absent=0</v>
      </c>
      <c r="AF4656" t="b">
        <f>IF(ISNA(VLOOKUP(D4656&amp;"-"&amp;AB4656, Ref_Kontak!$A:$E, 4, FALSE)), FALSE, TRUE)</f>
        <v>0</v>
      </c>
      <c r="AG4656" t="str">
        <f>_xlfn.IFNA(VLOOKUP(Z4656,Ref_Kontak!H:H,1,FALSE),"FALSE")</f>
        <v>628999007703</v>
      </c>
      <c r="AH4656" t="str">
        <f t="shared" si="725"/>
        <v>METALDET1-LINE 14</v>
      </c>
      <c r="AI4656">
        <f>IF(I4656="violation",COUNTIF($AH$1:AH4656,AH4656),0)</f>
        <v>545</v>
      </c>
      <c r="AJ4656" t="str">
        <f t="shared" si="726"/>
        <v>violation-METALDET1</v>
      </c>
      <c r="AK4656">
        <f>IF(I4656="violation",COUNTIF($AJ$1:AJ4656,AJ4656),FALSE)</f>
        <v>3749</v>
      </c>
      <c r="AL4656">
        <f t="shared" si="727"/>
        <v>0</v>
      </c>
      <c r="AM4656">
        <f t="shared" si="728"/>
        <v>3</v>
      </c>
      <c r="AN4656" t="str">
        <f t="shared" si="729"/>
        <v>ALERT! 3 Violation founded @METALDET1</v>
      </c>
    </row>
    <row r="4657" spans="1:40">
      <c r="A4657" t="s">
        <v>120</v>
      </c>
      <c r="B4657" t="s">
        <v>121</v>
      </c>
      <c r="C4657" t="s">
        <v>2072</v>
      </c>
      <c r="D4657" t="s">
        <v>48</v>
      </c>
      <c r="E4657">
        <v>1</v>
      </c>
      <c r="F4657" t="s">
        <v>1859</v>
      </c>
      <c r="G4657" t="s">
        <v>124</v>
      </c>
      <c r="H4657" t="s">
        <v>1860</v>
      </c>
      <c r="I4657" t="s">
        <v>125</v>
      </c>
      <c r="J4657" t="s">
        <v>1861</v>
      </c>
      <c r="Z4657" t="str">
        <f>IFERROR(MID(AA4657,FIND("-",H4657,1)+1,20),_xlfn.IFNA(VLOOKUP(F4657&amp;"-"&amp;AA4657,Ref_Kontak!$A:$E,4,FALSE),Ref_Kontak!$H$2))</f>
        <v>6285157766849</v>
      </c>
      <c r="AA4657" t="str">
        <f t="shared" si="720"/>
        <v>Rexy-6285157766849</v>
      </c>
      <c r="AB4657" t="str">
        <f t="shared" si="721"/>
        <v>Rexy</v>
      </c>
      <c r="AC4657" t="str">
        <f t="shared" si="722"/>
        <v>6285157766849</v>
      </c>
      <c r="AD4657" t="str">
        <f t="shared" si="723"/>
        <v>Halo+Rexy,+Visual+AI+5S+mendeteksi+Violation%3A+GUDANGEXP1-LINE+1</v>
      </c>
      <c r="AE4657" t="str">
        <f t="shared" si="724"/>
        <v>https://web.whatsapp.com/send/?phone=6285157766849&amp;text=Halo+Rexy,+Visual+AI+5S+mendeteksi+Violation%3A+GUDANGEXP1-LINE+1&amp;type=phone_number&amp;app_absent=0</v>
      </c>
      <c r="AF4657" t="b">
        <f>IF(ISNA(VLOOKUP(D4657&amp;"-"&amp;AB4657, Ref_Kontak!$A:$E, 4, FALSE)), FALSE, TRUE)</f>
        <v>1</v>
      </c>
      <c r="AG4657" t="str">
        <f>_xlfn.IFNA(VLOOKUP(Z4657,Ref_Kontak!H:H,1,FALSE),"FALSE")</f>
        <v>FALSE</v>
      </c>
      <c r="AH4657" t="str">
        <f t="shared" si="725"/>
        <v>GUDANGEXP1-LINE 1</v>
      </c>
      <c r="AI4657">
        <f>IF(I4657="violation",COUNTIF($AH$1:AH4657,AH4657),0)</f>
        <v>116</v>
      </c>
      <c r="AJ4657" t="str">
        <f t="shared" si="726"/>
        <v>violation-GUDANGEXP1</v>
      </c>
      <c r="AK4657">
        <f>IF(I4657="violation",COUNTIF($AJ$1:AJ4657,AJ4657),FALSE)</f>
        <v>906</v>
      </c>
      <c r="AL4657">
        <f t="shared" si="727"/>
        <v>0</v>
      </c>
      <c r="AM4657">
        <f t="shared" si="728"/>
        <v>8</v>
      </c>
      <c r="AN4657" t="str">
        <f t="shared" si="729"/>
        <v>ALERT! 8 Violation founded @GUDANGEXP1</v>
      </c>
    </row>
    <row r="4658" spans="1:40">
      <c r="A4658" t="s">
        <v>120</v>
      </c>
      <c r="B4658" t="s">
        <v>121</v>
      </c>
      <c r="C4658" t="s">
        <v>2073</v>
      </c>
      <c r="D4658" t="s">
        <v>52</v>
      </c>
      <c r="E4658">
        <v>1</v>
      </c>
      <c r="G4658" t="s">
        <v>130</v>
      </c>
      <c r="I4658" t="s">
        <v>125</v>
      </c>
      <c r="Z4658" t="str">
        <f>IFERROR(MID(AA4658,FIND("-",H4658,1)+1,20),_xlfn.IFNA(VLOOKUP(F4658&amp;"-"&amp;AA4658,Ref_Kontak!$A:$E,4,FALSE),Ref_Kontak!$H$2))</f>
        <v>628999007703</v>
      </c>
      <c r="AA4658" t="str">
        <f t="shared" si="720"/>
        <v/>
      </c>
      <c r="AB4658" t="str">
        <f t="shared" si="721"/>
        <v/>
      </c>
      <c r="AC4658" t="str">
        <f t="shared" si="722"/>
        <v>628999007703</v>
      </c>
      <c r="AD4658" t="str">
        <f t="shared" si="723"/>
        <v>Halo+,+Visual+AI+5S+mendeteksi+Violation%3A+METALDET1-LINE+14</v>
      </c>
      <c r="AE4658" t="str">
        <f t="shared" si="724"/>
        <v>https://web.whatsapp.com/send/?phone=628999007703&amp;text=Halo+,+Visual+AI+5S+mendeteksi+Violation%3A+METALDET1-LINE+14&amp;type=phone_number&amp;app_absent=0</v>
      </c>
      <c r="AF4658" t="b">
        <f>IF(ISNA(VLOOKUP(D4658&amp;"-"&amp;AB4658, Ref_Kontak!$A:$E, 4, FALSE)), FALSE, TRUE)</f>
        <v>0</v>
      </c>
      <c r="AG4658" t="str">
        <f>_xlfn.IFNA(VLOOKUP(Z4658,Ref_Kontak!H:H,1,FALSE),"FALSE")</f>
        <v>628999007703</v>
      </c>
      <c r="AH4658" t="str">
        <f t="shared" si="725"/>
        <v>METALDET1-LINE 14</v>
      </c>
      <c r="AI4658">
        <f>IF(I4658="violation",COUNTIF($AH$1:AH4658,AH4658),0)</f>
        <v>546</v>
      </c>
      <c r="AJ4658" t="str">
        <f t="shared" si="726"/>
        <v>violation-METALDET1</v>
      </c>
      <c r="AK4658">
        <f>IF(I4658="violation",COUNTIF($AJ$1:AJ4658,AJ4658),FALSE)</f>
        <v>3750</v>
      </c>
      <c r="AL4658">
        <f t="shared" si="727"/>
        <v>0</v>
      </c>
      <c r="AM4658">
        <f t="shared" si="728"/>
        <v>3</v>
      </c>
      <c r="AN4658" t="str">
        <f t="shared" si="729"/>
        <v>ALERT! 3 Violation founded @METALDET1</v>
      </c>
    </row>
    <row r="4659" spans="1:40">
      <c r="A4659" t="s">
        <v>120</v>
      </c>
      <c r="B4659" t="s">
        <v>121</v>
      </c>
      <c r="C4659" t="s">
        <v>2073</v>
      </c>
      <c r="D4659" t="s">
        <v>48</v>
      </c>
      <c r="E4659">
        <v>1</v>
      </c>
      <c r="F4659" t="s">
        <v>1859</v>
      </c>
      <c r="G4659" t="s">
        <v>124</v>
      </c>
      <c r="H4659" t="s">
        <v>1860</v>
      </c>
      <c r="I4659" t="s">
        <v>125</v>
      </c>
      <c r="J4659" t="s">
        <v>1861</v>
      </c>
      <c r="Z4659" t="str">
        <f>IFERROR(MID(AA4659,FIND("-",H4659,1)+1,20),_xlfn.IFNA(VLOOKUP(F4659&amp;"-"&amp;AA4659,Ref_Kontak!$A:$E,4,FALSE),Ref_Kontak!$H$2))</f>
        <v>6285157766849</v>
      </c>
      <c r="AA4659" t="str">
        <f t="shared" si="720"/>
        <v>Rexy-6285157766849</v>
      </c>
      <c r="AB4659" t="str">
        <f t="shared" si="721"/>
        <v>Rexy</v>
      </c>
      <c r="AC4659" t="str">
        <f t="shared" si="722"/>
        <v>6285157766849</v>
      </c>
      <c r="AD4659" t="str">
        <f t="shared" si="723"/>
        <v>Halo+Rexy,+Visual+AI+5S+mendeteksi+Violation%3A+GUDANGEXP1-LINE+1</v>
      </c>
      <c r="AE4659" t="str">
        <f t="shared" si="724"/>
        <v>https://web.whatsapp.com/send/?phone=6285157766849&amp;text=Halo+Rexy,+Visual+AI+5S+mendeteksi+Violation%3A+GUDANGEXP1-LINE+1&amp;type=phone_number&amp;app_absent=0</v>
      </c>
      <c r="AF4659" t="b">
        <f>IF(ISNA(VLOOKUP(D4659&amp;"-"&amp;AB4659, Ref_Kontak!$A:$E, 4, FALSE)), FALSE, TRUE)</f>
        <v>1</v>
      </c>
      <c r="AG4659" t="str">
        <f>_xlfn.IFNA(VLOOKUP(Z4659,Ref_Kontak!H:H,1,FALSE),"FALSE")</f>
        <v>FALSE</v>
      </c>
      <c r="AH4659" t="str">
        <f t="shared" si="725"/>
        <v>GUDANGEXP1-LINE 1</v>
      </c>
      <c r="AI4659">
        <f>IF(I4659="violation",COUNTIF($AH$1:AH4659,AH4659),0)</f>
        <v>117</v>
      </c>
      <c r="AJ4659" t="str">
        <f t="shared" si="726"/>
        <v>violation-GUDANGEXP1</v>
      </c>
      <c r="AK4659">
        <f>IF(I4659="violation",COUNTIF($AJ$1:AJ4659,AJ4659),FALSE)</f>
        <v>907</v>
      </c>
      <c r="AL4659">
        <f t="shared" si="727"/>
        <v>0</v>
      </c>
      <c r="AM4659">
        <f t="shared" si="728"/>
        <v>8</v>
      </c>
      <c r="AN4659" t="str">
        <f t="shared" si="729"/>
        <v>ALERT! 8 Violation founded @GUDANGEXP1</v>
      </c>
    </row>
    <row r="4660" spans="1:40">
      <c r="A4660" t="s">
        <v>120</v>
      </c>
      <c r="B4660" t="s">
        <v>121</v>
      </c>
      <c r="C4660" t="s">
        <v>2073</v>
      </c>
      <c r="D4660" t="s">
        <v>52</v>
      </c>
      <c r="E4660">
        <v>1</v>
      </c>
      <c r="G4660" t="s">
        <v>130</v>
      </c>
      <c r="I4660" t="s">
        <v>125</v>
      </c>
      <c r="Z4660" t="str">
        <f>IFERROR(MID(AA4660,FIND("-",H4660,1)+1,20),_xlfn.IFNA(VLOOKUP(F4660&amp;"-"&amp;AA4660,Ref_Kontak!$A:$E,4,FALSE),Ref_Kontak!$H$2))</f>
        <v>628999007703</v>
      </c>
      <c r="AA4660" t="str">
        <f t="shared" si="720"/>
        <v/>
      </c>
      <c r="AB4660" t="str">
        <f t="shared" si="721"/>
        <v/>
      </c>
      <c r="AC4660" t="str">
        <f t="shared" si="722"/>
        <v>628999007703</v>
      </c>
      <c r="AD4660" t="str">
        <f t="shared" si="723"/>
        <v>Halo+,+Visual+AI+5S+mendeteksi+Violation%3A+METALDET1-LINE+14</v>
      </c>
      <c r="AE4660" t="str">
        <f t="shared" si="724"/>
        <v>https://web.whatsapp.com/send/?phone=628999007703&amp;text=Halo+,+Visual+AI+5S+mendeteksi+Violation%3A+METALDET1-LINE+14&amp;type=phone_number&amp;app_absent=0</v>
      </c>
      <c r="AF4660" t="b">
        <f>IF(ISNA(VLOOKUP(D4660&amp;"-"&amp;AB4660, Ref_Kontak!$A:$E, 4, FALSE)), FALSE, TRUE)</f>
        <v>0</v>
      </c>
      <c r="AG4660" t="str">
        <f>_xlfn.IFNA(VLOOKUP(Z4660,Ref_Kontak!H:H,1,FALSE),"FALSE")</f>
        <v>628999007703</v>
      </c>
      <c r="AH4660" t="str">
        <f t="shared" si="725"/>
        <v>METALDET1-LINE 14</v>
      </c>
      <c r="AI4660">
        <f>IF(I4660="violation",COUNTIF($AH$1:AH4660,AH4660),0)</f>
        <v>547</v>
      </c>
      <c r="AJ4660" t="str">
        <f t="shared" si="726"/>
        <v>violation-METALDET1</v>
      </c>
      <c r="AK4660">
        <f>IF(I4660="violation",COUNTIF($AJ$1:AJ4660,AJ4660),FALSE)</f>
        <v>3751</v>
      </c>
      <c r="AL4660">
        <f t="shared" si="727"/>
        <v>0</v>
      </c>
      <c r="AM4660">
        <f t="shared" si="728"/>
        <v>3</v>
      </c>
      <c r="AN4660" t="str">
        <f t="shared" si="729"/>
        <v>ALERT! 3 Violation founded @METALDET1</v>
      </c>
    </row>
    <row r="4661" spans="1:40">
      <c r="A4661" t="s">
        <v>120</v>
      </c>
      <c r="B4661" t="s">
        <v>121</v>
      </c>
      <c r="C4661" t="s">
        <v>2074</v>
      </c>
      <c r="D4661" t="s">
        <v>48</v>
      </c>
      <c r="E4661">
        <v>1</v>
      </c>
      <c r="F4661" t="s">
        <v>1859</v>
      </c>
      <c r="G4661" t="s">
        <v>124</v>
      </c>
      <c r="H4661" t="s">
        <v>1860</v>
      </c>
      <c r="I4661" t="s">
        <v>125</v>
      </c>
      <c r="J4661" t="s">
        <v>1861</v>
      </c>
      <c r="Z4661" t="str">
        <f>IFERROR(MID(AA4661,FIND("-",H4661,1)+1,20),_xlfn.IFNA(VLOOKUP(F4661&amp;"-"&amp;AA4661,Ref_Kontak!$A:$E,4,FALSE),Ref_Kontak!$H$2))</f>
        <v>6285157766849</v>
      </c>
      <c r="AA4661" t="str">
        <f t="shared" si="720"/>
        <v>Rexy-6285157766849</v>
      </c>
      <c r="AB4661" t="str">
        <f t="shared" si="721"/>
        <v>Rexy</v>
      </c>
      <c r="AC4661" t="str">
        <f t="shared" si="722"/>
        <v>6285157766849</v>
      </c>
      <c r="AD4661" t="str">
        <f t="shared" si="723"/>
        <v>Halo+Rexy,+Visual+AI+5S+mendeteksi+Violation%3A+GUDANGEXP1-LINE+1</v>
      </c>
      <c r="AE4661" t="str">
        <f t="shared" si="724"/>
        <v>https://web.whatsapp.com/send/?phone=6285157766849&amp;text=Halo+Rexy,+Visual+AI+5S+mendeteksi+Violation%3A+GUDANGEXP1-LINE+1&amp;type=phone_number&amp;app_absent=0</v>
      </c>
      <c r="AF4661" t="b">
        <f>IF(ISNA(VLOOKUP(D4661&amp;"-"&amp;AB4661, Ref_Kontak!$A:$E, 4, FALSE)), FALSE, TRUE)</f>
        <v>1</v>
      </c>
      <c r="AG4661" t="str">
        <f>_xlfn.IFNA(VLOOKUP(Z4661,Ref_Kontak!H:H,1,FALSE),"FALSE")</f>
        <v>FALSE</v>
      </c>
      <c r="AH4661" t="str">
        <f t="shared" si="725"/>
        <v>GUDANGEXP1-LINE 1</v>
      </c>
      <c r="AI4661">
        <f>IF(I4661="violation",COUNTIF($AH$1:AH4661,AH4661),0)</f>
        <v>118</v>
      </c>
      <c r="AJ4661" t="str">
        <f t="shared" si="726"/>
        <v>violation-GUDANGEXP1</v>
      </c>
      <c r="AK4661">
        <f>IF(I4661="violation",COUNTIF($AJ$1:AJ4661,AJ4661),FALSE)</f>
        <v>908</v>
      </c>
      <c r="AL4661">
        <f t="shared" si="727"/>
        <v>0</v>
      </c>
      <c r="AM4661">
        <f t="shared" si="728"/>
        <v>8</v>
      </c>
      <c r="AN4661" t="str">
        <f t="shared" si="729"/>
        <v>ALERT! 8 Violation founded @GUDANGEXP1</v>
      </c>
    </row>
    <row r="4662" spans="1:40">
      <c r="A4662" t="s">
        <v>120</v>
      </c>
      <c r="B4662" t="s">
        <v>121</v>
      </c>
      <c r="C4662" t="s">
        <v>2074</v>
      </c>
      <c r="D4662" t="s">
        <v>129</v>
      </c>
      <c r="E4662">
        <v>1</v>
      </c>
      <c r="G4662" t="s">
        <v>130</v>
      </c>
      <c r="I4662" t="s">
        <v>125</v>
      </c>
      <c r="K4662" t="s">
        <v>2075</v>
      </c>
      <c r="Z4662" t="str">
        <f>IFERROR(MID(AA4662,FIND("-",H4662,1)+1,20),_xlfn.IFNA(VLOOKUP(F4662&amp;"-"&amp;AA4662,Ref_Kontak!$A:$E,4,FALSE),Ref_Kontak!$H$2))</f>
        <v>628999007703</v>
      </c>
      <c r="AA4662" t="str">
        <f t="shared" si="720"/>
        <v/>
      </c>
      <c r="AB4662" t="str">
        <f t="shared" si="721"/>
        <v/>
      </c>
      <c r="AC4662" t="str">
        <f t="shared" si="722"/>
        <v>628999007703</v>
      </c>
      <c r="AD4662" t="str">
        <f t="shared" si="723"/>
        <v>Halo+,+Visual+AI+5S+mendeteksi+Violation%3A+METALDET1-LINE+8</v>
      </c>
      <c r="AE4662" t="str">
        <f t="shared" si="724"/>
        <v>https://web.whatsapp.com/send/?phone=628999007703&amp;text=Halo+,+Visual+AI+5S+mendeteksi+Violation%3A+METALDET1-LINE+8&amp;type=phone_number&amp;app_absent=0</v>
      </c>
      <c r="AF4662" t="b">
        <f>IF(ISNA(VLOOKUP(D4662&amp;"-"&amp;AB4662, Ref_Kontak!$A:$E, 4, FALSE)), FALSE, TRUE)</f>
        <v>0</v>
      </c>
      <c r="AG4662" t="str">
        <f>_xlfn.IFNA(VLOOKUP(Z4662,Ref_Kontak!H:H,1,FALSE),"FALSE")</f>
        <v>628999007703</v>
      </c>
      <c r="AH4662" t="str">
        <f t="shared" si="725"/>
        <v>METALDET1-LINE 8</v>
      </c>
      <c r="AI4662">
        <f>IF(I4662="violation",COUNTIF($AH$1:AH4662,AH4662),0)</f>
        <v>1677</v>
      </c>
      <c r="AJ4662" t="str">
        <f t="shared" si="726"/>
        <v>violation-METALDET1</v>
      </c>
      <c r="AK4662">
        <f>IF(I4662="violation",COUNTIF($AJ$1:AJ4662,AJ4662),FALSE)</f>
        <v>3752</v>
      </c>
      <c r="AL4662">
        <f t="shared" si="727"/>
        <v>0</v>
      </c>
      <c r="AM4662">
        <f t="shared" si="728"/>
        <v>3</v>
      </c>
      <c r="AN4662" t="str">
        <f t="shared" si="729"/>
        <v>ALERT! 3 Violation founded @METALDET1</v>
      </c>
    </row>
    <row r="4663" spans="1:40">
      <c r="A4663" t="s">
        <v>120</v>
      </c>
      <c r="B4663" t="s">
        <v>121</v>
      </c>
      <c r="C4663" t="s">
        <v>2076</v>
      </c>
      <c r="D4663" t="s">
        <v>48</v>
      </c>
      <c r="E4663">
        <v>1</v>
      </c>
      <c r="F4663" t="s">
        <v>1859</v>
      </c>
      <c r="G4663" t="s">
        <v>124</v>
      </c>
      <c r="H4663" t="s">
        <v>1860</v>
      </c>
      <c r="I4663" t="s">
        <v>125</v>
      </c>
      <c r="J4663" t="s">
        <v>1861</v>
      </c>
      <c r="Z4663" t="str">
        <f>IFERROR(MID(AA4663,FIND("-",H4663,1)+1,20),_xlfn.IFNA(VLOOKUP(F4663&amp;"-"&amp;AA4663,Ref_Kontak!$A:$E,4,FALSE),Ref_Kontak!$H$2))</f>
        <v>6285157766849</v>
      </c>
      <c r="AA4663" t="str">
        <f t="shared" si="720"/>
        <v>Rexy-6285157766849</v>
      </c>
      <c r="AB4663" t="str">
        <f t="shared" si="721"/>
        <v>Rexy</v>
      </c>
      <c r="AC4663" t="str">
        <f t="shared" si="722"/>
        <v>6285157766849</v>
      </c>
      <c r="AD4663" t="str">
        <f t="shared" si="723"/>
        <v>Halo+Rexy,+Visual+AI+5S+mendeteksi+Violation%3A+GUDANGEXP1-LINE+1</v>
      </c>
      <c r="AE4663" t="str">
        <f t="shared" si="724"/>
        <v>https://web.whatsapp.com/send/?phone=6285157766849&amp;text=Halo+Rexy,+Visual+AI+5S+mendeteksi+Violation%3A+GUDANGEXP1-LINE+1&amp;type=phone_number&amp;app_absent=0</v>
      </c>
      <c r="AF4663" t="b">
        <f>IF(ISNA(VLOOKUP(D4663&amp;"-"&amp;AB4663, Ref_Kontak!$A:$E, 4, FALSE)), FALSE, TRUE)</f>
        <v>1</v>
      </c>
      <c r="AG4663" t="str">
        <f>_xlfn.IFNA(VLOOKUP(Z4663,Ref_Kontak!H:H,1,FALSE),"FALSE")</f>
        <v>FALSE</v>
      </c>
      <c r="AH4663" t="str">
        <f t="shared" si="725"/>
        <v>GUDANGEXP1-LINE 1</v>
      </c>
      <c r="AI4663">
        <f>IF(I4663="violation",COUNTIF($AH$1:AH4663,AH4663),0)</f>
        <v>119</v>
      </c>
      <c r="AJ4663" t="str">
        <f t="shared" si="726"/>
        <v>violation-GUDANGEXP1</v>
      </c>
      <c r="AK4663">
        <f>IF(I4663="violation",COUNTIF($AJ$1:AJ4663,AJ4663),FALSE)</f>
        <v>909</v>
      </c>
      <c r="AL4663">
        <f t="shared" si="727"/>
        <v>0</v>
      </c>
      <c r="AM4663">
        <f t="shared" si="728"/>
        <v>8</v>
      </c>
      <c r="AN4663" t="str">
        <f t="shared" si="729"/>
        <v>ALERT! 8 Violation founded @GUDANGEXP1</v>
      </c>
    </row>
    <row r="4664" spans="1:40">
      <c r="A4664" t="s">
        <v>120</v>
      </c>
      <c r="B4664" t="s">
        <v>121</v>
      </c>
      <c r="C4664" t="s">
        <v>2076</v>
      </c>
      <c r="D4664" t="s">
        <v>52</v>
      </c>
      <c r="E4664">
        <v>1</v>
      </c>
      <c r="G4664" t="s">
        <v>130</v>
      </c>
      <c r="I4664" t="s">
        <v>125</v>
      </c>
      <c r="Z4664" t="str">
        <f>IFERROR(MID(AA4664,FIND("-",H4664,1)+1,20),_xlfn.IFNA(VLOOKUP(F4664&amp;"-"&amp;AA4664,Ref_Kontak!$A:$E,4,FALSE),Ref_Kontak!$H$2))</f>
        <v>628999007703</v>
      </c>
      <c r="AA4664" t="str">
        <f t="shared" si="720"/>
        <v/>
      </c>
      <c r="AB4664" t="str">
        <f t="shared" si="721"/>
        <v/>
      </c>
      <c r="AC4664" t="str">
        <f t="shared" si="722"/>
        <v>628999007703</v>
      </c>
      <c r="AD4664" t="str">
        <f t="shared" si="723"/>
        <v>Halo+,+Visual+AI+5S+mendeteksi+Violation%3A+METALDET1-LINE+14</v>
      </c>
      <c r="AE4664" t="str">
        <f t="shared" si="724"/>
        <v>https://web.whatsapp.com/send/?phone=628999007703&amp;text=Halo+,+Visual+AI+5S+mendeteksi+Violation%3A+METALDET1-LINE+14&amp;type=phone_number&amp;app_absent=0</v>
      </c>
      <c r="AF4664" t="b">
        <f>IF(ISNA(VLOOKUP(D4664&amp;"-"&amp;AB4664, Ref_Kontak!$A:$E, 4, FALSE)), FALSE, TRUE)</f>
        <v>0</v>
      </c>
      <c r="AG4664" t="str">
        <f>_xlfn.IFNA(VLOOKUP(Z4664,Ref_Kontak!H:H,1,FALSE),"FALSE")</f>
        <v>628999007703</v>
      </c>
      <c r="AH4664" t="str">
        <f t="shared" si="725"/>
        <v>METALDET1-LINE 14</v>
      </c>
      <c r="AI4664">
        <f>IF(I4664="violation",COUNTIF($AH$1:AH4664,AH4664),0)</f>
        <v>548</v>
      </c>
      <c r="AJ4664" t="str">
        <f t="shared" si="726"/>
        <v>violation-METALDET1</v>
      </c>
      <c r="AK4664">
        <f>IF(I4664="violation",COUNTIF($AJ$1:AJ4664,AJ4664),FALSE)</f>
        <v>3753</v>
      </c>
      <c r="AL4664">
        <f t="shared" si="727"/>
        <v>0</v>
      </c>
      <c r="AM4664">
        <f t="shared" si="728"/>
        <v>3</v>
      </c>
      <c r="AN4664" t="str">
        <f t="shared" si="729"/>
        <v>ALERT! 3 Violation founded @METALDET1</v>
      </c>
    </row>
    <row r="4665" spans="1:40">
      <c r="A4665" t="s">
        <v>120</v>
      </c>
      <c r="B4665" t="s">
        <v>121</v>
      </c>
      <c r="C4665" t="s">
        <v>2076</v>
      </c>
      <c r="D4665" t="s">
        <v>129</v>
      </c>
      <c r="E4665">
        <v>1</v>
      </c>
      <c r="G4665" t="s">
        <v>130</v>
      </c>
      <c r="I4665" t="s">
        <v>125</v>
      </c>
      <c r="Z4665" t="str">
        <f>IFERROR(MID(AA4665,FIND("-",H4665,1)+1,20),_xlfn.IFNA(VLOOKUP(F4665&amp;"-"&amp;AA4665,Ref_Kontak!$A:$E,4,FALSE),Ref_Kontak!$H$2))</f>
        <v>628999007703</v>
      </c>
      <c r="AA4665" t="str">
        <f t="shared" si="720"/>
        <v/>
      </c>
      <c r="AB4665" t="str">
        <f t="shared" si="721"/>
        <v/>
      </c>
      <c r="AC4665" t="str">
        <f t="shared" si="722"/>
        <v>628999007703</v>
      </c>
      <c r="AD4665" t="str">
        <f t="shared" si="723"/>
        <v>Halo+,+Visual+AI+5S+mendeteksi+Violation%3A+METALDET1-LINE+8</v>
      </c>
      <c r="AE4665" t="str">
        <f t="shared" si="724"/>
        <v>https://web.whatsapp.com/send/?phone=628999007703&amp;text=Halo+,+Visual+AI+5S+mendeteksi+Violation%3A+METALDET1-LINE+8&amp;type=phone_number&amp;app_absent=0</v>
      </c>
      <c r="AF4665" t="b">
        <f>IF(ISNA(VLOOKUP(D4665&amp;"-"&amp;AB4665, Ref_Kontak!$A:$E, 4, FALSE)), FALSE, TRUE)</f>
        <v>0</v>
      </c>
      <c r="AG4665" t="str">
        <f>_xlfn.IFNA(VLOOKUP(Z4665,Ref_Kontak!H:H,1,FALSE),"FALSE")</f>
        <v>628999007703</v>
      </c>
      <c r="AH4665" t="str">
        <f t="shared" si="725"/>
        <v>METALDET1-LINE 8</v>
      </c>
      <c r="AI4665">
        <f>IF(I4665="violation",COUNTIF($AH$1:AH4665,AH4665),0)</f>
        <v>1678</v>
      </c>
      <c r="AJ4665" t="str">
        <f t="shared" si="726"/>
        <v>violation-METALDET1</v>
      </c>
      <c r="AK4665">
        <f>IF(I4665="violation",COUNTIF($AJ$1:AJ4665,AJ4665),FALSE)</f>
        <v>3754</v>
      </c>
      <c r="AL4665">
        <f t="shared" si="727"/>
        <v>0</v>
      </c>
      <c r="AM4665">
        <f t="shared" si="728"/>
        <v>3</v>
      </c>
      <c r="AN4665" t="str">
        <f t="shared" si="729"/>
        <v>ALERT! 3 Violation founded @METALDET1</v>
      </c>
    </row>
    <row r="4666" spans="1:40">
      <c r="A4666" t="s">
        <v>120</v>
      </c>
      <c r="B4666" t="s">
        <v>121</v>
      </c>
      <c r="C4666" t="s">
        <v>2077</v>
      </c>
      <c r="D4666" t="s">
        <v>48</v>
      </c>
      <c r="E4666">
        <v>1</v>
      </c>
      <c r="F4666" t="s">
        <v>1859</v>
      </c>
      <c r="G4666" t="s">
        <v>124</v>
      </c>
      <c r="H4666" t="s">
        <v>1860</v>
      </c>
      <c r="I4666" t="s">
        <v>125</v>
      </c>
      <c r="J4666" t="s">
        <v>1861</v>
      </c>
      <c r="Z4666" t="str">
        <f>IFERROR(MID(AA4666,FIND("-",H4666,1)+1,20),_xlfn.IFNA(VLOOKUP(F4666&amp;"-"&amp;AA4666,Ref_Kontak!$A:$E,4,FALSE),Ref_Kontak!$H$2))</f>
        <v>6285157766849</v>
      </c>
      <c r="AA4666" t="str">
        <f t="shared" si="720"/>
        <v>Rexy-6285157766849</v>
      </c>
      <c r="AB4666" t="str">
        <f t="shared" si="721"/>
        <v>Rexy</v>
      </c>
      <c r="AC4666" t="str">
        <f t="shared" si="722"/>
        <v>6285157766849</v>
      </c>
      <c r="AD4666" t="str">
        <f t="shared" si="723"/>
        <v>Halo+Rexy,+Visual+AI+5S+mendeteksi+Violation%3A+GUDANGEXP1-LINE+1</v>
      </c>
      <c r="AE4666" t="str">
        <f t="shared" si="724"/>
        <v>https://web.whatsapp.com/send/?phone=6285157766849&amp;text=Halo+Rexy,+Visual+AI+5S+mendeteksi+Violation%3A+GUDANGEXP1-LINE+1&amp;type=phone_number&amp;app_absent=0</v>
      </c>
      <c r="AF4666" t="b">
        <f>IF(ISNA(VLOOKUP(D4666&amp;"-"&amp;AB4666, Ref_Kontak!$A:$E, 4, FALSE)), FALSE, TRUE)</f>
        <v>1</v>
      </c>
      <c r="AG4666" t="str">
        <f>_xlfn.IFNA(VLOOKUP(Z4666,Ref_Kontak!H:H,1,FALSE),"FALSE")</f>
        <v>FALSE</v>
      </c>
      <c r="AH4666" t="str">
        <f t="shared" si="725"/>
        <v>GUDANGEXP1-LINE 1</v>
      </c>
      <c r="AI4666">
        <f>IF(I4666="violation",COUNTIF($AH$1:AH4666,AH4666),0)</f>
        <v>120</v>
      </c>
      <c r="AJ4666" t="str">
        <f t="shared" si="726"/>
        <v>violation-GUDANGEXP1</v>
      </c>
      <c r="AK4666">
        <f>IF(I4666="violation",COUNTIF($AJ$1:AJ4666,AJ4666),FALSE)</f>
        <v>910</v>
      </c>
      <c r="AL4666">
        <f t="shared" si="727"/>
        <v>0</v>
      </c>
      <c r="AM4666">
        <f t="shared" si="728"/>
        <v>8</v>
      </c>
      <c r="AN4666" t="str">
        <f t="shared" si="729"/>
        <v>ALERT! 8 Violation founded @GUDANGEXP1</v>
      </c>
    </row>
    <row r="4667" spans="1:40">
      <c r="A4667" t="s">
        <v>120</v>
      </c>
      <c r="B4667" t="s">
        <v>121</v>
      </c>
      <c r="C4667" t="s">
        <v>2077</v>
      </c>
      <c r="D4667" t="s">
        <v>129</v>
      </c>
      <c r="E4667">
        <v>1</v>
      </c>
      <c r="G4667" t="s">
        <v>130</v>
      </c>
      <c r="I4667" t="s">
        <v>125</v>
      </c>
      <c r="Z4667" t="str">
        <f>IFERROR(MID(AA4667,FIND("-",H4667,1)+1,20),_xlfn.IFNA(VLOOKUP(F4667&amp;"-"&amp;AA4667,Ref_Kontak!$A:$E,4,FALSE),Ref_Kontak!$H$2))</f>
        <v>628999007703</v>
      </c>
      <c r="AA4667" t="str">
        <f t="shared" si="720"/>
        <v/>
      </c>
      <c r="AB4667" t="str">
        <f t="shared" si="721"/>
        <v/>
      </c>
      <c r="AC4667" t="str">
        <f t="shared" si="722"/>
        <v>628999007703</v>
      </c>
      <c r="AD4667" t="str">
        <f t="shared" si="723"/>
        <v>Halo+,+Visual+AI+5S+mendeteksi+Violation%3A+METALDET1-LINE+8</v>
      </c>
      <c r="AE4667" t="str">
        <f t="shared" si="724"/>
        <v>https://web.whatsapp.com/send/?phone=628999007703&amp;text=Halo+,+Visual+AI+5S+mendeteksi+Violation%3A+METALDET1-LINE+8&amp;type=phone_number&amp;app_absent=0</v>
      </c>
      <c r="AF4667" t="b">
        <f>IF(ISNA(VLOOKUP(D4667&amp;"-"&amp;AB4667, Ref_Kontak!$A:$E, 4, FALSE)), FALSE, TRUE)</f>
        <v>0</v>
      </c>
      <c r="AG4667" t="str">
        <f>_xlfn.IFNA(VLOOKUP(Z4667,Ref_Kontak!H:H,1,FALSE),"FALSE")</f>
        <v>628999007703</v>
      </c>
      <c r="AH4667" t="str">
        <f t="shared" si="725"/>
        <v>METALDET1-LINE 8</v>
      </c>
      <c r="AI4667">
        <f>IF(I4667="violation",COUNTIF($AH$1:AH4667,AH4667),0)</f>
        <v>1679</v>
      </c>
      <c r="AJ4667" t="str">
        <f t="shared" si="726"/>
        <v>violation-METALDET1</v>
      </c>
      <c r="AK4667">
        <f>IF(I4667="violation",COUNTIF($AJ$1:AJ4667,AJ4667),FALSE)</f>
        <v>3755</v>
      </c>
      <c r="AL4667">
        <f t="shared" si="727"/>
        <v>0</v>
      </c>
      <c r="AM4667">
        <f t="shared" si="728"/>
        <v>3</v>
      </c>
      <c r="AN4667" t="str">
        <f t="shared" si="729"/>
        <v>ALERT! 3 Violation founded @METALDET1</v>
      </c>
    </row>
    <row r="4668" spans="1:40">
      <c r="A4668" t="s">
        <v>120</v>
      </c>
      <c r="B4668" t="s">
        <v>121</v>
      </c>
      <c r="C4668" t="s">
        <v>2077</v>
      </c>
      <c r="D4668" t="s">
        <v>52</v>
      </c>
      <c r="E4668">
        <v>1</v>
      </c>
      <c r="G4668" t="s">
        <v>130</v>
      </c>
      <c r="I4668" t="s">
        <v>125</v>
      </c>
      <c r="Z4668" t="str">
        <f>IFERROR(MID(AA4668,FIND("-",H4668,1)+1,20),_xlfn.IFNA(VLOOKUP(F4668&amp;"-"&amp;AA4668,Ref_Kontak!$A:$E,4,FALSE),Ref_Kontak!$H$2))</f>
        <v>628999007703</v>
      </c>
      <c r="AA4668" t="str">
        <f t="shared" si="720"/>
        <v/>
      </c>
      <c r="AB4668" t="str">
        <f t="shared" si="721"/>
        <v/>
      </c>
      <c r="AC4668" t="str">
        <f t="shared" si="722"/>
        <v>628999007703</v>
      </c>
      <c r="AD4668" t="str">
        <f t="shared" si="723"/>
        <v>Halo+,+Visual+AI+5S+mendeteksi+Violation%3A+METALDET1-LINE+14</v>
      </c>
      <c r="AE4668" t="str">
        <f t="shared" si="724"/>
        <v>https://web.whatsapp.com/send/?phone=628999007703&amp;text=Halo+,+Visual+AI+5S+mendeteksi+Violation%3A+METALDET1-LINE+14&amp;type=phone_number&amp;app_absent=0</v>
      </c>
      <c r="AF4668" t="b">
        <f>IF(ISNA(VLOOKUP(D4668&amp;"-"&amp;AB4668, Ref_Kontak!$A:$E, 4, FALSE)), FALSE, TRUE)</f>
        <v>0</v>
      </c>
      <c r="AG4668" t="str">
        <f>_xlfn.IFNA(VLOOKUP(Z4668,Ref_Kontak!H:H,1,FALSE),"FALSE")</f>
        <v>628999007703</v>
      </c>
      <c r="AH4668" t="str">
        <f t="shared" si="725"/>
        <v>METALDET1-LINE 14</v>
      </c>
      <c r="AI4668">
        <f>IF(I4668="violation",COUNTIF($AH$1:AH4668,AH4668),0)</f>
        <v>549</v>
      </c>
      <c r="AJ4668" t="str">
        <f t="shared" si="726"/>
        <v>violation-METALDET1</v>
      </c>
      <c r="AK4668">
        <f>IF(I4668="violation",COUNTIF($AJ$1:AJ4668,AJ4668),FALSE)</f>
        <v>3756</v>
      </c>
      <c r="AL4668">
        <f t="shared" si="727"/>
        <v>0</v>
      </c>
      <c r="AM4668">
        <f t="shared" si="728"/>
        <v>3</v>
      </c>
      <c r="AN4668" t="str">
        <f t="shared" si="729"/>
        <v>ALERT! 3 Violation founded @METALDET1</v>
      </c>
    </row>
    <row r="4669" spans="1:40">
      <c r="A4669" t="s">
        <v>120</v>
      </c>
      <c r="B4669" t="s">
        <v>121</v>
      </c>
      <c r="C4669" t="s">
        <v>2078</v>
      </c>
      <c r="D4669" t="s">
        <v>48</v>
      </c>
      <c r="E4669">
        <v>1</v>
      </c>
      <c r="F4669" t="s">
        <v>1859</v>
      </c>
      <c r="G4669" t="s">
        <v>124</v>
      </c>
      <c r="H4669" t="s">
        <v>1860</v>
      </c>
      <c r="I4669" t="s">
        <v>125</v>
      </c>
      <c r="J4669" t="s">
        <v>1861</v>
      </c>
      <c r="Z4669" t="str">
        <f>IFERROR(MID(AA4669,FIND("-",H4669,1)+1,20),_xlfn.IFNA(VLOOKUP(F4669&amp;"-"&amp;AA4669,Ref_Kontak!$A:$E,4,FALSE),Ref_Kontak!$H$2))</f>
        <v>6285157766849</v>
      </c>
      <c r="AA4669" t="str">
        <f t="shared" si="720"/>
        <v>Rexy-6285157766849</v>
      </c>
      <c r="AB4669" t="str">
        <f t="shared" si="721"/>
        <v>Rexy</v>
      </c>
      <c r="AC4669" t="str">
        <f t="shared" si="722"/>
        <v>6285157766849</v>
      </c>
      <c r="AD4669" t="str">
        <f t="shared" si="723"/>
        <v>Halo+Rexy,+Visual+AI+5S+mendeteksi+Violation%3A+GUDANGEXP1-LINE+1</v>
      </c>
      <c r="AE4669" t="str">
        <f t="shared" si="724"/>
        <v>https://web.whatsapp.com/send/?phone=6285157766849&amp;text=Halo+Rexy,+Visual+AI+5S+mendeteksi+Violation%3A+GUDANGEXP1-LINE+1&amp;type=phone_number&amp;app_absent=0</v>
      </c>
      <c r="AF4669" t="b">
        <f>IF(ISNA(VLOOKUP(D4669&amp;"-"&amp;AB4669, Ref_Kontak!$A:$E, 4, FALSE)), FALSE, TRUE)</f>
        <v>1</v>
      </c>
      <c r="AG4669" t="str">
        <f>_xlfn.IFNA(VLOOKUP(Z4669,Ref_Kontak!H:H,1,FALSE),"FALSE")</f>
        <v>FALSE</v>
      </c>
      <c r="AH4669" t="str">
        <f t="shared" si="725"/>
        <v>GUDANGEXP1-LINE 1</v>
      </c>
      <c r="AI4669">
        <f>IF(I4669="violation",COUNTIF($AH$1:AH4669,AH4669),0)</f>
        <v>121</v>
      </c>
      <c r="AJ4669" t="str">
        <f t="shared" si="726"/>
        <v>violation-GUDANGEXP1</v>
      </c>
      <c r="AK4669">
        <f>IF(I4669="violation",COUNTIF($AJ$1:AJ4669,AJ4669),FALSE)</f>
        <v>911</v>
      </c>
      <c r="AL4669">
        <f t="shared" si="727"/>
        <v>0</v>
      </c>
      <c r="AM4669">
        <f t="shared" si="728"/>
        <v>8</v>
      </c>
      <c r="AN4669" t="str">
        <f t="shared" si="729"/>
        <v>ALERT! 8 Violation founded @GUDANGEXP1</v>
      </c>
    </row>
    <row r="4670" spans="1:40">
      <c r="A4670" t="s">
        <v>120</v>
      </c>
      <c r="B4670" t="s">
        <v>121</v>
      </c>
      <c r="C4670" t="s">
        <v>2079</v>
      </c>
      <c r="D4670" t="s">
        <v>52</v>
      </c>
      <c r="E4670">
        <v>1</v>
      </c>
      <c r="G4670" t="s">
        <v>130</v>
      </c>
      <c r="I4670" t="s">
        <v>125</v>
      </c>
      <c r="Z4670" t="str">
        <f>IFERROR(MID(AA4670,FIND("-",H4670,1)+1,20),_xlfn.IFNA(VLOOKUP(F4670&amp;"-"&amp;AA4670,Ref_Kontak!$A:$E,4,FALSE),Ref_Kontak!$H$2))</f>
        <v>628999007703</v>
      </c>
      <c r="AA4670" t="str">
        <f t="shared" si="720"/>
        <v/>
      </c>
      <c r="AB4670" t="str">
        <f t="shared" si="721"/>
        <v/>
      </c>
      <c r="AC4670" t="str">
        <f t="shared" si="722"/>
        <v>628999007703</v>
      </c>
      <c r="AD4670" t="str">
        <f t="shared" si="723"/>
        <v>Halo+,+Visual+AI+5S+mendeteksi+Violation%3A+METALDET1-LINE+14</v>
      </c>
      <c r="AE4670" t="str">
        <f t="shared" si="724"/>
        <v>https://web.whatsapp.com/send/?phone=628999007703&amp;text=Halo+,+Visual+AI+5S+mendeteksi+Violation%3A+METALDET1-LINE+14&amp;type=phone_number&amp;app_absent=0</v>
      </c>
      <c r="AF4670" t="b">
        <f>IF(ISNA(VLOOKUP(D4670&amp;"-"&amp;AB4670, Ref_Kontak!$A:$E, 4, FALSE)), FALSE, TRUE)</f>
        <v>0</v>
      </c>
      <c r="AG4670" t="str">
        <f>_xlfn.IFNA(VLOOKUP(Z4670,Ref_Kontak!H:H,1,FALSE),"FALSE")</f>
        <v>628999007703</v>
      </c>
      <c r="AH4670" t="str">
        <f t="shared" si="725"/>
        <v>METALDET1-LINE 14</v>
      </c>
      <c r="AI4670">
        <f>IF(I4670="violation",COUNTIF($AH$1:AH4670,AH4670),0)</f>
        <v>550</v>
      </c>
      <c r="AJ4670" t="str">
        <f t="shared" si="726"/>
        <v>violation-METALDET1</v>
      </c>
      <c r="AK4670">
        <f>IF(I4670="violation",COUNTIF($AJ$1:AJ4670,AJ4670),FALSE)</f>
        <v>3757</v>
      </c>
      <c r="AL4670">
        <f t="shared" si="727"/>
        <v>0</v>
      </c>
      <c r="AM4670">
        <f t="shared" si="728"/>
        <v>3</v>
      </c>
      <c r="AN4670" t="str">
        <f t="shared" si="729"/>
        <v>ALERT! 3 Violation founded @METALDET1</v>
      </c>
    </row>
    <row r="4671" spans="1:40">
      <c r="A4671" t="s">
        <v>120</v>
      </c>
      <c r="B4671" t="s">
        <v>121</v>
      </c>
      <c r="C4671" t="s">
        <v>2079</v>
      </c>
      <c r="D4671" t="s">
        <v>129</v>
      </c>
      <c r="E4671">
        <v>1</v>
      </c>
      <c r="G4671" t="s">
        <v>130</v>
      </c>
      <c r="I4671" t="s">
        <v>125</v>
      </c>
      <c r="Z4671" t="str">
        <f>IFERROR(MID(AA4671,FIND("-",H4671,1)+1,20),_xlfn.IFNA(VLOOKUP(F4671&amp;"-"&amp;AA4671,Ref_Kontak!$A:$E,4,FALSE),Ref_Kontak!$H$2))</f>
        <v>628999007703</v>
      </c>
      <c r="AA4671" t="str">
        <f t="shared" si="720"/>
        <v/>
      </c>
      <c r="AB4671" t="str">
        <f t="shared" si="721"/>
        <v/>
      </c>
      <c r="AC4671" t="str">
        <f t="shared" si="722"/>
        <v>628999007703</v>
      </c>
      <c r="AD4671" t="str">
        <f t="shared" si="723"/>
        <v>Halo+,+Visual+AI+5S+mendeteksi+Violation%3A+METALDET1-LINE+8</v>
      </c>
      <c r="AE4671" t="str">
        <f t="shared" si="724"/>
        <v>https://web.whatsapp.com/send/?phone=628999007703&amp;text=Halo+,+Visual+AI+5S+mendeteksi+Violation%3A+METALDET1-LINE+8&amp;type=phone_number&amp;app_absent=0</v>
      </c>
      <c r="AF4671" t="b">
        <f>IF(ISNA(VLOOKUP(D4671&amp;"-"&amp;AB4671, Ref_Kontak!$A:$E, 4, FALSE)), FALSE, TRUE)</f>
        <v>0</v>
      </c>
      <c r="AG4671" t="str">
        <f>_xlfn.IFNA(VLOOKUP(Z4671,Ref_Kontak!H:H,1,FALSE),"FALSE")</f>
        <v>628999007703</v>
      </c>
      <c r="AH4671" t="str">
        <f t="shared" si="725"/>
        <v>METALDET1-LINE 8</v>
      </c>
      <c r="AI4671">
        <f>IF(I4671="violation",COUNTIF($AH$1:AH4671,AH4671),0)</f>
        <v>1680</v>
      </c>
      <c r="AJ4671" t="str">
        <f t="shared" si="726"/>
        <v>violation-METALDET1</v>
      </c>
      <c r="AK4671">
        <f>IF(I4671="violation",COUNTIF($AJ$1:AJ4671,AJ4671),FALSE)</f>
        <v>3758</v>
      </c>
      <c r="AL4671">
        <f t="shared" si="727"/>
        <v>0</v>
      </c>
      <c r="AM4671">
        <f t="shared" si="728"/>
        <v>3</v>
      </c>
      <c r="AN4671" t="str">
        <f t="shared" si="729"/>
        <v>ALERT! 3 Violation founded @METALDET1</v>
      </c>
    </row>
    <row r="4672" spans="1:40">
      <c r="A4672" t="s">
        <v>120</v>
      </c>
      <c r="B4672" t="s">
        <v>121</v>
      </c>
      <c r="C4672" t="s">
        <v>2079</v>
      </c>
      <c r="D4672" t="s">
        <v>48</v>
      </c>
      <c r="E4672">
        <v>1</v>
      </c>
      <c r="F4672" t="s">
        <v>1859</v>
      </c>
      <c r="G4672" t="s">
        <v>124</v>
      </c>
      <c r="H4672" t="s">
        <v>1860</v>
      </c>
      <c r="I4672" t="s">
        <v>125</v>
      </c>
      <c r="J4672" t="s">
        <v>1861</v>
      </c>
      <c r="Z4672" t="str">
        <f>IFERROR(MID(AA4672,FIND("-",H4672,1)+1,20),_xlfn.IFNA(VLOOKUP(F4672&amp;"-"&amp;AA4672,Ref_Kontak!$A:$E,4,FALSE),Ref_Kontak!$H$2))</f>
        <v>6285157766849</v>
      </c>
      <c r="AA4672" t="str">
        <f t="shared" si="720"/>
        <v>Rexy-6285157766849</v>
      </c>
      <c r="AB4672" t="str">
        <f t="shared" si="721"/>
        <v>Rexy</v>
      </c>
      <c r="AC4672" t="str">
        <f t="shared" si="722"/>
        <v>6285157766849</v>
      </c>
      <c r="AD4672" t="str">
        <f t="shared" si="723"/>
        <v>Halo+Rexy,+Visual+AI+5S+mendeteksi+Violation%3A+GUDANGEXP1-LINE+1</v>
      </c>
      <c r="AE4672" t="str">
        <f t="shared" si="724"/>
        <v>https://web.whatsapp.com/send/?phone=6285157766849&amp;text=Halo+Rexy,+Visual+AI+5S+mendeteksi+Violation%3A+GUDANGEXP1-LINE+1&amp;type=phone_number&amp;app_absent=0</v>
      </c>
      <c r="AF4672" t="b">
        <f>IF(ISNA(VLOOKUP(D4672&amp;"-"&amp;AB4672, Ref_Kontak!$A:$E, 4, FALSE)), FALSE, TRUE)</f>
        <v>1</v>
      </c>
      <c r="AG4672" t="str">
        <f>_xlfn.IFNA(VLOOKUP(Z4672,Ref_Kontak!H:H,1,FALSE),"FALSE")</f>
        <v>FALSE</v>
      </c>
      <c r="AH4672" t="str">
        <f t="shared" si="725"/>
        <v>GUDANGEXP1-LINE 1</v>
      </c>
      <c r="AI4672">
        <f>IF(I4672="violation",COUNTIF($AH$1:AH4672,AH4672),0)</f>
        <v>122</v>
      </c>
      <c r="AJ4672" t="str">
        <f t="shared" si="726"/>
        <v>violation-GUDANGEXP1</v>
      </c>
      <c r="AK4672">
        <f>IF(I4672="violation",COUNTIF($AJ$1:AJ4672,AJ4672),FALSE)</f>
        <v>912</v>
      </c>
      <c r="AL4672">
        <f t="shared" si="727"/>
        <v>0</v>
      </c>
      <c r="AM4672">
        <f t="shared" si="728"/>
        <v>8</v>
      </c>
      <c r="AN4672" t="str">
        <f t="shared" si="729"/>
        <v>ALERT! 8 Violation founded @GUDANGEXP1</v>
      </c>
    </row>
    <row r="4673" spans="1:40">
      <c r="A4673" t="s">
        <v>120</v>
      </c>
      <c r="B4673" t="s">
        <v>121</v>
      </c>
      <c r="C4673" t="s">
        <v>2079</v>
      </c>
      <c r="D4673" t="s">
        <v>129</v>
      </c>
      <c r="E4673">
        <v>1</v>
      </c>
      <c r="G4673" t="s">
        <v>130</v>
      </c>
      <c r="I4673" t="s">
        <v>125</v>
      </c>
      <c r="Z4673" t="str">
        <f>IFERROR(MID(AA4673,FIND("-",H4673,1)+1,20),_xlfn.IFNA(VLOOKUP(F4673&amp;"-"&amp;AA4673,Ref_Kontak!$A:$E,4,FALSE),Ref_Kontak!$H$2))</f>
        <v>628999007703</v>
      </c>
      <c r="AA4673" t="str">
        <f t="shared" si="720"/>
        <v/>
      </c>
      <c r="AB4673" t="str">
        <f t="shared" si="721"/>
        <v/>
      </c>
      <c r="AC4673" t="str">
        <f t="shared" si="722"/>
        <v>628999007703</v>
      </c>
      <c r="AD4673" t="str">
        <f t="shared" si="723"/>
        <v>Halo+,+Visual+AI+5S+mendeteksi+Violation%3A+METALDET1-LINE+8</v>
      </c>
      <c r="AE4673" t="str">
        <f t="shared" si="724"/>
        <v>https://web.whatsapp.com/send/?phone=628999007703&amp;text=Halo+,+Visual+AI+5S+mendeteksi+Violation%3A+METALDET1-LINE+8&amp;type=phone_number&amp;app_absent=0</v>
      </c>
      <c r="AF4673" t="b">
        <f>IF(ISNA(VLOOKUP(D4673&amp;"-"&amp;AB4673, Ref_Kontak!$A:$E, 4, FALSE)), FALSE, TRUE)</f>
        <v>0</v>
      </c>
      <c r="AG4673" t="str">
        <f>_xlfn.IFNA(VLOOKUP(Z4673,Ref_Kontak!H:H,1,FALSE),"FALSE")</f>
        <v>628999007703</v>
      </c>
      <c r="AH4673" t="str">
        <f t="shared" si="725"/>
        <v>METALDET1-LINE 8</v>
      </c>
      <c r="AI4673">
        <f>IF(I4673="violation",COUNTIF($AH$1:AH4673,AH4673),0)</f>
        <v>1681</v>
      </c>
      <c r="AJ4673" t="str">
        <f t="shared" si="726"/>
        <v>violation-METALDET1</v>
      </c>
      <c r="AK4673">
        <f>IF(I4673="violation",COUNTIF($AJ$1:AJ4673,AJ4673),FALSE)</f>
        <v>3759</v>
      </c>
      <c r="AL4673">
        <f t="shared" si="727"/>
        <v>0</v>
      </c>
      <c r="AM4673">
        <f t="shared" si="728"/>
        <v>3</v>
      </c>
      <c r="AN4673" t="str">
        <f t="shared" si="729"/>
        <v>ALERT! 3 Violation founded @METALDET1</v>
      </c>
    </row>
    <row r="4674" spans="1:40">
      <c r="A4674" t="s">
        <v>120</v>
      </c>
      <c r="B4674" t="s">
        <v>121</v>
      </c>
      <c r="C4674" t="s">
        <v>2079</v>
      </c>
      <c r="D4674" t="s">
        <v>52</v>
      </c>
      <c r="E4674">
        <v>1</v>
      </c>
      <c r="G4674" t="s">
        <v>130</v>
      </c>
      <c r="I4674" t="s">
        <v>125</v>
      </c>
      <c r="Z4674" t="str">
        <f>IFERROR(MID(AA4674,FIND("-",H4674,1)+1,20),_xlfn.IFNA(VLOOKUP(F4674&amp;"-"&amp;AA4674,Ref_Kontak!$A:$E,4,FALSE),Ref_Kontak!$H$2))</f>
        <v>628999007703</v>
      </c>
      <c r="AA4674" t="str">
        <f t="shared" ref="AA4674:AA4737" si="730">CLEAN(SUBSTITUTE(H4674," ",""))</f>
        <v/>
      </c>
      <c r="AB4674" t="str">
        <f t="shared" ref="AB4674:AB4737" si="731">IFERROR(LEFT(AA4674,FIND("-",H4674,1)-1),CLEAN(SUBSTITUTE(SUBSTITUTE(H4674," ",""),"-","")))</f>
        <v/>
      </c>
      <c r="AC4674" t="str">
        <f t="shared" ref="AC4674:AC4737" si="732">IF(LEFT(Z4674,1)="0","62"&amp; MID(Z4674,2,999),Z4674)</f>
        <v>628999007703</v>
      </c>
      <c r="AD4674" t="str">
        <f t="shared" ref="AD4674:AD4737" si="733">"Halo+"&amp;AB4674&amp;","&amp;"+Visual+AI+5S+mendeteksi+Violation%3A+"&amp;SUBSTITUTE(AH4674," ","+")</f>
        <v>Halo+,+Visual+AI+5S+mendeteksi+Violation%3A+METALDET1-LINE+14</v>
      </c>
      <c r="AE4674" t="str">
        <f t="shared" ref="AE4674:AE4737" si="734">"https://web.whatsapp.com/send/?phone="&amp;AC4674&amp;"&amp;text="&amp;AD4674&amp;"&amp;type=phone_number&amp;app_absent=0"</f>
        <v>https://web.whatsapp.com/send/?phone=628999007703&amp;text=Halo+,+Visual+AI+5S+mendeteksi+Violation%3A+METALDET1-LINE+14&amp;type=phone_number&amp;app_absent=0</v>
      </c>
      <c r="AF4674" t="b">
        <f>IF(ISNA(VLOOKUP(D4674&amp;"-"&amp;AB4674, Ref_Kontak!$A:$E, 4, FALSE)), FALSE, TRUE)</f>
        <v>0</v>
      </c>
      <c r="AG4674" t="str">
        <f>_xlfn.IFNA(VLOOKUP(Z4674,Ref_Kontak!H:H,1,FALSE),"FALSE")</f>
        <v>628999007703</v>
      </c>
      <c r="AH4674" t="str">
        <f t="shared" ref="AH4674:AH4737" si="735">G4674&amp;"-"&amp;D4674</f>
        <v>METALDET1-LINE 14</v>
      </c>
      <c r="AI4674">
        <f>IF(I4674="violation",COUNTIF($AH$1:AH4674,AH4674),0)</f>
        <v>551</v>
      </c>
      <c r="AJ4674" t="str">
        <f t="shared" si="726"/>
        <v>violation-METALDET1</v>
      </c>
      <c r="AK4674">
        <f>IF(I4674="violation",COUNTIF($AJ$1:AJ4674,AJ4674),FALSE)</f>
        <v>3760</v>
      </c>
      <c r="AL4674">
        <f t="shared" si="727"/>
        <v>0</v>
      </c>
      <c r="AM4674">
        <f t="shared" si="728"/>
        <v>3</v>
      </c>
      <c r="AN4674" t="str">
        <f t="shared" si="729"/>
        <v>ALERT! 3 Violation founded @METALDET1</v>
      </c>
    </row>
    <row r="4675" spans="1:40">
      <c r="A4675" t="s">
        <v>120</v>
      </c>
      <c r="B4675" t="s">
        <v>121</v>
      </c>
      <c r="C4675" t="s">
        <v>2080</v>
      </c>
      <c r="D4675" t="s">
        <v>48</v>
      </c>
      <c r="E4675">
        <v>1</v>
      </c>
      <c r="F4675" t="s">
        <v>1859</v>
      </c>
      <c r="G4675" t="s">
        <v>124</v>
      </c>
      <c r="H4675" t="s">
        <v>1860</v>
      </c>
      <c r="I4675" t="s">
        <v>125</v>
      </c>
      <c r="J4675" t="s">
        <v>1861</v>
      </c>
      <c r="Z4675" t="str">
        <f>IFERROR(MID(AA4675,FIND("-",H4675,1)+1,20),_xlfn.IFNA(VLOOKUP(F4675&amp;"-"&amp;AA4675,Ref_Kontak!$A:$E,4,FALSE),Ref_Kontak!$H$2))</f>
        <v>6285157766849</v>
      </c>
      <c r="AA4675" t="str">
        <f t="shared" si="730"/>
        <v>Rexy-6285157766849</v>
      </c>
      <c r="AB4675" t="str">
        <f t="shared" si="731"/>
        <v>Rexy</v>
      </c>
      <c r="AC4675" t="str">
        <f t="shared" si="732"/>
        <v>6285157766849</v>
      </c>
      <c r="AD4675" t="str">
        <f t="shared" si="733"/>
        <v>Halo+Rexy,+Visual+AI+5S+mendeteksi+Violation%3A+GUDANGEXP1-LINE+1</v>
      </c>
      <c r="AE4675" t="str">
        <f t="shared" si="734"/>
        <v>https://web.whatsapp.com/send/?phone=6285157766849&amp;text=Halo+Rexy,+Visual+AI+5S+mendeteksi+Violation%3A+GUDANGEXP1-LINE+1&amp;type=phone_number&amp;app_absent=0</v>
      </c>
      <c r="AF4675" t="b">
        <f>IF(ISNA(VLOOKUP(D4675&amp;"-"&amp;AB4675, Ref_Kontak!$A:$E, 4, FALSE)), FALSE, TRUE)</f>
        <v>1</v>
      </c>
      <c r="AG4675" t="str">
        <f>_xlfn.IFNA(VLOOKUP(Z4675,Ref_Kontak!H:H,1,FALSE),"FALSE")</f>
        <v>FALSE</v>
      </c>
      <c r="AH4675" t="str">
        <f t="shared" si="735"/>
        <v>GUDANGEXP1-LINE 1</v>
      </c>
      <c r="AI4675">
        <f>IF(I4675="violation",COUNTIF($AH$1:AH4675,AH4675),0)</f>
        <v>123</v>
      </c>
      <c r="AJ4675" t="str">
        <f t="shared" ref="AJ4675:AJ4738" si="736">I4675&amp;"-"&amp;G4675</f>
        <v>violation-GUDANGEXP1</v>
      </c>
      <c r="AK4675">
        <f>IF(I4675="violation",COUNTIF($AJ$1:AJ4675,AJ4675),FALSE)</f>
        <v>913</v>
      </c>
      <c r="AL4675">
        <f t="shared" ref="AL4675:AL4738" si="737">IF(AI4675=1,1,0)</f>
        <v>0</v>
      </c>
      <c r="AM4675">
        <f t="shared" ref="AM4675:AM4738" si="738">SUMIF($AJ$2:$AJ$5516,AJ4675,$AL$2:$AL$5516)</f>
        <v>8</v>
      </c>
      <c r="AN4675" t="str">
        <f t="shared" ref="AN4675:AN4738" si="739">"ALERT! " &amp;AM4675&amp; " Violation founded @"&amp;G4675</f>
        <v>ALERT! 8 Violation founded @GUDANGEXP1</v>
      </c>
    </row>
    <row r="4676" spans="1:40">
      <c r="A4676" t="s">
        <v>120</v>
      </c>
      <c r="B4676" t="s">
        <v>121</v>
      </c>
      <c r="C4676" t="s">
        <v>2080</v>
      </c>
      <c r="D4676" t="s">
        <v>129</v>
      </c>
      <c r="E4676">
        <v>1</v>
      </c>
      <c r="G4676" t="s">
        <v>130</v>
      </c>
      <c r="I4676" t="s">
        <v>125</v>
      </c>
      <c r="Z4676" t="str">
        <f>IFERROR(MID(AA4676,FIND("-",H4676,1)+1,20),_xlfn.IFNA(VLOOKUP(F4676&amp;"-"&amp;AA4676,Ref_Kontak!$A:$E,4,FALSE),Ref_Kontak!$H$2))</f>
        <v>628999007703</v>
      </c>
      <c r="AA4676" t="str">
        <f t="shared" si="730"/>
        <v/>
      </c>
      <c r="AB4676" t="str">
        <f t="shared" si="731"/>
        <v/>
      </c>
      <c r="AC4676" t="str">
        <f t="shared" si="732"/>
        <v>628999007703</v>
      </c>
      <c r="AD4676" t="str">
        <f t="shared" si="733"/>
        <v>Halo+,+Visual+AI+5S+mendeteksi+Violation%3A+METALDET1-LINE+8</v>
      </c>
      <c r="AE4676" t="str">
        <f t="shared" si="734"/>
        <v>https://web.whatsapp.com/send/?phone=628999007703&amp;text=Halo+,+Visual+AI+5S+mendeteksi+Violation%3A+METALDET1-LINE+8&amp;type=phone_number&amp;app_absent=0</v>
      </c>
      <c r="AF4676" t="b">
        <f>IF(ISNA(VLOOKUP(D4676&amp;"-"&amp;AB4676, Ref_Kontak!$A:$E, 4, FALSE)), FALSE, TRUE)</f>
        <v>0</v>
      </c>
      <c r="AG4676" t="str">
        <f>_xlfn.IFNA(VLOOKUP(Z4676,Ref_Kontak!H:H,1,FALSE),"FALSE")</f>
        <v>628999007703</v>
      </c>
      <c r="AH4676" t="str">
        <f t="shared" si="735"/>
        <v>METALDET1-LINE 8</v>
      </c>
      <c r="AI4676">
        <f>IF(I4676="violation",COUNTIF($AH$1:AH4676,AH4676),0)</f>
        <v>1682</v>
      </c>
      <c r="AJ4676" t="str">
        <f t="shared" si="736"/>
        <v>violation-METALDET1</v>
      </c>
      <c r="AK4676">
        <f>IF(I4676="violation",COUNTIF($AJ$1:AJ4676,AJ4676),FALSE)</f>
        <v>3761</v>
      </c>
      <c r="AL4676">
        <f t="shared" si="737"/>
        <v>0</v>
      </c>
      <c r="AM4676">
        <f t="shared" si="738"/>
        <v>3</v>
      </c>
      <c r="AN4676" t="str">
        <f t="shared" si="739"/>
        <v>ALERT! 3 Violation founded @METALDET1</v>
      </c>
    </row>
    <row r="4677" spans="1:40">
      <c r="A4677" t="s">
        <v>120</v>
      </c>
      <c r="B4677" t="s">
        <v>121</v>
      </c>
      <c r="C4677" t="s">
        <v>2081</v>
      </c>
      <c r="D4677" t="s">
        <v>48</v>
      </c>
      <c r="E4677">
        <v>1</v>
      </c>
      <c r="F4677" t="s">
        <v>1859</v>
      </c>
      <c r="G4677" t="s">
        <v>124</v>
      </c>
      <c r="H4677" t="s">
        <v>1860</v>
      </c>
      <c r="I4677" t="s">
        <v>125</v>
      </c>
      <c r="J4677" t="s">
        <v>1861</v>
      </c>
      <c r="Z4677" t="str">
        <f>IFERROR(MID(AA4677,FIND("-",H4677,1)+1,20),_xlfn.IFNA(VLOOKUP(F4677&amp;"-"&amp;AA4677,Ref_Kontak!$A:$E,4,FALSE),Ref_Kontak!$H$2))</f>
        <v>6285157766849</v>
      </c>
      <c r="AA4677" t="str">
        <f t="shared" si="730"/>
        <v>Rexy-6285157766849</v>
      </c>
      <c r="AB4677" t="str">
        <f t="shared" si="731"/>
        <v>Rexy</v>
      </c>
      <c r="AC4677" t="str">
        <f t="shared" si="732"/>
        <v>6285157766849</v>
      </c>
      <c r="AD4677" t="str">
        <f t="shared" si="733"/>
        <v>Halo+Rexy,+Visual+AI+5S+mendeteksi+Violation%3A+GUDANGEXP1-LINE+1</v>
      </c>
      <c r="AE4677" t="str">
        <f t="shared" si="734"/>
        <v>https://web.whatsapp.com/send/?phone=6285157766849&amp;text=Halo+Rexy,+Visual+AI+5S+mendeteksi+Violation%3A+GUDANGEXP1-LINE+1&amp;type=phone_number&amp;app_absent=0</v>
      </c>
      <c r="AF4677" t="b">
        <f>IF(ISNA(VLOOKUP(D4677&amp;"-"&amp;AB4677, Ref_Kontak!$A:$E, 4, FALSE)), FALSE, TRUE)</f>
        <v>1</v>
      </c>
      <c r="AG4677" t="str">
        <f>_xlfn.IFNA(VLOOKUP(Z4677,Ref_Kontak!H:H,1,FALSE),"FALSE")</f>
        <v>FALSE</v>
      </c>
      <c r="AH4677" t="str">
        <f t="shared" si="735"/>
        <v>GUDANGEXP1-LINE 1</v>
      </c>
      <c r="AI4677">
        <f>IF(I4677="violation",COUNTIF($AH$1:AH4677,AH4677),0)</f>
        <v>124</v>
      </c>
      <c r="AJ4677" t="str">
        <f t="shared" si="736"/>
        <v>violation-GUDANGEXP1</v>
      </c>
      <c r="AK4677">
        <f>IF(I4677="violation",COUNTIF($AJ$1:AJ4677,AJ4677),FALSE)</f>
        <v>914</v>
      </c>
      <c r="AL4677">
        <f t="shared" si="737"/>
        <v>0</v>
      </c>
      <c r="AM4677">
        <f t="shared" si="738"/>
        <v>8</v>
      </c>
      <c r="AN4677" t="str">
        <f t="shared" si="739"/>
        <v>ALERT! 8 Violation founded @GUDANGEXP1</v>
      </c>
    </row>
    <row r="4678" spans="1:40">
      <c r="A4678" t="s">
        <v>120</v>
      </c>
      <c r="B4678" t="s">
        <v>121</v>
      </c>
      <c r="C4678" t="s">
        <v>2081</v>
      </c>
      <c r="D4678" t="s">
        <v>52</v>
      </c>
      <c r="E4678">
        <v>1</v>
      </c>
      <c r="G4678" t="s">
        <v>130</v>
      </c>
      <c r="I4678" t="s">
        <v>125</v>
      </c>
      <c r="Z4678" t="str">
        <f>IFERROR(MID(AA4678,FIND("-",H4678,1)+1,20),_xlfn.IFNA(VLOOKUP(F4678&amp;"-"&amp;AA4678,Ref_Kontak!$A:$E,4,FALSE),Ref_Kontak!$H$2))</f>
        <v>628999007703</v>
      </c>
      <c r="AA4678" t="str">
        <f t="shared" si="730"/>
        <v/>
      </c>
      <c r="AB4678" t="str">
        <f t="shared" si="731"/>
        <v/>
      </c>
      <c r="AC4678" t="str">
        <f t="shared" si="732"/>
        <v>628999007703</v>
      </c>
      <c r="AD4678" t="str">
        <f t="shared" si="733"/>
        <v>Halo+,+Visual+AI+5S+mendeteksi+Violation%3A+METALDET1-LINE+14</v>
      </c>
      <c r="AE4678" t="str">
        <f t="shared" si="734"/>
        <v>https://web.whatsapp.com/send/?phone=628999007703&amp;text=Halo+,+Visual+AI+5S+mendeteksi+Violation%3A+METALDET1-LINE+14&amp;type=phone_number&amp;app_absent=0</v>
      </c>
      <c r="AF4678" t="b">
        <f>IF(ISNA(VLOOKUP(D4678&amp;"-"&amp;AB4678, Ref_Kontak!$A:$E, 4, FALSE)), FALSE, TRUE)</f>
        <v>0</v>
      </c>
      <c r="AG4678" t="str">
        <f>_xlfn.IFNA(VLOOKUP(Z4678,Ref_Kontak!H:H,1,FALSE),"FALSE")</f>
        <v>628999007703</v>
      </c>
      <c r="AH4678" t="str">
        <f t="shared" si="735"/>
        <v>METALDET1-LINE 14</v>
      </c>
      <c r="AI4678">
        <f>IF(I4678="violation",COUNTIF($AH$1:AH4678,AH4678),0)</f>
        <v>552</v>
      </c>
      <c r="AJ4678" t="str">
        <f t="shared" si="736"/>
        <v>violation-METALDET1</v>
      </c>
      <c r="AK4678">
        <f>IF(I4678="violation",COUNTIF($AJ$1:AJ4678,AJ4678),FALSE)</f>
        <v>3762</v>
      </c>
      <c r="AL4678">
        <f t="shared" si="737"/>
        <v>0</v>
      </c>
      <c r="AM4678">
        <f t="shared" si="738"/>
        <v>3</v>
      </c>
      <c r="AN4678" t="str">
        <f t="shared" si="739"/>
        <v>ALERT! 3 Violation founded @METALDET1</v>
      </c>
    </row>
    <row r="4679" spans="1:40">
      <c r="A4679" t="s">
        <v>120</v>
      </c>
      <c r="B4679" t="s">
        <v>121</v>
      </c>
      <c r="C4679" t="s">
        <v>2081</v>
      </c>
      <c r="D4679" t="s">
        <v>129</v>
      </c>
      <c r="E4679">
        <v>1</v>
      </c>
      <c r="G4679" t="s">
        <v>130</v>
      </c>
      <c r="I4679" t="s">
        <v>125</v>
      </c>
      <c r="Z4679" t="str">
        <f>IFERROR(MID(AA4679,FIND("-",H4679,1)+1,20),_xlfn.IFNA(VLOOKUP(F4679&amp;"-"&amp;AA4679,Ref_Kontak!$A:$E,4,FALSE),Ref_Kontak!$H$2))</f>
        <v>628999007703</v>
      </c>
      <c r="AA4679" t="str">
        <f t="shared" si="730"/>
        <v/>
      </c>
      <c r="AB4679" t="str">
        <f t="shared" si="731"/>
        <v/>
      </c>
      <c r="AC4679" t="str">
        <f t="shared" si="732"/>
        <v>628999007703</v>
      </c>
      <c r="AD4679" t="str">
        <f t="shared" si="733"/>
        <v>Halo+,+Visual+AI+5S+mendeteksi+Violation%3A+METALDET1-LINE+8</v>
      </c>
      <c r="AE4679" t="str">
        <f t="shared" si="734"/>
        <v>https://web.whatsapp.com/send/?phone=628999007703&amp;text=Halo+,+Visual+AI+5S+mendeteksi+Violation%3A+METALDET1-LINE+8&amp;type=phone_number&amp;app_absent=0</v>
      </c>
      <c r="AF4679" t="b">
        <f>IF(ISNA(VLOOKUP(D4679&amp;"-"&amp;AB4679, Ref_Kontak!$A:$E, 4, FALSE)), FALSE, TRUE)</f>
        <v>0</v>
      </c>
      <c r="AG4679" t="str">
        <f>_xlfn.IFNA(VLOOKUP(Z4679,Ref_Kontak!H:H,1,FALSE),"FALSE")</f>
        <v>628999007703</v>
      </c>
      <c r="AH4679" t="str">
        <f t="shared" si="735"/>
        <v>METALDET1-LINE 8</v>
      </c>
      <c r="AI4679">
        <f>IF(I4679="violation",COUNTIF($AH$1:AH4679,AH4679),0)</f>
        <v>1683</v>
      </c>
      <c r="AJ4679" t="str">
        <f t="shared" si="736"/>
        <v>violation-METALDET1</v>
      </c>
      <c r="AK4679">
        <f>IF(I4679="violation",COUNTIF($AJ$1:AJ4679,AJ4679),FALSE)</f>
        <v>3763</v>
      </c>
      <c r="AL4679">
        <f t="shared" si="737"/>
        <v>0</v>
      </c>
      <c r="AM4679">
        <f t="shared" si="738"/>
        <v>3</v>
      </c>
      <c r="AN4679" t="str">
        <f t="shared" si="739"/>
        <v>ALERT! 3 Violation founded @METALDET1</v>
      </c>
    </row>
    <row r="4680" spans="1:40">
      <c r="A4680" t="s">
        <v>120</v>
      </c>
      <c r="B4680" t="s">
        <v>121</v>
      </c>
      <c r="C4680" t="s">
        <v>2081</v>
      </c>
      <c r="D4680" t="s">
        <v>52</v>
      </c>
      <c r="E4680">
        <v>1</v>
      </c>
      <c r="G4680" t="s">
        <v>130</v>
      </c>
      <c r="I4680" t="s">
        <v>125</v>
      </c>
      <c r="Z4680" t="str">
        <f>IFERROR(MID(AA4680,FIND("-",H4680,1)+1,20),_xlfn.IFNA(VLOOKUP(F4680&amp;"-"&amp;AA4680,Ref_Kontak!$A:$E,4,FALSE),Ref_Kontak!$H$2))</f>
        <v>628999007703</v>
      </c>
      <c r="AA4680" t="str">
        <f t="shared" si="730"/>
        <v/>
      </c>
      <c r="AB4680" t="str">
        <f t="shared" si="731"/>
        <v/>
      </c>
      <c r="AC4680" t="str">
        <f t="shared" si="732"/>
        <v>628999007703</v>
      </c>
      <c r="AD4680" t="str">
        <f t="shared" si="733"/>
        <v>Halo+,+Visual+AI+5S+mendeteksi+Violation%3A+METALDET1-LINE+14</v>
      </c>
      <c r="AE4680" t="str">
        <f t="shared" si="734"/>
        <v>https://web.whatsapp.com/send/?phone=628999007703&amp;text=Halo+,+Visual+AI+5S+mendeteksi+Violation%3A+METALDET1-LINE+14&amp;type=phone_number&amp;app_absent=0</v>
      </c>
      <c r="AF4680" t="b">
        <f>IF(ISNA(VLOOKUP(D4680&amp;"-"&amp;AB4680, Ref_Kontak!$A:$E, 4, FALSE)), FALSE, TRUE)</f>
        <v>0</v>
      </c>
      <c r="AG4680" t="str">
        <f>_xlfn.IFNA(VLOOKUP(Z4680,Ref_Kontak!H:H,1,FALSE),"FALSE")</f>
        <v>628999007703</v>
      </c>
      <c r="AH4680" t="str">
        <f t="shared" si="735"/>
        <v>METALDET1-LINE 14</v>
      </c>
      <c r="AI4680">
        <f>IF(I4680="violation",COUNTIF($AH$1:AH4680,AH4680),0)</f>
        <v>553</v>
      </c>
      <c r="AJ4680" t="str">
        <f t="shared" si="736"/>
        <v>violation-METALDET1</v>
      </c>
      <c r="AK4680">
        <f>IF(I4680="violation",COUNTIF($AJ$1:AJ4680,AJ4680),FALSE)</f>
        <v>3764</v>
      </c>
      <c r="AL4680">
        <f t="shared" si="737"/>
        <v>0</v>
      </c>
      <c r="AM4680">
        <f t="shared" si="738"/>
        <v>3</v>
      </c>
      <c r="AN4680" t="str">
        <f t="shared" si="739"/>
        <v>ALERT! 3 Violation founded @METALDET1</v>
      </c>
    </row>
    <row r="4681" spans="1:40">
      <c r="A4681" t="s">
        <v>120</v>
      </c>
      <c r="B4681" t="s">
        <v>121</v>
      </c>
      <c r="C4681" t="s">
        <v>2082</v>
      </c>
      <c r="D4681" t="s">
        <v>48</v>
      </c>
      <c r="E4681">
        <v>1</v>
      </c>
      <c r="F4681" t="s">
        <v>1859</v>
      </c>
      <c r="G4681" t="s">
        <v>124</v>
      </c>
      <c r="H4681" t="s">
        <v>1860</v>
      </c>
      <c r="I4681" t="s">
        <v>125</v>
      </c>
      <c r="J4681" t="s">
        <v>1861</v>
      </c>
      <c r="Z4681" t="str">
        <f>IFERROR(MID(AA4681,FIND("-",H4681,1)+1,20),_xlfn.IFNA(VLOOKUP(F4681&amp;"-"&amp;AA4681,Ref_Kontak!$A:$E,4,FALSE),Ref_Kontak!$H$2))</f>
        <v>6285157766849</v>
      </c>
      <c r="AA4681" t="str">
        <f t="shared" si="730"/>
        <v>Rexy-6285157766849</v>
      </c>
      <c r="AB4681" t="str">
        <f t="shared" si="731"/>
        <v>Rexy</v>
      </c>
      <c r="AC4681" t="str">
        <f t="shared" si="732"/>
        <v>6285157766849</v>
      </c>
      <c r="AD4681" t="str">
        <f t="shared" si="733"/>
        <v>Halo+Rexy,+Visual+AI+5S+mendeteksi+Violation%3A+GUDANGEXP1-LINE+1</v>
      </c>
      <c r="AE4681" t="str">
        <f t="shared" si="734"/>
        <v>https://web.whatsapp.com/send/?phone=6285157766849&amp;text=Halo+Rexy,+Visual+AI+5S+mendeteksi+Violation%3A+GUDANGEXP1-LINE+1&amp;type=phone_number&amp;app_absent=0</v>
      </c>
      <c r="AF4681" t="b">
        <f>IF(ISNA(VLOOKUP(D4681&amp;"-"&amp;AB4681, Ref_Kontak!$A:$E, 4, FALSE)), FALSE, TRUE)</f>
        <v>1</v>
      </c>
      <c r="AG4681" t="str">
        <f>_xlfn.IFNA(VLOOKUP(Z4681,Ref_Kontak!H:H,1,FALSE),"FALSE")</f>
        <v>FALSE</v>
      </c>
      <c r="AH4681" t="str">
        <f t="shared" si="735"/>
        <v>GUDANGEXP1-LINE 1</v>
      </c>
      <c r="AI4681">
        <f>IF(I4681="violation",COUNTIF($AH$1:AH4681,AH4681),0)</f>
        <v>125</v>
      </c>
      <c r="AJ4681" t="str">
        <f t="shared" si="736"/>
        <v>violation-GUDANGEXP1</v>
      </c>
      <c r="AK4681">
        <f>IF(I4681="violation",COUNTIF($AJ$1:AJ4681,AJ4681),FALSE)</f>
        <v>915</v>
      </c>
      <c r="AL4681">
        <f t="shared" si="737"/>
        <v>0</v>
      </c>
      <c r="AM4681">
        <f t="shared" si="738"/>
        <v>8</v>
      </c>
      <c r="AN4681" t="str">
        <f t="shared" si="739"/>
        <v>ALERT! 8 Violation founded @GUDANGEXP1</v>
      </c>
    </row>
    <row r="4682" spans="1:40">
      <c r="A4682" t="s">
        <v>120</v>
      </c>
      <c r="B4682" t="s">
        <v>121</v>
      </c>
      <c r="C4682" t="s">
        <v>2082</v>
      </c>
      <c r="D4682" t="s">
        <v>129</v>
      </c>
      <c r="E4682">
        <v>1</v>
      </c>
      <c r="G4682" t="s">
        <v>130</v>
      </c>
      <c r="I4682" t="s">
        <v>125</v>
      </c>
      <c r="Z4682" t="str">
        <f>IFERROR(MID(AA4682,FIND("-",H4682,1)+1,20),_xlfn.IFNA(VLOOKUP(F4682&amp;"-"&amp;AA4682,Ref_Kontak!$A:$E,4,FALSE),Ref_Kontak!$H$2))</f>
        <v>628999007703</v>
      </c>
      <c r="AA4682" t="str">
        <f t="shared" si="730"/>
        <v/>
      </c>
      <c r="AB4682" t="str">
        <f t="shared" si="731"/>
        <v/>
      </c>
      <c r="AC4682" t="str">
        <f t="shared" si="732"/>
        <v>628999007703</v>
      </c>
      <c r="AD4682" t="str">
        <f t="shared" si="733"/>
        <v>Halo+,+Visual+AI+5S+mendeteksi+Violation%3A+METALDET1-LINE+8</v>
      </c>
      <c r="AE4682" t="str">
        <f t="shared" si="734"/>
        <v>https://web.whatsapp.com/send/?phone=628999007703&amp;text=Halo+,+Visual+AI+5S+mendeteksi+Violation%3A+METALDET1-LINE+8&amp;type=phone_number&amp;app_absent=0</v>
      </c>
      <c r="AF4682" t="b">
        <f>IF(ISNA(VLOOKUP(D4682&amp;"-"&amp;AB4682, Ref_Kontak!$A:$E, 4, FALSE)), FALSE, TRUE)</f>
        <v>0</v>
      </c>
      <c r="AG4682" t="str">
        <f>_xlfn.IFNA(VLOOKUP(Z4682,Ref_Kontak!H:H,1,FALSE),"FALSE")</f>
        <v>628999007703</v>
      </c>
      <c r="AH4682" t="str">
        <f t="shared" si="735"/>
        <v>METALDET1-LINE 8</v>
      </c>
      <c r="AI4682">
        <f>IF(I4682="violation",COUNTIF($AH$1:AH4682,AH4682),0)</f>
        <v>1684</v>
      </c>
      <c r="AJ4682" t="str">
        <f t="shared" si="736"/>
        <v>violation-METALDET1</v>
      </c>
      <c r="AK4682">
        <f>IF(I4682="violation",COUNTIF($AJ$1:AJ4682,AJ4682),FALSE)</f>
        <v>3765</v>
      </c>
      <c r="AL4682">
        <f t="shared" si="737"/>
        <v>0</v>
      </c>
      <c r="AM4682">
        <f t="shared" si="738"/>
        <v>3</v>
      </c>
      <c r="AN4682" t="str">
        <f t="shared" si="739"/>
        <v>ALERT! 3 Violation founded @METALDET1</v>
      </c>
    </row>
    <row r="4683" spans="1:40">
      <c r="A4683" t="s">
        <v>120</v>
      </c>
      <c r="B4683" t="s">
        <v>121</v>
      </c>
      <c r="C4683" t="s">
        <v>2082</v>
      </c>
      <c r="D4683" t="s">
        <v>52</v>
      </c>
      <c r="E4683">
        <v>1</v>
      </c>
      <c r="G4683" t="s">
        <v>130</v>
      </c>
      <c r="I4683" t="s">
        <v>125</v>
      </c>
      <c r="Z4683" t="str">
        <f>IFERROR(MID(AA4683,FIND("-",H4683,1)+1,20),_xlfn.IFNA(VLOOKUP(F4683&amp;"-"&amp;AA4683,Ref_Kontak!$A:$E,4,FALSE),Ref_Kontak!$H$2))</f>
        <v>628999007703</v>
      </c>
      <c r="AA4683" t="str">
        <f t="shared" si="730"/>
        <v/>
      </c>
      <c r="AB4683" t="str">
        <f t="shared" si="731"/>
        <v/>
      </c>
      <c r="AC4683" t="str">
        <f t="shared" si="732"/>
        <v>628999007703</v>
      </c>
      <c r="AD4683" t="str">
        <f t="shared" si="733"/>
        <v>Halo+,+Visual+AI+5S+mendeteksi+Violation%3A+METALDET1-LINE+14</v>
      </c>
      <c r="AE4683" t="str">
        <f t="shared" si="734"/>
        <v>https://web.whatsapp.com/send/?phone=628999007703&amp;text=Halo+,+Visual+AI+5S+mendeteksi+Violation%3A+METALDET1-LINE+14&amp;type=phone_number&amp;app_absent=0</v>
      </c>
      <c r="AF4683" t="b">
        <f>IF(ISNA(VLOOKUP(D4683&amp;"-"&amp;AB4683, Ref_Kontak!$A:$E, 4, FALSE)), FALSE, TRUE)</f>
        <v>0</v>
      </c>
      <c r="AG4683" t="str">
        <f>_xlfn.IFNA(VLOOKUP(Z4683,Ref_Kontak!H:H,1,FALSE),"FALSE")</f>
        <v>628999007703</v>
      </c>
      <c r="AH4683" t="str">
        <f t="shared" si="735"/>
        <v>METALDET1-LINE 14</v>
      </c>
      <c r="AI4683">
        <f>IF(I4683="violation",COUNTIF($AH$1:AH4683,AH4683),0)</f>
        <v>554</v>
      </c>
      <c r="AJ4683" t="str">
        <f t="shared" si="736"/>
        <v>violation-METALDET1</v>
      </c>
      <c r="AK4683">
        <f>IF(I4683="violation",COUNTIF($AJ$1:AJ4683,AJ4683),FALSE)</f>
        <v>3766</v>
      </c>
      <c r="AL4683">
        <f t="shared" si="737"/>
        <v>0</v>
      </c>
      <c r="AM4683">
        <f t="shared" si="738"/>
        <v>3</v>
      </c>
      <c r="AN4683" t="str">
        <f t="shared" si="739"/>
        <v>ALERT! 3 Violation founded @METALDET1</v>
      </c>
    </row>
    <row r="4684" spans="1:40">
      <c r="A4684" t="s">
        <v>120</v>
      </c>
      <c r="B4684" t="s">
        <v>121</v>
      </c>
      <c r="C4684" t="s">
        <v>2083</v>
      </c>
      <c r="D4684" t="s">
        <v>48</v>
      </c>
      <c r="E4684">
        <v>1</v>
      </c>
      <c r="F4684" t="s">
        <v>1859</v>
      </c>
      <c r="G4684" t="s">
        <v>124</v>
      </c>
      <c r="H4684" t="s">
        <v>1860</v>
      </c>
      <c r="I4684" t="s">
        <v>125</v>
      </c>
      <c r="J4684" t="s">
        <v>1861</v>
      </c>
      <c r="Z4684" t="str">
        <f>IFERROR(MID(AA4684,FIND("-",H4684,1)+1,20),_xlfn.IFNA(VLOOKUP(F4684&amp;"-"&amp;AA4684,Ref_Kontak!$A:$E,4,FALSE),Ref_Kontak!$H$2))</f>
        <v>6285157766849</v>
      </c>
      <c r="AA4684" t="str">
        <f t="shared" si="730"/>
        <v>Rexy-6285157766849</v>
      </c>
      <c r="AB4684" t="str">
        <f t="shared" si="731"/>
        <v>Rexy</v>
      </c>
      <c r="AC4684" t="str">
        <f t="shared" si="732"/>
        <v>6285157766849</v>
      </c>
      <c r="AD4684" t="str">
        <f t="shared" si="733"/>
        <v>Halo+Rexy,+Visual+AI+5S+mendeteksi+Violation%3A+GUDANGEXP1-LINE+1</v>
      </c>
      <c r="AE4684" t="str">
        <f t="shared" si="734"/>
        <v>https://web.whatsapp.com/send/?phone=6285157766849&amp;text=Halo+Rexy,+Visual+AI+5S+mendeteksi+Violation%3A+GUDANGEXP1-LINE+1&amp;type=phone_number&amp;app_absent=0</v>
      </c>
      <c r="AF4684" t="b">
        <f>IF(ISNA(VLOOKUP(D4684&amp;"-"&amp;AB4684, Ref_Kontak!$A:$E, 4, FALSE)), FALSE, TRUE)</f>
        <v>1</v>
      </c>
      <c r="AG4684" t="str">
        <f>_xlfn.IFNA(VLOOKUP(Z4684,Ref_Kontak!H:H,1,FALSE),"FALSE")</f>
        <v>FALSE</v>
      </c>
      <c r="AH4684" t="str">
        <f t="shared" si="735"/>
        <v>GUDANGEXP1-LINE 1</v>
      </c>
      <c r="AI4684">
        <f>IF(I4684="violation",COUNTIF($AH$1:AH4684,AH4684),0)</f>
        <v>126</v>
      </c>
      <c r="AJ4684" t="str">
        <f t="shared" si="736"/>
        <v>violation-GUDANGEXP1</v>
      </c>
      <c r="AK4684">
        <f>IF(I4684="violation",COUNTIF($AJ$1:AJ4684,AJ4684),FALSE)</f>
        <v>916</v>
      </c>
      <c r="AL4684">
        <f t="shared" si="737"/>
        <v>0</v>
      </c>
      <c r="AM4684">
        <f t="shared" si="738"/>
        <v>8</v>
      </c>
      <c r="AN4684" t="str">
        <f t="shared" si="739"/>
        <v>ALERT! 8 Violation founded @GUDANGEXP1</v>
      </c>
    </row>
    <row r="4685" spans="1:40">
      <c r="A4685" t="s">
        <v>120</v>
      </c>
      <c r="B4685" t="s">
        <v>121</v>
      </c>
      <c r="C4685" t="s">
        <v>2084</v>
      </c>
      <c r="D4685" t="s">
        <v>52</v>
      </c>
      <c r="E4685">
        <v>1</v>
      </c>
      <c r="G4685" t="s">
        <v>130</v>
      </c>
      <c r="I4685" t="s">
        <v>125</v>
      </c>
      <c r="Z4685" t="str">
        <f>IFERROR(MID(AA4685,FIND("-",H4685,1)+1,20),_xlfn.IFNA(VLOOKUP(F4685&amp;"-"&amp;AA4685,Ref_Kontak!$A:$E,4,FALSE),Ref_Kontak!$H$2))</f>
        <v>628999007703</v>
      </c>
      <c r="AA4685" t="str">
        <f t="shared" si="730"/>
        <v/>
      </c>
      <c r="AB4685" t="str">
        <f t="shared" si="731"/>
        <v/>
      </c>
      <c r="AC4685" t="str">
        <f t="shared" si="732"/>
        <v>628999007703</v>
      </c>
      <c r="AD4685" t="str">
        <f t="shared" si="733"/>
        <v>Halo+,+Visual+AI+5S+mendeteksi+Violation%3A+METALDET1-LINE+14</v>
      </c>
      <c r="AE4685" t="str">
        <f t="shared" si="734"/>
        <v>https://web.whatsapp.com/send/?phone=628999007703&amp;text=Halo+,+Visual+AI+5S+mendeteksi+Violation%3A+METALDET1-LINE+14&amp;type=phone_number&amp;app_absent=0</v>
      </c>
      <c r="AF4685" t="b">
        <f>IF(ISNA(VLOOKUP(D4685&amp;"-"&amp;AB4685, Ref_Kontak!$A:$E, 4, FALSE)), FALSE, TRUE)</f>
        <v>0</v>
      </c>
      <c r="AG4685" t="str">
        <f>_xlfn.IFNA(VLOOKUP(Z4685,Ref_Kontak!H:H,1,FALSE),"FALSE")</f>
        <v>628999007703</v>
      </c>
      <c r="AH4685" t="str">
        <f t="shared" si="735"/>
        <v>METALDET1-LINE 14</v>
      </c>
      <c r="AI4685">
        <f>IF(I4685="violation",COUNTIF($AH$1:AH4685,AH4685),0)</f>
        <v>555</v>
      </c>
      <c r="AJ4685" t="str">
        <f t="shared" si="736"/>
        <v>violation-METALDET1</v>
      </c>
      <c r="AK4685">
        <f>IF(I4685="violation",COUNTIF($AJ$1:AJ4685,AJ4685),FALSE)</f>
        <v>3767</v>
      </c>
      <c r="AL4685">
        <f t="shared" si="737"/>
        <v>0</v>
      </c>
      <c r="AM4685">
        <f t="shared" si="738"/>
        <v>3</v>
      </c>
      <c r="AN4685" t="str">
        <f t="shared" si="739"/>
        <v>ALERT! 3 Violation founded @METALDET1</v>
      </c>
    </row>
    <row r="4686" spans="1:40">
      <c r="A4686" t="s">
        <v>120</v>
      </c>
      <c r="B4686" t="s">
        <v>121</v>
      </c>
      <c r="C4686" t="s">
        <v>2084</v>
      </c>
      <c r="D4686" t="s">
        <v>129</v>
      </c>
      <c r="E4686">
        <v>1</v>
      </c>
      <c r="G4686" t="s">
        <v>130</v>
      </c>
      <c r="I4686" t="s">
        <v>125</v>
      </c>
      <c r="Z4686" t="str">
        <f>IFERROR(MID(AA4686,FIND("-",H4686,1)+1,20),_xlfn.IFNA(VLOOKUP(F4686&amp;"-"&amp;AA4686,Ref_Kontak!$A:$E,4,FALSE),Ref_Kontak!$H$2))</f>
        <v>628999007703</v>
      </c>
      <c r="AA4686" t="str">
        <f t="shared" si="730"/>
        <v/>
      </c>
      <c r="AB4686" t="str">
        <f t="shared" si="731"/>
        <v/>
      </c>
      <c r="AC4686" t="str">
        <f t="shared" si="732"/>
        <v>628999007703</v>
      </c>
      <c r="AD4686" t="str">
        <f t="shared" si="733"/>
        <v>Halo+,+Visual+AI+5S+mendeteksi+Violation%3A+METALDET1-LINE+8</v>
      </c>
      <c r="AE4686" t="str">
        <f t="shared" si="734"/>
        <v>https://web.whatsapp.com/send/?phone=628999007703&amp;text=Halo+,+Visual+AI+5S+mendeteksi+Violation%3A+METALDET1-LINE+8&amp;type=phone_number&amp;app_absent=0</v>
      </c>
      <c r="AF4686" t="b">
        <f>IF(ISNA(VLOOKUP(D4686&amp;"-"&amp;AB4686, Ref_Kontak!$A:$E, 4, FALSE)), FALSE, TRUE)</f>
        <v>0</v>
      </c>
      <c r="AG4686" t="str">
        <f>_xlfn.IFNA(VLOOKUP(Z4686,Ref_Kontak!H:H,1,FALSE),"FALSE")</f>
        <v>628999007703</v>
      </c>
      <c r="AH4686" t="str">
        <f t="shared" si="735"/>
        <v>METALDET1-LINE 8</v>
      </c>
      <c r="AI4686">
        <f>IF(I4686="violation",COUNTIF($AH$1:AH4686,AH4686),0)</f>
        <v>1685</v>
      </c>
      <c r="AJ4686" t="str">
        <f t="shared" si="736"/>
        <v>violation-METALDET1</v>
      </c>
      <c r="AK4686">
        <f>IF(I4686="violation",COUNTIF($AJ$1:AJ4686,AJ4686),FALSE)</f>
        <v>3768</v>
      </c>
      <c r="AL4686">
        <f t="shared" si="737"/>
        <v>0</v>
      </c>
      <c r="AM4686">
        <f t="shared" si="738"/>
        <v>3</v>
      </c>
      <c r="AN4686" t="str">
        <f t="shared" si="739"/>
        <v>ALERT! 3 Violation founded @METALDET1</v>
      </c>
    </row>
    <row r="4687" spans="1:40">
      <c r="A4687" t="s">
        <v>120</v>
      </c>
      <c r="B4687" t="s">
        <v>121</v>
      </c>
      <c r="C4687" t="s">
        <v>2084</v>
      </c>
      <c r="D4687" t="s">
        <v>48</v>
      </c>
      <c r="E4687">
        <v>1</v>
      </c>
      <c r="F4687" t="s">
        <v>1859</v>
      </c>
      <c r="G4687" t="s">
        <v>124</v>
      </c>
      <c r="H4687" t="s">
        <v>1860</v>
      </c>
      <c r="I4687" t="s">
        <v>125</v>
      </c>
      <c r="J4687" t="s">
        <v>1861</v>
      </c>
      <c r="Z4687" t="str">
        <f>IFERROR(MID(AA4687,FIND("-",H4687,1)+1,20),_xlfn.IFNA(VLOOKUP(F4687&amp;"-"&amp;AA4687,Ref_Kontak!$A:$E,4,FALSE),Ref_Kontak!$H$2))</f>
        <v>6285157766849</v>
      </c>
      <c r="AA4687" t="str">
        <f t="shared" si="730"/>
        <v>Rexy-6285157766849</v>
      </c>
      <c r="AB4687" t="str">
        <f t="shared" si="731"/>
        <v>Rexy</v>
      </c>
      <c r="AC4687" t="str">
        <f t="shared" si="732"/>
        <v>6285157766849</v>
      </c>
      <c r="AD4687" t="str">
        <f t="shared" si="733"/>
        <v>Halo+Rexy,+Visual+AI+5S+mendeteksi+Violation%3A+GUDANGEXP1-LINE+1</v>
      </c>
      <c r="AE4687" t="str">
        <f t="shared" si="734"/>
        <v>https://web.whatsapp.com/send/?phone=6285157766849&amp;text=Halo+Rexy,+Visual+AI+5S+mendeteksi+Violation%3A+GUDANGEXP1-LINE+1&amp;type=phone_number&amp;app_absent=0</v>
      </c>
      <c r="AF4687" t="b">
        <f>IF(ISNA(VLOOKUP(D4687&amp;"-"&amp;AB4687, Ref_Kontak!$A:$E, 4, FALSE)), FALSE, TRUE)</f>
        <v>1</v>
      </c>
      <c r="AG4687" t="str">
        <f>_xlfn.IFNA(VLOOKUP(Z4687,Ref_Kontak!H:H,1,FALSE),"FALSE")</f>
        <v>FALSE</v>
      </c>
      <c r="AH4687" t="str">
        <f t="shared" si="735"/>
        <v>GUDANGEXP1-LINE 1</v>
      </c>
      <c r="AI4687">
        <f>IF(I4687="violation",COUNTIF($AH$1:AH4687,AH4687),0)</f>
        <v>127</v>
      </c>
      <c r="AJ4687" t="str">
        <f t="shared" si="736"/>
        <v>violation-GUDANGEXP1</v>
      </c>
      <c r="AK4687">
        <f>IF(I4687="violation",COUNTIF($AJ$1:AJ4687,AJ4687),FALSE)</f>
        <v>917</v>
      </c>
      <c r="AL4687">
        <f t="shared" si="737"/>
        <v>0</v>
      </c>
      <c r="AM4687">
        <f t="shared" si="738"/>
        <v>8</v>
      </c>
      <c r="AN4687" t="str">
        <f t="shared" si="739"/>
        <v>ALERT! 8 Violation founded @GUDANGEXP1</v>
      </c>
    </row>
    <row r="4688" spans="1:40">
      <c r="A4688" t="s">
        <v>120</v>
      </c>
      <c r="B4688" t="s">
        <v>121</v>
      </c>
      <c r="C4688" t="s">
        <v>2084</v>
      </c>
      <c r="D4688" t="s">
        <v>129</v>
      </c>
      <c r="E4688">
        <v>1</v>
      </c>
      <c r="G4688" t="s">
        <v>130</v>
      </c>
      <c r="I4688" t="s">
        <v>125</v>
      </c>
      <c r="Z4688" t="str">
        <f>IFERROR(MID(AA4688,FIND("-",H4688,1)+1,20),_xlfn.IFNA(VLOOKUP(F4688&amp;"-"&amp;AA4688,Ref_Kontak!$A:$E,4,FALSE),Ref_Kontak!$H$2))</f>
        <v>628999007703</v>
      </c>
      <c r="AA4688" t="str">
        <f t="shared" si="730"/>
        <v/>
      </c>
      <c r="AB4688" t="str">
        <f t="shared" si="731"/>
        <v/>
      </c>
      <c r="AC4688" t="str">
        <f t="shared" si="732"/>
        <v>628999007703</v>
      </c>
      <c r="AD4688" t="str">
        <f t="shared" si="733"/>
        <v>Halo+,+Visual+AI+5S+mendeteksi+Violation%3A+METALDET1-LINE+8</v>
      </c>
      <c r="AE4688" t="str">
        <f t="shared" si="734"/>
        <v>https://web.whatsapp.com/send/?phone=628999007703&amp;text=Halo+,+Visual+AI+5S+mendeteksi+Violation%3A+METALDET1-LINE+8&amp;type=phone_number&amp;app_absent=0</v>
      </c>
      <c r="AF4688" t="b">
        <f>IF(ISNA(VLOOKUP(D4688&amp;"-"&amp;AB4688, Ref_Kontak!$A:$E, 4, FALSE)), FALSE, TRUE)</f>
        <v>0</v>
      </c>
      <c r="AG4688" t="str">
        <f>_xlfn.IFNA(VLOOKUP(Z4688,Ref_Kontak!H:H,1,FALSE),"FALSE")</f>
        <v>628999007703</v>
      </c>
      <c r="AH4688" t="str">
        <f t="shared" si="735"/>
        <v>METALDET1-LINE 8</v>
      </c>
      <c r="AI4688">
        <f>IF(I4688="violation",COUNTIF($AH$1:AH4688,AH4688),0)</f>
        <v>1686</v>
      </c>
      <c r="AJ4688" t="str">
        <f t="shared" si="736"/>
        <v>violation-METALDET1</v>
      </c>
      <c r="AK4688">
        <f>IF(I4688="violation",COUNTIF($AJ$1:AJ4688,AJ4688),FALSE)</f>
        <v>3769</v>
      </c>
      <c r="AL4688">
        <f t="shared" si="737"/>
        <v>0</v>
      </c>
      <c r="AM4688">
        <f t="shared" si="738"/>
        <v>3</v>
      </c>
      <c r="AN4688" t="str">
        <f t="shared" si="739"/>
        <v>ALERT! 3 Violation founded @METALDET1</v>
      </c>
    </row>
    <row r="4689" spans="1:40">
      <c r="A4689" t="s">
        <v>120</v>
      </c>
      <c r="B4689" t="s">
        <v>121</v>
      </c>
      <c r="C4689" t="s">
        <v>2084</v>
      </c>
      <c r="D4689" t="s">
        <v>52</v>
      </c>
      <c r="E4689">
        <v>1</v>
      </c>
      <c r="G4689" t="s">
        <v>130</v>
      </c>
      <c r="I4689" t="s">
        <v>125</v>
      </c>
      <c r="Z4689" t="str">
        <f>IFERROR(MID(AA4689,FIND("-",H4689,1)+1,20),_xlfn.IFNA(VLOOKUP(F4689&amp;"-"&amp;AA4689,Ref_Kontak!$A:$E,4,FALSE),Ref_Kontak!$H$2))</f>
        <v>628999007703</v>
      </c>
      <c r="AA4689" t="str">
        <f t="shared" si="730"/>
        <v/>
      </c>
      <c r="AB4689" t="str">
        <f t="shared" si="731"/>
        <v/>
      </c>
      <c r="AC4689" t="str">
        <f t="shared" si="732"/>
        <v>628999007703</v>
      </c>
      <c r="AD4689" t="str">
        <f t="shared" si="733"/>
        <v>Halo+,+Visual+AI+5S+mendeteksi+Violation%3A+METALDET1-LINE+14</v>
      </c>
      <c r="AE4689" t="str">
        <f t="shared" si="734"/>
        <v>https://web.whatsapp.com/send/?phone=628999007703&amp;text=Halo+,+Visual+AI+5S+mendeteksi+Violation%3A+METALDET1-LINE+14&amp;type=phone_number&amp;app_absent=0</v>
      </c>
      <c r="AF4689" t="b">
        <f>IF(ISNA(VLOOKUP(D4689&amp;"-"&amp;AB4689, Ref_Kontak!$A:$E, 4, FALSE)), FALSE, TRUE)</f>
        <v>0</v>
      </c>
      <c r="AG4689" t="str">
        <f>_xlfn.IFNA(VLOOKUP(Z4689,Ref_Kontak!H:H,1,FALSE),"FALSE")</f>
        <v>628999007703</v>
      </c>
      <c r="AH4689" t="str">
        <f t="shared" si="735"/>
        <v>METALDET1-LINE 14</v>
      </c>
      <c r="AI4689">
        <f>IF(I4689="violation",COUNTIF($AH$1:AH4689,AH4689),0)</f>
        <v>556</v>
      </c>
      <c r="AJ4689" t="str">
        <f t="shared" si="736"/>
        <v>violation-METALDET1</v>
      </c>
      <c r="AK4689">
        <f>IF(I4689="violation",COUNTIF($AJ$1:AJ4689,AJ4689),FALSE)</f>
        <v>3770</v>
      </c>
      <c r="AL4689">
        <f t="shared" si="737"/>
        <v>0</v>
      </c>
      <c r="AM4689">
        <f t="shared" si="738"/>
        <v>3</v>
      </c>
      <c r="AN4689" t="str">
        <f t="shared" si="739"/>
        <v>ALERT! 3 Violation founded @METALDET1</v>
      </c>
    </row>
    <row r="4690" spans="1:40">
      <c r="A4690" t="s">
        <v>120</v>
      </c>
      <c r="B4690" t="s">
        <v>121</v>
      </c>
      <c r="C4690" t="s">
        <v>2085</v>
      </c>
      <c r="D4690" t="s">
        <v>48</v>
      </c>
      <c r="E4690">
        <v>1</v>
      </c>
      <c r="F4690" t="s">
        <v>1859</v>
      </c>
      <c r="G4690" t="s">
        <v>124</v>
      </c>
      <c r="H4690" t="s">
        <v>1860</v>
      </c>
      <c r="I4690" t="s">
        <v>125</v>
      </c>
      <c r="J4690" t="s">
        <v>1861</v>
      </c>
      <c r="Z4690" t="str">
        <f>IFERROR(MID(AA4690,FIND("-",H4690,1)+1,20),_xlfn.IFNA(VLOOKUP(F4690&amp;"-"&amp;AA4690,Ref_Kontak!$A:$E,4,FALSE),Ref_Kontak!$H$2))</f>
        <v>6285157766849</v>
      </c>
      <c r="AA4690" t="str">
        <f t="shared" si="730"/>
        <v>Rexy-6285157766849</v>
      </c>
      <c r="AB4690" t="str">
        <f t="shared" si="731"/>
        <v>Rexy</v>
      </c>
      <c r="AC4690" t="str">
        <f t="shared" si="732"/>
        <v>6285157766849</v>
      </c>
      <c r="AD4690" t="str">
        <f t="shared" si="733"/>
        <v>Halo+Rexy,+Visual+AI+5S+mendeteksi+Violation%3A+GUDANGEXP1-LINE+1</v>
      </c>
      <c r="AE4690" t="str">
        <f t="shared" si="734"/>
        <v>https://web.whatsapp.com/send/?phone=6285157766849&amp;text=Halo+Rexy,+Visual+AI+5S+mendeteksi+Violation%3A+GUDANGEXP1-LINE+1&amp;type=phone_number&amp;app_absent=0</v>
      </c>
      <c r="AF4690" t="b">
        <f>IF(ISNA(VLOOKUP(D4690&amp;"-"&amp;AB4690, Ref_Kontak!$A:$E, 4, FALSE)), FALSE, TRUE)</f>
        <v>1</v>
      </c>
      <c r="AG4690" t="str">
        <f>_xlfn.IFNA(VLOOKUP(Z4690,Ref_Kontak!H:H,1,FALSE),"FALSE")</f>
        <v>FALSE</v>
      </c>
      <c r="AH4690" t="str">
        <f t="shared" si="735"/>
        <v>GUDANGEXP1-LINE 1</v>
      </c>
      <c r="AI4690">
        <f>IF(I4690="violation",COUNTIF($AH$1:AH4690,AH4690),0)</f>
        <v>128</v>
      </c>
      <c r="AJ4690" t="str">
        <f t="shared" si="736"/>
        <v>violation-GUDANGEXP1</v>
      </c>
      <c r="AK4690">
        <f>IF(I4690="violation",COUNTIF($AJ$1:AJ4690,AJ4690),FALSE)</f>
        <v>918</v>
      </c>
      <c r="AL4690">
        <f t="shared" si="737"/>
        <v>0</v>
      </c>
      <c r="AM4690">
        <f t="shared" si="738"/>
        <v>8</v>
      </c>
      <c r="AN4690" t="str">
        <f t="shared" si="739"/>
        <v>ALERT! 8 Violation founded @GUDANGEXP1</v>
      </c>
    </row>
    <row r="4691" spans="1:40">
      <c r="A4691" t="s">
        <v>120</v>
      </c>
      <c r="B4691" t="s">
        <v>121</v>
      </c>
      <c r="C4691" t="s">
        <v>2085</v>
      </c>
      <c r="D4691" t="s">
        <v>129</v>
      </c>
      <c r="E4691">
        <v>1</v>
      </c>
      <c r="G4691" t="s">
        <v>130</v>
      </c>
      <c r="I4691" t="s">
        <v>125</v>
      </c>
      <c r="Z4691" t="str">
        <f>IFERROR(MID(AA4691,FIND("-",H4691,1)+1,20),_xlfn.IFNA(VLOOKUP(F4691&amp;"-"&amp;AA4691,Ref_Kontak!$A:$E,4,FALSE),Ref_Kontak!$H$2))</f>
        <v>628999007703</v>
      </c>
      <c r="AA4691" t="str">
        <f t="shared" si="730"/>
        <v/>
      </c>
      <c r="AB4691" t="str">
        <f t="shared" si="731"/>
        <v/>
      </c>
      <c r="AC4691" t="str">
        <f t="shared" si="732"/>
        <v>628999007703</v>
      </c>
      <c r="AD4691" t="str">
        <f t="shared" si="733"/>
        <v>Halo+,+Visual+AI+5S+mendeteksi+Violation%3A+METALDET1-LINE+8</v>
      </c>
      <c r="AE4691" t="str">
        <f t="shared" si="734"/>
        <v>https://web.whatsapp.com/send/?phone=628999007703&amp;text=Halo+,+Visual+AI+5S+mendeteksi+Violation%3A+METALDET1-LINE+8&amp;type=phone_number&amp;app_absent=0</v>
      </c>
      <c r="AF4691" t="b">
        <f>IF(ISNA(VLOOKUP(D4691&amp;"-"&amp;AB4691, Ref_Kontak!$A:$E, 4, FALSE)), FALSE, TRUE)</f>
        <v>0</v>
      </c>
      <c r="AG4691" t="str">
        <f>_xlfn.IFNA(VLOOKUP(Z4691,Ref_Kontak!H:H,1,FALSE),"FALSE")</f>
        <v>628999007703</v>
      </c>
      <c r="AH4691" t="str">
        <f t="shared" si="735"/>
        <v>METALDET1-LINE 8</v>
      </c>
      <c r="AI4691">
        <f>IF(I4691="violation",COUNTIF($AH$1:AH4691,AH4691),0)</f>
        <v>1687</v>
      </c>
      <c r="AJ4691" t="str">
        <f t="shared" si="736"/>
        <v>violation-METALDET1</v>
      </c>
      <c r="AK4691">
        <f>IF(I4691="violation",COUNTIF($AJ$1:AJ4691,AJ4691),FALSE)</f>
        <v>3771</v>
      </c>
      <c r="AL4691">
        <f t="shared" si="737"/>
        <v>0</v>
      </c>
      <c r="AM4691">
        <f t="shared" si="738"/>
        <v>3</v>
      </c>
      <c r="AN4691" t="str">
        <f t="shared" si="739"/>
        <v>ALERT! 3 Violation founded @METALDET1</v>
      </c>
    </row>
    <row r="4692" spans="1:40">
      <c r="A4692" t="s">
        <v>120</v>
      </c>
      <c r="B4692" t="s">
        <v>121</v>
      </c>
      <c r="C4692" t="s">
        <v>2086</v>
      </c>
      <c r="D4692" t="s">
        <v>48</v>
      </c>
      <c r="E4692">
        <v>1</v>
      </c>
      <c r="F4692" t="s">
        <v>1859</v>
      </c>
      <c r="G4692" t="s">
        <v>124</v>
      </c>
      <c r="H4692" t="s">
        <v>1860</v>
      </c>
      <c r="I4692" t="s">
        <v>125</v>
      </c>
      <c r="J4692" t="s">
        <v>1861</v>
      </c>
      <c r="Z4692" t="str">
        <f>IFERROR(MID(AA4692,FIND("-",H4692,1)+1,20),_xlfn.IFNA(VLOOKUP(F4692&amp;"-"&amp;AA4692,Ref_Kontak!$A:$E,4,FALSE),Ref_Kontak!$H$2))</f>
        <v>6285157766849</v>
      </c>
      <c r="AA4692" t="str">
        <f t="shared" si="730"/>
        <v>Rexy-6285157766849</v>
      </c>
      <c r="AB4692" t="str">
        <f t="shared" si="731"/>
        <v>Rexy</v>
      </c>
      <c r="AC4692" t="str">
        <f t="shared" si="732"/>
        <v>6285157766849</v>
      </c>
      <c r="AD4692" t="str">
        <f t="shared" si="733"/>
        <v>Halo+Rexy,+Visual+AI+5S+mendeteksi+Violation%3A+GUDANGEXP1-LINE+1</v>
      </c>
      <c r="AE4692" t="str">
        <f t="shared" si="734"/>
        <v>https://web.whatsapp.com/send/?phone=6285157766849&amp;text=Halo+Rexy,+Visual+AI+5S+mendeteksi+Violation%3A+GUDANGEXP1-LINE+1&amp;type=phone_number&amp;app_absent=0</v>
      </c>
      <c r="AF4692" t="b">
        <f>IF(ISNA(VLOOKUP(D4692&amp;"-"&amp;AB4692, Ref_Kontak!$A:$E, 4, FALSE)), FALSE, TRUE)</f>
        <v>1</v>
      </c>
      <c r="AG4692" t="str">
        <f>_xlfn.IFNA(VLOOKUP(Z4692,Ref_Kontak!H:H,1,FALSE),"FALSE")</f>
        <v>FALSE</v>
      </c>
      <c r="AH4692" t="str">
        <f t="shared" si="735"/>
        <v>GUDANGEXP1-LINE 1</v>
      </c>
      <c r="AI4692">
        <f>IF(I4692="violation",COUNTIF($AH$1:AH4692,AH4692),0)</f>
        <v>129</v>
      </c>
      <c r="AJ4692" t="str">
        <f t="shared" si="736"/>
        <v>violation-GUDANGEXP1</v>
      </c>
      <c r="AK4692">
        <f>IF(I4692="violation",COUNTIF($AJ$1:AJ4692,AJ4692),FALSE)</f>
        <v>919</v>
      </c>
      <c r="AL4692">
        <f t="shared" si="737"/>
        <v>0</v>
      </c>
      <c r="AM4692">
        <f t="shared" si="738"/>
        <v>8</v>
      </c>
      <c r="AN4692" t="str">
        <f t="shared" si="739"/>
        <v>ALERT! 8 Violation founded @GUDANGEXP1</v>
      </c>
    </row>
    <row r="4693" spans="1:40">
      <c r="A4693" t="s">
        <v>120</v>
      </c>
      <c r="B4693" t="s">
        <v>121</v>
      </c>
      <c r="C4693" t="s">
        <v>2086</v>
      </c>
      <c r="D4693" t="s">
        <v>52</v>
      </c>
      <c r="E4693">
        <v>1</v>
      </c>
      <c r="G4693" t="s">
        <v>130</v>
      </c>
      <c r="I4693" t="s">
        <v>125</v>
      </c>
      <c r="Z4693" t="str">
        <f>IFERROR(MID(AA4693,FIND("-",H4693,1)+1,20),_xlfn.IFNA(VLOOKUP(F4693&amp;"-"&amp;AA4693,Ref_Kontak!$A:$E,4,FALSE),Ref_Kontak!$H$2))</f>
        <v>628999007703</v>
      </c>
      <c r="AA4693" t="str">
        <f t="shared" si="730"/>
        <v/>
      </c>
      <c r="AB4693" t="str">
        <f t="shared" si="731"/>
        <v/>
      </c>
      <c r="AC4693" t="str">
        <f t="shared" si="732"/>
        <v>628999007703</v>
      </c>
      <c r="AD4693" t="str">
        <f t="shared" si="733"/>
        <v>Halo+,+Visual+AI+5S+mendeteksi+Violation%3A+METALDET1-LINE+14</v>
      </c>
      <c r="AE4693" t="str">
        <f t="shared" si="734"/>
        <v>https://web.whatsapp.com/send/?phone=628999007703&amp;text=Halo+,+Visual+AI+5S+mendeteksi+Violation%3A+METALDET1-LINE+14&amp;type=phone_number&amp;app_absent=0</v>
      </c>
      <c r="AF4693" t="b">
        <f>IF(ISNA(VLOOKUP(D4693&amp;"-"&amp;AB4693, Ref_Kontak!$A:$E, 4, FALSE)), FALSE, TRUE)</f>
        <v>0</v>
      </c>
      <c r="AG4693" t="str">
        <f>_xlfn.IFNA(VLOOKUP(Z4693,Ref_Kontak!H:H,1,FALSE),"FALSE")</f>
        <v>628999007703</v>
      </c>
      <c r="AH4693" t="str">
        <f t="shared" si="735"/>
        <v>METALDET1-LINE 14</v>
      </c>
      <c r="AI4693">
        <f>IF(I4693="violation",COUNTIF($AH$1:AH4693,AH4693),0)</f>
        <v>557</v>
      </c>
      <c r="AJ4693" t="str">
        <f t="shared" si="736"/>
        <v>violation-METALDET1</v>
      </c>
      <c r="AK4693">
        <f>IF(I4693="violation",COUNTIF($AJ$1:AJ4693,AJ4693),FALSE)</f>
        <v>3772</v>
      </c>
      <c r="AL4693">
        <f t="shared" si="737"/>
        <v>0</v>
      </c>
      <c r="AM4693">
        <f t="shared" si="738"/>
        <v>3</v>
      </c>
      <c r="AN4693" t="str">
        <f t="shared" si="739"/>
        <v>ALERT! 3 Violation founded @METALDET1</v>
      </c>
    </row>
    <row r="4694" spans="1:40">
      <c r="A4694" t="s">
        <v>120</v>
      </c>
      <c r="B4694" t="s">
        <v>121</v>
      </c>
      <c r="C4694" t="s">
        <v>2086</v>
      </c>
      <c r="D4694" t="s">
        <v>129</v>
      </c>
      <c r="E4694">
        <v>1</v>
      </c>
      <c r="G4694" t="s">
        <v>130</v>
      </c>
      <c r="I4694" t="s">
        <v>125</v>
      </c>
      <c r="Z4694" t="str">
        <f>IFERROR(MID(AA4694,FIND("-",H4694,1)+1,20),_xlfn.IFNA(VLOOKUP(F4694&amp;"-"&amp;AA4694,Ref_Kontak!$A:$E,4,FALSE),Ref_Kontak!$H$2))</f>
        <v>628999007703</v>
      </c>
      <c r="AA4694" t="str">
        <f t="shared" si="730"/>
        <v/>
      </c>
      <c r="AB4694" t="str">
        <f t="shared" si="731"/>
        <v/>
      </c>
      <c r="AC4694" t="str">
        <f t="shared" si="732"/>
        <v>628999007703</v>
      </c>
      <c r="AD4694" t="str">
        <f t="shared" si="733"/>
        <v>Halo+,+Visual+AI+5S+mendeteksi+Violation%3A+METALDET1-LINE+8</v>
      </c>
      <c r="AE4694" t="str">
        <f t="shared" si="734"/>
        <v>https://web.whatsapp.com/send/?phone=628999007703&amp;text=Halo+,+Visual+AI+5S+mendeteksi+Violation%3A+METALDET1-LINE+8&amp;type=phone_number&amp;app_absent=0</v>
      </c>
      <c r="AF4694" t="b">
        <f>IF(ISNA(VLOOKUP(D4694&amp;"-"&amp;AB4694, Ref_Kontak!$A:$E, 4, FALSE)), FALSE, TRUE)</f>
        <v>0</v>
      </c>
      <c r="AG4694" t="str">
        <f>_xlfn.IFNA(VLOOKUP(Z4694,Ref_Kontak!H:H,1,FALSE),"FALSE")</f>
        <v>628999007703</v>
      </c>
      <c r="AH4694" t="str">
        <f t="shared" si="735"/>
        <v>METALDET1-LINE 8</v>
      </c>
      <c r="AI4694">
        <f>IF(I4694="violation",COUNTIF($AH$1:AH4694,AH4694),0)</f>
        <v>1688</v>
      </c>
      <c r="AJ4694" t="str">
        <f t="shared" si="736"/>
        <v>violation-METALDET1</v>
      </c>
      <c r="AK4694">
        <f>IF(I4694="violation",COUNTIF($AJ$1:AJ4694,AJ4694),FALSE)</f>
        <v>3773</v>
      </c>
      <c r="AL4694">
        <f t="shared" si="737"/>
        <v>0</v>
      </c>
      <c r="AM4694">
        <f t="shared" si="738"/>
        <v>3</v>
      </c>
      <c r="AN4694" t="str">
        <f t="shared" si="739"/>
        <v>ALERT! 3 Violation founded @METALDET1</v>
      </c>
    </row>
    <row r="4695" spans="1:40">
      <c r="A4695" t="s">
        <v>120</v>
      </c>
      <c r="B4695" t="s">
        <v>121</v>
      </c>
      <c r="C4695" t="s">
        <v>2086</v>
      </c>
      <c r="D4695" t="s">
        <v>52</v>
      </c>
      <c r="E4695">
        <v>1</v>
      </c>
      <c r="G4695" t="s">
        <v>130</v>
      </c>
      <c r="I4695" t="s">
        <v>125</v>
      </c>
      <c r="Z4695" t="str">
        <f>IFERROR(MID(AA4695,FIND("-",H4695,1)+1,20),_xlfn.IFNA(VLOOKUP(F4695&amp;"-"&amp;AA4695,Ref_Kontak!$A:$E,4,FALSE),Ref_Kontak!$H$2))</f>
        <v>628999007703</v>
      </c>
      <c r="AA4695" t="str">
        <f t="shared" si="730"/>
        <v/>
      </c>
      <c r="AB4695" t="str">
        <f t="shared" si="731"/>
        <v/>
      </c>
      <c r="AC4695" t="str">
        <f t="shared" si="732"/>
        <v>628999007703</v>
      </c>
      <c r="AD4695" t="str">
        <f t="shared" si="733"/>
        <v>Halo+,+Visual+AI+5S+mendeteksi+Violation%3A+METALDET1-LINE+14</v>
      </c>
      <c r="AE4695" t="str">
        <f t="shared" si="734"/>
        <v>https://web.whatsapp.com/send/?phone=628999007703&amp;text=Halo+,+Visual+AI+5S+mendeteksi+Violation%3A+METALDET1-LINE+14&amp;type=phone_number&amp;app_absent=0</v>
      </c>
      <c r="AF4695" t="b">
        <f>IF(ISNA(VLOOKUP(D4695&amp;"-"&amp;AB4695, Ref_Kontak!$A:$E, 4, FALSE)), FALSE, TRUE)</f>
        <v>0</v>
      </c>
      <c r="AG4695" t="str">
        <f>_xlfn.IFNA(VLOOKUP(Z4695,Ref_Kontak!H:H,1,FALSE),"FALSE")</f>
        <v>628999007703</v>
      </c>
      <c r="AH4695" t="str">
        <f t="shared" si="735"/>
        <v>METALDET1-LINE 14</v>
      </c>
      <c r="AI4695">
        <f>IF(I4695="violation",COUNTIF($AH$1:AH4695,AH4695),0)</f>
        <v>558</v>
      </c>
      <c r="AJ4695" t="str">
        <f t="shared" si="736"/>
        <v>violation-METALDET1</v>
      </c>
      <c r="AK4695">
        <f>IF(I4695="violation",COUNTIF($AJ$1:AJ4695,AJ4695),FALSE)</f>
        <v>3774</v>
      </c>
      <c r="AL4695">
        <f t="shared" si="737"/>
        <v>0</v>
      </c>
      <c r="AM4695">
        <f t="shared" si="738"/>
        <v>3</v>
      </c>
      <c r="AN4695" t="str">
        <f t="shared" si="739"/>
        <v>ALERT! 3 Violation founded @METALDET1</v>
      </c>
    </row>
    <row r="4696" spans="1:40">
      <c r="A4696" t="s">
        <v>120</v>
      </c>
      <c r="B4696" t="s">
        <v>121</v>
      </c>
      <c r="C4696" t="s">
        <v>2087</v>
      </c>
      <c r="D4696" t="s">
        <v>48</v>
      </c>
      <c r="E4696">
        <v>1</v>
      </c>
      <c r="F4696" t="s">
        <v>1859</v>
      </c>
      <c r="G4696" t="s">
        <v>124</v>
      </c>
      <c r="H4696" t="s">
        <v>1860</v>
      </c>
      <c r="I4696" t="s">
        <v>125</v>
      </c>
      <c r="J4696" t="s">
        <v>1861</v>
      </c>
      <c r="Z4696" t="str">
        <f>IFERROR(MID(AA4696,FIND("-",H4696,1)+1,20),_xlfn.IFNA(VLOOKUP(F4696&amp;"-"&amp;AA4696,Ref_Kontak!$A:$E,4,FALSE),Ref_Kontak!$H$2))</f>
        <v>6285157766849</v>
      </c>
      <c r="AA4696" t="str">
        <f t="shared" si="730"/>
        <v>Rexy-6285157766849</v>
      </c>
      <c r="AB4696" t="str">
        <f t="shared" si="731"/>
        <v>Rexy</v>
      </c>
      <c r="AC4696" t="str">
        <f t="shared" si="732"/>
        <v>6285157766849</v>
      </c>
      <c r="AD4696" t="str">
        <f t="shared" si="733"/>
        <v>Halo+Rexy,+Visual+AI+5S+mendeteksi+Violation%3A+GUDANGEXP1-LINE+1</v>
      </c>
      <c r="AE4696" t="str">
        <f t="shared" si="734"/>
        <v>https://web.whatsapp.com/send/?phone=6285157766849&amp;text=Halo+Rexy,+Visual+AI+5S+mendeteksi+Violation%3A+GUDANGEXP1-LINE+1&amp;type=phone_number&amp;app_absent=0</v>
      </c>
      <c r="AF4696" t="b">
        <f>IF(ISNA(VLOOKUP(D4696&amp;"-"&amp;AB4696, Ref_Kontak!$A:$E, 4, FALSE)), FALSE, TRUE)</f>
        <v>1</v>
      </c>
      <c r="AG4696" t="str">
        <f>_xlfn.IFNA(VLOOKUP(Z4696,Ref_Kontak!H:H,1,FALSE),"FALSE")</f>
        <v>FALSE</v>
      </c>
      <c r="AH4696" t="str">
        <f t="shared" si="735"/>
        <v>GUDANGEXP1-LINE 1</v>
      </c>
      <c r="AI4696">
        <f>IF(I4696="violation",COUNTIF($AH$1:AH4696,AH4696),0)</f>
        <v>130</v>
      </c>
      <c r="AJ4696" t="str">
        <f t="shared" si="736"/>
        <v>violation-GUDANGEXP1</v>
      </c>
      <c r="AK4696">
        <f>IF(I4696="violation",COUNTIF($AJ$1:AJ4696,AJ4696),FALSE)</f>
        <v>920</v>
      </c>
      <c r="AL4696">
        <f t="shared" si="737"/>
        <v>0</v>
      </c>
      <c r="AM4696">
        <f t="shared" si="738"/>
        <v>8</v>
      </c>
      <c r="AN4696" t="str">
        <f t="shared" si="739"/>
        <v>ALERT! 8 Violation founded @GUDANGEXP1</v>
      </c>
    </row>
    <row r="4697" spans="1:40">
      <c r="A4697" t="s">
        <v>120</v>
      </c>
      <c r="B4697" t="s">
        <v>121</v>
      </c>
      <c r="C4697" t="s">
        <v>2087</v>
      </c>
      <c r="D4697" t="s">
        <v>129</v>
      </c>
      <c r="E4697">
        <v>1</v>
      </c>
      <c r="G4697" t="s">
        <v>130</v>
      </c>
      <c r="I4697" t="s">
        <v>125</v>
      </c>
      <c r="Z4697" t="str">
        <f>IFERROR(MID(AA4697,FIND("-",H4697,1)+1,20),_xlfn.IFNA(VLOOKUP(F4697&amp;"-"&amp;AA4697,Ref_Kontak!$A:$E,4,FALSE),Ref_Kontak!$H$2))</f>
        <v>628999007703</v>
      </c>
      <c r="AA4697" t="str">
        <f t="shared" si="730"/>
        <v/>
      </c>
      <c r="AB4697" t="str">
        <f t="shared" si="731"/>
        <v/>
      </c>
      <c r="AC4697" t="str">
        <f t="shared" si="732"/>
        <v>628999007703</v>
      </c>
      <c r="AD4697" t="str">
        <f t="shared" si="733"/>
        <v>Halo+,+Visual+AI+5S+mendeteksi+Violation%3A+METALDET1-LINE+8</v>
      </c>
      <c r="AE4697" t="str">
        <f t="shared" si="734"/>
        <v>https://web.whatsapp.com/send/?phone=628999007703&amp;text=Halo+,+Visual+AI+5S+mendeteksi+Violation%3A+METALDET1-LINE+8&amp;type=phone_number&amp;app_absent=0</v>
      </c>
      <c r="AF4697" t="b">
        <f>IF(ISNA(VLOOKUP(D4697&amp;"-"&amp;AB4697, Ref_Kontak!$A:$E, 4, FALSE)), FALSE, TRUE)</f>
        <v>0</v>
      </c>
      <c r="AG4697" t="str">
        <f>_xlfn.IFNA(VLOOKUP(Z4697,Ref_Kontak!H:H,1,FALSE),"FALSE")</f>
        <v>628999007703</v>
      </c>
      <c r="AH4697" t="str">
        <f t="shared" si="735"/>
        <v>METALDET1-LINE 8</v>
      </c>
      <c r="AI4697">
        <f>IF(I4697="violation",COUNTIF($AH$1:AH4697,AH4697),0)</f>
        <v>1689</v>
      </c>
      <c r="AJ4697" t="str">
        <f t="shared" si="736"/>
        <v>violation-METALDET1</v>
      </c>
      <c r="AK4697">
        <f>IF(I4697="violation",COUNTIF($AJ$1:AJ4697,AJ4697),FALSE)</f>
        <v>3775</v>
      </c>
      <c r="AL4697">
        <f t="shared" si="737"/>
        <v>0</v>
      </c>
      <c r="AM4697">
        <f t="shared" si="738"/>
        <v>3</v>
      </c>
      <c r="AN4697" t="str">
        <f t="shared" si="739"/>
        <v>ALERT! 3 Violation founded @METALDET1</v>
      </c>
    </row>
    <row r="4698" spans="1:40">
      <c r="A4698" t="s">
        <v>120</v>
      </c>
      <c r="B4698" t="s">
        <v>121</v>
      </c>
      <c r="C4698" t="s">
        <v>2087</v>
      </c>
      <c r="D4698" t="s">
        <v>52</v>
      </c>
      <c r="E4698">
        <v>1</v>
      </c>
      <c r="G4698" t="s">
        <v>130</v>
      </c>
      <c r="I4698" t="s">
        <v>125</v>
      </c>
      <c r="Z4698" t="str">
        <f>IFERROR(MID(AA4698,FIND("-",H4698,1)+1,20),_xlfn.IFNA(VLOOKUP(F4698&amp;"-"&amp;AA4698,Ref_Kontak!$A:$E,4,FALSE),Ref_Kontak!$H$2))</f>
        <v>628999007703</v>
      </c>
      <c r="AA4698" t="str">
        <f t="shared" si="730"/>
        <v/>
      </c>
      <c r="AB4698" t="str">
        <f t="shared" si="731"/>
        <v/>
      </c>
      <c r="AC4698" t="str">
        <f t="shared" si="732"/>
        <v>628999007703</v>
      </c>
      <c r="AD4698" t="str">
        <f t="shared" si="733"/>
        <v>Halo+,+Visual+AI+5S+mendeteksi+Violation%3A+METALDET1-LINE+14</v>
      </c>
      <c r="AE4698" t="str">
        <f t="shared" si="734"/>
        <v>https://web.whatsapp.com/send/?phone=628999007703&amp;text=Halo+,+Visual+AI+5S+mendeteksi+Violation%3A+METALDET1-LINE+14&amp;type=phone_number&amp;app_absent=0</v>
      </c>
      <c r="AF4698" t="b">
        <f>IF(ISNA(VLOOKUP(D4698&amp;"-"&amp;AB4698, Ref_Kontak!$A:$E, 4, FALSE)), FALSE, TRUE)</f>
        <v>0</v>
      </c>
      <c r="AG4698" t="str">
        <f>_xlfn.IFNA(VLOOKUP(Z4698,Ref_Kontak!H:H,1,FALSE),"FALSE")</f>
        <v>628999007703</v>
      </c>
      <c r="AH4698" t="str">
        <f t="shared" si="735"/>
        <v>METALDET1-LINE 14</v>
      </c>
      <c r="AI4698">
        <f>IF(I4698="violation",COUNTIF($AH$1:AH4698,AH4698),0)</f>
        <v>559</v>
      </c>
      <c r="AJ4698" t="str">
        <f t="shared" si="736"/>
        <v>violation-METALDET1</v>
      </c>
      <c r="AK4698">
        <f>IF(I4698="violation",COUNTIF($AJ$1:AJ4698,AJ4698),FALSE)</f>
        <v>3776</v>
      </c>
      <c r="AL4698">
        <f t="shared" si="737"/>
        <v>0</v>
      </c>
      <c r="AM4698">
        <f t="shared" si="738"/>
        <v>3</v>
      </c>
      <c r="AN4698" t="str">
        <f t="shared" si="739"/>
        <v>ALERT! 3 Violation founded @METALDET1</v>
      </c>
    </row>
    <row r="4699" spans="1:40">
      <c r="A4699" t="s">
        <v>120</v>
      </c>
      <c r="B4699" t="s">
        <v>121</v>
      </c>
      <c r="C4699" t="s">
        <v>2088</v>
      </c>
      <c r="D4699" t="s">
        <v>48</v>
      </c>
      <c r="E4699">
        <v>1</v>
      </c>
      <c r="F4699" t="s">
        <v>1859</v>
      </c>
      <c r="G4699" t="s">
        <v>124</v>
      </c>
      <c r="H4699" t="s">
        <v>1860</v>
      </c>
      <c r="I4699" t="s">
        <v>125</v>
      </c>
      <c r="J4699" t="s">
        <v>1861</v>
      </c>
      <c r="Z4699" t="str">
        <f>IFERROR(MID(AA4699,FIND("-",H4699,1)+1,20),_xlfn.IFNA(VLOOKUP(F4699&amp;"-"&amp;AA4699,Ref_Kontak!$A:$E,4,FALSE),Ref_Kontak!$H$2))</f>
        <v>6285157766849</v>
      </c>
      <c r="AA4699" t="str">
        <f t="shared" si="730"/>
        <v>Rexy-6285157766849</v>
      </c>
      <c r="AB4699" t="str">
        <f t="shared" si="731"/>
        <v>Rexy</v>
      </c>
      <c r="AC4699" t="str">
        <f t="shared" si="732"/>
        <v>6285157766849</v>
      </c>
      <c r="AD4699" t="str">
        <f t="shared" si="733"/>
        <v>Halo+Rexy,+Visual+AI+5S+mendeteksi+Violation%3A+GUDANGEXP1-LINE+1</v>
      </c>
      <c r="AE4699" t="str">
        <f t="shared" si="734"/>
        <v>https://web.whatsapp.com/send/?phone=6285157766849&amp;text=Halo+Rexy,+Visual+AI+5S+mendeteksi+Violation%3A+GUDANGEXP1-LINE+1&amp;type=phone_number&amp;app_absent=0</v>
      </c>
      <c r="AF4699" t="b">
        <f>IF(ISNA(VLOOKUP(D4699&amp;"-"&amp;AB4699, Ref_Kontak!$A:$E, 4, FALSE)), FALSE, TRUE)</f>
        <v>1</v>
      </c>
      <c r="AG4699" t="str">
        <f>_xlfn.IFNA(VLOOKUP(Z4699,Ref_Kontak!H:H,1,FALSE),"FALSE")</f>
        <v>FALSE</v>
      </c>
      <c r="AH4699" t="str">
        <f t="shared" si="735"/>
        <v>GUDANGEXP1-LINE 1</v>
      </c>
      <c r="AI4699">
        <f>IF(I4699="violation",COUNTIF($AH$1:AH4699,AH4699),0)</f>
        <v>131</v>
      </c>
      <c r="AJ4699" t="str">
        <f t="shared" si="736"/>
        <v>violation-GUDANGEXP1</v>
      </c>
      <c r="AK4699">
        <f>IF(I4699="violation",COUNTIF($AJ$1:AJ4699,AJ4699),FALSE)</f>
        <v>921</v>
      </c>
      <c r="AL4699">
        <f t="shared" si="737"/>
        <v>0</v>
      </c>
      <c r="AM4699">
        <f t="shared" si="738"/>
        <v>8</v>
      </c>
      <c r="AN4699" t="str">
        <f t="shared" si="739"/>
        <v>ALERT! 8 Violation founded @GUDANGEXP1</v>
      </c>
    </row>
    <row r="4700" spans="1:40">
      <c r="A4700" t="s">
        <v>120</v>
      </c>
      <c r="B4700" t="s">
        <v>121</v>
      </c>
      <c r="C4700" t="s">
        <v>2089</v>
      </c>
      <c r="D4700" t="s">
        <v>48</v>
      </c>
      <c r="E4700">
        <v>1</v>
      </c>
      <c r="F4700" t="s">
        <v>1859</v>
      </c>
      <c r="G4700" t="s">
        <v>124</v>
      </c>
      <c r="H4700" t="s">
        <v>1860</v>
      </c>
      <c r="I4700" t="s">
        <v>125</v>
      </c>
      <c r="J4700" t="s">
        <v>1861</v>
      </c>
      <c r="Z4700" t="str">
        <f>IFERROR(MID(AA4700,FIND("-",H4700,1)+1,20),_xlfn.IFNA(VLOOKUP(F4700&amp;"-"&amp;AA4700,Ref_Kontak!$A:$E,4,FALSE),Ref_Kontak!$H$2))</f>
        <v>6285157766849</v>
      </c>
      <c r="AA4700" t="str">
        <f t="shared" si="730"/>
        <v>Rexy-6285157766849</v>
      </c>
      <c r="AB4700" t="str">
        <f t="shared" si="731"/>
        <v>Rexy</v>
      </c>
      <c r="AC4700" t="str">
        <f t="shared" si="732"/>
        <v>6285157766849</v>
      </c>
      <c r="AD4700" t="str">
        <f t="shared" si="733"/>
        <v>Halo+Rexy,+Visual+AI+5S+mendeteksi+Violation%3A+GUDANGEXP1-LINE+1</v>
      </c>
      <c r="AE4700" t="str">
        <f t="shared" si="734"/>
        <v>https://web.whatsapp.com/send/?phone=6285157766849&amp;text=Halo+Rexy,+Visual+AI+5S+mendeteksi+Violation%3A+GUDANGEXP1-LINE+1&amp;type=phone_number&amp;app_absent=0</v>
      </c>
      <c r="AF4700" t="b">
        <f>IF(ISNA(VLOOKUP(D4700&amp;"-"&amp;AB4700, Ref_Kontak!$A:$E, 4, FALSE)), FALSE, TRUE)</f>
        <v>1</v>
      </c>
      <c r="AG4700" t="str">
        <f>_xlfn.IFNA(VLOOKUP(Z4700,Ref_Kontak!H:H,1,FALSE),"FALSE")</f>
        <v>FALSE</v>
      </c>
      <c r="AH4700" t="str">
        <f t="shared" si="735"/>
        <v>GUDANGEXP1-LINE 1</v>
      </c>
      <c r="AI4700">
        <f>IF(I4700="violation",COUNTIF($AH$1:AH4700,AH4700),0)</f>
        <v>132</v>
      </c>
      <c r="AJ4700" t="str">
        <f t="shared" si="736"/>
        <v>violation-GUDANGEXP1</v>
      </c>
      <c r="AK4700">
        <f>IF(I4700="violation",COUNTIF($AJ$1:AJ4700,AJ4700),FALSE)</f>
        <v>922</v>
      </c>
      <c r="AL4700">
        <f t="shared" si="737"/>
        <v>0</v>
      </c>
      <c r="AM4700">
        <f t="shared" si="738"/>
        <v>8</v>
      </c>
      <c r="AN4700" t="str">
        <f t="shared" si="739"/>
        <v>ALERT! 8 Violation founded @GUDANGEXP1</v>
      </c>
    </row>
    <row r="4701" spans="1:40">
      <c r="A4701" t="s">
        <v>120</v>
      </c>
      <c r="B4701" t="s">
        <v>121</v>
      </c>
      <c r="C4701" t="s">
        <v>2089</v>
      </c>
      <c r="D4701" t="s">
        <v>52</v>
      </c>
      <c r="E4701">
        <v>1</v>
      </c>
      <c r="G4701" t="s">
        <v>130</v>
      </c>
      <c r="I4701" t="s">
        <v>125</v>
      </c>
      <c r="Z4701" t="str">
        <f>IFERROR(MID(AA4701,FIND("-",H4701,1)+1,20),_xlfn.IFNA(VLOOKUP(F4701&amp;"-"&amp;AA4701,Ref_Kontak!$A:$E,4,FALSE),Ref_Kontak!$H$2))</f>
        <v>628999007703</v>
      </c>
      <c r="AA4701" t="str">
        <f t="shared" si="730"/>
        <v/>
      </c>
      <c r="AB4701" t="str">
        <f t="shared" si="731"/>
        <v/>
      </c>
      <c r="AC4701" t="str">
        <f t="shared" si="732"/>
        <v>628999007703</v>
      </c>
      <c r="AD4701" t="str">
        <f t="shared" si="733"/>
        <v>Halo+,+Visual+AI+5S+mendeteksi+Violation%3A+METALDET1-LINE+14</v>
      </c>
      <c r="AE4701" t="str">
        <f t="shared" si="734"/>
        <v>https://web.whatsapp.com/send/?phone=628999007703&amp;text=Halo+,+Visual+AI+5S+mendeteksi+Violation%3A+METALDET1-LINE+14&amp;type=phone_number&amp;app_absent=0</v>
      </c>
      <c r="AF4701" t="b">
        <f>IF(ISNA(VLOOKUP(D4701&amp;"-"&amp;AB4701, Ref_Kontak!$A:$E, 4, FALSE)), FALSE, TRUE)</f>
        <v>0</v>
      </c>
      <c r="AG4701" t="str">
        <f>_xlfn.IFNA(VLOOKUP(Z4701,Ref_Kontak!H:H,1,FALSE),"FALSE")</f>
        <v>628999007703</v>
      </c>
      <c r="AH4701" t="str">
        <f t="shared" si="735"/>
        <v>METALDET1-LINE 14</v>
      </c>
      <c r="AI4701">
        <f>IF(I4701="violation",COUNTIF($AH$1:AH4701,AH4701),0)</f>
        <v>560</v>
      </c>
      <c r="AJ4701" t="str">
        <f t="shared" si="736"/>
        <v>violation-METALDET1</v>
      </c>
      <c r="AK4701">
        <f>IF(I4701="violation",COUNTIF($AJ$1:AJ4701,AJ4701),FALSE)</f>
        <v>3777</v>
      </c>
      <c r="AL4701">
        <f t="shared" si="737"/>
        <v>0</v>
      </c>
      <c r="AM4701">
        <f t="shared" si="738"/>
        <v>3</v>
      </c>
      <c r="AN4701" t="str">
        <f t="shared" si="739"/>
        <v>ALERT! 3 Violation founded @METALDET1</v>
      </c>
    </row>
    <row r="4702" spans="1:40">
      <c r="A4702" t="s">
        <v>120</v>
      </c>
      <c r="B4702" t="s">
        <v>121</v>
      </c>
      <c r="C4702" t="s">
        <v>2089</v>
      </c>
      <c r="D4702" t="s">
        <v>129</v>
      </c>
      <c r="E4702">
        <v>1</v>
      </c>
      <c r="G4702" t="s">
        <v>130</v>
      </c>
      <c r="I4702" t="s">
        <v>125</v>
      </c>
      <c r="Z4702" t="str">
        <f>IFERROR(MID(AA4702,FIND("-",H4702,1)+1,20),_xlfn.IFNA(VLOOKUP(F4702&amp;"-"&amp;AA4702,Ref_Kontak!$A:$E,4,FALSE),Ref_Kontak!$H$2))</f>
        <v>628999007703</v>
      </c>
      <c r="AA4702" t="str">
        <f t="shared" si="730"/>
        <v/>
      </c>
      <c r="AB4702" t="str">
        <f t="shared" si="731"/>
        <v/>
      </c>
      <c r="AC4702" t="str">
        <f t="shared" si="732"/>
        <v>628999007703</v>
      </c>
      <c r="AD4702" t="str">
        <f t="shared" si="733"/>
        <v>Halo+,+Visual+AI+5S+mendeteksi+Violation%3A+METALDET1-LINE+8</v>
      </c>
      <c r="AE4702" t="str">
        <f t="shared" si="734"/>
        <v>https://web.whatsapp.com/send/?phone=628999007703&amp;text=Halo+,+Visual+AI+5S+mendeteksi+Violation%3A+METALDET1-LINE+8&amp;type=phone_number&amp;app_absent=0</v>
      </c>
      <c r="AF4702" t="b">
        <f>IF(ISNA(VLOOKUP(D4702&amp;"-"&amp;AB4702, Ref_Kontak!$A:$E, 4, FALSE)), FALSE, TRUE)</f>
        <v>0</v>
      </c>
      <c r="AG4702" t="str">
        <f>_xlfn.IFNA(VLOOKUP(Z4702,Ref_Kontak!H:H,1,FALSE),"FALSE")</f>
        <v>628999007703</v>
      </c>
      <c r="AH4702" t="str">
        <f t="shared" si="735"/>
        <v>METALDET1-LINE 8</v>
      </c>
      <c r="AI4702">
        <f>IF(I4702="violation",COUNTIF($AH$1:AH4702,AH4702),0)</f>
        <v>1690</v>
      </c>
      <c r="AJ4702" t="str">
        <f t="shared" si="736"/>
        <v>violation-METALDET1</v>
      </c>
      <c r="AK4702">
        <f>IF(I4702="violation",COUNTIF($AJ$1:AJ4702,AJ4702),FALSE)</f>
        <v>3778</v>
      </c>
      <c r="AL4702">
        <f t="shared" si="737"/>
        <v>0</v>
      </c>
      <c r="AM4702">
        <f t="shared" si="738"/>
        <v>3</v>
      </c>
      <c r="AN4702" t="str">
        <f t="shared" si="739"/>
        <v>ALERT! 3 Violation founded @METALDET1</v>
      </c>
    </row>
    <row r="4703" spans="1:40">
      <c r="A4703" t="s">
        <v>120</v>
      </c>
      <c r="B4703" t="s">
        <v>121</v>
      </c>
      <c r="C4703" t="s">
        <v>2089</v>
      </c>
      <c r="D4703" t="s">
        <v>129</v>
      </c>
      <c r="E4703">
        <v>1</v>
      </c>
      <c r="G4703" t="s">
        <v>130</v>
      </c>
      <c r="I4703" t="s">
        <v>125</v>
      </c>
      <c r="Z4703" t="str">
        <f>IFERROR(MID(AA4703,FIND("-",H4703,1)+1,20),_xlfn.IFNA(VLOOKUP(F4703&amp;"-"&amp;AA4703,Ref_Kontak!$A:$E,4,FALSE),Ref_Kontak!$H$2))</f>
        <v>628999007703</v>
      </c>
      <c r="AA4703" t="str">
        <f t="shared" si="730"/>
        <v/>
      </c>
      <c r="AB4703" t="str">
        <f t="shared" si="731"/>
        <v/>
      </c>
      <c r="AC4703" t="str">
        <f t="shared" si="732"/>
        <v>628999007703</v>
      </c>
      <c r="AD4703" t="str">
        <f t="shared" si="733"/>
        <v>Halo+,+Visual+AI+5S+mendeteksi+Violation%3A+METALDET1-LINE+8</v>
      </c>
      <c r="AE4703" t="str">
        <f t="shared" si="734"/>
        <v>https://web.whatsapp.com/send/?phone=628999007703&amp;text=Halo+,+Visual+AI+5S+mendeteksi+Violation%3A+METALDET1-LINE+8&amp;type=phone_number&amp;app_absent=0</v>
      </c>
      <c r="AF4703" t="b">
        <f>IF(ISNA(VLOOKUP(D4703&amp;"-"&amp;AB4703, Ref_Kontak!$A:$E, 4, FALSE)), FALSE, TRUE)</f>
        <v>0</v>
      </c>
      <c r="AG4703" t="str">
        <f>_xlfn.IFNA(VLOOKUP(Z4703,Ref_Kontak!H:H,1,FALSE),"FALSE")</f>
        <v>628999007703</v>
      </c>
      <c r="AH4703" t="str">
        <f t="shared" si="735"/>
        <v>METALDET1-LINE 8</v>
      </c>
      <c r="AI4703">
        <f>IF(I4703="violation",COUNTIF($AH$1:AH4703,AH4703),0)</f>
        <v>1691</v>
      </c>
      <c r="AJ4703" t="str">
        <f t="shared" si="736"/>
        <v>violation-METALDET1</v>
      </c>
      <c r="AK4703">
        <f>IF(I4703="violation",COUNTIF($AJ$1:AJ4703,AJ4703),FALSE)</f>
        <v>3779</v>
      </c>
      <c r="AL4703">
        <f t="shared" si="737"/>
        <v>0</v>
      </c>
      <c r="AM4703">
        <f t="shared" si="738"/>
        <v>3</v>
      </c>
      <c r="AN4703" t="str">
        <f t="shared" si="739"/>
        <v>ALERT! 3 Violation founded @METALDET1</v>
      </c>
    </row>
    <row r="4704" spans="1:40">
      <c r="A4704" t="s">
        <v>120</v>
      </c>
      <c r="B4704" t="s">
        <v>121</v>
      </c>
      <c r="C4704" t="s">
        <v>2089</v>
      </c>
      <c r="D4704" t="s">
        <v>52</v>
      </c>
      <c r="E4704">
        <v>1</v>
      </c>
      <c r="G4704" t="s">
        <v>130</v>
      </c>
      <c r="I4704" t="s">
        <v>125</v>
      </c>
      <c r="Z4704" t="str">
        <f>IFERROR(MID(AA4704,FIND("-",H4704,1)+1,20),_xlfn.IFNA(VLOOKUP(F4704&amp;"-"&amp;AA4704,Ref_Kontak!$A:$E,4,FALSE),Ref_Kontak!$H$2))</f>
        <v>628999007703</v>
      </c>
      <c r="AA4704" t="str">
        <f t="shared" si="730"/>
        <v/>
      </c>
      <c r="AB4704" t="str">
        <f t="shared" si="731"/>
        <v/>
      </c>
      <c r="AC4704" t="str">
        <f t="shared" si="732"/>
        <v>628999007703</v>
      </c>
      <c r="AD4704" t="str">
        <f t="shared" si="733"/>
        <v>Halo+,+Visual+AI+5S+mendeteksi+Violation%3A+METALDET1-LINE+14</v>
      </c>
      <c r="AE4704" t="str">
        <f t="shared" si="734"/>
        <v>https://web.whatsapp.com/send/?phone=628999007703&amp;text=Halo+,+Visual+AI+5S+mendeteksi+Violation%3A+METALDET1-LINE+14&amp;type=phone_number&amp;app_absent=0</v>
      </c>
      <c r="AF4704" t="b">
        <f>IF(ISNA(VLOOKUP(D4704&amp;"-"&amp;AB4704, Ref_Kontak!$A:$E, 4, FALSE)), FALSE, TRUE)</f>
        <v>0</v>
      </c>
      <c r="AG4704" t="str">
        <f>_xlfn.IFNA(VLOOKUP(Z4704,Ref_Kontak!H:H,1,FALSE),"FALSE")</f>
        <v>628999007703</v>
      </c>
      <c r="AH4704" t="str">
        <f t="shared" si="735"/>
        <v>METALDET1-LINE 14</v>
      </c>
      <c r="AI4704">
        <f>IF(I4704="violation",COUNTIF($AH$1:AH4704,AH4704),0)</f>
        <v>561</v>
      </c>
      <c r="AJ4704" t="str">
        <f t="shared" si="736"/>
        <v>violation-METALDET1</v>
      </c>
      <c r="AK4704">
        <f>IF(I4704="violation",COUNTIF($AJ$1:AJ4704,AJ4704),FALSE)</f>
        <v>3780</v>
      </c>
      <c r="AL4704">
        <f t="shared" si="737"/>
        <v>0</v>
      </c>
      <c r="AM4704">
        <f t="shared" si="738"/>
        <v>3</v>
      </c>
      <c r="AN4704" t="str">
        <f t="shared" si="739"/>
        <v>ALERT! 3 Violation founded @METALDET1</v>
      </c>
    </row>
    <row r="4705" spans="1:40">
      <c r="A4705" t="s">
        <v>120</v>
      </c>
      <c r="B4705" t="s">
        <v>121</v>
      </c>
      <c r="C4705" t="s">
        <v>2090</v>
      </c>
      <c r="D4705" t="s">
        <v>48</v>
      </c>
      <c r="E4705">
        <v>1</v>
      </c>
      <c r="F4705" t="s">
        <v>1859</v>
      </c>
      <c r="G4705" t="s">
        <v>124</v>
      </c>
      <c r="H4705" t="s">
        <v>1860</v>
      </c>
      <c r="I4705" t="s">
        <v>125</v>
      </c>
      <c r="J4705" t="s">
        <v>1861</v>
      </c>
      <c r="Z4705" t="str">
        <f>IFERROR(MID(AA4705,FIND("-",H4705,1)+1,20),_xlfn.IFNA(VLOOKUP(F4705&amp;"-"&amp;AA4705,Ref_Kontak!$A:$E,4,FALSE),Ref_Kontak!$H$2))</f>
        <v>6285157766849</v>
      </c>
      <c r="AA4705" t="str">
        <f t="shared" si="730"/>
        <v>Rexy-6285157766849</v>
      </c>
      <c r="AB4705" t="str">
        <f t="shared" si="731"/>
        <v>Rexy</v>
      </c>
      <c r="AC4705" t="str">
        <f t="shared" si="732"/>
        <v>6285157766849</v>
      </c>
      <c r="AD4705" t="str">
        <f t="shared" si="733"/>
        <v>Halo+Rexy,+Visual+AI+5S+mendeteksi+Violation%3A+GUDANGEXP1-LINE+1</v>
      </c>
      <c r="AE4705" t="str">
        <f t="shared" si="734"/>
        <v>https://web.whatsapp.com/send/?phone=6285157766849&amp;text=Halo+Rexy,+Visual+AI+5S+mendeteksi+Violation%3A+GUDANGEXP1-LINE+1&amp;type=phone_number&amp;app_absent=0</v>
      </c>
      <c r="AF4705" t="b">
        <f>IF(ISNA(VLOOKUP(D4705&amp;"-"&amp;AB4705, Ref_Kontak!$A:$E, 4, FALSE)), FALSE, TRUE)</f>
        <v>1</v>
      </c>
      <c r="AG4705" t="str">
        <f>_xlfn.IFNA(VLOOKUP(Z4705,Ref_Kontak!H:H,1,FALSE),"FALSE")</f>
        <v>FALSE</v>
      </c>
      <c r="AH4705" t="str">
        <f t="shared" si="735"/>
        <v>GUDANGEXP1-LINE 1</v>
      </c>
      <c r="AI4705">
        <f>IF(I4705="violation",COUNTIF($AH$1:AH4705,AH4705),0)</f>
        <v>133</v>
      </c>
      <c r="AJ4705" t="str">
        <f t="shared" si="736"/>
        <v>violation-GUDANGEXP1</v>
      </c>
      <c r="AK4705">
        <f>IF(I4705="violation",COUNTIF($AJ$1:AJ4705,AJ4705),FALSE)</f>
        <v>923</v>
      </c>
      <c r="AL4705">
        <f t="shared" si="737"/>
        <v>0</v>
      </c>
      <c r="AM4705">
        <f t="shared" si="738"/>
        <v>8</v>
      </c>
      <c r="AN4705" t="str">
        <f t="shared" si="739"/>
        <v>ALERT! 8 Violation founded @GUDANGEXP1</v>
      </c>
    </row>
    <row r="4706" spans="1:40">
      <c r="A4706" t="s">
        <v>120</v>
      </c>
      <c r="B4706" t="s">
        <v>121</v>
      </c>
      <c r="C4706" t="s">
        <v>2090</v>
      </c>
      <c r="D4706" t="s">
        <v>129</v>
      </c>
      <c r="E4706">
        <v>1</v>
      </c>
      <c r="G4706" t="s">
        <v>130</v>
      </c>
      <c r="I4706" t="s">
        <v>125</v>
      </c>
      <c r="Z4706" t="str">
        <f>IFERROR(MID(AA4706,FIND("-",H4706,1)+1,20),_xlfn.IFNA(VLOOKUP(F4706&amp;"-"&amp;AA4706,Ref_Kontak!$A:$E,4,FALSE),Ref_Kontak!$H$2))</f>
        <v>628999007703</v>
      </c>
      <c r="AA4706" t="str">
        <f t="shared" si="730"/>
        <v/>
      </c>
      <c r="AB4706" t="str">
        <f t="shared" si="731"/>
        <v/>
      </c>
      <c r="AC4706" t="str">
        <f t="shared" si="732"/>
        <v>628999007703</v>
      </c>
      <c r="AD4706" t="str">
        <f t="shared" si="733"/>
        <v>Halo+,+Visual+AI+5S+mendeteksi+Violation%3A+METALDET1-LINE+8</v>
      </c>
      <c r="AE4706" t="str">
        <f t="shared" si="734"/>
        <v>https://web.whatsapp.com/send/?phone=628999007703&amp;text=Halo+,+Visual+AI+5S+mendeteksi+Violation%3A+METALDET1-LINE+8&amp;type=phone_number&amp;app_absent=0</v>
      </c>
      <c r="AF4706" t="b">
        <f>IF(ISNA(VLOOKUP(D4706&amp;"-"&amp;AB4706, Ref_Kontak!$A:$E, 4, FALSE)), FALSE, TRUE)</f>
        <v>0</v>
      </c>
      <c r="AG4706" t="str">
        <f>_xlfn.IFNA(VLOOKUP(Z4706,Ref_Kontak!H:H,1,FALSE),"FALSE")</f>
        <v>628999007703</v>
      </c>
      <c r="AH4706" t="str">
        <f t="shared" si="735"/>
        <v>METALDET1-LINE 8</v>
      </c>
      <c r="AI4706">
        <f>IF(I4706="violation",COUNTIF($AH$1:AH4706,AH4706),0)</f>
        <v>1692</v>
      </c>
      <c r="AJ4706" t="str">
        <f t="shared" si="736"/>
        <v>violation-METALDET1</v>
      </c>
      <c r="AK4706">
        <f>IF(I4706="violation",COUNTIF($AJ$1:AJ4706,AJ4706),FALSE)</f>
        <v>3781</v>
      </c>
      <c r="AL4706">
        <f t="shared" si="737"/>
        <v>0</v>
      </c>
      <c r="AM4706">
        <f t="shared" si="738"/>
        <v>3</v>
      </c>
      <c r="AN4706" t="str">
        <f t="shared" si="739"/>
        <v>ALERT! 3 Violation founded @METALDET1</v>
      </c>
    </row>
    <row r="4707" spans="1:40">
      <c r="A4707" t="s">
        <v>120</v>
      </c>
      <c r="B4707" t="s">
        <v>121</v>
      </c>
      <c r="C4707" t="s">
        <v>2091</v>
      </c>
      <c r="D4707" t="s">
        <v>48</v>
      </c>
      <c r="E4707">
        <v>1</v>
      </c>
      <c r="F4707" t="s">
        <v>1859</v>
      </c>
      <c r="G4707" t="s">
        <v>124</v>
      </c>
      <c r="H4707" t="s">
        <v>1860</v>
      </c>
      <c r="I4707" t="s">
        <v>125</v>
      </c>
      <c r="J4707" t="s">
        <v>1861</v>
      </c>
      <c r="Z4707" t="str">
        <f>IFERROR(MID(AA4707,FIND("-",H4707,1)+1,20),_xlfn.IFNA(VLOOKUP(F4707&amp;"-"&amp;AA4707,Ref_Kontak!$A:$E,4,FALSE),Ref_Kontak!$H$2))</f>
        <v>6285157766849</v>
      </c>
      <c r="AA4707" t="str">
        <f t="shared" si="730"/>
        <v>Rexy-6285157766849</v>
      </c>
      <c r="AB4707" t="str">
        <f t="shared" si="731"/>
        <v>Rexy</v>
      </c>
      <c r="AC4707" t="str">
        <f t="shared" si="732"/>
        <v>6285157766849</v>
      </c>
      <c r="AD4707" t="str">
        <f t="shared" si="733"/>
        <v>Halo+Rexy,+Visual+AI+5S+mendeteksi+Violation%3A+GUDANGEXP1-LINE+1</v>
      </c>
      <c r="AE4707" t="str">
        <f t="shared" si="734"/>
        <v>https://web.whatsapp.com/send/?phone=6285157766849&amp;text=Halo+Rexy,+Visual+AI+5S+mendeteksi+Violation%3A+GUDANGEXP1-LINE+1&amp;type=phone_number&amp;app_absent=0</v>
      </c>
      <c r="AF4707" t="b">
        <f>IF(ISNA(VLOOKUP(D4707&amp;"-"&amp;AB4707, Ref_Kontak!$A:$E, 4, FALSE)), FALSE, TRUE)</f>
        <v>1</v>
      </c>
      <c r="AG4707" t="str">
        <f>_xlfn.IFNA(VLOOKUP(Z4707,Ref_Kontak!H:H,1,FALSE),"FALSE")</f>
        <v>FALSE</v>
      </c>
      <c r="AH4707" t="str">
        <f t="shared" si="735"/>
        <v>GUDANGEXP1-LINE 1</v>
      </c>
      <c r="AI4707">
        <f>IF(I4707="violation",COUNTIF($AH$1:AH4707,AH4707),0)</f>
        <v>134</v>
      </c>
      <c r="AJ4707" t="str">
        <f t="shared" si="736"/>
        <v>violation-GUDANGEXP1</v>
      </c>
      <c r="AK4707">
        <f>IF(I4707="violation",COUNTIF($AJ$1:AJ4707,AJ4707),FALSE)</f>
        <v>924</v>
      </c>
      <c r="AL4707">
        <f t="shared" si="737"/>
        <v>0</v>
      </c>
      <c r="AM4707">
        <f t="shared" si="738"/>
        <v>8</v>
      </c>
      <c r="AN4707" t="str">
        <f t="shared" si="739"/>
        <v>ALERT! 8 Violation founded @GUDANGEXP1</v>
      </c>
    </row>
    <row r="4708" spans="1:40">
      <c r="A4708" t="s">
        <v>120</v>
      </c>
      <c r="B4708" t="s">
        <v>121</v>
      </c>
      <c r="C4708" t="s">
        <v>2091</v>
      </c>
      <c r="D4708" t="s">
        <v>52</v>
      </c>
      <c r="E4708">
        <v>1</v>
      </c>
      <c r="G4708" t="s">
        <v>130</v>
      </c>
      <c r="I4708" t="s">
        <v>125</v>
      </c>
      <c r="Z4708" t="str">
        <f>IFERROR(MID(AA4708,FIND("-",H4708,1)+1,20),_xlfn.IFNA(VLOOKUP(F4708&amp;"-"&amp;AA4708,Ref_Kontak!$A:$E,4,FALSE),Ref_Kontak!$H$2))</f>
        <v>628999007703</v>
      </c>
      <c r="AA4708" t="str">
        <f t="shared" si="730"/>
        <v/>
      </c>
      <c r="AB4708" t="str">
        <f t="shared" si="731"/>
        <v/>
      </c>
      <c r="AC4708" t="str">
        <f t="shared" si="732"/>
        <v>628999007703</v>
      </c>
      <c r="AD4708" t="str">
        <f t="shared" si="733"/>
        <v>Halo+,+Visual+AI+5S+mendeteksi+Violation%3A+METALDET1-LINE+14</v>
      </c>
      <c r="AE4708" t="str">
        <f t="shared" si="734"/>
        <v>https://web.whatsapp.com/send/?phone=628999007703&amp;text=Halo+,+Visual+AI+5S+mendeteksi+Violation%3A+METALDET1-LINE+14&amp;type=phone_number&amp;app_absent=0</v>
      </c>
      <c r="AF4708" t="b">
        <f>IF(ISNA(VLOOKUP(D4708&amp;"-"&amp;AB4708, Ref_Kontak!$A:$E, 4, FALSE)), FALSE, TRUE)</f>
        <v>0</v>
      </c>
      <c r="AG4708" t="str">
        <f>_xlfn.IFNA(VLOOKUP(Z4708,Ref_Kontak!H:H,1,FALSE),"FALSE")</f>
        <v>628999007703</v>
      </c>
      <c r="AH4708" t="str">
        <f t="shared" si="735"/>
        <v>METALDET1-LINE 14</v>
      </c>
      <c r="AI4708">
        <f>IF(I4708="violation",COUNTIF($AH$1:AH4708,AH4708),0)</f>
        <v>562</v>
      </c>
      <c r="AJ4708" t="str">
        <f t="shared" si="736"/>
        <v>violation-METALDET1</v>
      </c>
      <c r="AK4708">
        <f>IF(I4708="violation",COUNTIF($AJ$1:AJ4708,AJ4708),FALSE)</f>
        <v>3782</v>
      </c>
      <c r="AL4708">
        <f t="shared" si="737"/>
        <v>0</v>
      </c>
      <c r="AM4708">
        <f t="shared" si="738"/>
        <v>3</v>
      </c>
      <c r="AN4708" t="str">
        <f t="shared" si="739"/>
        <v>ALERT! 3 Violation founded @METALDET1</v>
      </c>
    </row>
    <row r="4709" spans="1:40">
      <c r="A4709" t="s">
        <v>120</v>
      </c>
      <c r="B4709" t="s">
        <v>121</v>
      </c>
      <c r="C4709" t="s">
        <v>2091</v>
      </c>
      <c r="D4709" t="s">
        <v>129</v>
      </c>
      <c r="E4709">
        <v>1</v>
      </c>
      <c r="G4709" t="s">
        <v>130</v>
      </c>
      <c r="I4709" t="s">
        <v>125</v>
      </c>
      <c r="Z4709" t="str">
        <f>IFERROR(MID(AA4709,FIND("-",H4709,1)+1,20),_xlfn.IFNA(VLOOKUP(F4709&amp;"-"&amp;AA4709,Ref_Kontak!$A:$E,4,FALSE),Ref_Kontak!$H$2))</f>
        <v>628999007703</v>
      </c>
      <c r="AA4709" t="str">
        <f t="shared" si="730"/>
        <v/>
      </c>
      <c r="AB4709" t="str">
        <f t="shared" si="731"/>
        <v/>
      </c>
      <c r="AC4709" t="str">
        <f t="shared" si="732"/>
        <v>628999007703</v>
      </c>
      <c r="AD4709" t="str">
        <f t="shared" si="733"/>
        <v>Halo+,+Visual+AI+5S+mendeteksi+Violation%3A+METALDET1-LINE+8</v>
      </c>
      <c r="AE4709" t="str">
        <f t="shared" si="734"/>
        <v>https://web.whatsapp.com/send/?phone=628999007703&amp;text=Halo+,+Visual+AI+5S+mendeteksi+Violation%3A+METALDET1-LINE+8&amp;type=phone_number&amp;app_absent=0</v>
      </c>
      <c r="AF4709" t="b">
        <f>IF(ISNA(VLOOKUP(D4709&amp;"-"&amp;AB4709, Ref_Kontak!$A:$E, 4, FALSE)), FALSE, TRUE)</f>
        <v>0</v>
      </c>
      <c r="AG4709" t="str">
        <f>_xlfn.IFNA(VLOOKUP(Z4709,Ref_Kontak!H:H,1,FALSE),"FALSE")</f>
        <v>628999007703</v>
      </c>
      <c r="AH4709" t="str">
        <f t="shared" si="735"/>
        <v>METALDET1-LINE 8</v>
      </c>
      <c r="AI4709">
        <f>IF(I4709="violation",COUNTIF($AH$1:AH4709,AH4709),0)</f>
        <v>1693</v>
      </c>
      <c r="AJ4709" t="str">
        <f t="shared" si="736"/>
        <v>violation-METALDET1</v>
      </c>
      <c r="AK4709">
        <f>IF(I4709="violation",COUNTIF($AJ$1:AJ4709,AJ4709),FALSE)</f>
        <v>3783</v>
      </c>
      <c r="AL4709">
        <f t="shared" si="737"/>
        <v>0</v>
      </c>
      <c r="AM4709">
        <f t="shared" si="738"/>
        <v>3</v>
      </c>
      <c r="AN4709" t="str">
        <f t="shared" si="739"/>
        <v>ALERT! 3 Violation founded @METALDET1</v>
      </c>
    </row>
    <row r="4710" spans="1:40">
      <c r="A4710" t="s">
        <v>120</v>
      </c>
      <c r="B4710" t="s">
        <v>121</v>
      </c>
      <c r="C4710" t="s">
        <v>2092</v>
      </c>
      <c r="D4710" t="s">
        <v>48</v>
      </c>
      <c r="E4710">
        <v>1</v>
      </c>
      <c r="F4710" t="s">
        <v>1859</v>
      </c>
      <c r="G4710" t="s">
        <v>124</v>
      </c>
      <c r="H4710" t="s">
        <v>1860</v>
      </c>
      <c r="I4710" t="s">
        <v>125</v>
      </c>
      <c r="J4710" t="s">
        <v>1861</v>
      </c>
      <c r="Z4710" t="str">
        <f>IFERROR(MID(AA4710,FIND("-",H4710,1)+1,20),_xlfn.IFNA(VLOOKUP(F4710&amp;"-"&amp;AA4710,Ref_Kontak!$A:$E,4,FALSE),Ref_Kontak!$H$2))</f>
        <v>6285157766849</v>
      </c>
      <c r="AA4710" t="str">
        <f t="shared" si="730"/>
        <v>Rexy-6285157766849</v>
      </c>
      <c r="AB4710" t="str">
        <f t="shared" si="731"/>
        <v>Rexy</v>
      </c>
      <c r="AC4710" t="str">
        <f t="shared" si="732"/>
        <v>6285157766849</v>
      </c>
      <c r="AD4710" t="str">
        <f t="shared" si="733"/>
        <v>Halo+Rexy,+Visual+AI+5S+mendeteksi+Violation%3A+GUDANGEXP1-LINE+1</v>
      </c>
      <c r="AE4710" t="str">
        <f t="shared" si="734"/>
        <v>https://web.whatsapp.com/send/?phone=6285157766849&amp;text=Halo+Rexy,+Visual+AI+5S+mendeteksi+Violation%3A+GUDANGEXP1-LINE+1&amp;type=phone_number&amp;app_absent=0</v>
      </c>
      <c r="AF4710" t="b">
        <f>IF(ISNA(VLOOKUP(D4710&amp;"-"&amp;AB4710, Ref_Kontak!$A:$E, 4, FALSE)), FALSE, TRUE)</f>
        <v>1</v>
      </c>
      <c r="AG4710" t="str">
        <f>_xlfn.IFNA(VLOOKUP(Z4710,Ref_Kontak!H:H,1,FALSE),"FALSE")</f>
        <v>FALSE</v>
      </c>
      <c r="AH4710" t="str">
        <f t="shared" si="735"/>
        <v>GUDANGEXP1-LINE 1</v>
      </c>
      <c r="AI4710">
        <f>IF(I4710="violation",COUNTIF($AH$1:AH4710,AH4710),0)</f>
        <v>135</v>
      </c>
      <c r="AJ4710" t="str">
        <f t="shared" si="736"/>
        <v>violation-GUDANGEXP1</v>
      </c>
      <c r="AK4710">
        <f>IF(I4710="violation",COUNTIF($AJ$1:AJ4710,AJ4710),FALSE)</f>
        <v>925</v>
      </c>
      <c r="AL4710">
        <f t="shared" si="737"/>
        <v>0</v>
      </c>
      <c r="AM4710">
        <f t="shared" si="738"/>
        <v>8</v>
      </c>
      <c r="AN4710" t="str">
        <f t="shared" si="739"/>
        <v>ALERT! 8 Violation founded @GUDANGEXP1</v>
      </c>
    </row>
    <row r="4711" spans="1:40">
      <c r="A4711" t="s">
        <v>120</v>
      </c>
      <c r="B4711" t="s">
        <v>121</v>
      </c>
      <c r="C4711" t="s">
        <v>2092</v>
      </c>
      <c r="D4711" t="s">
        <v>129</v>
      </c>
      <c r="E4711">
        <v>1</v>
      </c>
      <c r="G4711" t="s">
        <v>130</v>
      </c>
      <c r="I4711" t="s">
        <v>125</v>
      </c>
      <c r="Z4711" t="str">
        <f>IFERROR(MID(AA4711,FIND("-",H4711,1)+1,20),_xlfn.IFNA(VLOOKUP(F4711&amp;"-"&amp;AA4711,Ref_Kontak!$A:$E,4,FALSE),Ref_Kontak!$H$2))</f>
        <v>628999007703</v>
      </c>
      <c r="AA4711" t="str">
        <f t="shared" si="730"/>
        <v/>
      </c>
      <c r="AB4711" t="str">
        <f t="shared" si="731"/>
        <v/>
      </c>
      <c r="AC4711" t="str">
        <f t="shared" si="732"/>
        <v>628999007703</v>
      </c>
      <c r="AD4711" t="str">
        <f t="shared" si="733"/>
        <v>Halo+,+Visual+AI+5S+mendeteksi+Violation%3A+METALDET1-LINE+8</v>
      </c>
      <c r="AE4711" t="str">
        <f t="shared" si="734"/>
        <v>https://web.whatsapp.com/send/?phone=628999007703&amp;text=Halo+,+Visual+AI+5S+mendeteksi+Violation%3A+METALDET1-LINE+8&amp;type=phone_number&amp;app_absent=0</v>
      </c>
      <c r="AF4711" t="b">
        <f>IF(ISNA(VLOOKUP(D4711&amp;"-"&amp;AB4711, Ref_Kontak!$A:$E, 4, FALSE)), FALSE, TRUE)</f>
        <v>0</v>
      </c>
      <c r="AG4711" t="str">
        <f>_xlfn.IFNA(VLOOKUP(Z4711,Ref_Kontak!H:H,1,FALSE),"FALSE")</f>
        <v>628999007703</v>
      </c>
      <c r="AH4711" t="str">
        <f t="shared" si="735"/>
        <v>METALDET1-LINE 8</v>
      </c>
      <c r="AI4711">
        <f>IF(I4711="violation",COUNTIF($AH$1:AH4711,AH4711),0)</f>
        <v>1694</v>
      </c>
      <c r="AJ4711" t="str">
        <f t="shared" si="736"/>
        <v>violation-METALDET1</v>
      </c>
      <c r="AK4711">
        <f>IF(I4711="violation",COUNTIF($AJ$1:AJ4711,AJ4711),FALSE)</f>
        <v>3784</v>
      </c>
      <c r="AL4711">
        <f t="shared" si="737"/>
        <v>0</v>
      </c>
      <c r="AM4711">
        <f t="shared" si="738"/>
        <v>3</v>
      </c>
      <c r="AN4711" t="str">
        <f t="shared" si="739"/>
        <v>ALERT! 3 Violation founded @METALDET1</v>
      </c>
    </row>
    <row r="4712" spans="1:40">
      <c r="A4712" t="s">
        <v>120</v>
      </c>
      <c r="B4712" t="s">
        <v>121</v>
      </c>
      <c r="C4712" t="s">
        <v>2092</v>
      </c>
      <c r="D4712" t="s">
        <v>52</v>
      </c>
      <c r="E4712">
        <v>1</v>
      </c>
      <c r="G4712" t="s">
        <v>130</v>
      </c>
      <c r="I4712" t="s">
        <v>125</v>
      </c>
      <c r="Z4712" t="str">
        <f>IFERROR(MID(AA4712,FIND("-",H4712,1)+1,20),_xlfn.IFNA(VLOOKUP(F4712&amp;"-"&amp;AA4712,Ref_Kontak!$A:$E,4,FALSE),Ref_Kontak!$H$2))</f>
        <v>628999007703</v>
      </c>
      <c r="AA4712" t="str">
        <f t="shared" si="730"/>
        <v/>
      </c>
      <c r="AB4712" t="str">
        <f t="shared" si="731"/>
        <v/>
      </c>
      <c r="AC4712" t="str">
        <f t="shared" si="732"/>
        <v>628999007703</v>
      </c>
      <c r="AD4712" t="str">
        <f t="shared" si="733"/>
        <v>Halo+,+Visual+AI+5S+mendeteksi+Violation%3A+METALDET1-LINE+14</v>
      </c>
      <c r="AE4712" t="str">
        <f t="shared" si="734"/>
        <v>https://web.whatsapp.com/send/?phone=628999007703&amp;text=Halo+,+Visual+AI+5S+mendeteksi+Violation%3A+METALDET1-LINE+14&amp;type=phone_number&amp;app_absent=0</v>
      </c>
      <c r="AF4712" t="b">
        <f>IF(ISNA(VLOOKUP(D4712&amp;"-"&amp;AB4712, Ref_Kontak!$A:$E, 4, FALSE)), FALSE, TRUE)</f>
        <v>0</v>
      </c>
      <c r="AG4712" t="str">
        <f>_xlfn.IFNA(VLOOKUP(Z4712,Ref_Kontak!H:H,1,FALSE),"FALSE")</f>
        <v>628999007703</v>
      </c>
      <c r="AH4712" t="str">
        <f t="shared" si="735"/>
        <v>METALDET1-LINE 14</v>
      </c>
      <c r="AI4712">
        <f>IF(I4712="violation",COUNTIF($AH$1:AH4712,AH4712),0)</f>
        <v>563</v>
      </c>
      <c r="AJ4712" t="str">
        <f t="shared" si="736"/>
        <v>violation-METALDET1</v>
      </c>
      <c r="AK4712">
        <f>IF(I4712="violation",COUNTIF($AJ$1:AJ4712,AJ4712),FALSE)</f>
        <v>3785</v>
      </c>
      <c r="AL4712">
        <f t="shared" si="737"/>
        <v>0</v>
      </c>
      <c r="AM4712">
        <f t="shared" si="738"/>
        <v>3</v>
      </c>
      <c r="AN4712" t="str">
        <f t="shared" si="739"/>
        <v>ALERT! 3 Violation founded @METALDET1</v>
      </c>
    </row>
    <row r="4713" spans="1:40">
      <c r="A4713" t="s">
        <v>120</v>
      </c>
      <c r="B4713" t="s">
        <v>121</v>
      </c>
      <c r="C4713" t="s">
        <v>2093</v>
      </c>
      <c r="D4713" t="s">
        <v>48</v>
      </c>
      <c r="E4713">
        <v>1</v>
      </c>
      <c r="F4713" t="s">
        <v>1859</v>
      </c>
      <c r="G4713" t="s">
        <v>124</v>
      </c>
      <c r="H4713" t="s">
        <v>1860</v>
      </c>
      <c r="I4713" t="s">
        <v>125</v>
      </c>
      <c r="J4713" t="s">
        <v>1861</v>
      </c>
      <c r="Z4713" t="str">
        <f>IFERROR(MID(AA4713,FIND("-",H4713,1)+1,20),_xlfn.IFNA(VLOOKUP(F4713&amp;"-"&amp;AA4713,Ref_Kontak!$A:$E,4,FALSE),Ref_Kontak!$H$2))</f>
        <v>6285157766849</v>
      </c>
      <c r="AA4713" t="str">
        <f t="shared" si="730"/>
        <v>Rexy-6285157766849</v>
      </c>
      <c r="AB4713" t="str">
        <f t="shared" si="731"/>
        <v>Rexy</v>
      </c>
      <c r="AC4713" t="str">
        <f t="shared" si="732"/>
        <v>6285157766849</v>
      </c>
      <c r="AD4713" t="str">
        <f t="shared" si="733"/>
        <v>Halo+Rexy,+Visual+AI+5S+mendeteksi+Violation%3A+GUDANGEXP1-LINE+1</v>
      </c>
      <c r="AE4713" t="str">
        <f t="shared" si="734"/>
        <v>https://web.whatsapp.com/send/?phone=6285157766849&amp;text=Halo+Rexy,+Visual+AI+5S+mendeteksi+Violation%3A+GUDANGEXP1-LINE+1&amp;type=phone_number&amp;app_absent=0</v>
      </c>
      <c r="AF4713" t="b">
        <f>IF(ISNA(VLOOKUP(D4713&amp;"-"&amp;AB4713, Ref_Kontak!$A:$E, 4, FALSE)), FALSE, TRUE)</f>
        <v>1</v>
      </c>
      <c r="AG4713" t="str">
        <f>_xlfn.IFNA(VLOOKUP(Z4713,Ref_Kontak!H:H,1,FALSE),"FALSE")</f>
        <v>FALSE</v>
      </c>
      <c r="AH4713" t="str">
        <f t="shared" si="735"/>
        <v>GUDANGEXP1-LINE 1</v>
      </c>
      <c r="AI4713">
        <f>IF(I4713="violation",COUNTIF($AH$1:AH4713,AH4713),0)</f>
        <v>136</v>
      </c>
      <c r="AJ4713" t="str">
        <f t="shared" si="736"/>
        <v>violation-GUDANGEXP1</v>
      </c>
      <c r="AK4713">
        <f>IF(I4713="violation",COUNTIF($AJ$1:AJ4713,AJ4713),FALSE)</f>
        <v>926</v>
      </c>
      <c r="AL4713">
        <f t="shared" si="737"/>
        <v>0</v>
      </c>
      <c r="AM4713">
        <f t="shared" si="738"/>
        <v>8</v>
      </c>
      <c r="AN4713" t="str">
        <f t="shared" si="739"/>
        <v>ALERT! 8 Violation founded @GUDANGEXP1</v>
      </c>
    </row>
    <row r="4714" spans="1:40">
      <c r="A4714" t="s">
        <v>120</v>
      </c>
      <c r="B4714" t="s">
        <v>121</v>
      </c>
      <c r="C4714" t="s">
        <v>2094</v>
      </c>
      <c r="D4714" t="s">
        <v>52</v>
      </c>
      <c r="E4714">
        <v>1</v>
      </c>
      <c r="G4714" t="s">
        <v>130</v>
      </c>
      <c r="I4714" t="s">
        <v>125</v>
      </c>
      <c r="Z4714" t="str">
        <f>IFERROR(MID(AA4714,FIND("-",H4714,1)+1,20),_xlfn.IFNA(VLOOKUP(F4714&amp;"-"&amp;AA4714,Ref_Kontak!$A:$E,4,FALSE),Ref_Kontak!$H$2))</f>
        <v>628999007703</v>
      </c>
      <c r="AA4714" t="str">
        <f t="shared" si="730"/>
        <v/>
      </c>
      <c r="AB4714" t="str">
        <f t="shared" si="731"/>
        <v/>
      </c>
      <c r="AC4714" t="str">
        <f t="shared" si="732"/>
        <v>628999007703</v>
      </c>
      <c r="AD4714" t="str">
        <f t="shared" si="733"/>
        <v>Halo+,+Visual+AI+5S+mendeteksi+Violation%3A+METALDET1-LINE+14</v>
      </c>
      <c r="AE4714" t="str">
        <f t="shared" si="734"/>
        <v>https://web.whatsapp.com/send/?phone=628999007703&amp;text=Halo+,+Visual+AI+5S+mendeteksi+Violation%3A+METALDET1-LINE+14&amp;type=phone_number&amp;app_absent=0</v>
      </c>
      <c r="AF4714" t="b">
        <f>IF(ISNA(VLOOKUP(D4714&amp;"-"&amp;AB4714, Ref_Kontak!$A:$E, 4, FALSE)), FALSE, TRUE)</f>
        <v>0</v>
      </c>
      <c r="AG4714" t="str">
        <f>_xlfn.IFNA(VLOOKUP(Z4714,Ref_Kontak!H:H,1,FALSE),"FALSE")</f>
        <v>628999007703</v>
      </c>
      <c r="AH4714" t="str">
        <f t="shared" si="735"/>
        <v>METALDET1-LINE 14</v>
      </c>
      <c r="AI4714">
        <f>IF(I4714="violation",COUNTIF($AH$1:AH4714,AH4714),0)</f>
        <v>564</v>
      </c>
      <c r="AJ4714" t="str">
        <f t="shared" si="736"/>
        <v>violation-METALDET1</v>
      </c>
      <c r="AK4714">
        <f>IF(I4714="violation",COUNTIF($AJ$1:AJ4714,AJ4714),FALSE)</f>
        <v>3786</v>
      </c>
      <c r="AL4714">
        <f t="shared" si="737"/>
        <v>0</v>
      </c>
      <c r="AM4714">
        <f t="shared" si="738"/>
        <v>3</v>
      </c>
      <c r="AN4714" t="str">
        <f t="shared" si="739"/>
        <v>ALERT! 3 Violation founded @METALDET1</v>
      </c>
    </row>
    <row r="4715" spans="1:40">
      <c r="A4715" t="s">
        <v>120</v>
      </c>
      <c r="B4715" t="s">
        <v>121</v>
      </c>
      <c r="C4715" t="s">
        <v>2094</v>
      </c>
      <c r="D4715" t="s">
        <v>129</v>
      </c>
      <c r="E4715">
        <v>1</v>
      </c>
      <c r="G4715" t="s">
        <v>130</v>
      </c>
      <c r="I4715" t="s">
        <v>125</v>
      </c>
      <c r="Z4715" t="str">
        <f>IFERROR(MID(AA4715,FIND("-",H4715,1)+1,20),_xlfn.IFNA(VLOOKUP(F4715&amp;"-"&amp;AA4715,Ref_Kontak!$A:$E,4,FALSE),Ref_Kontak!$H$2))</f>
        <v>628999007703</v>
      </c>
      <c r="AA4715" t="str">
        <f t="shared" si="730"/>
        <v/>
      </c>
      <c r="AB4715" t="str">
        <f t="shared" si="731"/>
        <v/>
      </c>
      <c r="AC4715" t="str">
        <f t="shared" si="732"/>
        <v>628999007703</v>
      </c>
      <c r="AD4715" t="str">
        <f t="shared" si="733"/>
        <v>Halo+,+Visual+AI+5S+mendeteksi+Violation%3A+METALDET1-LINE+8</v>
      </c>
      <c r="AE4715" t="str">
        <f t="shared" si="734"/>
        <v>https://web.whatsapp.com/send/?phone=628999007703&amp;text=Halo+,+Visual+AI+5S+mendeteksi+Violation%3A+METALDET1-LINE+8&amp;type=phone_number&amp;app_absent=0</v>
      </c>
      <c r="AF4715" t="b">
        <f>IF(ISNA(VLOOKUP(D4715&amp;"-"&amp;AB4715, Ref_Kontak!$A:$E, 4, FALSE)), FALSE, TRUE)</f>
        <v>0</v>
      </c>
      <c r="AG4715" t="str">
        <f>_xlfn.IFNA(VLOOKUP(Z4715,Ref_Kontak!H:H,1,FALSE),"FALSE")</f>
        <v>628999007703</v>
      </c>
      <c r="AH4715" t="str">
        <f t="shared" si="735"/>
        <v>METALDET1-LINE 8</v>
      </c>
      <c r="AI4715">
        <f>IF(I4715="violation",COUNTIF($AH$1:AH4715,AH4715),0)</f>
        <v>1695</v>
      </c>
      <c r="AJ4715" t="str">
        <f t="shared" si="736"/>
        <v>violation-METALDET1</v>
      </c>
      <c r="AK4715">
        <f>IF(I4715="violation",COUNTIF($AJ$1:AJ4715,AJ4715),FALSE)</f>
        <v>3787</v>
      </c>
      <c r="AL4715">
        <f t="shared" si="737"/>
        <v>0</v>
      </c>
      <c r="AM4715">
        <f t="shared" si="738"/>
        <v>3</v>
      </c>
      <c r="AN4715" t="str">
        <f t="shared" si="739"/>
        <v>ALERT! 3 Violation founded @METALDET1</v>
      </c>
    </row>
    <row r="4716" spans="1:40">
      <c r="A4716" t="s">
        <v>120</v>
      </c>
      <c r="B4716" t="s">
        <v>121</v>
      </c>
      <c r="C4716" t="s">
        <v>2094</v>
      </c>
      <c r="D4716" t="s">
        <v>48</v>
      </c>
      <c r="E4716">
        <v>1</v>
      </c>
      <c r="F4716" t="s">
        <v>1859</v>
      </c>
      <c r="G4716" t="s">
        <v>124</v>
      </c>
      <c r="H4716" t="s">
        <v>1860</v>
      </c>
      <c r="I4716" t="s">
        <v>125</v>
      </c>
      <c r="J4716" t="s">
        <v>1861</v>
      </c>
      <c r="Z4716" t="str">
        <f>IFERROR(MID(AA4716,FIND("-",H4716,1)+1,20),_xlfn.IFNA(VLOOKUP(F4716&amp;"-"&amp;AA4716,Ref_Kontak!$A:$E,4,FALSE),Ref_Kontak!$H$2))</f>
        <v>6285157766849</v>
      </c>
      <c r="AA4716" t="str">
        <f t="shared" si="730"/>
        <v>Rexy-6285157766849</v>
      </c>
      <c r="AB4716" t="str">
        <f t="shared" si="731"/>
        <v>Rexy</v>
      </c>
      <c r="AC4716" t="str">
        <f t="shared" si="732"/>
        <v>6285157766849</v>
      </c>
      <c r="AD4716" t="str">
        <f t="shared" si="733"/>
        <v>Halo+Rexy,+Visual+AI+5S+mendeteksi+Violation%3A+GUDANGEXP1-LINE+1</v>
      </c>
      <c r="AE4716" t="str">
        <f t="shared" si="734"/>
        <v>https://web.whatsapp.com/send/?phone=6285157766849&amp;text=Halo+Rexy,+Visual+AI+5S+mendeteksi+Violation%3A+GUDANGEXP1-LINE+1&amp;type=phone_number&amp;app_absent=0</v>
      </c>
      <c r="AF4716" t="b">
        <f>IF(ISNA(VLOOKUP(D4716&amp;"-"&amp;AB4716, Ref_Kontak!$A:$E, 4, FALSE)), FALSE, TRUE)</f>
        <v>1</v>
      </c>
      <c r="AG4716" t="str">
        <f>_xlfn.IFNA(VLOOKUP(Z4716,Ref_Kontak!H:H,1,FALSE),"FALSE")</f>
        <v>FALSE</v>
      </c>
      <c r="AH4716" t="str">
        <f t="shared" si="735"/>
        <v>GUDANGEXP1-LINE 1</v>
      </c>
      <c r="AI4716">
        <f>IF(I4716="violation",COUNTIF($AH$1:AH4716,AH4716),0)</f>
        <v>137</v>
      </c>
      <c r="AJ4716" t="str">
        <f t="shared" si="736"/>
        <v>violation-GUDANGEXP1</v>
      </c>
      <c r="AK4716">
        <f>IF(I4716="violation",COUNTIF($AJ$1:AJ4716,AJ4716),FALSE)</f>
        <v>927</v>
      </c>
      <c r="AL4716">
        <f t="shared" si="737"/>
        <v>0</v>
      </c>
      <c r="AM4716">
        <f t="shared" si="738"/>
        <v>8</v>
      </c>
      <c r="AN4716" t="str">
        <f t="shared" si="739"/>
        <v>ALERT! 8 Violation founded @GUDANGEXP1</v>
      </c>
    </row>
    <row r="4717" spans="1:40">
      <c r="A4717" t="s">
        <v>120</v>
      </c>
      <c r="B4717" t="s">
        <v>121</v>
      </c>
      <c r="C4717" t="s">
        <v>2094</v>
      </c>
      <c r="D4717" t="s">
        <v>129</v>
      </c>
      <c r="E4717">
        <v>1</v>
      </c>
      <c r="G4717" t="s">
        <v>130</v>
      </c>
      <c r="I4717" t="s">
        <v>125</v>
      </c>
      <c r="Z4717" t="str">
        <f>IFERROR(MID(AA4717,FIND("-",H4717,1)+1,20),_xlfn.IFNA(VLOOKUP(F4717&amp;"-"&amp;AA4717,Ref_Kontak!$A:$E,4,FALSE),Ref_Kontak!$H$2))</f>
        <v>628999007703</v>
      </c>
      <c r="AA4717" t="str">
        <f t="shared" si="730"/>
        <v/>
      </c>
      <c r="AB4717" t="str">
        <f t="shared" si="731"/>
        <v/>
      </c>
      <c r="AC4717" t="str">
        <f t="shared" si="732"/>
        <v>628999007703</v>
      </c>
      <c r="AD4717" t="str">
        <f t="shared" si="733"/>
        <v>Halo+,+Visual+AI+5S+mendeteksi+Violation%3A+METALDET1-LINE+8</v>
      </c>
      <c r="AE4717" t="str">
        <f t="shared" si="734"/>
        <v>https://web.whatsapp.com/send/?phone=628999007703&amp;text=Halo+,+Visual+AI+5S+mendeteksi+Violation%3A+METALDET1-LINE+8&amp;type=phone_number&amp;app_absent=0</v>
      </c>
      <c r="AF4717" t="b">
        <f>IF(ISNA(VLOOKUP(D4717&amp;"-"&amp;AB4717, Ref_Kontak!$A:$E, 4, FALSE)), FALSE, TRUE)</f>
        <v>0</v>
      </c>
      <c r="AG4717" t="str">
        <f>_xlfn.IFNA(VLOOKUP(Z4717,Ref_Kontak!H:H,1,FALSE),"FALSE")</f>
        <v>628999007703</v>
      </c>
      <c r="AH4717" t="str">
        <f t="shared" si="735"/>
        <v>METALDET1-LINE 8</v>
      </c>
      <c r="AI4717">
        <f>IF(I4717="violation",COUNTIF($AH$1:AH4717,AH4717),0)</f>
        <v>1696</v>
      </c>
      <c r="AJ4717" t="str">
        <f t="shared" si="736"/>
        <v>violation-METALDET1</v>
      </c>
      <c r="AK4717">
        <f>IF(I4717="violation",COUNTIF($AJ$1:AJ4717,AJ4717),FALSE)</f>
        <v>3788</v>
      </c>
      <c r="AL4717">
        <f t="shared" si="737"/>
        <v>0</v>
      </c>
      <c r="AM4717">
        <f t="shared" si="738"/>
        <v>3</v>
      </c>
      <c r="AN4717" t="str">
        <f t="shared" si="739"/>
        <v>ALERT! 3 Violation founded @METALDET1</v>
      </c>
    </row>
    <row r="4718" spans="1:40">
      <c r="A4718" t="s">
        <v>120</v>
      </c>
      <c r="B4718" t="s">
        <v>121</v>
      </c>
      <c r="C4718" t="s">
        <v>2094</v>
      </c>
      <c r="D4718" t="s">
        <v>52</v>
      </c>
      <c r="E4718">
        <v>1</v>
      </c>
      <c r="G4718" t="s">
        <v>130</v>
      </c>
      <c r="I4718" t="s">
        <v>125</v>
      </c>
      <c r="Z4718" t="str">
        <f>IFERROR(MID(AA4718,FIND("-",H4718,1)+1,20),_xlfn.IFNA(VLOOKUP(F4718&amp;"-"&amp;AA4718,Ref_Kontak!$A:$E,4,FALSE),Ref_Kontak!$H$2))</f>
        <v>628999007703</v>
      </c>
      <c r="AA4718" t="str">
        <f t="shared" si="730"/>
        <v/>
      </c>
      <c r="AB4718" t="str">
        <f t="shared" si="731"/>
        <v/>
      </c>
      <c r="AC4718" t="str">
        <f t="shared" si="732"/>
        <v>628999007703</v>
      </c>
      <c r="AD4718" t="str">
        <f t="shared" si="733"/>
        <v>Halo+,+Visual+AI+5S+mendeteksi+Violation%3A+METALDET1-LINE+14</v>
      </c>
      <c r="AE4718" t="str">
        <f t="shared" si="734"/>
        <v>https://web.whatsapp.com/send/?phone=628999007703&amp;text=Halo+,+Visual+AI+5S+mendeteksi+Violation%3A+METALDET1-LINE+14&amp;type=phone_number&amp;app_absent=0</v>
      </c>
      <c r="AF4718" t="b">
        <f>IF(ISNA(VLOOKUP(D4718&amp;"-"&amp;AB4718, Ref_Kontak!$A:$E, 4, FALSE)), FALSE, TRUE)</f>
        <v>0</v>
      </c>
      <c r="AG4718" t="str">
        <f>_xlfn.IFNA(VLOOKUP(Z4718,Ref_Kontak!H:H,1,FALSE),"FALSE")</f>
        <v>628999007703</v>
      </c>
      <c r="AH4718" t="str">
        <f t="shared" si="735"/>
        <v>METALDET1-LINE 14</v>
      </c>
      <c r="AI4718">
        <f>IF(I4718="violation",COUNTIF($AH$1:AH4718,AH4718),0)</f>
        <v>565</v>
      </c>
      <c r="AJ4718" t="str">
        <f t="shared" si="736"/>
        <v>violation-METALDET1</v>
      </c>
      <c r="AK4718">
        <f>IF(I4718="violation",COUNTIF($AJ$1:AJ4718,AJ4718),FALSE)</f>
        <v>3789</v>
      </c>
      <c r="AL4718">
        <f t="shared" si="737"/>
        <v>0</v>
      </c>
      <c r="AM4718">
        <f t="shared" si="738"/>
        <v>3</v>
      </c>
      <c r="AN4718" t="str">
        <f t="shared" si="739"/>
        <v>ALERT! 3 Violation founded @METALDET1</v>
      </c>
    </row>
    <row r="4719" spans="1:40">
      <c r="A4719" t="s">
        <v>120</v>
      </c>
      <c r="B4719" t="s">
        <v>121</v>
      </c>
      <c r="C4719" t="s">
        <v>2095</v>
      </c>
      <c r="D4719" t="s">
        <v>48</v>
      </c>
      <c r="E4719">
        <v>1</v>
      </c>
      <c r="F4719" t="s">
        <v>1859</v>
      </c>
      <c r="G4719" t="s">
        <v>124</v>
      </c>
      <c r="H4719" t="s">
        <v>1860</v>
      </c>
      <c r="I4719" t="s">
        <v>125</v>
      </c>
      <c r="J4719" t="s">
        <v>1861</v>
      </c>
      <c r="Z4719" t="str">
        <f>IFERROR(MID(AA4719,FIND("-",H4719,1)+1,20),_xlfn.IFNA(VLOOKUP(F4719&amp;"-"&amp;AA4719,Ref_Kontak!$A:$E,4,FALSE),Ref_Kontak!$H$2))</f>
        <v>6285157766849</v>
      </c>
      <c r="AA4719" t="str">
        <f t="shared" si="730"/>
        <v>Rexy-6285157766849</v>
      </c>
      <c r="AB4719" t="str">
        <f t="shared" si="731"/>
        <v>Rexy</v>
      </c>
      <c r="AC4719" t="str">
        <f t="shared" si="732"/>
        <v>6285157766849</v>
      </c>
      <c r="AD4719" t="str">
        <f t="shared" si="733"/>
        <v>Halo+Rexy,+Visual+AI+5S+mendeteksi+Violation%3A+GUDANGEXP1-LINE+1</v>
      </c>
      <c r="AE4719" t="str">
        <f t="shared" si="734"/>
        <v>https://web.whatsapp.com/send/?phone=6285157766849&amp;text=Halo+Rexy,+Visual+AI+5S+mendeteksi+Violation%3A+GUDANGEXP1-LINE+1&amp;type=phone_number&amp;app_absent=0</v>
      </c>
      <c r="AF4719" t="b">
        <f>IF(ISNA(VLOOKUP(D4719&amp;"-"&amp;AB4719, Ref_Kontak!$A:$E, 4, FALSE)), FALSE, TRUE)</f>
        <v>1</v>
      </c>
      <c r="AG4719" t="str">
        <f>_xlfn.IFNA(VLOOKUP(Z4719,Ref_Kontak!H:H,1,FALSE),"FALSE")</f>
        <v>FALSE</v>
      </c>
      <c r="AH4719" t="str">
        <f t="shared" si="735"/>
        <v>GUDANGEXP1-LINE 1</v>
      </c>
      <c r="AI4719">
        <f>IF(I4719="violation",COUNTIF($AH$1:AH4719,AH4719),0)</f>
        <v>138</v>
      </c>
      <c r="AJ4719" t="str">
        <f t="shared" si="736"/>
        <v>violation-GUDANGEXP1</v>
      </c>
      <c r="AK4719">
        <f>IF(I4719="violation",COUNTIF($AJ$1:AJ4719,AJ4719),FALSE)</f>
        <v>928</v>
      </c>
      <c r="AL4719">
        <f t="shared" si="737"/>
        <v>0</v>
      </c>
      <c r="AM4719">
        <f t="shared" si="738"/>
        <v>8</v>
      </c>
      <c r="AN4719" t="str">
        <f t="shared" si="739"/>
        <v>ALERT! 8 Violation founded @GUDANGEXP1</v>
      </c>
    </row>
    <row r="4720" spans="1:40">
      <c r="A4720" t="s">
        <v>120</v>
      </c>
      <c r="B4720" t="s">
        <v>121</v>
      </c>
      <c r="C4720" t="s">
        <v>2095</v>
      </c>
      <c r="D4720" t="s">
        <v>129</v>
      </c>
      <c r="E4720">
        <v>1</v>
      </c>
      <c r="G4720" t="s">
        <v>130</v>
      </c>
      <c r="I4720" t="s">
        <v>125</v>
      </c>
      <c r="Z4720" t="str">
        <f>IFERROR(MID(AA4720,FIND("-",H4720,1)+1,20),_xlfn.IFNA(VLOOKUP(F4720&amp;"-"&amp;AA4720,Ref_Kontak!$A:$E,4,FALSE),Ref_Kontak!$H$2))</f>
        <v>628999007703</v>
      </c>
      <c r="AA4720" t="str">
        <f t="shared" si="730"/>
        <v/>
      </c>
      <c r="AB4720" t="str">
        <f t="shared" si="731"/>
        <v/>
      </c>
      <c r="AC4720" t="str">
        <f t="shared" si="732"/>
        <v>628999007703</v>
      </c>
      <c r="AD4720" t="str">
        <f t="shared" si="733"/>
        <v>Halo+,+Visual+AI+5S+mendeteksi+Violation%3A+METALDET1-LINE+8</v>
      </c>
      <c r="AE4720" t="str">
        <f t="shared" si="734"/>
        <v>https://web.whatsapp.com/send/?phone=628999007703&amp;text=Halo+,+Visual+AI+5S+mendeteksi+Violation%3A+METALDET1-LINE+8&amp;type=phone_number&amp;app_absent=0</v>
      </c>
      <c r="AF4720" t="b">
        <f>IF(ISNA(VLOOKUP(D4720&amp;"-"&amp;AB4720, Ref_Kontak!$A:$E, 4, FALSE)), FALSE, TRUE)</f>
        <v>0</v>
      </c>
      <c r="AG4720" t="str">
        <f>_xlfn.IFNA(VLOOKUP(Z4720,Ref_Kontak!H:H,1,FALSE),"FALSE")</f>
        <v>628999007703</v>
      </c>
      <c r="AH4720" t="str">
        <f t="shared" si="735"/>
        <v>METALDET1-LINE 8</v>
      </c>
      <c r="AI4720">
        <f>IF(I4720="violation",COUNTIF($AH$1:AH4720,AH4720),0)</f>
        <v>1697</v>
      </c>
      <c r="AJ4720" t="str">
        <f t="shared" si="736"/>
        <v>violation-METALDET1</v>
      </c>
      <c r="AK4720">
        <f>IF(I4720="violation",COUNTIF($AJ$1:AJ4720,AJ4720),FALSE)</f>
        <v>3790</v>
      </c>
      <c r="AL4720">
        <f t="shared" si="737"/>
        <v>0</v>
      </c>
      <c r="AM4720">
        <f t="shared" si="738"/>
        <v>3</v>
      </c>
      <c r="AN4720" t="str">
        <f t="shared" si="739"/>
        <v>ALERT! 3 Violation founded @METALDET1</v>
      </c>
    </row>
    <row r="4721" spans="1:40">
      <c r="A4721" t="s">
        <v>120</v>
      </c>
      <c r="B4721" t="s">
        <v>121</v>
      </c>
      <c r="C4721" t="s">
        <v>2096</v>
      </c>
      <c r="D4721" t="s">
        <v>48</v>
      </c>
      <c r="E4721">
        <v>1</v>
      </c>
      <c r="F4721" t="s">
        <v>1859</v>
      </c>
      <c r="G4721" t="s">
        <v>124</v>
      </c>
      <c r="H4721" t="s">
        <v>1860</v>
      </c>
      <c r="I4721" t="s">
        <v>125</v>
      </c>
      <c r="J4721" t="s">
        <v>1861</v>
      </c>
      <c r="Z4721" t="str">
        <f>IFERROR(MID(AA4721,FIND("-",H4721,1)+1,20),_xlfn.IFNA(VLOOKUP(F4721&amp;"-"&amp;AA4721,Ref_Kontak!$A:$E,4,FALSE),Ref_Kontak!$H$2))</f>
        <v>6285157766849</v>
      </c>
      <c r="AA4721" t="str">
        <f t="shared" si="730"/>
        <v>Rexy-6285157766849</v>
      </c>
      <c r="AB4721" t="str">
        <f t="shared" si="731"/>
        <v>Rexy</v>
      </c>
      <c r="AC4721" t="str">
        <f t="shared" si="732"/>
        <v>6285157766849</v>
      </c>
      <c r="AD4721" t="str">
        <f t="shared" si="733"/>
        <v>Halo+Rexy,+Visual+AI+5S+mendeteksi+Violation%3A+GUDANGEXP1-LINE+1</v>
      </c>
      <c r="AE4721" t="str">
        <f t="shared" si="734"/>
        <v>https://web.whatsapp.com/send/?phone=6285157766849&amp;text=Halo+Rexy,+Visual+AI+5S+mendeteksi+Violation%3A+GUDANGEXP1-LINE+1&amp;type=phone_number&amp;app_absent=0</v>
      </c>
      <c r="AF4721" t="b">
        <f>IF(ISNA(VLOOKUP(D4721&amp;"-"&amp;AB4721, Ref_Kontak!$A:$E, 4, FALSE)), FALSE, TRUE)</f>
        <v>1</v>
      </c>
      <c r="AG4721" t="str">
        <f>_xlfn.IFNA(VLOOKUP(Z4721,Ref_Kontak!H:H,1,FALSE),"FALSE")</f>
        <v>FALSE</v>
      </c>
      <c r="AH4721" t="str">
        <f t="shared" si="735"/>
        <v>GUDANGEXP1-LINE 1</v>
      </c>
      <c r="AI4721">
        <f>IF(I4721="violation",COUNTIF($AH$1:AH4721,AH4721),0)</f>
        <v>139</v>
      </c>
      <c r="AJ4721" t="str">
        <f t="shared" si="736"/>
        <v>violation-GUDANGEXP1</v>
      </c>
      <c r="AK4721">
        <f>IF(I4721="violation",COUNTIF($AJ$1:AJ4721,AJ4721),FALSE)</f>
        <v>929</v>
      </c>
      <c r="AL4721">
        <f t="shared" si="737"/>
        <v>0</v>
      </c>
      <c r="AM4721">
        <f t="shared" si="738"/>
        <v>8</v>
      </c>
      <c r="AN4721" t="str">
        <f t="shared" si="739"/>
        <v>ALERT! 8 Violation founded @GUDANGEXP1</v>
      </c>
    </row>
    <row r="4722" spans="1:40">
      <c r="A4722" t="s">
        <v>120</v>
      </c>
      <c r="B4722" t="s">
        <v>121</v>
      </c>
      <c r="C4722" t="s">
        <v>2096</v>
      </c>
      <c r="D4722" t="s">
        <v>52</v>
      </c>
      <c r="E4722">
        <v>1</v>
      </c>
      <c r="G4722" t="s">
        <v>130</v>
      </c>
      <c r="I4722" t="s">
        <v>125</v>
      </c>
      <c r="Z4722" t="str">
        <f>IFERROR(MID(AA4722,FIND("-",H4722,1)+1,20),_xlfn.IFNA(VLOOKUP(F4722&amp;"-"&amp;AA4722,Ref_Kontak!$A:$E,4,FALSE),Ref_Kontak!$H$2))</f>
        <v>628999007703</v>
      </c>
      <c r="AA4722" t="str">
        <f t="shared" si="730"/>
        <v/>
      </c>
      <c r="AB4722" t="str">
        <f t="shared" si="731"/>
        <v/>
      </c>
      <c r="AC4722" t="str">
        <f t="shared" si="732"/>
        <v>628999007703</v>
      </c>
      <c r="AD4722" t="str">
        <f t="shared" si="733"/>
        <v>Halo+,+Visual+AI+5S+mendeteksi+Violation%3A+METALDET1-LINE+14</v>
      </c>
      <c r="AE4722" t="str">
        <f t="shared" si="734"/>
        <v>https://web.whatsapp.com/send/?phone=628999007703&amp;text=Halo+,+Visual+AI+5S+mendeteksi+Violation%3A+METALDET1-LINE+14&amp;type=phone_number&amp;app_absent=0</v>
      </c>
      <c r="AF4722" t="b">
        <f>IF(ISNA(VLOOKUP(D4722&amp;"-"&amp;AB4722, Ref_Kontak!$A:$E, 4, FALSE)), FALSE, TRUE)</f>
        <v>0</v>
      </c>
      <c r="AG4722" t="str">
        <f>_xlfn.IFNA(VLOOKUP(Z4722,Ref_Kontak!H:H,1,FALSE),"FALSE")</f>
        <v>628999007703</v>
      </c>
      <c r="AH4722" t="str">
        <f t="shared" si="735"/>
        <v>METALDET1-LINE 14</v>
      </c>
      <c r="AI4722">
        <f>IF(I4722="violation",COUNTIF($AH$1:AH4722,AH4722),0)</f>
        <v>566</v>
      </c>
      <c r="AJ4722" t="str">
        <f t="shared" si="736"/>
        <v>violation-METALDET1</v>
      </c>
      <c r="AK4722">
        <f>IF(I4722="violation",COUNTIF($AJ$1:AJ4722,AJ4722),FALSE)</f>
        <v>3791</v>
      </c>
      <c r="AL4722">
        <f t="shared" si="737"/>
        <v>0</v>
      </c>
      <c r="AM4722">
        <f t="shared" si="738"/>
        <v>3</v>
      </c>
      <c r="AN4722" t="str">
        <f t="shared" si="739"/>
        <v>ALERT! 3 Violation founded @METALDET1</v>
      </c>
    </row>
    <row r="4723" spans="1:40">
      <c r="A4723" t="s">
        <v>120</v>
      </c>
      <c r="B4723" t="s">
        <v>121</v>
      </c>
      <c r="C4723" t="s">
        <v>2096</v>
      </c>
      <c r="D4723" t="s">
        <v>129</v>
      </c>
      <c r="E4723">
        <v>1</v>
      </c>
      <c r="G4723" t="s">
        <v>130</v>
      </c>
      <c r="I4723" t="s">
        <v>125</v>
      </c>
      <c r="Z4723" t="str">
        <f>IFERROR(MID(AA4723,FIND("-",H4723,1)+1,20),_xlfn.IFNA(VLOOKUP(F4723&amp;"-"&amp;AA4723,Ref_Kontak!$A:$E,4,FALSE),Ref_Kontak!$H$2))</f>
        <v>628999007703</v>
      </c>
      <c r="AA4723" t="str">
        <f t="shared" si="730"/>
        <v/>
      </c>
      <c r="AB4723" t="str">
        <f t="shared" si="731"/>
        <v/>
      </c>
      <c r="AC4723" t="str">
        <f t="shared" si="732"/>
        <v>628999007703</v>
      </c>
      <c r="AD4723" t="str">
        <f t="shared" si="733"/>
        <v>Halo+,+Visual+AI+5S+mendeteksi+Violation%3A+METALDET1-LINE+8</v>
      </c>
      <c r="AE4723" t="str">
        <f t="shared" si="734"/>
        <v>https://web.whatsapp.com/send/?phone=628999007703&amp;text=Halo+,+Visual+AI+5S+mendeteksi+Violation%3A+METALDET1-LINE+8&amp;type=phone_number&amp;app_absent=0</v>
      </c>
      <c r="AF4723" t="b">
        <f>IF(ISNA(VLOOKUP(D4723&amp;"-"&amp;AB4723, Ref_Kontak!$A:$E, 4, FALSE)), FALSE, TRUE)</f>
        <v>0</v>
      </c>
      <c r="AG4723" t="str">
        <f>_xlfn.IFNA(VLOOKUP(Z4723,Ref_Kontak!H:H,1,FALSE),"FALSE")</f>
        <v>628999007703</v>
      </c>
      <c r="AH4723" t="str">
        <f t="shared" si="735"/>
        <v>METALDET1-LINE 8</v>
      </c>
      <c r="AI4723">
        <f>IF(I4723="violation",COUNTIF($AH$1:AH4723,AH4723),0)</f>
        <v>1698</v>
      </c>
      <c r="AJ4723" t="str">
        <f t="shared" si="736"/>
        <v>violation-METALDET1</v>
      </c>
      <c r="AK4723">
        <f>IF(I4723="violation",COUNTIF($AJ$1:AJ4723,AJ4723),FALSE)</f>
        <v>3792</v>
      </c>
      <c r="AL4723">
        <f t="shared" si="737"/>
        <v>0</v>
      </c>
      <c r="AM4723">
        <f t="shared" si="738"/>
        <v>3</v>
      </c>
      <c r="AN4723" t="str">
        <f t="shared" si="739"/>
        <v>ALERT! 3 Violation founded @METALDET1</v>
      </c>
    </row>
    <row r="4724" spans="1:40">
      <c r="A4724" t="s">
        <v>120</v>
      </c>
      <c r="B4724" t="s">
        <v>121</v>
      </c>
      <c r="C4724" t="s">
        <v>2097</v>
      </c>
      <c r="D4724" t="s">
        <v>48</v>
      </c>
      <c r="E4724">
        <v>1</v>
      </c>
      <c r="F4724" t="s">
        <v>1859</v>
      </c>
      <c r="G4724" t="s">
        <v>124</v>
      </c>
      <c r="H4724" t="s">
        <v>1860</v>
      </c>
      <c r="I4724" t="s">
        <v>125</v>
      </c>
      <c r="J4724" t="s">
        <v>1861</v>
      </c>
      <c r="Z4724" t="str">
        <f>IFERROR(MID(AA4724,FIND("-",H4724,1)+1,20),_xlfn.IFNA(VLOOKUP(F4724&amp;"-"&amp;AA4724,Ref_Kontak!$A:$E,4,FALSE),Ref_Kontak!$H$2))</f>
        <v>6285157766849</v>
      </c>
      <c r="AA4724" t="str">
        <f t="shared" si="730"/>
        <v>Rexy-6285157766849</v>
      </c>
      <c r="AB4724" t="str">
        <f t="shared" si="731"/>
        <v>Rexy</v>
      </c>
      <c r="AC4724" t="str">
        <f t="shared" si="732"/>
        <v>6285157766849</v>
      </c>
      <c r="AD4724" t="str">
        <f t="shared" si="733"/>
        <v>Halo+Rexy,+Visual+AI+5S+mendeteksi+Violation%3A+GUDANGEXP1-LINE+1</v>
      </c>
      <c r="AE4724" t="str">
        <f t="shared" si="734"/>
        <v>https://web.whatsapp.com/send/?phone=6285157766849&amp;text=Halo+Rexy,+Visual+AI+5S+mendeteksi+Violation%3A+GUDANGEXP1-LINE+1&amp;type=phone_number&amp;app_absent=0</v>
      </c>
      <c r="AF4724" t="b">
        <f>IF(ISNA(VLOOKUP(D4724&amp;"-"&amp;AB4724, Ref_Kontak!$A:$E, 4, FALSE)), FALSE, TRUE)</f>
        <v>1</v>
      </c>
      <c r="AG4724" t="str">
        <f>_xlfn.IFNA(VLOOKUP(Z4724,Ref_Kontak!H:H,1,FALSE),"FALSE")</f>
        <v>FALSE</v>
      </c>
      <c r="AH4724" t="str">
        <f t="shared" si="735"/>
        <v>GUDANGEXP1-LINE 1</v>
      </c>
      <c r="AI4724">
        <f>IF(I4724="violation",COUNTIF($AH$1:AH4724,AH4724),0)</f>
        <v>140</v>
      </c>
      <c r="AJ4724" t="str">
        <f t="shared" si="736"/>
        <v>violation-GUDANGEXP1</v>
      </c>
      <c r="AK4724">
        <f>IF(I4724="violation",COUNTIF($AJ$1:AJ4724,AJ4724),FALSE)</f>
        <v>930</v>
      </c>
      <c r="AL4724">
        <f t="shared" si="737"/>
        <v>0</v>
      </c>
      <c r="AM4724">
        <f t="shared" si="738"/>
        <v>8</v>
      </c>
      <c r="AN4724" t="str">
        <f t="shared" si="739"/>
        <v>ALERT! 8 Violation founded @GUDANGEXP1</v>
      </c>
    </row>
    <row r="4725" spans="1:40">
      <c r="A4725" t="s">
        <v>120</v>
      </c>
      <c r="B4725" t="s">
        <v>121</v>
      </c>
      <c r="C4725" t="s">
        <v>2097</v>
      </c>
      <c r="D4725" t="s">
        <v>129</v>
      </c>
      <c r="E4725">
        <v>1</v>
      </c>
      <c r="G4725" t="s">
        <v>130</v>
      </c>
      <c r="I4725" t="s">
        <v>125</v>
      </c>
      <c r="Z4725" t="str">
        <f>IFERROR(MID(AA4725,FIND("-",H4725,1)+1,20),_xlfn.IFNA(VLOOKUP(F4725&amp;"-"&amp;AA4725,Ref_Kontak!$A:$E,4,FALSE),Ref_Kontak!$H$2))</f>
        <v>628999007703</v>
      </c>
      <c r="AA4725" t="str">
        <f t="shared" si="730"/>
        <v/>
      </c>
      <c r="AB4725" t="str">
        <f t="shared" si="731"/>
        <v/>
      </c>
      <c r="AC4725" t="str">
        <f t="shared" si="732"/>
        <v>628999007703</v>
      </c>
      <c r="AD4725" t="str">
        <f t="shared" si="733"/>
        <v>Halo+,+Visual+AI+5S+mendeteksi+Violation%3A+METALDET1-LINE+8</v>
      </c>
      <c r="AE4725" t="str">
        <f t="shared" si="734"/>
        <v>https://web.whatsapp.com/send/?phone=628999007703&amp;text=Halo+,+Visual+AI+5S+mendeteksi+Violation%3A+METALDET1-LINE+8&amp;type=phone_number&amp;app_absent=0</v>
      </c>
      <c r="AF4725" t="b">
        <f>IF(ISNA(VLOOKUP(D4725&amp;"-"&amp;AB4725, Ref_Kontak!$A:$E, 4, FALSE)), FALSE, TRUE)</f>
        <v>0</v>
      </c>
      <c r="AG4725" t="str">
        <f>_xlfn.IFNA(VLOOKUP(Z4725,Ref_Kontak!H:H,1,FALSE),"FALSE")</f>
        <v>628999007703</v>
      </c>
      <c r="AH4725" t="str">
        <f t="shared" si="735"/>
        <v>METALDET1-LINE 8</v>
      </c>
      <c r="AI4725">
        <f>IF(I4725="violation",COUNTIF($AH$1:AH4725,AH4725),0)</f>
        <v>1699</v>
      </c>
      <c r="AJ4725" t="str">
        <f t="shared" si="736"/>
        <v>violation-METALDET1</v>
      </c>
      <c r="AK4725">
        <f>IF(I4725="violation",COUNTIF($AJ$1:AJ4725,AJ4725),FALSE)</f>
        <v>3793</v>
      </c>
      <c r="AL4725">
        <f t="shared" si="737"/>
        <v>0</v>
      </c>
      <c r="AM4725">
        <f t="shared" si="738"/>
        <v>3</v>
      </c>
      <c r="AN4725" t="str">
        <f t="shared" si="739"/>
        <v>ALERT! 3 Violation founded @METALDET1</v>
      </c>
    </row>
    <row r="4726" spans="1:40">
      <c r="A4726" t="s">
        <v>120</v>
      </c>
      <c r="B4726" t="s">
        <v>121</v>
      </c>
      <c r="C4726" t="s">
        <v>2097</v>
      </c>
      <c r="D4726" t="s">
        <v>52</v>
      </c>
      <c r="E4726">
        <v>1</v>
      </c>
      <c r="G4726" t="s">
        <v>130</v>
      </c>
      <c r="I4726" t="s">
        <v>125</v>
      </c>
      <c r="Z4726" t="str">
        <f>IFERROR(MID(AA4726,FIND("-",H4726,1)+1,20),_xlfn.IFNA(VLOOKUP(F4726&amp;"-"&amp;AA4726,Ref_Kontak!$A:$E,4,FALSE),Ref_Kontak!$H$2))</f>
        <v>628999007703</v>
      </c>
      <c r="AA4726" t="str">
        <f t="shared" si="730"/>
        <v/>
      </c>
      <c r="AB4726" t="str">
        <f t="shared" si="731"/>
        <v/>
      </c>
      <c r="AC4726" t="str">
        <f t="shared" si="732"/>
        <v>628999007703</v>
      </c>
      <c r="AD4726" t="str">
        <f t="shared" si="733"/>
        <v>Halo+,+Visual+AI+5S+mendeteksi+Violation%3A+METALDET1-LINE+14</v>
      </c>
      <c r="AE4726" t="str">
        <f t="shared" si="734"/>
        <v>https://web.whatsapp.com/send/?phone=628999007703&amp;text=Halo+,+Visual+AI+5S+mendeteksi+Violation%3A+METALDET1-LINE+14&amp;type=phone_number&amp;app_absent=0</v>
      </c>
      <c r="AF4726" t="b">
        <f>IF(ISNA(VLOOKUP(D4726&amp;"-"&amp;AB4726, Ref_Kontak!$A:$E, 4, FALSE)), FALSE, TRUE)</f>
        <v>0</v>
      </c>
      <c r="AG4726" t="str">
        <f>_xlfn.IFNA(VLOOKUP(Z4726,Ref_Kontak!H:H,1,FALSE),"FALSE")</f>
        <v>628999007703</v>
      </c>
      <c r="AH4726" t="str">
        <f t="shared" si="735"/>
        <v>METALDET1-LINE 14</v>
      </c>
      <c r="AI4726">
        <f>IF(I4726="violation",COUNTIF($AH$1:AH4726,AH4726),0)</f>
        <v>567</v>
      </c>
      <c r="AJ4726" t="str">
        <f t="shared" si="736"/>
        <v>violation-METALDET1</v>
      </c>
      <c r="AK4726">
        <f>IF(I4726="violation",COUNTIF($AJ$1:AJ4726,AJ4726),FALSE)</f>
        <v>3794</v>
      </c>
      <c r="AL4726">
        <f t="shared" si="737"/>
        <v>0</v>
      </c>
      <c r="AM4726">
        <f t="shared" si="738"/>
        <v>3</v>
      </c>
      <c r="AN4726" t="str">
        <f t="shared" si="739"/>
        <v>ALERT! 3 Violation founded @METALDET1</v>
      </c>
    </row>
    <row r="4727" spans="1:40">
      <c r="A4727" t="s">
        <v>120</v>
      </c>
      <c r="B4727" t="s">
        <v>121</v>
      </c>
      <c r="C4727" t="s">
        <v>2098</v>
      </c>
      <c r="D4727" t="s">
        <v>48</v>
      </c>
      <c r="E4727">
        <v>1</v>
      </c>
      <c r="F4727" t="s">
        <v>1859</v>
      </c>
      <c r="G4727" t="s">
        <v>124</v>
      </c>
      <c r="H4727" t="s">
        <v>1860</v>
      </c>
      <c r="I4727" t="s">
        <v>125</v>
      </c>
      <c r="J4727" t="s">
        <v>1861</v>
      </c>
      <c r="Z4727" t="str">
        <f>IFERROR(MID(AA4727,FIND("-",H4727,1)+1,20),_xlfn.IFNA(VLOOKUP(F4727&amp;"-"&amp;AA4727,Ref_Kontak!$A:$E,4,FALSE),Ref_Kontak!$H$2))</f>
        <v>6285157766849</v>
      </c>
      <c r="AA4727" t="str">
        <f t="shared" si="730"/>
        <v>Rexy-6285157766849</v>
      </c>
      <c r="AB4727" t="str">
        <f t="shared" si="731"/>
        <v>Rexy</v>
      </c>
      <c r="AC4727" t="str">
        <f t="shared" si="732"/>
        <v>6285157766849</v>
      </c>
      <c r="AD4727" t="str">
        <f t="shared" si="733"/>
        <v>Halo+Rexy,+Visual+AI+5S+mendeteksi+Violation%3A+GUDANGEXP1-LINE+1</v>
      </c>
      <c r="AE4727" t="str">
        <f t="shared" si="734"/>
        <v>https://web.whatsapp.com/send/?phone=6285157766849&amp;text=Halo+Rexy,+Visual+AI+5S+mendeteksi+Violation%3A+GUDANGEXP1-LINE+1&amp;type=phone_number&amp;app_absent=0</v>
      </c>
      <c r="AF4727" t="b">
        <f>IF(ISNA(VLOOKUP(D4727&amp;"-"&amp;AB4727, Ref_Kontak!$A:$E, 4, FALSE)), FALSE, TRUE)</f>
        <v>1</v>
      </c>
      <c r="AG4727" t="str">
        <f>_xlfn.IFNA(VLOOKUP(Z4727,Ref_Kontak!H:H,1,FALSE),"FALSE")</f>
        <v>FALSE</v>
      </c>
      <c r="AH4727" t="str">
        <f t="shared" si="735"/>
        <v>GUDANGEXP1-LINE 1</v>
      </c>
      <c r="AI4727">
        <f>IF(I4727="violation",COUNTIF($AH$1:AH4727,AH4727),0)</f>
        <v>141</v>
      </c>
      <c r="AJ4727" t="str">
        <f t="shared" si="736"/>
        <v>violation-GUDANGEXP1</v>
      </c>
      <c r="AK4727">
        <f>IF(I4727="violation",COUNTIF($AJ$1:AJ4727,AJ4727),FALSE)</f>
        <v>931</v>
      </c>
      <c r="AL4727">
        <f t="shared" si="737"/>
        <v>0</v>
      </c>
      <c r="AM4727">
        <f t="shared" si="738"/>
        <v>8</v>
      </c>
      <c r="AN4727" t="str">
        <f t="shared" si="739"/>
        <v>ALERT! 8 Violation founded @GUDANGEXP1</v>
      </c>
    </row>
    <row r="4728" spans="1:40">
      <c r="A4728" t="s">
        <v>120</v>
      </c>
      <c r="B4728" t="s">
        <v>121</v>
      </c>
      <c r="C4728" t="s">
        <v>2099</v>
      </c>
      <c r="D4728" t="s">
        <v>48</v>
      </c>
      <c r="E4728">
        <v>1</v>
      </c>
      <c r="F4728" t="s">
        <v>1859</v>
      </c>
      <c r="G4728" t="s">
        <v>124</v>
      </c>
      <c r="H4728" t="s">
        <v>1860</v>
      </c>
      <c r="I4728" t="s">
        <v>125</v>
      </c>
      <c r="J4728" t="s">
        <v>1861</v>
      </c>
      <c r="Z4728" t="str">
        <f>IFERROR(MID(AA4728,FIND("-",H4728,1)+1,20),_xlfn.IFNA(VLOOKUP(F4728&amp;"-"&amp;AA4728,Ref_Kontak!$A:$E,4,FALSE),Ref_Kontak!$H$2))</f>
        <v>6285157766849</v>
      </c>
      <c r="AA4728" t="str">
        <f t="shared" si="730"/>
        <v>Rexy-6285157766849</v>
      </c>
      <c r="AB4728" t="str">
        <f t="shared" si="731"/>
        <v>Rexy</v>
      </c>
      <c r="AC4728" t="str">
        <f t="shared" si="732"/>
        <v>6285157766849</v>
      </c>
      <c r="AD4728" t="str">
        <f t="shared" si="733"/>
        <v>Halo+Rexy,+Visual+AI+5S+mendeteksi+Violation%3A+GUDANGEXP1-LINE+1</v>
      </c>
      <c r="AE4728" t="str">
        <f t="shared" si="734"/>
        <v>https://web.whatsapp.com/send/?phone=6285157766849&amp;text=Halo+Rexy,+Visual+AI+5S+mendeteksi+Violation%3A+GUDANGEXP1-LINE+1&amp;type=phone_number&amp;app_absent=0</v>
      </c>
      <c r="AF4728" t="b">
        <f>IF(ISNA(VLOOKUP(D4728&amp;"-"&amp;AB4728, Ref_Kontak!$A:$E, 4, FALSE)), FALSE, TRUE)</f>
        <v>1</v>
      </c>
      <c r="AG4728" t="str">
        <f>_xlfn.IFNA(VLOOKUP(Z4728,Ref_Kontak!H:H,1,FALSE),"FALSE")</f>
        <v>FALSE</v>
      </c>
      <c r="AH4728" t="str">
        <f t="shared" si="735"/>
        <v>GUDANGEXP1-LINE 1</v>
      </c>
      <c r="AI4728">
        <f>IF(I4728="violation",COUNTIF($AH$1:AH4728,AH4728),0)</f>
        <v>142</v>
      </c>
      <c r="AJ4728" t="str">
        <f t="shared" si="736"/>
        <v>violation-GUDANGEXP1</v>
      </c>
      <c r="AK4728">
        <f>IF(I4728="violation",COUNTIF($AJ$1:AJ4728,AJ4728),FALSE)</f>
        <v>932</v>
      </c>
      <c r="AL4728">
        <f t="shared" si="737"/>
        <v>0</v>
      </c>
      <c r="AM4728">
        <f t="shared" si="738"/>
        <v>8</v>
      </c>
      <c r="AN4728" t="str">
        <f t="shared" si="739"/>
        <v>ALERT! 8 Violation founded @GUDANGEXP1</v>
      </c>
    </row>
    <row r="4729" spans="1:40">
      <c r="A4729" t="s">
        <v>120</v>
      </c>
      <c r="B4729" t="s">
        <v>121</v>
      </c>
      <c r="C4729" t="s">
        <v>2099</v>
      </c>
      <c r="D4729" t="s">
        <v>52</v>
      </c>
      <c r="E4729">
        <v>1</v>
      </c>
      <c r="G4729" t="s">
        <v>130</v>
      </c>
      <c r="I4729" t="s">
        <v>125</v>
      </c>
      <c r="Z4729" t="str">
        <f>IFERROR(MID(AA4729,FIND("-",H4729,1)+1,20),_xlfn.IFNA(VLOOKUP(F4729&amp;"-"&amp;AA4729,Ref_Kontak!$A:$E,4,FALSE),Ref_Kontak!$H$2))</f>
        <v>628999007703</v>
      </c>
      <c r="AA4729" t="str">
        <f t="shared" si="730"/>
        <v/>
      </c>
      <c r="AB4729" t="str">
        <f t="shared" si="731"/>
        <v/>
      </c>
      <c r="AC4729" t="str">
        <f t="shared" si="732"/>
        <v>628999007703</v>
      </c>
      <c r="AD4729" t="str">
        <f t="shared" si="733"/>
        <v>Halo+,+Visual+AI+5S+mendeteksi+Violation%3A+METALDET1-LINE+14</v>
      </c>
      <c r="AE4729" t="str">
        <f t="shared" si="734"/>
        <v>https://web.whatsapp.com/send/?phone=628999007703&amp;text=Halo+,+Visual+AI+5S+mendeteksi+Violation%3A+METALDET1-LINE+14&amp;type=phone_number&amp;app_absent=0</v>
      </c>
      <c r="AF4729" t="b">
        <f>IF(ISNA(VLOOKUP(D4729&amp;"-"&amp;AB4729, Ref_Kontak!$A:$E, 4, FALSE)), FALSE, TRUE)</f>
        <v>0</v>
      </c>
      <c r="AG4729" t="str">
        <f>_xlfn.IFNA(VLOOKUP(Z4729,Ref_Kontak!H:H,1,FALSE),"FALSE")</f>
        <v>628999007703</v>
      </c>
      <c r="AH4729" t="str">
        <f t="shared" si="735"/>
        <v>METALDET1-LINE 14</v>
      </c>
      <c r="AI4729">
        <f>IF(I4729="violation",COUNTIF($AH$1:AH4729,AH4729),0)</f>
        <v>568</v>
      </c>
      <c r="AJ4729" t="str">
        <f t="shared" si="736"/>
        <v>violation-METALDET1</v>
      </c>
      <c r="AK4729">
        <f>IF(I4729="violation",COUNTIF($AJ$1:AJ4729,AJ4729),FALSE)</f>
        <v>3795</v>
      </c>
      <c r="AL4729">
        <f t="shared" si="737"/>
        <v>0</v>
      </c>
      <c r="AM4729">
        <f t="shared" si="738"/>
        <v>3</v>
      </c>
      <c r="AN4729" t="str">
        <f t="shared" si="739"/>
        <v>ALERT! 3 Violation founded @METALDET1</v>
      </c>
    </row>
    <row r="4730" spans="1:40">
      <c r="A4730" t="s">
        <v>120</v>
      </c>
      <c r="B4730" t="s">
        <v>121</v>
      </c>
      <c r="C4730" t="s">
        <v>2099</v>
      </c>
      <c r="D4730" t="s">
        <v>129</v>
      </c>
      <c r="E4730">
        <v>1</v>
      </c>
      <c r="G4730" t="s">
        <v>130</v>
      </c>
      <c r="I4730" t="s">
        <v>125</v>
      </c>
      <c r="Z4730" t="str">
        <f>IFERROR(MID(AA4730,FIND("-",H4730,1)+1,20),_xlfn.IFNA(VLOOKUP(F4730&amp;"-"&amp;AA4730,Ref_Kontak!$A:$E,4,FALSE),Ref_Kontak!$H$2))</f>
        <v>628999007703</v>
      </c>
      <c r="AA4730" t="str">
        <f t="shared" si="730"/>
        <v/>
      </c>
      <c r="AB4730" t="str">
        <f t="shared" si="731"/>
        <v/>
      </c>
      <c r="AC4730" t="str">
        <f t="shared" si="732"/>
        <v>628999007703</v>
      </c>
      <c r="AD4730" t="str">
        <f t="shared" si="733"/>
        <v>Halo+,+Visual+AI+5S+mendeteksi+Violation%3A+METALDET1-LINE+8</v>
      </c>
      <c r="AE4730" t="str">
        <f t="shared" si="734"/>
        <v>https://web.whatsapp.com/send/?phone=628999007703&amp;text=Halo+,+Visual+AI+5S+mendeteksi+Violation%3A+METALDET1-LINE+8&amp;type=phone_number&amp;app_absent=0</v>
      </c>
      <c r="AF4730" t="b">
        <f>IF(ISNA(VLOOKUP(D4730&amp;"-"&amp;AB4730, Ref_Kontak!$A:$E, 4, FALSE)), FALSE, TRUE)</f>
        <v>0</v>
      </c>
      <c r="AG4730" t="str">
        <f>_xlfn.IFNA(VLOOKUP(Z4730,Ref_Kontak!H:H,1,FALSE),"FALSE")</f>
        <v>628999007703</v>
      </c>
      <c r="AH4730" t="str">
        <f t="shared" si="735"/>
        <v>METALDET1-LINE 8</v>
      </c>
      <c r="AI4730">
        <f>IF(I4730="violation",COUNTIF($AH$1:AH4730,AH4730),0)</f>
        <v>1700</v>
      </c>
      <c r="AJ4730" t="str">
        <f t="shared" si="736"/>
        <v>violation-METALDET1</v>
      </c>
      <c r="AK4730">
        <f>IF(I4730="violation",COUNTIF($AJ$1:AJ4730,AJ4730),FALSE)</f>
        <v>3796</v>
      </c>
      <c r="AL4730">
        <f t="shared" si="737"/>
        <v>0</v>
      </c>
      <c r="AM4730">
        <f t="shared" si="738"/>
        <v>3</v>
      </c>
      <c r="AN4730" t="str">
        <f t="shared" si="739"/>
        <v>ALERT! 3 Violation founded @METALDET1</v>
      </c>
    </row>
    <row r="4731" spans="1:40">
      <c r="A4731" t="s">
        <v>120</v>
      </c>
      <c r="B4731" t="s">
        <v>121</v>
      </c>
      <c r="C4731" t="s">
        <v>2099</v>
      </c>
      <c r="D4731" t="s">
        <v>129</v>
      </c>
      <c r="E4731">
        <v>1</v>
      </c>
      <c r="G4731" t="s">
        <v>130</v>
      </c>
      <c r="I4731" t="s">
        <v>125</v>
      </c>
      <c r="Z4731" t="str">
        <f>IFERROR(MID(AA4731,FIND("-",H4731,1)+1,20),_xlfn.IFNA(VLOOKUP(F4731&amp;"-"&amp;AA4731,Ref_Kontak!$A:$E,4,FALSE),Ref_Kontak!$H$2))</f>
        <v>628999007703</v>
      </c>
      <c r="AA4731" t="str">
        <f t="shared" si="730"/>
        <v/>
      </c>
      <c r="AB4731" t="str">
        <f t="shared" si="731"/>
        <v/>
      </c>
      <c r="AC4731" t="str">
        <f t="shared" si="732"/>
        <v>628999007703</v>
      </c>
      <c r="AD4731" t="str">
        <f t="shared" si="733"/>
        <v>Halo+,+Visual+AI+5S+mendeteksi+Violation%3A+METALDET1-LINE+8</v>
      </c>
      <c r="AE4731" t="str">
        <f t="shared" si="734"/>
        <v>https://web.whatsapp.com/send/?phone=628999007703&amp;text=Halo+,+Visual+AI+5S+mendeteksi+Violation%3A+METALDET1-LINE+8&amp;type=phone_number&amp;app_absent=0</v>
      </c>
      <c r="AF4731" t="b">
        <f>IF(ISNA(VLOOKUP(D4731&amp;"-"&amp;AB4731, Ref_Kontak!$A:$E, 4, FALSE)), FALSE, TRUE)</f>
        <v>0</v>
      </c>
      <c r="AG4731" t="str">
        <f>_xlfn.IFNA(VLOOKUP(Z4731,Ref_Kontak!H:H,1,FALSE),"FALSE")</f>
        <v>628999007703</v>
      </c>
      <c r="AH4731" t="str">
        <f t="shared" si="735"/>
        <v>METALDET1-LINE 8</v>
      </c>
      <c r="AI4731">
        <f>IF(I4731="violation",COUNTIF($AH$1:AH4731,AH4731),0)</f>
        <v>1701</v>
      </c>
      <c r="AJ4731" t="str">
        <f t="shared" si="736"/>
        <v>violation-METALDET1</v>
      </c>
      <c r="AK4731">
        <f>IF(I4731="violation",COUNTIF($AJ$1:AJ4731,AJ4731),FALSE)</f>
        <v>3797</v>
      </c>
      <c r="AL4731">
        <f t="shared" si="737"/>
        <v>0</v>
      </c>
      <c r="AM4731">
        <f t="shared" si="738"/>
        <v>3</v>
      </c>
      <c r="AN4731" t="str">
        <f t="shared" si="739"/>
        <v>ALERT! 3 Violation founded @METALDET1</v>
      </c>
    </row>
    <row r="4732" spans="1:40">
      <c r="A4732" t="s">
        <v>120</v>
      </c>
      <c r="B4732" t="s">
        <v>121</v>
      </c>
      <c r="C4732" t="s">
        <v>2099</v>
      </c>
      <c r="D4732" t="s">
        <v>52</v>
      </c>
      <c r="E4732">
        <v>1</v>
      </c>
      <c r="G4732" t="s">
        <v>130</v>
      </c>
      <c r="I4732" t="s">
        <v>125</v>
      </c>
      <c r="Z4732" t="str">
        <f>IFERROR(MID(AA4732,FIND("-",H4732,1)+1,20),_xlfn.IFNA(VLOOKUP(F4732&amp;"-"&amp;AA4732,Ref_Kontak!$A:$E,4,FALSE),Ref_Kontak!$H$2))</f>
        <v>628999007703</v>
      </c>
      <c r="AA4732" t="str">
        <f t="shared" si="730"/>
        <v/>
      </c>
      <c r="AB4732" t="str">
        <f t="shared" si="731"/>
        <v/>
      </c>
      <c r="AC4732" t="str">
        <f t="shared" si="732"/>
        <v>628999007703</v>
      </c>
      <c r="AD4732" t="str">
        <f t="shared" si="733"/>
        <v>Halo+,+Visual+AI+5S+mendeteksi+Violation%3A+METALDET1-LINE+14</v>
      </c>
      <c r="AE4732" t="str">
        <f t="shared" si="734"/>
        <v>https://web.whatsapp.com/send/?phone=628999007703&amp;text=Halo+,+Visual+AI+5S+mendeteksi+Violation%3A+METALDET1-LINE+14&amp;type=phone_number&amp;app_absent=0</v>
      </c>
      <c r="AF4732" t="b">
        <f>IF(ISNA(VLOOKUP(D4732&amp;"-"&amp;AB4732, Ref_Kontak!$A:$E, 4, FALSE)), FALSE, TRUE)</f>
        <v>0</v>
      </c>
      <c r="AG4732" t="str">
        <f>_xlfn.IFNA(VLOOKUP(Z4732,Ref_Kontak!H:H,1,FALSE),"FALSE")</f>
        <v>628999007703</v>
      </c>
      <c r="AH4732" t="str">
        <f t="shared" si="735"/>
        <v>METALDET1-LINE 14</v>
      </c>
      <c r="AI4732">
        <f>IF(I4732="violation",COUNTIF($AH$1:AH4732,AH4732),0)</f>
        <v>569</v>
      </c>
      <c r="AJ4732" t="str">
        <f t="shared" si="736"/>
        <v>violation-METALDET1</v>
      </c>
      <c r="AK4732">
        <f>IF(I4732="violation",COUNTIF($AJ$1:AJ4732,AJ4732),FALSE)</f>
        <v>3798</v>
      </c>
      <c r="AL4732">
        <f t="shared" si="737"/>
        <v>0</v>
      </c>
      <c r="AM4732">
        <f t="shared" si="738"/>
        <v>3</v>
      </c>
      <c r="AN4732" t="str">
        <f t="shared" si="739"/>
        <v>ALERT! 3 Violation founded @METALDET1</v>
      </c>
    </row>
    <row r="4733" spans="1:40">
      <c r="A4733" t="s">
        <v>120</v>
      </c>
      <c r="B4733" t="s">
        <v>121</v>
      </c>
      <c r="C4733" t="s">
        <v>2100</v>
      </c>
      <c r="D4733" t="s">
        <v>48</v>
      </c>
      <c r="E4733">
        <v>1</v>
      </c>
      <c r="F4733" t="s">
        <v>1859</v>
      </c>
      <c r="G4733" t="s">
        <v>124</v>
      </c>
      <c r="H4733" t="s">
        <v>1860</v>
      </c>
      <c r="I4733" t="s">
        <v>125</v>
      </c>
      <c r="J4733" t="s">
        <v>1861</v>
      </c>
      <c r="Z4733" t="str">
        <f>IFERROR(MID(AA4733,FIND("-",H4733,1)+1,20),_xlfn.IFNA(VLOOKUP(F4733&amp;"-"&amp;AA4733,Ref_Kontak!$A:$E,4,FALSE),Ref_Kontak!$H$2))</f>
        <v>6285157766849</v>
      </c>
      <c r="AA4733" t="str">
        <f t="shared" si="730"/>
        <v>Rexy-6285157766849</v>
      </c>
      <c r="AB4733" t="str">
        <f t="shared" si="731"/>
        <v>Rexy</v>
      </c>
      <c r="AC4733" t="str">
        <f t="shared" si="732"/>
        <v>6285157766849</v>
      </c>
      <c r="AD4733" t="str">
        <f t="shared" si="733"/>
        <v>Halo+Rexy,+Visual+AI+5S+mendeteksi+Violation%3A+GUDANGEXP1-LINE+1</v>
      </c>
      <c r="AE4733" t="str">
        <f t="shared" si="734"/>
        <v>https://web.whatsapp.com/send/?phone=6285157766849&amp;text=Halo+Rexy,+Visual+AI+5S+mendeteksi+Violation%3A+GUDANGEXP1-LINE+1&amp;type=phone_number&amp;app_absent=0</v>
      </c>
      <c r="AF4733" t="b">
        <f>IF(ISNA(VLOOKUP(D4733&amp;"-"&amp;AB4733, Ref_Kontak!$A:$E, 4, FALSE)), FALSE, TRUE)</f>
        <v>1</v>
      </c>
      <c r="AG4733" t="str">
        <f>_xlfn.IFNA(VLOOKUP(Z4733,Ref_Kontak!H:H,1,FALSE),"FALSE")</f>
        <v>FALSE</v>
      </c>
      <c r="AH4733" t="str">
        <f t="shared" si="735"/>
        <v>GUDANGEXP1-LINE 1</v>
      </c>
      <c r="AI4733">
        <f>IF(I4733="violation",COUNTIF($AH$1:AH4733,AH4733),0)</f>
        <v>143</v>
      </c>
      <c r="AJ4733" t="str">
        <f t="shared" si="736"/>
        <v>violation-GUDANGEXP1</v>
      </c>
      <c r="AK4733">
        <f>IF(I4733="violation",COUNTIF($AJ$1:AJ4733,AJ4733),FALSE)</f>
        <v>933</v>
      </c>
      <c r="AL4733">
        <f t="shared" si="737"/>
        <v>0</v>
      </c>
      <c r="AM4733">
        <f t="shared" si="738"/>
        <v>8</v>
      </c>
      <c r="AN4733" t="str">
        <f t="shared" si="739"/>
        <v>ALERT! 8 Violation founded @GUDANGEXP1</v>
      </c>
    </row>
    <row r="4734" spans="1:40">
      <c r="A4734" t="s">
        <v>120</v>
      </c>
      <c r="B4734" t="s">
        <v>121</v>
      </c>
      <c r="C4734" t="s">
        <v>2100</v>
      </c>
      <c r="D4734" t="s">
        <v>129</v>
      </c>
      <c r="E4734">
        <v>1</v>
      </c>
      <c r="G4734" t="s">
        <v>130</v>
      </c>
      <c r="I4734" t="s">
        <v>125</v>
      </c>
      <c r="Z4734" t="str">
        <f>IFERROR(MID(AA4734,FIND("-",H4734,1)+1,20),_xlfn.IFNA(VLOOKUP(F4734&amp;"-"&amp;AA4734,Ref_Kontak!$A:$E,4,FALSE),Ref_Kontak!$H$2))</f>
        <v>628999007703</v>
      </c>
      <c r="AA4734" t="str">
        <f t="shared" si="730"/>
        <v/>
      </c>
      <c r="AB4734" t="str">
        <f t="shared" si="731"/>
        <v/>
      </c>
      <c r="AC4734" t="str">
        <f t="shared" si="732"/>
        <v>628999007703</v>
      </c>
      <c r="AD4734" t="str">
        <f t="shared" si="733"/>
        <v>Halo+,+Visual+AI+5S+mendeteksi+Violation%3A+METALDET1-LINE+8</v>
      </c>
      <c r="AE4734" t="str">
        <f t="shared" si="734"/>
        <v>https://web.whatsapp.com/send/?phone=628999007703&amp;text=Halo+,+Visual+AI+5S+mendeteksi+Violation%3A+METALDET1-LINE+8&amp;type=phone_number&amp;app_absent=0</v>
      </c>
      <c r="AF4734" t="b">
        <f>IF(ISNA(VLOOKUP(D4734&amp;"-"&amp;AB4734, Ref_Kontak!$A:$E, 4, FALSE)), FALSE, TRUE)</f>
        <v>0</v>
      </c>
      <c r="AG4734" t="str">
        <f>_xlfn.IFNA(VLOOKUP(Z4734,Ref_Kontak!H:H,1,FALSE),"FALSE")</f>
        <v>628999007703</v>
      </c>
      <c r="AH4734" t="str">
        <f t="shared" si="735"/>
        <v>METALDET1-LINE 8</v>
      </c>
      <c r="AI4734">
        <f>IF(I4734="violation",COUNTIF($AH$1:AH4734,AH4734),0)</f>
        <v>1702</v>
      </c>
      <c r="AJ4734" t="str">
        <f t="shared" si="736"/>
        <v>violation-METALDET1</v>
      </c>
      <c r="AK4734">
        <f>IF(I4734="violation",COUNTIF($AJ$1:AJ4734,AJ4734),FALSE)</f>
        <v>3799</v>
      </c>
      <c r="AL4734">
        <f t="shared" si="737"/>
        <v>0</v>
      </c>
      <c r="AM4734">
        <f t="shared" si="738"/>
        <v>3</v>
      </c>
      <c r="AN4734" t="str">
        <f t="shared" si="739"/>
        <v>ALERT! 3 Violation founded @METALDET1</v>
      </c>
    </row>
    <row r="4735" spans="1:40">
      <c r="A4735" t="s">
        <v>120</v>
      </c>
      <c r="B4735" t="s">
        <v>121</v>
      </c>
      <c r="C4735" t="s">
        <v>2101</v>
      </c>
      <c r="D4735" t="s">
        <v>48</v>
      </c>
      <c r="E4735">
        <v>1</v>
      </c>
      <c r="F4735" t="s">
        <v>1859</v>
      </c>
      <c r="G4735" t="s">
        <v>124</v>
      </c>
      <c r="H4735" t="s">
        <v>1860</v>
      </c>
      <c r="I4735" t="s">
        <v>125</v>
      </c>
      <c r="J4735" t="s">
        <v>1861</v>
      </c>
      <c r="Z4735" t="str">
        <f>IFERROR(MID(AA4735,FIND("-",H4735,1)+1,20),_xlfn.IFNA(VLOOKUP(F4735&amp;"-"&amp;AA4735,Ref_Kontak!$A:$E,4,FALSE),Ref_Kontak!$H$2))</f>
        <v>6285157766849</v>
      </c>
      <c r="AA4735" t="str">
        <f t="shared" si="730"/>
        <v>Rexy-6285157766849</v>
      </c>
      <c r="AB4735" t="str">
        <f t="shared" si="731"/>
        <v>Rexy</v>
      </c>
      <c r="AC4735" t="str">
        <f t="shared" si="732"/>
        <v>6285157766849</v>
      </c>
      <c r="AD4735" t="str">
        <f t="shared" si="733"/>
        <v>Halo+Rexy,+Visual+AI+5S+mendeteksi+Violation%3A+GUDANGEXP1-LINE+1</v>
      </c>
      <c r="AE4735" t="str">
        <f t="shared" si="734"/>
        <v>https://web.whatsapp.com/send/?phone=6285157766849&amp;text=Halo+Rexy,+Visual+AI+5S+mendeteksi+Violation%3A+GUDANGEXP1-LINE+1&amp;type=phone_number&amp;app_absent=0</v>
      </c>
      <c r="AF4735" t="b">
        <f>IF(ISNA(VLOOKUP(D4735&amp;"-"&amp;AB4735, Ref_Kontak!$A:$E, 4, FALSE)), FALSE, TRUE)</f>
        <v>1</v>
      </c>
      <c r="AG4735" t="str">
        <f>_xlfn.IFNA(VLOOKUP(Z4735,Ref_Kontak!H:H,1,FALSE),"FALSE")</f>
        <v>FALSE</v>
      </c>
      <c r="AH4735" t="str">
        <f t="shared" si="735"/>
        <v>GUDANGEXP1-LINE 1</v>
      </c>
      <c r="AI4735">
        <f>IF(I4735="violation",COUNTIF($AH$1:AH4735,AH4735),0)</f>
        <v>144</v>
      </c>
      <c r="AJ4735" t="str">
        <f t="shared" si="736"/>
        <v>violation-GUDANGEXP1</v>
      </c>
      <c r="AK4735">
        <f>IF(I4735="violation",COUNTIF($AJ$1:AJ4735,AJ4735),FALSE)</f>
        <v>934</v>
      </c>
      <c r="AL4735">
        <f t="shared" si="737"/>
        <v>0</v>
      </c>
      <c r="AM4735">
        <f t="shared" si="738"/>
        <v>8</v>
      </c>
      <c r="AN4735" t="str">
        <f t="shared" si="739"/>
        <v>ALERT! 8 Violation founded @GUDANGEXP1</v>
      </c>
    </row>
    <row r="4736" spans="1:40">
      <c r="A4736" t="s">
        <v>120</v>
      </c>
      <c r="B4736" t="s">
        <v>121</v>
      </c>
      <c r="C4736" t="s">
        <v>2101</v>
      </c>
      <c r="D4736" t="s">
        <v>52</v>
      </c>
      <c r="E4736">
        <v>1</v>
      </c>
      <c r="G4736" t="s">
        <v>130</v>
      </c>
      <c r="I4736" t="s">
        <v>125</v>
      </c>
      <c r="Z4736" t="str">
        <f>IFERROR(MID(AA4736,FIND("-",H4736,1)+1,20),_xlfn.IFNA(VLOOKUP(F4736&amp;"-"&amp;AA4736,Ref_Kontak!$A:$E,4,FALSE),Ref_Kontak!$H$2))</f>
        <v>628999007703</v>
      </c>
      <c r="AA4736" t="str">
        <f t="shared" si="730"/>
        <v/>
      </c>
      <c r="AB4736" t="str">
        <f t="shared" si="731"/>
        <v/>
      </c>
      <c r="AC4736" t="str">
        <f t="shared" si="732"/>
        <v>628999007703</v>
      </c>
      <c r="AD4736" t="str">
        <f t="shared" si="733"/>
        <v>Halo+,+Visual+AI+5S+mendeteksi+Violation%3A+METALDET1-LINE+14</v>
      </c>
      <c r="AE4736" t="str">
        <f t="shared" si="734"/>
        <v>https://web.whatsapp.com/send/?phone=628999007703&amp;text=Halo+,+Visual+AI+5S+mendeteksi+Violation%3A+METALDET1-LINE+14&amp;type=phone_number&amp;app_absent=0</v>
      </c>
      <c r="AF4736" t="b">
        <f>IF(ISNA(VLOOKUP(D4736&amp;"-"&amp;AB4736, Ref_Kontak!$A:$E, 4, FALSE)), FALSE, TRUE)</f>
        <v>0</v>
      </c>
      <c r="AG4736" t="str">
        <f>_xlfn.IFNA(VLOOKUP(Z4736,Ref_Kontak!H:H,1,FALSE),"FALSE")</f>
        <v>628999007703</v>
      </c>
      <c r="AH4736" t="str">
        <f t="shared" si="735"/>
        <v>METALDET1-LINE 14</v>
      </c>
      <c r="AI4736">
        <f>IF(I4736="violation",COUNTIF($AH$1:AH4736,AH4736),0)</f>
        <v>570</v>
      </c>
      <c r="AJ4736" t="str">
        <f t="shared" si="736"/>
        <v>violation-METALDET1</v>
      </c>
      <c r="AK4736">
        <f>IF(I4736="violation",COUNTIF($AJ$1:AJ4736,AJ4736),FALSE)</f>
        <v>3800</v>
      </c>
      <c r="AL4736">
        <f t="shared" si="737"/>
        <v>0</v>
      </c>
      <c r="AM4736">
        <f t="shared" si="738"/>
        <v>3</v>
      </c>
      <c r="AN4736" t="str">
        <f t="shared" si="739"/>
        <v>ALERT! 3 Violation founded @METALDET1</v>
      </c>
    </row>
    <row r="4737" spans="1:40">
      <c r="A4737" t="s">
        <v>120</v>
      </c>
      <c r="B4737" t="s">
        <v>121</v>
      </c>
      <c r="C4737" t="s">
        <v>2101</v>
      </c>
      <c r="D4737" t="s">
        <v>129</v>
      </c>
      <c r="E4737">
        <v>1</v>
      </c>
      <c r="G4737" t="s">
        <v>130</v>
      </c>
      <c r="I4737" t="s">
        <v>125</v>
      </c>
      <c r="Z4737" t="str">
        <f>IFERROR(MID(AA4737,FIND("-",H4737,1)+1,20),_xlfn.IFNA(VLOOKUP(F4737&amp;"-"&amp;AA4737,Ref_Kontak!$A:$E,4,FALSE),Ref_Kontak!$H$2))</f>
        <v>628999007703</v>
      </c>
      <c r="AA4737" t="str">
        <f t="shared" si="730"/>
        <v/>
      </c>
      <c r="AB4737" t="str">
        <f t="shared" si="731"/>
        <v/>
      </c>
      <c r="AC4737" t="str">
        <f t="shared" si="732"/>
        <v>628999007703</v>
      </c>
      <c r="AD4737" t="str">
        <f t="shared" si="733"/>
        <v>Halo+,+Visual+AI+5S+mendeteksi+Violation%3A+METALDET1-LINE+8</v>
      </c>
      <c r="AE4737" t="str">
        <f t="shared" si="734"/>
        <v>https://web.whatsapp.com/send/?phone=628999007703&amp;text=Halo+,+Visual+AI+5S+mendeteksi+Violation%3A+METALDET1-LINE+8&amp;type=phone_number&amp;app_absent=0</v>
      </c>
      <c r="AF4737" t="b">
        <f>IF(ISNA(VLOOKUP(D4737&amp;"-"&amp;AB4737, Ref_Kontak!$A:$E, 4, FALSE)), FALSE, TRUE)</f>
        <v>0</v>
      </c>
      <c r="AG4737" t="str">
        <f>_xlfn.IFNA(VLOOKUP(Z4737,Ref_Kontak!H:H,1,FALSE),"FALSE")</f>
        <v>628999007703</v>
      </c>
      <c r="AH4737" t="str">
        <f t="shared" si="735"/>
        <v>METALDET1-LINE 8</v>
      </c>
      <c r="AI4737">
        <f>IF(I4737="violation",COUNTIF($AH$1:AH4737,AH4737),0)</f>
        <v>1703</v>
      </c>
      <c r="AJ4737" t="str">
        <f t="shared" si="736"/>
        <v>violation-METALDET1</v>
      </c>
      <c r="AK4737">
        <f>IF(I4737="violation",COUNTIF($AJ$1:AJ4737,AJ4737),FALSE)</f>
        <v>3801</v>
      </c>
      <c r="AL4737">
        <f t="shared" si="737"/>
        <v>0</v>
      </c>
      <c r="AM4737">
        <f t="shared" si="738"/>
        <v>3</v>
      </c>
      <c r="AN4737" t="str">
        <f t="shared" si="739"/>
        <v>ALERT! 3 Violation founded @METALDET1</v>
      </c>
    </row>
    <row r="4738" spans="1:40">
      <c r="A4738" t="s">
        <v>120</v>
      </c>
      <c r="B4738" t="s">
        <v>121</v>
      </c>
      <c r="C4738" t="s">
        <v>2102</v>
      </c>
      <c r="D4738" t="s">
        <v>48</v>
      </c>
      <c r="E4738">
        <v>1</v>
      </c>
      <c r="F4738" t="s">
        <v>1859</v>
      </c>
      <c r="G4738" t="s">
        <v>124</v>
      </c>
      <c r="H4738" t="s">
        <v>1860</v>
      </c>
      <c r="I4738" t="s">
        <v>125</v>
      </c>
      <c r="J4738" t="s">
        <v>1861</v>
      </c>
      <c r="Z4738" t="str">
        <f>IFERROR(MID(AA4738,FIND("-",H4738,1)+1,20),_xlfn.IFNA(VLOOKUP(F4738&amp;"-"&amp;AA4738,Ref_Kontak!$A:$E,4,FALSE),Ref_Kontak!$H$2))</f>
        <v>6285157766849</v>
      </c>
      <c r="AA4738" t="str">
        <f t="shared" ref="AA4738:AA4801" si="740">CLEAN(SUBSTITUTE(H4738," ",""))</f>
        <v>Rexy-6285157766849</v>
      </c>
      <c r="AB4738" t="str">
        <f t="shared" ref="AB4738:AB4801" si="741">IFERROR(LEFT(AA4738,FIND("-",H4738,1)-1),CLEAN(SUBSTITUTE(SUBSTITUTE(H4738," ",""),"-","")))</f>
        <v>Rexy</v>
      </c>
      <c r="AC4738" t="str">
        <f t="shared" ref="AC4738:AC4801" si="742">IF(LEFT(Z4738,1)="0","62"&amp; MID(Z4738,2,999),Z4738)</f>
        <v>6285157766849</v>
      </c>
      <c r="AD4738" t="str">
        <f t="shared" ref="AD4738:AD4801" si="743">"Halo+"&amp;AB4738&amp;","&amp;"+Visual+AI+5S+mendeteksi+Violation%3A+"&amp;SUBSTITUTE(AH4738," ","+")</f>
        <v>Halo+Rexy,+Visual+AI+5S+mendeteksi+Violation%3A+GUDANGEXP1-LINE+1</v>
      </c>
      <c r="AE4738" t="str">
        <f t="shared" ref="AE4738:AE4801" si="744">"https://web.whatsapp.com/send/?phone="&amp;AC4738&amp;"&amp;text="&amp;AD4738&amp;"&amp;type=phone_number&amp;app_absent=0"</f>
        <v>https://web.whatsapp.com/send/?phone=6285157766849&amp;text=Halo+Rexy,+Visual+AI+5S+mendeteksi+Violation%3A+GUDANGEXP1-LINE+1&amp;type=phone_number&amp;app_absent=0</v>
      </c>
      <c r="AF4738" t="b">
        <f>IF(ISNA(VLOOKUP(D4738&amp;"-"&amp;AB4738, Ref_Kontak!$A:$E, 4, FALSE)), FALSE, TRUE)</f>
        <v>1</v>
      </c>
      <c r="AG4738" t="str">
        <f>_xlfn.IFNA(VLOOKUP(Z4738,Ref_Kontak!H:H,1,FALSE),"FALSE")</f>
        <v>FALSE</v>
      </c>
      <c r="AH4738" t="str">
        <f t="shared" ref="AH4738:AH4801" si="745">G4738&amp;"-"&amp;D4738</f>
        <v>GUDANGEXP1-LINE 1</v>
      </c>
      <c r="AI4738">
        <f>IF(I4738="violation",COUNTIF($AH$1:AH4738,AH4738),0)</f>
        <v>145</v>
      </c>
      <c r="AJ4738" t="str">
        <f t="shared" si="736"/>
        <v>violation-GUDANGEXP1</v>
      </c>
      <c r="AK4738">
        <f>IF(I4738="violation",COUNTIF($AJ$1:AJ4738,AJ4738),FALSE)</f>
        <v>935</v>
      </c>
      <c r="AL4738">
        <f t="shared" si="737"/>
        <v>0</v>
      </c>
      <c r="AM4738">
        <f t="shared" si="738"/>
        <v>8</v>
      </c>
      <c r="AN4738" t="str">
        <f t="shared" si="739"/>
        <v>ALERT! 8 Violation founded @GUDANGEXP1</v>
      </c>
    </row>
    <row r="4739" spans="1:40">
      <c r="A4739" t="s">
        <v>120</v>
      </c>
      <c r="B4739" t="s">
        <v>121</v>
      </c>
      <c r="C4739" t="s">
        <v>2102</v>
      </c>
      <c r="D4739" t="s">
        <v>129</v>
      </c>
      <c r="E4739">
        <v>1</v>
      </c>
      <c r="G4739" t="s">
        <v>130</v>
      </c>
      <c r="I4739" t="s">
        <v>125</v>
      </c>
      <c r="Z4739" t="str">
        <f>IFERROR(MID(AA4739,FIND("-",H4739,1)+1,20),_xlfn.IFNA(VLOOKUP(F4739&amp;"-"&amp;AA4739,Ref_Kontak!$A:$E,4,FALSE),Ref_Kontak!$H$2))</f>
        <v>628999007703</v>
      </c>
      <c r="AA4739" t="str">
        <f t="shared" si="740"/>
        <v/>
      </c>
      <c r="AB4739" t="str">
        <f t="shared" si="741"/>
        <v/>
      </c>
      <c r="AC4739" t="str">
        <f t="shared" si="742"/>
        <v>628999007703</v>
      </c>
      <c r="AD4739" t="str">
        <f t="shared" si="743"/>
        <v>Halo+,+Visual+AI+5S+mendeteksi+Violation%3A+METALDET1-LINE+8</v>
      </c>
      <c r="AE4739" t="str">
        <f t="shared" si="744"/>
        <v>https://web.whatsapp.com/send/?phone=628999007703&amp;text=Halo+,+Visual+AI+5S+mendeteksi+Violation%3A+METALDET1-LINE+8&amp;type=phone_number&amp;app_absent=0</v>
      </c>
      <c r="AF4739" t="b">
        <f>IF(ISNA(VLOOKUP(D4739&amp;"-"&amp;AB4739, Ref_Kontak!$A:$E, 4, FALSE)), FALSE, TRUE)</f>
        <v>0</v>
      </c>
      <c r="AG4739" t="str">
        <f>_xlfn.IFNA(VLOOKUP(Z4739,Ref_Kontak!H:H,1,FALSE),"FALSE")</f>
        <v>628999007703</v>
      </c>
      <c r="AH4739" t="str">
        <f t="shared" si="745"/>
        <v>METALDET1-LINE 8</v>
      </c>
      <c r="AI4739">
        <f>IF(I4739="violation",COUNTIF($AH$1:AH4739,AH4739),0)</f>
        <v>1704</v>
      </c>
      <c r="AJ4739" t="str">
        <f t="shared" ref="AJ4739:AJ4802" si="746">I4739&amp;"-"&amp;G4739</f>
        <v>violation-METALDET1</v>
      </c>
      <c r="AK4739">
        <f>IF(I4739="violation",COUNTIF($AJ$1:AJ4739,AJ4739),FALSE)</f>
        <v>3802</v>
      </c>
      <c r="AL4739">
        <f t="shared" ref="AL4739:AL4802" si="747">IF(AI4739=1,1,0)</f>
        <v>0</v>
      </c>
      <c r="AM4739">
        <f t="shared" ref="AM4739:AM4802" si="748">SUMIF($AJ$2:$AJ$5516,AJ4739,$AL$2:$AL$5516)</f>
        <v>3</v>
      </c>
      <c r="AN4739" t="str">
        <f t="shared" ref="AN4739:AN4802" si="749">"ALERT! " &amp;AM4739&amp; " Violation founded @"&amp;G4739</f>
        <v>ALERT! 3 Violation founded @METALDET1</v>
      </c>
    </row>
    <row r="4740" spans="1:40">
      <c r="A4740" t="s">
        <v>120</v>
      </c>
      <c r="B4740" t="s">
        <v>121</v>
      </c>
      <c r="C4740" t="s">
        <v>2102</v>
      </c>
      <c r="D4740" t="s">
        <v>52</v>
      </c>
      <c r="E4740">
        <v>1</v>
      </c>
      <c r="G4740" t="s">
        <v>130</v>
      </c>
      <c r="I4740" t="s">
        <v>125</v>
      </c>
      <c r="Z4740" t="str">
        <f>IFERROR(MID(AA4740,FIND("-",H4740,1)+1,20),_xlfn.IFNA(VLOOKUP(F4740&amp;"-"&amp;AA4740,Ref_Kontak!$A:$E,4,FALSE),Ref_Kontak!$H$2))</f>
        <v>628999007703</v>
      </c>
      <c r="AA4740" t="str">
        <f t="shared" si="740"/>
        <v/>
      </c>
      <c r="AB4740" t="str">
        <f t="shared" si="741"/>
        <v/>
      </c>
      <c r="AC4740" t="str">
        <f t="shared" si="742"/>
        <v>628999007703</v>
      </c>
      <c r="AD4740" t="str">
        <f t="shared" si="743"/>
        <v>Halo+,+Visual+AI+5S+mendeteksi+Violation%3A+METALDET1-LINE+14</v>
      </c>
      <c r="AE4740" t="str">
        <f t="shared" si="744"/>
        <v>https://web.whatsapp.com/send/?phone=628999007703&amp;text=Halo+,+Visual+AI+5S+mendeteksi+Violation%3A+METALDET1-LINE+14&amp;type=phone_number&amp;app_absent=0</v>
      </c>
      <c r="AF4740" t="b">
        <f>IF(ISNA(VLOOKUP(D4740&amp;"-"&amp;AB4740, Ref_Kontak!$A:$E, 4, FALSE)), FALSE, TRUE)</f>
        <v>0</v>
      </c>
      <c r="AG4740" t="str">
        <f>_xlfn.IFNA(VLOOKUP(Z4740,Ref_Kontak!H:H,1,FALSE),"FALSE")</f>
        <v>628999007703</v>
      </c>
      <c r="AH4740" t="str">
        <f t="shared" si="745"/>
        <v>METALDET1-LINE 14</v>
      </c>
      <c r="AI4740">
        <f>IF(I4740="violation",COUNTIF($AH$1:AH4740,AH4740),0)</f>
        <v>571</v>
      </c>
      <c r="AJ4740" t="str">
        <f t="shared" si="746"/>
        <v>violation-METALDET1</v>
      </c>
      <c r="AK4740">
        <f>IF(I4740="violation",COUNTIF($AJ$1:AJ4740,AJ4740),FALSE)</f>
        <v>3803</v>
      </c>
      <c r="AL4740">
        <f t="shared" si="747"/>
        <v>0</v>
      </c>
      <c r="AM4740">
        <f t="shared" si="748"/>
        <v>3</v>
      </c>
      <c r="AN4740" t="str">
        <f t="shared" si="749"/>
        <v>ALERT! 3 Violation founded @METALDET1</v>
      </c>
    </row>
    <row r="4741" spans="1:40">
      <c r="A4741" t="s">
        <v>120</v>
      </c>
      <c r="B4741" t="s">
        <v>121</v>
      </c>
      <c r="C4741" t="s">
        <v>2103</v>
      </c>
      <c r="D4741" t="s">
        <v>48</v>
      </c>
      <c r="E4741">
        <v>1</v>
      </c>
      <c r="F4741" t="s">
        <v>1859</v>
      </c>
      <c r="G4741" t="s">
        <v>124</v>
      </c>
      <c r="H4741" t="s">
        <v>1860</v>
      </c>
      <c r="I4741" t="s">
        <v>125</v>
      </c>
      <c r="J4741" t="s">
        <v>1861</v>
      </c>
      <c r="Z4741" t="str">
        <f>IFERROR(MID(AA4741,FIND("-",H4741,1)+1,20),_xlfn.IFNA(VLOOKUP(F4741&amp;"-"&amp;AA4741,Ref_Kontak!$A:$E,4,FALSE),Ref_Kontak!$H$2))</f>
        <v>6285157766849</v>
      </c>
      <c r="AA4741" t="str">
        <f t="shared" si="740"/>
        <v>Rexy-6285157766849</v>
      </c>
      <c r="AB4741" t="str">
        <f t="shared" si="741"/>
        <v>Rexy</v>
      </c>
      <c r="AC4741" t="str">
        <f t="shared" si="742"/>
        <v>6285157766849</v>
      </c>
      <c r="AD4741" t="str">
        <f t="shared" si="743"/>
        <v>Halo+Rexy,+Visual+AI+5S+mendeteksi+Violation%3A+GUDANGEXP1-LINE+1</v>
      </c>
      <c r="AE4741" t="str">
        <f t="shared" si="744"/>
        <v>https://web.whatsapp.com/send/?phone=6285157766849&amp;text=Halo+Rexy,+Visual+AI+5S+mendeteksi+Violation%3A+GUDANGEXP1-LINE+1&amp;type=phone_number&amp;app_absent=0</v>
      </c>
      <c r="AF4741" t="b">
        <f>IF(ISNA(VLOOKUP(D4741&amp;"-"&amp;AB4741, Ref_Kontak!$A:$E, 4, FALSE)), FALSE, TRUE)</f>
        <v>1</v>
      </c>
      <c r="AG4741" t="str">
        <f>_xlfn.IFNA(VLOOKUP(Z4741,Ref_Kontak!H:H,1,FALSE),"FALSE")</f>
        <v>FALSE</v>
      </c>
      <c r="AH4741" t="str">
        <f t="shared" si="745"/>
        <v>GUDANGEXP1-LINE 1</v>
      </c>
      <c r="AI4741">
        <f>IF(I4741="violation",COUNTIF($AH$1:AH4741,AH4741),0)</f>
        <v>146</v>
      </c>
      <c r="AJ4741" t="str">
        <f t="shared" si="746"/>
        <v>violation-GUDANGEXP1</v>
      </c>
      <c r="AK4741">
        <f>IF(I4741="violation",COUNTIF($AJ$1:AJ4741,AJ4741),FALSE)</f>
        <v>936</v>
      </c>
      <c r="AL4741">
        <f t="shared" si="747"/>
        <v>0</v>
      </c>
      <c r="AM4741">
        <f t="shared" si="748"/>
        <v>8</v>
      </c>
      <c r="AN4741" t="str">
        <f t="shared" si="749"/>
        <v>ALERT! 8 Violation founded @GUDANGEXP1</v>
      </c>
    </row>
    <row r="4742" spans="1:40">
      <c r="A4742" t="s">
        <v>120</v>
      </c>
      <c r="B4742" t="s">
        <v>121</v>
      </c>
      <c r="C4742" t="s">
        <v>2104</v>
      </c>
      <c r="D4742" t="s">
        <v>52</v>
      </c>
      <c r="E4742">
        <v>1</v>
      </c>
      <c r="G4742" t="s">
        <v>130</v>
      </c>
      <c r="I4742" t="s">
        <v>125</v>
      </c>
      <c r="Z4742" t="str">
        <f>IFERROR(MID(AA4742,FIND("-",H4742,1)+1,20),_xlfn.IFNA(VLOOKUP(F4742&amp;"-"&amp;AA4742,Ref_Kontak!$A:$E,4,FALSE),Ref_Kontak!$H$2))</f>
        <v>628999007703</v>
      </c>
      <c r="AA4742" t="str">
        <f t="shared" si="740"/>
        <v/>
      </c>
      <c r="AB4742" t="str">
        <f t="shared" si="741"/>
        <v/>
      </c>
      <c r="AC4742" t="str">
        <f t="shared" si="742"/>
        <v>628999007703</v>
      </c>
      <c r="AD4742" t="str">
        <f t="shared" si="743"/>
        <v>Halo+,+Visual+AI+5S+mendeteksi+Violation%3A+METALDET1-LINE+14</v>
      </c>
      <c r="AE4742" t="str">
        <f t="shared" si="744"/>
        <v>https://web.whatsapp.com/send/?phone=628999007703&amp;text=Halo+,+Visual+AI+5S+mendeteksi+Violation%3A+METALDET1-LINE+14&amp;type=phone_number&amp;app_absent=0</v>
      </c>
      <c r="AF4742" t="b">
        <f>IF(ISNA(VLOOKUP(D4742&amp;"-"&amp;AB4742, Ref_Kontak!$A:$E, 4, FALSE)), FALSE, TRUE)</f>
        <v>0</v>
      </c>
      <c r="AG4742" t="str">
        <f>_xlfn.IFNA(VLOOKUP(Z4742,Ref_Kontak!H:H,1,FALSE),"FALSE")</f>
        <v>628999007703</v>
      </c>
      <c r="AH4742" t="str">
        <f t="shared" si="745"/>
        <v>METALDET1-LINE 14</v>
      </c>
      <c r="AI4742">
        <f>IF(I4742="violation",COUNTIF($AH$1:AH4742,AH4742),0)</f>
        <v>572</v>
      </c>
      <c r="AJ4742" t="str">
        <f t="shared" si="746"/>
        <v>violation-METALDET1</v>
      </c>
      <c r="AK4742">
        <f>IF(I4742="violation",COUNTIF($AJ$1:AJ4742,AJ4742),FALSE)</f>
        <v>3804</v>
      </c>
      <c r="AL4742">
        <f t="shared" si="747"/>
        <v>0</v>
      </c>
      <c r="AM4742">
        <f t="shared" si="748"/>
        <v>3</v>
      </c>
      <c r="AN4742" t="str">
        <f t="shared" si="749"/>
        <v>ALERT! 3 Violation founded @METALDET1</v>
      </c>
    </row>
    <row r="4743" spans="1:40">
      <c r="A4743" t="s">
        <v>120</v>
      </c>
      <c r="B4743" t="s">
        <v>121</v>
      </c>
      <c r="C4743" t="s">
        <v>2104</v>
      </c>
      <c r="D4743" t="s">
        <v>129</v>
      </c>
      <c r="E4743">
        <v>1</v>
      </c>
      <c r="G4743" t="s">
        <v>130</v>
      </c>
      <c r="I4743" t="s">
        <v>125</v>
      </c>
      <c r="Z4743" t="str">
        <f>IFERROR(MID(AA4743,FIND("-",H4743,1)+1,20),_xlfn.IFNA(VLOOKUP(F4743&amp;"-"&amp;AA4743,Ref_Kontak!$A:$E,4,FALSE),Ref_Kontak!$H$2))</f>
        <v>628999007703</v>
      </c>
      <c r="AA4743" t="str">
        <f t="shared" si="740"/>
        <v/>
      </c>
      <c r="AB4743" t="str">
        <f t="shared" si="741"/>
        <v/>
      </c>
      <c r="AC4743" t="str">
        <f t="shared" si="742"/>
        <v>628999007703</v>
      </c>
      <c r="AD4743" t="str">
        <f t="shared" si="743"/>
        <v>Halo+,+Visual+AI+5S+mendeteksi+Violation%3A+METALDET1-LINE+8</v>
      </c>
      <c r="AE4743" t="str">
        <f t="shared" si="744"/>
        <v>https://web.whatsapp.com/send/?phone=628999007703&amp;text=Halo+,+Visual+AI+5S+mendeteksi+Violation%3A+METALDET1-LINE+8&amp;type=phone_number&amp;app_absent=0</v>
      </c>
      <c r="AF4743" t="b">
        <f>IF(ISNA(VLOOKUP(D4743&amp;"-"&amp;AB4743, Ref_Kontak!$A:$E, 4, FALSE)), FALSE, TRUE)</f>
        <v>0</v>
      </c>
      <c r="AG4743" t="str">
        <f>_xlfn.IFNA(VLOOKUP(Z4743,Ref_Kontak!H:H,1,FALSE),"FALSE")</f>
        <v>628999007703</v>
      </c>
      <c r="AH4743" t="str">
        <f t="shared" si="745"/>
        <v>METALDET1-LINE 8</v>
      </c>
      <c r="AI4743">
        <f>IF(I4743="violation",COUNTIF($AH$1:AH4743,AH4743),0)</f>
        <v>1705</v>
      </c>
      <c r="AJ4743" t="str">
        <f t="shared" si="746"/>
        <v>violation-METALDET1</v>
      </c>
      <c r="AK4743">
        <f>IF(I4743="violation",COUNTIF($AJ$1:AJ4743,AJ4743),FALSE)</f>
        <v>3805</v>
      </c>
      <c r="AL4743">
        <f t="shared" si="747"/>
        <v>0</v>
      </c>
      <c r="AM4743">
        <f t="shared" si="748"/>
        <v>3</v>
      </c>
      <c r="AN4743" t="str">
        <f t="shared" si="749"/>
        <v>ALERT! 3 Violation founded @METALDET1</v>
      </c>
    </row>
    <row r="4744" spans="1:40">
      <c r="A4744" t="s">
        <v>120</v>
      </c>
      <c r="B4744" t="s">
        <v>121</v>
      </c>
      <c r="C4744" t="s">
        <v>2104</v>
      </c>
      <c r="D4744" t="s">
        <v>48</v>
      </c>
      <c r="E4744">
        <v>1</v>
      </c>
      <c r="F4744" t="s">
        <v>1859</v>
      </c>
      <c r="G4744" t="s">
        <v>124</v>
      </c>
      <c r="H4744" t="s">
        <v>1860</v>
      </c>
      <c r="I4744" t="s">
        <v>125</v>
      </c>
      <c r="J4744" t="s">
        <v>1861</v>
      </c>
      <c r="Z4744" t="str">
        <f>IFERROR(MID(AA4744,FIND("-",H4744,1)+1,20),_xlfn.IFNA(VLOOKUP(F4744&amp;"-"&amp;AA4744,Ref_Kontak!$A:$E,4,FALSE),Ref_Kontak!$H$2))</f>
        <v>6285157766849</v>
      </c>
      <c r="AA4744" t="str">
        <f t="shared" si="740"/>
        <v>Rexy-6285157766849</v>
      </c>
      <c r="AB4744" t="str">
        <f t="shared" si="741"/>
        <v>Rexy</v>
      </c>
      <c r="AC4744" t="str">
        <f t="shared" si="742"/>
        <v>6285157766849</v>
      </c>
      <c r="AD4744" t="str">
        <f t="shared" si="743"/>
        <v>Halo+Rexy,+Visual+AI+5S+mendeteksi+Violation%3A+GUDANGEXP1-LINE+1</v>
      </c>
      <c r="AE4744" t="str">
        <f t="shared" si="744"/>
        <v>https://web.whatsapp.com/send/?phone=6285157766849&amp;text=Halo+Rexy,+Visual+AI+5S+mendeteksi+Violation%3A+GUDANGEXP1-LINE+1&amp;type=phone_number&amp;app_absent=0</v>
      </c>
      <c r="AF4744" t="b">
        <f>IF(ISNA(VLOOKUP(D4744&amp;"-"&amp;AB4744, Ref_Kontak!$A:$E, 4, FALSE)), FALSE, TRUE)</f>
        <v>1</v>
      </c>
      <c r="AG4744" t="str">
        <f>_xlfn.IFNA(VLOOKUP(Z4744,Ref_Kontak!H:H,1,FALSE),"FALSE")</f>
        <v>FALSE</v>
      </c>
      <c r="AH4744" t="str">
        <f t="shared" si="745"/>
        <v>GUDANGEXP1-LINE 1</v>
      </c>
      <c r="AI4744">
        <f>IF(I4744="violation",COUNTIF($AH$1:AH4744,AH4744),0)</f>
        <v>147</v>
      </c>
      <c r="AJ4744" t="str">
        <f t="shared" si="746"/>
        <v>violation-GUDANGEXP1</v>
      </c>
      <c r="AK4744">
        <f>IF(I4744="violation",COUNTIF($AJ$1:AJ4744,AJ4744),FALSE)</f>
        <v>937</v>
      </c>
      <c r="AL4744">
        <f t="shared" si="747"/>
        <v>0</v>
      </c>
      <c r="AM4744">
        <f t="shared" si="748"/>
        <v>8</v>
      </c>
      <c r="AN4744" t="str">
        <f t="shared" si="749"/>
        <v>ALERT! 8 Violation founded @GUDANGEXP1</v>
      </c>
    </row>
    <row r="4745" spans="1:40">
      <c r="A4745" t="s">
        <v>120</v>
      </c>
      <c r="B4745" t="s">
        <v>121</v>
      </c>
      <c r="C4745" t="s">
        <v>2104</v>
      </c>
      <c r="D4745" t="s">
        <v>129</v>
      </c>
      <c r="E4745">
        <v>1</v>
      </c>
      <c r="G4745" t="s">
        <v>130</v>
      </c>
      <c r="I4745" t="s">
        <v>125</v>
      </c>
      <c r="Z4745" t="str">
        <f>IFERROR(MID(AA4745,FIND("-",H4745,1)+1,20),_xlfn.IFNA(VLOOKUP(F4745&amp;"-"&amp;AA4745,Ref_Kontak!$A:$E,4,FALSE),Ref_Kontak!$H$2))</f>
        <v>628999007703</v>
      </c>
      <c r="AA4745" t="str">
        <f t="shared" si="740"/>
        <v/>
      </c>
      <c r="AB4745" t="str">
        <f t="shared" si="741"/>
        <v/>
      </c>
      <c r="AC4745" t="str">
        <f t="shared" si="742"/>
        <v>628999007703</v>
      </c>
      <c r="AD4745" t="str">
        <f t="shared" si="743"/>
        <v>Halo+,+Visual+AI+5S+mendeteksi+Violation%3A+METALDET1-LINE+8</v>
      </c>
      <c r="AE4745" t="str">
        <f t="shared" si="744"/>
        <v>https://web.whatsapp.com/send/?phone=628999007703&amp;text=Halo+,+Visual+AI+5S+mendeteksi+Violation%3A+METALDET1-LINE+8&amp;type=phone_number&amp;app_absent=0</v>
      </c>
      <c r="AF4745" t="b">
        <f>IF(ISNA(VLOOKUP(D4745&amp;"-"&amp;AB4745, Ref_Kontak!$A:$E, 4, FALSE)), FALSE, TRUE)</f>
        <v>0</v>
      </c>
      <c r="AG4745" t="str">
        <f>_xlfn.IFNA(VLOOKUP(Z4745,Ref_Kontak!H:H,1,FALSE),"FALSE")</f>
        <v>628999007703</v>
      </c>
      <c r="AH4745" t="str">
        <f t="shared" si="745"/>
        <v>METALDET1-LINE 8</v>
      </c>
      <c r="AI4745">
        <f>IF(I4745="violation",COUNTIF($AH$1:AH4745,AH4745),0)</f>
        <v>1706</v>
      </c>
      <c r="AJ4745" t="str">
        <f t="shared" si="746"/>
        <v>violation-METALDET1</v>
      </c>
      <c r="AK4745">
        <f>IF(I4745="violation",COUNTIF($AJ$1:AJ4745,AJ4745),FALSE)</f>
        <v>3806</v>
      </c>
      <c r="AL4745">
        <f t="shared" si="747"/>
        <v>0</v>
      </c>
      <c r="AM4745">
        <f t="shared" si="748"/>
        <v>3</v>
      </c>
      <c r="AN4745" t="str">
        <f t="shared" si="749"/>
        <v>ALERT! 3 Violation founded @METALDET1</v>
      </c>
    </row>
    <row r="4746" spans="1:40">
      <c r="A4746" t="s">
        <v>120</v>
      </c>
      <c r="B4746" t="s">
        <v>121</v>
      </c>
      <c r="C4746" t="s">
        <v>2104</v>
      </c>
      <c r="D4746" t="s">
        <v>52</v>
      </c>
      <c r="E4746">
        <v>1</v>
      </c>
      <c r="G4746" t="s">
        <v>130</v>
      </c>
      <c r="I4746" t="s">
        <v>125</v>
      </c>
      <c r="Z4746" t="str">
        <f>IFERROR(MID(AA4746,FIND("-",H4746,1)+1,20),_xlfn.IFNA(VLOOKUP(F4746&amp;"-"&amp;AA4746,Ref_Kontak!$A:$E,4,FALSE),Ref_Kontak!$H$2))</f>
        <v>628999007703</v>
      </c>
      <c r="AA4746" t="str">
        <f t="shared" si="740"/>
        <v/>
      </c>
      <c r="AB4746" t="str">
        <f t="shared" si="741"/>
        <v/>
      </c>
      <c r="AC4746" t="str">
        <f t="shared" si="742"/>
        <v>628999007703</v>
      </c>
      <c r="AD4746" t="str">
        <f t="shared" si="743"/>
        <v>Halo+,+Visual+AI+5S+mendeteksi+Violation%3A+METALDET1-LINE+14</v>
      </c>
      <c r="AE4746" t="str">
        <f t="shared" si="744"/>
        <v>https://web.whatsapp.com/send/?phone=628999007703&amp;text=Halo+,+Visual+AI+5S+mendeteksi+Violation%3A+METALDET1-LINE+14&amp;type=phone_number&amp;app_absent=0</v>
      </c>
      <c r="AF4746" t="b">
        <f>IF(ISNA(VLOOKUP(D4746&amp;"-"&amp;AB4746, Ref_Kontak!$A:$E, 4, FALSE)), FALSE, TRUE)</f>
        <v>0</v>
      </c>
      <c r="AG4746" t="str">
        <f>_xlfn.IFNA(VLOOKUP(Z4746,Ref_Kontak!H:H,1,FALSE),"FALSE")</f>
        <v>628999007703</v>
      </c>
      <c r="AH4746" t="str">
        <f t="shared" si="745"/>
        <v>METALDET1-LINE 14</v>
      </c>
      <c r="AI4746">
        <f>IF(I4746="violation",COUNTIF($AH$1:AH4746,AH4746),0)</f>
        <v>573</v>
      </c>
      <c r="AJ4746" t="str">
        <f t="shared" si="746"/>
        <v>violation-METALDET1</v>
      </c>
      <c r="AK4746">
        <f>IF(I4746="violation",COUNTIF($AJ$1:AJ4746,AJ4746),FALSE)</f>
        <v>3807</v>
      </c>
      <c r="AL4746">
        <f t="shared" si="747"/>
        <v>0</v>
      </c>
      <c r="AM4746">
        <f t="shared" si="748"/>
        <v>3</v>
      </c>
      <c r="AN4746" t="str">
        <f t="shared" si="749"/>
        <v>ALERT! 3 Violation founded @METALDET1</v>
      </c>
    </row>
    <row r="4747" spans="1:40">
      <c r="A4747" t="s">
        <v>120</v>
      </c>
      <c r="B4747" t="s">
        <v>121</v>
      </c>
      <c r="C4747" t="s">
        <v>2105</v>
      </c>
      <c r="D4747" t="s">
        <v>48</v>
      </c>
      <c r="E4747">
        <v>1</v>
      </c>
      <c r="F4747" t="s">
        <v>1859</v>
      </c>
      <c r="G4747" t="s">
        <v>124</v>
      </c>
      <c r="H4747" t="s">
        <v>1860</v>
      </c>
      <c r="I4747" t="s">
        <v>125</v>
      </c>
      <c r="J4747" t="s">
        <v>1861</v>
      </c>
      <c r="Z4747" t="str">
        <f>IFERROR(MID(AA4747,FIND("-",H4747,1)+1,20),_xlfn.IFNA(VLOOKUP(F4747&amp;"-"&amp;AA4747,Ref_Kontak!$A:$E,4,FALSE),Ref_Kontak!$H$2))</f>
        <v>6285157766849</v>
      </c>
      <c r="AA4747" t="str">
        <f t="shared" si="740"/>
        <v>Rexy-6285157766849</v>
      </c>
      <c r="AB4747" t="str">
        <f t="shared" si="741"/>
        <v>Rexy</v>
      </c>
      <c r="AC4747" t="str">
        <f t="shared" si="742"/>
        <v>6285157766849</v>
      </c>
      <c r="AD4747" t="str">
        <f t="shared" si="743"/>
        <v>Halo+Rexy,+Visual+AI+5S+mendeteksi+Violation%3A+GUDANGEXP1-LINE+1</v>
      </c>
      <c r="AE4747" t="str">
        <f t="shared" si="744"/>
        <v>https://web.whatsapp.com/send/?phone=6285157766849&amp;text=Halo+Rexy,+Visual+AI+5S+mendeteksi+Violation%3A+GUDANGEXP1-LINE+1&amp;type=phone_number&amp;app_absent=0</v>
      </c>
      <c r="AF4747" t="b">
        <f>IF(ISNA(VLOOKUP(D4747&amp;"-"&amp;AB4747, Ref_Kontak!$A:$E, 4, FALSE)), FALSE, TRUE)</f>
        <v>1</v>
      </c>
      <c r="AG4747" t="str">
        <f>_xlfn.IFNA(VLOOKUP(Z4747,Ref_Kontak!H:H,1,FALSE),"FALSE")</f>
        <v>FALSE</v>
      </c>
      <c r="AH4747" t="str">
        <f t="shared" si="745"/>
        <v>GUDANGEXP1-LINE 1</v>
      </c>
      <c r="AI4747">
        <f>IF(I4747="violation",COUNTIF($AH$1:AH4747,AH4747),0)</f>
        <v>148</v>
      </c>
      <c r="AJ4747" t="str">
        <f t="shared" si="746"/>
        <v>violation-GUDANGEXP1</v>
      </c>
      <c r="AK4747">
        <f>IF(I4747="violation",COUNTIF($AJ$1:AJ4747,AJ4747),FALSE)</f>
        <v>938</v>
      </c>
      <c r="AL4747">
        <f t="shared" si="747"/>
        <v>0</v>
      </c>
      <c r="AM4747">
        <f t="shared" si="748"/>
        <v>8</v>
      </c>
      <c r="AN4747" t="str">
        <f t="shared" si="749"/>
        <v>ALERT! 8 Violation founded @GUDANGEXP1</v>
      </c>
    </row>
    <row r="4748" spans="1:40">
      <c r="A4748" t="s">
        <v>120</v>
      </c>
      <c r="B4748" t="s">
        <v>121</v>
      </c>
      <c r="C4748" t="s">
        <v>2105</v>
      </c>
      <c r="D4748" t="s">
        <v>129</v>
      </c>
      <c r="E4748">
        <v>1</v>
      </c>
      <c r="G4748" t="s">
        <v>130</v>
      </c>
      <c r="I4748" t="s">
        <v>125</v>
      </c>
      <c r="Z4748" t="str">
        <f>IFERROR(MID(AA4748,FIND("-",H4748,1)+1,20),_xlfn.IFNA(VLOOKUP(F4748&amp;"-"&amp;AA4748,Ref_Kontak!$A:$E,4,FALSE),Ref_Kontak!$H$2))</f>
        <v>628999007703</v>
      </c>
      <c r="AA4748" t="str">
        <f t="shared" si="740"/>
        <v/>
      </c>
      <c r="AB4748" t="str">
        <f t="shared" si="741"/>
        <v/>
      </c>
      <c r="AC4748" t="str">
        <f t="shared" si="742"/>
        <v>628999007703</v>
      </c>
      <c r="AD4748" t="str">
        <f t="shared" si="743"/>
        <v>Halo+,+Visual+AI+5S+mendeteksi+Violation%3A+METALDET1-LINE+8</v>
      </c>
      <c r="AE4748" t="str">
        <f t="shared" si="744"/>
        <v>https://web.whatsapp.com/send/?phone=628999007703&amp;text=Halo+,+Visual+AI+5S+mendeteksi+Violation%3A+METALDET1-LINE+8&amp;type=phone_number&amp;app_absent=0</v>
      </c>
      <c r="AF4748" t="b">
        <f>IF(ISNA(VLOOKUP(D4748&amp;"-"&amp;AB4748, Ref_Kontak!$A:$E, 4, FALSE)), FALSE, TRUE)</f>
        <v>0</v>
      </c>
      <c r="AG4748" t="str">
        <f>_xlfn.IFNA(VLOOKUP(Z4748,Ref_Kontak!H:H,1,FALSE),"FALSE")</f>
        <v>628999007703</v>
      </c>
      <c r="AH4748" t="str">
        <f t="shared" si="745"/>
        <v>METALDET1-LINE 8</v>
      </c>
      <c r="AI4748">
        <f>IF(I4748="violation",COUNTIF($AH$1:AH4748,AH4748),0)</f>
        <v>1707</v>
      </c>
      <c r="AJ4748" t="str">
        <f t="shared" si="746"/>
        <v>violation-METALDET1</v>
      </c>
      <c r="AK4748">
        <f>IF(I4748="violation",COUNTIF($AJ$1:AJ4748,AJ4748),FALSE)</f>
        <v>3808</v>
      </c>
      <c r="AL4748">
        <f t="shared" si="747"/>
        <v>0</v>
      </c>
      <c r="AM4748">
        <f t="shared" si="748"/>
        <v>3</v>
      </c>
      <c r="AN4748" t="str">
        <f t="shared" si="749"/>
        <v>ALERT! 3 Violation founded @METALDET1</v>
      </c>
    </row>
    <row r="4749" spans="1:40">
      <c r="A4749" t="s">
        <v>120</v>
      </c>
      <c r="B4749" t="s">
        <v>121</v>
      </c>
      <c r="C4749" t="s">
        <v>2106</v>
      </c>
      <c r="D4749" t="s">
        <v>48</v>
      </c>
      <c r="E4749">
        <v>1</v>
      </c>
      <c r="F4749" t="s">
        <v>1859</v>
      </c>
      <c r="G4749" t="s">
        <v>124</v>
      </c>
      <c r="H4749" t="s">
        <v>1860</v>
      </c>
      <c r="I4749" t="s">
        <v>125</v>
      </c>
      <c r="J4749" t="s">
        <v>1861</v>
      </c>
      <c r="Z4749" t="str">
        <f>IFERROR(MID(AA4749,FIND("-",H4749,1)+1,20),_xlfn.IFNA(VLOOKUP(F4749&amp;"-"&amp;AA4749,Ref_Kontak!$A:$E,4,FALSE),Ref_Kontak!$H$2))</f>
        <v>6285157766849</v>
      </c>
      <c r="AA4749" t="str">
        <f t="shared" si="740"/>
        <v>Rexy-6285157766849</v>
      </c>
      <c r="AB4749" t="str">
        <f t="shared" si="741"/>
        <v>Rexy</v>
      </c>
      <c r="AC4749" t="str">
        <f t="shared" si="742"/>
        <v>6285157766849</v>
      </c>
      <c r="AD4749" t="str">
        <f t="shared" si="743"/>
        <v>Halo+Rexy,+Visual+AI+5S+mendeteksi+Violation%3A+GUDANGEXP1-LINE+1</v>
      </c>
      <c r="AE4749" t="str">
        <f t="shared" si="744"/>
        <v>https://web.whatsapp.com/send/?phone=6285157766849&amp;text=Halo+Rexy,+Visual+AI+5S+mendeteksi+Violation%3A+GUDANGEXP1-LINE+1&amp;type=phone_number&amp;app_absent=0</v>
      </c>
      <c r="AF4749" t="b">
        <f>IF(ISNA(VLOOKUP(D4749&amp;"-"&amp;AB4749, Ref_Kontak!$A:$E, 4, FALSE)), FALSE, TRUE)</f>
        <v>1</v>
      </c>
      <c r="AG4749" t="str">
        <f>_xlfn.IFNA(VLOOKUP(Z4749,Ref_Kontak!H:H,1,FALSE),"FALSE")</f>
        <v>FALSE</v>
      </c>
      <c r="AH4749" t="str">
        <f t="shared" si="745"/>
        <v>GUDANGEXP1-LINE 1</v>
      </c>
      <c r="AI4749">
        <f>IF(I4749="violation",COUNTIF($AH$1:AH4749,AH4749),0)</f>
        <v>149</v>
      </c>
      <c r="AJ4749" t="str">
        <f t="shared" si="746"/>
        <v>violation-GUDANGEXP1</v>
      </c>
      <c r="AK4749">
        <f>IF(I4749="violation",COUNTIF($AJ$1:AJ4749,AJ4749),FALSE)</f>
        <v>939</v>
      </c>
      <c r="AL4749">
        <f t="shared" si="747"/>
        <v>0</v>
      </c>
      <c r="AM4749">
        <f t="shared" si="748"/>
        <v>8</v>
      </c>
      <c r="AN4749" t="str">
        <f t="shared" si="749"/>
        <v>ALERT! 8 Violation founded @GUDANGEXP1</v>
      </c>
    </row>
    <row r="4750" spans="1:40">
      <c r="A4750" t="s">
        <v>120</v>
      </c>
      <c r="B4750" t="s">
        <v>121</v>
      </c>
      <c r="C4750" t="s">
        <v>2106</v>
      </c>
      <c r="D4750" t="s">
        <v>52</v>
      </c>
      <c r="E4750">
        <v>1</v>
      </c>
      <c r="G4750" t="s">
        <v>130</v>
      </c>
      <c r="I4750" t="s">
        <v>125</v>
      </c>
      <c r="Z4750" t="str">
        <f>IFERROR(MID(AA4750,FIND("-",H4750,1)+1,20),_xlfn.IFNA(VLOOKUP(F4750&amp;"-"&amp;AA4750,Ref_Kontak!$A:$E,4,FALSE),Ref_Kontak!$H$2))</f>
        <v>628999007703</v>
      </c>
      <c r="AA4750" t="str">
        <f t="shared" si="740"/>
        <v/>
      </c>
      <c r="AB4750" t="str">
        <f t="shared" si="741"/>
        <v/>
      </c>
      <c r="AC4750" t="str">
        <f t="shared" si="742"/>
        <v>628999007703</v>
      </c>
      <c r="AD4750" t="str">
        <f t="shared" si="743"/>
        <v>Halo+,+Visual+AI+5S+mendeteksi+Violation%3A+METALDET1-LINE+14</v>
      </c>
      <c r="AE4750" t="str">
        <f t="shared" si="744"/>
        <v>https://web.whatsapp.com/send/?phone=628999007703&amp;text=Halo+,+Visual+AI+5S+mendeteksi+Violation%3A+METALDET1-LINE+14&amp;type=phone_number&amp;app_absent=0</v>
      </c>
      <c r="AF4750" t="b">
        <f>IF(ISNA(VLOOKUP(D4750&amp;"-"&amp;AB4750, Ref_Kontak!$A:$E, 4, FALSE)), FALSE, TRUE)</f>
        <v>0</v>
      </c>
      <c r="AG4750" t="str">
        <f>_xlfn.IFNA(VLOOKUP(Z4750,Ref_Kontak!H:H,1,FALSE),"FALSE")</f>
        <v>628999007703</v>
      </c>
      <c r="AH4750" t="str">
        <f t="shared" si="745"/>
        <v>METALDET1-LINE 14</v>
      </c>
      <c r="AI4750">
        <f>IF(I4750="violation",COUNTIF($AH$1:AH4750,AH4750),0)</f>
        <v>574</v>
      </c>
      <c r="AJ4750" t="str">
        <f t="shared" si="746"/>
        <v>violation-METALDET1</v>
      </c>
      <c r="AK4750">
        <f>IF(I4750="violation",COUNTIF($AJ$1:AJ4750,AJ4750),FALSE)</f>
        <v>3809</v>
      </c>
      <c r="AL4750">
        <f t="shared" si="747"/>
        <v>0</v>
      </c>
      <c r="AM4750">
        <f t="shared" si="748"/>
        <v>3</v>
      </c>
      <c r="AN4750" t="str">
        <f t="shared" si="749"/>
        <v>ALERT! 3 Violation founded @METALDET1</v>
      </c>
    </row>
    <row r="4751" spans="1:40">
      <c r="A4751" t="s">
        <v>120</v>
      </c>
      <c r="B4751" t="s">
        <v>121</v>
      </c>
      <c r="C4751" t="s">
        <v>2106</v>
      </c>
      <c r="D4751" t="s">
        <v>129</v>
      </c>
      <c r="E4751">
        <v>1</v>
      </c>
      <c r="G4751" t="s">
        <v>130</v>
      </c>
      <c r="I4751" t="s">
        <v>125</v>
      </c>
      <c r="Z4751" t="str">
        <f>IFERROR(MID(AA4751,FIND("-",H4751,1)+1,20),_xlfn.IFNA(VLOOKUP(F4751&amp;"-"&amp;AA4751,Ref_Kontak!$A:$E,4,FALSE),Ref_Kontak!$H$2))</f>
        <v>628999007703</v>
      </c>
      <c r="AA4751" t="str">
        <f t="shared" si="740"/>
        <v/>
      </c>
      <c r="AB4751" t="str">
        <f t="shared" si="741"/>
        <v/>
      </c>
      <c r="AC4751" t="str">
        <f t="shared" si="742"/>
        <v>628999007703</v>
      </c>
      <c r="AD4751" t="str">
        <f t="shared" si="743"/>
        <v>Halo+,+Visual+AI+5S+mendeteksi+Violation%3A+METALDET1-LINE+8</v>
      </c>
      <c r="AE4751" t="str">
        <f t="shared" si="744"/>
        <v>https://web.whatsapp.com/send/?phone=628999007703&amp;text=Halo+,+Visual+AI+5S+mendeteksi+Violation%3A+METALDET1-LINE+8&amp;type=phone_number&amp;app_absent=0</v>
      </c>
      <c r="AF4751" t="b">
        <f>IF(ISNA(VLOOKUP(D4751&amp;"-"&amp;AB4751, Ref_Kontak!$A:$E, 4, FALSE)), FALSE, TRUE)</f>
        <v>0</v>
      </c>
      <c r="AG4751" t="str">
        <f>_xlfn.IFNA(VLOOKUP(Z4751,Ref_Kontak!H:H,1,FALSE),"FALSE")</f>
        <v>628999007703</v>
      </c>
      <c r="AH4751" t="str">
        <f t="shared" si="745"/>
        <v>METALDET1-LINE 8</v>
      </c>
      <c r="AI4751">
        <f>IF(I4751="violation",COUNTIF($AH$1:AH4751,AH4751),0)</f>
        <v>1708</v>
      </c>
      <c r="AJ4751" t="str">
        <f t="shared" si="746"/>
        <v>violation-METALDET1</v>
      </c>
      <c r="AK4751">
        <f>IF(I4751="violation",COUNTIF($AJ$1:AJ4751,AJ4751),FALSE)</f>
        <v>3810</v>
      </c>
      <c r="AL4751">
        <f t="shared" si="747"/>
        <v>0</v>
      </c>
      <c r="AM4751">
        <f t="shared" si="748"/>
        <v>3</v>
      </c>
      <c r="AN4751" t="str">
        <f t="shared" si="749"/>
        <v>ALERT! 3 Violation founded @METALDET1</v>
      </c>
    </row>
    <row r="4752" spans="1:40">
      <c r="A4752" t="s">
        <v>120</v>
      </c>
      <c r="B4752" t="s">
        <v>121</v>
      </c>
      <c r="C4752" t="s">
        <v>2107</v>
      </c>
      <c r="D4752" t="s">
        <v>48</v>
      </c>
      <c r="E4752">
        <v>1</v>
      </c>
      <c r="F4752" t="s">
        <v>1859</v>
      </c>
      <c r="G4752" t="s">
        <v>124</v>
      </c>
      <c r="H4752" t="s">
        <v>1860</v>
      </c>
      <c r="I4752" t="s">
        <v>125</v>
      </c>
      <c r="J4752" t="s">
        <v>1861</v>
      </c>
      <c r="Z4752" t="str">
        <f>IFERROR(MID(AA4752,FIND("-",H4752,1)+1,20),_xlfn.IFNA(VLOOKUP(F4752&amp;"-"&amp;AA4752,Ref_Kontak!$A:$E,4,FALSE),Ref_Kontak!$H$2))</f>
        <v>6285157766849</v>
      </c>
      <c r="AA4752" t="str">
        <f t="shared" si="740"/>
        <v>Rexy-6285157766849</v>
      </c>
      <c r="AB4752" t="str">
        <f t="shared" si="741"/>
        <v>Rexy</v>
      </c>
      <c r="AC4752" t="str">
        <f t="shared" si="742"/>
        <v>6285157766849</v>
      </c>
      <c r="AD4752" t="str">
        <f t="shared" si="743"/>
        <v>Halo+Rexy,+Visual+AI+5S+mendeteksi+Violation%3A+GUDANGEXP1-LINE+1</v>
      </c>
      <c r="AE4752" t="str">
        <f t="shared" si="744"/>
        <v>https://web.whatsapp.com/send/?phone=6285157766849&amp;text=Halo+Rexy,+Visual+AI+5S+mendeteksi+Violation%3A+GUDANGEXP1-LINE+1&amp;type=phone_number&amp;app_absent=0</v>
      </c>
      <c r="AF4752" t="b">
        <f>IF(ISNA(VLOOKUP(D4752&amp;"-"&amp;AB4752, Ref_Kontak!$A:$E, 4, FALSE)), FALSE, TRUE)</f>
        <v>1</v>
      </c>
      <c r="AG4752" t="str">
        <f>_xlfn.IFNA(VLOOKUP(Z4752,Ref_Kontak!H:H,1,FALSE),"FALSE")</f>
        <v>FALSE</v>
      </c>
      <c r="AH4752" t="str">
        <f t="shared" si="745"/>
        <v>GUDANGEXP1-LINE 1</v>
      </c>
      <c r="AI4752">
        <f>IF(I4752="violation",COUNTIF($AH$1:AH4752,AH4752),0)</f>
        <v>150</v>
      </c>
      <c r="AJ4752" t="str">
        <f t="shared" si="746"/>
        <v>violation-GUDANGEXP1</v>
      </c>
      <c r="AK4752">
        <f>IF(I4752="violation",COUNTIF($AJ$1:AJ4752,AJ4752),FALSE)</f>
        <v>940</v>
      </c>
      <c r="AL4752">
        <f t="shared" si="747"/>
        <v>0</v>
      </c>
      <c r="AM4752">
        <f t="shared" si="748"/>
        <v>8</v>
      </c>
      <c r="AN4752" t="str">
        <f t="shared" si="749"/>
        <v>ALERT! 8 Violation founded @GUDANGEXP1</v>
      </c>
    </row>
    <row r="4753" spans="1:40">
      <c r="A4753" t="s">
        <v>120</v>
      </c>
      <c r="B4753" t="s">
        <v>121</v>
      </c>
      <c r="C4753" t="s">
        <v>2107</v>
      </c>
      <c r="D4753" t="s">
        <v>129</v>
      </c>
      <c r="E4753">
        <v>1</v>
      </c>
      <c r="G4753" t="s">
        <v>130</v>
      </c>
      <c r="I4753" t="s">
        <v>125</v>
      </c>
      <c r="Z4753" t="str">
        <f>IFERROR(MID(AA4753,FIND("-",H4753,1)+1,20),_xlfn.IFNA(VLOOKUP(F4753&amp;"-"&amp;AA4753,Ref_Kontak!$A:$E,4,FALSE),Ref_Kontak!$H$2))</f>
        <v>628999007703</v>
      </c>
      <c r="AA4753" t="str">
        <f t="shared" si="740"/>
        <v/>
      </c>
      <c r="AB4753" t="str">
        <f t="shared" si="741"/>
        <v/>
      </c>
      <c r="AC4753" t="str">
        <f t="shared" si="742"/>
        <v>628999007703</v>
      </c>
      <c r="AD4753" t="str">
        <f t="shared" si="743"/>
        <v>Halo+,+Visual+AI+5S+mendeteksi+Violation%3A+METALDET1-LINE+8</v>
      </c>
      <c r="AE4753" t="str">
        <f t="shared" si="744"/>
        <v>https://web.whatsapp.com/send/?phone=628999007703&amp;text=Halo+,+Visual+AI+5S+mendeteksi+Violation%3A+METALDET1-LINE+8&amp;type=phone_number&amp;app_absent=0</v>
      </c>
      <c r="AF4753" t="b">
        <f>IF(ISNA(VLOOKUP(D4753&amp;"-"&amp;AB4753, Ref_Kontak!$A:$E, 4, FALSE)), FALSE, TRUE)</f>
        <v>0</v>
      </c>
      <c r="AG4753" t="str">
        <f>_xlfn.IFNA(VLOOKUP(Z4753,Ref_Kontak!H:H,1,FALSE),"FALSE")</f>
        <v>628999007703</v>
      </c>
      <c r="AH4753" t="str">
        <f t="shared" si="745"/>
        <v>METALDET1-LINE 8</v>
      </c>
      <c r="AI4753">
        <f>IF(I4753="violation",COUNTIF($AH$1:AH4753,AH4753),0)</f>
        <v>1709</v>
      </c>
      <c r="AJ4753" t="str">
        <f t="shared" si="746"/>
        <v>violation-METALDET1</v>
      </c>
      <c r="AK4753">
        <f>IF(I4753="violation",COUNTIF($AJ$1:AJ4753,AJ4753),FALSE)</f>
        <v>3811</v>
      </c>
      <c r="AL4753">
        <f t="shared" si="747"/>
        <v>0</v>
      </c>
      <c r="AM4753">
        <f t="shared" si="748"/>
        <v>3</v>
      </c>
      <c r="AN4753" t="str">
        <f t="shared" si="749"/>
        <v>ALERT! 3 Violation founded @METALDET1</v>
      </c>
    </row>
    <row r="4754" spans="1:40">
      <c r="A4754" t="s">
        <v>120</v>
      </c>
      <c r="B4754" t="s">
        <v>121</v>
      </c>
      <c r="C4754" t="s">
        <v>2107</v>
      </c>
      <c r="D4754" t="s">
        <v>52</v>
      </c>
      <c r="E4754">
        <v>1</v>
      </c>
      <c r="G4754" t="s">
        <v>130</v>
      </c>
      <c r="I4754" t="s">
        <v>125</v>
      </c>
      <c r="Z4754" t="str">
        <f>IFERROR(MID(AA4754,FIND("-",H4754,1)+1,20),_xlfn.IFNA(VLOOKUP(F4754&amp;"-"&amp;AA4754,Ref_Kontak!$A:$E,4,FALSE),Ref_Kontak!$H$2))</f>
        <v>628999007703</v>
      </c>
      <c r="AA4754" t="str">
        <f t="shared" si="740"/>
        <v/>
      </c>
      <c r="AB4754" t="str">
        <f t="shared" si="741"/>
        <v/>
      </c>
      <c r="AC4754" t="str">
        <f t="shared" si="742"/>
        <v>628999007703</v>
      </c>
      <c r="AD4754" t="str">
        <f t="shared" si="743"/>
        <v>Halo+,+Visual+AI+5S+mendeteksi+Violation%3A+METALDET1-LINE+14</v>
      </c>
      <c r="AE4754" t="str">
        <f t="shared" si="744"/>
        <v>https://web.whatsapp.com/send/?phone=628999007703&amp;text=Halo+,+Visual+AI+5S+mendeteksi+Violation%3A+METALDET1-LINE+14&amp;type=phone_number&amp;app_absent=0</v>
      </c>
      <c r="AF4754" t="b">
        <f>IF(ISNA(VLOOKUP(D4754&amp;"-"&amp;AB4754, Ref_Kontak!$A:$E, 4, FALSE)), FALSE, TRUE)</f>
        <v>0</v>
      </c>
      <c r="AG4754" t="str">
        <f>_xlfn.IFNA(VLOOKUP(Z4754,Ref_Kontak!H:H,1,FALSE),"FALSE")</f>
        <v>628999007703</v>
      </c>
      <c r="AH4754" t="str">
        <f t="shared" si="745"/>
        <v>METALDET1-LINE 14</v>
      </c>
      <c r="AI4754">
        <f>IF(I4754="violation",COUNTIF($AH$1:AH4754,AH4754),0)</f>
        <v>575</v>
      </c>
      <c r="AJ4754" t="str">
        <f t="shared" si="746"/>
        <v>violation-METALDET1</v>
      </c>
      <c r="AK4754">
        <f>IF(I4754="violation",COUNTIF($AJ$1:AJ4754,AJ4754),FALSE)</f>
        <v>3812</v>
      </c>
      <c r="AL4754">
        <f t="shared" si="747"/>
        <v>0</v>
      </c>
      <c r="AM4754">
        <f t="shared" si="748"/>
        <v>3</v>
      </c>
      <c r="AN4754" t="str">
        <f t="shared" si="749"/>
        <v>ALERT! 3 Violation founded @METALDET1</v>
      </c>
    </row>
    <row r="4755" spans="1:40">
      <c r="A4755" t="s">
        <v>120</v>
      </c>
      <c r="B4755" t="s">
        <v>121</v>
      </c>
      <c r="C4755" t="s">
        <v>2108</v>
      </c>
      <c r="D4755" t="s">
        <v>48</v>
      </c>
      <c r="E4755">
        <v>1</v>
      </c>
      <c r="F4755" t="s">
        <v>1859</v>
      </c>
      <c r="G4755" t="s">
        <v>124</v>
      </c>
      <c r="H4755" t="s">
        <v>1860</v>
      </c>
      <c r="I4755" t="s">
        <v>125</v>
      </c>
      <c r="J4755" t="s">
        <v>1861</v>
      </c>
      <c r="Z4755" t="str">
        <f>IFERROR(MID(AA4755,FIND("-",H4755,1)+1,20),_xlfn.IFNA(VLOOKUP(F4755&amp;"-"&amp;AA4755,Ref_Kontak!$A:$E,4,FALSE),Ref_Kontak!$H$2))</f>
        <v>6285157766849</v>
      </c>
      <c r="AA4755" t="str">
        <f t="shared" si="740"/>
        <v>Rexy-6285157766849</v>
      </c>
      <c r="AB4755" t="str">
        <f t="shared" si="741"/>
        <v>Rexy</v>
      </c>
      <c r="AC4755" t="str">
        <f t="shared" si="742"/>
        <v>6285157766849</v>
      </c>
      <c r="AD4755" t="str">
        <f t="shared" si="743"/>
        <v>Halo+Rexy,+Visual+AI+5S+mendeteksi+Violation%3A+GUDANGEXP1-LINE+1</v>
      </c>
      <c r="AE4755" t="str">
        <f t="shared" si="744"/>
        <v>https://web.whatsapp.com/send/?phone=6285157766849&amp;text=Halo+Rexy,+Visual+AI+5S+mendeteksi+Violation%3A+GUDANGEXP1-LINE+1&amp;type=phone_number&amp;app_absent=0</v>
      </c>
      <c r="AF4755" t="b">
        <f>IF(ISNA(VLOOKUP(D4755&amp;"-"&amp;AB4755, Ref_Kontak!$A:$E, 4, FALSE)), FALSE, TRUE)</f>
        <v>1</v>
      </c>
      <c r="AG4755" t="str">
        <f>_xlfn.IFNA(VLOOKUP(Z4755,Ref_Kontak!H:H,1,FALSE),"FALSE")</f>
        <v>FALSE</v>
      </c>
      <c r="AH4755" t="str">
        <f t="shared" si="745"/>
        <v>GUDANGEXP1-LINE 1</v>
      </c>
      <c r="AI4755">
        <f>IF(I4755="violation",COUNTIF($AH$1:AH4755,AH4755),0)</f>
        <v>151</v>
      </c>
      <c r="AJ4755" t="str">
        <f t="shared" si="746"/>
        <v>violation-GUDANGEXP1</v>
      </c>
      <c r="AK4755">
        <f>IF(I4755="violation",COUNTIF($AJ$1:AJ4755,AJ4755),FALSE)</f>
        <v>941</v>
      </c>
      <c r="AL4755">
        <f t="shared" si="747"/>
        <v>0</v>
      </c>
      <c r="AM4755">
        <f t="shared" si="748"/>
        <v>8</v>
      </c>
      <c r="AN4755" t="str">
        <f t="shared" si="749"/>
        <v>ALERT! 8 Violation founded @GUDANGEXP1</v>
      </c>
    </row>
    <row r="4756" spans="1:40">
      <c r="A4756" t="s">
        <v>120</v>
      </c>
      <c r="B4756" t="s">
        <v>121</v>
      </c>
      <c r="C4756" t="s">
        <v>2109</v>
      </c>
      <c r="D4756" t="s">
        <v>52</v>
      </c>
      <c r="E4756">
        <v>1</v>
      </c>
      <c r="G4756" t="s">
        <v>130</v>
      </c>
      <c r="I4756" t="s">
        <v>125</v>
      </c>
      <c r="Z4756" t="str">
        <f>IFERROR(MID(AA4756,FIND("-",H4756,1)+1,20),_xlfn.IFNA(VLOOKUP(F4756&amp;"-"&amp;AA4756,Ref_Kontak!$A:$E,4,FALSE),Ref_Kontak!$H$2))</f>
        <v>628999007703</v>
      </c>
      <c r="AA4756" t="str">
        <f t="shared" si="740"/>
        <v/>
      </c>
      <c r="AB4756" t="str">
        <f t="shared" si="741"/>
        <v/>
      </c>
      <c r="AC4756" t="str">
        <f t="shared" si="742"/>
        <v>628999007703</v>
      </c>
      <c r="AD4756" t="str">
        <f t="shared" si="743"/>
        <v>Halo+,+Visual+AI+5S+mendeteksi+Violation%3A+METALDET1-LINE+14</v>
      </c>
      <c r="AE4756" t="str">
        <f t="shared" si="744"/>
        <v>https://web.whatsapp.com/send/?phone=628999007703&amp;text=Halo+,+Visual+AI+5S+mendeteksi+Violation%3A+METALDET1-LINE+14&amp;type=phone_number&amp;app_absent=0</v>
      </c>
      <c r="AF4756" t="b">
        <f>IF(ISNA(VLOOKUP(D4756&amp;"-"&amp;AB4756, Ref_Kontak!$A:$E, 4, FALSE)), FALSE, TRUE)</f>
        <v>0</v>
      </c>
      <c r="AG4756" t="str">
        <f>_xlfn.IFNA(VLOOKUP(Z4756,Ref_Kontak!H:H,1,FALSE),"FALSE")</f>
        <v>628999007703</v>
      </c>
      <c r="AH4756" t="str">
        <f t="shared" si="745"/>
        <v>METALDET1-LINE 14</v>
      </c>
      <c r="AI4756">
        <f>IF(I4756="violation",COUNTIF($AH$1:AH4756,AH4756),0)</f>
        <v>576</v>
      </c>
      <c r="AJ4756" t="str">
        <f t="shared" si="746"/>
        <v>violation-METALDET1</v>
      </c>
      <c r="AK4756">
        <f>IF(I4756="violation",COUNTIF($AJ$1:AJ4756,AJ4756),FALSE)</f>
        <v>3813</v>
      </c>
      <c r="AL4756">
        <f t="shared" si="747"/>
        <v>0</v>
      </c>
      <c r="AM4756">
        <f t="shared" si="748"/>
        <v>3</v>
      </c>
      <c r="AN4756" t="str">
        <f t="shared" si="749"/>
        <v>ALERT! 3 Violation founded @METALDET1</v>
      </c>
    </row>
    <row r="4757" spans="1:40">
      <c r="A4757" t="s">
        <v>120</v>
      </c>
      <c r="B4757" t="s">
        <v>121</v>
      </c>
      <c r="C4757" t="s">
        <v>2109</v>
      </c>
      <c r="D4757" t="s">
        <v>48</v>
      </c>
      <c r="E4757">
        <v>1</v>
      </c>
      <c r="F4757" t="s">
        <v>1859</v>
      </c>
      <c r="G4757" t="s">
        <v>124</v>
      </c>
      <c r="H4757" t="s">
        <v>1860</v>
      </c>
      <c r="I4757" t="s">
        <v>125</v>
      </c>
      <c r="J4757" t="s">
        <v>1861</v>
      </c>
      <c r="Z4757" t="str">
        <f>IFERROR(MID(AA4757,FIND("-",H4757,1)+1,20),_xlfn.IFNA(VLOOKUP(F4757&amp;"-"&amp;AA4757,Ref_Kontak!$A:$E,4,FALSE),Ref_Kontak!$H$2))</f>
        <v>6285157766849</v>
      </c>
      <c r="AA4757" t="str">
        <f t="shared" si="740"/>
        <v>Rexy-6285157766849</v>
      </c>
      <c r="AB4757" t="str">
        <f t="shared" si="741"/>
        <v>Rexy</v>
      </c>
      <c r="AC4757" t="str">
        <f t="shared" si="742"/>
        <v>6285157766849</v>
      </c>
      <c r="AD4757" t="str">
        <f t="shared" si="743"/>
        <v>Halo+Rexy,+Visual+AI+5S+mendeteksi+Violation%3A+GUDANGEXP1-LINE+1</v>
      </c>
      <c r="AE4757" t="str">
        <f t="shared" si="744"/>
        <v>https://web.whatsapp.com/send/?phone=6285157766849&amp;text=Halo+Rexy,+Visual+AI+5S+mendeteksi+Violation%3A+GUDANGEXP1-LINE+1&amp;type=phone_number&amp;app_absent=0</v>
      </c>
      <c r="AF4757" t="b">
        <f>IF(ISNA(VLOOKUP(D4757&amp;"-"&amp;AB4757, Ref_Kontak!$A:$E, 4, FALSE)), FALSE, TRUE)</f>
        <v>1</v>
      </c>
      <c r="AG4757" t="str">
        <f>_xlfn.IFNA(VLOOKUP(Z4757,Ref_Kontak!H:H,1,FALSE),"FALSE")</f>
        <v>FALSE</v>
      </c>
      <c r="AH4757" t="str">
        <f t="shared" si="745"/>
        <v>GUDANGEXP1-LINE 1</v>
      </c>
      <c r="AI4757">
        <f>IF(I4757="violation",COUNTIF($AH$1:AH4757,AH4757),0)</f>
        <v>152</v>
      </c>
      <c r="AJ4757" t="str">
        <f t="shared" si="746"/>
        <v>violation-GUDANGEXP1</v>
      </c>
      <c r="AK4757">
        <f>IF(I4757="violation",COUNTIF($AJ$1:AJ4757,AJ4757),FALSE)</f>
        <v>942</v>
      </c>
      <c r="AL4757">
        <f t="shared" si="747"/>
        <v>0</v>
      </c>
      <c r="AM4757">
        <f t="shared" si="748"/>
        <v>8</v>
      </c>
      <c r="AN4757" t="str">
        <f t="shared" si="749"/>
        <v>ALERT! 8 Violation founded @GUDANGEXP1</v>
      </c>
    </row>
    <row r="4758" spans="1:40">
      <c r="A4758" t="s">
        <v>120</v>
      </c>
      <c r="B4758" t="s">
        <v>121</v>
      </c>
      <c r="C4758" t="s">
        <v>2109</v>
      </c>
      <c r="D4758" t="s">
        <v>52</v>
      </c>
      <c r="E4758">
        <v>1</v>
      </c>
      <c r="G4758" t="s">
        <v>130</v>
      </c>
      <c r="I4758" t="s">
        <v>125</v>
      </c>
      <c r="Z4758" t="str">
        <f>IFERROR(MID(AA4758,FIND("-",H4758,1)+1,20),_xlfn.IFNA(VLOOKUP(F4758&amp;"-"&amp;AA4758,Ref_Kontak!$A:$E,4,FALSE),Ref_Kontak!$H$2))</f>
        <v>628999007703</v>
      </c>
      <c r="AA4758" t="str">
        <f t="shared" si="740"/>
        <v/>
      </c>
      <c r="AB4758" t="str">
        <f t="shared" si="741"/>
        <v/>
      </c>
      <c r="AC4758" t="str">
        <f t="shared" si="742"/>
        <v>628999007703</v>
      </c>
      <c r="AD4758" t="str">
        <f t="shared" si="743"/>
        <v>Halo+,+Visual+AI+5S+mendeteksi+Violation%3A+METALDET1-LINE+14</v>
      </c>
      <c r="AE4758" t="str">
        <f t="shared" si="744"/>
        <v>https://web.whatsapp.com/send/?phone=628999007703&amp;text=Halo+,+Visual+AI+5S+mendeteksi+Violation%3A+METALDET1-LINE+14&amp;type=phone_number&amp;app_absent=0</v>
      </c>
      <c r="AF4758" t="b">
        <f>IF(ISNA(VLOOKUP(D4758&amp;"-"&amp;AB4758, Ref_Kontak!$A:$E, 4, FALSE)), FALSE, TRUE)</f>
        <v>0</v>
      </c>
      <c r="AG4758" t="str">
        <f>_xlfn.IFNA(VLOOKUP(Z4758,Ref_Kontak!H:H,1,FALSE),"FALSE")</f>
        <v>628999007703</v>
      </c>
      <c r="AH4758" t="str">
        <f t="shared" si="745"/>
        <v>METALDET1-LINE 14</v>
      </c>
      <c r="AI4758">
        <f>IF(I4758="violation",COUNTIF($AH$1:AH4758,AH4758),0)</f>
        <v>577</v>
      </c>
      <c r="AJ4758" t="str">
        <f t="shared" si="746"/>
        <v>violation-METALDET1</v>
      </c>
      <c r="AK4758">
        <f>IF(I4758="violation",COUNTIF($AJ$1:AJ4758,AJ4758),FALSE)</f>
        <v>3814</v>
      </c>
      <c r="AL4758">
        <f t="shared" si="747"/>
        <v>0</v>
      </c>
      <c r="AM4758">
        <f t="shared" si="748"/>
        <v>3</v>
      </c>
      <c r="AN4758" t="str">
        <f t="shared" si="749"/>
        <v>ALERT! 3 Violation founded @METALDET1</v>
      </c>
    </row>
    <row r="4759" spans="1:40">
      <c r="A4759" t="s">
        <v>120</v>
      </c>
      <c r="B4759" t="s">
        <v>121</v>
      </c>
      <c r="C4759" t="s">
        <v>2110</v>
      </c>
      <c r="D4759" t="s">
        <v>48</v>
      </c>
      <c r="E4759">
        <v>1</v>
      </c>
      <c r="F4759" t="s">
        <v>1859</v>
      </c>
      <c r="G4759" t="s">
        <v>124</v>
      </c>
      <c r="H4759" t="s">
        <v>1860</v>
      </c>
      <c r="I4759" t="s">
        <v>125</v>
      </c>
      <c r="J4759" t="s">
        <v>1861</v>
      </c>
      <c r="Z4759" t="str">
        <f>IFERROR(MID(AA4759,FIND("-",H4759,1)+1,20),_xlfn.IFNA(VLOOKUP(F4759&amp;"-"&amp;AA4759,Ref_Kontak!$A:$E,4,FALSE),Ref_Kontak!$H$2))</f>
        <v>6285157766849</v>
      </c>
      <c r="AA4759" t="str">
        <f t="shared" si="740"/>
        <v>Rexy-6285157766849</v>
      </c>
      <c r="AB4759" t="str">
        <f t="shared" si="741"/>
        <v>Rexy</v>
      </c>
      <c r="AC4759" t="str">
        <f t="shared" si="742"/>
        <v>6285157766849</v>
      </c>
      <c r="AD4759" t="str">
        <f t="shared" si="743"/>
        <v>Halo+Rexy,+Visual+AI+5S+mendeteksi+Violation%3A+GUDANGEXP1-LINE+1</v>
      </c>
      <c r="AE4759" t="str">
        <f t="shared" si="744"/>
        <v>https://web.whatsapp.com/send/?phone=6285157766849&amp;text=Halo+Rexy,+Visual+AI+5S+mendeteksi+Violation%3A+GUDANGEXP1-LINE+1&amp;type=phone_number&amp;app_absent=0</v>
      </c>
      <c r="AF4759" t="b">
        <f>IF(ISNA(VLOOKUP(D4759&amp;"-"&amp;AB4759, Ref_Kontak!$A:$E, 4, FALSE)), FALSE, TRUE)</f>
        <v>1</v>
      </c>
      <c r="AG4759" t="str">
        <f>_xlfn.IFNA(VLOOKUP(Z4759,Ref_Kontak!H:H,1,FALSE),"FALSE")</f>
        <v>FALSE</v>
      </c>
      <c r="AH4759" t="str">
        <f t="shared" si="745"/>
        <v>GUDANGEXP1-LINE 1</v>
      </c>
      <c r="AI4759">
        <f>IF(I4759="violation",COUNTIF($AH$1:AH4759,AH4759),0)</f>
        <v>153</v>
      </c>
      <c r="AJ4759" t="str">
        <f t="shared" si="746"/>
        <v>violation-GUDANGEXP1</v>
      </c>
      <c r="AK4759">
        <f>IF(I4759="violation",COUNTIF($AJ$1:AJ4759,AJ4759),FALSE)</f>
        <v>943</v>
      </c>
      <c r="AL4759">
        <f t="shared" si="747"/>
        <v>0</v>
      </c>
      <c r="AM4759">
        <f t="shared" si="748"/>
        <v>8</v>
      </c>
      <c r="AN4759" t="str">
        <f t="shared" si="749"/>
        <v>ALERT! 8 Violation founded @GUDANGEXP1</v>
      </c>
    </row>
    <row r="4760" spans="1:40">
      <c r="A4760" t="s">
        <v>120</v>
      </c>
      <c r="B4760" t="s">
        <v>121</v>
      </c>
      <c r="C4760" t="s">
        <v>2111</v>
      </c>
      <c r="D4760" t="s">
        <v>48</v>
      </c>
      <c r="E4760">
        <v>1</v>
      </c>
      <c r="F4760" t="s">
        <v>1859</v>
      </c>
      <c r="G4760" t="s">
        <v>124</v>
      </c>
      <c r="H4760" t="s">
        <v>1860</v>
      </c>
      <c r="I4760" t="s">
        <v>125</v>
      </c>
      <c r="J4760" t="s">
        <v>1861</v>
      </c>
      <c r="Z4760" t="str">
        <f>IFERROR(MID(AA4760,FIND("-",H4760,1)+1,20),_xlfn.IFNA(VLOOKUP(F4760&amp;"-"&amp;AA4760,Ref_Kontak!$A:$E,4,FALSE),Ref_Kontak!$H$2))</f>
        <v>6285157766849</v>
      </c>
      <c r="AA4760" t="str">
        <f t="shared" si="740"/>
        <v>Rexy-6285157766849</v>
      </c>
      <c r="AB4760" t="str">
        <f t="shared" si="741"/>
        <v>Rexy</v>
      </c>
      <c r="AC4760" t="str">
        <f t="shared" si="742"/>
        <v>6285157766849</v>
      </c>
      <c r="AD4760" t="str">
        <f t="shared" si="743"/>
        <v>Halo+Rexy,+Visual+AI+5S+mendeteksi+Violation%3A+GUDANGEXP1-LINE+1</v>
      </c>
      <c r="AE4760" t="str">
        <f t="shared" si="744"/>
        <v>https://web.whatsapp.com/send/?phone=6285157766849&amp;text=Halo+Rexy,+Visual+AI+5S+mendeteksi+Violation%3A+GUDANGEXP1-LINE+1&amp;type=phone_number&amp;app_absent=0</v>
      </c>
      <c r="AF4760" t="b">
        <f>IF(ISNA(VLOOKUP(D4760&amp;"-"&amp;AB4760, Ref_Kontak!$A:$E, 4, FALSE)), FALSE, TRUE)</f>
        <v>1</v>
      </c>
      <c r="AG4760" t="str">
        <f>_xlfn.IFNA(VLOOKUP(Z4760,Ref_Kontak!H:H,1,FALSE),"FALSE")</f>
        <v>FALSE</v>
      </c>
      <c r="AH4760" t="str">
        <f t="shared" si="745"/>
        <v>GUDANGEXP1-LINE 1</v>
      </c>
      <c r="AI4760">
        <f>IF(I4760="violation",COUNTIF($AH$1:AH4760,AH4760),0)</f>
        <v>154</v>
      </c>
      <c r="AJ4760" t="str">
        <f t="shared" si="746"/>
        <v>violation-GUDANGEXP1</v>
      </c>
      <c r="AK4760">
        <f>IF(I4760="violation",COUNTIF($AJ$1:AJ4760,AJ4760),FALSE)</f>
        <v>944</v>
      </c>
      <c r="AL4760">
        <f t="shared" si="747"/>
        <v>0</v>
      </c>
      <c r="AM4760">
        <f t="shared" si="748"/>
        <v>8</v>
      </c>
      <c r="AN4760" t="str">
        <f t="shared" si="749"/>
        <v>ALERT! 8 Violation founded @GUDANGEXP1</v>
      </c>
    </row>
    <row r="4761" spans="1:40">
      <c r="A4761" t="s">
        <v>120</v>
      </c>
      <c r="B4761" t="s">
        <v>121</v>
      </c>
      <c r="C4761" t="s">
        <v>2111</v>
      </c>
      <c r="D4761" t="s">
        <v>52</v>
      </c>
      <c r="E4761">
        <v>1</v>
      </c>
      <c r="G4761" t="s">
        <v>130</v>
      </c>
      <c r="I4761" t="s">
        <v>125</v>
      </c>
      <c r="Z4761" t="str">
        <f>IFERROR(MID(AA4761,FIND("-",H4761,1)+1,20),_xlfn.IFNA(VLOOKUP(F4761&amp;"-"&amp;AA4761,Ref_Kontak!$A:$E,4,FALSE),Ref_Kontak!$H$2))</f>
        <v>628999007703</v>
      </c>
      <c r="AA4761" t="str">
        <f t="shared" si="740"/>
        <v/>
      </c>
      <c r="AB4761" t="str">
        <f t="shared" si="741"/>
        <v/>
      </c>
      <c r="AC4761" t="str">
        <f t="shared" si="742"/>
        <v>628999007703</v>
      </c>
      <c r="AD4761" t="str">
        <f t="shared" si="743"/>
        <v>Halo+,+Visual+AI+5S+mendeteksi+Violation%3A+METALDET1-LINE+14</v>
      </c>
      <c r="AE4761" t="str">
        <f t="shared" si="744"/>
        <v>https://web.whatsapp.com/send/?phone=628999007703&amp;text=Halo+,+Visual+AI+5S+mendeteksi+Violation%3A+METALDET1-LINE+14&amp;type=phone_number&amp;app_absent=0</v>
      </c>
      <c r="AF4761" t="b">
        <f>IF(ISNA(VLOOKUP(D4761&amp;"-"&amp;AB4761, Ref_Kontak!$A:$E, 4, FALSE)), FALSE, TRUE)</f>
        <v>0</v>
      </c>
      <c r="AG4761" t="str">
        <f>_xlfn.IFNA(VLOOKUP(Z4761,Ref_Kontak!H:H,1,FALSE),"FALSE")</f>
        <v>628999007703</v>
      </c>
      <c r="AH4761" t="str">
        <f t="shared" si="745"/>
        <v>METALDET1-LINE 14</v>
      </c>
      <c r="AI4761">
        <f>IF(I4761="violation",COUNTIF($AH$1:AH4761,AH4761),0)</f>
        <v>578</v>
      </c>
      <c r="AJ4761" t="str">
        <f t="shared" si="746"/>
        <v>violation-METALDET1</v>
      </c>
      <c r="AK4761">
        <f>IF(I4761="violation",COUNTIF($AJ$1:AJ4761,AJ4761),FALSE)</f>
        <v>3815</v>
      </c>
      <c r="AL4761">
        <f t="shared" si="747"/>
        <v>0</v>
      </c>
      <c r="AM4761">
        <f t="shared" si="748"/>
        <v>3</v>
      </c>
      <c r="AN4761" t="str">
        <f t="shared" si="749"/>
        <v>ALERT! 3 Violation founded @METALDET1</v>
      </c>
    </row>
    <row r="4762" spans="1:40">
      <c r="A4762" t="s">
        <v>120</v>
      </c>
      <c r="B4762" t="s">
        <v>121</v>
      </c>
      <c r="C4762" t="s">
        <v>2112</v>
      </c>
      <c r="D4762" t="s">
        <v>48</v>
      </c>
      <c r="E4762">
        <v>1</v>
      </c>
      <c r="F4762" t="s">
        <v>1859</v>
      </c>
      <c r="G4762" t="s">
        <v>124</v>
      </c>
      <c r="H4762" t="s">
        <v>1860</v>
      </c>
      <c r="I4762" t="s">
        <v>125</v>
      </c>
      <c r="J4762" t="s">
        <v>1861</v>
      </c>
      <c r="Z4762" t="str">
        <f>IFERROR(MID(AA4762,FIND("-",H4762,1)+1,20),_xlfn.IFNA(VLOOKUP(F4762&amp;"-"&amp;AA4762,Ref_Kontak!$A:$E,4,FALSE),Ref_Kontak!$H$2))</f>
        <v>6285157766849</v>
      </c>
      <c r="AA4762" t="str">
        <f t="shared" si="740"/>
        <v>Rexy-6285157766849</v>
      </c>
      <c r="AB4762" t="str">
        <f t="shared" si="741"/>
        <v>Rexy</v>
      </c>
      <c r="AC4762" t="str">
        <f t="shared" si="742"/>
        <v>6285157766849</v>
      </c>
      <c r="AD4762" t="str">
        <f t="shared" si="743"/>
        <v>Halo+Rexy,+Visual+AI+5S+mendeteksi+Violation%3A+GUDANGEXP1-LINE+1</v>
      </c>
      <c r="AE4762" t="str">
        <f t="shared" si="744"/>
        <v>https://web.whatsapp.com/send/?phone=6285157766849&amp;text=Halo+Rexy,+Visual+AI+5S+mendeteksi+Violation%3A+GUDANGEXP1-LINE+1&amp;type=phone_number&amp;app_absent=0</v>
      </c>
      <c r="AF4762" t="b">
        <f>IF(ISNA(VLOOKUP(D4762&amp;"-"&amp;AB4762, Ref_Kontak!$A:$E, 4, FALSE)), FALSE, TRUE)</f>
        <v>1</v>
      </c>
      <c r="AG4762" t="str">
        <f>_xlfn.IFNA(VLOOKUP(Z4762,Ref_Kontak!H:H,1,FALSE),"FALSE")</f>
        <v>FALSE</v>
      </c>
      <c r="AH4762" t="str">
        <f t="shared" si="745"/>
        <v>GUDANGEXP1-LINE 1</v>
      </c>
      <c r="AI4762">
        <f>IF(I4762="violation",COUNTIF($AH$1:AH4762,AH4762),0)</f>
        <v>155</v>
      </c>
      <c r="AJ4762" t="str">
        <f t="shared" si="746"/>
        <v>violation-GUDANGEXP1</v>
      </c>
      <c r="AK4762">
        <f>IF(I4762="violation",COUNTIF($AJ$1:AJ4762,AJ4762),FALSE)</f>
        <v>945</v>
      </c>
      <c r="AL4762">
        <f t="shared" si="747"/>
        <v>0</v>
      </c>
      <c r="AM4762">
        <f t="shared" si="748"/>
        <v>8</v>
      </c>
      <c r="AN4762" t="str">
        <f t="shared" si="749"/>
        <v>ALERT! 8 Violation founded @GUDANGEXP1</v>
      </c>
    </row>
    <row r="4763" spans="1:40">
      <c r="A4763" t="s">
        <v>120</v>
      </c>
      <c r="B4763" t="s">
        <v>121</v>
      </c>
      <c r="C4763" t="s">
        <v>2112</v>
      </c>
      <c r="D4763" t="s">
        <v>52</v>
      </c>
      <c r="E4763">
        <v>1</v>
      </c>
      <c r="G4763" t="s">
        <v>130</v>
      </c>
      <c r="I4763" t="s">
        <v>125</v>
      </c>
      <c r="Z4763" t="str">
        <f>IFERROR(MID(AA4763,FIND("-",H4763,1)+1,20),_xlfn.IFNA(VLOOKUP(F4763&amp;"-"&amp;AA4763,Ref_Kontak!$A:$E,4,FALSE),Ref_Kontak!$H$2))</f>
        <v>628999007703</v>
      </c>
      <c r="AA4763" t="str">
        <f t="shared" si="740"/>
        <v/>
      </c>
      <c r="AB4763" t="str">
        <f t="shared" si="741"/>
        <v/>
      </c>
      <c r="AC4763" t="str">
        <f t="shared" si="742"/>
        <v>628999007703</v>
      </c>
      <c r="AD4763" t="str">
        <f t="shared" si="743"/>
        <v>Halo+,+Visual+AI+5S+mendeteksi+Violation%3A+METALDET1-LINE+14</v>
      </c>
      <c r="AE4763" t="str">
        <f t="shared" si="744"/>
        <v>https://web.whatsapp.com/send/?phone=628999007703&amp;text=Halo+,+Visual+AI+5S+mendeteksi+Violation%3A+METALDET1-LINE+14&amp;type=phone_number&amp;app_absent=0</v>
      </c>
      <c r="AF4763" t="b">
        <f>IF(ISNA(VLOOKUP(D4763&amp;"-"&amp;AB4763, Ref_Kontak!$A:$E, 4, FALSE)), FALSE, TRUE)</f>
        <v>0</v>
      </c>
      <c r="AG4763" t="str">
        <f>_xlfn.IFNA(VLOOKUP(Z4763,Ref_Kontak!H:H,1,FALSE),"FALSE")</f>
        <v>628999007703</v>
      </c>
      <c r="AH4763" t="str">
        <f t="shared" si="745"/>
        <v>METALDET1-LINE 14</v>
      </c>
      <c r="AI4763">
        <f>IF(I4763="violation",COUNTIF($AH$1:AH4763,AH4763),0)</f>
        <v>579</v>
      </c>
      <c r="AJ4763" t="str">
        <f t="shared" si="746"/>
        <v>violation-METALDET1</v>
      </c>
      <c r="AK4763">
        <f>IF(I4763="violation",COUNTIF($AJ$1:AJ4763,AJ4763),FALSE)</f>
        <v>3816</v>
      </c>
      <c r="AL4763">
        <f t="shared" si="747"/>
        <v>0</v>
      </c>
      <c r="AM4763">
        <f t="shared" si="748"/>
        <v>3</v>
      </c>
      <c r="AN4763" t="str">
        <f t="shared" si="749"/>
        <v>ALERT! 3 Violation founded @METALDET1</v>
      </c>
    </row>
    <row r="4764" spans="1:40">
      <c r="A4764" t="s">
        <v>120</v>
      </c>
      <c r="B4764" t="s">
        <v>121</v>
      </c>
      <c r="C4764" t="s">
        <v>2113</v>
      </c>
      <c r="D4764" t="s">
        <v>48</v>
      </c>
      <c r="E4764">
        <v>1</v>
      </c>
      <c r="F4764" t="s">
        <v>1859</v>
      </c>
      <c r="G4764" t="s">
        <v>124</v>
      </c>
      <c r="H4764" t="s">
        <v>1860</v>
      </c>
      <c r="I4764" t="s">
        <v>125</v>
      </c>
      <c r="J4764" t="s">
        <v>1861</v>
      </c>
      <c r="Z4764" t="str">
        <f>IFERROR(MID(AA4764,FIND("-",H4764,1)+1,20),_xlfn.IFNA(VLOOKUP(F4764&amp;"-"&amp;AA4764,Ref_Kontak!$A:$E,4,FALSE),Ref_Kontak!$H$2))</f>
        <v>6285157766849</v>
      </c>
      <c r="AA4764" t="str">
        <f t="shared" si="740"/>
        <v>Rexy-6285157766849</v>
      </c>
      <c r="AB4764" t="str">
        <f t="shared" si="741"/>
        <v>Rexy</v>
      </c>
      <c r="AC4764" t="str">
        <f t="shared" si="742"/>
        <v>6285157766849</v>
      </c>
      <c r="AD4764" t="str">
        <f t="shared" si="743"/>
        <v>Halo+Rexy,+Visual+AI+5S+mendeteksi+Violation%3A+GUDANGEXP1-LINE+1</v>
      </c>
      <c r="AE4764" t="str">
        <f t="shared" si="744"/>
        <v>https://web.whatsapp.com/send/?phone=6285157766849&amp;text=Halo+Rexy,+Visual+AI+5S+mendeteksi+Violation%3A+GUDANGEXP1-LINE+1&amp;type=phone_number&amp;app_absent=0</v>
      </c>
      <c r="AF4764" t="b">
        <f>IF(ISNA(VLOOKUP(D4764&amp;"-"&amp;AB4764, Ref_Kontak!$A:$E, 4, FALSE)), FALSE, TRUE)</f>
        <v>1</v>
      </c>
      <c r="AG4764" t="str">
        <f>_xlfn.IFNA(VLOOKUP(Z4764,Ref_Kontak!H:H,1,FALSE),"FALSE")</f>
        <v>FALSE</v>
      </c>
      <c r="AH4764" t="str">
        <f t="shared" si="745"/>
        <v>GUDANGEXP1-LINE 1</v>
      </c>
      <c r="AI4764">
        <f>IF(I4764="violation",COUNTIF($AH$1:AH4764,AH4764),0)</f>
        <v>156</v>
      </c>
      <c r="AJ4764" t="str">
        <f t="shared" si="746"/>
        <v>violation-GUDANGEXP1</v>
      </c>
      <c r="AK4764">
        <f>IF(I4764="violation",COUNTIF($AJ$1:AJ4764,AJ4764),FALSE)</f>
        <v>946</v>
      </c>
      <c r="AL4764">
        <f t="shared" si="747"/>
        <v>0</v>
      </c>
      <c r="AM4764">
        <f t="shared" si="748"/>
        <v>8</v>
      </c>
      <c r="AN4764" t="str">
        <f t="shared" si="749"/>
        <v>ALERT! 8 Violation founded @GUDANGEXP1</v>
      </c>
    </row>
    <row r="4765" spans="1:40">
      <c r="A4765" t="s">
        <v>120</v>
      </c>
      <c r="B4765" t="s">
        <v>121</v>
      </c>
      <c r="C4765" t="s">
        <v>2114</v>
      </c>
      <c r="D4765" t="s">
        <v>48</v>
      </c>
      <c r="E4765">
        <v>1</v>
      </c>
      <c r="F4765" t="s">
        <v>1859</v>
      </c>
      <c r="G4765" t="s">
        <v>124</v>
      </c>
      <c r="H4765" t="s">
        <v>1860</v>
      </c>
      <c r="I4765" t="s">
        <v>125</v>
      </c>
      <c r="J4765" t="s">
        <v>1861</v>
      </c>
      <c r="Z4765" t="str">
        <f>IFERROR(MID(AA4765,FIND("-",H4765,1)+1,20),_xlfn.IFNA(VLOOKUP(F4765&amp;"-"&amp;AA4765,Ref_Kontak!$A:$E,4,FALSE),Ref_Kontak!$H$2))</f>
        <v>6285157766849</v>
      </c>
      <c r="AA4765" t="str">
        <f t="shared" si="740"/>
        <v>Rexy-6285157766849</v>
      </c>
      <c r="AB4765" t="str">
        <f t="shared" si="741"/>
        <v>Rexy</v>
      </c>
      <c r="AC4765" t="str">
        <f t="shared" si="742"/>
        <v>6285157766849</v>
      </c>
      <c r="AD4765" t="str">
        <f t="shared" si="743"/>
        <v>Halo+Rexy,+Visual+AI+5S+mendeteksi+Violation%3A+GUDANGEXP1-LINE+1</v>
      </c>
      <c r="AE4765" t="str">
        <f t="shared" si="744"/>
        <v>https://web.whatsapp.com/send/?phone=6285157766849&amp;text=Halo+Rexy,+Visual+AI+5S+mendeteksi+Violation%3A+GUDANGEXP1-LINE+1&amp;type=phone_number&amp;app_absent=0</v>
      </c>
      <c r="AF4765" t="b">
        <f>IF(ISNA(VLOOKUP(D4765&amp;"-"&amp;AB4765, Ref_Kontak!$A:$E, 4, FALSE)), FALSE, TRUE)</f>
        <v>1</v>
      </c>
      <c r="AG4765" t="str">
        <f>_xlfn.IFNA(VLOOKUP(Z4765,Ref_Kontak!H:H,1,FALSE),"FALSE")</f>
        <v>FALSE</v>
      </c>
      <c r="AH4765" t="str">
        <f t="shared" si="745"/>
        <v>GUDANGEXP1-LINE 1</v>
      </c>
      <c r="AI4765">
        <f>IF(I4765="violation",COUNTIF($AH$1:AH4765,AH4765),0)</f>
        <v>157</v>
      </c>
      <c r="AJ4765" t="str">
        <f t="shared" si="746"/>
        <v>violation-GUDANGEXP1</v>
      </c>
      <c r="AK4765">
        <f>IF(I4765="violation",COUNTIF($AJ$1:AJ4765,AJ4765),FALSE)</f>
        <v>947</v>
      </c>
      <c r="AL4765">
        <f t="shared" si="747"/>
        <v>0</v>
      </c>
      <c r="AM4765">
        <f t="shared" si="748"/>
        <v>8</v>
      </c>
      <c r="AN4765" t="str">
        <f t="shared" si="749"/>
        <v>ALERT! 8 Violation founded @GUDANGEXP1</v>
      </c>
    </row>
    <row r="4766" spans="1:40">
      <c r="A4766" t="s">
        <v>120</v>
      </c>
      <c r="B4766" t="s">
        <v>121</v>
      </c>
      <c r="C4766" t="s">
        <v>2114</v>
      </c>
      <c r="D4766" t="s">
        <v>52</v>
      </c>
      <c r="E4766">
        <v>1</v>
      </c>
      <c r="G4766" t="s">
        <v>130</v>
      </c>
      <c r="I4766" t="s">
        <v>125</v>
      </c>
      <c r="Z4766" t="str">
        <f>IFERROR(MID(AA4766,FIND("-",H4766,1)+1,20),_xlfn.IFNA(VLOOKUP(F4766&amp;"-"&amp;AA4766,Ref_Kontak!$A:$E,4,FALSE),Ref_Kontak!$H$2))</f>
        <v>628999007703</v>
      </c>
      <c r="AA4766" t="str">
        <f t="shared" si="740"/>
        <v/>
      </c>
      <c r="AB4766" t="str">
        <f t="shared" si="741"/>
        <v/>
      </c>
      <c r="AC4766" t="str">
        <f t="shared" si="742"/>
        <v>628999007703</v>
      </c>
      <c r="AD4766" t="str">
        <f t="shared" si="743"/>
        <v>Halo+,+Visual+AI+5S+mendeteksi+Violation%3A+METALDET1-LINE+14</v>
      </c>
      <c r="AE4766" t="str">
        <f t="shared" si="744"/>
        <v>https://web.whatsapp.com/send/?phone=628999007703&amp;text=Halo+,+Visual+AI+5S+mendeteksi+Violation%3A+METALDET1-LINE+14&amp;type=phone_number&amp;app_absent=0</v>
      </c>
      <c r="AF4766" t="b">
        <f>IF(ISNA(VLOOKUP(D4766&amp;"-"&amp;AB4766, Ref_Kontak!$A:$E, 4, FALSE)), FALSE, TRUE)</f>
        <v>0</v>
      </c>
      <c r="AG4766" t="str">
        <f>_xlfn.IFNA(VLOOKUP(Z4766,Ref_Kontak!H:H,1,FALSE),"FALSE")</f>
        <v>628999007703</v>
      </c>
      <c r="AH4766" t="str">
        <f t="shared" si="745"/>
        <v>METALDET1-LINE 14</v>
      </c>
      <c r="AI4766">
        <f>IF(I4766="violation",COUNTIF($AH$1:AH4766,AH4766),0)</f>
        <v>580</v>
      </c>
      <c r="AJ4766" t="str">
        <f t="shared" si="746"/>
        <v>violation-METALDET1</v>
      </c>
      <c r="AK4766">
        <f>IF(I4766="violation",COUNTIF($AJ$1:AJ4766,AJ4766),FALSE)</f>
        <v>3817</v>
      </c>
      <c r="AL4766">
        <f t="shared" si="747"/>
        <v>0</v>
      </c>
      <c r="AM4766">
        <f t="shared" si="748"/>
        <v>3</v>
      </c>
      <c r="AN4766" t="str">
        <f t="shared" si="749"/>
        <v>ALERT! 3 Violation founded @METALDET1</v>
      </c>
    </row>
    <row r="4767" spans="1:40">
      <c r="A4767" t="s">
        <v>120</v>
      </c>
      <c r="B4767" t="s">
        <v>121</v>
      </c>
      <c r="C4767" t="s">
        <v>2114</v>
      </c>
      <c r="D4767" t="s">
        <v>52</v>
      </c>
      <c r="E4767">
        <v>1</v>
      </c>
      <c r="G4767" t="s">
        <v>130</v>
      </c>
      <c r="I4767" t="s">
        <v>125</v>
      </c>
      <c r="Z4767" t="str">
        <f>IFERROR(MID(AA4767,FIND("-",H4767,1)+1,20),_xlfn.IFNA(VLOOKUP(F4767&amp;"-"&amp;AA4767,Ref_Kontak!$A:$E,4,FALSE),Ref_Kontak!$H$2))</f>
        <v>628999007703</v>
      </c>
      <c r="AA4767" t="str">
        <f t="shared" si="740"/>
        <v/>
      </c>
      <c r="AB4767" t="str">
        <f t="shared" si="741"/>
        <v/>
      </c>
      <c r="AC4767" t="str">
        <f t="shared" si="742"/>
        <v>628999007703</v>
      </c>
      <c r="AD4767" t="str">
        <f t="shared" si="743"/>
        <v>Halo+,+Visual+AI+5S+mendeteksi+Violation%3A+METALDET1-LINE+14</v>
      </c>
      <c r="AE4767" t="str">
        <f t="shared" si="744"/>
        <v>https://web.whatsapp.com/send/?phone=628999007703&amp;text=Halo+,+Visual+AI+5S+mendeteksi+Violation%3A+METALDET1-LINE+14&amp;type=phone_number&amp;app_absent=0</v>
      </c>
      <c r="AF4767" t="b">
        <f>IF(ISNA(VLOOKUP(D4767&amp;"-"&amp;AB4767, Ref_Kontak!$A:$E, 4, FALSE)), FALSE, TRUE)</f>
        <v>0</v>
      </c>
      <c r="AG4767" t="str">
        <f>_xlfn.IFNA(VLOOKUP(Z4767,Ref_Kontak!H:H,1,FALSE),"FALSE")</f>
        <v>628999007703</v>
      </c>
      <c r="AH4767" t="str">
        <f t="shared" si="745"/>
        <v>METALDET1-LINE 14</v>
      </c>
      <c r="AI4767">
        <f>IF(I4767="violation",COUNTIF($AH$1:AH4767,AH4767),0)</f>
        <v>581</v>
      </c>
      <c r="AJ4767" t="str">
        <f t="shared" si="746"/>
        <v>violation-METALDET1</v>
      </c>
      <c r="AK4767">
        <f>IF(I4767="violation",COUNTIF($AJ$1:AJ4767,AJ4767),FALSE)</f>
        <v>3818</v>
      </c>
      <c r="AL4767">
        <f t="shared" si="747"/>
        <v>0</v>
      </c>
      <c r="AM4767">
        <f t="shared" si="748"/>
        <v>3</v>
      </c>
      <c r="AN4767" t="str">
        <f t="shared" si="749"/>
        <v>ALERT! 3 Violation founded @METALDET1</v>
      </c>
    </row>
    <row r="4768" spans="1:40">
      <c r="A4768" t="s">
        <v>120</v>
      </c>
      <c r="B4768" t="s">
        <v>121</v>
      </c>
      <c r="C4768" t="s">
        <v>2115</v>
      </c>
      <c r="D4768" t="s">
        <v>48</v>
      </c>
      <c r="E4768">
        <v>1</v>
      </c>
      <c r="F4768" t="s">
        <v>1859</v>
      </c>
      <c r="G4768" t="s">
        <v>124</v>
      </c>
      <c r="H4768" t="s">
        <v>1860</v>
      </c>
      <c r="I4768" t="s">
        <v>125</v>
      </c>
      <c r="J4768" t="s">
        <v>1861</v>
      </c>
      <c r="Z4768" t="str">
        <f>IFERROR(MID(AA4768,FIND("-",H4768,1)+1,20),_xlfn.IFNA(VLOOKUP(F4768&amp;"-"&amp;AA4768,Ref_Kontak!$A:$E,4,FALSE),Ref_Kontak!$H$2))</f>
        <v>6285157766849</v>
      </c>
      <c r="AA4768" t="str">
        <f t="shared" si="740"/>
        <v>Rexy-6285157766849</v>
      </c>
      <c r="AB4768" t="str">
        <f t="shared" si="741"/>
        <v>Rexy</v>
      </c>
      <c r="AC4768" t="str">
        <f t="shared" si="742"/>
        <v>6285157766849</v>
      </c>
      <c r="AD4768" t="str">
        <f t="shared" si="743"/>
        <v>Halo+Rexy,+Visual+AI+5S+mendeteksi+Violation%3A+GUDANGEXP1-LINE+1</v>
      </c>
      <c r="AE4768" t="str">
        <f t="shared" si="744"/>
        <v>https://web.whatsapp.com/send/?phone=6285157766849&amp;text=Halo+Rexy,+Visual+AI+5S+mendeteksi+Violation%3A+GUDANGEXP1-LINE+1&amp;type=phone_number&amp;app_absent=0</v>
      </c>
      <c r="AF4768" t="b">
        <f>IF(ISNA(VLOOKUP(D4768&amp;"-"&amp;AB4768, Ref_Kontak!$A:$E, 4, FALSE)), FALSE, TRUE)</f>
        <v>1</v>
      </c>
      <c r="AG4768" t="str">
        <f>_xlfn.IFNA(VLOOKUP(Z4768,Ref_Kontak!H:H,1,FALSE),"FALSE")</f>
        <v>FALSE</v>
      </c>
      <c r="AH4768" t="str">
        <f t="shared" si="745"/>
        <v>GUDANGEXP1-LINE 1</v>
      </c>
      <c r="AI4768">
        <f>IF(I4768="violation",COUNTIF($AH$1:AH4768,AH4768),0)</f>
        <v>158</v>
      </c>
      <c r="AJ4768" t="str">
        <f t="shared" si="746"/>
        <v>violation-GUDANGEXP1</v>
      </c>
      <c r="AK4768">
        <f>IF(I4768="violation",COUNTIF($AJ$1:AJ4768,AJ4768),FALSE)</f>
        <v>948</v>
      </c>
      <c r="AL4768">
        <f t="shared" si="747"/>
        <v>0</v>
      </c>
      <c r="AM4768">
        <f t="shared" si="748"/>
        <v>8</v>
      </c>
      <c r="AN4768" t="str">
        <f t="shared" si="749"/>
        <v>ALERT! 8 Violation founded @GUDANGEXP1</v>
      </c>
    </row>
    <row r="4769" spans="1:40">
      <c r="A4769" t="s">
        <v>120</v>
      </c>
      <c r="B4769" t="s">
        <v>121</v>
      </c>
      <c r="C4769" t="s">
        <v>2116</v>
      </c>
      <c r="D4769" t="s">
        <v>48</v>
      </c>
      <c r="E4769">
        <v>1</v>
      </c>
      <c r="F4769" t="s">
        <v>1859</v>
      </c>
      <c r="G4769" t="s">
        <v>124</v>
      </c>
      <c r="H4769" t="s">
        <v>1860</v>
      </c>
      <c r="I4769" t="s">
        <v>125</v>
      </c>
      <c r="J4769" t="s">
        <v>1861</v>
      </c>
      <c r="Z4769" t="str">
        <f>IFERROR(MID(AA4769,FIND("-",H4769,1)+1,20),_xlfn.IFNA(VLOOKUP(F4769&amp;"-"&amp;AA4769,Ref_Kontak!$A:$E,4,FALSE),Ref_Kontak!$H$2))</f>
        <v>6285157766849</v>
      </c>
      <c r="AA4769" t="str">
        <f t="shared" si="740"/>
        <v>Rexy-6285157766849</v>
      </c>
      <c r="AB4769" t="str">
        <f t="shared" si="741"/>
        <v>Rexy</v>
      </c>
      <c r="AC4769" t="str">
        <f t="shared" si="742"/>
        <v>6285157766849</v>
      </c>
      <c r="AD4769" t="str">
        <f t="shared" si="743"/>
        <v>Halo+Rexy,+Visual+AI+5S+mendeteksi+Violation%3A+GUDANGEXP1-LINE+1</v>
      </c>
      <c r="AE4769" t="str">
        <f t="shared" si="744"/>
        <v>https://web.whatsapp.com/send/?phone=6285157766849&amp;text=Halo+Rexy,+Visual+AI+5S+mendeteksi+Violation%3A+GUDANGEXP1-LINE+1&amp;type=phone_number&amp;app_absent=0</v>
      </c>
      <c r="AF4769" t="b">
        <f>IF(ISNA(VLOOKUP(D4769&amp;"-"&amp;AB4769, Ref_Kontak!$A:$E, 4, FALSE)), FALSE, TRUE)</f>
        <v>1</v>
      </c>
      <c r="AG4769" t="str">
        <f>_xlfn.IFNA(VLOOKUP(Z4769,Ref_Kontak!H:H,1,FALSE),"FALSE")</f>
        <v>FALSE</v>
      </c>
      <c r="AH4769" t="str">
        <f t="shared" si="745"/>
        <v>GUDANGEXP1-LINE 1</v>
      </c>
      <c r="AI4769">
        <f>IF(I4769="violation",COUNTIF($AH$1:AH4769,AH4769),0)</f>
        <v>159</v>
      </c>
      <c r="AJ4769" t="str">
        <f t="shared" si="746"/>
        <v>violation-GUDANGEXP1</v>
      </c>
      <c r="AK4769">
        <f>IF(I4769="violation",COUNTIF($AJ$1:AJ4769,AJ4769),FALSE)</f>
        <v>949</v>
      </c>
      <c r="AL4769">
        <f t="shared" si="747"/>
        <v>0</v>
      </c>
      <c r="AM4769">
        <f t="shared" si="748"/>
        <v>8</v>
      </c>
      <c r="AN4769" t="str">
        <f t="shared" si="749"/>
        <v>ALERT! 8 Violation founded @GUDANGEXP1</v>
      </c>
    </row>
    <row r="4770" spans="1:40">
      <c r="A4770" t="s">
        <v>120</v>
      </c>
      <c r="B4770" t="s">
        <v>121</v>
      </c>
      <c r="C4770" t="s">
        <v>2116</v>
      </c>
      <c r="D4770" t="s">
        <v>52</v>
      </c>
      <c r="E4770">
        <v>1</v>
      </c>
      <c r="G4770" t="s">
        <v>130</v>
      </c>
      <c r="I4770" t="s">
        <v>125</v>
      </c>
      <c r="Z4770" t="str">
        <f>IFERROR(MID(AA4770,FIND("-",H4770,1)+1,20),_xlfn.IFNA(VLOOKUP(F4770&amp;"-"&amp;AA4770,Ref_Kontak!$A:$E,4,FALSE),Ref_Kontak!$H$2))</f>
        <v>628999007703</v>
      </c>
      <c r="AA4770" t="str">
        <f t="shared" si="740"/>
        <v/>
      </c>
      <c r="AB4770" t="str">
        <f t="shared" si="741"/>
        <v/>
      </c>
      <c r="AC4770" t="str">
        <f t="shared" si="742"/>
        <v>628999007703</v>
      </c>
      <c r="AD4770" t="str">
        <f t="shared" si="743"/>
        <v>Halo+,+Visual+AI+5S+mendeteksi+Violation%3A+METALDET1-LINE+14</v>
      </c>
      <c r="AE4770" t="str">
        <f t="shared" si="744"/>
        <v>https://web.whatsapp.com/send/?phone=628999007703&amp;text=Halo+,+Visual+AI+5S+mendeteksi+Violation%3A+METALDET1-LINE+14&amp;type=phone_number&amp;app_absent=0</v>
      </c>
      <c r="AF4770" t="b">
        <f>IF(ISNA(VLOOKUP(D4770&amp;"-"&amp;AB4770, Ref_Kontak!$A:$E, 4, FALSE)), FALSE, TRUE)</f>
        <v>0</v>
      </c>
      <c r="AG4770" t="str">
        <f>_xlfn.IFNA(VLOOKUP(Z4770,Ref_Kontak!H:H,1,FALSE),"FALSE")</f>
        <v>628999007703</v>
      </c>
      <c r="AH4770" t="str">
        <f t="shared" si="745"/>
        <v>METALDET1-LINE 14</v>
      </c>
      <c r="AI4770">
        <f>IF(I4770="violation",COUNTIF($AH$1:AH4770,AH4770),0)</f>
        <v>582</v>
      </c>
      <c r="AJ4770" t="str">
        <f t="shared" si="746"/>
        <v>violation-METALDET1</v>
      </c>
      <c r="AK4770">
        <f>IF(I4770="violation",COUNTIF($AJ$1:AJ4770,AJ4770),FALSE)</f>
        <v>3819</v>
      </c>
      <c r="AL4770">
        <f t="shared" si="747"/>
        <v>0</v>
      </c>
      <c r="AM4770">
        <f t="shared" si="748"/>
        <v>3</v>
      </c>
      <c r="AN4770" t="str">
        <f t="shared" si="749"/>
        <v>ALERT! 3 Violation founded @METALDET1</v>
      </c>
    </row>
    <row r="4771" spans="1:40">
      <c r="A4771" t="s">
        <v>120</v>
      </c>
      <c r="B4771" t="s">
        <v>121</v>
      </c>
      <c r="C4771" t="s">
        <v>2117</v>
      </c>
      <c r="D4771" t="s">
        <v>48</v>
      </c>
      <c r="E4771">
        <v>1</v>
      </c>
      <c r="F4771" t="s">
        <v>1859</v>
      </c>
      <c r="G4771" t="s">
        <v>124</v>
      </c>
      <c r="H4771" t="s">
        <v>1860</v>
      </c>
      <c r="I4771" t="s">
        <v>125</v>
      </c>
      <c r="J4771" t="s">
        <v>1861</v>
      </c>
      <c r="Z4771" t="str">
        <f>IFERROR(MID(AA4771,FIND("-",H4771,1)+1,20),_xlfn.IFNA(VLOOKUP(F4771&amp;"-"&amp;AA4771,Ref_Kontak!$A:$E,4,FALSE),Ref_Kontak!$H$2))</f>
        <v>6285157766849</v>
      </c>
      <c r="AA4771" t="str">
        <f t="shared" si="740"/>
        <v>Rexy-6285157766849</v>
      </c>
      <c r="AB4771" t="str">
        <f t="shared" si="741"/>
        <v>Rexy</v>
      </c>
      <c r="AC4771" t="str">
        <f t="shared" si="742"/>
        <v>6285157766849</v>
      </c>
      <c r="AD4771" t="str">
        <f t="shared" si="743"/>
        <v>Halo+Rexy,+Visual+AI+5S+mendeteksi+Violation%3A+GUDANGEXP1-LINE+1</v>
      </c>
      <c r="AE4771" t="str">
        <f t="shared" si="744"/>
        <v>https://web.whatsapp.com/send/?phone=6285157766849&amp;text=Halo+Rexy,+Visual+AI+5S+mendeteksi+Violation%3A+GUDANGEXP1-LINE+1&amp;type=phone_number&amp;app_absent=0</v>
      </c>
      <c r="AF4771" t="b">
        <f>IF(ISNA(VLOOKUP(D4771&amp;"-"&amp;AB4771, Ref_Kontak!$A:$E, 4, FALSE)), FALSE, TRUE)</f>
        <v>1</v>
      </c>
      <c r="AG4771" t="str">
        <f>_xlfn.IFNA(VLOOKUP(Z4771,Ref_Kontak!H:H,1,FALSE),"FALSE")</f>
        <v>FALSE</v>
      </c>
      <c r="AH4771" t="str">
        <f t="shared" si="745"/>
        <v>GUDANGEXP1-LINE 1</v>
      </c>
      <c r="AI4771">
        <f>IF(I4771="violation",COUNTIF($AH$1:AH4771,AH4771),0)</f>
        <v>160</v>
      </c>
      <c r="AJ4771" t="str">
        <f t="shared" si="746"/>
        <v>violation-GUDANGEXP1</v>
      </c>
      <c r="AK4771">
        <f>IF(I4771="violation",COUNTIF($AJ$1:AJ4771,AJ4771),FALSE)</f>
        <v>950</v>
      </c>
      <c r="AL4771">
        <f t="shared" si="747"/>
        <v>0</v>
      </c>
      <c r="AM4771">
        <f t="shared" si="748"/>
        <v>8</v>
      </c>
      <c r="AN4771" t="str">
        <f t="shared" si="749"/>
        <v>ALERT! 8 Violation founded @GUDANGEXP1</v>
      </c>
    </row>
    <row r="4772" spans="1:40">
      <c r="A4772" t="s">
        <v>120</v>
      </c>
      <c r="B4772" t="s">
        <v>121</v>
      </c>
      <c r="C4772" t="s">
        <v>2117</v>
      </c>
      <c r="D4772" t="s">
        <v>52</v>
      </c>
      <c r="E4772">
        <v>1</v>
      </c>
      <c r="G4772" t="s">
        <v>130</v>
      </c>
      <c r="I4772" t="s">
        <v>125</v>
      </c>
      <c r="Z4772" t="str">
        <f>IFERROR(MID(AA4772,FIND("-",H4772,1)+1,20),_xlfn.IFNA(VLOOKUP(F4772&amp;"-"&amp;AA4772,Ref_Kontak!$A:$E,4,FALSE),Ref_Kontak!$H$2))</f>
        <v>628999007703</v>
      </c>
      <c r="AA4772" t="str">
        <f t="shared" si="740"/>
        <v/>
      </c>
      <c r="AB4772" t="str">
        <f t="shared" si="741"/>
        <v/>
      </c>
      <c r="AC4772" t="str">
        <f t="shared" si="742"/>
        <v>628999007703</v>
      </c>
      <c r="AD4772" t="str">
        <f t="shared" si="743"/>
        <v>Halo+,+Visual+AI+5S+mendeteksi+Violation%3A+METALDET1-LINE+14</v>
      </c>
      <c r="AE4772" t="str">
        <f t="shared" si="744"/>
        <v>https://web.whatsapp.com/send/?phone=628999007703&amp;text=Halo+,+Visual+AI+5S+mendeteksi+Violation%3A+METALDET1-LINE+14&amp;type=phone_number&amp;app_absent=0</v>
      </c>
      <c r="AF4772" t="b">
        <f>IF(ISNA(VLOOKUP(D4772&amp;"-"&amp;AB4772, Ref_Kontak!$A:$E, 4, FALSE)), FALSE, TRUE)</f>
        <v>0</v>
      </c>
      <c r="AG4772" t="str">
        <f>_xlfn.IFNA(VLOOKUP(Z4772,Ref_Kontak!H:H,1,FALSE),"FALSE")</f>
        <v>628999007703</v>
      </c>
      <c r="AH4772" t="str">
        <f t="shared" si="745"/>
        <v>METALDET1-LINE 14</v>
      </c>
      <c r="AI4772">
        <f>IF(I4772="violation",COUNTIF($AH$1:AH4772,AH4772),0)</f>
        <v>583</v>
      </c>
      <c r="AJ4772" t="str">
        <f t="shared" si="746"/>
        <v>violation-METALDET1</v>
      </c>
      <c r="AK4772">
        <f>IF(I4772="violation",COUNTIF($AJ$1:AJ4772,AJ4772),FALSE)</f>
        <v>3820</v>
      </c>
      <c r="AL4772">
        <f t="shared" si="747"/>
        <v>0</v>
      </c>
      <c r="AM4772">
        <f t="shared" si="748"/>
        <v>3</v>
      </c>
      <c r="AN4772" t="str">
        <f t="shared" si="749"/>
        <v>ALERT! 3 Violation founded @METALDET1</v>
      </c>
    </row>
    <row r="4773" spans="1:40">
      <c r="A4773" t="s">
        <v>120</v>
      </c>
      <c r="B4773" t="s">
        <v>121</v>
      </c>
      <c r="C4773" t="s">
        <v>2118</v>
      </c>
      <c r="D4773" t="s">
        <v>48</v>
      </c>
      <c r="E4773">
        <v>1</v>
      </c>
      <c r="F4773" t="s">
        <v>1859</v>
      </c>
      <c r="G4773" t="s">
        <v>124</v>
      </c>
      <c r="H4773" t="s">
        <v>1860</v>
      </c>
      <c r="I4773" t="s">
        <v>125</v>
      </c>
      <c r="J4773" t="s">
        <v>1861</v>
      </c>
      <c r="Z4773" t="str">
        <f>IFERROR(MID(AA4773,FIND("-",H4773,1)+1,20),_xlfn.IFNA(VLOOKUP(F4773&amp;"-"&amp;AA4773,Ref_Kontak!$A:$E,4,FALSE),Ref_Kontak!$H$2))</f>
        <v>6285157766849</v>
      </c>
      <c r="AA4773" t="str">
        <f t="shared" si="740"/>
        <v>Rexy-6285157766849</v>
      </c>
      <c r="AB4773" t="str">
        <f t="shared" si="741"/>
        <v>Rexy</v>
      </c>
      <c r="AC4773" t="str">
        <f t="shared" si="742"/>
        <v>6285157766849</v>
      </c>
      <c r="AD4773" t="str">
        <f t="shared" si="743"/>
        <v>Halo+Rexy,+Visual+AI+5S+mendeteksi+Violation%3A+GUDANGEXP1-LINE+1</v>
      </c>
      <c r="AE4773" t="str">
        <f t="shared" si="744"/>
        <v>https://web.whatsapp.com/send/?phone=6285157766849&amp;text=Halo+Rexy,+Visual+AI+5S+mendeteksi+Violation%3A+GUDANGEXP1-LINE+1&amp;type=phone_number&amp;app_absent=0</v>
      </c>
      <c r="AF4773" t="b">
        <f>IF(ISNA(VLOOKUP(D4773&amp;"-"&amp;AB4773, Ref_Kontak!$A:$E, 4, FALSE)), FALSE, TRUE)</f>
        <v>1</v>
      </c>
      <c r="AG4773" t="str">
        <f>_xlfn.IFNA(VLOOKUP(Z4773,Ref_Kontak!H:H,1,FALSE),"FALSE")</f>
        <v>FALSE</v>
      </c>
      <c r="AH4773" t="str">
        <f t="shared" si="745"/>
        <v>GUDANGEXP1-LINE 1</v>
      </c>
      <c r="AI4773">
        <f>IF(I4773="violation",COUNTIF($AH$1:AH4773,AH4773),0)</f>
        <v>161</v>
      </c>
      <c r="AJ4773" t="str">
        <f t="shared" si="746"/>
        <v>violation-GUDANGEXP1</v>
      </c>
      <c r="AK4773">
        <f>IF(I4773="violation",COUNTIF($AJ$1:AJ4773,AJ4773),FALSE)</f>
        <v>951</v>
      </c>
      <c r="AL4773">
        <f t="shared" si="747"/>
        <v>0</v>
      </c>
      <c r="AM4773">
        <f t="shared" si="748"/>
        <v>8</v>
      </c>
      <c r="AN4773" t="str">
        <f t="shared" si="749"/>
        <v>ALERT! 8 Violation founded @GUDANGEXP1</v>
      </c>
    </row>
    <row r="4774" spans="1:40">
      <c r="A4774" t="s">
        <v>120</v>
      </c>
      <c r="B4774" t="s">
        <v>121</v>
      </c>
      <c r="C4774" t="s">
        <v>2119</v>
      </c>
      <c r="D4774" t="s">
        <v>52</v>
      </c>
      <c r="E4774">
        <v>1</v>
      </c>
      <c r="G4774" t="s">
        <v>130</v>
      </c>
      <c r="I4774" t="s">
        <v>125</v>
      </c>
      <c r="Z4774" t="str">
        <f>IFERROR(MID(AA4774,FIND("-",H4774,1)+1,20),_xlfn.IFNA(VLOOKUP(F4774&amp;"-"&amp;AA4774,Ref_Kontak!$A:$E,4,FALSE),Ref_Kontak!$H$2))</f>
        <v>628999007703</v>
      </c>
      <c r="AA4774" t="str">
        <f t="shared" si="740"/>
        <v/>
      </c>
      <c r="AB4774" t="str">
        <f t="shared" si="741"/>
        <v/>
      </c>
      <c r="AC4774" t="str">
        <f t="shared" si="742"/>
        <v>628999007703</v>
      </c>
      <c r="AD4774" t="str">
        <f t="shared" si="743"/>
        <v>Halo+,+Visual+AI+5S+mendeteksi+Violation%3A+METALDET1-LINE+14</v>
      </c>
      <c r="AE4774" t="str">
        <f t="shared" si="744"/>
        <v>https://web.whatsapp.com/send/?phone=628999007703&amp;text=Halo+,+Visual+AI+5S+mendeteksi+Violation%3A+METALDET1-LINE+14&amp;type=phone_number&amp;app_absent=0</v>
      </c>
      <c r="AF4774" t="b">
        <f>IF(ISNA(VLOOKUP(D4774&amp;"-"&amp;AB4774, Ref_Kontak!$A:$E, 4, FALSE)), FALSE, TRUE)</f>
        <v>0</v>
      </c>
      <c r="AG4774" t="str">
        <f>_xlfn.IFNA(VLOOKUP(Z4774,Ref_Kontak!H:H,1,FALSE),"FALSE")</f>
        <v>628999007703</v>
      </c>
      <c r="AH4774" t="str">
        <f t="shared" si="745"/>
        <v>METALDET1-LINE 14</v>
      </c>
      <c r="AI4774">
        <f>IF(I4774="violation",COUNTIF($AH$1:AH4774,AH4774),0)</f>
        <v>584</v>
      </c>
      <c r="AJ4774" t="str">
        <f t="shared" si="746"/>
        <v>violation-METALDET1</v>
      </c>
      <c r="AK4774">
        <f>IF(I4774="violation",COUNTIF($AJ$1:AJ4774,AJ4774),FALSE)</f>
        <v>3821</v>
      </c>
      <c r="AL4774">
        <f t="shared" si="747"/>
        <v>0</v>
      </c>
      <c r="AM4774">
        <f t="shared" si="748"/>
        <v>3</v>
      </c>
      <c r="AN4774" t="str">
        <f t="shared" si="749"/>
        <v>ALERT! 3 Violation founded @METALDET1</v>
      </c>
    </row>
    <row r="4775" spans="1:40">
      <c r="A4775" t="s">
        <v>120</v>
      </c>
      <c r="B4775" t="s">
        <v>121</v>
      </c>
      <c r="C4775" t="s">
        <v>2119</v>
      </c>
      <c r="D4775" t="s">
        <v>48</v>
      </c>
      <c r="E4775">
        <v>1</v>
      </c>
      <c r="F4775" t="s">
        <v>1859</v>
      </c>
      <c r="G4775" t="s">
        <v>124</v>
      </c>
      <c r="H4775" t="s">
        <v>1860</v>
      </c>
      <c r="I4775" t="s">
        <v>125</v>
      </c>
      <c r="J4775" t="s">
        <v>1861</v>
      </c>
      <c r="Z4775" t="str">
        <f>IFERROR(MID(AA4775,FIND("-",H4775,1)+1,20),_xlfn.IFNA(VLOOKUP(F4775&amp;"-"&amp;AA4775,Ref_Kontak!$A:$E,4,FALSE),Ref_Kontak!$H$2))</f>
        <v>6285157766849</v>
      </c>
      <c r="AA4775" t="str">
        <f t="shared" si="740"/>
        <v>Rexy-6285157766849</v>
      </c>
      <c r="AB4775" t="str">
        <f t="shared" si="741"/>
        <v>Rexy</v>
      </c>
      <c r="AC4775" t="str">
        <f t="shared" si="742"/>
        <v>6285157766849</v>
      </c>
      <c r="AD4775" t="str">
        <f t="shared" si="743"/>
        <v>Halo+Rexy,+Visual+AI+5S+mendeteksi+Violation%3A+GUDANGEXP1-LINE+1</v>
      </c>
      <c r="AE4775" t="str">
        <f t="shared" si="744"/>
        <v>https://web.whatsapp.com/send/?phone=6285157766849&amp;text=Halo+Rexy,+Visual+AI+5S+mendeteksi+Violation%3A+GUDANGEXP1-LINE+1&amp;type=phone_number&amp;app_absent=0</v>
      </c>
      <c r="AF4775" t="b">
        <f>IF(ISNA(VLOOKUP(D4775&amp;"-"&amp;AB4775, Ref_Kontak!$A:$E, 4, FALSE)), FALSE, TRUE)</f>
        <v>1</v>
      </c>
      <c r="AG4775" t="str">
        <f>_xlfn.IFNA(VLOOKUP(Z4775,Ref_Kontak!H:H,1,FALSE),"FALSE")</f>
        <v>FALSE</v>
      </c>
      <c r="AH4775" t="str">
        <f t="shared" si="745"/>
        <v>GUDANGEXP1-LINE 1</v>
      </c>
      <c r="AI4775">
        <f>IF(I4775="violation",COUNTIF($AH$1:AH4775,AH4775),0)</f>
        <v>162</v>
      </c>
      <c r="AJ4775" t="str">
        <f t="shared" si="746"/>
        <v>violation-GUDANGEXP1</v>
      </c>
      <c r="AK4775">
        <f>IF(I4775="violation",COUNTIF($AJ$1:AJ4775,AJ4775),FALSE)</f>
        <v>952</v>
      </c>
      <c r="AL4775">
        <f t="shared" si="747"/>
        <v>0</v>
      </c>
      <c r="AM4775">
        <f t="shared" si="748"/>
        <v>8</v>
      </c>
      <c r="AN4775" t="str">
        <f t="shared" si="749"/>
        <v>ALERT! 8 Violation founded @GUDANGEXP1</v>
      </c>
    </row>
    <row r="4776" spans="1:40">
      <c r="A4776" t="s">
        <v>120</v>
      </c>
      <c r="B4776" t="s">
        <v>121</v>
      </c>
      <c r="C4776" t="s">
        <v>2119</v>
      </c>
      <c r="D4776" t="s">
        <v>52</v>
      </c>
      <c r="E4776">
        <v>1</v>
      </c>
      <c r="G4776" t="s">
        <v>130</v>
      </c>
      <c r="I4776" t="s">
        <v>125</v>
      </c>
      <c r="Z4776" t="str">
        <f>IFERROR(MID(AA4776,FIND("-",H4776,1)+1,20),_xlfn.IFNA(VLOOKUP(F4776&amp;"-"&amp;AA4776,Ref_Kontak!$A:$E,4,FALSE),Ref_Kontak!$H$2))</f>
        <v>628999007703</v>
      </c>
      <c r="AA4776" t="str">
        <f t="shared" si="740"/>
        <v/>
      </c>
      <c r="AB4776" t="str">
        <f t="shared" si="741"/>
        <v/>
      </c>
      <c r="AC4776" t="str">
        <f t="shared" si="742"/>
        <v>628999007703</v>
      </c>
      <c r="AD4776" t="str">
        <f t="shared" si="743"/>
        <v>Halo+,+Visual+AI+5S+mendeteksi+Violation%3A+METALDET1-LINE+14</v>
      </c>
      <c r="AE4776" t="str">
        <f t="shared" si="744"/>
        <v>https://web.whatsapp.com/send/?phone=628999007703&amp;text=Halo+,+Visual+AI+5S+mendeteksi+Violation%3A+METALDET1-LINE+14&amp;type=phone_number&amp;app_absent=0</v>
      </c>
      <c r="AF4776" t="b">
        <f>IF(ISNA(VLOOKUP(D4776&amp;"-"&amp;AB4776, Ref_Kontak!$A:$E, 4, FALSE)), FALSE, TRUE)</f>
        <v>0</v>
      </c>
      <c r="AG4776" t="str">
        <f>_xlfn.IFNA(VLOOKUP(Z4776,Ref_Kontak!H:H,1,FALSE),"FALSE")</f>
        <v>628999007703</v>
      </c>
      <c r="AH4776" t="str">
        <f t="shared" si="745"/>
        <v>METALDET1-LINE 14</v>
      </c>
      <c r="AI4776">
        <f>IF(I4776="violation",COUNTIF($AH$1:AH4776,AH4776),0)</f>
        <v>585</v>
      </c>
      <c r="AJ4776" t="str">
        <f t="shared" si="746"/>
        <v>violation-METALDET1</v>
      </c>
      <c r="AK4776">
        <f>IF(I4776="violation",COUNTIF($AJ$1:AJ4776,AJ4776),FALSE)</f>
        <v>3822</v>
      </c>
      <c r="AL4776">
        <f t="shared" si="747"/>
        <v>0</v>
      </c>
      <c r="AM4776">
        <f t="shared" si="748"/>
        <v>3</v>
      </c>
      <c r="AN4776" t="str">
        <f t="shared" si="749"/>
        <v>ALERT! 3 Violation founded @METALDET1</v>
      </c>
    </row>
    <row r="4777" spans="1:40">
      <c r="A4777" t="s">
        <v>120</v>
      </c>
      <c r="B4777" t="s">
        <v>121</v>
      </c>
      <c r="C4777" t="s">
        <v>2120</v>
      </c>
      <c r="D4777" t="s">
        <v>48</v>
      </c>
      <c r="E4777">
        <v>1</v>
      </c>
      <c r="F4777" t="s">
        <v>1859</v>
      </c>
      <c r="G4777" t="s">
        <v>124</v>
      </c>
      <c r="H4777" t="s">
        <v>1860</v>
      </c>
      <c r="I4777" t="s">
        <v>125</v>
      </c>
      <c r="J4777" t="s">
        <v>1861</v>
      </c>
      <c r="Z4777" t="str">
        <f>IFERROR(MID(AA4777,FIND("-",H4777,1)+1,20),_xlfn.IFNA(VLOOKUP(F4777&amp;"-"&amp;AA4777,Ref_Kontak!$A:$E,4,FALSE),Ref_Kontak!$H$2))</f>
        <v>6285157766849</v>
      </c>
      <c r="AA4777" t="str">
        <f t="shared" si="740"/>
        <v>Rexy-6285157766849</v>
      </c>
      <c r="AB4777" t="str">
        <f t="shared" si="741"/>
        <v>Rexy</v>
      </c>
      <c r="AC4777" t="str">
        <f t="shared" si="742"/>
        <v>6285157766849</v>
      </c>
      <c r="AD4777" t="str">
        <f t="shared" si="743"/>
        <v>Halo+Rexy,+Visual+AI+5S+mendeteksi+Violation%3A+GUDANGEXP1-LINE+1</v>
      </c>
      <c r="AE4777" t="str">
        <f t="shared" si="744"/>
        <v>https://web.whatsapp.com/send/?phone=6285157766849&amp;text=Halo+Rexy,+Visual+AI+5S+mendeteksi+Violation%3A+GUDANGEXP1-LINE+1&amp;type=phone_number&amp;app_absent=0</v>
      </c>
      <c r="AF4777" t="b">
        <f>IF(ISNA(VLOOKUP(D4777&amp;"-"&amp;AB4777, Ref_Kontak!$A:$E, 4, FALSE)), FALSE, TRUE)</f>
        <v>1</v>
      </c>
      <c r="AG4777" t="str">
        <f>_xlfn.IFNA(VLOOKUP(Z4777,Ref_Kontak!H:H,1,FALSE),"FALSE")</f>
        <v>FALSE</v>
      </c>
      <c r="AH4777" t="str">
        <f t="shared" si="745"/>
        <v>GUDANGEXP1-LINE 1</v>
      </c>
      <c r="AI4777">
        <f>IF(I4777="violation",COUNTIF($AH$1:AH4777,AH4777),0)</f>
        <v>163</v>
      </c>
      <c r="AJ4777" t="str">
        <f t="shared" si="746"/>
        <v>violation-GUDANGEXP1</v>
      </c>
      <c r="AK4777">
        <f>IF(I4777="violation",COUNTIF($AJ$1:AJ4777,AJ4777),FALSE)</f>
        <v>953</v>
      </c>
      <c r="AL4777">
        <f t="shared" si="747"/>
        <v>0</v>
      </c>
      <c r="AM4777">
        <f t="shared" si="748"/>
        <v>8</v>
      </c>
      <c r="AN4777" t="str">
        <f t="shared" si="749"/>
        <v>ALERT! 8 Violation founded @GUDANGEXP1</v>
      </c>
    </row>
    <row r="4778" spans="1:40">
      <c r="A4778" t="s">
        <v>120</v>
      </c>
      <c r="B4778" t="s">
        <v>121</v>
      </c>
      <c r="C4778" t="s">
        <v>2121</v>
      </c>
      <c r="D4778" t="s">
        <v>48</v>
      </c>
      <c r="E4778">
        <v>1</v>
      </c>
      <c r="F4778" t="s">
        <v>1859</v>
      </c>
      <c r="G4778" t="s">
        <v>124</v>
      </c>
      <c r="H4778" t="s">
        <v>1860</v>
      </c>
      <c r="I4778" t="s">
        <v>125</v>
      </c>
      <c r="J4778" t="s">
        <v>1861</v>
      </c>
      <c r="Z4778" t="str">
        <f>IFERROR(MID(AA4778,FIND("-",H4778,1)+1,20),_xlfn.IFNA(VLOOKUP(F4778&amp;"-"&amp;AA4778,Ref_Kontak!$A:$E,4,FALSE),Ref_Kontak!$H$2))</f>
        <v>6285157766849</v>
      </c>
      <c r="AA4778" t="str">
        <f t="shared" si="740"/>
        <v>Rexy-6285157766849</v>
      </c>
      <c r="AB4778" t="str">
        <f t="shared" si="741"/>
        <v>Rexy</v>
      </c>
      <c r="AC4778" t="str">
        <f t="shared" si="742"/>
        <v>6285157766849</v>
      </c>
      <c r="AD4778" t="str">
        <f t="shared" si="743"/>
        <v>Halo+Rexy,+Visual+AI+5S+mendeteksi+Violation%3A+GUDANGEXP1-LINE+1</v>
      </c>
      <c r="AE4778" t="str">
        <f t="shared" si="744"/>
        <v>https://web.whatsapp.com/send/?phone=6285157766849&amp;text=Halo+Rexy,+Visual+AI+5S+mendeteksi+Violation%3A+GUDANGEXP1-LINE+1&amp;type=phone_number&amp;app_absent=0</v>
      </c>
      <c r="AF4778" t="b">
        <f>IF(ISNA(VLOOKUP(D4778&amp;"-"&amp;AB4778, Ref_Kontak!$A:$E, 4, FALSE)), FALSE, TRUE)</f>
        <v>1</v>
      </c>
      <c r="AG4778" t="str">
        <f>_xlfn.IFNA(VLOOKUP(Z4778,Ref_Kontak!H:H,1,FALSE),"FALSE")</f>
        <v>FALSE</v>
      </c>
      <c r="AH4778" t="str">
        <f t="shared" si="745"/>
        <v>GUDANGEXP1-LINE 1</v>
      </c>
      <c r="AI4778">
        <f>IF(I4778="violation",COUNTIF($AH$1:AH4778,AH4778),0)</f>
        <v>164</v>
      </c>
      <c r="AJ4778" t="str">
        <f t="shared" si="746"/>
        <v>violation-GUDANGEXP1</v>
      </c>
      <c r="AK4778">
        <f>IF(I4778="violation",COUNTIF($AJ$1:AJ4778,AJ4778),FALSE)</f>
        <v>954</v>
      </c>
      <c r="AL4778">
        <f t="shared" si="747"/>
        <v>0</v>
      </c>
      <c r="AM4778">
        <f t="shared" si="748"/>
        <v>8</v>
      </c>
      <c r="AN4778" t="str">
        <f t="shared" si="749"/>
        <v>ALERT! 8 Violation founded @GUDANGEXP1</v>
      </c>
    </row>
    <row r="4779" spans="1:40">
      <c r="A4779" t="s">
        <v>120</v>
      </c>
      <c r="B4779" t="s">
        <v>121</v>
      </c>
      <c r="C4779" t="s">
        <v>2121</v>
      </c>
      <c r="D4779" t="s">
        <v>52</v>
      </c>
      <c r="E4779">
        <v>1</v>
      </c>
      <c r="G4779" t="s">
        <v>130</v>
      </c>
      <c r="I4779" t="s">
        <v>125</v>
      </c>
      <c r="Z4779" t="str">
        <f>IFERROR(MID(AA4779,FIND("-",H4779,1)+1,20),_xlfn.IFNA(VLOOKUP(F4779&amp;"-"&amp;AA4779,Ref_Kontak!$A:$E,4,FALSE),Ref_Kontak!$H$2))</f>
        <v>628999007703</v>
      </c>
      <c r="AA4779" t="str">
        <f t="shared" si="740"/>
        <v/>
      </c>
      <c r="AB4779" t="str">
        <f t="shared" si="741"/>
        <v/>
      </c>
      <c r="AC4779" t="str">
        <f t="shared" si="742"/>
        <v>628999007703</v>
      </c>
      <c r="AD4779" t="str">
        <f t="shared" si="743"/>
        <v>Halo+,+Visual+AI+5S+mendeteksi+Violation%3A+METALDET1-LINE+14</v>
      </c>
      <c r="AE4779" t="str">
        <f t="shared" si="744"/>
        <v>https://web.whatsapp.com/send/?phone=628999007703&amp;text=Halo+,+Visual+AI+5S+mendeteksi+Violation%3A+METALDET1-LINE+14&amp;type=phone_number&amp;app_absent=0</v>
      </c>
      <c r="AF4779" t="b">
        <f>IF(ISNA(VLOOKUP(D4779&amp;"-"&amp;AB4779, Ref_Kontak!$A:$E, 4, FALSE)), FALSE, TRUE)</f>
        <v>0</v>
      </c>
      <c r="AG4779" t="str">
        <f>_xlfn.IFNA(VLOOKUP(Z4779,Ref_Kontak!H:H,1,FALSE),"FALSE")</f>
        <v>628999007703</v>
      </c>
      <c r="AH4779" t="str">
        <f t="shared" si="745"/>
        <v>METALDET1-LINE 14</v>
      </c>
      <c r="AI4779">
        <f>IF(I4779="violation",COUNTIF($AH$1:AH4779,AH4779),0)</f>
        <v>586</v>
      </c>
      <c r="AJ4779" t="str">
        <f t="shared" si="746"/>
        <v>violation-METALDET1</v>
      </c>
      <c r="AK4779">
        <f>IF(I4779="violation",COUNTIF($AJ$1:AJ4779,AJ4779),FALSE)</f>
        <v>3823</v>
      </c>
      <c r="AL4779">
        <f t="shared" si="747"/>
        <v>0</v>
      </c>
      <c r="AM4779">
        <f t="shared" si="748"/>
        <v>3</v>
      </c>
      <c r="AN4779" t="str">
        <f t="shared" si="749"/>
        <v>ALERT! 3 Violation founded @METALDET1</v>
      </c>
    </row>
    <row r="4780" spans="1:40">
      <c r="A4780" t="s">
        <v>120</v>
      </c>
      <c r="B4780" t="s">
        <v>121</v>
      </c>
      <c r="C4780" t="s">
        <v>2122</v>
      </c>
      <c r="D4780" t="s">
        <v>48</v>
      </c>
      <c r="E4780">
        <v>1</v>
      </c>
      <c r="F4780" t="s">
        <v>1859</v>
      </c>
      <c r="G4780" t="s">
        <v>124</v>
      </c>
      <c r="H4780" t="s">
        <v>1860</v>
      </c>
      <c r="I4780" t="s">
        <v>125</v>
      </c>
      <c r="J4780" t="s">
        <v>1861</v>
      </c>
      <c r="Z4780" t="str">
        <f>IFERROR(MID(AA4780,FIND("-",H4780,1)+1,20),_xlfn.IFNA(VLOOKUP(F4780&amp;"-"&amp;AA4780,Ref_Kontak!$A:$E,4,FALSE),Ref_Kontak!$H$2))</f>
        <v>6285157766849</v>
      </c>
      <c r="AA4780" t="str">
        <f t="shared" si="740"/>
        <v>Rexy-6285157766849</v>
      </c>
      <c r="AB4780" t="str">
        <f t="shared" si="741"/>
        <v>Rexy</v>
      </c>
      <c r="AC4780" t="str">
        <f t="shared" si="742"/>
        <v>6285157766849</v>
      </c>
      <c r="AD4780" t="str">
        <f t="shared" si="743"/>
        <v>Halo+Rexy,+Visual+AI+5S+mendeteksi+Violation%3A+GUDANGEXP1-LINE+1</v>
      </c>
      <c r="AE4780" t="str">
        <f t="shared" si="744"/>
        <v>https://web.whatsapp.com/send/?phone=6285157766849&amp;text=Halo+Rexy,+Visual+AI+5S+mendeteksi+Violation%3A+GUDANGEXP1-LINE+1&amp;type=phone_number&amp;app_absent=0</v>
      </c>
      <c r="AF4780" t="b">
        <f>IF(ISNA(VLOOKUP(D4780&amp;"-"&amp;AB4780, Ref_Kontak!$A:$E, 4, FALSE)), FALSE, TRUE)</f>
        <v>1</v>
      </c>
      <c r="AG4780" t="str">
        <f>_xlfn.IFNA(VLOOKUP(Z4780,Ref_Kontak!H:H,1,FALSE),"FALSE")</f>
        <v>FALSE</v>
      </c>
      <c r="AH4780" t="str">
        <f t="shared" si="745"/>
        <v>GUDANGEXP1-LINE 1</v>
      </c>
      <c r="AI4780">
        <f>IF(I4780="violation",COUNTIF($AH$1:AH4780,AH4780),0)</f>
        <v>165</v>
      </c>
      <c r="AJ4780" t="str">
        <f t="shared" si="746"/>
        <v>violation-GUDANGEXP1</v>
      </c>
      <c r="AK4780">
        <f>IF(I4780="violation",COUNTIF($AJ$1:AJ4780,AJ4780),FALSE)</f>
        <v>955</v>
      </c>
      <c r="AL4780">
        <f t="shared" si="747"/>
        <v>0</v>
      </c>
      <c r="AM4780">
        <f t="shared" si="748"/>
        <v>8</v>
      </c>
      <c r="AN4780" t="str">
        <f t="shared" si="749"/>
        <v>ALERT! 8 Violation founded @GUDANGEXP1</v>
      </c>
    </row>
    <row r="4781" spans="1:40">
      <c r="A4781" t="s">
        <v>120</v>
      </c>
      <c r="B4781" t="s">
        <v>121</v>
      </c>
      <c r="C4781" t="s">
        <v>2122</v>
      </c>
      <c r="D4781" t="s">
        <v>52</v>
      </c>
      <c r="E4781">
        <v>1</v>
      </c>
      <c r="G4781" t="s">
        <v>130</v>
      </c>
      <c r="I4781" t="s">
        <v>125</v>
      </c>
      <c r="Z4781" t="str">
        <f>IFERROR(MID(AA4781,FIND("-",H4781,1)+1,20),_xlfn.IFNA(VLOOKUP(F4781&amp;"-"&amp;AA4781,Ref_Kontak!$A:$E,4,FALSE),Ref_Kontak!$H$2))</f>
        <v>628999007703</v>
      </c>
      <c r="AA4781" t="str">
        <f t="shared" si="740"/>
        <v/>
      </c>
      <c r="AB4781" t="str">
        <f t="shared" si="741"/>
        <v/>
      </c>
      <c r="AC4781" t="str">
        <f t="shared" si="742"/>
        <v>628999007703</v>
      </c>
      <c r="AD4781" t="str">
        <f t="shared" si="743"/>
        <v>Halo+,+Visual+AI+5S+mendeteksi+Violation%3A+METALDET1-LINE+14</v>
      </c>
      <c r="AE4781" t="str">
        <f t="shared" si="744"/>
        <v>https://web.whatsapp.com/send/?phone=628999007703&amp;text=Halo+,+Visual+AI+5S+mendeteksi+Violation%3A+METALDET1-LINE+14&amp;type=phone_number&amp;app_absent=0</v>
      </c>
      <c r="AF4781" t="b">
        <f>IF(ISNA(VLOOKUP(D4781&amp;"-"&amp;AB4781, Ref_Kontak!$A:$E, 4, FALSE)), FALSE, TRUE)</f>
        <v>0</v>
      </c>
      <c r="AG4781" t="str">
        <f>_xlfn.IFNA(VLOOKUP(Z4781,Ref_Kontak!H:H,1,FALSE),"FALSE")</f>
        <v>628999007703</v>
      </c>
      <c r="AH4781" t="str">
        <f t="shared" si="745"/>
        <v>METALDET1-LINE 14</v>
      </c>
      <c r="AI4781">
        <f>IF(I4781="violation",COUNTIF($AH$1:AH4781,AH4781),0)</f>
        <v>587</v>
      </c>
      <c r="AJ4781" t="str">
        <f t="shared" si="746"/>
        <v>violation-METALDET1</v>
      </c>
      <c r="AK4781">
        <f>IF(I4781="violation",COUNTIF($AJ$1:AJ4781,AJ4781),FALSE)</f>
        <v>3824</v>
      </c>
      <c r="AL4781">
        <f t="shared" si="747"/>
        <v>0</v>
      </c>
      <c r="AM4781">
        <f t="shared" si="748"/>
        <v>3</v>
      </c>
      <c r="AN4781" t="str">
        <f t="shared" si="749"/>
        <v>ALERT! 3 Violation founded @METALDET1</v>
      </c>
    </row>
    <row r="4782" spans="1:40">
      <c r="A4782" t="s">
        <v>120</v>
      </c>
      <c r="B4782" t="s">
        <v>121</v>
      </c>
      <c r="C4782" t="s">
        <v>2123</v>
      </c>
      <c r="D4782" t="s">
        <v>48</v>
      </c>
      <c r="E4782">
        <v>1</v>
      </c>
      <c r="F4782" t="s">
        <v>1859</v>
      </c>
      <c r="G4782" t="s">
        <v>124</v>
      </c>
      <c r="H4782" t="s">
        <v>1860</v>
      </c>
      <c r="I4782" t="s">
        <v>125</v>
      </c>
      <c r="J4782" t="s">
        <v>1861</v>
      </c>
      <c r="Z4782" t="str">
        <f>IFERROR(MID(AA4782,FIND("-",H4782,1)+1,20),_xlfn.IFNA(VLOOKUP(F4782&amp;"-"&amp;AA4782,Ref_Kontak!$A:$E,4,FALSE),Ref_Kontak!$H$2))</f>
        <v>6285157766849</v>
      </c>
      <c r="AA4782" t="str">
        <f t="shared" si="740"/>
        <v>Rexy-6285157766849</v>
      </c>
      <c r="AB4782" t="str">
        <f t="shared" si="741"/>
        <v>Rexy</v>
      </c>
      <c r="AC4782" t="str">
        <f t="shared" si="742"/>
        <v>6285157766849</v>
      </c>
      <c r="AD4782" t="str">
        <f t="shared" si="743"/>
        <v>Halo+Rexy,+Visual+AI+5S+mendeteksi+Violation%3A+GUDANGEXP1-LINE+1</v>
      </c>
      <c r="AE4782" t="str">
        <f t="shared" si="744"/>
        <v>https://web.whatsapp.com/send/?phone=6285157766849&amp;text=Halo+Rexy,+Visual+AI+5S+mendeteksi+Violation%3A+GUDANGEXP1-LINE+1&amp;type=phone_number&amp;app_absent=0</v>
      </c>
      <c r="AF4782" t="b">
        <f>IF(ISNA(VLOOKUP(D4782&amp;"-"&amp;AB4782, Ref_Kontak!$A:$E, 4, FALSE)), FALSE, TRUE)</f>
        <v>1</v>
      </c>
      <c r="AG4782" t="str">
        <f>_xlfn.IFNA(VLOOKUP(Z4782,Ref_Kontak!H:H,1,FALSE),"FALSE")</f>
        <v>FALSE</v>
      </c>
      <c r="AH4782" t="str">
        <f t="shared" si="745"/>
        <v>GUDANGEXP1-LINE 1</v>
      </c>
      <c r="AI4782">
        <f>IF(I4782="violation",COUNTIF($AH$1:AH4782,AH4782),0)</f>
        <v>166</v>
      </c>
      <c r="AJ4782" t="str">
        <f t="shared" si="746"/>
        <v>violation-GUDANGEXP1</v>
      </c>
      <c r="AK4782">
        <f>IF(I4782="violation",COUNTIF($AJ$1:AJ4782,AJ4782),FALSE)</f>
        <v>956</v>
      </c>
      <c r="AL4782">
        <f t="shared" si="747"/>
        <v>0</v>
      </c>
      <c r="AM4782">
        <f t="shared" si="748"/>
        <v>8</v>
      </c>
      <c r="AN4782" t="str">
        <f t="shared" si="749"/>
        <v>ALERT! 8 Violation founded @GUDANGEXP1</v>
      </c>
    </row>
    <row r="4783" spans="1:40">
      <c r="A4783" t="s">
        <v>120</v>
      </c>
      <c r="B4783" t="s">
        <v>121</v>
      </c>
      <c r="C4783" t="s">
        <v>2124</v>
      </c>
      <c r="D4783" t="s">
        <v>48</v>
      </c>
      <c r="E4783">
        <v>1</v>
      </c>
      <c r="F4783" t="s">
        <v>1859</v>
      </c>
      <c r="G4783" t="s">
        <v>124</v>
      </c>
      <c r="H4783" t="s">
        <v>1860</v>
      </c>
      <c r="I4783" t="s">
        <v>125</v>
      </c>
      <c r="J4783" t="s">
        <v>1861</v>
      </c>
      <c r="Z4783" t="str">
        <f>IFERROR(MID(AA4783,FIND("-",H4783,1)+1,20),_xlfn.IFNA(VLOOKUP(F4783&amp;"-"&amp;AA4783,Ref_Kontak!$A:$E,4,FALSE),Ref_Kontak!$H$2))</f>
        <v>6285157766849</v>
      </c>
      <c r="AA4783" t="str">
        <f t="shared" si="740"/>
        <v>Rexy-6285157766849</v>
      </c>
      <c r="AB4783" t="str">
        <f t="shared" si="741"/>
        <v>Rexy</v>
      </c>
      <c r="AC4783" t="str">
        <f t="shared" si="742"/>
        <v>6285157766849</v>
      </c>
      <c r="AD4783" t="str">
        <f t="shared" si="743"/>
        <v>Halo+Rexy,+Visual+AI+5S+mendeteksi+Violation%3A+GUDANGEXP1-LINE+1</v>
      </c>
      <c r="AE4783" t="str">
        <f t="shared" si="744"/>
        <v>https://web.whatsapp.com/send/?phone=6285157766849&amp;text=Halo+Rexy,+Visual+AI+5S+mendeteksi+Violation%3A+GUDANGEXP1-LINE+1&amp;type=phone_number&amp;app_absent=0</v>
      </c>
      <c r="AF4783" t="b">
        <f>IF(ISNA(VLOOKUP(D4783&amp;"-"&amp;AB4783, Ref_Kontak!$A:$E, 4, FALSE)), FALSE, TRUE)</f>
        <v>1</v>
      </c>
      <c r="AG4783" t="str">
        <f>_xlfn.IFNA(VLOOKUP(Z4783,Ref_Kontak!H:H,1,FALSE),"FALSE")</f>
        <v>FALSE</v>
      </c>
      <c r="AH4783" t="str">
        <f t="shared" si="745"/>
        <v>GUDANGEXP1-LINE 1</v>
      </c>
      <c r="AI4783">
        <f>IF(I4783="violation",COUNTIF($AH$1:AH4783,AH4783),0)</f>
        <v>167</v>
      </c>
      <c r="AJ4783" t="str">
        <f t="shared" si="746"/>
        <v>violation-GUDANGEXP1</v>
      </c>
      <c r="AK4783">
        <f>IF(I4783="violation",COUNTIF($AJ$1:AJ4783,AJ4783),FALSE)</f>
        <v>957</v>
      </c>
      <c r="AL4783">
        <f t="shared" si="747"/>
        <v>0</v>
      </c>
      <c r="AM4783">
        <f t="shared" si="748"/>
        <v>8</v>
      </c>
      <c r="AN4783" t="str">
        <f t="shared" si="749"/>
        <v>ALERT! 8 Violation founded @GUDANGEXP1</v>
      </c>
    </row>
    <row r="4784" spans="1:40">
      <c r="A4784" t="s">
        <v>120</v>
      </c>
      <c r="B4784" t="s">
        <v>121</v>
      </c>
      <c r="C4784" t="s">
        <v>2124</v>
      </c>
      <c r="D4784" t="s">
        <v>52</v>
      </c>
      <c r="E4784">
        <v>1</v>
      </c>
      <c r="G4784" t="s">
        <v>130</v>
      </c>
      <c r="I4784" t="s">
        <v>125</v>
      </c>
      <c r="Z4784" t="str">
        <f>IFERROR(MID(AA4784,FIND("-",H4784,1)+1,20),_xlfn.IFNA(VLOOKUP(F4784&amp;"-"&amp;AA4784,Ref_Kontak!$A:$E,4,FALSE),Ref_Kontak!$H$2))</f>
        <v>628999007703</v>
      </c>
      <c r="AA4784" t="str">
        <f t="shared" si="740"/>
        <v/>
      </c>
      <c r="AB4784" t="str">
        <f t="shared" si="741"/>
        <v/>
      </c>
      <c r="AC4784" t="str">
        <f t="shared" si="742"/>
        <v>628999007703</v>
      </c>
      <c r="AD4784" t="str">
        <f t="shared" si="743"/>
        <v>Halo+,+Visual+AI+5S+mendeteksi+Violation%3A+METALDET1-LINE+14</v>
      </c>
      <c r="AE4784" t="str">
        <f t="shared" si="744"/>
        <v>https://web.whatsapp.com/send/?phone=628999007703&amp;text=Halo+,+Visual+AI+5S+mendeteksi+Violation%3A+METALDET1-LINE+14&amp;type=phone_number&amp;app_absent=0</v>
      </c>
      <c r="AF4784" t="b">
        <f>IF(ISNA(VLOOKUP(D4784&amp;"-"&amp;AB4784, Ref_Kontak!$A:$E, 4, FALSE)), FALSE, TRUE)</f>
        <v>0</v>
      </c>
      <c r="AG4784" t="str">
        <f>_xlfn.IFNA(VLOOKUP(Z4784,Ref_Kontak!H:H,1,FALSE),"FALSE")</f>
        <v>628999007703</v>
      </c>
      <c r="AH4784" t="str">
        <f t="shared" si="745"/>
        <v>METALDET1-LINE 14</v>
      </c>
      <c r="AI4784">
        <f>IF(I4784="violation",COUNTIF($AH$1:AH4784,AH4784),0)</f>
        <v>588</v>
      </c>
      <c r="AJ4784" t="str">
        <f t="shared" si="746"/>
        <v>violation-METALDET1</v>
      </c>
      <c r="AK4784">
        <f>IF(I4784="violation",COUNTIF($AJ$1:AJ4784,AJ4784),FALSE)</f>
        <v>3825</v>
      </c>
      <c r="AL4784">
        <f t="shared" si="747"/>
        <v>0</v>
      </c>
      <c r="AM4784">
        <f t="shared" si="748"/>
        <v>3</v>
      </c>
      <c r="AN4784" t="str">
        <f t="shared" si="749"/>
        <v>ALERT! 3 Violation founded @METALDET1</v>
      </c>
    </row>
    <row r="4785" spans="1:40">
      <c r="A4785" t="s">
        <v>120</v>
      </c>
      <c r="B4785" t="s">
        <v>121</v>
      </c>
      <c r="C4785" t="s">
        <v>2124</v>
      </c>
      <c r="D4785" t="s">
        <v>52</v>
      </c>
      <c r="E4785">
        <v>1</v>
      </c>
      <c r="G4785" t="s">
        <v>130</v>
      </c>
      <c r="I4785" t="s">
        <v>125</v>
      </c>
      <c r="Z4785" t="str">
        <f>IFERROR(MID(AA4785,FIND("-",H4785,1)+1,20),_xlfn.IFNA(VLOOKUP(F4785&amp;"-"&amp;AA4785,Ref_Kontak!$A:$E,4,FALSE),Ref_Kontak!$H$2))</f>
        <v>628999007703</v>
      </c>
      <c r="AA4785" t="str">
        <f t="shared" si="740"/>
        <v/>
      </c>
      <c r="AB4785" t="str">
        <f t="shared" si="741"/>
        <v/>
      </c>
      <c r="AC4785" t="str">
        <f t="shared" si="742"/>
        <v>628999007703</v>
      </c>
      <c r="AD4785" t="str">
        <f t="shared" si="743"/>
        <v>Halo+,+Visual+AI+5S+mendeteksi+Violation%3A+METALDET1-LINE+14</v>
      </c>
      <c r="AE4785" t="str">
        <f t="shared" si="744"/>
        <v>https://web.whatsapp.com/send/?phone=628999007703&amp;text=Halo+,+Visual+AI+5S+mendeteksi+Violation%3A+METALDET1-LINE+14&amp;type=phone_number&amp;app_absent=0</v>
      </c>
      <c r="AF4785" t="b">
        <f>IF(ISNA(VLOOKUP(D4785&amp;"-"&amp;AB4785, Ref_Kontak!$A:$E, 4, FALSE)), FALSE, TRUE)</f>
        <v>0</v>
      </c>
      <c r="AG4785" t="str">
        <f>_xlfn.IFNA(VLOOKUP(Z4785,Ref_Kontak!H:H,1,FALSE),"FALSE")</f>
        <v>628999007703</v>
      </c>
      <c r="AH4785" t="str">
        <f t="shared" si="745"/>
        <v>METALDET1-LINE 14</v>
      </c>
      <c r="AI4785">
        <f>IF(I4785="violation",COUNTIF($AH$1:AH4785,AH4785),0)</f>
        <v>589</v>
      </c>
      <c r="AJ4785" t="str">
        <f t="shared" si="746"/>
        <v>violation-METALDET1</v>
      </c>
      <c r="AK4785">
        <f>IF(I4785="violation",COUNTIF($AJ$1:AJ4785,AJ4785),FALSE)</f>
        <v>3826</v>
      </c>
      <c r="AL4785">
        <f t="shared" si="747"/>
        <v>0</v>
      </c>
      <c r="AM4785">
        <f t="shared" si="748"/>
        <v>3</v>
      </c>
      <c r="AN4785" t="str">
        <f t="shared" si="749"/>
        <v>ALERT! 3 Violation founded @METALDET1</v>
      </c>
    </row>
    <row r="4786" spans="1:40">
      <c r="A4786" t="s">
        <v>120</v>
      </c>
      <c r="B4786" t="s">
        <v>121</v>
      </c>
      <c r="C4786" t="s">
        <v>2125</v>
      </c>
      <c r="D4786" t="s">
        <v>48</v>
      </c>
      <c r="E4786">
        <v>1</v>
      </c>
      <c r="F4786" t="s">
        <v>1859</v>
      </c>
      <c r="G4786" t="s">
        <v>124</v>
      </c>
      <c r="H4786" t="s">
        <v>1860</v>
      </c>
      <c r="I4786" t="s">
        <v>125</v>
      </c>
      <c r="J4786" t="s">
        <v>1861</v>
      </c>
      <c r="Z4786" t="str">
        <f>IFERROR(MID(AA4786,FIND("-",H4786,1)+1,20),_xlfn.IFNA(VLOOKUP(F4786&amp;"-"&amp;AA4786,Ref_Kontak!$A:$E,4,FALSE),Ref_Kontak!$H$2))</f>
        <v>6285157766849</v>
      </c>
      <c r="AA4786" t="str">
        <f t="shared" si="740"/>
        <v>Rexy-6285157766849</v>
      </c>
      <c r="AB4786" t="str">
        <f t="shared" si="741"/>
        <v>Rexy</v>
      </c>
      <c r="AC4786" t="str">
        <f t="shared" si="742"/>
        <v>6285157766849</v>
      </c>
      <c r="AD4786" t="str">
        <f t="shared" si="743"/>
        <v>Halo+Rexy,+Visual+AI+5S+mendeteksi+Violation%3A+GUDANGEXP1-LINE+1</v>
      </c>
      <c r="AE4786" t="str">
        <f t="shared" si="744"/>
        <v>https://web.whatsapp.com/send/?phone=6285157766849&amp;text=Halo+Rexy,+Visual+AI+5S+mendeteksi+Violation%3A+GUDANGEXP1-LINE+1&amp;type=phone_number&amp;app_absent=0</v>
      </c>
      <c r="AF4786" t="b">
        <f>IF(ISNA(VLOOKUP(D4786&amp;"-"&amp;AB4786, Ref_Kontak!$A:$E, 4, FALSE)), FALSE, TRUE)</f>
        <v>1</v>
      </c>
      <c r="AG4786" t="str">
        <f>_xlfn.IFNA(VLOOKUP(Z4786,Ref_Kontak!H:H,1,FALSE),"FALSE")</f>
        <v>FALSE</v>
      </c>
      <c r="AH4786" t="str">
        <f t="shared" si="745"/>
        <v>GUDANGEXP1-LINE 1</v>
      </c>
      <c r="AI4786">
        <f>IF(I4786="violation",COUNTIF($AH$1:AH4786,AH4786),0)</f>
        <v>168</v>
      </c>
      <c r="AJ4786" t="str">
        <f t="shared" si="746"/>
        <v>violation-GUDANGEXP1</v>
      </c>
      <c r="AK4786">
        <f>IF(I4786="violation",COUNTIF($AJ$1:AJ4786,AJ4786),FALSE)</f>
        <v>958</v>
      </c>
      <c r="AL4786">
        <f t="shared" si="747"/>
        <v>0</v>
      </c>
      <c r="AM4786">
        <f t="shared" si="748"/>
        <v>8</v>
      </c>
      <c r="AN4786" t="str">
        <f t="shared" si="749"/>
        <v>ALERT! 8 Violation founded @GUDANGEXP1</v>
      </c>
    </row>
    <row r="4787" spans="1:40">
      <c r="A4787" t="s">
        <v>120</v>
      </c>
      <c r="B4787" t="s">
        <v>121</v>
      </c>
      <c r="C4787" t="s">
        <v>2126</v>
      </c>
      <c r="D4787" t="s">
        <v>48</v>
      </c>
      <c r="E4787">
        <v>1</v>
      </c>
      <c r="F4787" t="s">
        <v>1859</v>
      </c>
      <c r="G4787" t="s">
        <v>124</v>
      </c>
      <c r="H4787" t="s">
        <v>1860</v>
      </c>
      <c r="I4787" t="s">
        <v>125</v>
      </c>
      <c r="J4787" t="s">
        <v>1861</v>
      </c>
      <c r="Z4787" t="str">
        <f>IFERROR(MID(AA4787,FIND("-",H4787,1)+1,20),_xlfn.IFNA(VLOOKUP(F4787&amp;"-"&amp;AA4787,Ref_Kontak!$A:$E,4,FALSE),Ref_Kontak!$H$2))</f>
        <v>6285157766849</v>
      </c>
      <c r="AA4787" t="str">
        <f t="shared" si="740"/>
        <v>Rexy-6285157766849</v>
      </c>
      <c r="AB4787" t="str">
        <f t="shared" si="741"/>
        <v>Rexy</v>
      </c>
      <c r="AC4787" t="str">
        <f t="shared" si="742"/>
        <v>6285157766849</v>
      </c>
      <c r="AD4787" t="str">
        <f t="shared" si="743"/>
        <v>Halo+Rexy,+Visual+AI+5S+mendeteksi+Violation%3A+GUDANGEXP1-LINE+1</v>
      </c>
      <c r="AE4787" t="str">
        <f t="shared" si="744"/>
        <v>https://web.whatsapp.com/send/?phone=6285157766849&amp;text=Halo+Rexy,+Visual+AI+5S+mendeteksi+Violation%3A+GUDANGEXP1-LINE+1&amp;type=phone_number&amp;app_absent=0</v>
      </c>
      <c r="AF4787" t="b">
        <f>IF(ISNA(VLOOKUP(D4787&amp;"-"&amp;AB4787, Ref_Kontak!$A:$E, 4, FALSE)), FALSE, TRUE)</f>
        <v>1</v>
      </c>
      <c r="AG4787" t="str">
        <f>_xlfn.IFNA(VLOOKUP(Z4787,Ref_Kontak!H:H,1,FALSE),"FALSE")</f>
        <v>FALSE</v>
      </c>
      <c r="AH4787" t="str">
        <f t="shared" si="745"/>
        <v>GUDANGEXP1-LINE 1</v>
      </c>
      <c r="AI4787">
        <f>IF(I4787="violation",COUNTIF($AH$1:AH4787,AH4787),0)</f>
        <v>169</v>
      </c>
      <c r="AJ4787" t="str">
        <f t="shared" si="746"/>
        <v>violation-GUDANGEXP1</v>
      </c>
      <c r="AK4787">
        <f>IF(I4787="violation",COUNTIF($AJ$1:AJ4787,AJ4787),FALSE)</f>
        <v>959</v>
      </c>
      <c r="AL4787">
        <f t="shared" si="747"/>
        <v>0</v>
      </c>
      <c r="AM4787">
        <f t="shared" si="748"/>
        <v>8</v>
      </c>
      <c r="AN4787" t="str">
        <f t="shared" si="749"/>
        <v>ALERT! 8 Violation founded @GUDANGEXP1</v>
      </c>
    </row>
    <row r="4788" spans="1:40">
      <c r="A4788" t="s">
        <v>120</v>
      </c>
      <c r="B4788" t="s">
        <v>121</v>
      </c>
      <c r="C4788" t="s">
        <v>2126</v>
      </c>
      <c r="D4788" t="s">
        <v>52</v>
      </c>
      <c r="E4788">
        <v>1</v>
      </c>
      <c r="G4788" t="s">
        <v>130</v>
      </c>
      <c r="I4788" t="s">
        <v>125</v>
      </c>
      <c r="Z4788" t="str">
        <f>IFERROR(MID(AA4788,FIND("-",H4788,1)+1,20),_xlfn.IFNA(VLOOKUP(F4788&amp;"-"&amp;AA4788,Ref_Kontak!$A:$E,4,FALSE),Ref_Kontak!$H$2))</f>
        <v>628999007703</v>
      </c>
      <c r="AA4788" t="str">
        <f t="shared" si="740"/>
        <v/>
      </c>
      <c r="AB4788" t="str">
        <f t="shared" si="741"/>
        <v/>
      </c>
      <c r="AC4788" t="str">
        <f t="shared" si="742"/>
        <v>628999007703</v>
      </c>
      <c r="AD4788" t="str">
        <f t="shared" si="743"/>
        <v>Halo+,+Visual+AI+5S+mendeteksi+Violation%3A+METALDET1-LINE+14</v>
      </c>
      <c r="AE4788" t="str">
        <f t="shared" si="744"/>
        <v>https://web.whatsapp.com/send/?phone=628999007703&amp;text=Halo+,+Visual+AI+5S+mendeteksi+Violation%3A+METALDET1-LINE+14&amp;type=phone_number&amp;app_absent=0</v>
      </c>
      <c r="AF4788" t="b">
        <f>IF(ISNA(VLOOKUP(D4788&amp;"-"&amp;AB4788, Ref_Kontak!$A:$E, 4, FALSE)), FALSE, TRUE)</f>
        <v>0</v>
      </c>
      <c r="AG4788" t="str">
        <f>_xlfn.IFNA(VLOOKUP(Z4788,Ref_Kontak!H:H,1,FALSE),"FALSE")</f>
        <v>628999007703</v>
      </c>
      <c r="AH4788" t="str">
        <f t="shared" si="745"/>
        <v>METALDET1-LINE 14</v>
      </c>
      <c r="AI4788">
        <f>IF(I4788="violation",COUNTIF($AH$1:AH4788,AH4788),0)</f>
        <v>590</v>
      </c>
      <c r="AJ4788" t="str">
        <f t="shared" si="746"/>
        <v>violation-METALDET1</v>
      </c>
      <c r="AK4788">
        <f>IF(I4788="violation",COUNTIF($AJ$1:AJ4788,AJ4788),FALSE)</f>
        <v>3827</v>
      </c>
      <c r="AL4788">
        <f t="shared" si="747"/>
        <v>0</v>
      </c>
      <c r="AM4788">
        <f t="shared" si="748"/>
        <v>3</v>
      </c>
      <c r="AN4788" t="str">
        <f t="shared" si="749"/>
        <v>ALERT! 3 Violation founded @METALDET1</v>
      </c>
    </row>
    <row r="4789" spans="1:40">
      <c r="A4789" t="s">
        <v>120</v>
      </c>
      <c r="B4789" t="s">
        <v>121</v>
      </c>
      <c r="C4789" t="s">
        <v>2127</v>
      </c>
      <c r="D4789" t="s">
        <v>48</v>
      </c>
      <c r="E4789">
        <v>1</v>
      </c>
      <c r="F4789" t="s">
        <v>1859</v>
      </c>
      <c r="G4789" t="s">
        <v>124</v>
      </c>
      <c r="H4789" t="s">
        <v>1860</v>
      </c>
      <c r="I4789" t="s">
        <v>125</v>
      </c>
      <c r="J4789" t="s">
        <v>1861</v>
      </c>
      <c r="Z4789" t="str">
        <f>IFERROR(MID(AA4789,FIND("-",H4789,1)+1,20),_xlfn.IFNA(VLOOKUP(F4789&amp;"-"&amp;AA4789,Ref_Kontak!$A:$E,4,FALSE),Ref_Kontak!$H$2))</f>
        <v>6285157766849</v>
      </c>
      <c r="AA4789" t="str">
        <f t="shared" si="740"/>
        <v>Rexy-6285157766849</v>
      </c>
      <c r="AB4789" t="str">
        <f t="shared" si="741"/>
        <v>Rexy</v>
      </c>
      <c r="AC4789" t="str">
        <f t="shared" si="742"/>
        <v>6285157766849</v>
      </c>
      <c r="AD4789" t="str">
        <f t="shared" si="743"/>
        <v>Halo+Rexy,+Visual+AI+5S+mendeteksi+Violation%3A+GUDANGEXP1-LINE+1</v>
      </c>
      <c r="AE4789" t="str">
        <f t="shared" si="744"/>
        <v>https://web.whatsapp.com/send/?phone=6285157766849&amp;text=Halo+Rexy,+Visual+AI+5S+mendeteksi+Violation%3A+GUDANGEXP1-LINE+1&amp;type=phone_number&amp;app_absent=0</v>
      </c>
      <c r="AF4789" t="b">
        <f>IF(ISNA(VLOOKUP(D4789&amp;"-"&amp;AB4789, Ref_Kontak!$A:$E, 4, FALSE)), FALSE, TRUE)</f>
        <v>1</v>
      </c>
      <c r="AG4789" t="str">
        <f>_xlfn.IFNA(VLOOKUP(Z4789,Ref_Kontak!H:H,1,FALSE),"FALSE")</f>
        <v>FALSE</v>
      </c>
      <c r="AH4789" t="str">
        <f t="shared" si="745"/>
        <v>GUDANGEXP1-LINE 1</v>
      </c>
      <c r="AI4789">
        <f>IF(I4789="violation",COUNTIF($AH$1:AH4789,AH4789),0)</f>
        <v>170</v>
      </c>
      <c r="AJ4789" t="str">
        <f t="shared" si="746"/>
        <v>violation-GUDANGEXP1</v>
      </c>
      <c r="AK4789">
        <f>IF(I4789="violation",COUNTIF($AJ$1:AJ4789,AJ4789),FALSE)</f>
        <v>960</v>
      </c>
      <c r="AL4789">
        <f t="shared" si="747"/>
        <v>0</v>
      </c>
      <c r="AM4789">
        <f t="shared" si="748"/>
        <v>8</v>
      </c>
      <c r="AN4789" t="str">
        <f t="shared" si="749"/>
        <v>ALERT! 8 Violation founded @GUDANGEXP1</v>
      </c>
    </row>
    <row r="4790" spans="1:40">
      <c r="A4790" t="s">
        <v>120</v>
      </c>
      <c r="B4790" t="s">
        <v>121</v>
      </c>
      <c r="C4790" t="s">
        <v>2127</v>
      </c>
      <c r="D4790" t="s">
        <v>52</v>
      </c>
      <c r="E4790">
        <v>1</v>
      </c>
      <c r="G4790" t="s">
        <v>130</v>
      </c>
      <c r="I4790" t="s">
        <v>125</v>
      </c>
      <c r="Z4790" t="str">
        <f>IFERROR(MID(AA4790,FIND("-",H4790,1)+1,20),_xlfn.IFNA(VLOOKUP(F4790&amp;"-"&amp;AA4790,Ref_Kontak!$A:$E,4,FALSE),Ref_Kontak!$H$2))</f>
        <v>628999007703</v>
      </c>
      <c r="AA4790" t="str">
        <f t="shared" si="740"/>
        <v/>
      </c>
      <c r="AB4790" t="str">
        <f t="shared" si="741"/>
        <v/>
      </c>
      <c r="AC4790" t="str">
        <f t="shared" si="742"/>
        <v>628999007703</v>
      </c>
      <c r="AD4790" t="str">
        <f t="shared" si="743"/>
        <v>Halo+,+Visual+AI+5S+mendeteksi+Violation%3A+METALDET1-LINE+14</v>
      </c>
      <c r="AE4790" t="str">
        <f t="shared" si="744"/>
        <v>https://web.whatsapp.com/send/?phone=628999007703&amp;text=Halo+,+Visual+AI+5S+mendeteksi+Violation%3A+METALDET1-LINE+14&amp;type=phone_number&amp;app_absent=0</v>
      </c>
      <c r="AF4790" t="b">
        <f>IF(ISNA(VLOOKUP(D4790&amp;"-"&amp;AB4790, Ref_Kontak!$A:$E, 4, FALSE)), FALSE, TRUE)</f>
        <v>0</v>
      </c>
      <c r="AG4790" t="str">
        <f>_xlfn.IFNA(VLOOKUP(Z4790,Ref_Kontak!H:H,1,FALSE),"FALSE")</f>
        <v>628999007703</v>
      </c>
      <c r="AH4790" t="str">
        <f t="shared" si="745"/>
        <v>METALDET1-LINE 14</v>
      </c>
      <c r="AI4790">
        <f>IF(I4790="violation",COUNTIF($AH$1:AH4790,AH4790),0)</f>
        <v>591</v>
      </c>
      <c r="AJ4790" t="str">
        <f t="shared" si="746"/>
        <v>violation-METALDET1</v>
      </c>
      <c r="AK4790">
        <f>IF(I4790="violation",COUNTIF($AJ$1:AJ4790,AJ4790),FALSE)</f>
        <v>3828</v>
      </c>
      <c r="AL4790">
        <f t="shared" si="747"/>
        <v>0</v>
      </c>
      <c r="AM4790">
        <f t="shared" si="748"/>
        <v>3</v>
      </c>
      <c r="AN4790" t="str">
        <f t="shared" si="749"/>
        <v>ALERT! 3 Violation founded @METALDET1</v>
      </c>
    </row>
    <row r="4791" spans="1:40">
      <c r="A4791" t="s">
        <v>120</v>
      </c>
      <c r="B4791" t="s">
        <v>121</v>
      </c>
      <c r="C4791" t="s">
        <v>2128</v>
      </c>
      <c r="D4791" t="s">
        <v>48</v>
      </c>
      <c r="E4791">
        <v>1</v>
      </c>
      <c r="F4791" t="s">
        <v>1859</v>
      </c>
      <c r="G4791" t="s">
        <v>124</v>
      </c>
      <c r="H4791" t="s">
        <v>1860</v>
      </c>
      <c r="I4791" t="s">
        <v>125</v>
      </c>
      <c r="J4791" t="s">
        <v>1861</v>
      </c>
      <c r="Z4791" t="str">
        <f>IFERROR(MID(AA4791,FIND("-",H4791,1)+1,20),_xlfn.IFNA(VLOOKUP(F4791&amp;"-"&amp;AA4791,Ref_Kontak!$A:$E,4,FALSE),Ref_Kontak!$H$2))</f>
        <v>6285157766849</v>
      </c>
      <c r="AA4791" t="str">
        <f t="shared" si="740"/>
        <v>Rexy-6285157766849</v>
      </c>
      <c r="AB4791" t="str">
        <f t="shared" si="741"/>
        <v>Rexy</v>
      </c>
      <c r="AC4791" t="str">
        <f t="shared" si="742"/>
        <v>6285157766849</v>
      </c>
      <c r="AD4791" t="str">
        <f t="shared" si="743"/>
        <v>Halo+Rexy,+Visual+AI+5S+mendeteksi+Violation%3A+GUDANGEXP1-LINE+1</v>
      </c>
      <c r="AE4791" t="str">
        <f t="shared" si="744"/>
        <v>https://web.whatsapp.com/send/?phone=6285157766849&amp;text=Halo+Rexy,+Visual+AI+5S+mendeteksi+Violation%3A+GUDANGEXP1-LINE+1&amp;type=phone_number&amp;app_absent=0</v>
      </c>
      <c r="AF4791" t="b">
        <f>IF(ISNA(VLOOKUP(D4791&amp;"-"&amp;AB4791, Ref_Kontak!$A:$E, 4, FALSE)), FALSE, TRUE)</f>
        <v>1</v>
      </c>
      <c r="AG4791" t="str">
        <f>_xlfn.IFNA(VLOOKUP(Z4791,Ref_Kontak!H:H,1,FALSE),"FALSE")</f>
        <v>FALSE</v>
      </c>
      <c r="AH4791" t="str">
        <f t="shared" si="745"/>
        <v>GUDANGEXP1-LINE 1</v>
      </c>
      <c r="AI4791">
        <f>IF(I4791="violation",COUNTIF($AH$1:AH4791,AH4791),0)</f>
        <v>171</v>
      </c>
      <c r="AJ4791" t="str">
        <f t="shared" si="746"/>
        <v>violation-GUDANGEXP1</v>
      </c>
      <c r="AK4791">
        <f>IF(I4791="violation",COUNTIF($AJ$1:AJ4791,AJ4791),FALSE)</f>
        <v>961</v>
      </c>
      <c r="AL4791">
        <f t="shared" si="747"/>
        <v>0</v>
      </c>
      <c r="AM4791">
        <f t="shared" si="748"/>
        <v>8</v>
      </c>
      <c r="AN4791" t="str">
        <f t="shared" si="749"/>
        <v>ALERT! 8 Violation founded @GUDANGEXP1</v>
      </c>
    </row>
    <row r="4792" spans="1:40">
      <c r="A4792" t="s">
        <v>120</v>
      </c>
      <c r="B4792" t="s">
        <v>121</v>
      </c>
      <c r="C4792" t="s">
        <v>2129</v>
      </c>
      <c r="D4792" t="s">
        <v>52</v>
      </c>
      <c r="E4792">
        <v>1</v>
      </c>
      <c r="G4792" t="s">
        <v>130</v>
      </c>
      <c r="I4792" t="s">
        <v>125</v>
      </c>
      <c r="Z4792" t="str">
        <f>IFERROR(MID(AA4792,FIND("-",H4792,1)+1,20),_xlfn.IFNA(VLOOKUP(F4792&amp;"-"&amp;AA4792,Ref_Kontak!$A:$E,4,FALSE),Ref_Kontak!$H$2))</f>
        <v>628999007703</v>
      </c>
      <c r="AA4792" t="str">
        <f t="shared" si="740"/>
        <v/>
      </c>
      <c r="AB4792" t="str">
        <f t="shared" si="741"/>
        <v/>
      </c>
      <c r="AC4792" t="str">
        <f t="shared" si="742"/>
        <v>628999007703</v>
      </c>
      <c r="AD4792" t="str">
        <f t="shared" si="743"/>
        <v>Halo+,+Visual+AI+5S+mendeteksi+Violation%3A+METALDET1-LINE+14</v>
      </c>
      <c r="AE4792" t="str">
        <f t="shared" si="744"/>
        <v>https://web.whatsapp.com/send/?phone=628999007703&amp;text=Halo+,+Visual+AI+5S+mendeteksi+Violation%3A+METALDET1-LINE+14&amp;type=phone_number&amp;app_absent=0</v>
      </c>
      <c r="AF4792" t="b">
        <f>IF(ISNA(VLOOKUP(D4792&amp;"-"&amp;AB4792, Ref_Kontak!$A:$E, 4, FALSE)), FALSE, TRUE)</f>
        <v>0</v>
      </c>
      <c r="AG4792" t="str">
        <f>_xlfn.IFNA(VLOOKUP(Z4792,Ref_Kontak!H:H,1,FALSE),"FALSE")</f>
        <v>628999007703</v>
      </c>
      <c r="AH4792" t="str">
        <f t="shared" si="745"/>
        <v>METALDET1-LINE 14</v>
      </c>
      <c r="AI4792">
        <f>IF(I4792="violation",COUNTIF($AH$1:AH4792,AH4792),0)</f>
        <v>592</v>
      </c>
      <c r="AJ4792" t="str">
        <f t="shared" si="746"/>
        <v>violation-METALDET1</v>
      </c>
      <c r="AK4792">
        <f>IF(I4792="violation",COUNTIF($AJ$1:AJ4792,AJ4792),FALSE)</f>
        <v>3829</v>
      </c>
      <c r="AL4792">
        <f t="shared" si="747"/>
        <v>0</v>
      </c>
      <c r="AM4792">
        <f t="shared" si="748"/>
        <v>3</v>
      </c>
      <c r="AN4792" t="str">
        <f t="shared" si="749"/>
        <v>ALERT! 3 Violation founded @METALDET1</v>
      </c>
    </row>
    <row r="4793" spans="1:40">
      <c r="A4793" t="s">
        <v>120</v>
      </c>
      <c r="B4793" t="s">
        <v>121</v>
      </c>
      <c r="C4793" t="s">
        <v>2129</v>
      </c>
      <c r="D4793" t="s">
        <v>48</v>
      </c>
      <c r="E4793">
        <v>1</v>
      </c>
      <c r="F4793" t="s">
        <v>1859</v>
      </c>
      <c r="G4793" t="s">
        <v>124</v>
      </c>
      <c r="H4793" t="s">
        <v>1860</v>
      </c>
      <c r="I4793" t="s">
        <v>125</v>
      </c>
      <c r="J4793" t="s">
        <v>1861</v>
      </c>
      <c r="Z4793" t="str">
        <f>IFERROR(MID(AA4793,FIND("-",H4793,1)+1,20),_xlfn.IFNA(VLOOKUP(F4793&amp;"-"&amp;AA4793,Ref_Kontak!$A:$E,4,FALSE),Ref_Kontak!$H$2))</f>
        <v>6285157766849</v>
      </c>
      <c r="AA4793" t="str">
        <f t="shared" si="740"/>
        <v>Rexy-6285157766849</v>
      </c>
      <c r="AB4793" t="str">
        <f t="shared" si="741"/>
        <v>Rexy</v>
      </c>
      <c r="AC4793" t="str">
        <f t="shared" si="742"/>
        <v>6285157766849</v>
      </c>
      <c r="AD4793" t="str">
        <f t="shared" si="743"/>
        <v>Halo+Rexy,+Visual+AI+5S+mendeteksi+Violation%3A+GUDANGEXP1-LINE+1</v>
      </c>
      <c r="AE4793" t="str">
        <f t="shared" si="744"/>
        <v>https://web.whatsapp.com/send/?phone=6285157766849&amp;text=Halo+Rexy,+Visual+AI+5S+mendeteksi+Violation%3A+GUDANGEXP1-LINE+1&amp;type=phone_number&amp;app_absent=0</v>
      </c>
      <c r="AF4793" t="b">
        <f>IF(ISNA(VLOOKUP(D4793&amp;"-"&amp;AB4793, Ref_Kontak!$A:$E, 4, FALSE)), FALSE, TRUE)</f>
        <v>1</v>
      </c>
      <c r="AG4793" t="str">
        <f>_xlfn.IFNA(VLOOKUP(Z4793,Ref_Kontak!H:H,1,FALSE),"FALSE")</f>
        <v>FALSE</v>
      </c>
      <c r="AH4793" t="str">
        <f t="shared" si="745"/>
        <v>GUDANGEXP1-LINE 1</v>
      </c>
      <c r="AI4793">
        <f>IF(I4793="violation",COUNTIF($AH$1:AH4793,AH4793),0)</f>
        <v>172</v>
      </c>
      <c r="AJ4793" t="str">
        <f t="shared" si="746"/>
        <v>violation-GUDANGEXP1</v>
      </c>
      <c r="AK4793">
        <f>IF(I4793="violation",COUNTIF($AJ$1:AJ4793,AJ4793),FALSE)</f>
        <v>962</v>
      </c>
      <c r="AL4793">
        <f t="shared" si="747"/>
        <v>0</v>
      </c>
      <c r="AM4793">
        <f t="shared" si="748"/>
        <v>8</v>
      </c>
      <c r="AN4793" t="str">
        <f t="shared" si="749"/>
        <v>ALERT! 8 Violation founded @GUDANGEXP1</v>
      </c>
    </row>
    <row r="4794" spans="1:40">
      <c r="A4794" t="s">
        <v>120</v>
      </c>
      <c r="B4794" t="s">
        <v>121</v>
      </c>
      <c r="C4794" t="s">
        <v>2129</v>
      </c>
      <c r="D4794" t="s">
        <v>52</v>
      </c>
      <c r="E4794">
        <v>1</v>
      </c>
      <c r="G4794" t="s">
        <v>130</v>
      </c>
      <c r="I4794" t="s">
        <v>125</v>
      </c>
      <c r="Z4794" t="str">
        <f>IFERROR(MID(AA4794,FIND("-",H4794,1)+1,20),_xlfn.IFNA(VLOOKUP(F4794&amp;"-"&amp;AA4794,Ref_Kontak!$A:$E,4,FALSE),Ref_Kontak!$H$2))</f>
        <v>628999007703</v>
      </c>
      <c r="AA4794" t="str">
        <f t="shared" si="740"/>
        <v/>
      </c>
      <c r="AB4794" t="str">
        <f t="shared" si="741"/>
        <v/>
      </c>
      <c r="AC4794" t="str">
        <f t="shared" si="742"/>
        <v>628999007703</v>
      </c>
      <c r="AD4794" t="str">
        <f t="shared" si="743"/>
        <v>Halo+,+Visual+AI+5S+mendeteksi+Violation%3A+METALDET1-LINE+14</v>
      </c>
      <c r="AE4794" t="str">
        <f t="shared" si="744"/>
        <v>https://web.whatsapp.com/send/?phone=628999007703&amp;text=Halo+,+Visual+AI+5S+mendeteksi+Violation%3A+METALDET1-LINE+14&amp;type=phone_number&amp;app_absent=0</v>
      </c>
      <c r="AF4794" t="b">
        <f>IF(ISNA(VLOOKUP(D4794&amp;"-"&amp;AB4794, Ref_Kontak!$A:$E, 4, FALSE)), FALSE, TRUE)</f>
        <v>0</v>
      </c>
      <c r="AG4794" t="str">
        <f>_xlfn.IFNA(VLOOKUP(Z4794,Ref_Kontak!H:H,1,FALSE),"FALSE")</f>
        <v>628999007703</v>
      </c>
      <c r="AH4794" t="str">
        <f t="shared" si="745"/>
        <v>METALDET1-LINE 14</v>
      </c>
      <c r="AI4794">
        <f>IF(I4794="violation",COUNTIF($AH$1:AH4794,AH4794),0)</f>
        <v>593</v>
      </c>
      <c r="AJ4794" t="str">
        <f t="shared" si="746"/>
        <v>violation-METALDET1</v>
      </c>
      <c r="AK4794">
        <f>IF(I4794="violation",COUNTIF($AJ$1:AJ4794,AJ4794),FALSE)</f>
        <v>3830</v>
      </c>
      <c r="AL4794">
        <f t="shared" si="747"/>
        <v>0</v>
      </c>
      <c r="AM4794">
        <f t="shared" si="748"/>
        <v>3</v>
      </c>
      <c r="AN4794" t="str">
        <f t="shared" si="749"/>
        <v>ALERT! 3 Violation founded @METALDET1</v>
      </c>
    </row>
    <row r="4795" spans="1:40">
      <c r="A4795" t="s">
        <v>120</v>
      </c>
      <c r="B4795" t="s">
        <v>121</v>
      </c>
      <c r="C4795" t="s">
        <v>2130</v>
      </c>
      <c r="D4795" t="s">
        <v>48</v>
      </c>
      <c r="E4795">
        <v>1</v>
      </c>
      <c r="F4795" t="s">
        <v>1859</v>
      </c>
      <c r="G4795" t="s">
        <v>124</v>
      </c>
      <c r="H4795" t="s">
        <v>1860</v>
      </c>
      <c r="I4795" t="s">
        <v>125</v>
      </c>
      <c r="J4795" t="s">
        <v>1861</v>
      </c>
      <c r="Z4795" t="str">
        <f>IFERROR(MID(AA4795,FIND("-",H4795,1)+1,20),_xlfn.IFNA(VLOOKUP(F4795&amp;"-"&amp;AA4795,Ref_Kontak!$A:$E,4,FALSE),Ref_Kontak!$H$2))</f>
        <v>6285157766849</v>
      </c>
      <c r="AA4795" t="str">
        <f t="shared" si="740"/>
        <v>Rexy-6285157766849</v>
      </c>
      <c r="AB4795" t="str">
        <f t="shared" si="741"/>
        <v>Rexy</v>
      </c>
      <c r="AC4795" t="str">
        <f t="shared" si="742"/>
        <v>6285157766849</v>
      </c>
      <c r="AD4795" t="str">
        <f t="shared" si="743"/>
        <v>Halo+Rexy,+Visual+AI+5S+mendeteksi+Violation%3A+GUDANGEXP1-LINE+1</v>
      </c>
      <c r="AE4795" t="str">
        <f t="shared" si="744"/>
        <v>https://web.whatsapp.com/send/?phone=6285157766849&amp;text=Halo+Rexy,+Visual+AI+5S+mendeteksi+Violation%3A+GUDANGEXP1-LINE+1&amp;type=phone_number&amp;app_absent=0</v>
      </c>
      <c r="AF4795" t="b">
        <f>IF(ISNA(VLOOKUP(D4795&amp;"-"&amp;AB4795, Ref_Kontak!$A:$E, 4, FALSE)), FALSE, TRUE)</f>
        <v>1</v>
      </c>
      <c r="AG4795" t="str">
        <f>_xlfn.IFNA(VLOOKUP(Z4795,Ref_Kontak!H:H,1,FALSE),"FALSE")</f>
        <v>FALSE</v>
      </c>
      <c r="AH4795" t="str">
        <f t="shared" si="745"/>
        <v>GUDANGEXP1-LINE 1</v>
      </c>
      <c r="AI4795">
        <f>IF(I4795="violation",COUNTIF($AH$1:AH4795,AH4795),0)</f>
        <v>173</v>
      </c>
      <c r="AJ4795" t="str">
        <f t="shared" si="746"/>
        <v>violation-GUDANGEXP1</v>
      </c>
      <c r="AK4795">
        <f>IF(I4795="violation",COUNTIF($AJ$1:AJ4795,AJ4795),FALSE)</f>
        <v>963</v>
      </c>
      <c r="AL4795">
        <f t="shared" si="747"/>
        <v>0</v>
      </c>
      <c r="AM4795">
        <f t="shared" si="748"/>
        <v>8</v>
      </c>
      <c r="AN4795" t="str">
        <f t="shared" si="749"/>
        <v>ALERT! 8 Violation founded @GUDANGEXP1</v>
      </c>
    </row>
    <row r="4796" spans="1:40">
      <c r="A4796" t="s">
        <v>120</v>
      </c>
      <c r="B4796" t="s">
        <v>121</v>
      </c>
      <c r="C4796" t="s">
        <v>2131</v>
      </c>
      <c r="D4796" t="s">
        <v>48</v>
      </c>
      <c r="E4796">
        <v>1</v>
      </c>
      <c r="F4796" t="s">
        <v>1859</v>
      </c>
      <c r="G4796" t="s">
        <v>124</v>
      </c>
      <c r="H4796" t="s">
        <v>1860</v>
      </c>
      <c r="I4796" t="s">
        <v>125</v>
      </c>
      <c r="J4796" t="s">
        <v>1861</v>
      </c>
      <c r="Z4796" t="str">
        <f>IFERROR(MID(AA4796,FIND("-",H4796,1)+1,20),_xlfn.IFNA(VLOOKUP(F4796&amp;"-"&amp;AA4796,Ref_Kontak!$A:$E,4,FALSE),Ref_Kontak!$H$2))</f>
        <v>6285157766849</v>
      </c>
      <c r="AA4796" t="str">
        <f t="shared" si="740"/>
        <v>Rexy-6285157766849</v>
      </c>
      <c r="AB4796" t="str">
        <f t="shared" si="741"/>
        <v>Rexy</v>
      </c>
      <c r="AC4796" t="str">
        <f t="shared" si="742"/>
        <v>6285157766849</v>
      </c>
      <c r="AD4796" t="str">
        <f t="shared" si="743"/>
        <v>Halo+Rexy,+Visual+AI+5S+mendeteksi+Violation%3A+GUDANGEXP1-LINE+1</v>
      </c>
      <c r="AE4796" t="str">
        <f t="shared" si="744"/>
        <v>https://web.whatsapp.com/send/?phone=6285157766849&amp;text=Halo+Rexy,+Visual+AI+5S+mendeteksi+Violation%3A+GUDANGEXP1-LINE+1&amp;type=phone_number&amp;app_absent=0</v>
      </c>
      <c r="AF4796" t="b">
        <f>IF(ISNA(VLOOKUP(D4796&amp;"-"&amp;AB4796, Ref_Kontak!$A:$E, 4, FALSE)), FALSE, TRUE)</f>
        <v>1</v>
      </c>
      <c r="AG4796" t="str">
        <f>_xlfn.IFNA(VLOOKUP(Z4796,Ref_Kontak!H:H,1,FALSE),"FALSE")</f>
        <v>FALSE</v>
      </c>
      <c r="AH4796" t="str">
        <f t="shared" si="745"/>
        <v>GUDANGEXP1-LINE 1</v>
      </c>
      <c r="AI4796">
        <f>IF(I4796="violation",COUNTIF($AH$1:AH4796,AH4796),0)</f>
        <v>174</v>
      </c>
      <c r="AJ4796" t="str">
        <f t="shared" si="746"/>
        <v>violation-GUDANGEXP1</v>
      </c>
      <c r="AK4796">
        <f>IF(I4796="violation",COUNTIF($AJ$1:AJ4796,AJ4796),FALSE)</f>
        <v>964</v>
      </c>
      <c r="AL4796">
        <f t="shared" si="747"/>
        <v>0</v>
      </c>
      <c r="AM4796">
        <f t="shared" si="748"/>
        <v>8</v>
      </c>
      <c r="AN4796" t="str">
        <f t="shared" si="749"/>
        <v>ALERT! 8 Violation founded @GUDANGEXP1</v>
      </c>
    </row>
    <row r="4797" spans="1:40">
      <c r="A4797" t="s">
        <v>120</v>
      </c>
      <c r="B4797" t="s">
        <v>121</v>
      </c>
      <c r="C4797" t="s">
        <v>2131</v>
      </c>
      <c r="D4797" t="s">
        <v>52</v>
      </c>
      <c r="E4797">
        <v>1</v>
      </c>
      <c r="G4797" t="s">
        <v>130</v>
      </c>
      <c r="I4797" t="s">
        <v>125</v>
      </c>
      <c r="Z4797" t="str">
        <f>IFERROR(MID(AA4797,FIND("-",H4797,1)+1,20),_xlfn.IFNA(VLOOKUP(F4797&amp;"-"&amp;AA4797,Ref_Kontak!$A:$E,4,FALSE),Ref_Kontak!$H$2))</f>
        <v>628999007703</v>
      </c>
      <c r="AA4797" t="str">
        <f t="shared" si="740"/>
        <v/>
      </c>
      <c r="AB4797" t="str">
        <f t="shared" si="741"/>
        <v/>
      </c>
      <c r="AC4797" t="str">
        <f t="shared" si="742"/>
        <v>628999007703</v>
      </c>
      <c r="AD4797" t="str">
        <f t="shared" si="743"/>
        <v>Halo+,+Visual+AI+5S+mendeteksi+Violation%3A+METALDET1-LINE+14</v>
      </c>
      <c r="AE4797" t="str">
        <f t="shared" si="744"/>
        <v>https://web.whatsapp.com/send/?phone=628999007703&amp;text=Halo+,+Visual+AI+5S+mendeteksi+Violation%3A+METALDET1-LINE+14&amp;type=phone_number&amp;app_absent=0</v>
      </c>
      <c r="AF4797" t="b">
        <f>IF(ISNA(VLOOKUP(D4797&amp;"-"&amp;AB4797, Ref_Kontak!$A:$E, 4, FALSE)), FALSE, TRUE)</f>
        <v>0</v>
      </c>
      <c r="AG4797" t="str">
        <f>_xlfn.IFNA(VLOOKUP(Z4797,Ref_Kontak!H:H,1,FALSE),"FALSE")</f>
        <v>628999007703</v>
      </c>
      <c r="AH4797" t="str">
        <f t="shared" si="745"/>
        <v>METALDET1-LINE 14</v>
      </c>
      <c r="AI4797">
        <f>IF(I4797="violation",COUNTIF($AH$1:AH4797,AH4797),0)</f>
        <v>594</v>
      </c>
      <c r="AJ4797" t="str">
        <f t="shared" si="746"/>
        <v>violation-METALDET1</v>
      </c>
      <c r="AK4797">
        <f>IF(I4797="violation",COUNTIF($AJ$1:AJ4797,AJ4797),FALSE)</f>
        <v>3831</v>
      </c>
      <c r="AL4797">
        <f t="shared" si="747"/>
        <v>0</v>
      </c>
      <c r="AM4797">
        <f t="shared" si="748"/>
        <v>3</v>
      </c>
      <c r="AN4797" t="str">
        <f t="shared" si="749"/>
        <v>ALERT! 3 Violation founded @METALDET1</v>
      </c>
    </row>
    <row r="4798" spans="1:40">
      <c r="A4798" t="s">
        <v>120</v>
      </c>
      <c r="B4798" t="s">
        <v>121</v>
      </c>
      <c r="C4798" t="s">
        <v>2132</v>
      </c>
      <c r="D4798" t="s">
        <v>48</v>
      </c>
      <c r="E4798">
        <v>1</v>
      </c>
      <c r="F4798" t="s">
        <v>1859</v>
      </c>
      <c r="G4798" t="s">
        <v>124</v>
      </c>
      <c r="H4798" t="s">
        <v>1860</v>
      </c>
      <c r="I4798" t="s">
        <v>125</v>
      </c>
      <c r="J4798" t="s">
        <v>1861</v>
      </c>
      <c r="Z4798" t="str">
        <f>IFERROR(MID(AA4798,FIND("-",H4798,1)+1,20),_xlfn.IFNA(VLOOKUP(F4798&amp;"-"&amp;AA4798,Ref_Kontak!$A:$E,4,FALSE),Ref_Kontak!$H$2))</f>
        <v>6285157766849</v>
      </c>
      <c r="AA4798" t="str">
        <f t="shared" si="740"/>
        <v>Rexy-6285157766849</v>
      </c>
      <c r="AB4798" t="str">
        <f t="shared" si="741"/>
        <v>Rexy</v>
      </c>
      <c r="AC4798" t="str">
        <f t="shared" si="742"/>
        <v>6285157766849</v>
      </c>
      <c r="AD4798" t="str">
        <f t="shared" si="743"/>
        <v>Halo+Rexy,+Visual+AI+5S+mendeteksi+Violation%3A+GUDANGEXP1-LINE+1</v>
      </c>
      <c r="AE4798" t="str">
        <f t="shared" si="744"/>
        <v>https://web.whatsapp.com/send/?phone=6285157766849&amp;text=Halo+Rexy,+Visual+AI+5S+mendeteksi+Violation%3A+GUDANGEXP1-LINE+1&amp;type=phone_number&amp;app_absent=0</v>
      </c>
      <c r="AF4798" t="b">
        <f>IF(ISNA(VLOOKUP(D4798&amp;"-"&amp;AB4798, Ref_Kontak!$A:$E, 4, FALSE)), FALSE, TRUE)</f>
        <v>1</v>
      </c>
      <c r="AG4798" t="str">
        <f>_xlfn.IFNA(VLOOKUP(Z4798,Ref_Kontak!H:H,1,FALSE),"FALSE")</f>
        <v>FALSE</v>
      </c>
      <c r="AH4798" t="str">
        <f t="shared" si="745"/>
        <v>GUDANGEXP1-LINE 1</v>
      </c>
      <c r="AI4798">
        <f>IF(I4798="violation",COUNTIF($AH$1:AH4798,AH4798),0)</f>
        <v>175</v>
      </c>
      <c r="AJ4798" t="str">
        <f t="shared" si="746"/>
        <v>violation-GUDANGEXP1</v>
      </c>
      <c r="AK4798">
        <f>IF(I4798="violation",COUNTIF($AJ$1:AJ4798,AJ4798),FALSE)</f>
        <v>965</v>
      </c>
      <c r="AL4798">
        <f t="shared" si="747"/>
        <v>0</v>
      </c>
      <c r="AM4798">
        <f t="shared" si="748"/>
        <v>8</v>
      </c>
      <c r="AN4798" t="str">
        <f t="shared" si="749"/>
        <v>ALERT! 8 Violation founded @GUDANGEXP1</v>
      </c>
    </row>
    <row r="4799" spans="1:40">
      <c r="A4799" t="s">
        <v>120</v>
      </c>
      <c r="B4799" t="s">
        <v>121</v>
      </c>
      <c r="C4799" t="s">
        <v>2132</v>
      </c>
      <c r="D4799" t="s">
        <v>52</v>
      </c>
      <c r="E4799">
        <v>1</v>
      </c>
      <c r="G4799" t="s">
        <v>130</v>
      </c>
      <c r="I4799" t="s">
        <v>125</v>
      </c>
      <c r="Z4799" t="str">
        <f>IFERROR(MID(AA4799,FIND("-",H4799,1)+1,20),_xlfn.IFNA(VLOOKUP(F4799&amp;"-"&amp;AA4799,Ref_Kontak!$A:$E,4,FALSE),Ref_Kontak!$H$2))</f>
        <v>628999007703</v>
      </c>
      <c r="AA4799" t="str">
        <f t="shared" si="740"/>
        <v/>
      </c>
      <c r="AB4799" t="str">
        <f t="shared" si="741"/>
        <v/>
      </c>
      <c r="AC4799" t="str">
        <f t="shared" si="742"/>
        <v>628999007703</v>
      </c>
      <c r="AD4799" t="str">
        <f t="shared" si="743"/>
        <v>Halo+,+Visual+AI+5S+mendeteksi+Violation%3A+METALDET1-LINE+14</v>
      </c>
      <c r="AE4799" t="str">
        <f t="shared" si="744"/>
        <v>https://web.whatsapp.com/send/?phone=628999007703&amp;text=Halo+,+Visual+AI+5S+mendeteksi+Violation%3A+METALDET1-LINE+14&amp;type=phone_number&amp;app_absent=0</v>
      </c>
      <c r="AF4799" t="b">
        <f>IF(ISNA(VLOOKUP(D4799&amp;"-"&amp;AB4799, Ref_Kontak!$A:$E, 4, FALSE)), FALSE, TRUE)</f>
        <v>0</v>
      </c>
      <c r="AG4799" t="str">
        <f>_xlfn.IFNA(VLOOKUP(Z4799,Ref_Kontak!H:H,1,FALSE),"FALSE")</f>
        <v>628999007703</v>
      </c>
      <c r="AH4799" t="str">
        <f t="shared" si="745"/>
        <v>METALDET1-LINE 14</v>
      </c>
      <c r="AI4799">
        <f>IF(I4799="violation",COUNTIF($AH$1:AH4799,AH4799),0)</f>
        <v>595</v>
      </c>
      <c r="AJ4799" t="str">
        <f t="shared" si="746"/>
        <v>violation-METALDET1</v>
      </c>
      <c r="AK4799">
        <f>IF(I4799="violation",COUNTIF($AJ$1:AJ4799,AJ4799),FALSE)</f>
        <v>3832</v>
      </c>
      <c r="AL4799">
        <f t="shared" si="747"/>
        <v>0</v>
      </c>
      <c r="AM4799">
        <f t="shared" si="748"/>
        <v>3</v>
      </c>
      <c r="AN4799" t="str">
        <f t="shared" si="749"/>
        <v>ALERT! 3 Violation founded @METALDET1</v>
      </c>
    </row>
    <row r="4800" spans="1:40">
      <c r="A4800" t="s">
        <v>120</v>
      </c>
      <c r="B4800" t="s">
        <v>121</v>
      </c>
      <c r="C4800" t="s">
        <v>2133</v>
      </c>
      <c r="D4800" t="s">
        <v>48</v>
      </c>
      <c r="E4800">
        <v>1</v>
      </c>
      <c r="F4800" t="s">
        <v>1859</v>
      </c>
      <c r="G4800" t="s">
        <v>124</v>
      </c>
      <c r="H4800" t="s">
        <v>1860</v>
      </c>
      <c r="I4800" t="s">
        <v>125</v>
      </c>
      <c r="J4800" t="s">
        <v>1861</v>
      </c>
      <c r="Z4800" t="str">
        <f>IFERROR(MID(AA4800,FIND("-",H4800,1)+1,20),_xlfn.IFNA(VLOOKUP(F4800&amp;"-"&amp;AA4800,Ref_Kontak!$A:$E,4,FALSE),Ref_Kontak!$H$2))</f>
        <v>6285157766849</v>
      </c>
      <c r="AA4800" t="str">
        <f t="shared" si="740"/>
        <v>Rexy-6285157766849</v>
      </c>
      <c r="AB4800" t="str">
        <f t="shared" si="741"/>
        <v>Rexy</v>
      </c>
      <c r="AC4800" t="str">
        <f t="shared" si="742"/>
        <v>6285157766849</v>
      </c>
      <c r="AD4800" t="str">
        <f t="shared" si="743"/>
        <v>Halo+Rexy,+Visual+AI+5S+mendeteksi+Violation%3A+GUDANGEXP1-LINE+1</v>
      </c>
      <c r="AE4800" t="str">
        <f t="shared" si="744"/>
        <v>https://web.whatsapp.com/send/?phone=6285157766849&amp;text=Halo+Rexy,+Visual+AI+5S+mendeteksi+Violation%3A+GUDANGEXP1-LINE+1&amp;type=phone_number&amp;app_absent=0</v>
      </c>
      <c r="AF4800" t="b">
        <f>IF(ISNA(VLOOKUP(D4800&amp;"-"&amp;AB4800, Ref_Kontak!$A:$E, 4, FALSE)), FALSE, TRUE)</f>
        <v>1</v>
      </c>
      <c r="AG4800" t="str">
        <f>_xlfn.IFNA(VLOOKUP(Z4800,Ref_Kontak!H:H,1,FALSE),"FALSE")</f>
        <v>FALSE</v>
      </c>
      <c r="AH4800" t="str">
        <f t="shared" si="745"/>
        <v>GUDANGEXP1-LINE 1</v>
      </c>
      <c r="AI4800">
        <f>IF(I4800="violation",COUNTIF($AH$1:AH4800,AH4800),0)</f>
        <v>176</v>
      </c>
      <c r="AJ4800" t="str">
        <f t="shared" si="746"/>
        <v>violation-GUDANGEXP1</v>
      </c>
      <c r="AK4800">
        <f>IF(I4800="violation",COUNTIF($AJ$1:AJ4800,AJ4800),FALSE)</f>
        <v>966</v>
      </c>
      <c r="AL4800">
        <f t="shared" si="747"/>
        <v>0</v>
      </c>
      <c r="AM4800">
        <f t="shared" si="748"/>
        <v>8</v>
      </c>
      <c r="AN4800" t="str">
        <f t="shared" si="749"/>
        <v>ALERT! 8 Violation founded @GUDANGEXP1</v>
      </c>
    </row>
    <row r="4801" spans="1:40">
      <c r="A4801" t="s">
        <v>120</v>
      </c>
      <c r="B4801" t="s">
        <v>121</v>
      </c>
      <c r="C4801" t="s">
        <v>2134</v>
      </c>
      <c r="D4801" t="s">
        <v>52</v>
      </c>
      <c r="E4801">
        <v>1</v>
      </c>
      <c r="G4801" t="s">
        <v>130</v>
      </c>
      <c r="I4801" t="s">
        <v>125</v>
      </c>
      <c r="Z4801" t="str">
        <f>IFERROR(MID(AA4801,FIND("-",H4801,1)+1,20),_xlfn.IFNA(VLOOKUP(F4801&amp;"-"&amp;AA4801,Ref_Kontak!$A:$E,4,FALSE),Ref_Kontak!$H$2))</f>
        <v>628999007703</v>
      </c>
      <c r="AA4801" t="str">
        <f t="shared" si="740"/>
        <v/>
      </c>
      <c r="AB4801" t="str">
        <f t="shared" si="741"/>
        <v/>
      </c>
      <c r="AC4801" t="str">
        <f t="shared" si="742"/>
        <v>628999007703</v>
      </c>
      <c r="AD4801" t="str">
        <f t="shared" si="743"/>
        <v>Halo+,+Visual+AI+5S+mendeteksi+Violation%3A+METALDET1-LINE+14</v>
      </c>
      <c r="AE4801" t="str">
        <f t="shared" si="744"/>
        <v>https://web.whatsapp.com/send/?phone=628999007703&amp;text=Halo+,+Visual+AI+5S+mendeteksi+Violation%3A+METALDET1-LINE+14&amp;type=phone_number&amp;app_absent=0</v>
      </c>
      <c r="AF4801" t="b">
        <f>IF(ISNA(VLOOKUP(D4801&amp;"-"&amp;AB4801, Ref_Kontak!$A:$E, 4, FALSE)), FALSE, TRUE)</f>
        <v>0</v>
      </c>
      <c r="AG4801" t="str">
        <f>_xlfn.IFNA(VLOOKUP(Z4801,Ref_Kontak!H:H,1,FALSE),"FALSE")</f>
        <v>628999007703</v>
      </c>
      <c r="AH4801" t="str">
        <f t="shared" si="745"/>
        <v>METALDET1-LINE 14</v>
      </c>
      <c r="AI4801">
        <f>IF(I4801="violation",COUNTIF($AH$1:AH4801,AH4801),0)</f>
        <v>596</v>
      </c>
      <c r="AJ4801" t="str">
        <f t="shared" si="746"/>
        <v>violation-METALDET1</v>
      </c>
      <c r="AK4801">
        <f>IF(I4801="violation",COUNTIF($AJ$1:AJ4801,AJ4801),FALSE)</f>
        <v>3833</v>
      </c>
      <c r="AL4801">
        <f t="shared" si="747"/>
        <v>0</v>
      </c>
      <c r="AM4801">
        <f t="shared" si="748"/>
        <v>3</v>
      </c>
      <c r="AN4801" t="str">
        <f t="shared" si="749"/>
        <v>ALERT! 3 Violation founded @METALDET1</v>
      </c>
    </row>
    <row r="4802" spans="1:40">
      <c r="A4802" t="s">
        <v>120</v>
      </c>
      <c r="B4802" t="s">
        <v>121</v>
      </c>
      <c r="C4802" t="s">
        <v>2134</v>
      </c>
      <c r="D4802" t="s">
        <v>48</v>
      </c>
      <c r="E4802">
        <v>1</v>
      </c>
      <c r="F4802" t="s">
        <v>1859</v>
      </c>
      <c r="G4802" t="s">
        <v>124</v>
      </c>
      <c r="H4802" t="s">
        <v>1860</v>
      </c>
      <c r="I4802" t="s">
        <v>125</v>
      </c>
      <c r="J4802" t="s">
        <v>1861</v>
      </c>
      <c r="Z4802" t="str">
        <f>IFERROR(MID(AA4802,FIND("-",H4802,1)+1,20),_xlfn.IFNA(VLOOKUP(F4802&amp;"-"&amp;AA4802,Ref_Kontak!$A:$E,4,FALSE),Ref_Kontak!$H$2))</f>
        <v>6285157766849</v>
      </c>
      <c r="AA4802" t="str">
        <f t="shared" ref="AA4802:AA4865" si="750">CLEAN(SUBSTITUTE(H4802," ",""))</f>
        <v>Rexy-6285157766849</v>
      </c>
      <c r="AB4802" t="str">
        <f t="shared" ref="AB4802:AB4865" si="751">IFERROR(LEFT(AA4802,FIND("-",H4802,1)-1),CLEAN(SUBSTITUTE(SUBSTITUTE(H4802," ",""),"-","")))</f>
        <v>Rexy</v>
      </c>
      <c r="AC4802" t="str">
        <f t="shared" ref="AC4802:AC4865" si="752">IF(LEFT(Z4802,1)="0","62"&amp; MID(Z4802,2,999),Z4802)</f>
        <v>6285157766849</v>
      </c>
      <c r="AD4802" t="str">
        <f t="shared" ref="AD4802:AD4865" si="753">"Halo+"&amp;AB4802&amp;","&amp;"+Visual+AI+5S+mendeteksi+Violation%3A+"&amp;SUBSTITUTE(AH4802," ","+")</f>
        <v>Halo+Rexy,+Visual+AI+5S+mendeteksi+Violation%3A+GUDANGEXP1-LINE+1</v>
      </c>
      <c r="AE4802" t="str">
        <f t="shared" ref="AE4802:AE4865" si="754">"https://web.whatsapp.com/send/?phone="&amp;AC4802&amp;"&amp;text="&amp;AD4802&amp;"&amp;type=phone_number&amp;app_absent=0"</f>
        <v>https://web.whatsapp.com/send/?phone=6285157766849&amp;text=Halo+Rexy,+Visual+AI+5S+mendeteksi+Violation%3A+GUDANGEXP1-LINE+1&amp;type=phone_number&amp;app_absent=0</v>
      </c>
      <c r="AF4802" t="b">
        <f>IF(ISNA(VLOOKUP(D4802&amp;"-"&amp;AB4802, Ref_Kontak!$A:$E, 4, FALSE)), FALSE, TRUE)</f>
        <v>1</v>
      </c>
      <c r="AG4802" t="str">
        <f>_xlfn.IFNA(VLOOKUP(Z4802,Ref_Kontak!H:H,1,FALSE),"FALSE")</f>
        <v>FALSE</v>
      </c>
      <c r="AH4802" t="str">
        <f t="shared" ref="AH4802:AH4865" si="755">G4802&amp;"-"&amp;D4802</f>
        <v>GUDANGEXP1-LINE 1</v>
      </c>
      <c r="AI4802">
        <f>IF(I4802="violation",COUNTIF($AH$1:AH4802,AH4802),0)</f>
        <v>177</v>
      </c>
      <c r="AJ4802" t="str">
        <f t="shared" si="746"/>
        <v>violation-GUDANGEXP1</v>
      </c>
      <c r="AK4802">
        <f>IF(I4802="violation",COUNTIF($AJ$1:AJ4802,AJ4802),FALSE)</f>
        <v>967</v>
      </c>
      <c r="AL4802">
        <f t="shared" si="747"/>
        <v>0</v>
      </c>
      <c r="AM4802">
        <f t="shared" si="748"/>
        <v>8</v>
      </c>
      <c r="AN4802" t="str">
        <f t="shared" si="749"/>
        <v>ALERT! 8 Violation founded @GUDANGEXP1</v>
      </c>
    </row>
    <row r="4803" spans="1:40">
      <c r="A4803" t="s">
        <v>120</v>
      </c>
      <c r="B4803" t="s">
        <v>121</v>
      </c>
      <c r="C4803" t="s">
        <v>2134</v>
      </c>
      <c r="D4803" t="s">
        <v>52</v>
      </c>
      <c r="E4803">
        <v>1</v>
      </c>
      <c r="G4803" t="s">
        <v>130</v>
      </c>
      <c r="I4803" t="s">
        <v>125</v>
      </c>
      <c r="Z4803" t="str">
        <f>IFERROR(MID(AA4803,FIND("-",H4803,1)+1,20),_xlfn.IFNA(VLOOKUP(F4803&amp;"-"&amp;AA4803,Ref_Kontak!$A:$E,4,FALSE),Ref_Kontak!$H$2))</f>
        <v>628999007703</v>
      </c>
      <c r="AA4803" t="str">
        <f t="shared" si="750"/>
        <v/>
      </c>
      <c r="AB4803" t="str">
        <f t="shared" si="751"/>
        <v/>
      </c>
      <c r="AC4803" t="str">
        <f t="shared" si="752"/>
        <v>628999007703</v>
      </c>
      <c r="AD4803" t="str">
        <f t="shared" si="753"/>
        <v>Halo+,+Visual+AI+5S+mendeteksi+Violation%3A+METALDET1-LINE+14</v>
      </c>
      <c r="AE4803" t="str">
        <f t="shared" si="754"/>
        <v>https://web.whatsapp.com/send/?phone=628999007703&amp;text=Halo+,+Visual+AI+5S+mendeteksi+Violation%3A+METALDET1-LINE+14&amp;type=phone_number&amp;app_absent=0</v>
      </c>
      <c r="AF4803" t="b">
        <f>IF(ISNA(VLOOKUP(D4803&amp;"-"&amp;AB4803, Ref_Kontak!$A:$E, 4, FALSE)), FALSE, TRUE)</f>
        <v>0</v>
      </c>
      <c r="AG4803" t="str">
        <f>_xlfn.IFNA(VLOOKUP(Z4803,Ref_Kontak!H:H,1,FALSE),"FALSE")</f>
        <v>628999007703</v>
      </c>
      <c r="AH4803" t="str">
        <f t="shared" si="755"/>
        <v>METALDET1-LINE 14</v>
      </c>
      <c r="AI4803">
        <f>IF(I4803="violation",COUNTIF($AH$1:AH4803,AH4803),0)</f>
        <v>597</v>
      </c>
      <c r="AJ4803" t="str">
        <f t="shared" ref="AJ4803:AJ4866" si="756">I4803&amp;"-"&amp;G4803</f>
        <v>violation-METALDET1</v>
      </c>
      <c r="AK4803">
        <f>IF(I4803="violation",COUNTIF($AJ$1:AJ4803,AJ4803),FALSE)</f>
        <v>3834</v>
      </c>
      <c r="AL4803">
        <f t="shared" ref="AL4803:AL4866" si="757">IF(AI4803=1,1,0)</f>
        <v>0</v>
      </c>
      <c r="AM4803">
        <f t="shared" ref="AM4803:AM4866" si="758">SUMIF($AJ$2:$AJ$5516,AJ4803,$AL$2:$AL$5516)</f>
        <v>3</v>
      </c>
      <c r="AN4803" t="str">
        <f t="shared" ref="AN4803:AN4866" si="759">"ALERT! " &amp;AM4803&amp; " Violation founded @"&amp;G4803</f>
        <v>ALERT! 3 Violation founded @METALDET1</v>
      </c>
    </row>
    <row r="4804" spans="1:40">
      <c r="A4804" t="s">
        <v>120</v>
      </c>
      <c r="B4804" t="s">
        <v>121</v>
      </c>
      <c r="C4804" t="s">
        <v>2135</v>
      </c>
      <c r="D4804" t="s">
        <v>48</v>
      </c>
      <c r="E4804">
        <v>1</v>
      </c>
      <c r="F4804" t="s">
        <v>1859</v>
      </c>
      <c r="G4804" t="s">
        <v>124</v>
      </c>
      <c r="H4804" t="s">
        <v>1860</v>
      </c>
      <c r="I4804" t="s">
        <v>125</v>
      </c>
      <c r="J4804" t="s">
        <v>1861</v>
      </c>
      <c r="Z4804" t="str">
        <f>IFERROR(MID(AA4804,FIND("-",H4804,1)+1,20),_xlfn.IFNA(VLOOKUP(F4804&amp;"-"&amp;AA4804,Ref_Kontak!$A:$E,4,FALSE),Ref_Kontak!$H$2))</f>
        <v>6285157766849</v>
      </c>
      <c r="AA4804" t="str">
        <f t="shared" si="750"/>
        <v>Rexy-6285157766849</v>
      </c>
      <c r="AB4804" t="str">
        <f t="shared" si="751"/>
        <v>Rexy</v>
      </c>
      <c r="AC4804" t="str">
        <f t="shared" si="752"/>
        <v>6285157766849</v>
      </c>
      <c r="AD4804" t="str">
        <f t="shared" si="753"/>
        <v>Halo+Rexy,+Visual+AI+5S+mendeteksi+Violation%3A+GUDANGEXP1-LINE+1</v>
      </c>
      <c r="AE4804" t="str">
        <f t="shared" si="754"/>
        <v>https://web.whatsapp.com/send/?phone=6285157766849&amp;text=Halo+Rexy,+Visual+AI+5S+mendeteksi+Violation%3A+GUDANGEXP1-LINE+1&amp;type=phone_number&amp;app_absent=0</v>
      </c>
      <c r="AF4804" t="b">
        <f>IF(ISNA(VLOOKUP(D4804&amp;"-"&amp;AB4804, Ref_Kontak!$A:$E, 4, FALSE)), FALSE, TRUE)</f>
        <v>1</v>
      </c>
      <c r="AG4804" t="str">
        <f>_xlfn.IFNA(VLOOKUP(Z4804,Ref_Kontak!H:H,1,FALSE),"FALSE")</f>
        <v>FALSE</v>
      </c>
      <c r="AH4804" t="str">
        <f t="shared" si="755"/>
        <v>GUDANGEXP1-LINE 1</v>
      </c>
      <c r="AI4804">
        <f>IF(I4804="violation",COUNTIF($AH$1:AH4804,AH4804),0)</f>
        <v>178</v>
      </c>
      <c r="AJ4804" t="str">
        <f t="shared" si="756"/>
        <v>violation-GUDANGEXP1</v>
      </c>
      <c r="AK4804">
        <f>IF(I4804="violation",COUNTIF($AJ$1:AJ4804,AJ4804),FALSE)</f>
        <v>968</v>
      </c>
      <c r="AL4804">
        <f t="shared" si="757"/>
        <v>0</v>
      </c>
      <c r="AM4804">
        <f t="shared" si="758"/>
        <v>8</v>
      </c>
      <c r="AN4804" t="str">
        <f t="shared" si="759"/>
        <v>ALERT! 8 Violation founded @GUDANGEXP1</v>
      </c>
    </row>
    <row r="4805" spans="1:40">
      <c r="A4805" t="s">
        <v>120</v>
      </c>
      <c r="B4805" t="s">
        <v>121</v>
      </c>
      <c r="C4805" t="s">
        <v>2136</v>
      </c>
      <c r="D4805" t="s">
        <v>48</v>
      </c>
      <c r="E4805">
        <v>1</v>
      </c>
      <c r="F4805" t="s">
        <v>1859</v>
      </c>
      <c r="G4805" t="s">
        <v>124</v>
      </c>
      <c r="H4805" t="s">
        <v>1860</v>
      </c>
      <c r="I4805" t="s">
        <v>125</v>
      </c>
      <c r="J4805" t="s">
        <v>1861</v>
      </c>
      <c r="Z4805" t="str">
        <f>IFERROR(MID(AA4805,FIND("-",H4805,1)+1,20),_xlfn.IFNA(VLOOKUP(F4805&amp;"-"&amp;AA4805,Ref_Kontak!$A:$E,4,FALSE),Ref_Kontak!$H$2))</f>
        <v>6285157766849</v>
      </c>
      <c r="AA4805" t="str">
        <f t="shared" si="750"/>
        <v>Rexy-6285157766849</v>
      </c>
      <c r="AB4805" t="str">
        <f t="shared" si="751"/>
        <v>Rexy</v>
      </c>
      <c r="AC4805" t="str">
        <f t="shared" si="752"/>
        <v>6285157766849</v>
      </c>
      <c r="AD4805" t="str">
        <f t="shared" si="753"/>
        <v>Halo+Rexy,+Visual+AI+5S+mendeteksi+Violation%3A+GUDANGEXP1-LINE+1</v>
      </c>
      <c r="AE4805" t="str">
        <f t="shared" si="754"/>
        <v>https://web.whatsapp.com/send/?phone=6285157766849&amp;text=Halo+Rexy,+Visual+AI+5S+mendeteksi+Violation%3A+GUDANGEXP1-LINE+1&amp;type=phone_number&amp;app_absent=0</v>
      </c>
      <c r="AF4805" t="b">
        <f>IF(ISNA(VLOOKUP(D4805&amp;"-"&amp;AB4805, Ref_Kontak!$A:$E, 4, FALSE)), FALSE, TRUE)</f>
        <v>1</v>
      </c>
      <c r="AG4805" t="str">
        <f>_xlfn.IFNA(VLOOKUP(Z4805,Ref_Kontak!H:H,1,FALSE),"FALSE")</f>
        <v>FALSE</v>
      </c>
      <c r="AH4805" t="str">
        <f t="shared" si="755"/>
        <v>GUDANGEXP1-LINE 1</v>
      </c>
      <c r="AI4805">
        <f>IF(I4805="violation",COUNTIF($AH$1:AH4805,AH4805),0)</f>
        <v>179</v>
      </c>
      <c r="AJ4805" t="str">
        <f t="shared" si="756"/>
        <v>violation-GUDANGEXP1</v>
      </c>
      <c r="AK4805">
        <f>IF(I4805="violation",COUNTIF($AJ$1:AJ4805,AJ4805),FALSE)</f>
        <v>969</v>
      </c>
      <c r="AL4805">
        <f t="shared" si="757"/>
        <v>0</v>
      </c>
      <c r="AM4805">
        <f t="shared" si="758"/>
        <v>8</v>
      </c>
      <c r="AN4805" t="str">
        <f t="shared" si="759"/>
        <v>ALERT! 8 Violation founded @GUDANGEXP1</v>
      </c>
    </row>
    <row r="4806" spans="1:40">
      <c r="A4806" t="s">
        <v>120</v>
      </c>
      <c r="B4806" t="s">
        <v>121</v>
      </c>
      <c r="C4806" t="s">
        <v>2136</v>
      </c>
      <c r="D4806" t="s">
        <v>52</v>
      </c>
      <c r="E4806">
        <v>1</v>
      </c>
      <c r="G4806" t="s">
        <v>130</v>
      </c>
      <c r="I4806" t="s">
        <v>125</v>
      </c>
      <c r="Z4806" t="str">
        <f>IFERROR(MID(AA4806,FIND("-",H4806,1)+1,20),_xlfn.IFNA(VLOOKUP(F4806&amp;"-"&amp;AA4806,Ref_Kontak!$A:$E,4,FALSE),Ref_Kontak!$H$2))</f>
        <v>628999007703</v>
      </c>
      <c r="AA4806" t="str">
        <f t="shared" si="750"/>
        <v/>
      </c>
      <c r="AB4806" t="str">
        <f t="shared" si="751"/>
        <v/>
      </c>
      <c r="AC4806" t="str">
        <f t="shared" si="752"/>
        <v>628999007703</v>
      </c>
      <c r="AD4806" t="str">
        <f t="shared" si="753"/>
        <v>Halo+,+Visual+AI+5S+mendeteksi+Violation%3A+METALDET1-LINE+14</v>
      </c>
      <c r="AE4806" t="str">
        <f t="shared" si="754"/>
        <v>https://web.whatsapp.com/send/?phone=628999007703&amp;text=Halo+,+Visual+AI+5S+mendeteksi+Violation%3A+METALDET1-LINE+14&amp;type=phone_number&amp;app_absent=0</v>
      </c>
      <c r="AF4806" t="b">
        <f>IF(ISNA(VLOOKUP(D4806&amp;"-"&amp;AB4806, Ref_Kontak!$A:$E, 4, FALSE)), FALSE, TRUE)</f>
        <v>0</v>
      </c>
      <c r="AG4806" t="str">
        <f>_xlfn.IFNA(VLOOKUP(Z4806,Ref_Kontak!H:H,1,FALSE),"FALSE")</f>
        <v>628999007703</v>
      </c>
      <c r="AH4806" t="str">
        <f t="shared" si="755"/>
        <v>METALDET1-LINE 14</v>
      </c>
      <c r="AI4806">
        <f>IF(I4806="violation",COUNTIF($AH$1:AH4806,AH4806),0)</f>
        <v>598</v>
      </c>
      <c r="AJ4806" t="str">
        <f t="shared" si="756"/>
        <v>violation-METALDET1</v>
      </c>
      <c r="AK4806">
        <f>IF(I4806="violation",COUNTIF($AJ$1:AJ4806,AJ4806),FALSE)</f>
        <v>3835</v>
      </c>
      <c r="AL4806">
        <f t="shared" si="757"/>
        <v>0</v>
      </c>
      <c r="AM4806">
        <f t="shared" si="758"/>
        <v>3</v>
      </c>
      <c r="AN4806" t="str">
        <f t="shared" si="759"/>
        <v>ALERT! 3 Violation founded @METALDET1</v>
      </c>
    </row>
    <row r="4807" spans="1:40">
      <c r="A4807" t="s">
        <v>120</v>
      </c>
      <c r="B4807" t="s">
        <v>121</v>
      </c>
      <c r="C4807" t="s">
        <v>2137</v>
      </c>
      <c r="D4807" t="s">
        <v>48</v>
      </c>
      <c r="E4807">
        <v>1</v>
      </c>
      <c r="F4807" t="s">
        <v>1859</v>
      </c>
      <c r="G4807" t="s">
        <v>124</v>
      </c>
      <c r="H4807" t="s">
        <v>1860</v>
      </c>
      <c r="I4807" t="s">
        <v>125</v>
      </c>
      <c r="J4807" t="s">
        <v>1861</v>
      </c>
      <c r="Z4807" t="str">
        <f>IFERROR(MID(AA4807,FIND("-",H4807,1)+1,20),_xlfn.IFNA(VLOOKUP(F4807&amp;"-"&amp;AA4807,Ref_Kontak!$A:$E,4,FALSE),Ref_Kontak!$H$2))</f>
        <v>6285157766849</v>
      </c>
      <c r="AA4807" t="str">
        <f t="shared" si="750"/>
        <v>Rexy-6285157766849</v>
      </c>
      <c r="AB4807" t="str">
        <f t="shared" si="751"/>
        <v>Rexy</v>
      </c>
      <c r="AC4807" t="str">
        <f t="shared" si="752"/>
        <v>6285157766849</v>
      </c>
      <c r="AD4807" t="str">
        <f t="shared" si="753"/>
        <v>Halo+Rexy,+Visual+AI+5S+mendeteksi+Violation%3A+GUDANGEXP1-LINE+1</v>
      </c>
      <c r="AE4807" t="str">
        <f t="shared" si="754"/>
        <v>https://web.whatsapp.com/send/?phone=6285157766849&amp;text=Halo+Rexy,+Visual+AI+5S+mendeteksi+Violation%3A+GUDANGEXP1-LINE+1&amp;type=phone_number&amp;app_absent=0</v>
      </c>
      <c r="AF4807" t="b">
        <f>IF(ISNA(VLOOKUP(D4807&amp;"-"&amp;AB4807, Ref_Kontak!$A:$E, 4, FALSE)), FALSE, TRUE)</f>
        <v>1</v>
      </c>
      <c r="AG4807" t="str">
        <f>_xlfn.IFNA(VLOOKUP(Z4807,Ref_Kontak!H:H,1,FALSE),"FALSE")</f>
        <v>FALSE</v>
      </c>
      <c r="AH4807" t="str">
        <f t="shared" si="755"/>
        <v>GUDANGEXP1-LINE 1</v>
      </c>
      <c r="AI4807">
        <f>IF(I4807="violation",COUNTIF($AH$1:AH4807,AH4807),0)</f>
        <v>180</v>
      </c>
      <c r="AJ4807" t="str">
        <f t="shared" si="756"/>
        <v>violation-GUDANGEXP1</v>
      </c>
      <c r="AK4807">
        <f>IF(I4807="violation",COUNTIF($AJ$1:AJ4807,AJ4807),FALSE)</f>
        <v>970</v>
      </c>
      <c r="AL4807">
        <f t="shared" si="757"/>
        <v>0</v>
      </c>
      <c r="AM4807">
        <f t="shared" si="758"/>
        <v>8</v>
      </c>
      <c r="AN4807" t="str">
        <f t="shared" si="759"/>
        <v>ALERT! 8 Violation founded @GUDANGEXP1</v>
      </c>
    </row>
    <row r="4808" spans="1:40">
      <c r="A4808" t="s">
        <v>120</v>
      </c>
      <c r="B4808" t="s">
        <v>121</v>
      </c>
      <c r="C4808" t="s">
        <v>2137</v>
      </c>
      <c r="D4808" t="s">
        <v>52</v>
      </c>
      <c r="E4808">
        <v>1</v>
      </c>
      <c r="G4808" t="s">
        <v>130</v>
      </c>
      <c r="I4808" t="s">
        <v>125</v>
      </c>
      <c r="Z4808" t="str">
        <f>IFERROR(MID(AA4808,FIND("-",H4808,1)+1,20),_xlfn.IFNA(VLOOKUP(F4808&amp;"-"&amp;AA4808,Ref_Kontak!$A:$E,4,FALSE),Ref_Kontak!$H$2))</f>
        <v>628999007703</v>
      </c>
      <c r="AA4808" t="str">
        <f t="shared" si="750"/>
        <v/>
      </c>
      <c r="AB4808" t="str">
        <f t="shared" si="751"/>
        <v/>
      </c>
      <c r="AC4808" t="str">
        <f t="shared" si="752"/>
        <v>628999007703</v>
      </c>
      <c r="AD4808" t="str">
        <f t="shared" si="753"/>
        <v>Halo+,+Visual+AI+5S+mendeteksi+Violation%3A+METALDET1-LINE+14</v>
      </c>
      <c r="AE4808" t="str">
        <f t="shared" si="754"/>
        <v>https://web.whatsapp.com/send/?phone=628999007703&amp;text=Halo+,+Visual+AI+5S+mendeteksi+Violation%3A+METALDET1-LINE+14&amp;type=phone_number&amp;app_absent=0</v>
      </c>
      <c r="AF4808" t="b">
        <f>IF(ISNA(VLOOKUP(D4808&amp;"-"&amp;AB4808, Ref_Kontak!$A:$E, 4, FALSE)), FALSE, TRUE)</f>
        <v>0</v>
      </c>
      <c r="AG4808" t="str">
        <f>_xlfn.IFNA(VLOOKUP(Z4808,Ref_Kontak!H:H,1,FALSE),"FALSE")</f>
        <v>628999007703</v>
      </c>
      <c r="AH4808" t="str">
        <f t="shared" si="755"/>
        <v>METALDET1-LINE 14</v>
      </c>
      <c r="AI4808">
        <f>IF(I4808="violation",COUNTIF($AH$1:AH4808,AH4808),0)</f>
        <v>599</v>
      </c>
      <c r="AJ4808" t="str">
        <f t="shared" si="756"/>
        <v>violation-METALDET1</v>
      </c>
      <c r="AK4808">
        <f>IF(I4808="violation",COUNTIF($AJ$1:AJ4808,AJ4808),FALSE)</f>
        <v>3836</v>
      </c>
      <c r="AL4808">
        <f t="shared" si="757"/>
        <v>0</v>
      </c>
      <c r="AM4808">
        <f t="shared" si="758"/>
        <v>3</v>
      </c>
      <c r="AN4808" t="str">
        <f t="shared" si="759"/>
        <v>ALERT! 3 Violation founded @METALDET1</v>
      </c>
    </row>
    <row r="4809" spans="1:40">
      <c r="A4809" t="s">
        <v>120</v>
      </c>
      <c r="B4809" t="s">
        <v>121</v>
      </c>
      <c r="C4809" t="s">
        <v>2138</v>
      </c>
      <c r="D4809" t="s">
        <v>48</v>
      </c>
      <c r="E4809">
        <v>1</v>
      </c>
      <c r="F4809" t="s">
        <v>1859</v>
      </c>
      <c r="G4809" t="s">
        <v>124</v>
      </c>
      <c r="H4809" t="s">
        <v>1860</v>
      </c>
      <c r="I4809" t="s">
        <v>125</v>
      </c>
      <c r="J4809" t="s">
        <v>1861</v>
      </c>
      <c r="Z4809" t="str">
        <f>IFERROR(MID(AA4809,FIND("-",H4809,1)+1,20),_xlfn.IFNA(VLOOKUP(F4809&amp;"-"&amp;AA4809,Ref_Kontak!$A:$E,4,FALSE),Ref_Kontak!$H$2))</f>
        <v>6285157766849</v>
      </c>
      <c r="AA4809" t="str">
        <f t="shared" si="750"/>
        <v>Rexy-6285157766849</v>
      </c>
      <c r="AB4809" t="str">
        <f t="shared" si="751"/>
        <v>Rexy</v>
      </c>
      <c r="AC4809" t="str">
        <f t="shared" si="752"/>
        <v>6285157766849</v>
      </c>
      <c r="AD4809" t="str">
        <f t="shared" si="753"/>
        <v>Halo+Rexy,+Visual+AI+5S+mendeteksi+Violation%3A+GUDANGEXP1-LINE+1</v>
      </c>
      <c r="AE4809" t="str">
        <f t="shared" si="754"/>
        <v>https://web.whatsapp.com/send/?phone=6285157766849&amp;text=Halo+Rexy,+Visual+AI+5S+mendeteksi+Violation%3A+GUDANGEXP1-LINE+1&amp;type=phone_number&amp;app_absent=0</v>
      </c>
      <c r="AF4809" t="b">
        <f>IF(ISNA(VLOOKUP(D4809&amp;"-"&amp;AB4809, Ref_Kontak!$A:$E, 4, FALSE)), FALSE, TRUE)</f>
        <v>1</v>
      </c>
      <c r="AG4809" t="str">
        <f>_xlfn.IFNA(VLOOKUP(Z4809,Ref_Kontak!H:H,1,FALSE),"FALSE")</f>
        <v>FALSE</v>
      </c>
      <c r="AH4809" t="str">
        <f t="shared" si="755"/>
        <v>GUDANGEXP1-LINE 1</v>
      </c>
      <c r="AI4809">
        <f>IF(I4809="violation",COUNTIF($AH$1:AH4809,AH4809),0)</f>
        <v>181</v>
      </c>
      <c r="AJ4809" t="str">
        <f t="shared" si="756"/>
        <v>violation-GUDANGEXP1</v>
      </c>
      <c r="AK4809">
        <f>IF(I4809="violation",COUNTIF($AJ$1:AJ4809,AJ4809),FALSE)</f>
        <v>971</v>
      </c>
      <c r="AL4809">
        <f t="shared" si="757"/>
        <v>0</v>
      </c>
      <c r="AM4809">
        <f t="shared" si="758"/>
        <v>8</v>
      </c>
      <c r="AN4809" t="str">
        <f t="shared" si="759"/>
        <v>ALERT! 8 Violation founded @GUDANGEXP1</v>
      </c>
    </row>
    <row r="4810" spans="1:40">
      <c r="A4810" t="s">
        <v>120</v>
      </c>
      <c r="B4810" t="s">
        <v>121</v>
      </c>
      <c r="C4810" t="s">
        <v>2139</v>
      </c>
      <c r="D4810" t="s">
        <v>48</v>
      </c>
      <c r="E4810">
        <v>1</v>
      </c>
      <c r="F4810" t="s">
        <v>1859</v>
      </c>
      <c r="G4810" t="s">
        <v>124</v>
      </c>
      <c r="H4810" t="s">
        <v>1860</v>
      </c>
      <c r="I4810" t="s">
        <v>125</v>
      </c>
      <c r="J4810" t="s">
        <v>1861</v>
      </c>
      <c r="Z4810" t="str">
        <f>IFERROR(MID(AA4810,FIND("-",H4810,1)+1,20),_xlfn.IFNA(VLOOKUP(F4810&amp;"-"&amp;AA4810,Ref_Kontak!$A:$E,4,FALSE),Ref_Kontak!$H$2))</f>
        <v>6285157766849</v>
      </c>
      <c r="AA4810" t="str">
        <f t="shared" si="750"/>
        <v>Rexy-6285157766849</v>
      </c>
      <c r="AB4810" t="str">
        <f t="shared" si="751"/>
        <v>Rexy</v>
      </c>
      <c r="AC4810" t="str">
        <f t="shared" si="752"/>
        <v>6285157766849</v>
      </c>
      <c r="AD4810" t="str">
        <f t="shared" si="753"/>
        <v>Halo+Rexy,+Visual+AI+5S+mendeteksi+Violation%3A+GUDANGEXP1-LINE+1</v>
      </c>
      <c r="AE4810" t="str">
        <f t="shared" si="754"/>
        <v>https://web.whatsapp.com/send/?phone=6285157766849&amp;text=Halo+Rexy,+Visual+AI+5S+mendeteksi+Violation%3A+GUDANGEXP1-LINE+1&amp;type=phone_number&amp;app_absent=0</v>
      </c>
      <c r="AF4810" t="b">
        <f>IF(ISNA(VLOOKUP(D4810&amp;"-"&amp;AB4810, Ref_Kontak!$A:$E, 4, FALSE)), FALSE, TRUE)</f>
        <v>1</v>
      </c>
      <c r="AG4810" t="str">
        <f>_xlfn.IFNA(VLOOKUP(Z4810,Ref_Kontak!H:H,1,FALSE),"FALSE")</f>
        <v>FALSE</v>
      </c>
      <c r="AH4810" t="str">
        <f t="shared" si="755"/>
        <v>GUDANGEXP1-LINE 1</v>
      </c>
      <c r="AI4810">
        <f>IF(I4810="violation",COUNTIF($AH$1:AH4810,AH4810),0)</f>
        <v>182</v>
      </c>
      <c r="AJ4810" t="str">
        <f t="shared" si="756"/>
        <v>violation-GUDANGEXP1</v>
      </c>
      <c r="AK4810">
        <f>IF(I4810="violation",COUNTIF($AJ$1:AJ4810,AJ4810),FALSE)</f>
        <v>972</v>
      </c>
      <c r="AL4810">
        <f t="shared" si="757"/>
        <v>0</v>
      </c>
      <c r="AM4810">
        <f t="shared" si="758"/>
        <v>8</v>
      </c>
      <c r="AN4810" t="str">
        <f t="shared" si="759"/>
        <v>ALERT! 8 Violation founded @GUDANGEXP1</v>
      </c>
    </row>
    <row r="4811" spans="1:40">
      <c r="A4811" t="s">
        <v>120</v>
      </c>
      <c r="B4811" t="s">
        <v>121</v>
      </c>
      <c r="C4811" t="s">
        <v>2139</v>
      </c>
      <c r="D4811" t="s">
        <v>52</v>
      </c>
      <c r="E4811">
        <v>1</v>
      </c>
      <c r="G4811" t="s">
        <v>130</v>
      </c>
      <c r="I4811" t="s">
        <v>125</v>
      </c>
      <c r="Z4811" t="str">
        <f>IFERROR(MID(AA4811,FIND("-",H4811,1)+1,20),_xlfn.IFNA(VLOOKUP(F4811&amp;"-"&amp;AA4811,Ref_Kontak!$A:$E,4,FALSE),Ref_Kontak!$H$2))</f>
        <v>628999007703</v>
      </c>
      <c r="AA4811" t="str">
        <f t="shared" si="750"/>
        <v/>
      </c>
      <c r="AB4811" t="str">
        <f t="shared" si="751"/>
        <v/>
      </c>
      <c r="AC4811" t="str">
        <f t="shared" si="752"/>
        <v>628999007703</v>
      </c>
      <c r="AD4811" t="str">
        <f t="shared" si="753"/>
        <v>Halo+,+Visual+AI+5S+mendeteksi+Violation%3A+METALDET1-LINE+14</v>
      </c>
      <c r="AE4811" t="str">
        <f t="shared" si="754"/>
        <v>https://web.whatsapp.com/send/?phone=628999007703&amp;text=Halo+,+Visual+AI+5S+mendeteksi+Violation%3A+METALDET1-LINE+14&amp;type=phone_number&amp;app_absent=0</v>
      </c>
      <c r="AF4811" t="b">
        <f>IF(ISNA(VLOOKUP(D4811&amp;"-"&amp;AB4811, Ref_Kontak!$A:$E, 4, FALSE)), FALSE, TRUE)</f>
        <v>0</v>
      </c>
      <c r="AG4811" t="str">
        <f>_xlfn.IFNA(VLOOKUP(Z4811,Ref_Kontak!H:H,1,FALSE),"FALSE")</f>
        <v>628999007703</v>
      </c>
      <c r="AH4811" t="str">
        <f t="shared" si="755"/>
        <v>METALDET1-LINE 14</v>
      </c>
      <c r="AI4811">
        <f>IF(I4811="violation",COUNTIF($AH$1:AH4811,AH4811),0)</f>
        <v>600</v>
      </c>
      <c r="AJ4811" t="str">
        <f t="shared" si="756"/>
        <v>violation-METALDET1</v>
      </c>
      <c r="AK4811">
        <f>IF(I4811="violation",COUNTIF($AJ$1:AJ4811,AJ4811),FALSE)</f>
        <v>3837</v>
      </c>
      <c r="AL4811">
        <f t="shared" si="757"/>
        <v>0</v>
      </c>
      <c r="AM4811">
        <f t="shared" si="758"/>
        <v>3</v>
      </c>
      <c r="AN4811" t="str">
        <f t="shared" si="759"/>
        <v>ALERT! 3 Violation founded @METALDET1</v>
      </c>
    </row>
    <row r="4812" spans="1:40">
      <c r="A4812" t="s">
        <v>120</v>
      </c>
      <c r="B4812" t="s">
        <v>121</v>
      </c>
      <c r="C4812" t="s">
        <v>2139</v>
      </c>
      <c r="D4812" t="s">
        <v>52</v>
      </c>
      <c r="E4812">
        <v>1</v>
      </c>
      <c r="G4812" t="s">
        <v>130</v>
      </c>
      <c r="I4812" t="s">
        <v>125</v>
      </c>
      <c r="Z4812" t="str">
        <f>IFERROR(MID(AA4812,FIND("-",H4812,1)+1,20),_xlfn.IFNA(VLOOKUP(F4812&amp;"-"&amp;AA4812,Ref_Kontak!$A:$E,4,FALSE),Ref_Kontak!$H$2))</f>
        <v>628999007703</v>
      </c>
      <c r="AA4812" t="str">
        <f t="shared" si="750"/>
        <v/>
      </c>
      <c r="AB4812" t="str">
        <f t="shared" si="751"/>
        <v/>
      </c>
      <c r="AC4812" t="str">
        <f t="shared" si="752"/>
        <v>628999007703</v>
      </c>
      <c r="AD4812" t="str">
        <f t="shared" si="753"/>
        <v>Halo+,+Visual+AI+5S+mendeteksi+Violation%3A+METALDET1-LINE+14</v>
      </c>
      <c r="AE4812" t="str">
        <f t="shared" si="754"/>
        <v>https://web.whatsapp.com/send/?phone=628999007703&amp;text=Halo+,+Visual+AI+5S+mendeteksi+Violation%3A+METALDET1-LINE+14&amp;type=phone_number&amp;app_absent=0</v>
      </c>
      <c r="AF4812" t="b">
        <f>IF(ISNA(VLOOKUP(D4812&amp;"-"&amp;AB4812, Ref_Kontak!$A:$E, 4, FALSE)), FALSE, TRUE)</f>
        <v>0</v>
      </c>
      <c r="AG4812" t="str">
        <f>_xlfn.IFNA(VLOOKUP(Z4812,Ref_Kontak!H:H,1,FALSE),"FALSE")</f>
        <v>628999007703</v>
      </c>
      <c r="AH4812" t="str">
        <f t="shared" si="755"/>
        <v>METALDET1-LINE 14</v>
      </c>
      <c r="AI4812">
        <f>IF(I4812="violation",COUNTIF($AH$1:AH4812,AH4812),0)</f>
        <v>601</v>
      </c>
      <c r="AJ4812" t="str">
        <f t="shared" si="756"/>
        <v>violation-METALDET1</v>
      </c>
      <c r="AK4812">
        <f>IF(I4812="violation",COUNTIF($AJ$1:AJ4812,AJ4812),FALSE)</f>
        <v>3838</v>
      </c>
      <c r="AL4812">
        <f t="shared" si="757"/>
        <v>0</v>
      </c>
      <c r="AM4812">
        <f t="shared" si="758"/>
        <v>3</v>
      </c>
      <c r="AN4812" t="str">
        <f t="shared" si="759"/>
        <v>ALERT! 3 Violation founded @METALDET1</v>
      </c>
    </row>
    <row r="4813" spans="1:40">
      <c r="A4813" t="s">
        <v>120</v>
      </c>
      <c r="B4813" t="s">
        <v>121</v>
      </c>
      <c r="C4813" t="s">
        <v>2140</v>
      </c>
      <c r="D4813" t="s">
        <v>48</v>
      </c>
      <c r="E4813">
        <v>1</v>
      </c>
      <c r="F4813" t="s">
        <v>1859</v>
      </c>
      <c r="G4813" t="s">
        <v>124</v>
      </c>
      <c r="H4813" t="s">
        <v>1860</v>
      </c>
      <c r="I4813" t="s">
        <v>125</v>
      </c>
      <c r="J4813" t="s">
        <v>1861</v>
      </c>
      <c r="Z4813" t="str">
        <f>IFERROR(MID(AA4813,FIND("-",H4813,1)+1,20),_xlfn.IFNA(VLOOKUP(F4813&amp;"-"&amp;AA4813,Ref_Kontak!$A:$E,4,FALSE),Ref_Kontak!$H$2))</f>
        <v>6285157766849</v>
      </c>
      <c r="AA4813" t="str">
        <f t="shared" si="750"/>
        <v>Rexy-6285157766849</v>
      </c>
      <c r="AB4813" t="str">
        <f t="shared" si="751"/>
        <v>Rexy</v>
      </c>
      <c r="AC4813" t="str">
        <f t="shared" si="752"/>
        <v>6285157766849</v>
      </c>
      <c r="AD4813" t="str">
        <f t="shared" si="753"/>
        <v>Halo+Rexy,+Visual+AI+5S+mendeteksi+Violation%3A+GUDANGEXP1-LINE+1</v>
      </c>
      <c r="AE4813" t="str">
        <f t="shared" si="754"/>
        <v>https://web.whatsapp.com/send/?phone=6285157766849&amp;text=Halo+Rexy,+Visual+AI+5S+mendeteksi+Violation%3A+GUDANGEXP1-LINE+1&amp;type=phone_number&amp;app_absent=0</v>
      </c>
      <c r="AF4813" t="b">
        <f>IF(ISNA(VLOOKUP(D4813&amp;"-"&amp;AB4813, Ref_Kontak!$A:$E, 4, FALSE)), FALSE, TRUE)</f>
        <v>1</v>
      </c>
      <c r="AG4813" t="str">
        <f>_xlfn.IFNA(VLOOKUP(Z4813,Ref_Kontak!H:H,1,FALSE),"FALSE")</f>
        <v>FALSE</v>
      </c>
      <c r="AH4813" t="str">
        <f t="shared" si="755"/>
        <v>GUDANGEXP1-LINE 1</v>
      </c>
      <c r="AI4813">
        <f>IF(I4813="violation",COUNTIF($AH$1:AH4813,AH4813),0)</f>
        <v>183</v>
      </c>
      <c r="AJ4813" t="str">
        <f t="shared" si="756"/>
        <v>violation-GUDANGEXP1</v>
      </c>
      <c r="AK4813">
        <f>IF(I4813="violation",COUNTIF($AJ$1:AJ4813,AJ4813),FALSE)</f>
        <v>973</v>
      </c>
      <c r="AL4813">
        <f t="shared" si="757"/>
        <v>0</v>
      </c>
      <c r="AM4813">
        <f t="shared" si="758"/>
        <v>8</v>
      </c>
      <c r="AN4813" t="str">
        <f t="shared" si="759"/>
        <v>ALERT! 8 Violation founded @GUDANGEXP1</v>
      </c>
    </row>
    <row r="4814" spans="1:40">
      <c r="A4814" t="s">
        <v>120</v>
      </c>
      <c r="B4814" t="s">
        <v>121</v>
      </c>
      <c r="C4814" t="s">
        <v>2141</v>
      </c>
      <c r="D4814" t="s">
        <v>48</v>
      </c>
      <c r="E4814">
        <v>1</v>
      </c>
      <c r="F4814" t="s">
        <v>1859</v>
      </c>
      <c r="G4814" t="s">
        <v>124</v>
      </c>
      <c r="H4814" t="s">
        <v>1860</v>
      </c>
      <c r="I4814" t="s">
        <v>125</v>
      </c>
      <c r="J4814" t="s">
        <v>1861</v>
      </c>
      <c r="Z4814" t="str">
        <f>IFERROR(MID(AA4814,FIND("-",H4814,1)+1,20),_xlfn.IFNA(VLOOKUP(F4814&amp;"-"&amp;AA4814,Ref_Kontak!$A:$E,4,FALSE),Ref_Kontak!$H$2))</f>
        <v>6285157766849</v>
      </c>
      <c r="AA4814" t="str">
        <f t="shared" si="750"/>
        <v>Rexy-6285157766849</v>
      </c>
      <c r="AB4814" t="str">
        <f t="shared" si="751"/>
        <v>Rexy</v>
      </c>
      <c r="AC4814" t="str">
        <f t="shared" si="752"/>
        <v>6285157766849</v>
      </c>
      <c r="AD4814" t="str">
        <f t="shared" si="753"/>
        <v>Halo+Rexy,+Visual+AI+5S+mendeteksi+Violation%3A+GUDANGEXP1-LINE+1</v>
      </c>
      <c r="AE4814" t="str">
        <f t="shared" si="754"/>
        <v>https://web.whatsapp.com/send/?phone=6285157766849&amp;text=Halo+Rexy,+Visual+AI+5S+mendeteksi+Violation%3A+GUDANGEXP1-LINE+1&amp;type=phone_number&amp;app_absent=0</v>
      </c>
      <c r="AF4814" t="b">
        <f>IF(ISNA(VLOOKUP(D4814&amp;"-"&amp;AB4814, Ref_Kontak!$A:$E, 4, FALSE)), FALSE, TRUE)</f>
        <v>1</v>
      </c>
      <c r="AG4814" t="str">
        <f>_xlfn.IFNA(VLOOKUP(Z4814,Ref_Kontak!H:H,1,FALSE),"FALSE")</f>
        <v>FALSE</v>
      </c>
      <c r="AH4814" t="str">
        <f t="shared" si="755"/>
        <v>GUDANGEXP1-LINE 1</v>
      </c>
      <c r="AI4814">
        <f>IF(I4814="violation",COUNTIF($AH$1:AH4814,AH4814),0)</f>
        <v>184</v>
      </c>
      <c r="AJ4814" t="str">
        <f t="shared" si="756"/>
        <v>violation-GUDANGEXP1</v>
      </c>
      <c r="AK4814">
        <f>IF(I4814="violation",COUNTIF($AJ$1:AJ4814,AJ4814),FALSE)</f>
        <v>974</v>
      </c>
      <c r="AL4814">
        <f t="shared" si="757"/>
        <v>0</v>
      </c>
      <c r="AM4814">
        <f t="shared" si="758"/>
        <v>8</v>
      </c>
      <c r="AN4814" t="str">
        <f t="shared" si="759"/>
        <v>ALERT! 8 Violation founded @GUDANGEXP1</v>
      </c>
    </row>
    <row r="4815" spans="1:40">
      <c r="A4815" t="s">
        <v>120</v>
      </c>
      <c r="B4815" t="s">
        <v>121</v>
      </c>
      <c r="C4815" t="s">
        <v>2141</v>
      </c>
      <c r="D4815" t="s">
        <v>52</v>
      </c>
      <c r="E4815">
        <v>1</v>
      </c>
      <c r="G4815" t="s">
        <v>130</v>
      </c>
      <c r="I4815" t="s">
        <v>125</v>
      </c>
      <c r="Z4815" t="str">
        <f>IFERROR(MID(AA4815,FIND("-",H4815,1)+1,20),_xlfn.IFNA(VLOOKUP(F4815&amp;"-"&amp;AA4815,Ref_Kontak!$A:$E,4,FALSE),Ref_Kontak!$H$2))</f>
        <v>628999007703</v>
      </c>
      <c r="AA4815" t="str">
        <f t="shared" si="750"/>
        <v/>
      </c>
      <c r="AB4815" t="str">
        <f t="shared" si="751"/>
        <v/>
      </c>
      <c r="AC4815" t="str">
        <f t="shared" si="752"/>
        <v>628999007703</v>
      </c>
      <c r="AD4815" t="str">
        <f t="shared" si="753"/>
        <v>Halo+,+Visual+AI+5S+mendeteksi+Violation%3A+METALDET1-LINE+14</v>
      </c>
      <c r="AE4815" t="str">
        <f t="shared" si="754"/>
        <v>https://web.whatsapp.com/send/?phone=628999007703&amp;text=Halo+,+Visual+AI+5S+mendeteksi+Violation%3A+METALDET1-LINE+14&amp;type=phone_number&amp;app_absent=0</v>
      </c>
      <c r="AF4815" t="b">
        <f>IF(ISNA(VLOOKUP(D4815&amp;"-"&amp;AB4815, Ref_Kontak!$A:$E, 4, FALSE)), FALSE, TRUE)</f>
        <v>0</v>
      </c>
      <c r="AG4815" t="str">
        <f>_xlfn.IFNA(VLOOKUP(Z4815,Ref_Kontak!H:H,1,FALSE),"FALSE")</f>
        <v>628999007703</v>
      </c>
      <c r="AH4815" t="str">
        <f t="shared" si="755"/>
        <v>METALDET1-LINE 14</v>
      </c>
      <c r="AI4815">
        <f>IF(I4815="violation",COUNTIF($AH$1:AH4815,AH4815),0)</f>
        <v>602</v>
      </c>
      <c r="AJ4815" t="str">
        <f t="shared" si="756"/>
        <v>violation-METALDET1</v>
      </c>
      <c r="AK4815">
        <f>IF(I4815="violation",COUNTIF($AJ$1:AJ4815,AJ4815),FALSE)</f>
        <v>3839</v>
      </c>
      <c r="AL4815">
        <f t="shared" si="757"/>
        <v>0</v>
      </c>
      <c r="AM4815">
        <f t="shared" si="758"/>
        <v>3</v>
      </c>
      <c r="AN4815" t="str">
        <f t="shared" si="759"/>
        <v>ALERT! 3 Violation founded @METALDET1</v>
      </c>
    </row>
    <row r="4816" spans="1:40">
      <c r="A4816" t="s">
        <v>120</v>
      </c>
      <c r="B4816" t="s">
        <v>121</v>
      </c>
      <c r="C4816" t="s">
        <v>2142</v>
      </c>
      <c r="D4816" t="s">
        <v>48</v>
      </c>
      <c r="E4816">
        <v>1</v>
      </c>
      <c r="F4816" t="s">
        <v>1859</v>
      </c>
      <c r="G4816" t="s">
        <v>124</v>
      </c>
      <c r="H4816" t="s">
        <v>1860</v>
      </c>
      <c r="I4816" t="s">
        <v>125</v>
      </c>
      <c r="J4816" t="s">
        <v>1861</v>
      </c>
      <c r="Z4816" t="str">
        <f>IFERROR(MID(AA4816,FIND("-",H4816,1)+1,20),_xlfn.IFNA(VLOOKUP(F4816&amp;"-"&amp;AA4816,Ref_Kontak!$A:$E,4,FALSE),Ref_Kontak!$H$2))</f>
        <v>6285157766849</v>
      </c>
      <c r="AA4816" t="str">
        <f t="shared" si="750"/>
        <v>Rexy-6285157766849</v>
      </c>
      <c r="AB4816" t="str">
        <f t="shared" si="751"/>
        <v>Rexy</v>
      </c>
      <c r="AC4816" t="str">
        <f t="shared" si="752"/>
        <v>6285157766849</v>
      </c>
      <c r="AD4816" t="str">
        <f t="shared" si="753"/>
        <v>Halo+Rexy,+Visual+AI+5S+mendeteksi+Violation%3A+GUDANGEXP1-LINE+1</v>
      </c>
      <c r="AE4816" t="str">
        <f t="shared" si="754"/>
        <v>https://web.whatsapp.com/send/?phone=6285157766849&amp;text=Halo+Rexy,+Visual+AI+5S+mendeteksi+Violation%3A+GUDANGEXP1-LINE+1&amp;type=phone_number&amp;app_absent=0</v>
      </c>
      <c r="AF4816" t="b">
        <f>IF(ISNA(VLOOKUP(D4816&amp;"-"&amp;AB4816, Ref_Kontak!$A:$E, 4, FALSE)), FALSE, TRUE)</f>
        <v>1</v>
      </c>
      <c r="AG4816" t="str">
        <f>_xlfn.IFNA(VLOOKUP(Z4816,Ref_Kontak!H:H,1,FALSE),"FALSE")</f>
        <v>FALSE</v>
      </c>
      <c r="AH4816" t="str">
        <f t="shared" si="755"/>
        <v>GUDANGEXP1-LINE 1</v>
      </c>
      <c r="AI4816">
        <f>IF(I4816="violation",COUNTIF($AH$1:AH4816,AH4816),0)</f>
        <v>185</v>
      </c>
      <c r="AJ4816" t="str">
        <f t="shared" si="756"/>
        <v>violation-GUDANGEXP1</v>
      </c>
      <c r="AK4816">
        <f>IF(I4816="violation",COUNTIF($AJ$1:AJ4816,AJ4816),FALSE)</f>
        <v>975</v>
      </c>
      <c r="AL4816">
        <f t="shared" si="757"/>
        <v>0</v>
      </c>
      <c r="AM4816">
        <f t="shared" si="758"/>
        <v>8</v>
      </c>
      <c r="AN4816" t="str">
        <f t="shared" si="759"/>
        <v>ALERT! 8 Violation founded @GUDANGEXP1</v>
      </c>
    </row>
    <row r="4817" spans="1:40">
      <c r="A4817" t="s">
        <v>120</v>
      </c>
      <c r="B4817" t="s">
        <v>121</v>
      </c>
      <c r="C4817" t="s">
        <v>2142</v>
      </c>
      <c r="D4817" t="s">
        <v>52</v>
      </c>
      <c r="E4817">
        <v>1</v>
      </c>
      <c r="G4817" t="s">
        <v>130</v>
      </c>
      <c r="I4817" t="s">
        <v>125</v>
      </c>
      <c r="Z4817" t="str">
        <f>IFERROR(MID(AA4817,FIND("-",H4817,1)+1,20),_xlfn.IFNA(VLOOKUP(F4817&amp;"-"&amp;AA4817,Ref_Kontak!$A:$E,4,FALSE),Ref_Kontak!$H$2))</f>
        <v>628999007703</v>
      </c>
      <c r="AA4817" t="str">
        <f t="shared" si="750"/>
        <v/>
      </c>
      <c r="AB4817" t="str">
        <f t="shared" si="751"/>
        <v/>
      </c>
      <c r="AC4817" t="str">
        <f t="shared" si="752"/>
        <v>628999007703</v>
      </c>
      <c r="AD4817" t="str">
        <f t="shared" si="753"/>
        <v>Halo+,+Visual+AI+5S+mendeteksi+Violation%3A+METALDET1-LINE+14</v>
      </c>
      <c r="AE4817" t="str">
        <f t="shared" si="754"/>
        <v>https://web.whatsapp.com/send/?phone=628999007703&amp;text=Halo+,+Visual+AI+5S+mendeteksi+Violation%3A+METALDET1-LINE+14&amp;type=phone_number&amp;app_absent=0</v>
      </c>
      <c r="AF4817" t="b">
        <f>IF(ISNA(VLOOKUP(D4817&amp;"-"&amp;AB4817, Ref_Kontak!$A:$E, 4, FALSE)), FALSE, TRUE)</f>
        <v>0</v>
      </c>
      <c r="AG4817" t="str">
        <f>_xlfn.IFNA(VLOOKUP(Z4817,Ref_Kontak!H:H,1,FALSE),"FALSE")</f>
        <v>628999007703</v>
      </c>
      <c r="AH4817" t="str">
        <f t="shared" si="755"/>
        <v>METALDET1-LINE 14</v>
      </c>
      <c r="AI4817">
        <f>IF(I4817="violation",COUNTIF($AH$1:AH4817,AH4817),0)</f>
        <v>603</v>
      </c>
      <c r="AJ4817" t="str">
        <f t="shared" si="756"/>
        <v>violation-METALDET1</v>
      </c>
      <c r="AK4817">
        <f>IF(I4817="violation",COUNTIF($AJ$1:AJ4817,AJ4817),FALSE)</f>
        <v>3840</v>
      </c>
      <c r="AL4817">
        <f t="shared" si="757"/>
        <v>0</v>
      </c>
      <c r="AM4817">
        <f t="shared" si="758"/>
        <v>3</v>
      </c>
      <c r="AN4817" t="str">
        <f t="shared" si="759"/>
        <v>ALERT! 3 Violation founded @METALDET1</v>
      </c>
    </row>
    <row r="4818" spans="1:40">
      <c r="A4818" t="s">
        <v>120</v>
      </c>
      <c r="B4818" t="s">
        <v>121</v>
      </c>
      <c r="C4818" t="s">
        <v>2143</v>
      </c>
      <c r="D4818" t="s">
        <v>48</v>
      </c>
      <c r="E4818">
        <v>1</v>
      </c>
      <c r="F4818" t="s">
        <v>1859</v>
      </c>
      <c r="G4818" t="s">
        <v>124</v>
      </c>
      <c r="H4818" t="s">
        <v>1860</v>
      </c>
      <c r="I4818" t="s">
        <v>125</v>
      </c>
      <c r="J4818" t="s">
        <v>1861</v>
      </c>
      <c r="Z4818" t="str">
        <f>IFERROR(MID(AA4818,FIND("-",H4818,1)+1,20),_xlfn.IFNA(VLOOKUP(F4818&amp;"-"&amp;AA4818,Ref_Kontak!$A:$E,4,FALSE),Ref_Kontak!$H$2))</f>
        <v>6285157766849</v>
      </c>
      <c r="AA4818" t="str">
        <f t="shared" si="750"/>
        <v>Rexy-6285157766849</v>
      </c>
      <c r="AB4818" t="str">
        <f t="shared" si="751"/>
        <v>Rexy</v>
      </c>
      <c r="AC4818" t="str">
        <f t="shared" si="752"/>
        <v>6285157766849</v>
      </c>
      <c r="AD4818" t="str">
        <f t="shared" si="753"/>
        <v>Halo+Rexy,+Visual+AI+5S+mendeteksi+Violation%3A+GUDANGEXP1-LINE+1</v>
      </c>
      <c r="AE4818" t="str">
        <f t="shared" si="754"/>
        <v>https://web.whatsapp.com/send/?phone=6285157766849&amp;text=Halo+Rexy,+Visual+AI+5S+mendeteksi+Violation%3A+GUDANGEXP1-LINE+1&amp;type=phone_number&amp;app_absent=0</v>
      </c>
      <c r="AF4818" t="b">
        <f>IF(ISNA(VLOOKUP(D4818&amp;"-"&amp;AB4818, Ref_Kontak!$A:$E, 4, FALSE)), FALSE, TRUE)</f>
        <v>1</v>
      </c>
      <c r="AG4818" t="str">
        <f>_xlfn.IFNA(VLOOKUP(Z4818,Ref_Kontak!H:H,1,FALSE),"FALSE")</f>
        <v>FALSE</v>
      </c>
      <c r="AH4818" t="str">
        <f t="shared" si="755"/>
        <v>GUDANGEXP1-LINE 1</v>
      </c>
      <c r="AI4818">
        <f>IF(I4818="violation",COUNTIF($AH$1:AH4818,AH4818),0)</f>
        <v>186</v>
      </c>
      <c r="AJ4818" t="str">
        <f t="shared" si="756"/>
        <v>violation-GUDANGEXP1</v>
      </c>
      <c r="AK4818">
        <f>IF(I4818="violation",COUNTIF($AJ$1:AJ4818,AJ4818),FALSE)</f>
        <v>976</v>
      </c>
      <c r="AL4818">
        <f t="shared" si="757"/>
        <v>0</v>
      </c>
      <c r="AM4818">
        <f t="shared" si="758"/>
        <v>8</v>
      </c>
      <c r="AN4818" t="str">
        <f t="shared" si="759"/>
        <v>ALERT! 8 Violation founded @GUDANGEXP1</v>
      </c>
    </row>
    <row r="4819" spans="1:40">
      <c r="A4819" t="s">
        <v>120</v>
      </c>
      <c r="B4819" t="s">
        <v>121</v>
      </c>
      <c r="C4819" t="s">
        <v>2144</v>
      </c>
      <c r="D4819" t="s">
        <v>52</v>
      </c>
      <c r="E4819">
        <v>1</v>
      </c>
      <c r="G4819" t="s">
        <v>130</v>
      </c>
      <c r="I4819" t="s">
        <v>125</v>
      </c>
      <c r="Z4819" t="str">
        <f>IFERROR(MID(AA4819,FIND("-",H4819,1)+1,20),_xlfn.IFNA(VLOOKUP(F4819&amp;"-"&amp;AA4819,Ref_Kontak!$A:$E,4,FALSE),Ref_Kontak!$H$2))</f>
        <v>628999007703</v>
      </c>
      <c r="AA4819" t="str">
        <f t="shared" si="750"/>
        <v/>
      </c>
      <c r="AB4819" t="str">
        <f t="shared" si="751"/>
        <v/>
      </c>
      <c r="AC4819" t="str">
        <f t="shared" si="752"/>
        <v>628999007703</v>
      </c>
      <c r="AD4819" t="str">
        <f t="shared" si="753"/>
        <v>Halo+,+Visual+AI+5S+mendeteksi+Violation%3A+METALDET1-LINE+14</v>
      </c>
      <c r="AE4819" t="str">
        <f t="shared" si="754"/>
        <v>https://web.whatsapp.com/send/?phone=628999007703&amp;text=Halo+,+Visual+AI+5S+mendeteksi+Violation%3A+METALDET1-LINE+14&amp;type=phone_number&amp;app_absent=0</v>
      </c>
      <c r="AF4819" t="b">
        <f>IF(ISNA(VLOOKUP(D4819&amp;"-"&amp;AB4819, Ref_Kontak!$A:$E, 4, FALSE)), FALSE, TRUE)</f>
        <v>0</v>
      </c>
      <c r="AG4819" t="str">
        <f>_xlfn.IFNA(VLOOKUP(Z4819,Ref_Kontak!H:H,1,FALSE),"FALSE")</f>
        <v>628999007703</v>
      </c>
      <c r="AH4819" t="str">
        <f t="shared" si="755"/>
        <v>METALDET1-LINE 14</v>
      </c>
      <c r="AI4819">
        <f>IF(I4819="violation",COUNTIF($AH$1:AH4819,AH4819),0)</f>
        <v>604</v>
      </c>
      <c r="AJ4819" t="str">
        <f t="shared" si="756"/>
        <v>violation-METALDET1</v>
      </c>
      <c r="AK4819">
        <f>IF(I4819="violation",COUNTIF($AJ$1:AJ4819,AJ4819),FALSE)</f>
        <v>3841</v>
      </c>
      <c r="AL4819">
        <f t="shared" si="757"/>
        <v>0</v>
      </c>
      <c r="AM4819">
        <f t="shared" si="758"/>
        <v>3</v>
      </c>
      <c r="AN4819" t="str">
        <f t="shared" si="759"/>
        <v>ALERT! 3 Violation founded @METALDET1</v>
      </c>
    </row>
    <row r="4820" spans="1:40">
      <c r="A4820" t="s">
        <v>120</v>
      </c>
      <c r="B4820" t="s">
        <v>121</v>
      </c>
      <c r="C4820" t="s">
        <v>2144</v>
      </c>
      <c r="D4820" t="s">
        <v>48</v>
      </c>
      <c r="E4820">
        <v>1</v>
      </c>
      <c r="F4820" t="s">
        <v>1859</v>
      </c>
      <c r="G4820" t="s">
        <v>124</v>
      </c>
      <c r="H4820" t="s">
        <v>1860</v>
      </c>
      <c r="I4820" t="s">
        <v>125</v>
      </c>
      <c r="J4820" t="s">
        <v>1861</v>
      </c>
      <c r="Z4820" t="str">
        <f>IFERROR(MID(AA4820,FIND("-",H4820,1)+1,20),_xlfn.IFNA(VLOOKUP(F4820&amp;"-"&amp;AA4820,Ref_Kontak!$A:$E,4,FALSE),Ref_Kontak!$H$2))</f>
        <v>6285157766849</v>
      </c>
      <c r="AA4820" t="str">
        <f t="shared" si="750"/>
        <v>Rexy-6285157766849</v>
      </c>
      <c r="AB4820" t="str">
        <f t="shared" si="751"/>
        <v>Rexy</v>
      </c>
      <c r="AC4820" t="str">
        <f t="shared" si="752"/>
        <v>6285157766849</v>
      </c>
      <c r="AD4820" t="str">
        <f t="shared" si="753"/>
        <v>Halo+Rexy,+Visual+AI+5S+mendeteksi+Violation%3A+GUDANGEXP1-LINE+1</v>
      </c>
      <c r="AE4820" t="str">
        <f t="shared" si="754"/>
        <v>https://web.whatsapp.com/send/?phone=6285157766849&amp;text=Halo+Rexy,+Visual+AI+5S+mendeteksi+Violation%3A+GUDANGEXP1-LINE+1&amp;type=phone_number&amp;app_absent=0</v>
      </c>
      <c r="AF4820" t="b">
        <f>IF(ISNA(VLOOKUP(D4820&amp;"-"&amp;AB4820, Ref_Kontak!$A:$E, 4, FALSE)), FALSE, TRUE)</f>
        <v>1</v>
      </c>
      <c r="AG4820" t="str">
        <f>_xlfn.IFNA(VLOOKUP(Z4820,Ref_Kontak!H:H,1,FALSE),"FALSE")</f>
        <v>FALSE</v>
      </c>
      <c r="AH4820" t="str">
        <f t="shared" si="755"/>
        <v>GUDANGEXP1-LINE 1</v>
      </c>
      <c r="AI4820">
        <f>IF(I4820="violation",COUNTIF($AH$1:AH4820,AH4820),0)</f>
        <v>187</v>
      </c>
      <c r="AJ4820" t="str">
        <f t="shared" si="756"/>
        <v>violation-GUDANGEXP1</v>
      </c>
      <c r="AK4820">
        <f>IF(I4820="violation",COUNTIF($AJ$1:AJ4820,AJ4820),FALSE)</f>
        <v>977</v>
      </c>
      <c r="AL4820">
        <f t="shared" si="757"/>
        <v>0</v>
      </c>
      <c r="AM4820">
        <f t="shared" si="758"/>
        <v>8</v>
      </c>
      <c r="AN4820" t="str">
        <f t="shared" si="759"/>
        <v>ALERT! 8 Violation founded @GUDANGEXP1</v>
      </c>
    </row>
    <row r="4821" spans="1:40">
      <c r="A4821" t="s">
        <v>120</v>
      </c>
      <c r="B4821" t="s">
        <v>121</v>
      </c>
      <c r="C4821" t="s">
        <v>2144</v>
      </c>
      <c r="D4821" t="s">
        <v>52</v>
      </c>
      <c r="E4821">
        <v>1</v>
      </c>
      <c r="G4821" t="s">
        <v>130</v>
      </c>
      <c r="I4821" t="s">
        <v>125</v>
      </c>
      <c r="Z4821" t="str">
        <f>IFERROR(MID(AA4821,FIND("-",H4821,1)+1,20),_xlfn.IFNA(VLOOKUP(F4821&amp;"-"&amp;AA4821,Ref_Kontak!$A:$E,4,FALSE),Ref_Kontak!$H$2))</f>
        <v>628999007703</v>
      </c>
      <c r="AA4821" t="str">
        <f t="shared" si="750"/>
        <v/>
      </c>
      <c r="AB4821" t="str">
        <f t="shared" si="751"/>
        <v/>
      </c>
      <c r="AC4821" t="str">
        <f t="shared" si="752"/>
        <v>628999007703</v>
      </c>
      <c r="AD4821" t="str">
        <f t="shared" si="753"/>
        <v>Halo+,+Visual+AI+5S+mendeteksi+Violation%3A+METALDET1-LINE+14</v>
      </c>
      <c r="AE4821" t="str">
        <f t="shared" si="754"/>
        <v>https://web.whatsapp.com/send/?phone=628999007703&amp;text=Halo+,+Visual+AI+5S+mendeteksi+Violation%3A+METALDET1-LINE+14&amp;type=phone_number&amp;app_absent=0</v>
      </c>
      <c r="AF4821" t="b">
        <f>IF(ISNA(VLOOKUP(D4821&amp;"-"&amp;AB4821, Ref_Kontak!$A:$E, 4, FALSE)), FALSE, TRUE)</f>
        <v>0</v>
      </c>
      <c r="AG4821" t="str">
        <f>_xlfn.IFNA(VLOOKUP(Z4821,Ref_Kontak!H:H,1,FALSE),"FALSE")</f>
        <v>628999007703</v>
      </c>
      <c r="AH4821" t="str">
        <f t="shared" si="755"/>
        <v>METALDET1-LINE 14</v>
      </c>
      <c r="AI4821">
        <f>IF(I4821="violation",COUNTIF($AH$1:AH4821,AH4821),0)</f>
        <v>605</v>
      </c>
      <c r="AJ4821" t="str">
        <f t="shared" si="756"/>
        <v>violation-METALDET1</v>
      </c>
      <c r="AK4821">
        <f>IF(I4821="violation",COUNTIF($AJ$1:AJ4821,AJ4821),FALSE)</f>
        <v>3842</v>
      </c>
      <c r="AL4821">
        <f t="shared" si="757"/>
        <v>0</v>
      </c>
      <c r="AM4821">
        <f t="shared" si="758"/>
        <v>3</v>
      </c>
      <c r="AN4821" t="str">
        <f t="shared" si="759"/>
        <v>ALERT! 3 Violation founded @METALDET1</v>
      </c>
    </row>
    <row r="4822" spans="1:40">
      <c r="A4822" t="s">
        <v>120</v>
      </c>
      <c r="B4822" t="s">
        <v>121</v>
      </c>
      <c r="C4822" t="s">
        <v>2145</v>
      </c>
      <c r="D4822" t="s">
        <v>48</v>
      </c>
      <c r="E4822">
        <v>1</v>
      </c>
      <c r="F4822" t="s">
        <v>1859</v>
      </c>
      <c r="G4822" t="s">
        <v>124</v>
      </c>
      <c r="H4822" t="s">
        <v>1860</v>
      </c>
      <c r="I4822" t="s">
        <v>125</v>
      </c>
      <c r="J4822" t="s">
        <v>1861</v>
      </c>
      <c r="Z4822" t="str">
        <f>IFERROR(MID(AA4822,FIND("-",H4822,1)+1,20),_xlfn.IFNA(VLOOKUP(F4822&amp;"-"&amp;AA4822,Ref_Kontak!$A:$E,4,FALSE),Ref_Kontak!$H$2))</f>
        <v>6285157766849</v>
      </c>
      <c r="AA4822" t="str">
        <f t="shared" si="750"/>
        <v>Rexy-6285157766849</v>
      </c>
      <c r="AB4822" t="str">
        <f t="shared" si="751"/>
        <v>Rexy</v>
      </c>
      <c r="AC4822" t="str">
        <f t="shared" si="752"/>
        <v>6285157766849</v>
      </c>
      <c r="AD4822" t="str">
        <f t="shared" si="753"/>
        <v>Halo+Rexy,+Visual+AI+5S+mendeteksi+Violation%3A+GUDANGEXP1-LINE+1</v>
      </c>
      <c r="AE4822" t="str">
        <f t="shared" si="754"/>
        <v>https://web.whatsapp.com/send/?phone=6285157766849&amp;text=Halo+Rexy,+Visual+AI+5S+mendeteksi+Violation%3A+GUDANGEXP1-LINE+1&amp;type=phone_number&amp;app_absent=0</v>
      </c>
      <c r="AF4822" t="b">
        <f>IF(ISNA(VLOOKUP(D4822&amp;"-"&amp;AB4822, Ref_Kontak!$A:$E, 4, FALSE)), FALSE, TRUE)</f>
        <v>1</v>
      </c>
      <c r="AG4822" t="str">
        <f>_xlfn.IFNA(VLOOKUP(Z4822,Ref_Kontak!H:H,1,FALSE),"FALSE")</f>
        <v>FALSE</v>
      </c>
      <c r="AH4822" t="str">
        <f t="shared" si="755"/>
        <v>GUDANGEXP1-LINE 1</v>
      </c>
      <c r="AI4822">
        <f>IF(I4822="violation",COUNTIF($AH$1:AH4822,AH4822),0)</f>
        <v>188</v>
      </c>
      <c r="AJ4822" t="str">
        <f t="shared" si="756"/>
        <v>violation-GUDANGEXP1</v>
      </c>
      <c r="AK4822">
        <f>IF(I4822="violation",COUNTIF($AJ$1:AJ4822,AJ4822),FALSE)</f>
        <v>978</v>
      </c>
      <c r="AL4822">
        <f t="shared" si="757"/>
        <v>0</v>
      </c>
      <c r="AM4822">
        <f t="shared" si="758"/>
        <v>8</v>
      </c>
      <c r="AN4822" t="str">
        <f t="shared" si="759"/>
        <v>ALERT! 8 Violation founded @GUDANGEXP1</v>
      </c>
    </row>
    <row r="4823" spans="1:40">
      <c r="A4823" t="s">
        <v>120</v>
      </c>
      <c r="B4823" t="s">
        <v>121</v>
      </c>
      <c r="C4823" t="s">
        <v>2146</v>
      </c>
      <c r="D4823" t="s">
        <v>48</v>
      </c>
      <c r="E4823">
        <v>1</v>
      </c>
      <c r="F4823" t="s">
        <v>1859</v>
      </c>
      <c r="G4823" t="s">
        <v>124</v>
      </c>
      <c r="H4823" t="s">
        <v>1860</v>
      </c>
      <c r="I4823" t="s">
        <v>125</v>
      </c>
      <c r="J4823" t="s">
        <v>1861</v>
      </c>
      <c r="Z4823" t="str">
        <f>IFERROR(MID(AA4823,FIND("-",H4823,1)+1,20),_xlfn.IFNA(VLOOKUP(F4823&amp;"-"&amp;AA4823,Ref_Kontak!$A:$E,4,FALSE),Ref_Kontak!$H$2))</f>
        <v>6285157766849</v>
      </c>
      <c r="AA4823" t="str">
        <f t="shared" si="750"/>
        <v>Rexy-6285157766849</v>
      </c>
      <c r="AB4823" t="str">
        <f t="shared" si="751"/>
        <v>Rexy</v>
      </c>
      <c r="AC4823" t="str">
        <f t="shared" si="752"/>
        <v>6285157766849</v>
      </c>
      <c r="AD4823" t="str">
        <f t="shared" si="753"/>
        <v>Halo+Rexy,+Visual+AI+5S+mendeteksi+Violation%3A+GUDANGEXP1-LINE+1</v>
      </c>
      <c r="AE4823" t="str">
        <f t="shared" si="754"/>
        <v>https://web.whatsapp.com/send/?phone=6285157766849&amp;text=Halo+Rexy,+Visual+AI+5S+mendeteksi+Violation%3A+GUDANGEXP1-LINE+1&amp;type=phone_number&amp;app_absent=0</v>
      </c>
      <c r="AF4823" t="b">
        <f>IF(ISNA(VLOOKUP(D4823&amp;"-"&amp;AB4823, Ref_Kontak!$A:$E, 4, FALSE)), FALSE, TRUE)</f>
        <v>1</v>
      </c>
      <c r="AG4823" t="str">
        <f>_xlfn.IFNA(VLOOKUP(Z4823,Ref_Kontak!H:H,1,FALSE),"FALSE")</f>
        <v>FALSE</v>
      </c>
      <c r="AH4823" t="str">
        <f t="shared" si="755"/>
        <v>GUDANGEXP1-LINE 1</v>
      </c>
      <c r="AI4823">
        <f>IF(I4823="violation",COUNTIF($AH$1:AH4823,AH4823),0)</f>
        <v>189</v>
      </c>
      <c r="AJ4823" t="str">
        <f t="shared" si="756"/>
        <v>violation-GUDANGEXP1</v>
      </c>
      <c r="AK4823">
        <f>IF(I4823="violation",COUNTIF($AJ$1:AJ4823,AJ4823),FALSE)</f>
        <v>979</v>
      </c>
      <c r="AL4823">
        <f t="shared" si="757"/>
        <v>0</v>
      </c>
      <c r="AM4823">
        <f t="shared" si="758"/>
        <v>8</v>
      </c>
      <c r="AN4823" t="str">
        <f t="shared" si="759"/>
        <v>ALERT! 8 Violation founded @GUDANGEXP1</v>
      </c>
    </row>
    <row r="4824" spans="1:40">
      <c r="A4824" t="s">
        <v>120</v>
      </c>
      <c r="B4824" t="s">
        <v>121</v>
      </c>
      <c r="C4824" t="s">
        <v>2146</v>
      </c>
      <c r="D4824" t="s">
        <v>52</v>
      </c>
      <c r="E4824">
        <v>1</v>
      </c>
      <c r="G4824" t="s">
        <v>130</v>
      </c>
      <c r="I4824" t="s">
        <v>125</v>
      </c>
      <c r="Z4824" t="str">
        <f>IFERROR(MID(AA4824,FIND("-",H4824,1)+1,20),_xlfn.IFNA(VLOOKUP(F4824&amp;"-"&amp;AA4824,Ref_Kontak!$A:$E,4,FALSE),Ref_Kontak!$H$2))</f>
        <v>628999007703</v>
      </c>
      <c r="AA4824" t="str">
        <f t="shared" si="750"/>
        <v/>
      </c>
      <c r="AB4824" t="str">
        <f t="shared" si="751"/>
        <v/>
      </c>
      <c r="AC4824" t="str">
        <f t="shared" si="752"/>
        <v>628999007703</v>
      </c>
      <c r="AD4824" t="str">
        <f t="shared" si="753"/>
        <v>Halo+,+Visual+AI+5S+mendeteksi+Violation%3A+METALDET1-LINE+14</v>
      </c>
      <c r="AE4824" t="str">
        <f t="shared" si="754"/>
        <v>https://web.whatsapp.com/send/?phone=628999007703&amp;text=Halo+,+Visual+AI+5S+mendeteksi+Violation%3A+METALDET1-LINE+14&amp;type=phone_number&amp;app_absent=0</v>
      </c>
      <c r="AF4824" t="b">
        <f>IF(ISNA(VLOOKUP(D4824&amp;"-"&amp;AB4824, Ref_Kontak!$A:$E, 4, FALSE)), FALSE, TRUE)</f>
        <v>0</v>
      </c>
      <c r="AG4824" t="str">
        <f>_xlfn.IFNA(VLOOKUP(Z4824,Ref_Kontak!H:H,1,FALSE),"FALSE")</f>
        <v>628999007703</v>
      </c>
      <c r="AH4824" t="str">
        <f t="shared" si="755"/>
        <v>METALDET1-LINE 14</v>
      </c>
      <c r="AI4824">
        <f>IF(I4824="violation",COUNTIF($AH$1:AH4824,AH4824),0)</f>
        <v>606</v>
      </c>
      <c r="AJ4824" t="str">
        <f t="shared" si="756"/>
        <v>violation-METALDET1</v>
      </c>
      <c r="AK4824">
        <f>IF(I4824="violation",COUNTIF($AJ$1:AJ4824,AJ4824),FALSE)</f>
        <v>3843</v>
      </c>
      <c r="AL4824">
        <f t="shared" si="757"/>
        <v>0</v>
      </c>
      <c r="AM4824">
        <f t="shared" si="758"/>
        <v>3</v>
      </c>
      <c r="AN4824" t="str">
        <f t="shared" si="759"/>
        <v>ALERT! 3 Violation founded @METALDET1</v>
      </c>
    </row>
    <row r="4825" spans="1:40">
      <c r="A4825" t="s">
        <v>120</v>
      </c>
      <c r="B4825" t="s">
        <v>121</v>
      </c>
      <c r="C4825" t="s">
        <v>2147</v>
      </c>
      <c r="D4825" t="s">
        <v>48</v>
      </c>
      <c r="E4825">
        <v>1</v>
      </c>
      <c r="F4825" t="s">
        <v>1859</v>
      </c>
      <c r="G4825" t="s">
        <v>124</v>
      </c>
      <c r="H4825" t="s">
        <v>1860</v>
      </c>
      <c r="I4825" t="s">
        <v>125</v>
      </c>
      <c r="J4825" t="s">
        <v>1861</v>
      </c>
      <c r="Z4825" t="str">
        <f>IFERROR(MID(AA4825,FIND("-",H4825,1)+1,20),_xlfn.IFNA(VLOOKUP(F4825&amp;"-"&amp;AA4825,Ref_Kontak!$A:$E,4,FALSE),Ref_Kontak!$H$2))</f>
        <v>6285157766849</v>
      </c>
      <c r="AA4825" t="str">
        <f t="shared" si="750"/>
        <v>Rexy-6285157766849</v>
      </c>
      <c r="AB4825" t="str">
        <f t="shared" si="751"/>
        <v>Rexy</v>
      </c>
      <c r="AC4825" t="str">
        <f t="shared" si="752"/>
        <v>6285157766849</v>
      </c>
      <c r="AD4825" t="str">
        <f t="shared" si="753"/>
        <v>Halo+Rexy,+Visual+AI+5S+mendeteksi+Violation%3A+GUDANGEXP1-LINE+1</v>
      </c>
      <c r="AE4825" t="str">
        <f t="shared" si="754"/>
        <v>https://web.whatsapp.com/send/?phone=6285157766849&amp;text=Halo+Rexy,+Visual+AI+5S+mendeteksi+Violation%3A+GUDANGEXP1-LINE+1&amp;type=phone_number&amp;app_absent=0</v>
      </c>
      <c r="AF4825" t="b">
        <f>IF(ISNA(VLOOKUP(D4825&amp;"-"&amp;AB4825, Ref_Kontak!$A:$E, 4, FALSE)), FALSE, TRUE)</f>
        <v>1</v>
      </c>
      <c r="AG4825" t="str">
        <f>_xlfn.IFNA(VLOOKUP(Z4825,Ref_Kontak!H:H,1,FALSE),"FALSE")</f>
        <v>FALSE</v>
      </c>
      <c r="AH4825" t="str">
        <f t="shared" si="755"/>
        <v>GUDANGEXP1-LINE 1</v>
      </c>
      <c r="AI4825">
        <f>IF(I4825="violation",COUNTIF($AH$1:AH4825,AH4825),0)</f>
        <v>190</v>
      </c>
      <c r="AJ4825" t="str">
        <f t="shared" si="756"/>
        <v>violation-GUDANGEXP1</v>
      </c>
      <c r="AK4825">
        <f>IF(I4825="violation",COUNTIF($AJ$1:AJ4825,AJ4825),FALSE)</f>
        <v>980</v>
      </c>
      <c r="AL4825">
        <f t="shared" si="757"/>
        <v>0</v>
      </c>
      <c r="AM4825">
        <f t="shared" si="758"/>
        <v>8</v>
      </c>
      <c r="AN4825" t="str">
        <f t="shared" si="759"/>
        <v>ALERT! 8 Violation founded @GUDANGEXP1</v>
      </c>
    </row>
    <row r="4826" spans="1:40">
      <c r="A4826" t="s">
        <v>120</v>
      </c>
      <c r="B4826" t="s">
        <v>121</v>
      </c>
      <c r="C4826" t="s">
        <v>2147</v>
      </c>
      <c r="D4826" t="s">
        <v>52</v>
      </c>
      <c r="E4826">
        <v>1</v>
      </c>
      <c r="G4826" t="s">
        <v>130</v>
      </c>
      <c r="I4826" t="s">
        <v>125</v>
      </c>
      <c r="Z4826" t="str">
        <f>IFERROR(MID(AA4826,FIND("-",H4826,1)+1,20),_xlfn.IFNA(VLOOKUP(F4826&amp;"-"&amp;AA4826,Ref_Kontak!$A:$E,4,FALSE),Ref_Kontak!$H$2))</f>
        <v>628999007703</v>
      </c>
      <c r="AA4826" t="str">
        <f t="shared" si="750"/>
        <v/>
      </c>
      <c r="AB4826" t="str">
        <f t="shared" si="751"/>
        <v/>
      </c>
      <c r="AC4826" t="str">
        <f t="shared" si="752"/>
        <v>628999007703</v>
      </c>
      <c r="AD4826" t="str">
        <f t="shared" si="753"/>
        <v>Halo+,+Visual+AI+5S+mendeteksi+Violation%3A+METALDET1-LINE+14</v>
      </c>
      <c r="AE4826" t="str">
        <f t="shared" si="754"/>
        <v>https://web.whatsapp.com/send/?phone=628999007703&amp;text=Halo+,+Visual+AI+5S+mendeteksi+Violation%3A+METALDET1-LINE+14&amp;type=phone_number&amp;app_absent=0</v>
      </c>
      <c r="AF4826" t="b">
        <f>IF(ISNA(VLOOKUP(D4826&amp;"-"&amp;AB4826, Ref_Kontak!$A:$E, 4, FALSE)), FALSE, TRUE)</f>
        <v>0</v>
      </c>
      <c r="AG4826" t="str">
        <f>_xlfn.IFNA(VLOOKUP(Z4826,Ref_Kontak!H:H,1,FALSE),"FALSE")</f>
        <v>628999007703</v>
      </c>
      <c r="AH4826" t="str">
        <f t="shared" si="755"/>
        <v>METALDET1-LINE 14</v>
      </c>
      <c r="AI4826">
        <f>IF(I4826="violation",COUNTIF($AH$1:AH4826,AH4826),0)</f>
        <v>607</v>
      </c>
      <c r="AJ4826" t="str">
        <f t="shared" si="756"/>
        <v>violation-METALDET1</v>
      </c>
      <c r="AK4826">
        <f>IF(I4826="violation",COUNTIF($AJ$1:AJ4826,AJ4826),FALSE)</f>
        <v>3844</v>
      </c>
      <c r="AL4826">
        <f t="shared" si="757"/>
        <v>0</v>
      </c>
      <c r="AM4826">
        <f t="shared" si="758"/>
        <v>3</v>
      </c>
      <c r="AN4826" t="str">
        <f t="shared" si="759"/>
        <v>ALERT! 3 Violation founded @METALDET1</v>
      </c>
    </row>
    <row r="4827" spans="1:40">
      <c r="A4827" t="s">
        <v>120</v>
      </c>
      <c r="B4827" t="s">
        <v>121</v>
      </c>
      <c r="C4827" t="s">
        <v>2148</v>
      </c>
      <c r="D4827" t="s">
        <v>48</v>
      </c>
      <c r="E4827">
        <v>1</v>
      </c>
      <c r="F4827" t="s">
        <v>1859</v>
      </c>
      <c r="G4827" t="s">
        <v>124</v>
      </c>
      <c r="H4827" t="s">
        <v>1860</v>
      </c>
      <c r="I4827" t="s">
        <v>125</v>
      </c>
      <c r="J4827" t="s">
        <v>1861</v>
      </c>
      <c r="Z4827" t="str">
        <f>IFERROR(MID(AA4827,FIND("-",H4827,1)+1,20),_xlfn.IFNA(VLOOKUP(F4827&amp;"-"&amp;AA4827,Ref_Kontak!$A:$E,4,FALSE),Ref_Kontak!$H$2))</f>
        <v>6285157766849</v>
      </c>
      <c r="AA4827" t="str">
        <f t="shared" si="750"/>
        <v>Rexy-6285157766849</v>
      </c>
      <c r="AB4827" t="str">
        <f t="shared" si="751"/>
        <v>Rexy</v>
      </c>
      <c r="AC4827" t="str">
        <f t="shared" si="752"/>
        <v>6285157766849</v>
      </c>
      <c r="AD4827" t="str">
        <f t="shared" si="753"/>
        <v>Halo+Rexy,+Visual+AI+5S+mendeteksi+Violation%3A+GUDANGEXP1-LINE+1</v>
      </c>
      <c r="AE4827" t="str">
        <f t="shared" si="754"/>
        <v>https://web.whatsapp.com/send/?phone=6285157766849&amp;text=Halo+Rexy,+Visual+AI+5S+mendeteksi+Violation%3A+GUDANGEXP1-LINE+1&amp;type=phone_number&amp;app_absent=0</v>
      </c>
      <c r="AF4827" t="b">
        <f>IF(ISNA(VLOOKUP(D4827&amp;"-"&amp;AB4827, Ref_Kontak!$A:$E, 4, FALSE)), FALSE, TRUE)</f>
        <v>1</v>
      </c>
      <c r="AG4827" t="str">
        <f>_xlfn.IFNA(VLOOKUP(Z4827,Ref_Kontak!H:H,1,FALSE),"FALSE")</f>
        <v>FALSE</v>
      </c>
      <c r="AH4827" t="str">
        <f t="shared" si="755"/>
        <v>GUDANGEXP1-LINE 1</v>
      </c>
      <c r="AI4827">
        <f>IF(I4827="violation",COUNTIF($AH$1:AH4827,AH4827),0)</f>
        <v>191</v>
      </c>
      <c r="AJ4827" t="str">
        <f t="shared" si="756"/>
        <v>violation-GUDANGEXP1</v>
      </c>
      <c r="AK4827">
        <f>IF(I4827="violation",COUNTIF($AJ$1:AJ4827,AJ4827),FALSE)</f>
        <v>981</v>
      </c>
      <c r="AL4827">
        <f t="shared" si="757"/>
        <v>0</v>
      </c>
      <c r="AM4827">
        <f t="shared" si="758"/>
        <v>8</v>
      </c>
      <c r="AN4827" t="str">
        <f t="shared" si="759"/>
        <v>ALERT! 8 Violation founded @GUDANGEXP1</v>
      </c>
    </row>
    <row r="4828" spans="1:40">
      <c r="A4828" t="s">
        <v>120</v>
      </c>
      <c r="B4828" t="s">
        <v>121</v>
      </c>
      <c r="C4828" t="s">
        <v>2149</v>
      </c>
      <c r="D4828" t="s">
        <v>52</v>
      </c>
      <c r="E4828">
        <v>1</v>
      </c>
      <c r="G4828" t="s">
        <v>130</v>
      </c>
      <c r="I4828" t="s">
        <v>125</v>
      </c>
      <c r="Z4828" t="str">
        <f>IFERROR(MID(AA4828,FIND("-",H4828,1)+1,20),_xlfn.IFNA(VLOOKUP(F4828&amp;"-"&amp;AA4828,Ref_Kontak!$A:$E,4,FALSE),Ref_Kontak!$H$2))</f>
        <v>628999007703</v>
      </c>
      <c r="AA4828" t="str">
        <f t="shared" si="750"/>
        <v/>
      </c>
      <c r="AB4828" t="str">
        <f t="shared" si="751"/>
        <v/>
      </c>
      <c r="AC4828" t="str">
        <f t="shared" si="752"/>
        <v>628999007703</v>
      </c>
      <c r="AD4828" t="str">
        <f t="shared" si="753"/>
        <v>Halo+,+Visual+AI+5S+mendeteksi+Violation%3A+METALDET1-LINE+14</v>
      </c>
      <c r="AE4828" t="str">
        <f t="shared" si="754"/>
        <v>https://web.whatsapp.com/send/?phone=628999007703&amp;text=Halo+,+Visual+AI+5S+mendeteksi+Violation%3A+METALDET1-LINE+14&amp;type=phone_number&amp;app_absent=0</v>
      </c>
      <c r="AF4828" t="b">
        <f>IF(ISNA(VLOOKUP(D4828&amp;"-"&amp;AB4828, Ref_Kontak!$A:$E, 4, FALSE)), FALSE, TRUE)</f>
        <v>0</v>
      </c>
      <c r="AG4828" t="str">
        <f>_xlfn.IFNA(VLOOKUP(Z4828,Ref_Kontak!H:H,1,FALSE),"FALSE")</f>
        <v>628999007703</v>
      </c>
      <c r="AH4828" t="str">
        <f t="shared" si="755"/>
        <v>METALDET1-LINE 14</v>
      </c>
      <c r="AI4828">
        <f>IF(I4828="violation",COUNTIF($AH$1:AH4828,AH4828),0)</f>
        <v>608</v>
      </c>
      <c r="AJ4828" t="str">
        <f t="shared" si="756"/>
        <v>violation-METALDET1</v>
      </c>
      <c r="AK4828">
        <f>IF(I4828="violation",COUNTIF($AJ$1:AJ4828,AJ4828),FALSE)</f>
        <v>3845</v>
      </c>
      <c r="AL4828">
        <f t="shared" si="757"/>
        <v>0</v>
      </c>
      <c r="AM4828">
        <f t="shared" si="758"/>
        <v>3</v>
      </c>
      <c r="AN4828" t="str">
        <f t="shared" si="759"/>
        <v>ALERT! 3 Violation founded @METALDET1</v>
      </c>
    </row>
    <row r="4829" spans="1:40">
      <c r="A4829" t="s">
        <v>120</v>
      </c>
      <c r="B4829" t="s">
        <v>121</v>
      </c>
      <c r="C4829" t="s">
        <v>2149</v>
      </c>
      <c r="D4829" t="s">
        <v>48</v>
      </c>
      <c r="E4829">
        <v>1</v>
      </c>
      <c r="F4829" t="s">
        <v>1859</v>
      </c>
      <c r="G4829" t="s">
        <v>124</v>
      </c>
      <c r="H4829" t="s">
        <v>1860</v>
      </c>
      <c r="I4829" t="s">
        <v>125</v>
      </c>
      <c r="J4829" t="s">
        <v>1861</v>
      </c>
      <c r="Z4829" t="str">
        <f>IFERROR(MID(AA4829,FIND("-",H4829,1)+1,20),_xlfn.IFNA(VLOOKUP(F4829&amp;"-"&amp;AA4829,Ref_Kontak!$A:$E,4,FALSE),Ref_Kontak!$H$2))</f>
        <v>6285157766849</v>
      </c>
      <c r="AA4829" t="str">
        <f t="shared" si="750"/>
        <v>Rexy-6285157766849</v>
      </c>
      <c r="AB4829" t="str">
        <f t="shared" si="751"/>
        <v>Rexy</v>
      </c>
      <c r="AC4829" t="str">
        <f t="shared" si="752"/>
        <v>6285157766849</v>
      </c>
      <c r="AD4829" t="str">
        <f t="shared" si="753"/>
        <v>Halo+Rexy,+Visual+AI+5S+mendeteksi+Violation%3A+GUDANGEXP1-LINE+1</v>
      </c>
      <c r="AE4829" t="str">
        <f t="shared" si="754"/>
        <v>https://web.whatsapp.com/send/?phone=6285157766849&amp;text=Halo+Rexy,+Visual+AI+5S+mendeteksi+Violation%3A+GUDANGEXP1-LINE+1&amp;type=phone_number&amp;app_absent=0</v>
      </c>
      <c r="AF4829" t="b">
        <f>IF(ISNA(VLOOKUP(D4829&amp;"-"&amp;AB4829, Ref_Kontak!$A:$E, 4, FALSE)), FALSE, TRUE)</f>
        <v>1</v>
      </c>
      <c r="AG4829" t="str">
        <f>_xlfn.IFNA(VLOOKUP(Z4829,Ref_Kontak!H:H,1,FALSE),"FALSE")</f>
        <v>FALSE</v>
      </c>
      <c r="AH4829" t="str">
        <f t="shared" si="755"/>
        <v>GUDANGEXP1-LINE 1</v>
      </c>
      <c r="AI4829">
        <f>IF(I4829="violation",COUNTIF($AH$1:AH4829,AH4829),0)</f>
        <v>192</v>
      </c>
      <c r="AJ4829" t="str">
        <f t="shared" si="756"/>
        <v>violation-GUDANGEXP1</v>
      </c>
      <c r="AK4829">
        <f>IF(I4829="violation",COUNTIF($AJ$1:AJ4829,AJ4829),FALSE)</f>
        <v>982</v>
      </c>
      <c r="AL4829">
        <f t="shared" si="757"/>
        <v>0</v>
      </c>
      <c r="AM4829">
        <f t="shared" si="758"/>
        <v>8</v>
      </c>
      <c r="AN4829" t="str">
        <f t="shared" si="759"/>
        <v>ALERT! 8 Violation founded @GUDANGEXP1</v>
      </c>
    </row>
    <row r="4830" spans="1:40">
      <c r="A4830" t="s">
        <v>120</v>
      </c>
      <c r="B4830" t="s">
        <v>121</v>
      </c>
      <c r="C4830" t="s">
        <v>2149</v>
      </c>
      <c r="D4830" t="s">
        <v>52</v>
      </c>
      <c r="E4830">
        <v>1</v>
      </c>
      <c r="G4830" t="s">
        <v>130</v>
      </c>
      <c r="I4830" t="s">
        <v>125</v>
      </c>
      <c r="Z4830" t="str">
        <f>IFERROR(MID(AA4830,FIND("-",H4830,1)+1,20),_xlfn.IFNA(VLOOKUP(F4830&amp;"-"&amp;AA4830,Ref_Kontak!$A:$E,4,FALSE),Ref_Kontak!$H$2))</f>
        <v>628999007703</v>
      </c>
      <c r="AA4830" t="str">
        <f t="shared" si="750"/>
        <v/>
      </c>
      <c r="AB4830" t="str">
        <f t="shared" si="751"/>
        <v/>
      </c>
      <c r="AC4830" t="str">
        <f t="shared" si="752"/>
        <v>628999007703</v>
      </c>
      <c r="AD4830" t="str">
        <f t="shared" si="753"/>
        <v>Halo+,+Visual+AI+5S+mendeteksi+Violation%3A+METALDET1-LINE+14</v>
      </c>
      <c r="AE4830" t="str">
        <f t="shared" si="754"/>
        <v>https://web.whatsapp.com/send/?phone=628999007703&amp;text=Halo+,+Visual+AI+5S+mendeteksi+Violation%3A+METALDET1-LINE+14&amp;type=phone_number&amp;app_absent=0</v>
      </c>
      <c r="AF4830" t="b">
        <f>IF(ISNA(VLOOKUP(D4830&amp;"-"&amp;AB4830, Ref_Kontak!$A:$E, 4, FALSE)), FALSE, TRUE)</f>
        <v>0</v>
      </c>
      <c r="AG4830" t="str">
        <f>_xlfn.IFNA(VLOOKUP(Z4830,Ref_Kontak!H:H,1,FALSE),"FALSE")</f>
        <v>628999007703</v>
      </c>
      <c r="AH4830" t="str">
        <f t="shared" si="755"/>
        <v>METALDET1-LINE 14</v>
      </c>
      <c r="AI4830">
        <f>IF(I4830="violation",COUNTIF($AH$1:AH4830,AH4830),0)</f>
        <v>609</v>
      </c>
      <c r="AJ4830" t="str">
        <f t="shared" si="756"/>
        <v>violation-METALDET1</v>
      </c>
      <c r="AK4830">
        <f>IF(I4830="violation",COUNTIF($AJ$1:AJ4830,AJ4830),FALSE)</f>
        <v>3846</v>
      </c>
      <c r="AL4830">
        <f t="shared" si="757"/>
        <v>0</v>
      </c>
      <c r="AM4830">
        <f t="shared" si="758"/>
        <v>3</v>
      </c>
      <c r="AN4830" t="str">
        <f t="shared" si="759"/>
        <v>ALERT! 3 Violation founded @METALDET1</v>
      </c>
    </row>
    <row r="4831" spans="1:40">
      <c r="A4831" t="s">
        <v>120</v>
      </c>
      <c r="B4831" t="s">
        <v>121</v>
      </c>
      <c r="C4831" t="s">
        <v>2150</v>
      </c>
      <c r="D4831" t="s">
        <v>48</v>
      </c>
      <c r="E4831">
        <v>1</v>
      </c>
      <c r="F4831" t="s">
        <v>1859</v>
      </c>
      <c r="G4831" t="s">
        <v>124</v>
      </c>
      <c r="H4831" t="s">
        <v>1860</v>
      </c>
      <c r="I4831" t="s">
        <v>125</v>
      </c>
      <c r="J4831" t="s">
        <v>1861</v>
      </c>
      <c r="Z4831" t="str">
        <f>IFERROR(MID(AA4831,FIND("-",H4831,1)+1,20),_xlfn.IFNA(VLOOKUP(F4831&amp;"-"&amp;AA4831,Ref_Kontak!$A:$E,4,FALSE),Ref_Kontak!$H$2))</f>
        <v>6285157766849</v>
      </c>
      <c r="AA4831" t="str">
        <f t="shared" si="750"/>
        <v>Rexy-6285157766849</v>
      </c>
      <c r="AB4831" t="str">
        <f t="shared" si="751"/>
        <v>Rexy</v>
      </c>
      <c r="AC4831" t="str">
        <f t="shared" si="752"/>
        <v>6285157766849</v>
      </c>
      <c r="AD4831" t="str">
        <f t="shared" si="753"/>
        <v>Halo+Rexy,+Visual+AI+5S+mendeteksi+Violation%3A+GUDANGEXP1-LINE+1</v>
      </c>
      <c r="AE4831" t="str">
        <f t="shared" si="754"/>
        <v>https://web.whatsapp.com/send/?phone=6285157766849&amp;text=Halo+Rexy,+Visual+AI+5S+mendeteksi+Violation%3A+GUDANGEXP1-LINE+1&amp;type=phone_number&amp;app_absent=0</v>
      </c>
      <c r="AF4831" t="b">
        <f>IF(ISNA(VLOOKUP(D4831&amp;"-"&amp;AB4831, Ref_Kontak!$A:$E, 4, FALSE)), FALSE, TRUE)</f>
        <v>1</v>
      </c>
      <c r="AG4831" t="str">
        <f>_xlfn.IFNA(VLOOKUP(Z4831,Ref_Kontak!H:H,1,FALSE),"FALSE")</f>
        <v>FALSE</v>
      </c>
      <c r="AH4831" t="str">
        <f t="shared" si="755"/>
        <v>GUDANGEXP1-LINE 1</v>
      </c>
      <c r="AI4831">
        <f>IF(I4831="violation",COUNTIF($AH$1:AH4831,AH4831),0)</f>
        <v>193</v>
      </c>
      <c r="AJ4831" t="str">
        <f t="shared" si="756"/>
        <v>violation-GUDANGEXP1</v>
      </c>
      <c r="AK4831">
        <f>IF(I4831="violation",COUNTIF($AJ$1:AJ4831,AJ4831),FALSE)</f>
        <v>983</v>
      </c>
      <c r="AL4831">
        <f t="shared" si="757"/>
        <v>0</v>
      </c>
      <c r="AM4831">
        <f t="shared" si="758"/>
        <v>8</v>
      </c>
      <c r="AN4831" t="str">
        <f t="shared" si="759"/>
        <v>ALERT! 8 Violation founded @GUDANGEXP1</v>
      </c>
    </row>
    <row r="4832" spans="1:40">
      <c r="A4832" t="s">
        <v>120</v>
      </c>
      <c r="B4832" t="s">
        <v>121</v>
      </c>
      <c r="C4832" t="s">
        <v>2151</v>
      </c>
      <c r="D4832" t="s">
        <v>2152</v>
      </c>
      <c r="E4832">
        <v>1</v>
      </c>
      <c r="G4832" t="s">
        <v>124</v>
      </c>
      <c r="I4832" t="s">
        <v>125</v>
      </c>
      <c r="K4832" t="s">
        <v>2153</v>
      </c>
      <c r="Z4832" t="str">
        <f>IFERROR(MID(AA4832,FIND("-",H4832,1)+1,20),_xlfn.IFNA(VLOOKUP(F4832&amp;"-"&amp;AA4832,Ref_Kontak!$A:$E,4,FALSE),Ref_Kontak!$H$2))</f>
        <v>628999007703</v>
      </c>
      <c r="AA4832" t="str">
        <f t="shared" si="750"/>
        <v/>
      </c>
      <c r="AB4832" t="str">
        <f t="shared" si="751"/>
        <v/>
      </c>
      <c r="AC4832" t="str">
        <f t="shared" si="752"/>
        <v>628999007703</v>
      </c>
      <c r="AD4832" t="str">
        <f t="shared" si="753"/>
        <v>Halo+,+Visual+AI+5S+mendeteksi+Violation%3A+GUDANGEXP1-LINE+10</v>
      </c>
      <c r="AE4832" t="str">
        <f t="shared" si="754"/>
        <v>https://web.whatsapp.com/send/?phone=628999007703&amp;text=Halo+,+Visual+AI+5S+mendeteksi+Violation%3A+GUDANGEXP1-LINE+10&amp;type=phone_number&amp;app_absent=0</v>
      </c>
      <c r="AF4832" t="b">
        <f>IF(ISNA(VLOOKUP(D4832&amp;"-"&amp;AB4832, Ref_Kontak!$A:$E, 4, FALSE)), FALSE, TRUE)</f>
        <v>0</v>
      </c>
      <c r="AG4832" t="str">
        <f>_xlfn.IFNA(VLOOKUP(Z4832,Ref_Kontak!H:H,1,FALSE),"FALSE")</f>
        <v>628999007703</v>
      </c>
      <c r="AH4832" t="str">
        <f t="shared" si="755"/>
        <v>GUDANGEXP1-LINE 10</v>
      </c>
      <c r="AI4832">
        <f>IF(I4832="violation",COUNTIF($AH$1:AH4832,AH4832),0)</f>
        <v>1</v>
      </c>
      <c r="AJ4832" t="str">
        <f t="shared" si="756"/>
        <v>violation-GUDANGEXP1</v>
      </c>
      <c r="AK4832">
        <f>IF(I4832="violation",COUNTIF($AJ$1:AJ4832,AJ4832),FALSE)</f>
        <v>984</v>
      </c>
      <c r="AL4832">
        <f t="shared" si="757"/>
        <v>1</v>
      </c>
      <c r="AM4832">
        <f t="shared" si="758"/>
        <v>8</v>
      </c>
      <c r="AN4832" t="str">
        <f t="shared" si="759"/>
        <v>ALERT! 8 Violation founded @GUDANGEXP1</v>
      </c>
    </row>
    <row r="4833" spans="1:40">
      <c r="A4833" t="s">
        <v>120</v>
      </c>
      <c r="B4833" t="s">
        <v>121</v>
      </c>
      <c r="C4833" t="s">
        <v>2151</v>
      </c>
      <c r="D4833" t="s">
        <v>48</v>
      </c>
      <c r="E4833">
        <v>1</v>
      </c>
      <c r="F4833" t="s">
        <v>1859</v>
      </c>
      <c r="G4833" t="s">
        <v>124</v>
      </c>
      <c r="H4833" t="s">
        <v>1860</v>
      </c>
      <c r="I4833" t="s">
        <v>125</v>
      </c>
      <c r="J4833" t="s">
        <v>1861</v>
      </c>
      <c r="Z4833" t="str">
        <f>IFERROR(MID(AA4833,FIND("-",H4833,1)+1,20),_xlfn.IFNA(VLOOKUP(F4833&amp;"-"&amp;AA4833,Ref_Kontak!$A:$E,4,FALSE),Ref_Kontak!$H$2))</f>
        <v>6285157766849</v>
      </c>
      <c r="AA4833" t="str">
        <f t="shared" si="750"/>
        <v>Rexy-6285157766849</v>
      </c>
      <c r="AB4833" t="str">
        <f t="shared" si="751"/>
        <v>Rexy</v>
      </c>
      <c r="AC4833" t="str">
        <f t="shared" si="752"/>
        <v>6285157766849</v>
      </c>
      <c r="AD4833" t="str">
        <f t="shared" si="753"/>
        <v>Halo+Rexy,+Visual+AI+5S+mendeteksi+Violation%3A+GUDANGEXP1-LINE+1</v>
      </c>
      <c r="AE4833" t="str">
        <f t="shared" si="754"/>
        <v>https://web.whatsapp.com/send/?phone=6285157766849&amp;text=Halo+Rexy,+Visual+AI+5S+mendeteksi+Violation%3A+GUDANGEXP1-LINE+1&amp;type=phone_number&amp;app_absent=0</v>
      </c>
      <c r="AF4833" t="b">
        <f>IF(ISNA(VLOOKUP(D4833&amp;"-"&amp;AB4833, Ref_Kontak!$A:$E, 4, FALSE)), FALSE, TRUE)</f>
        <v>1</v>
      </c>
      <c r="AG4833" t="str">
        <f>_xlfn.IFNA(VLOOKUP(Z4833,Ref_Kontak!H:H,1,FALSE),"FALSE")</f>
        <v>FALSE</v>
      </c>
      <c r="AH4833" t="str">
        <f t="shared" si="755"/>
        <v>GUDANGEXP1-LINE 1</v>
      </c>
      <c r="AI4833">
        <f>IF(I4833="violation",COUNTIF($AH$1:AH4833,AH4833),0)</f>
        <v>194</v>
      </c>
      <c r="AJ4833" t="str">
        <f t="shared" si="756"/>
        <v>violation-GUDANGEXP1</v>
      </c>
      <c r="AK4833">
        <f>IF(I4833="violation",COUNTIF($AJ$1:AJ4833,AJ4833),FALSE)</f>
        <v>985</v>
      </c>
      <c r="AL4833">
        <f t="shared" si="757"/>
        <v>0</v>
      </c>
      <c r="AM4833">
        <f t="shared" si="758"/>
        <v>8</v>
      </c>
      <c r="AN4833" t="str">
        <f t="shared" si="759"/>
        <v>ALERT! 8 Violation founded @GUDANGEXP1</v>
      </c>
    </row>
    <row r="4834" spans="1:40">
      <c r="A4834" t="s">
        <v>120</v>
      </c>
      <c r="B4834" t="s">
        <v>121</v>
      </c>
      <c r="C4834" t="s">
        <v>2151</v>
      </c>
      <c r="D4834" t="s">
        <v>52</v>
      </c>
      <c r="E4834">
        <v>1</v>
      </c>
      <c r="G4834" t="s">
        <v>130</v>
      </c>
      <c r="I4834" t="s">
        <v>125</v>
      </c>
      <c r="Z4834" t="str">
        <f>IFERROR(MID(AA4834,FIND("-",H4834,1)+1,20),_xlfn.IFNA(VLOOKUP(F4834&amp;"-"&amp;AA4834,Ref_Kontak!$A:$E,4,FALSE),Ref_Kontak!$H$2))</f>
        <v>628999007703</v>
      </c>
      <c r="AA4834" t="str">
        <f t="shared" si="750"/>
        <v/>
      </c>
      <c r="AB4834" t="str">
        <f t="shared" si="751"/>
        <v/>
      </c>
      <c r="AC4834" t="str">
        <f t="shared" si="752"/>
        <v>628999007703</v>
      </c>
      <c r="AD4834" t="str">
        <f t="shared" si="753"/>
        <v>Halo+,+Visual+AI+5S+mendeteksi+Violation%3A+METALDET1-LINE+14</v>
      </c>
      <c r="AE4834" t="str">
        <f t="shared" si="754"/>
        <v>https://web.whatsapp.com/send/?phone=628999007703&amp;text=Halo+,+Visual+AI+5S+mendeteksi+Violation%3A+METALDET1-LINE+14&amp;type=phone_number&amp;app_absent=0</v>
      </c>
      <c r="AF4834" t="b">
        <f>IF(ISNA(VLOOKUP(D4834&amp;"-"&amp;AB4834, Ref_Kontak!$A:$E, 4, FALSE)), FALSE, TRUE)</f>
        <v>0</v>
      </c>
      <c r="AG4834" t="str">
        <f>_xlfn.IFNA(VLOOKUP(Z4834,Ref_Kontak!H:H,1,FALSE),"FALSE")</f>
        <v>628999007703</v>
      </c>
      <c r="AH4834" t="str">
        <f t="shared" si="755"/>
        <v>METALDET1-LINE 14</v>
      </c>
      <c r="AI4834">
        <f>IF(I4834="violation",COUNTIF($AH$1:AH4834,AH4834),0)</f>
        <v>610</v>
      </c>
      <c r="AJ4834" t="str">
        <f t="shared" si="756"/>
        <v>violation-METALDET1</v>
      </c>
      <c r="AK4834">
        <f>IF(I4834="violation",COUNTIF($AJ$1:AJ4834,AJ4834),FALSE)</f>
        <v>3847</v>
      </c>
      <c r="AL4834">
        <f t="shared" si="757"/>
        <v>0</v>
      </c>
      <c r="AM4834">
        <f t="shared" si="758"/>
        <v>3</v>
      </c>
      <c r="AN4834" t="str">
        <f t="shared" si="759"/>
        <v>ALERT! 3 Violation founded @METALDET1</v>
      </c>
    </row>
    <row r="4835" spans="1:40">
      <c r="A4835" t="s">
        <v>120</v>
      </c>
      <c r="B4835" t="s">
        <v>121</v>
      </c>
      <c r="C4835" t="s">
        <v>2154</v>
      </c>
      <c r="D4835" t="s">
        <v>2152</v>
      </c>
      <c r="E4835">
        <v>1</v>
      </c>
      <c r="G4835" t="s">
        <v>124</v>
      </c>
      <c r="I4835" t="s">
        <v>125</v>
      </c>
      <c r="Z4835" t="str">
        <f>IFERROR(MID(AA4835,FIND("-",H4835,1)+1,20),_xlfn.IFNA(VLOOKUP(F4835&amp;"-"&amp;AA4835,Ref_Kontak!$A:$E,4,FALSE),Ref_Kontak!$H$2))</f>
        <v>628999007703</v>
      </c>
      <c r="AA4835" t="str">
        <f t="shared" si="750"/>
        <v/>
      </c>
      <c r="AB4835" t="str">
        <f t="shared" si="751"/>
        <v/>
      </c>
      <c r="AC4835" t="str">
        <f t="shared" si="752"/>
        <v>628999007703</v>
      </c>
      <c r="AD4835" t="str">
        <f t="shared" si="753"/>
        <v>Halo+,+Visual+AI+5S+mendeteksi+Violation%3A+GUDANGEXP1-LINE+10</v>
      </c>
      <c r="AE4835" t="str">
        <f t="shared" si="754"/>
        <v>https://web.whatsapp.com/send/?phone=628999007703&amp;text=Halo+,+Visual+AI+5S+mendeteksi+Violation%3A+GUDANGEXP1-LINE+10&amp;type=phone_number&amp;app_absent=0</v>
      </c>
      <c r="AF4835" t="b">
        <f>IF(ISNA(VLOOKUP(D4835&amp;"-"&amp;AB4835, Ref_Kontak!$A:$E, 4, FALSE)), FALSE, TRUE)</f>
        <v>0</v>
      </c>
      <c r="AG4835" t="str">
        <f>_xlfn.IFNA(VLOOKUP(Z4835,Ref_Kontak!H:H,1,FALSE),"FALSE")</f>
        <v>628999007703</v>
      </c>
      <c r="AH4835" t="str">
        <f t="shared" si="755"/>
        <v>GUDANGEXP1-LINE 10</v>
      </c>
      <c r="AI4835">
        <f>IF(I4835="violation",COUNTIF($AH$1:AH4835,AH4835),0)</f>
        <v>2</v>
      </c>
      <c r="AJ4835" t="str">
        <f t="shared" si="756"/>
        <v>violation-GUDANGEXP1</v>
      </c>
      <c r="AK4835">
        <f>IF(I4835="violation",COUNTIF($AJ$1:AJ4835,AJ4835),FALSE)</f>
        <v>986</v>
      </c>
      <c r="AL4835">
        <f t="shared" si="757"/>
        <v>0</v>
      </c>
      <c r="AM4835">
        <f t="shared" si="758"/>
        <v>8</v>
      </c>
      <c r="AN4835" t="str">
        <f t="shared" si="759"/>
        <v>ALERT! 8 Violation founded @GUDANGEXP1</v>
      </c>
    </row>
    <row r="4836" spans="1:40">
      <c r="A4836" t="s">
        <v>120</v>
      </c>
      <c r="B4836" t="s">
        <v>121</v>
      </c>
      <c r="C4836" t="s">
        <v>2154</v>
      </c>
      <c r="D4836" t="s">
        <v>48</v>
      </c>
      <c r="E4836">
        <v>1</v>
      </c>
      <c r="F4836" t="s">
        <v>1859</v>
      </c>
      <c r="G4836" t="s">
        <v>124</v>
      </c>
      <c r="H4836" t="s">
        <v>1860</v>
      </c>
      <c r="I4836" t="s">
        <v>125</v>
      </c>
      <c r="J4836" t="s">
        <v>1861</v>
      </c>
      <c r="Z4836" t="str">
        <f>IFERROR(MID(AA4836,FIND("-",H4836,1)+1,20),_xlfn.IFNA(VLOOKUP(F4836&amp;"-"&amp;AA4836,Ref_Kontak!$A:$E,4,FALSE),Ref_Kontak!$H$2))</f>
        <v>6285157766849</v>
      </c>
      <c r="AA4836" t="str">
        <f t="shared" si="750"/>
        <v>Rexy-6285157766849</v>
      </c>
      <c r="AB4836" t="str">
        <f t="shared" si="751"/>
        <v>Rexy</v>
      </c>
      <c r="AC4836" t="str">
        <f t="shared" si="752"/>
        <v>6285157766849</v>
      </c>
      <c r="AD4836" t="str">
        <f t="shared" si="753"/>
        <v>Halo+Rexy,+Visual+AI+5S+mendeteksi+Violation%3A+GUDANGEXP1-LINE+1</v>
      </c>
      <c r="AE4836" t="str">
        <f t="shared" si="754"/>
        <v>https://web.whatsapp.com/send/?phone=6285157766849&amp;text=Halo+Rexy,+Visual+AI+5S+mendeteksi+Violation%3A+GUDANGEXP1-LINE+1&amp;type=phone_number&amp;app_absent=0</v>
      </c>
      <c r="AF4836" t="b">
        <f>IF(ISNA(VLOOKUP(D4836&amp;"-"&amp;AB4836, Ref_Kontak!$A:$E, 4, FALSE)), FALSE, TRUE)</f>
        <v>1</v>
      </c>
      <c r="AG4836" t="str">
        <f>_xlfn.IFNA(VLOOKUP(Z4836,Ref_Kontak!H:H,1,FALSE),"FALSE")</f>
        <v>FALSE</v>
      </c>
      <c r="AH4836" t="str">
        <f t="shared" si="755"/>
        <v>GUDANGEXP1-LINE 1</v>
      </c>
      <c r="AI4836">
        <f>IF(I4836="violation",COUNTIF($AH$1:AH4836,AH4836),0)</f>
        <v>195</v>
      </c>
      <c r="AJ4836" t="str">
        <f t="shared" si="756"/>
        <v>violation-GUDANGEXP1</v>
      </c>
      <c r="AK4836">
        <f>IF(I4836="violation",COUNTIF($AJ$1:AJ4836,AJ4836),FALSE)</f>
        <v>987</v>
      </c>
      <c r="AL4836">
        <f t="shared" si="757"/>
        <v>0</v>
      </c>
      <c r="AM4836">
        <f t="shared" si="758"/>
        <v>8</v>
      </c>
      <c r="AN4836" t="str">
        <f t="shared" si="759"/>
        <v>ALERT! 8 Violation founded @GUDANGEXP1</v>
      </c>
    </row>
    <row r="4837" spans="1:40">
      <c r="A4837" t="s">
        <v>120</v>
      </c>
      <c r="B4837" t="s">
        <v>121</v>
      </c>
      <c r="C4837" t="s">
        <v>2154</v>
      </c>
      <c r="D4837" t="s">
        <v>49</v>
      </c>
      <c r="E4837">
        <v>1</v>
      </c>
      <c r="G4837" t="s">
        <v>124</v>
      </c>
      <c r="I4837" t="s">
        <v>125</v>
      </c>
      <c r="K4837" t="s">
        <v>2155</v>
      </c>
      <c r="Z4837" t="str">
        <f>IFERROR(MID(AA4837,FIND("-",H4837,1)+1,20),_xlfn.IFNA(VLOOKUP(F4837&amp;"-"&amp;AA4837,Ref_Kontak!$A:$E,4,FALSE),Ref_Kontak!$H$2))</f>
        <v>628999007703</v>
      </c>
      <c r="AA4837" t="str">
        <f t="shared" si="750"/>
        <v/>
      </c>
      <c r="AB4837" t="str">
        <f t="shared" si="751"/>
        <v/>
      </c>
      <c r="AC4837" t="str">
        <f t="shared" si="752"/>
        <v>628999007703</v>
      </c>
      <c r="AD4837" t="str">
        <f t="shared" si="753"/>
        <v>Halo+,+Visual+AI+5S+mendeteksi+Violation%3A+GUDANGEXP1-LINE+11</v>
      </c>
      <c r="AE4837" t="str">
        <f t="shared" si="754"/>
        <v>https://web.whatsapp.com/send/?phone=628999007703&amp;text=Halo+,+Visual+AI+5S+mendeteksi+Violation%3A+GUDANGEXP1-LINE+11&amp;type=phone_number&amp;app_absent=0</v>
      </c>
      <c r="AF4837" t="b">
        <f>IF(ISNA(VLOOKUP(D4837&amp;"-"&amp;AB4837, Ref_Kontak!$A:$E, 4, FALSE)), FALSE, TRUE)</f>
        <v>0</v>
      </c>
      <c r="AG4837" t="str">
        <f>_xlfn.IFNA(VLOOKUP(Z4837,Ref_Kontak!H:H,1,FALSE),"FALSE")</f>
        <v>628999007703</v>
      </c>
      <c r="AH4837" t="str">
        <f t="shared" si="755"/>
        <v>GUDANGEXP1-LINE 11</v>
      </c>
      <c r="AI4837">
        <f>IF(I4837="violation",COUNTIF($AH$1:AH4837,AH4837),0)</f>
        <v>1</v>
      </c>
      <c r="AJ4837" t="str">
        <f t="shared" si="756"/>
        <v>violation-GUDANGEXP1</v>
      </c>
      <c r="AK4837">
        <f>IF(I4837="violation",COUNTIF($AJ$1:AJ4837,AJ4837),FALSE)</f>
        <v>988</v>
      </c>
      <c r="AL4837">
        <f t="shared" si="757"/>
        <v>1</v>
      </c>
      <c r="AM4837">
        <f t="shared" si="758"/>
        <v>8</v>
      </c>
      <c r="AN4837" t="str">
        <f t="shared" si="759"/>
        <v>ALERT! 8 Violation founded @GUDANGEXP1</v>
      </c>
    </row>
    <row r="4838" spans="1:40">
      <c r="A4838" t="s">
        <v>120</v>
      </c>
      <c r="B4838" t="s">
        <v>121</v>
      </c>
      <c r="C4838" t="s">
        <v>2154</v>
      </c>
      <c r="D4838" t="s">
        <v>52</v>
      </c>
      <c r="E4838">
        <v>1</v>
      </c>
      <c r="G4838" t="s">
        <v>130</v>
      </c>
      <c r="I4838" t="s">
        <v>125</v>
      </c>
      <c r="Z4838" t="str">
        <f>IFERROR(MID(AA4838,FIND("-",H4838,1)+1,20),_xlfn.IFNA(VLOOKUP(F4838&amp;"-"&amp;AA4838,Ref_Kontak!$A:$E,4,FALSE),Ref_Kontak!$H$2))</f>
        <v>628999007703</v>
      </c>
      <c r="AA4838" t="str">
        <f t="shared" si="750"/>
        <v/>
      </c>
      <c r="AB4838" t="str">
        <f t="shared" si="751"/>
        <v/>
      </c>
      <c r="AC4838" t="str">
        <f t="shared" si="752"/>
        <v>628999007703</v>
      </c>
      <c r="AD4838" t="str">
        <f t="shared" si="753"/>
        <v>Halo+,+Visual+AI+5S+mendeteksi+Violation%3A+METALDET1-LINE+14</v>
      </c>
      <c r="AE4838" t="str">
        <f t="shared" si="754"/>
        <v>https://web.whatsapp.com/send/?phone=628999007703&amp;text=Halo+,+Visual+AI+5S+mendeteksi+Violation%3A+METALDET1-LINE+14&amp;type=phone_number&amp;app_absent=0</v>
      </c>
      <c r="AF4838" t="b">
        <f>IF(ISNA(VLOOKUP(D4838&amp;"-"&amp;AB4838, Ref_Kontak!$A:$E, 4, FALSE)), FALSE, TRUE)</f>
        <v>0</v>
      </c>
      <c r="AG4838" t="str">
        <f>_xlfn.IFNA(VLOOKUP(Z4838,Ref_Kontak!H:H,1,FALSE),"FALSE")</f>
        <v>628999007703</v>
      </c>
      <c r="AH4838" t="str">
        <f t="shared" si="755"/>
        <v>METALDET1-LINE 14</v>
      </c>
      <c r="AI4838">
        <f>IF(I4838="violation",COUNTIF($AH$1:AH4838,AH4838),0)</f>
        <v>611</v>
      </c>
      <c r="AJ4838" t="str">
        <f t="shared" si="756"/>
        <v>violation-METALDET1</v>
      </c>
      <c r="AK4838">
        <f>IF(I4838="violation",COUNTIF($AJ$1:AJ4838,AJ4838),FALSE)</f>
        <v>3848</v>
      </c>
      <c r="AL4838">
        <f t="shared" si="757"/>
        <v>0</v>
      </c>
      <c r="AM4838">
        <f t="shared" si="758"/>
        <v>3</v>
      </c>
      <c r="AN4838" t="str">
        <f t="shared" si="759"/>
        <v>ALERT! 3 Violation founded @METALDET1</v>
      </c>
    </row>
    <row r="4839" spans="1:40">
      <c r="A4839" t="s">
        <v>120</v>
      </c>
      <c r="B4839" t="s">
        <v>121</v>
      </c>
      <c r="C4839" t="s">
        <v>2156</v>
      </c>
      <c r="D4839" t="s">
        <v>2152</v>
      </c>
      <c r="E4839">
        <v>1</v>
      </c>
      <c r="G4839" t="s">
        <v>124</v>
      </c>
      <c r="I4839" t="s">
        <v>125</v>
      </c>
      <c r="Z4839" t="str">
        <f>IFERROR(MID(AA4839,FIND("-",H4839,1)+1,20),_xlfn.IFNA(VLOOKUP(F4839&amp;"-"&amp;AA4839,Ref_Kontak!$A:$E,4,FALSE),Ref_Kontak!$H$2))</f>
        <v>628999007703</v>
      </c>
      <c r="AA4839" t="str">
        <f t="shared" si="750"/>
        <v/>
      </c>
      <c r="AB4839" t="str">
        <f t="shared" si="751"/>
        <v/>
      </c>
      <c r="AC4839" t="str">
        <f t="shared" si="752"/>
        <v>628999007703</v>
      </c>
      <c r="AD4839" t="str">
        <f t="shared" si="753"/>
        <v>Halo+,+Visual+AI+5S+mendeteksi+Violation%3A+GUDANGEXP1-LINE+10</v>
      </c>
      <c r="AE4839" t="str">
        <f t="shared" si="754"/>
        <v>https://web.whatsapp.com/send/?phone=628999007703&amp;text=Halo+,+Visual+AI+5S+mendeteksi+Violation%3A+GUDANGEXP1-LINE+10&amp;type=phone_number&amp;app_absent=0</v>
      </c>
      <c r="AF4839" t="b">
        <f>IF(ISNA(VLOOKUP(D4839&amp;"-"&amp;AB4839, Ref_Kontak!$A:$E, 4, FALSE)), FALSE, TRUE)</f>
        <v>0</v>
      </c>
      <c r="AG4839" t="str">
        <f>_xlfn.IFNA(VLOOKUP(Z4839,Ref_Kontak!H:H,1,FALSE),"FALSE")</f>
        <v>628999007703</v>
      </c>
      <c r="AH4839" t="str">
        <f t="shared" si="755"/>
        <v>GUDANGEXP1-LINE 10</v>
      </c>
      <c r="AI4839">
        <f>IF(I4839="violation",COUNTIF($AH$1:AH4839,AH4839),0)</f>
        <v>3</v>
      </c>
      <c r="AJ4839" t="str">
        <f t="shared" si="756"/>
        <v>violation-GUDANGEXP1</v>
      </c>
      <c r="AK4839">
        <f>IF(I4839="violation",COUNTIF($AJ$1:AJ4839,AJ4839),FALSE)</f>
        <v>989</v>
      </c>
      <c r="AL4839">
        <f t="shared" si="757"/>
        <v>0</v>
      </c>
      <c r="AM4839">
        <f t="shared" si="758"/>
        <v>8</v>
      </c>
      <c r="AN4839" t="str">
        <f t="shared" si="759"/>
        <v>ALERT! 8 Violation founded @GUDANGEXP1</v>
      </c>
    </row>
    <row r="4840" spans="1:40">
      <c r="A4840" t="s">
        <v>120</v>
      </c>
      <c r="B4840" t="s">
        <v>121</v>
      </c>
      <c r="C4840" t="s">
        <v>2156</v>
      </c>
      <c r="D4840" t="s">
        <v>48</v>
      </c>
      <c r="E4840">
        <v>1</v>
      </c>
      <c r="F4840" t="s">
        <v>1859</v>
      </c>
      <c r="G4840" t="s">
        <v>124</v>
      </c>
      <c r="H4840" t="s">
        <v>1860</v>
      </c>
      <c r="I4840" t="s">
        <v>125</v>
      </c>
      <c r="J4840" t="s">
        <v>1861</v>
      </c>
      <c r="Z4840" t="str">
        <f>IFERROR(MID(AA4840,FIND("-",H4840,1)+1,20),_xlfn.IFNA(VLOOKUP(F4840&amp;"-"&amp;AA4840,Ref_Kontak!$A:$E,4,FALSE),Ref_Kontak!$H$2))</f>
        <v>6285157766849</v>
      </c>
      <c r="AA4840" t="str">
        <f t="shared" si="750"/>
        <v>Rexy-6285157766849</v>
      </c>
      <c r="AB4840" t="str">
        <f t="shared" si="751"/>
        <v>Rexy</v>
      </c>
      <c r="AC4840" t="str">
        <f t="shared" si="752"/>
        <v>6285157766849</v>
      </c>
      <c r="AD4840" t="str">
        <f t="shared" si="753"/>
        <v>Halo+Rexy,+Visual+AI+5S+mendeteksi+Violation%3A+GUDANGEXP1-LINE+1</v>
      </c>
      <c r="AE4840" t="str">
        <f t="shared" si="754"/>
        <v>https://web.whatsapp.com/send/?phone=6285157766849&amp;text=Halo+Rexy,+Visual+AI+5S+mendeteksi+Violation%3A+GUDANGEXP1-LINE+1&amp;type=phone_number&amp;app_absent=0</v>
      </c>
      <c r="AF4840" t="b">
        <f>IF(ISNA(VLOOKUP(D4840&amp;"-"&amp;AB4840, Ref_Kontak!$A:$E, 4, FALSE)), FALSE, TRUE)</f>
        <v>1</v>
      </c>
      <c r="AG4840" t="str">
        <f>_xlfn.IFNA(VLOOKUP(Z4840,Ref_Kontak!H:H,1,FALSE),"FALSE")</f>
        <v>FALSE</v>
      </c>
      <c r="AH4840" t="str">
        <f t="shared" si="755"/>
        <v>GUDANGEXP1-LINE 1</v>
      </c>
      <c r="AI4840">
        <f>IF(I4840="violation",COUNTIF($AH$1:AH4840,AH4840),0)</f>
        <v>196</v>
      </c>
      <c r="AJ4840" t="str">
        <f t="shared" si="756"/>
        <v>violation-GUDANGEXP1</v>
      </c>
      <c r="AK4840">
        <f>IF(I4840="violation",COUNTIF($AJ$1:AJ4840,AJ4840),FALSE)</f>
        <v>990</v>
      </c>
      <c r="AL4840">
        <f t="shared" si="757"/>
        <v>0</v>
      </c>
      <c r="AM4840">
        <f t="shared" si="758"/>
        <v>8</v>
      </c>
      <c r="AN4840" t="str">
        <f t="shared" si="759"/>
        <v>ALERT! 8 Violation founded @GUDANGEXP1</v>
      </c>
    </row>
    <row r="4841" spans="1:40">
      <c r="A4841" t="s">
        <v>120</v>
      </c>
      <c r="B4841" t="s">
        <v>121</v>
      </c>
      <c r="C4841" t="s">
        <v>2156</v>
      </c>
      <c r="D4841" t="s">
        <v>49</v>
      </c>
      <c r="E4841">
        <v>1</v>
      </c>
      <c r="G4841" t="s">
        <v>124</v>
      </c>
      <c r="I4841" t="s">
        <v>125</v>
      </c>
      <c r="Z4841" t="str">
        <f>IFERROR(MID(AA4841,FIND("-",H4841,1)+1,20),_xlfn.IFNA(VLOOKUP(F4841&amp;"-"&amp;AA4841,Ref_Kontak!$A:$E,4,FALSE),Ref_Kontak!$H$2))</f>
        <v>628999007703</v>
      </c>
      <c r="AA4841" t="str">
        <f t="shared" si="750"/>
        <v/>
      </c>
      <c r="AB4841" t="str">
        <f t="shared" si="751"/>
        <v/>
      </c>
      <c r="AC4841" t="str">
        <f t="shared" si="752"/>
        <v>628999007703</v>
      </c>
      <c r="AD4841" t="str">
        <f t="shared" si="753"/>
        <v>Halo+,+Visual+AI+5S+mendeteksi+Violation%3A+GUDANGEXP1-LINE+11</v>
      </c>
      <c r="AE4841" t="str">
        <f t="shared" si="754"/>
        <v>https://web.whatsapp.com/send/?phone=628999007703&amp;text=Halo+,+Visual+AI+5S+mendeteksi+Violation%3A+GUDANGEXP1-LINE+11&amp;type=phone_number&amp;app_absent=0</v>
      </c>
      <c r="AF4841" t="b">
        <f>IF(ISNA(VLOOKUP(D4841&amp;"-"&amp;AB4841, Ref_Kontak!$A:$E, 4, FALSE)), FALSE, TRUE)</f>
        <v>0</v>
      </c>
      <c r="AG4841" t="str">
        <f>_xlfn.IFNA(VLOOKUP(Z4841,Ref_Kontak!H:H,1,FALSE),"FALSE")</f>
        <v>628999007703</v>
      </c>
      <c r="AH4841" t="str">
        <f t="shared" si="755"/>
        <v>GUDANGEXP1-LINE 11</v>
      </c>
      <c r="AI4841">
        <f>IF(I4841="violation",COUNTIF($AH$1:AH4841,AH4841),0)</f>
        <v>2</v>
      </c>
      <c r="AJ4841" t="str">
        <f t="shared" si="756"/>
        <v>violation-GUDANGEXP1</v>
      </c>
      <c r="AK4841">
        <f>IF(I4841="violation",COUNTIF($AJ$1:AJ4841,AJ4841),FALSE)</f>
        <v>991</v>
      </c>
      <c r="AL4841">
        <f t="shared" si="757"/>
        <v>0</v>
      </c>
      <c r="AM4841">
        <f t="shared" si="758"/>
        <v>8</v>
      </c>
      <c r="AN4841" t="str">
        <f t="shared" si="759"/>
        <v>ALERT! 8 Violation founded @GUDANGEXP1</v>
      </c>
    </row>
    <row r="4842" spans="1:40">
      <c r="A4842" t="s">
        <v>120</v>
      </c>
      <c r="B4842" t="s">
        <v>121</v>
      </c>
      <c r="C4842" t="s">
        <v>2157</v>
      </c>
      <c r="D4842" t="s">
        <v>2152</v>
      </c>
      <c r="E4842">
        <v>1</v>
      </c>
      <c r="G4842" t="s">
        <v>124</v>
      </c>
      <c r="I4842" t="s">
        <v>125</v>
      </c>
      <c r="Z4842" t="str">
        <f>IFERROR(MID(AA4842,FIND("-",H4842,1)+1,20),_xlfn.IFNA(VLOOKUP(F4842&amp;"-"&amp;AA4842,Ref_Kontak!$A:$E,4,FALSE),Ref_Kontak!$H$2))</f>
        <v>628999007703</v>
      </c>
      <c r="AA4842" t="str">
        <f t="shared" si="750"/>
        <v/>
      </c>
      <c r="AB4842" t="str">
        <f t="shared" si="751"/>
        <v/>
      </c>
      <c r="AC4842" t="str">
        <f t="shared" si="752"/>
        <v>628999007703</v>
      </c>
      <c r="AD4842" t="str">
        <f t="shared" si="753"/>
        <v>Halo+,+Visual+AI+5S+mendeteksi+Violation%3A+GUDANGEXP1-LINE+10</v>
      </c>
      <c r="AE4842" t="str">
        <f t="shared" si="754"/>
        <v>https://web.whatsapp.com/send/?phone=628999007703&amp;text=Halo+,+Visual+AI+5S+mendeteksi+Violation%3A+GUDANGEXP1-LINE+10&amp;type=phone_number&amp;app_absent=0</v>
      </c>
      <c r="AF4842" t="b">
        <f>IF(ISNA(VLOOKUP(D4842&amp;"-"&amp;AB4842, Ref_Kontak!$A:$E, 4, FALSE)), FALSE, TRUE)</f>
        <v>0</v>
      </c>
      <c r="AG4842" t="str">
        <f>_xlfn.IFNA(VLOOKUP(Z4842,Ref_Kontak!H:H,1,FALSE),"FALSE")</f>
        <v>628999007703</v>
      </c>
      <c r="AH4842" t="str">
        <f t="shared" si="755"/>
        <v>GUDANGEXP1-LINE 10</v>
      </c>
      <c r="AI4842">
        <f>IF(I4842="violation",COUNTIF($AH$1:AH4842,AH4842),0)</f>
        <v>4</v>
      </c>
      <c r="AJ4842" t="str">
        <f t="shared" si="756"/>
        <v>violation-GUDANGEXP1</v>
      </c>
      <c r="AK4842">
        <f>IF(I4842="violation",COUNTIF($AJ$1:AJ4842,AJ4842),FALSE)</f>
        <v>992</v>
      </c>
      <c r="AL4842">
        <f t="shared" si="757"/>
        <v>0</v>
      </c>
      <c r="AM4842">
        <f t="shared" si="758"/>
        <v>8</v>
      </c>
      <c r="AN4842" t="str">
        <f t="shared" si="759"/>
        <v>ALERT! 8 Violation founded @GUDANGEXP1</v>
      </c>
    </row>
    <row r="4843" spans="1:40">
      <c r="A4843" t="s">
        <v>120</v>
      </c>
      <c r="B4843" t="s">
        <v>121</v>
      </c>
      <c r="C4843" t="s">
        <v>2157</v>
      </c>
      <c r="D4843" t="s">
        <v>52</v>
      </c>
      <c r="E4843">
        <v>1</v>
      </c>
      <c r="G4843" t="s">
        <v>130</v>
      </c>
      <c r="I4843" t="s">
        <v>125</v>
      </c>
      <c r="Z4843" t="str">
        <f>IFERROR(MID(AA4843,FIND("-",H4843,1)+1,20),_xlfn.IFNA(VLOOKUP(F4843&amp;"-"&amp;AA4843,Ref_Kontak!$A:$E,4,FALSE),Ref_Kontak!$H$2))</f>
        <v>628999007703</v>
      </c>
      <c r="AA4843" t="str">
        <f t="shared" si="750"/>
        <v/>
      </c>
      <c r="AB4843" t="str">
        <f t="shared" si="751"/>
        <v/>
      </c>
      <c r="AC4843" t="str">
        <f t="shared" si="752"/>
        <v>628999007703</v>
      </c>
      <c r="AD4843" t="str">
        <f t="shared" si="753"/>
        <v>Halo+,+Visual+AI+5S+mendeteksi+Violation%3A+METALDET1-LINE+14</v>
      </c>
      <c r="AE4843" t="str">
        <f t="shared" si="754"/>
        <v>https://web.whatsapp.com/send/?phone=628999007703&amp;text=Halo+,+Visual+AI+5S+mendeteksi+Violation%3A+METALDET1-LINE+14&amp;type=phone_number&amp;app_absent=0</v>
      </c>
      <c r="AF4843" t="b">
        <f>IF(ISNA(VLOOKUP(D4843&amp;"-"&amp;AB4843, Ref_Kontak!$A:$E, 4, FALSE)), FALSE, TRUE)</f>
        <v>0</v>
      </c>
      <c r="AG4843" t="str">
        <f>_xlfn.IFNA(VLOOKUP(Z4843,Ref_Kontak!H:H,1,FALSE),"FALSE")</f>
        <v>628999007703</v>
      </c>
      <c r="AH4843" t="str">
        <f t="shared" si="755"/>
        <v>METALDET1-LINE 14</v>
      </c>
      <c r="AI4843">
        <f>IF(I4843="violation",COUNTIF($AH$1:AH4843,AH4843),0)</f>
        <v>612</v>
      </c>
      <c r="AJ4843" t="str">
        <f t="shared" si="756"/>
        <v>violation-METALDET1</v>
      </c>
      <c r="AK4843">
        <f>IF(I4843="violation",COUNTIF($AJ$1:AJ4843,AJ4843),FALSE)</f>
        <v>3849</v>
      </c>
      <c r="AL4843">
        <f t="shared" si="757"/>
        <v>0</v>
      </c>
      <c r="AM4843">
        <f t="shared" si="758"/>
        <v>3</v>
      </c>
      <c r="AN4843" t="str">
        <f t="shared" si="759"/>
        <v>ALERT! 3 Violation founded @METALDET1</v>
      </c>
    </row>
    <row r="4844" spans="1:40">
      <c r="A4844" t="s">
        <v>120</v>
      </c>
      <c r="B4844" t="s">
        <v>121</v>
      </c>
      <c r="C4844" t="s">
        <v>2157</v>
      </c>
      <c r="D4844" t="s">
        <v>48</v>
      </c>
      <c r="E4844">
        <v>1</v>
      </c>
      <c r="F4844" t="s">
        <v>1859</v>
      </c>
      <c r="G4844" t="s">
        <v>124</v>
      </c>
      <c r="H4844" t="s">
        <v>1860</v>
      </c>
      <c r="I4844" t="s">
        <v>125</v>
      </c>
      <c r="J4844" t="s">
        <v>1861</v>
      </c>
      <c r="Z4844" t="str">
        <f>IFERROR(MID(AA4844,FIND("-",H4844,1)+1,20),_xlfn.IFNA(VLOOKUP(F4844&amp;"-"&amp;AA4844,Ref_Kontak!$A:$E,4,FALSE),Ref_Kontak!$H$2))</f>
        <v>6285157766849</v>
      </c>
      <c r="AA4844" t="str">
        <f t="shared" si="750"/>
        <v>Rexy-6285157766849</v>
      </c>
      <c r="AB4844" t="str">
        <f t="shared" si="751"/>
        <v>Rexy</v>
      </c>
      <c r="AC4844" t="str">
        <f t="shared" si="752"/>
        <v>6285157766849</v>
      </c>
      <c r="AD4844" t="str">
        <f t="shared" si="753"/>
        <v>Halo+Rexy,+Visual+AI+5S+mendeteksi+Violation%3A+GUDANGEXP1-LINE+1</v>
      </c>
      <c r="AE4844" t="str">
        <f t="shared" si="754"/>
        <v>https://web.whatsapp.com/send/?phone=6285157766849&amp;text=Halo+Rexy,+Visual+AI+5S+mendeteksi+Violation%3A+GUDANGEXP1-LINE+1&amp;type=phone_number&amp;app_absent=0</v>
      </c>
      <c r="AF4844" t="b">
        <f>IF(ISNA(VLOOKUP(D4844&amp;"-"&amp;AB4844, Ref_Kontak!$A:$E, 4, FALSE)), FALSE, TRUE)</f>
        <v>1</v>
      </c>
      <c r="AG4844" t="str">
        <f>_xlfn.IFNA(VLOOKUP(Z4844,Ref_Kontak!H:H,1,FALSE),"FALSE")</f>
        <v>FALSE</v>
      </c>
      <c r="AH4844" t="str">
        <f t="shared" si="755"/>
        <v>GUDANGEXP1-LINE 1</v>
      </c>
      <c r="AI4844">
        <f>IF(I4844="violation",COUNTIF($AH$1:AH4844,AH4844),0)</f>
        <v>197</v>
      </c>
      <c r="AJ4844" t="str">
        <f t="shared" si="756"/>
        <v>violation-GUDANGEXP1</v>
      </c>
      <c r="AK4844">
        <f>IF(I4844="violation",COUNTIF($AJ$1:AJ4844,AJ4844),FALSE)</f>
        <v>993</v>
      </c>
      <c r="AL4844">
        <f t="shared" si="757"/>
        <v>0</v>
      </c>
      <c r="AM4844">
        <f t="shared" si="758"/>
        <v>8</v>
      </c>
      <c r="AN4844" t="str">
        <f t="shared" si="759"/>
        <v>ALERT! 8 Violation founded @GUDANGEXP1</v>
      </c>
    </row>
    <row r="4845" spans="1:40">
      <c r="A4845" t="s">
        <v>120</v>
      </c>
      <c r="B4845" t="s">
        <v>121</v>
      </c>
      <c r="C4845" t="s">
        <v>2157</v>
      </c>
      <c r="D4845" t="s">
        <v>49</v>
      </c>
      <c r="E4845">
        <v>1</v>
      </c>
      <c r="G4845" t="s">
        <v>124</v>
      </c>
      <c r="I4845" t="s">
        <v>125</v>
      </c>
      <c r="Z4845" t="str">
        <f>IFERROR(MID(AA4845,FIND("-",H4845,1)+1,20),_xlfn.IFNA(VLOOKUP(F4845&amp;"-"&amp;AA4845,Ref_Kontak!$A:$E,4,FALSE),Ref_Kontak!$H$2))</f>
        <v>628999007703</v>
      </c>
      <c r="AA4845" t="str">
        <f t="shared" si="750"/>
        <v/>
      </c>
      <c r="AB4845" t="str">
        <f t="shared" si="751"/>
        <v/>
      </c>
      <c r="AC4845" t="str">
        <f t="shared" si="752"/>
        <v>628999007703</v>
      </c>
      <c r="AD4845" t="str">
        <f t="shared" si="753"/>
        <v>Halo+,+Visual+AI+5S+mendeteksi+Violation%3A+GUDANGEXP1-LINE+11</v>
      </c>
      <c r="AE4845" t="str">
        <f t="shared" si="754"/>
        <v>https://web.whatsapp.com/send/?phone=628999007703&amp;text=Halo+,+Visual+AI+5S+mendeteksi+Violation%3A+GUDANGEXP1-LINE+11&amp;type=phone_number&amp;app_absent=0</v>
      </c>
      <c r="AF4845" t="b">
        <f>IF(ISNA(VLOOKUP(D4845&amp;"-"&amp;AB4845, Ref_Kontak!$A:$E, 4, FALSE)), FALSE, TRUE)</f>
        <v>0</v>
      </c>
      <c r="AG4845" t="str">
        <f>_xlfn.IFNA(VLOOKUP(Z4845,Ref_Kontak!H:H,1,FALSE),"FALSE")</f>
        <v>628999007703</v>
      </c>
      <c r="AH4845" t="str">
        <f t="shared" si="755"/>
        <v>GUDANGEXP1-LINE 11</v>
      </c>
      <c r="AI4845">
        <f>IF(I4845="violation",COUNTIF($AH$1:AH4845,AH4845),0)</f>
        <v>3</v>
      </c>
      <c r="AJ4845" t="str">
        <f t="shared" si="756"/>
        <v>violation-GUDANGEXP1</v>
      </c>
      <c r="AK4845">
        <f>IF(I4845="violation",COUNTIF($AJ$1:AJ4845,AJ4845),FALSE)</f>
        <v>994</v>
      </c>
      <c r="AL4845">
        <f t="shared" si="757"/>
        <v>0</v>
      </c>
      <c r="AM4845">
        <f t="shared" si="758"/>
        <v>8</v>
      </c>
      <c r="AN4845" t="str">
        <f t="shared" si="759"/>
        <v>ALERT! 8 Violation founded @GUDANGEXP1</v>
      </c>
    </row>
    <row r="4846" spans="1:40">
      <c r="A4846" t="s">
        <v>120</v>
      </c>
      <c r="B4846" t="s">
        <v>121</v>
      </c>
      <c r="C4846" t="s">
        <v>2157</v>
      </c>
      <c r="D4846" t="s">
        <v>52</v>
      </c>
      <c r="E4846">
        <v>1</v>
      </c>
      <c r="G4846" t="s">
        <v>130</v>
      </c>
      <c r="I4846" t="s">
        <v>125</v>
      </c>
      <c r="Z4846" t="str">
        <f>IFERROR(MID(AA4846,FIND("-",H4846,1)+1,20),_xlfn.IFNA(VLOOKUP(F4846&amp;"-"&amp;AA4846,Ref_Kontak!$A:$E,4,FALSE),Ref_Kontak!$H$2))</f>
        <v>628999007703</v>
      </c>
      <c r="AA4846" t="str">
        <f t="shared" si="750"/>
        <v/>
      </c>
      <c r="AB4846" t="str">
        <f t="shared" si="751"/>
        <v/>
      </c>
      <c r="AC4846" t="str">
        <f t="shared" si="752"/>
        <v>628999007703</v>
      </c>
      <c r="AD4846" t="str">
        <f t="shared" si="753"/>
        <v>Halo+,+Visual+AI+5S+mendeteksi+Violation%3A+METALDET1-LINE+14</v>
      </c>
      <c r="AE4846" t="str">
        <f t="shared" si="754"/>
        <v>https://web.whatsapp.com/send/?phone=628999007703&amp;text=Halo+,+Visual+AI+5S+mendeteksi+Violation%3A+METALDET1-LINE+14&amp;type=phone_number&amp;app_absent=0</v>
      </c>
      <c r="AF4846" t="b">
        <f>IF(ISNA(VLOOKUP(D4846&amp;"-"&amp;AB4846, Ref_Kontak!$A:$E, 4, FALSE)), FALSE, TRUE)</f>
        <v>0</v>
      </c>
      <c r="AG4846" t="str">
        <f>_xlfn.IFNA(VLOOKUP(Z4846,Ref_Kontak!H:H,1,FALSE),"FALSE")</f>
        <v>628999007703</v>
      </c>
      <c r="AH4846" t="str">
        <f t="shared" si="755"/>
        <v>METALDET1-LINE 14</v>
      </c>
      <c r="AI4846">
        <f>IF(I4846="violation",COUNTIF($AH$1:AH4846,AH4846),0)</f>
        <v>613</v>
      </c>
      <c r="AJ4846" t="str">
        <f t="shared" si="756"/>
        <v>violation-METALDET1</v>
      </c>
      <c r="AK4846">
        <f>IF(I4846="violation",COUNTIF($AJ$1:AJ4846,AJ4846),FALSE)</f>
        <v>3850</v>
      </c>
      <c r="AL4846">
        <f t="shared" si="757"/>
        <v>0</v>
      </c>
      <c r="AM4846">
        <f t="shared" si="758"/>
        <v>3</v>
      </c>
      <c r="AN4846" t="str">
        <f t="shared" si="759"/>
        <v>ALERT! 3 Violation founded @METALDET1</v>
      </c>
    </row>
    <row r="4847" spans="1:40">
      <c r="A4847" t="s">
        <v>120</v>
      </c>
      <c r="B4847" t="s">
        <v>121</v>
      </c>
      <c r="C4847" t="s">
        <v>2158</v>
      </c>
      <c r="D4847" t="s">
        <v>2152</v>
      </c>
      <c r="E4847">
        <v>1</v>
      </c>
      <c r="G4847" t="s">
        <v>124</v>
      </c>
      <c r="I4847" t="s">
        <v>125</v>
      </c>
      <c r="Z4847" t="str">
        <f>IFERROR(MID(AA4847,FIND("-",H4847,1)+1,20),_xlfn.IFNA(VLOOKUP(F4847&amp;"-"&amp;AA4847,Ref_Kontak!$A:$E,4,FALSE),Ref_Kontak!$H$2))</f>
        <v>628999007703</v>
      </c>
      <c r="AA4847" t="str">
        <f t="shared" si="750"/>
        <v/>
      </c>
      <c r="AB4847" t="str">
        <f t="shared" si="751"/>
        <v/>
      </c>
      <c r="AC4847" t="str">
        <f t="shared" si="752"/>
        <v>628999007703</v>
      </c>
      <c r="AD4847" t="str">
        <f t="shared" si="753"/>
        <v>Halo+,+Visual+AI+5S+mendeteksi+Violation%3A+GUDANGEXP1-LINE+10</v>
      </c>
      <c r="AE4847" t="str">
        <f t="shared" si="754"/>
        <v>https://web.whatsapp.com/send/?phone=628999007703&amp;text=Halo+,+Visual+AI+5S+mendeteksi+Violation%3A+GUDANGEXP1-LINE+10&amp;type=phone_number&amp;app_absent=0</v>
      </c>
      <c r="AF4847" t="b">
        <f>IF(ISNA(VLOOKUP(D4847&amp;"-"&amp;AB4847, Ref_Kontak!$A:$E, 4, FALSE)), FALSE, TRUE)</f>
        <v>0</v>
      </c>
      <c r="AG4847" t="str">
        <f>_xlfn.IFNA(VLOOKUP(Z4847,Ref_Kontak!H:H,1,FALSE),"FALSE")</f>
        <v>628999007703</v>
      </c>
      <c r="AH4847" t="str">
        <f t="shared" si="755"/>
        <v>GUDANGEXP1-LINE 10</v>
      </c>
      <c r="AI4847">
        <f>IF(I4847="violation",COUNTIF($AH$1:AH4847,AH4847),0)</f>
        <v>5</v>
      </c>
      <c r="AJ4847" t="str">
        <f t="shared" si="756"/>
        <v>violation-GUDANGEXP1</v>
      </c>
      <c r="AK4847">
        <f>IF(I4847="violation",COUNTIF($AJ$1:AJ4847,AJ4847),FALSE)</f>
        <v>995</v>
      </c>
      <c r="AL4847">
        <f t="shared" si="757"/>
        <v>0</v>
      </c>
      <c r="AM4847">
        <f t="shared" si="758"/>
        <v>8</v>
      </c>
      <c r="AN4847" t="str">
        <f t="shared" si="759"/>
        <v>ALERT! 8 Violation founded @GUDANGEXP1</v>
      </c>
    </row>
    <row r="4848" spans="1:40">
      <c r="A4848" t="s">
        <v>120</v>
      </c>
      <c r="B4848" t="s">
        <v>121</v>
      </c>
      <c r="C4848" t="s">
        <v>2158</v>
      </c>
      <c r="D4848" t="s">
        <v>48</v>
      </c>
      <c r="E4848">
        <v>1</v>
      </c>
      <c r="F4848" t="s">
        <v>1859</v>
      </c>
      <c r="G4848" t="s">
        <v>124</v>
      </c>
      <c r="H4848" t="s">
        <v>1860</v>
      </c>
      <c r="I4848" t="s">
        <v>125</v>
      </c>
      <c r="J4848" t="s">
        <v>1861</v>
      </c>
      <c r="Z4848" t="str">
        <f>IFERROR(MID(AA4848,FIND("-",H4848,1)+1,20),_xlfn.IFNA(VLOOKUP(F4848&amp;"-"&amp;AA4848,Ref_Kontak!$A:$E,4,FALSE),Ref_Kontak!$H$2))</f>
        <v>6285157766849</v>
      </c>
      <c r="AA4848" t="str">
        <f t="shared" si="750"/>
        <v>Rexy-6285157766849</v>
      </c>
      <c r="AB4848" t="str">
        <f t="shared" si="751"/>
        <v>Rexy</v>
      </c>
      <c r="AC4848" t="str">
        <f t="shared" si="752"/>
        <v>6285157766849</v>
      </c>
      <c r="AD4848" t="str">
        <f t="shared" si="753"/>
        <v>Halo+Rexy,+Visual+AI+5S+mendeteksi+Violation%3A+GUDANGEXP1-LINE+1</v>
      </c>
      <c r="AE4848" t="str">
        <f t="shared" si="754"/>
        <v>https://web.whatsapp.com/send/?phone=6285157766849&amp;text=Halo+Rexy,+Visual+AI+5S+mendeteksi+Violation%3A+GUDANGEXP1-LINE+1&amp;type=phone_number&amp;app_absent=0</v>
      </c>
      <c r="AF4848" t="b">
        <f>IF(ISNA(VLOOKUP(D4848&amp;"-"&amp;AB4848, Ref_Kontak!$A:$E, 4, FALSE)), FALSE, TRUE)</f>
        <v>1</v>
      </c>
      <c r="AG4848" t="str">
        <f>_xlfn.IFNA(VLOOKUP(Z4848,Ref_Kontak!H:H,1,FALSE),"FALSE")</f>
        <v>FALSE</v>
      </c>
      <c r="AH4848" t="str">
        <f t="shared" si="755"/>
        <v>GUDANGEXP1-LINE 1</v>
      </c>
      <c r="AI4848">
        <f>IF(I4848="violation",COUNTIF($AH$1:AH4848,AH4848),0)</f>
        <v>198</v>
      </c>
      <c r="AJ4848" t="str">
        <f t="shared" si="756"/>
        <v>violation-GUDANGEXP1</v>
      </c>
      <c r="AK4848">
        <f>IF(I4848="violation",COUNTIF($AJ$1:AJ4848,AJ4848),FALSE)</f>
        <v>996</v>
      </c>
      <c r="AL4848">
        <f t="shared" si="757"/>
        <v>0</v>
      </c>
      <c r="AM4848">
        <f t="shared" si="758"/>
        <v>8</v>
      </c>
      <c r="AN4848" t="str">
        <f t="shared" si="759"/>
        <v>ALERT! 8 Violation founded @GUDANGEXP1</v>
      </c>
    </row>
    <row r="4849" spans="1:40">
      <c r="A4849" t="s">
        <v>120</v>
      </c>
      <c r="B4849" t="s">
        <v>121</v>
      </c>
      <c r="C4849" t="s">
        <v>2158</v>
      </c>
      <c r="D4849" t="s">
        <v>49</v>
      </c>
      <c r="E4849">
        <v>1</v>
      </c>
      <c r="G4849" t="s">
        <v>124</v>
      </c>
      <c r="I4849" t="s">
        <v>125</v>
      </c>
      <c r="Z4849" t="str">
        <f>IFERROR(MID(AA4849,FIND("-",H4849,1)+1,20),_xlfn.IFNA(VLOOKUP(F4849&amp;"-"&amp;AA4849,Ref_Kontak!$A:$E,4,FALSE),Ref_Kontak!$H$2))</f>
        <v>628999007703</v>
      </c>
      <c r="AA4849" t="str">
        <f t="shared" si="750"/>
        <v/>
      </c>
      <c r="AB4849" t="str">
        <f t="shared" si="751"/>
        <v/>
      </c>
      <c r="AC4849" t="str">
        <f t="shared" si="752"/>
        <v>628999007703</v>
      </c>
      <c r="AD4849" t="str">
        <f t="shared" si="753"/>
        <v>Halo+,+Visual+AI+5S+mendeteksi+Violation%3A+GUDANGEXP1-LINE+11</v>
      </c>
      <c r="AE4849" t="str">
        <f t="shared" si="754"/>
        <v>https://web.whatsapp.com/send/?phone=628999007703&amp;text=Halo+,+Visual+AI+5S+mendeteksi+Violation%3A+GUDANGEXP1-LINE+11&amp;type=phone_number&amp;app_absent=0</v>
      </c>
      <c r="AF4849" t="b">
        <f>IF(ISNA(VLOOKUP(D4849&amp;"-"&amp;AB4849, Ref_Kontak!$A:$E, 4, FALSE)), FALSE, TRUE)</f>
        <v>0</v>
      </c>
      <c r="AG4849" t="str">
        <f>_xlfn.IFNA(VLOOKUP(Z4849,Ref_Kontak!H:H,1,FALSE),"FALSE")</f>
        <v>628999007703</v>
      </c>
      <c r="AH4849" t="str">
        <f t="shared" si="755"/>
        <v>GUDANGEXP1-LINE 11</v>
      </c>
      <c r="AI4849">
        <f>IF(I4849="violation",COUNTIF($AH$1:AH4849,AH4849),0)</f>
        <v>4</v>
      </c>
      <c r="AJ4849" t="str">
        <f t="shared" si="756"/>
        <v>violation-GUDANGEXP1</v>
      </c>
      <c r="AK4849">
        <f>IF(I4849="violation",COUNTIF($AJ$1:AJ4849,AJ4849),FALSE)</f>
        <v>997</v>
      </c>
      <c r="AL4849">
        <f t="shared" si="757"/>
        <v>0</v>
      </c>
      <c r="AM4849">
        <f t="shared" si="758"/>
        <v>8</v>
      </c>
      <c r="AN4849" t="str">
        <f t="shared" si="759"/>
        <v>ALERT! 8 Violation founded @GUDANGEXP1</v>
      </c>
    </row>
    <row r="4850" spans="1:40">
      <c r="A4850" t="s">
        <v>120</v>
      </c>
      <c r="B4850" t="s">
        <v>121</v>
      </c>
      <c r="C4850" t="s">
        <v>2159</v>
      </c>
      <c r="D4850" t="s">
        <v>2152</v>
      </c>
      <c r="E4850">
        <v>1</v>
      </c>
      <c r="G4850" t="s">
        <v>124</v>
      </c>
      <c r="I4850" t="s">
        <v>125</v>
      </c>
      <c r="Z4850" t="str">
        <f>IFERROR(MID(AA4850,FIND("-",H4850,1)+1,20),_xlfn.IFNA(VLOOKUP(F4850&amp;"-"&amp;AA4850,Ref_Kontak!$A:$E,4,FALSE),Ref_Kontak!$H$2))</f>
        <v>628999007703</v>
      </c>
      <c r="AA4850" t="str">
        <f t="shared" si="750"/>
        <v/>
      </c>
      <c r="AB4850" t="str">
        <f t="shared" si="751"/>
        <v/>
      </c>
      <c r="AC4850" t="str">
        <f t="shared" si="752"/>
        <v>628999007703</v>
      </c>
      <c r="AD4850" t="str">
        <f t="shared" si="753"/>
        <v>Halo+,+Visual+AI+5S+mendeteksi+Violation%3A+GUDANGEXP1-LINE+10</v>
      </c>
      <c r="AE4850" t="str">
        <f t="shared" si="754"/>
        <v>https://web.whatsapp.com/send/?phone=628999007703&amp;text=Halo+,+Visual+AI+5S+mendeteksi+Violation%3A+GUDANGEXP1-LINE+10&amp;type=phone_number&amp;app_absent=0</v>
      </c>
      <c r="AF4850" t="b">
        <f>IF(ISNA(VLOOKUP(D4850&amp;"-"&amp;AB4850, Ref_Kontak!$A:$E, 4, FALSE)), FALSE, TRUE)</f>
        <v>0</v>
      </c>
      <c r="AG4850" t="str">
        <f>_xlfn.IFNA(VLOOKUP(Z4850,Ref_Kontak!H:H,1,FALSE),"FALSE")</f>
        <v>628999007703</v>
      </c>
      <c r="AH4850" t="str">
        <f t="shared" si="755"/>
        <v>GUDANGEXP1-LINE 10</v>
      </c>
      <c r="AI4850">
        <f>IF(I4850="violation",COUNTIF($AH$1:AH4850,AH4850),0)</f>
        <v>6</v>
      </c>
      <c r="AJ4850" t="str">
        <f t="shared" si="756"/>
        <v>violation-GUDANGEXP1</v>
      </c>
      <c r="AK4850">
        <f>IF(I4850="violation",COUNTIF($AJ$1:AJ4850,AJ4850),FALSE)</f>
        <v>998</v>
      </c>
      <c r="AL4850">
        <f t="shared" si="757"/>
        <v>0</v>
      </c>
      <c r="AM4850">
        <f t="shared" si="758"/>
        <v>8</v>
      </c>
      <c r="AN4850" t="str">
        <f t="shared" si="759"/>
        <v>ALERT! 8 Violation founded @GUDANGEXP1</v>
      </c>
    </row>
    <row r="4851" spans="1:40">
      <c r="A4851" t="s">
        <v>120</v>
      </c>
      <c r="B4851" t="s">
        <v>121</v>
      </c>
      <c r="C4851" t="s">
        <v>2159</v>
      </c>
      <c r="D4851" t="s">
        <v>48</v>
      </c>
      <c r="E4851">
        <v>1</v>
      </c>
      <c r="F4851" t="s">
        <v>1859</v>
      </c>
      <c r="G4851" t="s">
        <v>124</v>
      </c>
      <c r="H4851" t="s">
        <v>1860</v>
      </c>
      <c r="I4851" t="s">
        <v>125</v>
      </c>
      <c r="J4851" t="s">
        <v>1861</v>
      </c>
      <c r="Z4851" t="str">
        <f>IFERROR(MID(AA4851,FIND("-",H4851,1)+1,20),_xlfn.IFNA(VLOOKUP(F4851&amp;"-"&amp;AA4851,Ref_Kontak!$A:$E,4,FALSE),Ref_Kontak!$H$2))</f>
        <v>6285157766849</v>
      </c>
      <c r="AA4851" t="str">
        <f t="shared" si="750"/>
        <v>Rexy-6285157766849</v>
      </c>
      <c r="AB4851" t="str">
        <f t="shared" si="751"/>
        <v>Rexy</v>
      </c>
      <c r="AC4851" t="str">
        <f t="shared" si="752"/>
        <v>6285157766849</v>
      </c>
      <c r="AD4851" t="str">
        <f t="shared" si="753"/>
        <v>Halo+Rexy,+Visual+AI+5S+mendeteksi+Violation%3A+GUDANGEXP1-LINE+1</v>
      </c>
      <c r="AE4851" t="str">
        <f t="shared" si="754"/>
        <v>https://web.whatsapp.com/send/?phone=6285157766849&amp;text=Halo+Rexy,+Visual+AI+5S+mendeteksi+Violation%3A+GUDANGEXP1-LINE+1&amp;type=phone_number&amp;app_absent=0</v>
      </c>
      <c r="AF4851" t="b">
        <f>IF(ISNA(VLOOKUP(D4851&amp;"-"&amp;AB4851, Ref_Kontak!$A:$E, 4, FALSE)), FALSE, TRUE)</f>
        <v>1</v>
      </c>
      <c r="AG4851" t="str">
        <f>_xlfn.IFNA(VLOOKUP(Z4851,Ref_Kontak!H:H,1,FALSE),"FALSE")</f>
        <v>FALSE</v>
      </c>
      <c r="AH4851" t="str">
        <f t="shared" si="755"/>
        <v>GUDANGEXP1-LINE 1</v>
      </c>
      <c r="AI4851">
        <f>IF(I4851="violation",COUNTIF($AH$1:AH4851,AH4851),0)</f>
        <v>199</v>
      </c>
      <c r="AJ4851" t="str">
        <f t="shared" si="756"/>
        <v>violation-GUDANGEXP1</v>
      </c>
      <c r="AK4851">
        <f>IF(I4851="violation",COUNTIF($AJ$1:AJ4851,AJ4851),FALSE)</f>
        <v>999</v>
      </c>
      <c r="AL4851">
        <f t="shared" si="757"/>
        <v>0</v>
      </c>
      <c r="AM4851">
        <f t="shared" si="758"/>
        <v>8</v>
      </c>
      <c r="AN4851" t="str">
        <f t="shared" si="759"/>
        <v>ALERT! 8 Violation founded @GUDANGEXP1</v>
      </c>
    </row>
    <row r="4852" spans="1:40">
      <c r="A4852" t="s">
        <v>120</v>
      </c>
      <c r="B4852" t="s">
        <v>121</v>
      </c>
      <c r="C4852" t="s">
        <v>2159</v>
      </c>
      <c r="D4852" t="s">
        <v>49</v>
      </c>
      <c r="E4852">
        <v>1</v>
      </c>
      <c r="G4852" t="s">
        <v>124</v>
      </c>
      <c r="I4852" t="s">
        <v>125</v>
      </c>
      <c r="Z4852" t="str">
        <f>IFERROR(MID(AA4852,FIND("-",H4852,1)+1,20),_xlfn.IFNA(VLOOKUP(F4852&amp;"-"&amp;AA4852,Ref_Kontak!$A:$E,4,FALSE),Ref_Kontak!$H$2))</f>
        <v>628999007703</v>
      </c>
      <c r="AA4852" t="str">
        <f t="shared" si="750"/>
        <v/>
      </c>
      <c r="AB4852" t="str">
        <f t="shared" si="751"/>
        <v/>
      </c>
      <c r="AC4852" t="str">
        <f t="shared" si="752"/>
        <v>628999007703</v>
      </c>
      <c r="AD4852" t="str">
        <f t="shared" si="753"/>
        <v>Halo+,+Visual+AI+5S+mendeteksi+Violation%3A+GUDANGEXP1-LINE+11</v>
      </c>
      <c r="AE4852" t="str">
        <f t="shared" si="754"/>
        <v>https://web.whatsapp.com/send/?phone=628999007703&amp;text=Halo+,+Visual+AI+5S+mendeteksi+Violation%3A+GUDANGEXP1-LINE+11&amp;type=phone_number&amp;app_absent=0</v>
      </c>
      <c r="AF4852" t="b">
        <f>IF(ISNA(VLOOKUP(D4852&amp;"-"&amp;AB4852, Ref_Kontak!$A:$E, 4, FALSE)), FALSE, TRUE)</f>
        <v>0</v>
      </c>
      <c r="AG4852" t="str">
        <f>_xlfn.IFNA(VLOOKUP(Z4852,Ref_Kontak!H:H,1,FALSE),"FALSE")</f>
        <v>628999007703</v>
      </c>
      <c r="AH4852" t="str">
        <f t="shared" si="755"/>
        <v>GUDANGEXP1-LINE 11</v>
      </c>
      <c r="AI4852">
        <f>IF(I4852="violation",COUNTIF($AH$1:AH4852,AH4852),0)</f>
        <v>5</v>
      </c>
      <c r="AJ4852" t="str">
        <f t="shared" si="756"/>
        <v>violation-GUDANGEXP1</v>
      </c>
      <c r="AK4852">
        <f>IF(I4852="violation",COUNTIF($AJ$1:AJ4852,AJ4852),FALSE)</f>
        <v>1000</v>
      </c>
      <c r="AL4852">
        <f t="shared" si="757"/>
        <v>0</v>
      </c>
      <c r="AM4852">
        <f t="shared" si="758"/>
        <v>8</v>
      </c>
      <c r="AN4852" t="str">
        <f t="shared" si="759"/>
        <v>ALERT! 8 Violation founded @GUDANGEXP1</v>
      </c>
    </row>
    <row r="4853" spans="1:40">
      <c r="A4853" t="s">
        <v>120</v>
      </c>
      <c r="B4853" t="s">
        <v>121</v>
      </c>
      <c r="C4853" t="s">
        <v>2159</v>
      </c>
      <c r="D4853" t="s">
        <v>52</v>
      </c>
      <c r="E4853">
        <v>1</v>
      </c>
      <c r="G4853" t="s">
        <v>130</v>
      </c>
      <c r="I4853" t="s">
        <v>125</v>
      </c>
      <c r="Z4853" t="str">
        <f>IFERROR(MID(AA4853,FIND("-",H4853,1)+1,20),_xlfn.IFNA(VLOOKUP(F4853&amp;"-"&amp;AA4853,Ref_Kontak!$A:$E,4,FALSE),Ref_Kontak!$H$2))</f>
        <v>628999007703</v>
      </c>
      <c r="AA4853" t="str">
        <f t="shared" si="750"/>
        <v/>
      </c>
      <c r="AB4853" t="str">
        <f t="shared" si="751"/>
        <v/>
      </c>
      <c r="AC4853" t="str">
        <f t="shared" si="752"/>
        <v>628999007703</v>
      </c>
      <c r="AD4853" t="str">
        <f t="shared" si="753"/>
        <v>Halo+,+Visual+AI+5S+mendeteksi+Violation%3A+METALDET1-LINE+14</v>
      </c>
      <c r="AE4853" t="str">
        <f t="shared" si="754"/>
        <v>https://web.whatsapp.com/send/?phone=628999007703&amp;text=Halo+,+Visual+AI+5S+mendeteksi+Violation%3A+METALDET1-LINE+14&amp;type=phone_number&amp;app_absent=0</v>
      </c>
      <c r="AF4853" t="b">
        <f>IF(ISNA(VLOOKUP(D4853&amp;"-"&amp;AB4853, Ref_Kontak!$A:$E, 4, FALSE)), FALSE, TRUE)</f>
        <v>0</v>
      </c>
      <c r="AG4853" t="str">
        <f>_xlfn.IFNA(VLOOKUP(Z4853,Ref_Kontak!H:H,1,FALSE),"FALSE")</f>
        <v>628999007703</v>
      </c>
      <c r="AH4853" t="str">
        <f t="shared" si="755"/>
        <v>METALDET1-LINE 14</v>
      </c>
      <c r="AI4853">
        <f>IF(I4853="violation",COUNTIF($AH$1:AH4853,AH4853),0)</f>
        <v>614</v>
      </c>
      <c r="AJ4853" t="str">
        <f t="shared" si="756"/>
        <v>violation-METALDET1</v>
      </c>
      <c r="AK4853">
        <f>IF(I4853="violation",COUNTIF($AJ$1:AJ4853,AJ4853),FALSE)</f>
        <v>3851</v>
      </c>
      <c r="AL4853">
        <f t="shared" si="757"/>
        <v>0</v>
      </c>
      <c r="AM4853">
        <f t="shared" si="758"/>
        <v>3</v>
      </c>
      <c r="AN4853" t="str">
        <f t="shared" si="759"/>
        <v>ALERT! 3 Violation founded @METALDET1</v>
      </c>
    </row>
    <row r="4854" spans="1:40">
      <c r="A4854" t="s">
        <v>120</v>
      </c>
      <c r="B4854" t="s">
        <v>121</v>
      </c>
      <c r="C4854" t="s">
        <v>2159</v>
      </c>
      <c r="D4854" t="s">
        <v>52</v>
      </c>
      <c r="E4854">
        <v>1</v>
      </c>
      <c r="G4854" t="s">
        <v>130</v>
      </c>
      <c r="I4854" t="s">
        <v>125</v>
      </c>
      <c r="Z4854" t="str">
        <f>IFERROR(MID(AA4854,FIND("-",H4854,1)+1,20),_xlfn.IFNA(VLOOKUP(F4854&amp;"-"&amp;AA4854,Ref_Kontak!$A:$E,4,FALSE),Ref_Kontak!$H$2))</f>
        <v>628999007703</v>
      </c>
      <c r="AA4854" t="str">
        <f t="shared" si="750"/>
        <v/>
      </c>
      <c r="AB4854" t="str">
        <f t="shared" si="751"/>
        <v/>
      </c>
      <c r="AC4854" t="str">
        <f t="shared" si="752"/>
        <v>628999007703</v>
      </c>
      <c r="AD4854" t="str">
        <f t="shared" si="753"/>
        <v>Halo+,+Visual+AI+5S+mendeteksi+Violation%3A+METALDET1-LINE+14</v>
      </c>
      <c r="AE4854" t="str">
        <f t="shared" si="754"/>
        <v>https://web.whatsapp.com/send/?phone=628999007703&amp;text=Halo+,+Visual+AI+5S+mendeteksi+Violation%3A+METALDET1-LINE+14&amp;type=phone_number&amp;app_absent=0</v>
      </c>
      <c r="AF4854" t="b">
        <f>IF(ISNA(VLOOKUP(D4854&amp;"-"&amp;AB4854, Ref_Kontak!$A:$E, 4, FALSE)), FALSE, TRUE)</f>
        <v>0</v>
      </c>
      <c r="AG4854" t="str">
        <f>_xlfn.IFNA(VLOOKUP(Z4854,Ref_Kontak!H:H,1,FALSE),"FALSE")</f>
        <v>628999007703</v>
      </c>
      <c r="AH4854" t="str">
        <f t="shared" si="755"/>
        <v>METALDET1-LINE 14</v>
      </c>
      <c r="AI4854">
        <f>IF(I4854="violation",COUNTIF($AH$1:AH4854,AH4854),0)</f>
        <v>615</v>
      </c>
      <c r="AJ4854" t="str">
        <f t="shared" si="756"/>
        <v>violation-METALDET1</v>
      </c>
      <c r="AK4854">
        <f>IF(I4854="violation",COUNTIF($AJ$1:AJ4854,AJ4854),FALSE)</f>
        <v>3852</v>
      </c>
      <c r="AL4854">
        <f t="shared" si="757"/>
        <v>0</v>
      </c>
      <c r="AM4854">
        <f t="shared" si="758"/>
        <v>3</v>
      </c>
      <c r="AN4854" t="str">
        <f t="shared" si="759"/>
        <v>ALERT! 3 Violation founded @METALDET1</v>
      </c>
    </row>
    <row r="4855" spans="1:40">
      <c r="A4855" t="s">
        <v>120</v>
      </c>
      <c r="B4855" t="s">
        <v>121</v>
      </c>
      <c r="C4855" t="s">
        <v>2160</v>
      </c>
      <c r="D4855" t="s">
        <v>2152</v>
      </c>
      <c r="E4855">
        <v>1</v>
      </c>
      <c r="G4855" t="s">
        <v>124</v>
      </c>
      <c r="I4855" t="s">
        <v>125</v>
      </c>
      <c r="Z4855" t="str">
        <f>IFERROR(MID(AA4855,FIND("-",H4855,1)+1,20),_xlfn.IFNA(VLOOKUP(F4855&amp;"-"&amp;AA4855,Ref_Kontak!$A:$E,4,FALSE),Ref_Kontak!$H$2))</f>
        <v>628999007703</v>
      </c>
      <c r="AA4855" t="str">
        <f t="shared" si="750"/>
        <v/>
      </c>
      <c r="AB4855" t="str">
        <f t="shared" si="751"/>
        <v/>
      </c>
      <c r="AC4855" t="str">
        <f t="shared" si="752"/>
        <v>628999007703</v>
      </c>
      <c r="AD4855" t="str">
        <f t="shared" si="753"/>
        <v>Halo+,+Visual+AI+5S+mendeteksi+Violation%3A+GUDANGEXP1-LINE+10</v>
      </c>
      <c r="AE4855" t="str">
        <f t="shared" si="754"/>
        <v>https://web.whatsapp.com/send/?phone=628999007703&amp;text=Halo+,+Visual+AI+5S+mendeteksi+Violation%3A+GUDANGEXP1-LINE+10&amp;type=phone_number&amp;app_absent=0</v>
      </c>
      <c r="AF4855" t="b">
        <f>IF(ISNA(VLOOKUP(D4855&amp;"-"&amp;AB4855, Ref_Kontak!$A:$E, 4, FALSE)), FALSE, TRUE)</f>
        <v>0</v>
      </c>
      <c r="AG4855" t="str">
        <f>_xlfn.IFNA(VLOOKUP(Z4855,Ref_Kontak!H:H,1,FALSE),"FALSE")</f>
        <v>628999007703</v>
      </c>
      <c r="AH4855" t="str">
        <f t="shared" si="755"/>
        <v>GUDANGEXP1-LINE 10</v>
      </c>
      <c r="AI4855">
        <f>IF(I4855="violation",COUNTIF($AH$1:AH4855,AH4855),0)</f>
        <v>7</v>
      </c>
      <c r="AJ4855" t="str">
        <f t="shared" si="756"/>
        <v>violation-GUDANGEXP1</v>
      </c>
      <c r="AK4855">
        <f>IF(I4855="violation",COUNTIF($AJ$1:AJ4855,AJ4855),FALSE)</f>
        <v>1001</v>
      </c>
      <c r="AL4855">
        <f t="shared" si="757"/>
        <v>0</v>
      </c>
      <c r="AM4855">
        <f t="shared" si="758"/>
        <v>8</v>
      </c>
      <c r="AN4855" t="str">
        <f t="shared" si="759"/>
        <v>ALERT! 8 Violation founded @GUDANGEXP1</v>
      </c>
    </row>
    <row r="4856" spans="1:40">
      <c r="A4856" t="s">
        <v>120</v>
      </c>
      <c r="B4856" t="s">
        <v>121</v>
      </c>
      <c r="C4856" t="s">
        <v>2160</v>
      </c>
      <c r="D4856" t="s">
        <v>48</v>
      </c>
      <c r="E4856">
        <v>1</v>
      </c>
      <c r="F4856" t="s">
        <v>1859</v>
      </c>
      <c r="G4856" t="s">
        <v>124</v>
      </c>
      <c r="H4856" t="s">
        <v>1860</v>
      </c>
      <c r="I4856" t="s">
        <v>125</v>
      </c>
      <c r="J4856" t="s">
        <v>1861</v>
      </c>
      <c r="Z4856" t="str">
        <f>IFERROR(MID(AA4856,FIND("-",H4856,1)+1,20),_xlfn.IFNA(VLOOKUP(F4856&amp;"-"&amp;AA4856,Ref_Kontak!$A:$E,4,FALSE),Ref_Kontak!$H$2))</f>
        <v>6285157766849</v>
      </c>
      <c r="AA4856" t="str">
        <f t="shared" si="750"/>
        <v>Rexy-6285157766849</v>
      </c>
      <c r="AB4856" t="str">
        <f t="shared" si="751"/>
        <v>Rexy</v>
      </c>
      <c r="AC4856" t="str">
        <f t="shared" si="752"/>
        <v>6285157766849</v>
      </c>
      <c r="AD4856" t="str">
        <f t="shared" si="753"/>
        <v>Halo+Rexy,+Visual+AI+5S+mendeteksi+Violation%3A+GUDANGEXP1-LINE+1</v>
      </c>
      <c r="AE4856" t="str">
        <f t="shared" si="754"/>
        <v>https://web.whatsapp.com/send/?phone=6285157766849&amp;text=Halo+Rexy,+Visual+AI+5S+mendeteksi+Violation%3A+GUDANGEXP1-LINE+1&amp;type=phone_number&amp;app_absent=0</v>
      </c>
      <c r="AF4856" t="b">
        <f>IF(ISNA(VLOOKUP(D4856&amp;"-"&amp;AB4856, Ref_Kontak!$A:$E, 4, FALSE)), FALSE, TRUE)</f>
        <v>1</v>
      </c>
      <c r="AG4856" t="str">
        <f>_xlfn.IFNA(VLOOKUP(Z4856,Ref_Kontak!H:H,1,FALSE),"FALSE")</f>
        <v>FALSE</v>
      </c>
      <c r="AH4856" t="str">
        <f t="shared" si="755"/>
        <v>GUDANGEXP1-LINE 1</v>
      </c>
      <c r="AI4856">
        <f>IF(I4856="violation",COUNTIF($AH$1:AH4856,AH4856),0)</f>
        <v>200</v>
      </c>
      <c r="AJ4856" t="str">
        <f t="shared" si="756"/>
        <v>violation-GUDANGEXP1</v>
      </c>
      <c r="AK4856">
        <f>IF(I4856="violation",COUNTIF($AJ$1:AJ4856,AJ4856),FALSE)</f>
        <v>1002</v>
      </c>
      <c r="AL4856">
        <f t="shared" si="757"/>
        <v>0</v>
      </c>
      <c r="AM4856">
        <f t="shared" si="758"/>
        <v>8</v>
      </c>
      <c r="AN4856" t="str">
        <f t="shared" si="759"/>
        <v>ALERT! 8 Violation founded @GUDANGEXP1</v>
      </c>
    </row>
    <row r="4857" spans="1:40">
      <c r="A4857" t="s">
        <v>120</v>
      </c>
      <c r="B4857" t="s">
        <v>121</v>
      </c>
      <c r="C4857" t="s">
        <v>2160</v>
      </c>
      <c r="D4857" t="s">
        <v>49</v>
      </c>
      <c r="E4857">
        <v>1</v>
      </c>
      <c r="G4857" t="s">
        <v>124</v>
      </c>
      <c r="I4857" t="s">
        <v>125</v>
      </c>
      <c r="Z4857" t="str">
        <f>IFERROR(MID(AA4857,FIND("-",H4857,1)+1,20),_xlfn.IFNA(VLOOKUP(F4857&amp;"-"&amp;AA4857,Ref_Kontak!$A:$E,4,FALSE),Ref_Kontak!$H$2))</f>
        <v>628999007703</v>
      </c>
      <c r="AA4857" t="str">
        <f t="shared" si="750"/>
        <v/>
      </c>
      <c r="AB4857" t="str">
        <f t="shared" si="751"/>
        <v/>
      </c>
      <c r="AC4857" t="str">
        <f t="shared" si="752"/>
        <v>628999007703</v>
      </c>
      <c r="AD4857" t="str">
        <f t="shared" si="753"/>
        <v>Halo+,+Visual+AI+5S+mendeteksi+Violation%3A+GUDANGEXP1-LINE+11</v>
      </c>
      <c r="AE4857" t="str">
        <f t="shared" si="754"/>
        <v>https://web.whatsapp.com/send/?phone=628999007703&amp;text=Halo+,+Visual+AI+5S+mendeteksi+Violation%3A+GUDANGEXP1-LINE+11&amp;type=phone_number&amp;app_absent=0</v>
      </c>
      <c r="AF4857" t="b">
        <f>IF(ISNA(VLOOKUP(D4857&amp;"-"&amp;AB4857, Ref_Kontak!$A:$E, 4, FALSE)), FALSE, TRUE)</f>
        <v>0</v>
      </c>
      <c r="AG4857" t="str">
        <f>_xlfn.IFNA(VLOOKUP(Z4857,Ref_Kontak!H:H,1,FALSE),"FALSE")</f>
        <v>628999007703</v>
      </c>
      <c r="AH4857" t="str">
        <f t="shared" si="755"/>
        <v>GUDANGEXP1-LINE 11</v>
      </c>
      <c r="AI4857">
        <f>IF(I4857="violation",COUNTIF($AH$1:AH4857,AH4857),0)</f>
        <v>6</v>
      </c>
      <c r="AJ4857" t="str">
        <f t="shared" si="756"/>
        <v>violation-GUDANGEXP1</v>
      </c>
      <c r="AK4857">
        <f>IF(I4857="violation",COUNTIF($AJ$1:AJ4857,AJ4857),FALSE)</f>
        <v>1003</v>
      </c>
      <c r="AL4857">
        <f t="shared" si="757"/>
        <v>0</v>
      </c>
      <c r="AM4857">
        <f t="shared" si="758"/>
        <v>8</v>
      </c>
      <c r="AN4857" t="str">
        <f t="shared" si="759"/>
        <v>ALERT! 8 Violation founded @GUDANGEXP1</v>
      </c>
    </row>
    <row r="4858" spans="1:40">
      <c r="A4858" t="s">
        <v>120</v>
      </c>
      <c r="B4858" t="s">
        <v>121</v>
      </c>
      <c r="C4858" t="s">
        <v>2160</v>
      </c>
      <c r="D4858" t="s">
        <v>52</v>
      </c>
      <c r="E4858">
        <v>1</v>
      </c>
      <c r="G4858" t="s">
        <v>130</v>
      </c>
      <c r="I4858" t="s">
        <v>125</v>
      </c>
      <c r="Z4858" t="str">
        <f>IFERROR(MID(AA4858,FIND("-",H4858,1)+1,20),_xlfn.IFNA(VLOOKUP(F4858&amp;"-"&amp;AA4858,Ref_Kontak!$A:$E,4,FALSE),Ref_Kontak!$H$2))</f>
        <v>628999007703</v>
      </c>
      <c r="AA4858" t="str">
        <f t="shared" si="750"/>
        <v/>
      </c>
      <c r="AB4858" t="str">
        <f t="shared" si="751"/>
        <v/>
      </c>
      <c r="AC4858" t="str">
        <f t="shared" si="752"/>
        <v>628999007703</v>
      </c>
      <c r="AD4858" t="str">
        <f t="shared" si="753"/>
        <v>Halo+,+Visual+AI+5S+mendeteksi+Violation%3A+METALDET1-LINE+14</v>
      </c>
      <c r="AE4858" t="str">
        <f t="shared" si="754"/>
        <v>https://web.whatsapp.com/send/?phone=628999007703&amp;text=Halo+,+Visual+AI+5S+mendeteksi+Violation%3A+METALDET1-LINE+14&amp;type=phone_number&amp;app_absent=0</v>
      </c>
      <c r="AF4858" t="b">
        <f>IF(ISNA(VLOOKUP(D4858&amp;"-"&amp;AB4858, Ref_Kontak!$A:$E, 4, FALSE)), FALSE, TRUE)</f>
        <v>0</v>
      </c>
      <c r="AG4858" t="str">
        <f>_xlfn.IFNA(VLOOKUP(Z4858,Ref_Kontak!H:H,1,FALSE),"FALSE")</f>
        <v>628999007703</v>
      </c>
      <c r="AH4858" t="str">
        <f t="shared" si="755"/>
        <v>METALDET1-LINE 14</v>
      </c>
      <c r="AI4858">
        <f>IF(I4858="violation",COUNTIF($AH$1:AH4858,AH4858),0)</f>
        <v>616</v>
      </c>
      <c r="AJ4858" t="str">
        <f t="shared" si="756"/>
        <v>violation-METALDET1</v>
      </c>
      <c r="AK4858">
        <f>IF(I4858="violation",COUNTIF($AJ$1:AJ4858,AJ4858),FALSE)</f>
        <v>3853</v>
      </c>
      <c r="AL4858">
        <f t="shared" si="757"/>
        <v>0</v>
      </c>
      <c r="AM4858">
        <f t="shared" si="758"/>
        <v>3</v>
      </c>
      <c r="AN4858" t="str">
        <f t="shared" si="759"/>
        <v>ALERT! 3 Violation founded @METALDET1</v>
      </c>
    </row>
    <row r="4859" spans="1:40">
      <c r="A4859" t="s">
        <v>120</v>
      </c>
      <c r="B4859" t="s">
        <v>121</v>
      </c>
      <c r="C4859" t="s">
        <v>2161</v>
      </c>
      <c r="D4859" t="s">
        <v>2152</v>
      </c>
      <c r="E4859">
        <v>1</v>
      </c>
      <c r="G4859" t="s">
        <v>124</v>
      </c>
      <c r="I4859" t="s">
        <v>125</v>
      </c>
      <c r="Z4859" t="str">
        <f>IFERROR(MID(AA4859,FIND("-",H4859,1)+1,20),_xlfn.IFNA(VLOOKUP(F4859&amp;"-"&amp;AA4859,Ref_Kontak!$A:$E,4,FALSE),Ref_Kontak!$H$2))</f>
        <v>628999007703</v>
      </c>
      <c r="AA4859" t="str">
        <f t="shared" si="750"/>
        <v/>
      </c>
      <c r="AB4859" t="str">
        <f t="shared" si="751"/>
        <v/>
      </c>
      <c r="AC4859" t="str">
        <f t="shared" si="752"/>
        <v>628999007703</v>
      </c>
      <c r="AD4859" t="str">
        <f t="shared" si="753"/>
        <v>Halo+,+Visual+AI+5S+mendeteksi+Violation%3A+GUDANGEXP1-LINE+10</v>
      </c>
      <c r="AE4859" t="str">
        <f t="shared" si="754"/>
        <v>https://web.whatsapp.com/send/?phone=628999007703&amp;text=Halo+,+Visual+AI+5S+mendeteksi+Violation%3A+GUDANGEXP1-LINE+10&amp;type=phone_number&amp;app_absent=0</v>
      </c>
      <c r="AF4859" t="b">
        <f>IF(ISNA(VLOOKUP(D4859&amp;"-"&amp;AB4859, Ref_Kontak!$A:$E, 4, FALSE)), FALSE, TRUE)</f>
        <v>0</v>
      </c>
      <c r="AG4859" t="str">
        <f>_xlfn.IFNA(VLOOKUP(Z4859,Ref_Kontak!H:H,1,FALSE),"FALSE")</f>
        <v>628999007703</v>
      </c>
      <c r="AH4859" t="str">
        <f t="shared" si="755"/>
        <v>GUDANGEXP1-LINE 10</v>
      </c>
      <c r="AI4859">
        <f>IF(I4859="violation",COUNTIF($AH$1:AH4859,AH4859),0)</f>
        <v>8</v>
      </c>
      <c r="AJ4859" t="str">
        <f t="shared" si="756"/>
        <v>violation-GUDANGEXP1</v>
      </c>
      <c r="AK4859">
        <f>IF(I4859="violation",COUNTIF($AJ$1:AJ4859,AJ4859),FALSE)</f>
        <v>1004</v>
      </c>
      <c r="AL4859">
        <f t="shared" si="757"/>
        <v>0</v>
      </c>
      <c r="AM4859">
        <f t="shared" si="758"/>
        <v>8</v>
      </c>
      <c r="AN4859" t="str">
        <f t="shared" si="759"/>
        <v>ALERT! 8 Violation founded @GUDANGEXP1</v>
      </c>
    </row>
    <row r="4860" spans="1:40">
      <c r="A4860" t="s">
        <v>120</v>
      </c>
      <c r="B4860" t="s">
        <v>121</v>
      </c>
      <c r="C4860" t="s">
        <v>2161</v>
      </c>
      <c r="D4860" t="s">
        <v>49</v>
      </c>
      <c r="E4860">
        <v>1</v>
      </c>
      <c r="G4860" t="s">
        <v>124</v>
      </c>
      <c r="I4860" t="s">
        <v>125</v>
      </c>
      <c r="Z4860" t="str">
        <f>IFERROR(MID(AA4860,FIND("-",H4860,1)+1,20),_xlfn.IFNA(VLOOKUP(F4860&amp;"-"&amp;AA4860,Ref_Kontak!$A:$E,4,FALSE),Ref_Kontak!$H$2))</f>
        <v>628999007703</v>
      </c>
      <c r="AA4860" t="str">
        <f t="shared" si="750"/>
        <v/>
      </c>
      <c r="AB4860" t="str">
        <f t="shared" si="751"/>
        <v/>
      </c>
      <c r="AC4860" t="str">
        <f t="shared" si="752"/>
        <v>628999007703</v>
      </c>
      <c r="AD4860" t="str">
        <f t="shared" si="753"/>
        <v>Halo+,+Visual+AI+5S+mendeteksi+Violation%3A+GUDANGEXP1-LINE+11</v>
      </c>
      <c r="AE4860" t="str">
        <f t="shared" si="754"/>
        <v>https://web.whatsapp.com/send/?phone=628999007703&amp;text=Halo+,+Visual+AI+5S+mendeteksi+Violation%3A+GUDANGEXP1-LINE+11&amp;type=phone_number&amp;app_absent=0</v>
      </c>
      <c r="AF4860" t="b">
        <f>IF(ISNA(VLOOKUP(D4860&amp;"-"&amp;AB4860, Ref_Kontak!$A:$E, 4, FALSE)), FALSE, TRUE)</f>
        <v>0</v>
      </c>
      <c r="AG4860" t="str">
        <f>_xlfn.IFNA(VLOOKUP(Z4860,Ref_Kontak!H:H,1,FALSE),"FALSE")</f>
        <v>628999007703</v>
      </c>
      <c r="AH4860" t="str">
        <f t="shared" si="755"/>
        <v>GUDANGEXP1-LINE 11</v>
      </c>
      <c r="AI4860">
        <f>IF(I4860="violation",COUNTIF($AH$1:AH4860,AH4860),0)</f>
        <v>7</v>
      </c>
      <c r="AJ4860" t="str">
        <f t="shared" si="756"/>
        <v>violation-GUDANGEXP1</v>
      </c>
      <c r="AK4860">
        <f>IF(I4860="violation",COUNTIF($AJ$1:AJ4860,AJ4860),FALSE)</f>
        <v>1005</v>
      </c>
      <c r="AL4860">
        <f t="shared" si="757"/>
        <v>0</v>
      </c>
      <c r="AM4860">
        <f t="shared" si="758"/>
        <v>8</v>
      </c>
      <c r="AN4860" t="str">
        <f t="shared" si="759"/>
        <v>ALERT! 8 Violation founded @GUDANGEXP1</v>
      </c>
    </row>
    <row r="4861" spans="1:40">
      <c r="A4861" t="s">
        <v>120</v>
      </c>
      <c r="B4861" t="s">
        <v>121</v>
      </c>
      <c r="C4861" t="s">
        <v>2162</v>
      </c>
      <c r="D4861" t="s">
        <v>2152</v>
      </c>
      <c r="E4861">
        <v>1</v>
      </c>
      <c r="G4861" t="s">
        <v>124</v>
      </c>
      <c r="I4861" t="s">
        <v>125</v>
      </c>
      <c r="Z4861" t="str">
        <f>IFERROR(MID(AA4861,FIND("-",H4861,1)+1,20),_xlfn.IFNA(VLOOKUP(F4861&amp;"-"&amp;AA4861,Ref_Kontak!$A:$E,4,FALSE),Ref_Kontak!$H$2))</f>
        <v>628999007703</v>
      </c>
      <c r="AA4861" t="str">
        <f t="shared" si="750"/>
        <v/>
      </c>
      <c r="AB4861" t="str">
        <f t="shared" si="751"/>
        <v/>
      </c>
      <c r="AC4861" t="str">
        <f t="shared" si="752"/>
        <v>628999007703</v>
      </c>
      <c r="AD4861" t="str">
        <f t="shared" si="753"/>
        <v>Halo+,+Visual+AI+5S+mendeteksi+Violation%3A+GUDANGEXP1-LINE+10</v>
      </c>
      <c r="AE4861" t="str">
        <f t="shared" si="754"/>
        <v>https://web.whatsapp.com/send/?phone=628999007703&amp;text=Halo+,+Visual+AI+5S+mendeteksi+Violation%3A+GUDANGEXP1-LINE+10&amp;type=phone_number&amp;app_absent=0</v>
      </c>
      <c r="AF4861" t="b">
        <f>IF(ISNA(VLOOKUP(D4861&amp;"-"&amp;AB4861, Ref_Kontak!$A:$E, 4, FALSE)), FALSE, TRUE)</f>
        <v>0</v>
      </c>
      <c r="AG4861" t="str">
        <f>_xlfn.IFNA(VLOOKUP(Z4861,Ref_Kontak!H:H,1,FALSE),"FALSE")</f>
        <v>628999007703</v>
      </c>
      <c r="AH4861" t="str">
        <f t="shared" si="755"/>
        <v>GUDANGEXP1-LINE 10</v>
      </c>
      <c r="AI4861">
        <f>IF(I4861="violation",COUNTIF($AH$1:AH4861,AH4861),0)</f>
        <v>9</v>
      </c>
      <c r="AJ4861" t="str">
        <f t="shared" si="756"/>
        <v>violation-GUDANGEXP1</v>
      </c>
      <c r="AK4861">
        <f>IF(I4861="violation",COUNTIF($AJ$1:AJ4861,AJ4861),FALSE)</f>
        <v>1006</v>
      </c>
      <c r="AL4861">
        <f t="shared" si="757"/>
        <v>0</v>
      </c>
      <c r="AM4861">
        <f t="shared" si="758"/>
        <v>8</v>
      </c>
      <c r="AN4861" t="str">
        <f t="shared" si="759"/>
        <v>ALERT! 8 Violation founded @GUDANGEXP1</v>
      </c>
    </row>
    <row r="4862" spans="1:40">
      <c r="A4862" t="s">
        <v>120</v>
      </c>
      <c r="B4862" t="s">
        <v>121</v>
      </c>
      <c r="C4862" t="s">
        <v>2162</v>
      </c>
      <c r="D4862" t="s">
        <v>52</v>
      </c>
      <c r="E4862">
        <v>1</v>
      </c>
      <c r="G4862" t="s">
        <v>130</v>
      </c>
      <c r="I4862" t="s">
        <v>125</v>
      </c>
      <c r="Z4862" t="str">
        <f>IFERROR(MID(AA4862,FIND("-",H4862,1)+1,20),_xlfn.IFNA(VLOOKUP(F4862&amp;"-"&amp;AA4862,Ref_Kontak!$A:$E,4,FALSE),Ref_Kontak!$H$2))</f>
        <v>628999007703</v>
      </c>
      <c r="AA4862" t="str">
        <f t="shared" si="750"/>
        <v/>
      </c>
      <c r="AB4862" t="str">
        <f t="shared" si="751"/>
        <v/>
      </c>
      <c r="AC4862" t="str">
        <f t="shared" si="752"/>
        <v>628999007703</v>
      </c>
      <c r="AD4862" t="str">
        <f t="shared" si="753"/>
        <v>Halo+,+Visual+AI+5S+mendeteksi+Violation%3A+METALDET1-LINE+14</v>
      </c>
      <c r="AE4862" t="str">
        <f t="shared" si="754"/>
        <v>https://web.whatsapp.com/send/?phone=628999007703&amp;text=Halo+,+Visual+AI+5S+mendeteksi+Violation%3A+METALDET1-LINE+14&amp;type=phone_number&amp;app_absent=0</v>
      </c>
      <c r="AF4862" t="b">
        <f>IF(ISNA(VLOOKUP(D4862&amp;"-"&amp;AB4862, Ref_Kontak!$A:$E, 4, FALSE)), FALSE, TRUE)</f>
        <v>0</v>
      </c>
      <c r="AG4862" t="str">
        <f>_xlfn.IFNA(VLOOKUP(Z4862,Ref_Kontak!H:H,1,FALSE),"FALSE")</f>
        <v>628999007703</v>
      </c>
      <c r="AH4862" t="str">
        <f t="shared" si="755"/>
        <v>METALDET1-LINE 14</v>
      </c>
      <c r="AI4862">
        <f>IF(I4862="violation",COUNTIF($AH$1:AH4862,AH4862),0)</f>
        <v>617</v>
      </c>
      <c r="AJ4862" t="str">
        <f t="shared" si="756"/>
        <v>violation-METALDET1</v>
      </c>
      <c r="AK4862">
        <f>IF(I4862="violation",COUNTIF($AJ$1:AJ4862,AJ4862),FALSE)</f>
        <v>3854</v>
      </c>
      <c r="AL4862">
        <f t="shared" si="757"/>
        <v>0</v>
      </c>
      <c r="AM4862">
        <f t="shared" si="758"/>
        <v>3</v>
      </c>
      <c r="AN4862" t="str">
        <f t="shared" si="759"/>
        <v>ALERT! 3 Violation founded @METALDET1</v>
      </c>
    </row>
    <row r="4863" spans="1:40">
      <c r="A4863" t="s">
        <v>120</v>
      </c>
      <c r="B4863" t="s">
        <v>121</v>
      </c>
      <c r="C4863" t="s">
        <v>2162</v>
      </c>
      <c r="D4863" t="s">
        <v>49</v>
      </c>
      <c r="E4863">
        <v>1</v>
      </c>
      <c r="G4863" t="s">
        <v>124</v>
      </c>
      <c r="I4863" t="s">
        <v>125</v>
      </c>
      <c r="Z4863" t="str">
        <f>IFERROR(MID(AA4863,FIND("-",H4863,1)+1,20),_xlfn.IFNA(VLOOKUP(F4863&amp;"-"&amp;AA4863,Ref_Kontak!$A:$E,4,FALSE),Ref_Kontak!$H$2))</f>
        <v>628999007703</v>
      </c>
      <c r="AA4863" t="str">
        <f t="shared" si="750"/>
        <v/>
      </c>
      <c r="AB4863" t="str">
        <f t="shared" si="751"/>
        <v/>
      </c>
      <c r="AC4863" t="str">
        <f t="shared" si="752"/>
        <v>628999007703</v>
      </c>
      <c r="AD4863" t="str">
        <f t="shared" si="753"/>
        <v>Halo+,+Visual+AI+5S+mendeteksi+Violation%3A+GUDANGEXP1-LINE+11</v>
      </c>
      <c r="AE4863" t="str">
        <f t="shared" si="754"/>
        <v>https://web.whatsapp.com/send/?phone=628999007703&amp;text=Halo+,+Visual+AI+5S+mendeteksi+Violation%3A+GUDANGEXP1-LINE+11&amp;type=phone_number&amp;app_absent=0</v>
      </c>
      <c r="AF4863" t="b">
        <f>IF(ISNA(VLOOKUP(D4863&amp;"-"&amp;AB4863, Ref_Kontak!$A:$E, 4, FALSE)), FALSE, TRUE)</f>
        <v>0</v>
      </c>
      <c r="AG4863" t="str">
        <f>_xlfn.IFNA(VLOOKUP(Z4863,Ref_Kontak!H:H,1,FALSE),"FALSE")</f>
        <v>628999007703</v>
      </c>
      <c r="AH4863" t="str">
        <f t="shared" si="755"/>
        <v>GUDANGEXP1-LINE 11</v>
      </c>
      <c r="AI4863">
        <f>IF(I4863="violation",COUNTIF($AH$1:AH4863,AH4863),0)</f>
        <v>8</v>
      </c>
      <c r="AJ4863" t="str">
        <f t="shared" si="756"/>
        <v>violation-GUDANGEXP1</v>
      </c>
      <c r="AK4863">
        <f>IF(I4863="violation",COUNTIF($AJ$1:AJ4863,AJ4863),FALSE)</f>
        <v>1007</v>
      </c>
      <c r="AL4863">
        <f t="shared" si="757"/>
        <v>0</v>
      </c>
      <c r="AM4863">
        <f t="shared" si="758"/>
        <v>8</v>
      </c>
      <c r="AN4863" t="str">
        <f t="shared" si="759"/>
        <v>ALERT! 8 Violation founded @GUDANGEXP1</v>
      </c>
    </row>
    <row r="4864" spans="1:40">
      <c r="A4864" t="s">
        <v>120</v>
      </c>
      <c r="B4864" t="s">
        <v>121</v>
      </c>
      <c r="C4864" t="s">
        <v>2162</v>
      </c>
      <c r="D4864" t="s">
        <v>52</v>
      </c>
      <c r="E4864">
        <v>1</v>
      </c>
      <c r="G4864" t="s">
        <v>130</v>
      </c>
      <c r="I4864" t="s">
        <v>125</v>
      </c>
      <c r="Z4864" t="str">
        <f>IFERROR(MID(AA4864,FIND("-",H4864,1)+1,20),_xlfn.IFNA(VLOOKUP(F4864&amp;"-"&amp;AA4864,Ref_Kontak!$A:$E,4,FALSE),Ref_Kontak!$H$2))</f>
        <v>628999007703</v>
      </c>
      <c r="AA4864" t="str">
        <f t="shared" si="750"/>
        <v/>
      </c>
      <c r="AB4864" t="str">
        <f t="shared" si="751"/>
        <v/>
      </c>
      <c r="AC4864" t="str">
        <f t="shared" si="752"/>
        <v>628999007703</v>
      </c>
      <c r="AD4864" t="str">
        <f t="shared" si="753"/>
        <v>Halo+,+Visual+AI+5S+mendeteksi+Violation%3A+METALDET1-LINE+14</v>
      </c>
      <c r="AE4864" t="str">
        <f t="shared" si="754"/>
        <v>https://web.whatsapp.com/send/?phone=628999007703&amp;text=Halo+,+Visual+AI+5S+mendeteksi+Violation%3A+METALDET1-LINE+14&amp;type=phone_number&amp;app_absent=0</v>
      </c>
      <c r="AF4864" t="b">
        <f>IF(ISNA(VLOOKUP(D4864&amp;"-"&amp;AB4864, Ref_Kontak!$A:$E, 4, FALSE)), FALSE, TRUE)</f>
        <v>0</v>
      </c>
      <c r="AG4864" t="str">
        <f>_xlfn.IFNA(VLOOKUP(Z4864,Ref_Kontak!H:H,1,FALSE),"FALSE")</f>
        <v>628999007703</v>
      </c>
      <c r="AH4864" t="str">
        <f t="shared" si="755"/>
        <v>METALDET1-LINE 14</v>
      </c>
      <c r="AI4864">
        <f>IF(I4864="violation",COUNTIF($AH$1:AH4864,AH4864),0)</f>
        <v>618</v>
      </c>
      <c r="AJ4864" t="str">
        <f t="shared" si="756"/>
        <v>violation-METALDET1</v>
      </c>
      <c r="AK4864">
        <f>IF(I4864="violation",COUNTIF($AJ$1:AJ4864,AJ4864),FALSE)</f>
        <v>3855</v>
      </c>
      <c r="AL4864">
        <f t="shared" si="757"/>
        <v>0</v>
      </c>
      <c r="AM4864">
        <f t="shared" si="758"/>
        <v>3</v>
      </c>
      <c r="AN4864" t="str">
        <f t="shared" si="759"/>
        <v>ALERT! 3 Violation founded @METALDET1</v>
      </c>
    </row>
    <row r="4865" spans="1:40">
      <c r="A4865" t="s">
        <v>120</v>
      </c>
      <c r="B4865" t="s">
        <v>121</v>
      </c>
      <c r="C4865" t="s">
        <v>2163</v>
      </c>
      <c r="D4865" t="s">
        <v>2152</v>
      </c>
      <c r="E4865">
        <v>1</v>
      </c>
      <c r="G4865" t="s">
        <v>124</v>
      </c>
      <c r="I4865" t="s">
        <v>125</v>
      </c>
      <c r="Z4865" t="str">
        <f>IFERROR(MID(AA4865,FIND("-",H4865,1)+1,20),_xlfn.IFNA(VLOOKUP(F4865&amp;"-"&amp;AA4865,Ref_Kontak!$A:$E,4,FALSE),Ref_Kontak!$H$2))</f>
        <v>628999007703</v>
      </c>
      <c r="AA4865" t="str">
        <f t="shared" si="750"/>
        <v/>
      </c>
      <c r="AB4865" t="str">
        <f t="shared" si="751"/>
        <v/>
      </c>
      <c r="AC4865" t="str">
        <f t="shared" si="752"/>
        <v>628999007703</v>
      </c>
      <c r="AD4865" t="str">
        <f t="shared" si="753"/>
        <v>Halo+,+Visual+AI+5S+mendeteksi+Violation%3A+GUDANGEXP1-LINE+10</v>
      </c>
      <c r="AE4865" t="str">
        <f t="shared" si="754"/>
        <v>https://web.whatsapp.com/send/?phone=628999007703&amp;text=Halo+,+Visual+AI+5S+mendeteksi+Violation%3A+GUDANGEXP1-LINE+10&amp;type=phone_number&amp;app_absent=0</v>
      </c>
      <c r="AF4865" t="b">
        <f>IF(ISNA(VLOOKUP(D4865&amp;"-"&amp;AB4865, Ref_Kontak!$A:$E, 4, FALSE)), FALSE, TRUE)</f>
        <v>0</v>
      </c>
      <c r="AG4865" t="str">
        <f>_xlfn.IFNA(VLOOKUP(Z4865,Ref_Kontak!H:H,1,FALSE),"FALSE")</f>
        <v>628999007703</v>
      </c>
      <c r="AH4865" t="str">
        <f t="shared" si="755"/>
        <v>GUDANGEXP1-LINE 10</v>
      </c>
      <c r="AI4865">
        <f>IF(I4865="violation",COUNTIF($AH$1:AH4865,AH4865),0)</f>
        <v>10</v>
      </c>
      <c r="AJ4865" t="str">
        <f t="shared" si="756"/>
        <v>violation-GUDANGEXP1</v>
      </c>
      <c r="AK4865">
        <f>IF(I4865="violation",COUNTIF($AJ$1:AJ4865,AJ4865),FALSE)</f>
        <v>1008</v>
      </c>
      <c r="AL4865">
        <f t="shared" si="757"/>
        <v>0</v>
      </c>
      <c r="AM4865">
        <f t="shared" si="758"/>
        <v>8</v>
      </c>
      <c r="AN4865" t="str">
        <f t="shared" si="759"/>
        <v>ALERT! 8 Violation founded @GUDANGEXP1</v>
      </c>
    </row>
    <row r="4866" spans="1:40">
      <c r="A4866" t="s">
        <v>120</v>
      </c>
      <c r="B4866" t="s">
        <v>121</v>
      </c>
      <c r="C4866" t="s">
        <v>2163</v>
      </c>
      <c r="D4866" t="s">
        <v>49</v>
      </c>
      <c r="E4866">
        <v>1</v>
      </c>
      <c r="G4866" t="s">
        <v>124</v>
      </c>
      <c r="I4866" t="s">
        <v>125</v>
      </c>
      <c r="Z4866" t="str">
        <f>IFERROR(MID(AA4866,FIND("-",H4866,1)+1,20),_xlfn.IFNA(VLOOKUP(F4866&amp;"-"&amp;AA4866,Ref_Kontak!$A:$E,4,FALSE),Ref_Kontak!$H$2))</f>
        <v>628999007703</v>
      </c>
      <c r="AA4866" t="str">
        <f t="shared" ref="AA4866:AA4929" si="760">CLEAN(SUBSTITUTE(H4866," ",""))</f>
        <v/>
      </c>
      <c r="AB4866" t="str">
        <f t="shared" ref="AB4866:AB4929" si="761">IFERROR(LEFT(AA4866,FIND("-",H4866,1)-1),CLEAN(SUBSTITUTE(SUBSTITUTE(H4866," ",""),"-","")))</f>
        <v/>
      </c>
      <c r="AC4866" t="str">
        <f t="shared" ref="AC4866:AC4929" si="762">IF(LEFT(Z4866,1)="0","62"&amp; MID(Z4866,2,999),Z4866)</f>
        <v>628999007703</v>
      </c>
      <c r="AD4866" t="str">
        <f t="shared" ref="AD4866:AD4929" si="763">"Halo+"&amp;AB4866&amp;","&amp;"+Visual+AI+5S+mendeteksi+Violation%3A+"&amp;SUBSTITUTE(AH4866," ","+")</f>
        <v>Halo+,+Visual+AI+5S+mendeteksi+Violation%3A+GUDANGEXP1-LINE+11</v>
      </c>
      <c r="AE4866" t="str">
        <f t="shared" ref="AE4866:AE4929" si="764">"https://web.whatsapp.com/send/?phone="&amp;AC4866&amp;"&amp;text="&amp;AD4866&amp;"&amp;type=phone_number&amp;app_absent=0"</f>
        <v>https://web.whatsapp.com/send/?phone=628999007703&amp;text=Halo+,+Visual+AI+5S+mendeteksi+Violation%3A+GUDANGEXP1-LINE+11&amp;type=phone_number&amp;app_absent=0</v>
      </c>
      <c r="AF4866" t="b">
        <f>IF(ISNA(VLOOKUP(D4866&amp;"-"&amp;AB4866, Ref_Kontak!$A:$E, 4, FALSE)), FALSE, TRUE)</f>
        <v>0</v>
      </c>
      <c r="AG4866" t="str">
        <f>_xlfn.IFNA(VLOOKUP(Z4866,Ref_Kontak!H:H,1,FALSE),"FALSE")</f>
        <v>628999007703</v>
      </c>
      <c r="AH4866" t="str">
        <f t="shared" ref="AH4866:AH4929" si="765">G4866&amp;"-"&amp;D4866</f>
        <v>GUDANGEXP1-LINE 11</v>
      </c>
      <c r="AI4866">
        <f>IF(I4866="violation",COUNTIF($AH$1:AH4866,AH4866),0)</f>
        <v>9</v>
      </c>
      <c r="AJ4866" t="str">
        <f t="shared" si="756"/>
        <v>violation-GUDANGEXP1</v>
      </c>
      <c r="AK4866">
        <f>IF(I4866="violation",COUNTIF($AJ$1:AJ4866,AJ4866),FALSE)</f>
        <v>1009</v>
      </c>
      <c r="AL4866">
        <f t="shared" si="757"/>
        <v>0</v>
      </c>
      <c r="AM4866">
        <f t="shared" si="758"/>
        <v>8</v>
      </c>
      <c r="AN4866" t="str">
        <f t="shared" si="759"/>
        <v>ALERT! 8 Violation founded @GUDANGEXP1</v>
      </c>
    </row>
    <row r="4867" spans="1:40">
      <c r="A4867" t="s">
        <v>120</v>
      </c>
      <c r="B4867" t="s">
        <v>121</v>
      </c>
      <c r="C4867" t="s">
        <v>2164</v>
      </c>
      <c r="D4867" t="s">
        <v>2152</v>
      </c>
      <c r="E4867">
        <v>1</v>
      </c>
      <c r="G4867" t="s">
        <v>124</v>
      </c>
      <c r="I4867" t="s">
        <v>125</v>
      </c>
      <c r="Z4867" t="str">
        <f>IFERROR(MID(AA4867,FIND("-",H4867,1)+1,20),_xlfn.IFNA(VLOOKUP(F4867&amp;"-"&amp;AA4867,Ref_Kontak!$A:$E,4,FALSE),Ref_Kontak!$H$2))</f>
        <v>628999007703</v>
      </c>
      <c r="AA4867" t="str">
        <f t="shared" si="760"/>
        <v/>
      </c>
      <c r="AB4867" t="str">
        <f t="shared" si="761"/>
        <v/>
      </c>
      <c r="AC4867" t="str">
        <f t="shared" si="762"/>
        <v>628999007703</v>
      </c>
      <c r="AD4867" t="str">
        <f t="shared" si="763"/>
        <v>Halo+,+Visual+AI+5S+mendeteksi+Violation%3A+GUDANGEXP1-LINE+10</v>
      </c>
      <c r="AE4867" t="str">
        <f t="shared" si="764"/>
        <v>https://web.whatsapp.com/send/?phone=628999007703&amp;text=Halo+,+Visual+AI+5S+mendeteksi+Violation%3A+GUDANGEXP1-LINE+10&amp;type=phone_number&amp;app_absent=0</v>
      </c>
      <c r="AF4867" t="b">
        <f>IF(ISNA(VLOOKUP(D4867&amp;"-"&amp;AB4867, Ref_Kontak!$A:$E, 4, FALSE)), FALSE, TRUE)</f>
        <v>0</v>
      </c>
      <c r="AG4867" t="str">
        <f>_xlfn.IFNA(VLOOKUP(Z4867,Ref_Kontak!H:H,1,FALSE),"FALSE")</f>
        <v>628999007703</v>
      </c>
      <c r="AH4867" t="str">
        <f t="shared" si="765"/>
        <v>GUDANGEXP1-LINE 10</v>
      </c>
      <c r="AI4867">
        <f>IF(I4867="violation",COUNTIF($AH$1:AH4867,AH4867),0)</f>
        <v>11</v>
      </c>
      <c r="AJ4867" t="str">
        <f t="shared" ref="AJ4867:AJ4930" si="766">I4867&amp;"-"&amp;G4867</f>
        <v>violation-GUDANGEXP1</v>
      </c>
      <c r="AK4867">
        <f>IF(I4867="violation",COUNTIF($AJ$1:AJ4867,AJ4867),FALSE)</f>
        <v>1010</v>
      </c>
      <c r="AL4867">
        <f t="shared" ref="AL4867:AL4930" si="767">IF(AI4867=1,1,0)</f>
        <v>0</v>
      </c>
      <c r="AM4867">
        <f t="shared" ref="AM4867:AM4930" si="768">SUMIF($AJ$2:$AJ$5516,AJ4867,$AL$2:$AL$5516)</f>
        <v>8</v>
      </c>
      <c r="AN4867" t="str">
        <f t="shared" ref="AN4867:AN4930" si="769">"ALERT! " &amp;AM4867&amp; " Violation founded @"&amp;G4867</f>
        <v>ALERT! 8 Violation founded @GUDANGEXP1</v>
      </c>
    </row>
    <row r="4868" spans="1:40">
      <c r="A4868" t="s">
        <v>120</v>
      </c>
      <c r="B4868" t="s">
        <v>121</v>
      </c>
      <c r="C4868" t="s">
        <v>2164</v>
      </c>
      <c r="D4868" t="s">
        <v>49</v>
      </c>
      <c r="E4868">
        <v>1</v>
      </c>
      <c r="G4868" t="s">
        <v>124</v>
      </c>
      <c r="I4868" t="s">
        <v>125</v>
      </c>
      <c r="Z4868" t="str">
        <f>IFERROR(MID(AA4868,FIND("-",H4868,1)+1,20),_xlfn.IFNA(VLOOKUP(F4868&amp;"-"&amp;AA4868,Ref_Kontak!$A:$E,4,FALSE),Ref_Kontak!$H$2))</f>
        <v>628999007703</v>
      </c>
      <c r="AA4868" t="str">
        <f t="shared" si="760"/>
        <v/>
      </c>
      <c r="AB4868" t="str">
        <f t="shared" si="761"/>
        <v/>
      </c>
      <c r="AC4868" t="str">
        <f t="shared" si="762"/>
        <v>628999007703</v>
      </c>
      <c r="AD4868" t="str">
        <f t="shared" si="763"/>
        <v>Halo+,+Visual+AI+5S+mendeteksi+Violation%3A+GUDANGEXP1-LINE+11</v>
      </c>
      <c r="AE4868" t="str">
        <f t="shared" si="764"/>
        <v>https://web.whatsapp.com/send/?phone=628999007703&amp;text=Halo+,+Visual+AI+5S+mendeteksi+Violation%3A+GUDANGEXP1-LINE+11&amp;type=phone_number&amp;app_absent=0</v>
      </c>
      <c r="AF4868" t="b">
        <f>IF(ISNA(VLOOKUP(D4868&amp;"-"&amp;AB4868, Ref_Kontak!$A:$E, 4, FALSE)), FALSE, TRUE)</f>
        <v>0</v>
      </c>
      <c r="AG4868" t="str">
        <f>_xlfn.IFNA(VLOOKUP(Z4868,Ref_Kontak!H:H,1,FALSE),"FALSE")</f>
        <v>628999007703</v>
      </c>
      <c r="AH4868" t="str">
        <f t="shared" si="765"/>
        <v>GUDANGEXP1-LINE 11</v>
      </c>
      <c r="AI4868">
        <f>IF(I4868="violation",COUNTIF($AH$1:AH4868,AH4868),0)</f>
        <v>10</v>
      </c>
      <c r="AJ4868" t="str">
        <f t="shared" si="766"/>
        <v>violation-GUDANGEXP1</v>
      </c>
      <c r="AK4868">
        <f>IF(I4868="violation",COUNTIF($AJ$1:AJ4868,AJ4868),FALSE)</f>
        <v>1011</v>
      </c>
      <c r="AL4868">
        <f t="shared" si="767"/>
        <v>0</v>
      </c>
      <c r="AM4868">
        <f t="shared" si="768"/>
        <v>8</v>
      </c>
      <c r="AN4868" t="str">
        <f t="shared" si="769"/>
        <v>ALERT! 8 Violation founded @GUDANGEXP1</v>
      </c>
    </row>
    <row r="4869" spans="1:40">
      <c r="A4869" t="s">
        <v>120</v>
      </c>
      <c r="B4869" t="s">
        <v>121</v>
      </c>
      <c r="C4869" t="s">
        <v>2164</v>
      </c>
      <c r="D4869" t="s">
        <v>52</v>
      </c>
      <c r="E4869">
        <v>1</v>
      </c>
      <c r="G4869" t="s">
        <v>130</v>
      </c>
      <c r="I4869" t="s">
        <v>125</v>
      </c>
      <c r="Z4869" t="str">
        <f>IFERROR(MID(AA4869,FIND("-",H4869,1)+1,20),_xlfn.IFNA(VLOOKUP(F4869&amp;"-"&amp;AA4869,Ref_Kontak!$A:$E,4,FALSE),Ref_Kontak!$H$2))</f>
        <v>628999007703</v>
      </c>
      <c r="AA4869" t="str">
        <f t="shared" si="760"/>
        <v/>
      </c>
      <c r="AB4869" t="str">
        <f t="shared" si="761"/>
        <v/>
      </c>
      <c r="AC4869" t="str">
        <f t="shared" si="762"/>
        <v>628999007703</v>
      </c>
      <c r="AD4869" t="str">
        <f t="shared" si="763"/>
        <v>Halo+,+Visual+AI+5S+mendeteksi+Violation%3A+METALDET1-LINE+14</v>
      </c>
      <c r="AE4869" t="str">
        <f t="shared" si="764"/>
        <v>https://web.whatsapp.com/send/?phone=628999007703&amp;text=Halo+,+Visual+AI+5S+mendeteksi+Violation%3A+METALDET1-LINE+14&amp;type=phone_number&amp;app_absent=0</v>
      </c>
      <c r="AF4869" t="b">
        <f>IF(ISNA(VLOOKUP(D4869&amp;"-"&amp;AB4869, Ref_Kontak!$A:$E, 4, FALSE)), FALSE, TRUE)</f>
        <v>0</v>
      </c>
      <c r="AG4869" t="str">
        <f>_xlfn.IFNA(VLOOKUP(Z4869,Ref_Kontak!H:H,1,FALSE),"FALSE")</f>
        <v>628999007703</v>
      </c>
      <c r="AH4869" t="str">
        <f t="shared" si="765"/>
        <v>METALDET1-LINE 14</v>
      </c>
      <c r="AI4869">
        <f>IF(I4869="violation",COUNTIF($AH$1:AH4869,AH4869),0)</f>
        <v>619</v>
      </c>
      <c r="AJ4869" t="str">
        <f t="shared" si="766"/>
        <v>violation-METALDET1</v>
      </c>
      <c r="AK4869">
        <f>IF(I4869="violation",COUNTIF($AJ$1:AJ4869,AJ4869),FALSE)</f>
        <v>3856</v>
      </c>
      <c r="AL4869">
        <f t="shared" si="767"/>
        <v>0</v>
      </c>
      <c r="AM4869">
        <f t="shared" si="768"/>
        <v>3</v>
      </c>
      <c r="AN4869" t="str">
        <f t="shared" si="769"/>
        <v>ALERT! 3 Violation founded @METALDET1</v>
      </c>
    </row>
    <row r="4870" spans="1:40">
      <c r="A4870" t="s">
        <v>120</v>
      </c>
      <c r="B4870" t="s">
        <v>121</v>
      </c>
      <c r="C4870" t="s">
        <v>2165</v>
      </c>
      <c r="D4870" t="s">
        <v>2152</v>
      </c>
      <c r="E4870">
        <v>1</v>
      </c>
      <c r="G4870" t="s">
        <v>124</v>
      </c>
      <c r="I4870" t="s">
        <v>125</v>
      </c>
      <c r="Z4870" t="str">
        <f>IFERROR(MID(AA4870,FIND("-",H4870,1)+1,20),_xlfn.IFNA(VLOOKUP(F4870&amp;"-"&amp;AA4870,Ref_Kontak!$A:$E,4,FALSE),Ref_Kontak!$H$2))</f>
        <v>628999007703</v>
      </c>
      <c r="AA4870" t="str">
        <f t="shared" si="760"/>
        <v/>
      </c>
      <c r="AB4870" t="str">
        <f t="shared" si="761"/>
        <v/>
      </c>
      <c r="AC4870" t="str">
        <f t="shared" si="762"/>
        <v>628999007703</v>
      </c>
      <c r="AD4870" t="str">
        <f t="shared" si="763"/>
        <v>Halo+,+Visual+AI+5S+mendeteksi+Violation%3A+GUDANGEXP1-LINE+10</v>
      </c>
      <c r="AE4870" t="str">
        <f t="shared" si="764"/>
        <v>https://web.whatsapp.com/send/?phone=628999007703&amp;text=Halo+,+Visual+AI+5S+mendeteksi+Violation%3A+GUDANGEXP1-LINE+10&amp;type=phone_number&amp;app_absent=0</v>
      </c>
      <c r="AF4870" t="b">
        <f>IF(ISNA(VLOOKUP(D4870&amp;"-"&amp;AB4870, Ref_Kontak!$A:$E, 4, FALSE)), FALSE, TRUE)</f>
        <v>0</v>
      </c>
      <c r="AG4870" t="str">
        <f>_xlfn.IFNA(VLOOKUP(Z4870,Ref_Kontak!H:H,1,FALSE),"FALSE")</f>
        <v>628999007703</v>
      </c>
      <c r="AH4870" t="str">
        <f t="shared" si="765"/>
        <v>GUDANGEXP1-LINE 10</v>
      </c>
      <c r="AI4870">
        <f>IF(I4870="violation",COUNTIF($AH$1:AH4870,AH4870),0)</f>
        <v>12</v>
      </c>
      <c r="AJ4870" t="str">
        <f t="shared" si="766"/>
        <v>violation-GUDANGEXP1</v>
      </c>
      <c r="AK4870">
        <f>IF(I4870="violation",COUNTIF($AJ$1:AJ4870,AJ4870),FALSE)</f>
        <v>1012</v>
      </c>
      <c r="AL4870">
        <f t="shared" si="767"/>
        <v>0</v>
      </c>
      <c r="AM4870">
        <f t="shared" si="768"/>
        <v>8</v>
      </c>
      <c r="AN4870" t="str">
        <f t="shared" si="769"/>
        <v>ALERT! 8 Violation founded @GUDANGEXP1</v>
      </c>
    </row>
    <row r="4871" spans="1:40">
      <c r="A4871" t="s">
        <v>120</v>
      </c>
      <c r="B4871" t="s">
        <v>121</v>
      </c>
      <c r="C4871" t="s">
        <v>2165</v>
      </c>
      <c r="D4871" t="s">
        <v>49</v>
      </c>
      <c r="E4871">
        <v>1</v>
      </c>
      <c r="G4871" t="s">
        <v>124</v>
      </c>
      <c r="I4871" t="s">
        <v>125</v>
      </c>
      <c r="Z4871" t="str">
        <f>IFERROR(MID(AA4871,FIND("-",H4871,1)+1,20),_xlfn.IFNA(VLOOKUP(F4871&amp;"-"&amp;AA4871,Ref_Kontak!$A:$E,4,FALSE),Ref_Kontak!$H$2))</f>
        <v>628999007703</v>
      </c>
      <c r="AA4871" t="str">
        <f t="shared" si="760"/>
        <v/>
      </c>
      <c r="AB4871" t="str">
        <f t="shared" si="761"/>
        <v/>
      </c>
      <c r="AC4871" t="str">
        <f t="shared" si="762"/>
        <v>628999007703</v>
      </c>
      <c r="AD4871" t="str">
        <f t="shared" si="763"/>
        <v>Halo+,+Visual+AI+5S+mendeteksi+Violation%3A+GUDANGEXP1-LINE+11</v>
      </c>
      <c r="AE4871" t="str">
        <f t="shared" si="764"/>
        <v>https://web.whatsapp.com/send/?phone=628999007703&amp;text=Halo+,+Visual+AI+5S+mendeteksi+Violation%3A+GUDANGEXP1-LINE+11&amp;type=phone_number&amp;app_absent=0</v>
      </c>
      <c r="AF4871" t="b">
        <f>IF(ISNA(VLOOKUP(D4871&amp;"-"&amp;AB4871, Ref_Kontak!$A:$E, 4, FALSE)), FALSE, TRUE)</f>
        <v>0</v>
      </c>
      <c r="AG4871" t="str">
        <f>_xlfn.IFNA(VLOOKUP(Z4871,Ref_Kontak!H:H,1,FALSE),"FALSE")</f>
        <v>628999007703</v>
      </c>
      <c r="AH4871" t="str">
        <f t="shared" si="765"/>
        <v>GUDANGEXP1-LINE 11</v>
      </c>
      <c r="AI4871">
        <f>IF(I4871="violation",COUNTIF($AH$1:AH4871,AH4871),0)</f>
        <v>11</v>
      </c>
      <c r="AJ4871" t="str">
        <f t="shared" si="766"/>
        <v>violation-GUDANGEXP1</v>
      </c>
      <c r="AK4871">
        <f>IF(I4871="violation",COUNTIF($AJ$1:AJ4871,AJ4871),FALSE)</f>
        <v>1013</v>
      </c>
      <c r="AL4871">
        <f t="shared" si="767"/>
        <v>0</v>
      </c>
      <c r="AM4871">
        <f t="shared" si="768"/>
        <v>8</v>
      </c>
      <c r="AN4871" t="str">
        <f t="shared" si="769"/>
        <v>ALERT! 8 Violation founded @GUDANGEXP1</v>
      </c>
    </row>
    <row r="4872" spans="1:40">
      <c r="A4872" t="s">
        <v>120</v>
      </c>
      <c r="B4872" t="s">
        <v>121</v>
      </c>
      <c r="C4872" t="s">
        <v>2165</v>
      </c>
      <c r="D4872" t="s">
        <v>52</v>
      </c>
      <c r="E4872">
        <v>1</v>
      </c>
      <c r="G4872" t="s">
        <v>130</v>
      </c>
      <c r="I4872" t="s">
        <v>125</v>
      </c>
      <c r="Z4872" t="str">
        <f>IFERROR(MID(AA4872,FIND("-",H4872,1)+1,20),_xlfn.IFNA(VLOOKUP(F4872&amp;"-"&amp;AA4872,Ref_Kontak!$A:$E,4,FALSE),Ref_Kontak!$H$2))</f>
        <v>628999007703</v>
      </c>
      <c r="AA4872" t="str">
        <f t="shared" si="760"/>
        <v/>
      </c>
      <c r="AB4872" t="str">
        <f t="shared" si="761"/>
        <v/>
      </c>
      <c r="AC4872" t="str">
        <f t="shared" si="762"/>
        <v>628999007703</v>
      </c>
      <c r="AD4872" t="str">
        <f t="shared" si="763"/>
        <v>Halo+,+Visual+AI+5S+mendeteksi+Violation%3A+METALDET1-LINE+14</v>
      </c>
      <c r="AE4872" t="str">
        <f t="shared" si="764"/>
        <v>https://web.whatsapp.com/send/?phone=628999007703&amp;text=Halo+,+Visual+AI+5S+mendeteksi+Violation%3A+METALDET1-LINE+14&amp;type=phone_number&amp;app_absent=0</v>
      </c>
      <c r="AF4872" t="b">
        <f>IF(ISNA(VLOOKUP(D4872&amp;"-"&amp;AB4872, Ref_Kontak!$A:$E, 4, FALSE)), FALSE, TRUE)</f>
        <v>0</v>
      </c>
      <c r="AG4872" t="str">
        <f>_xlfn.IFNA(VLOOKUP(Z4872,Ref_Kontak!H:H,1,FALSE),"FALSE")</f>
        <v>628999007703</v>
      </c>
      <c r="AH4872" t="str">
        <f t="shared" si="765"/>
        <v>METALDET1-LINE 14</v>
      </c>
      <c r="AI4872">
        <f>IF(I4872="violation",COUNTIF($AH$1:AH4872,AH4872),0)</f>
        <v>620</v>
      </c>
      <c r="AJ4872" t="str">
        <f t="shared" si="766"/>
        <v>violation-METALDET1</v>
      </c>
      <c r="AK4872">
        <f>IF(I4872="violation",COUNTIF($AJ$1:AJ4872,AJ4872),FALSE)</f>
        <v>3857</v>
      </c>
      <c r="AL4872">
        <f t="shared" si="767"/>
        <v>0</v>
      </c>
      <c r="AM4872">
        <f t="shared" si="768"/>
        <v>3</v>
      </c>
      <c r="AN4872" t="str">
        <f t="shared" si="769"/>
        <v>ALERT! 3 Violation founded @METALDET1</v>
      </c>
    </row>
    <row r="4873" spans="1:40">
      <c r="A4873" t="s">
        <v>120</v>
      </c>
      <c r="B4873" t="s">
        <v>121</v>
      </c>
      <c r="C4873" t="s">
        <v>2166</v>
      </c>
      <c r="D4873" t="s">
        <v>2152</v>
      </c>
      <c r="E4873">
        <v>1</v>
      </c>
      <c r="G4873" t="s">
        <v>124</v>
      </c>
      <c r="I4873" t="s">
        <v>125</v>
      </c>
      <c r="Z4873" t="str">
        <f>IFERROR(MID(AA4873,FIND("-",H4873,1)+1,20),_xlfn.IFNA(VLOOKUP(F4873&amp;"-"&amp;AA4873,Ref_Kontak!$A:$E,4,FALSE),Ref_Kontak!$H$2))</f>
        <v>628999007703</v>
      </c>
      <c r="AA4873" t="str">
        <f t="shared" si="760"/>
        <v/>
      </c>
      <c r="AB4873" t="str">
        <f t="shared" si="761"/>
        <v/>
      </c>
      <c r="AC4873" t="str">
        <f t="shared" si="762"/>
        <v>628999007703</v>
      </c>
      <c r="AD4873" t="str">
        <f t="shared" si="763"/>
        <v>Halo+,+Visual+AI+5S+mendeteksi+Violation%3A+GUDANGEXP1-LINE+10</v>
      </c>
      <c r="AE4873" t="str">
        <f t="shared" si="764"/>
        <v>https://web.whatsapp.com/send/?phone=628999007703&amp;text=Halo+,+Visual+AI+5S+mendeteksi+Violation%3A+GUDANGEXP1-LINE+10&amp;type=phone_number&amp;app_absent=0</v>
      </c>
      <c r="AF4873" t="b">
        <f>IF(ISNA(VLOOKUP(D4873&amp;"-"&amp;AB4873, Ref_Kontak!$A:$E, 4, FALSE)), FALSE, TRUE)</f>
        <v>0</v>
      </c>
      <c r="AG4873" t="str">
        <f>_xlfn.IFNA(VLOOKUP(Z4873,Ref_Kontak!H:H,1,FALSE),"FALSE")</f>
        <v>628999007703</v>
      </c>
      <c r="AH4873" t="str">
        <f t="shared" si="765"/>
        <v>GUDANGEXP1-LINE 10</v>
      </c>
      <c r="AI4873">
        <f>IF(I4873="violation",COUNTIF($AH$1:AH4873,AH4873),0)</f>
        <v>13</v>
      </c>
      <c r="AJ4873" t="str">
        <f t="shared" si="766"/>
        <v>violation-GUDANGEXP1</v>
      </c>
      <c r="AK4873">
        <f>IF(I4873="violation",COUNTIF($AJ$1:AJ4873,AJ4873),FALSE)</f>
        <v>1014</v>
      </c>
      <c r="AL4873">
        <f t="shared" si="767"/>
        <v>0</v>
      </c>
      <c r="AM4873">
        <f t="shared" si="768"/>
        <v>8</v>
      </c>
      <c r="AN4873" t="str">
        <f t="shared" si="769"/>
        <v>ALERT! 8 Violation founded @GUDANGEXP1</v>
      </c>
    </row>
    <row r="4874" spans="1:40">
      <c r="A4874" t="s">
        <v>120</v>
      </c>
      <c r="B4874" t="s">
        <v>121</v>
      </c>
      <c r="C4874" t="s">
        <v>2166</v>
      </c>
      <c r="D4874" t="s">
        <v>49</v>
      </c>
      <c r="E4874">
        <v>1</v>
      </c>
      <c r="G4874" t="s">
        <v>124</v>
      </c>
      <c r="I4874" t="s">
        <v>125</v>
      </c>
      <c r="Z4874" t="str">
        <f>IFERROR(MID(AA4874,FIND("-",H4874,1)+1,20),_xlfn.IFNA(VLOOKUP(F4874&amp;"-"&amp;AA4874,Ref_Kontak!$A:$E,4,FALSE),Ref_Kontak!$H$2))</f>
        <v>628999007703</v>
      </c>
      <c r="AA4874" t="str">
        <f t="shared" si="760"/>
        <v/>
      </c>
      <c r="AB4874" t="str">
        <f t="shared" si="761"/>
        <v/>
      </c>
      <c r="AC4874" t="str">
        <f t="shared" si="762"/>
        <v>628999007703</v>
      </c>
      <c r="AD4874" t="str">
        <f t="shared" si="763"/>
        <v>Halo+,+Visual+AI+5S+mendeteksi+Violation%3A+GUDANGEXP1-LINE+11</v>
      </c>
      <c r="AE4874" t="str">
        <f t="shared" si="764"/>
        <v>https://web.whatsapp.com/send/?phone=628999007703&amp;text=Halo+,+Visual+AI+5S+mendeteksi+Violation%3A+GUDANGEXP1-LINE+11&amp;type=phone_number&amp;app_absent=0</v>
      </c>
      <c r="AF4874" t="b">
        <f>IF(ISNA(VLOOKUP(D4874&amp;"-"&amp;AB4874, Ref_Kontak!$A:$E, 4, FALSE)), FALSE, TRUE)</f>
        <v>0</v>
      </c>
      <c r="AG4874" t="str">
        <f>_xlfn.IFNA(VLOOKUP(Z4874,Ref_Kontak!H:H,1,FALSE),"FALSE")</f>
        <v>628999007703</v>
      </c>
      <c r="AH4874" t="str">
        <f t="shared" si="765"/>
        <v>GUDANGEXP1-LINE 11</v>
      </c>
      <c r="AI4874">
        <f>IF(I4874="violation",COUNTIF($AH$1:AH4874,AH4874),0)</f>
        <v>12</v>
      </c>
      <c r="AJ4874" t="str">
        <f t="shared" si="766"/>
        <v>violation-GUDANGEXP1</v>
      </c>
      <c r="AK4874">
        <f>IF(I4874="violation",COUNTIF($AJ$1:AJ4874,AJ4874),FALSE)</f>
        <v>1015</v>
      </c>
      <c r="AL4874">
        <f t="shared" si="767"/>
        <v>0</v>
      </c>
      <c r="AM4874">
        <f t="shared" si="768"/>
        <v>8</v>
      </c>
      <c r="AN4874" t="str">
        <f t="shared" si="769"/>
        <v>ALERT! 8 Violation founded @GUDANGEXP1</v>
      </c>
    </row>
    <row r="4875" spans="1:40">
      <c r="A4875" t="s">
        <v>120</v>
      </c>
      <c r="B4875" t="s">
        <v>121</v>
      </c>
      <c r="C4875" t="s">
        <v>2167</v>
      </c>
      <c r="D4875" t="s">
        <v>2152</v>
      </c>
      <c r="E4875">
        <v>1</v>
      </c>
      <c r="G4875" t="s">
        <v>124</v>
      </c>
      <c r="I4875" t="s">
        <v>125</v>
      </c>
      <c r="Z4875" t="str">
        <f>IFERROR(MID(AA4875,FIND("-",H4875,1)+1,20),_xlfn.IFNA(VLOOKUP(F4875&amp;"-"&amp;AA4875,Ref_Kontak!$A:$E,4,FALSE),Ref_Kontak!$H$2))</f>
        <v>628999007703</v>
      </c>
      <c r="AA4875" t="str">
        <f t="shared" si="760"/>
        <v/>
      </c>
      <c r="AB4875" t="str">
        <f t="shared" si="761"/>
        <v/>
      </c>
      <c r="AC4875" t="str">
        <f t="shared" si="762"/>
        <v>628999007703</v>
      </c>
      <c r="AD4875" t="str">
        <f t="shared" si="763"/>
        <v>Halo+,+Visual+AI+5S+mendeteksi+Violation%3A+GUDANGEXP1-LINE+10</v>
      </c>
      <c r="AE4875" t="str">
        <f t="shared" si="764"/>
        <v>https://web.whatsapp.com/send/?phone=628999007703&amp;text=Halo+,+Visual+AI+5S+mendeteksi+Violation%3A+GUDANGEXP1-LINE+10&amp;type=phone_number&amp;app_absent=0</v>
      </c>
      <c r="AF4875" t="b">
        <f>IF(ISNA(VLOOKUP(D4875&amp;"-"&amp;AB4875, Ref_Kontak!$A:$E, 4, FALSE)), FALSE, TRUE)</f>
        <v>0</v>
      </c>
      <c r="AG4875" t="str">
        <f>_xlfn.IFNA(VLOOKUP(Z4875,Ref_Kontak!H:H,1,FALSE),"FALSE")</f>
        <v>628999007703</v>
      </c>
      <c r="AH4875" t="str">
        <f t="shared" si="765"/>
        <v>GUDANGEXP1-LINE 10</v>
      </c>
      <c r="AI4875">
        <f>IF(I4875="violation",COUNTIF($AH$1:AH4875,AH4875),0)</f>
        <v>14</v>
      </c>
      <c r="AJ4875" t="str">
        <f t="shared" si="766"/>
        <v>violation-GUDANGEXP1</v>
      </c>
      <c r="AK4875">
        <f>IF(I4875="violation",COUNTIF($AJ$1:AJ4875,AJ4875),FALSE)</f>
        <v>1016</v>
      </c>
      <c r="AL4875">
        <f t="shared" si="767"/>
        <v>0</v>
      </c>
      <c r="AM4875">
        <f t="shared" si="768"/>
        <v>8</v>
      </c>
      <c r="AN4875" t="str">
        <f t="shared" si="769"/>
        <v>ALERT! 8 Violation founded @GUDANGEXP1</v>
      </c>
    </row>
    <row r="4876" spans="1:40">
      <c r="A4876" t="s">
        <v>120</v>
      </c>
      <c r="B4876" t="s">
        <v>121</v>
      </c>
      <c r="C4876" t="s">
        <v>2167</v>
      </c>
      <c r="D4876" t="s">
        <v>52</v>
      </c>
      <c r="E4876">
        <v>1</v>
      </c>
      <c r="G4876" t="s">
        <v>130</v>
      </c>
      <c r="I4876" t="s">
        <v>125</v>
      </c>
      <c r="Z4876" t="str">
        <f>IFERROR(MID(AA4876,FIND("-",H4876,1)+1,20),_xlfn.IFNA(VLOOKUP(F4876&amp;"-"&amp;AA4876,Ref_Kontak!$A:$E,4,FALSE),Ref_Kontak!$H$2))</f>
        <v>628999007703</v>
      </c>
      <c r="AA4876" t="str">
        <f t="shared" si="760"/>
        <v/>
      </c>
      <c r="AB4876" t="str">
        <f t="shared" si="761"/>
        <v/>
      </c>
      <c r="AC4876" t="str">
        <f t="shared" si="762"/>
        <v>628999007703</v>
      </c>
      <c r="AD4876" t="str">
        <f t="shared" si="763"/>
        <v>Halo+,+Visual+AI+5S+mendeteksi+Violation%3A+METALDET1-LINE+14</v>
      </c>
      <c r="AE4876" t="str">
        <f t="shared" si="764"/>
        <v>https://web.whatsapp.com/send/?phone=628999007703&amp;text=Halo+,+Visual+AI+5S+mendeteksi+Violation%3A+METALDET1-LINE+14&amp;type=phone_number&amp;app_absent=0</v>
      </c>
      <c r="AF4876" t="b">
        <f>IF(ISNA(VLOOKUP(D4876&amp;"-"&amp;AB4876, Ref_Kontak!$A:$E, 4, FALSE)), FALSE, TRUE)</f>
        <v>0</v>
      </c>
      <c r="AG4876" t="str">
        <f>_xlfn.IFNA(VLOOKUP(Z4876,Ref_Kontak!H:H,1,FALSE),"FALSE")</f>
        <v>628999007703</v>
      </c>
      <c r="AH4876" t="str">
        <f t="shared" si="765"/>
        <v>METALDET1-LINE 14</v>
      </c>
      <c r="AI4876">
        <f>IF(I4876="violation",COUNTIF($AH$1:AH4876,AH4876),0)</f>
        <v>621</v>
      </c>
      <c r="AJ4876" t="str">
        <f t="shared" si="766"/>
        <v>violation-METALDET1</v>
      </c>
      <c r="AK4876">
        <f>IF(I4876="violation",COUNTIF($AJ$1:AJ4876,AJ4876),FALSE)</f>
        <v>3858</v>
      </c>
      <c r="AL4876">
        <f t="shared" si="767"/>
        <v>0</v>
      </c>
      <c r="AM4876">
        <f t="shared" si="768"/>
        <v>3</v>
      </c>
      <c r="AN4876" t="str">
        <f t="shared" si="769"/>
        <v>ALERT! 3 Violation founded @METALDET1</v>
      </c>
    </row>
    <row r="4877" spans="1:40">
      <c r="A4877" t="s">
        <v>120</v>
      </c>
      <c r="B4877" t="s">
        <v>121</v>
      </c>
      <c r="C4877" t="s">
        <v>2167</v>
      </c>
      <c r="D4877" t="s">
        <v>49</v>
      </c>
      <c r="E4877">
        <v>1</v>
      </c>
      <c r="G4877" t="s">
        <v>124</v>
      </c>
      <c r="I4877" t="s">
        <v>125</v>
      </c>
      <c r="Z4877" t="str">
        <f>IFERROR(MID(AA4877,FIND("-",H4877,1)+1,20),_xlfn.IFNA(VLOOKUP(F4877&amp;"-"&amp;AA4877,Ref_Kontak!$A:$E,4,FALSE),Ref_Kontak!$H$2))</f>
        <v>628999007703</v>
      </c>
      <c r="AA4877" t="str">
        <f t="shared" si="760"/>
        <v/>
      </c>
      <c r="AB4877" t="str">
        <f t="shared" si="761"/>
        <v/>
      </c>
      <c r="AC4877" t="str">
        <f t="shared" si="762"/>
        <v>628999007703</v>
      </c>
      <c r="AD4877" t="str">
        <f t="shared" si="763"/>
        <v>Halo+,+Visual+AI+5S+mendeteksi+Violation%3A+GUDANGEXP1-LINE+11</v>
      </c>
      <c r="AE4877" t="str">
        <f t="shared" si="764"/>
        <v>https://web.whatsapp.com/send/?phone=628999007703&amp;text=Halo+,+Visual+AI+5S+mendeteksi+Violation%3A+GUDANGEXP1-LINE+11&amp;type=phone_number&amp;app_absent=0</v>
      </c>
      <c r="AF4877" t="b">
        <f>IF(ISNA(VLOOKUP(D4877&amp;"-"&amp;AB4877, Ref_Kontak!$A:$E, 4, FALSE)), FALSE, TRUE)</f>
        <v>0</v>
      </c>
      <c r="AG4877" t="str">
        <f>_xlfn.IFNA(VLOOKUP(Z4877,Ref_Kontak!H:H,1,FALSE),"FALSE")</f>
        <v>628999007703</v>
      </c>
      <c r="AH4877" t="str">
        <f t="shared" si="765"/>
        <v>GUDANGEXP1-LINE 11</v>
      </c>
      <c r="AI4877">
        <f>IF(I4877="violation",COUNTIF($AH$1:AH4877,AH4877),0)</f>
        <v>13</v>
      </c>
      <c r="AJ4877" t="str">
        <f t="shared" si="766"/>
        <v>violation-GUDANGEXP1</v>
      </c>
      <c r="AK4877">
        <f>IF(I4877="violation",COUNTIF($AJ$1:AJ4877,AJ4877),FALSE)</f>
        <v>1017</v>
      </c>
      <c r="AL4877">
        <f t="shared" si="767"/>
        <v>0</v>
      </c>
      <c r="AM4877">
        <f t="shared" si="768"/>
        <v>8</v>
      </c>
      <c r="AN4877" t="str">
        <f t="shared" si="769"/>
        <v>ALERT! 8 Violation founded @GUDANGEXP1</v>
      </c>
    </row>
    <row r="4878" spans="1:40">
      <c r="A4878" t="s">
        <v>120</v>
      </c>
      <c r="B4878" t="s">
        <v>121</v>
      </c>
      <c r="C4878" t="s">
        <v>2167</v>
      </c>
      <c r="D4878" t="s">
        <v>52</v>
      </c>
      <c r="E4878">
        <v>1</v>
      </c>
      <c r="G4878" t="s">
        <v>130</v>
      </c>
      <c r="I4878" t="s">
        <v>125</v>
      </c>
      <c r="Z4878" t="str">
        <f>IFERROR(MID(AA4878,FIND("-",H4878,1)+1,20),_xlfn.IFNA(VLOOKUP(F4878&amp;"-"&amp;AA4878,Ref_Kontak!$A:$E,4,FALSE),Ref_Kontak!$H$2))</f>
        <v>628999007703</v>
      </c>
      <c r="AA4878" t="str">
        <f t="shared" si="760"/>
        <v/>
      </c>
      <c r="AB4878" t="str">
        <f t="shared" si="761"/>
        <v/>
      </c>
      <c r="AC4878" t="str">
        <f t="shared" si="762"/>
        <v>628999007703</v>
      </c>
      <c r="AD4878" t="str">
        <f t="shared" si="763"/>
        <v>Halo+,+Visual+AI+5S+mendeteksi+Violation%3A+METALDET1-LINE+14</v>
      </c>
      <c r="AE4878" t="str">
        <f t="shared" si="764"/>
        <v>https://web.whatsapp.com/send/?phone=628999007703&amp;text=Halo+,+Visual+AI+5S+mendeteksi+Violation%3A+METALDET1-LINE+14&amp;type=phone_number&amp;app_absent=0</v>
      </c>
      <c r="AF4878" t="b">
        <f>IF(ISNA(VLOOKUP(D4878&amp;"-"&amp;AB4878, Ref_Kontak!$A:$E, 4, FALSE)), FALSE, TRUE)</f>
        <v>0</v>
      </c>
      <c r="AG4878" t="str">
        <f>_xlfn.IFNA(VLOOKUP(Z4878,Ref_Kontak!H:H,1,FALSE),"FALSE")</f>
        <v>628999007703</v>
      </c>
      <c r="AH4878" t="str">
        <f t="shared" si="765"/>
        <v>METALDET1-LINE 14</v>
      </c>
      <c r="AI4878">
        <f>IF(I4878="violation",COUNTIF($AH$1:AH4878,AH4878),0)</f>
        <v>622</v>
      </c>
      <c r="AJ4878" t="str">
        <f t="shared" si="766"/>
        <v>violation-METALDET1</v>
      </c>
      <c r="AK4878">
        <f>IF(I4878="violation",COUNTIF($AJ$1:AJ4878,AJ4878),FALSE)</f>
        <v>3859</v>
      </c>
      <c r="AL4878">
        <f t="shared" si="767"/>
        <v>0</v>
      </c>
      <c r="AM4878">
        <f t="shared" si="768"/>
        <v>3</v>
      </c>
      <c r="AN4878" t="str">
        <f t="shared" si="769"/>
        <v>ALERT! 3 Violation founded @METALDET1</v>
      </c>
    </row>
    <row r="4879" spans="1:40">
      <c r="A4879" t="s">
        <v>120</v>
      </c>
      <c r="B4879" t="s">
        <v>121</v>
      </c>
      <c r="C4879" t="s">
        <v>2168</v>
      </c>
      <c r="D4879" t="s">
        <v>2152</v>
      </c>
      <c r="E4879">
        <v>1</v>
      </c>
      <c r="G4879" t="s">
        <v>124</v>
      </c>
      <c r="I4879" t="s">
        <v>125</v>
      </c>
      <c r="Z4879" t="str">
        <f>IFERROR(MID(AA4879,FIND("-",H4879,1)+1,20),_xlfn.IFNA(VLOOKUP(F4879&amp;"-"&amp;AA4879,Ref_Kontak!$A:$E,4,FALSE),Ref_Kontak!$H$2))</f>
        <v>628999007703</v>
      </c>
      <c r="AA4879" t="str">
        <f t="shared" si="760"/>
        <v/>
      </c>
      <c r="AB4879" t="str">
        <f t="shared" si="761"/>
        <v/>
      </c>
      <c r="AC4879" t="str">
        <f t="shared" si="762"/>
        <v>628999007703</v>
      </c>
      <c r="AD4879" t="str">
        <f t="shared" si="763"/>
        <v>Halo+,+Visual+AI+5S+mendeteksi+Violation%3A+GUDANGEXP1-LINE+10</v>
      </c>
      <c r="AE4879" t="str">
        <f t="shared" si="764"/>
        <v>https://web.whatsapp.com/send/?phone=628999007703&amp;text=Halo+,+Visual+AI+5S+mendeteksi+Violation%3A+GUDANGEXP1-LINE+10&amp;type=phone_number&amp;app_absent=0</v>
      </c>
      <c r="AF4879" t="b">
        <f>IF(ISNA(VLOOKUP(D4879&amp;"-"&amp;AB4879, Ref_Kontak!$A:$E, 4, FALSE)), FALSE, TRUE)</f>
        <v>0</v>
      </c>
      <c r="AG4879" t="str">
        <f>_xlfn.IFNA(VLOOKUP(Z4879,Ref_Kontak!H:H,1,FALSE),"FALSE")</f>
        <v>628999007703</v>
      </c>
      <c r="AH4879" t="str">
        <f t="shared" si="765"/>
        <v>GUDANGEXP1-LINE 10</v>
      </c>
      <c r="AI4879">
        <f>IF(I4879="violation",COUNTIF($AH$1:AH4879,AH4879),0)</f>
        <v>15</v>
      </c>
      <c r="AJ4879" t="str">
        <f t="shared" si="766"/>
        <v>violation-GUDANGEXP1</v>
      </c>
      <c r="AK4879">
        <f>IF(I4879="violation",COUNTIF($AJ$1:AJ4879,AJ4879),FALSE)</f>
        <v>1018</v>
      </c>
      <c r="AL4879">
        <f t="shared" si="767"/>
        <v>0</v>
      </c>
      <c r="AM4879">
        <f t="shared" si="768"/>
        <v>8</v>
      </c>
      <c r="AN4879" t="str">
        <f t="shared" si="769"/>
        <v>ALERT! 8 Violation founded @GUDANGEXP1</v>
      </c>
    </row>
    <row r="4880" spans="1:40">
      <c r="A4880" t="s">
        <v>120</v>
      </c>
      <c r="B4880" t="s">
        <v>121</v>
      </c>
      <c r="C4880" t="s">
        <v>2168</v>
      </c>
      <c r="D4880" t="s">
        <v>49</v>
      </c>
      <c r="E4880">
        <v>1</v>
      </c>
      <c r="G4880" t="s">
        <v>124</v>
      </c>
      <c r="I4880" t="s">
        <v>125</v>
      </c>
      <c r="Z4880" t="str">
        <f>IFERROR(MID(AA4880,FIND("-",H4880,1)+1,20),_xlfn.IFNA(VLOOKUP(F4880&amp;"-"&amp;AA4880,Ref_Kontak!$A:$E,4,FALSE),Ref_Kontak!$H$2))</f>
        <v>628999007703</v>
      </c>
      <c r="AA4880" t="str">
        <f t="shared" si="760"/>
        <v/>
      </c>
      <c r="AB4880" t="str">
        <f t="shared" si="761"/>
        <v/>
      </c>
      <c r="AC4880" t="str">
        <f t="shared" si="762"/>
        <v>628999007703</v>
      </c>
      <c r="AD4880" t="str">
        <f t="shared" si="763"/>
        <v>Halo+,+Visual+AI+5S+mendeteksi+Violation%3A+GUDANGEXP1-LINE+11</v>
      </c>
      <c r="AE4880" t="str">
        <f t="shared" si="764"/>
        <v>https://web.whatsapp.com/send/?phone=628999007703&amp;text=Halo+,+Visual+AI+5S+mendeteksi+Violation%3A+GUDANGEXP1-LINE+11&amp;type=phone_number&amp;app_absent=0</v>
      </c>
      <c r="AF4880" t="b">
        <f>IF(ISNA(VLOOKUP(D4880&amp;"-"&amp;AB4880, Ref_Kontak!$A:$E, 4, FALSE)), FALSE, TRUE)</f>
        <v>0</v>
      </c>
      <c r="AG4880" t="str">
        <f>_xlfn.IFNA(VLOOKUP(Z4880,Ref_Kontak!H:H,1,FALSE),"FALSE")</f>
        <v>628999007703</v>
      </c>
      <c r="AH4880" t="str">
        <f t="shared" si="765"/>
        <v>GUDANGEXP1-LINE 11</v>
      </c>
      <c r="AI4880">
        <f>IF(I4880="violation",COUNTIF($AH$1:AH4880,AH4880),0)</f>
        <v>14</v>
      </c>
      <c r="AJ4880" t="str">
        <f t="shared" si="766"/>
        <v>violation-GUDANGEXP1</v>
      </c>
      <c r="AK4880">
        <f>IF(I4880="violation",COUNTIF($AJ$1:AJ4880,AJ4880),FALSE)</f>
        <v>1019</v>
      </c>
      <c r="AL4880">
        <f t="shared" si="767"/>
        <v>0</v>
      </c>
      <c r="AM4880">
        <f t="shared" si="768"/>
        <v>8</v>
      </c>
      <c r="AN4880" t="str">
        <f t="shared" si="769"/>
        <v>ALERT! 8 Violation founded @GUDANGEXP1</v>
      </c>
    </row>
    <row r="4881" spans="1:40">
      <c r="A4881" t="s">
        <v>120</v>
      </c>
      <c r="B4881" t="s">
        <v>121</v>
      </c>
      <c r="C4881" t="s">
        <v>2169</v>
      </c>
      <c r="D4881" t="s">
        <v>2152</v>
      </c>
      <c r="E4881">
        <v>1</v>
      </c>
      <c r="G4881" t="s">
        <v>124</v>
      </c>
      <c r="I4881" t="s">
        <v>125</v>
      </c>
      <c r="Z4881" t="str">
        <f>IFERROR(MID(AA4881,FIND("-",H4881,1)+1,20),_xlfn.IFNA(VLOOKUP(F4881&amp;"-"&amp;AA4881,Ref_Kontak!$A:$E,4,FALSE),Ref_Kontak!$H$2))</f>
        <v>628999007703</v>
      </c>
      <c r="AA4881" t="str">
        <f t="shared" si="760"/>
        <v/>
      </c>
      <c r="AB4881" t="str">
        <f t="shared" si="761"/>
        <v/>
      </c>
      <c r="AC4881" t="str">
        <f t="shared" si="762"/>
        <v>628999007703</v>
      </c>
      <c r="AD4881" t="str">
        <f t="shared" si="763"/>
        <v>Halo+,+Visual+AI+5S+mendeteksi+Violation%3A+GUDANGEXP1-LINE+10</v>
      </c>
      <c r="AE4881" t="str">
        <f t="shared" si="764"/>
        <v>https://web.whatsapp.com/send/?phone=628999007703&amp;text=Halo+,+Visual+AI+5S+mendeteksi+Violation%3A+GUDANGEXP1-LINE+10&amp;type=phone_number&amp;app_absent=0</v>
      </c>
      <c r="AF4881" t="b">
        <f>IF(ISNA(VLOOKUP(D4881&amp;"-"&amp;AB4881, Ref_Kontak!$A:$E, 4, FALSE)), FALSE, TRUE)</f>
        <v>0</v>
      </c>
      <c r="AG4881" t="str">
        <f>_xlfn.IFNA(VLOOKUP(Z4881,Ref_Kontak!H:H,1,FALSE),"FALSE")</f>
        <v>628999007703</v>
      </c>
      <c r="AH4881" t="str">
        <f t="shared" si="765"/>
        <v>GUDANGEXP1-LINE 10</v>
      </c>
      <c r="AI4881">
        <f>IF(I4881="violation",COUNTIF($AH$1:AH4881,AH4881),0)</f>
        <v>16</v>
      </c>
      <c r="AJ4881" t="str">
        <f t="shared" si="766"/>
        <v>violation-GUDANGEXP1</v>
      </c>
      <c r="AK4881">
        <f>IF(I4881="violation",COUNTIF($AJ$1:AJ4881,AJ4881),FALSE)</f>
        <v>1020</v>
      </c>
      <c r="AL4881">
        <f t="shared" si="767"/>
        <v>0</v>
      </c>
      <c r="AM4881">
        <f t="shared" si="768"/>
        <v>8</v>
      </c>
      <c r="AN4881" t="str">
        <f t="shared" si="769"/>
        <v>ALERT! 8 Violation founded @GUDANGEXP1</v>
      </c>
    </row>
    <row r="4882" spans="1:40">
      <c r="A4882" t="s">
        <v>120</v>
      </c>
      <c r="B4882" t="s">
        <v>121</v>
      </c>
      <c r="C4882" t="s">
        <v>2169</v>
      </c>
      <c r="D4882" t="s">
        <v>49</v>
      </c>
      <c r="E4882">
        <v>1</v>
      </c>
      <c r="G4882" t="s">
        <v>124</v>
      </c>
      <c r="I4882" t="s">
        <v>125</v>
      </c>
      <c r="Z4882" t="str">
        <f>IFERROR(MID(AA4882,FIND("-",H4882,1)+1,20),_xlfn.IFNA(VLOOKUP(F4882&amp;"-"&amp;AA4882,Ref_Kontak!$A:$E,4,FALSE),Ref_Kontak!$H$2))</f>
        <v>628999007703</v>
      </c>
      <c r="AA4882" t="str">
        <f t="shared" si="760"/>
        <v/>
      </c>
      <c r="AB4882" t="str">
        <f t="shared" si="761"/>
        <v/>
      </c>
      <c r="AC4882" t="str">
        <f t="shared" si="762"/>
        <v>628999007703</v>
      </c>
      <c r="AD4882" t="str">
        <f t="shared" si="763"/>
        <v>Halo+,+Visual+AI+5S+mendeteksi+Violation%3A+GUDANGEXP1-LINE+11</v>
      </c>
      <c r="AE4882" t="str">
        <f t="shared" si="764"/>
        <v>https://web.whatsapp.com/send/?phone=628999007703&amp;text=Halo+,+Visual+AI+5S+mendeteksi+Violation%3A+GUDANGEXP1-LINE+11&amp;type=phone_number&amp;app_absent=0</v>
      </c>
      <c r="AF4882" t="b">
        <f>IF(ISNA(VLOOKUP(D4882&amp;"-"&amp;AB4882, Ref_Kontak!$A:$E, 4, FALSE)), FALSE, TRUE)</f>
        <v>0</v>
      </c>
      <c r="AG4882" t="str">
        <f>_xlfn.IFNA(VLOOKUP(Z4882,Ref_Kontak!H:H,1,FALSE),"FALSE")</f>
        <v>628999007703</v>
      </c>
      <c r="AH4882" t="str">
        <f t="shared" si="765"/>
        <v>GUDANGEXP1-LINE 11</v>
      </c>
      <c r="AI4882">
        <f>IF(I4882="violation",COUNTIF($AH$1:AH4882,AH4882),0)</f>
        <v>15</v>
      </c>
      <c r="AJ4882" t="str">
        <f t="shared" si="766"/>
        <v>violation-GUDANGEXP1</v>
      </c>
      <c r="AK4882">
        <f>IF(I4882="violation",COUNTIF($AJ$1:AJ4882,AJ4882),FALSE)</f>
        <v>1021</v>
      </c>
      <c r="AL4882">
        <f t="shared" si="767"/>
        <v>0</v>
      </c>
      <c r="AM4882">
        <f t="shared" si="768"/>
        <v>8</v>
      </c>
      <c r="AN4882" t="str">
        <f t="shared" si="769"/>
        <v>ALERT! 8 Violation founded @GUDANGEXP1</v>
      </c>
    </row>
    <row r="4883" spans="1:40">
      <c r="A4883" t="s">
        <v>120</v>
      </c>
      <c r="B4883" t="s">
        <v>121</v>
      </c>
      <c r="C4883" t="s">
        <v>2169</v>
      </c>
      <c r="D4883" t="s">
        <v>52</v>
      </c>
      <c r="E4883">
        <v>1</v>
      </c>
      <c r="G4883" t="s">
        <v>130</v>
      </c>
      <c r="I4883" t="s">
        <v>125</v>
      </c>
      <c r="Z4883" t="str">
        <f>IFERROR(MID(AA4883,FIND("-",H4883,1)+1,20),_xlfn.IFNA(VLOOKUP(F4883&amp;"-"&amp;AA4883,Ref_Kontak!$A:$E,4,FALSE),Ref_Kontak!$H$2))</f>
        <v>628999007703</v>
      </c>
      <c r="AA4883" t="str">
        <f t="shared" si="760"/>
        <v/>
      </c>
      <c r="AB4883" t="str">
        <f t="shared" si="761"/>
        <v/>
      </c>
      <c r="AC4883" t="str">
        <f t="shared" si="762"/>
        <v>628999007703</v>
      </c>
      <c r="AD4883" t="str">
        <f t="shared" si="763"/>
        <v>Halo+,+Visual+AI+5S+mendeteksi+Violation%3A+METALDET1-LINE+14</v>
      </c>
      <c r="AE4883" t="str">
        <f t="shared" si="764"/>
        <v>https://web.whatsapp.com/send/?phone=628999007703&amp;text=Halo+,+Visual+AI+5S+mendeteksi+Violation%3A+METALDET1-LINE+14&amp;type=phone_number&amp;app_absent=0</v>
      </c>
      <c r="AF4883" t="b">
        <f>IF(ISNA(VLOOKUP(D4883&amp;"-"&amp;AB4883, Ref_Kontak!$A:$E, 4, FALSE)), FALSE, TRUE)</f>
        <v>0</v>
      </c>
      <c r="AG4883" t="str">
        <f>_xlfn.IFNA(VLOOKUP(Z4883,Ref_Kontak!H:H,1,FALSE),"FALSE")</f>
        <v>628999007703</v>
      </c>
      <c r="AH4883" t="str">
        <f t="shared" si="765"/>
        <v>METALDET1-LINE 14</v>
      </c>
      <c r="AI4883">
        <f>IF(I4883="violation",COUNTIF($AH$1:AH4883,AH4883),0)</f>
        <v>623</v>
      </c>
      <c r="AJ4883" t="str">
        <f t="shared" si="766"/>
        <v>violation-METALDET1</v>
      </c>
      <c r="AK4883">
        <f>IF(I4883="violation",COUNTIF($AJ$1:AJ4883,AJ4883),FALSE)</f>
        <v>3860</v>
      </c>
      <c r="AL4883">
        <f t="shared" si="767"/>
        <v>0</v>
      </c>
      <c r="AM4883">
        <f t="shared" si="768"/>
        <v>3</v>
      </c>
      <c r="AN4883" t="str">
        <f t="shared" si="769"/>
        <v>ALERT! 3 Violation founded @METALDET1</v>
      </c>
    </row>
    <row r="4884" spans="1:40">
      <c r="A4884" t="s">
        <v>120</v>
      </c>
      <c r="B4884" t="s">
        <v>121</v>
      </c>
      <c r="C4884" t="s">
        <v>2170</v>
      </c>
      <c r="D4884" t="s">
        <v>2152</v>
      </c>
      <c r="E4884">
        <v>1</v>
      </c>
      <c r="G4884" t="s">
        <v>124</v>
      </c>
      <c r="I4884" t="s">
        <v>125</v>
      </c>
      <c r="Z4884" t="str">
        <f>IFERROR(MID(AA4884,FIND("-",H4884,1)+1,20),_xlfn.IFNA(VLOOKUP(F4884&amp;"-"&amp;AA4884,Ref_Kontak!$A:$E,4,FALSE),Ref_Kontak!$H$2))</f>
        <v>628999007703</v>
      </c>
      <c r="AA4884" t="str">
        <f t="shared" si="760"/>
        <v/>
      </c>
      <c r="AB4884" t="str">
        <f t="shared" si="761"/>
        <v/>
      </c>
      <c r="AC4884" t="str">
        <f t="shared" si="762"/>
        <v>628999007703</v>
      </c>
      <c r="AD4884" t="str">
        <f t="shared" si="763"/>
        <v>Halo+,+Visual+AI+5S+mendeteksi+Violation%3A+GUDANGEXP1-LINE+10</v>
      </c>
      <c r="AE4884" t="str">
        <f t="shared" si="764"/>
        <v>https://web.whatsapp.com/send/?phone=628999007703&amp;text=Halo+,+Visual+AI+5S+mendeteksi+Violation%3A+GUDANGEXP1-LINE+10&amp;type=phone_number&amp;app_absent=0</v>
      </c>
      <c r="AF4884" t="b">
        <f>IF(ISNA(VLOOKUP(D4884&amp;"-"&amp;AB4884, Ref_Kontak!$A:$E, 4, FALSE)), FALSE, TRUE)</f>
        <v>0</v>
      </c>
      <c r="AG4884" t="str">
        <f>_xlfn.IFNA(VLOOKUP(Z4884,Ref_Kontak!H:H,1,FALSE),"FALSE")</f>
        <v>628999007703</v>
      </c>
      <c r="AH4884" t="str">
        <f t="shared" si="765"/>
        <v>GUDANGEXP1-LINE 10</v>
      </c>
      <c r="AI4884">
        <f>IF(I4884="violation",COUNTIF($AH$1:AH4884,AH4884),0)</f>
        <v>17</v>
      </c>
      <c r="AJ4884" t="str">
        <f t="shared" si="766"/>
        <v>violation-GUDANGEXP1</v>
      </c>
      <c r="AK4884">
        <f>IF(I4884="violation",COUNTIF($AJ$1:AJ4884,AJ4884),FALSE)</f>
        <v>1022</v>
      </c>
      <c r="AL4884">
        <f t="shared" si="767"/>
        <v>0</v>
      </c>
      <c r="AM4884">
        <f t="shared" si="768"/>
        <v>8</v>
      </c>
      <c r="AN4884" t="str">
        <f t="shared" si="769"/>
        <v>ALERT! 8 Violation founded @GUDANGEXP1</v>
      </c>
    </row>
    <row r="4885" spans="1:40">
      <c r="A4885" t="s">
        <v>120</v>
      </c>
      <c r="B4885" t="s">
        <v>121</v>
      </c>
      <c r="C4885" t="s">
        <v>2170</v>
      </c>
      <c r="D4885" t="s">
        <v>49</v>
      </c>
      <c r="E4885">
        <v>1</v>
      </c>
      <c r="G4885" t="s">
        <v>124</v>
      </c>
      <c r="I4885" t="s">
        <v>125</v>
      </c>
      <c r="Z4885" t="str">
        <f>IFERROR(MID(AA4885,FIND("-",H4885,1)+1,20),_xlfn.IFNA(VLOOKUP(F4885&amp;"-"&amp;AA4885,Ref_Kontak!$A:$E,4,FALSE),Ref_Kontak!$H$2))</f>
        <v>628999007703</v>
      </c>
      <c r="AA4885" t="str">
        <f t="shared" si="760"/>
        <v/>
      </c>
      <c r="AB4885" t="str">
        <f t="shared" si="761"/>
        <v/>
      </c>
      <c r="AC4885" t="str">
        <f t="shared" si="762"/>
        <v>628999007703</v>
      </c>
      <c r="AD4885" t="str">
        <f t="shared" si="763"/>
        <v>Halo+,+Visual+AI+5S+mendeteksi+Violation%3A+GUDANGEXP1-LINE+11</v>
      </c>
      <c r="AE4885" t="str">
        <f t="shared" si="764"/>
        <v>https://web.whatsapp.com/send/?phone=628999007703&amp;text=Halo+,+Visual+AI+5S+mendeteksi+Violation%3A+GUDANGEXP1-LINE+11&amp;type=phone_number&amp;app_absent=0</v>
      </c>
      <c r="AF4885" t="b">
        <f>IF(ISNA(VLOOKUP(D4885&amp;"-"&amp;AB4885, Ref_Kontak!$A:$E, 4, FALSE)), FALSE, TRUE)</f>
        <v>0</v>
      </c>
      <c r="AG4885" t="str">
        <f>_xlfn.IFNA(VLOOKUP(Z4885,Ref_Kontak!H:H,1,FALSE),"FALSE")</f>
        <v>628999007703</v>
      </c>
      <c r="AH4885" t="str">
        <f t="shared" si="765"/>
        <v>GUDANGEXP1-LINE 11</v>
      </c>
      <c r="AI4885">
        <f>IF(I4885="violation",COUNTIF($AH$1:AH4885,AH4885),0)</f>
        <v>16</v>
      </c>
      <c r="AJ4885" t="str">
        <f t="shared" si="766"/>
        <v>violation-GUDANGEXP1</v>
      </c>
      <c r="AK4885">
        <f>IF(I4885="violation",COUNTIF($AJ$1:AJ4885,AJ4885),FALSE)</f>
        <v>1023</v>
      </c>
      <c r="AL4885">
        <f t="shared" si="767"/>
        <v>0</v>
      </c>
      <c r="AM4885">
        <f t="shared" si="768"/>
        <v>8</v>
      </c>
      <c r="AN4885" t="str">
        <f t="shared" si="769"/>
        <v>ALERT! 8 Violation founded @GUDANGEXP1</v>
      </c>
    </row>
    <row r="4886" spans="1:40">
      <c r="A4886" t="s">
        <v>120</v>
      </c>
      <c r="B4886" t="s">
        <v>121</v>
      </c>
      <c r="C4886" t="s">
        <v>2170</v>
      </c>
      <c r="D4886" t="s">
        <v>52</v>
      </c>
      <c r="E4886">
        <v>1</v>
      </c>
      <c r="G4886" t="s">
        <v>130</v>
      </c>
      <c r="I4886" t="s">
        <v>125</v>
      </c>
      <c r="Z4886" t="str">
        <f>IFERROR(MID(AA4886,FIND("-",H4886,1)+1,20),_xlfn.IFNA(VLOOKUP(F4886&amp;"-"&amp;AA4886,Ref_Kontak!$A:$E,4,FALSE),Ref_Kontak!$H$2))</f>
        <v>628999007703</v>
      </c>
      <c r="AA4886" t="str">
        <f t="shared" si="760"/>
        <v/>
      </c>
      <c r="AB4886" t="str">
        <f t="shared" si="761"/>
        <v/>
      </c>
      <c r="AC4886" t="str">
        <f t="shared" si="762"/>
        <v>628999007703</v>
      </c>
      <c r="AD4886" t="str">
        <f t="shared" si="763"/>
        <v>Halo+,+Visual+AI+5S+mendeteksi+Violation%3A+METALDET1-LINE+14</v>
      </c>
      <c r="AE4886" t="str">
        <f t="shared" si="764"/>
        <v>https://web.whatsapp.com/send/?phone=628999007703&amp;text=Halo+,+Visual+AI+5S+mendeteksi+Violation%3A+METALDET1-LINE+14&amp;type=phone_number&amp;app_absent=0</v>
      </c>
      <c r="AF4886" t="b">
        <f>IF(ISNA(VLOOKUP(D4886&amp;"-"&amp;AB4886, Ref_Kontak!$A:$E, 4, FALSE)), FALSE, TRUE)</f>
        <v>0</v>
      </c>
      <c r="AG4886" t="str">
        <f>_xlfn.IFNA(VLOOKUP(Z4886,Ref_Kontak!H:H,1,FALSE),"FALSE")</f>
        <v>628999007703</v>
      </c>
      <c r="AH4886" t="str">
        <f t="shared" si="765"/>
        <v>METALDET1-LINE 14</v>
      </c>
      <c r="AI4886">
        <f>IF(I4886="violation",COUNTIF($AH$1:AH4886,AH4886),0)</f>
        <v>624</v>
      </c>
      <c r="AJ4886" t="str">
        <f t="shared" si="766"/>
        <v>violation-METALDET1</v>
      </c>
      <c r="AK4886">
        <f>IF(I4886="violation",COUNTIF($AJ$1:AJ4886,AJ4886),FALSE)</f>
        <v>3861</v>
      </c>
      <c r="AL4886">
        <f t="shared" si="767"/>
        <v>0</v>
      </c>
      <c r="AM4886">
        <f t="shared" si="768"/>
        <v>3</v>
      </c>
      <c r="AN4886" t="str">
        <f t="shared" si="769"/>
        <v>ALERT! 3 Violation founded @METALDET1</v>
      </c>
    </row>
    <row r="4887" spans="1:40">
      <c r="A4887" t="s">
        <v>120</v>
      </c>
      <c r="B4887" t="s">
        <v>121</v>
      </c>
      <c r="C4887" t="s">
        <v>2171</v>
      </c>
      <c r="D4887" t="s">
        <v>2152</v>
      </c>
      <c r="E4887">
        <v>1</v>
      </c>
      <c r="G4887" t="s">
        <v>124</v>
      </c>
      <c r="I4887" t="s">
        <v>125</v>
      </c>
      <c r="Z4887" t="str">
        <f>IFERROR(MID(AA4887,FIND("-",H4887,1)+1,20),_xlfn.IFNA(VLOOKUP(F4887&amp;"-"&amp;AA4887,Ref_Kontak!$A:$E,4,FALSE),Ref_Kontak!$H$2))</f>
        <v>628999007703</v>
      </c>
      <c r="AA4887" t="str">
        <f t="shared" si="760"/>
        <v/>
      </c>
      <c r="AB4887" t="str">
        <f t="shared" si="761"/>
        <v/>
      </c>
      <c r="AC4887" t="str">
        <f t="shared" si="762"/>
        <v>628999007703</v>
      </c>
      <c r="AD4887" t="str">
        <f t="shared" si="763"/>
        <v>Halo+,+Visual+AI+5S+mendeteksi+Violation%3A+GUDANGEXP1-LINE+10</v>
      </c>
      <c r="AE4887" t="str">
        <f t="shared" si="764"/>
        <v>https://web.whatsapp.com/send/?phone=628999007703&amp;text=Halo+,+Visual+AI+5S+mendeteksi+Violation%3A+GUDANGEXP1-LINE+10&amp;type=phone_number&amp;app_absent=0</v>
      </c>
      <c r="AF4887" t="b">
        <f>IF(ISNA(VLOOKUP(D4887&amp;"-"&amp;AB4887, Ref_Kontak!$A:$E, 4, FALSE)), FALSE, TRUE)</f>
        <v>0</v>
      </c>
      <c r="AG4887" t="str">
        <f>_xlfn.IFNA(VLOOKUP(Z4887,Ref_Kontak!H:H,1,FALSE),"FALSE")</f>
        <v>628999007703</v>
      </c>
      <c r="AH4887" t="str">
        <f t="shared" si="765"/>
        <v>GUDANGEXP1-LINE 10</v>
      </c>
      <c r="AI4887">
        <f>IF(I4887="violation",COUNTIF($AH$1:AH4887,AH4887),0)</f>
        <v>18</v>
      </c>
      <c r="AJ4887" t="str">
        <f t="shared" si="766"/>
        <v>violation-GUDANGEXP1</v>
      </c>
      <c r="AK4887">
        <f>IF(I4887="violation",COUNTIF($AJ$1:AJ4887,AJ4887),FALSE)</f>
        <v>1024</v>
      </c>
      <c r="AL4887">
        <f t="shared" si="767"/>
        <v>0</v>
      </c>
      <c r="AM4887">
        <f t="shared" si="768"/>
        <v>8</v>
      </c>
      <c r="AN4887" t="str">
        <f t="shared" si="769"/>
        <v>ALERT! 8 Violation founded @GUDANGEXP1</v>
      </c>
    </row>
    <row r="4888" spans="1:40">
      <c r="A4888" t="s">
        <v>120</v>
      </c>
      <c r="B4888" t="s">
        <v>121</v>
      </c>
      <c r="C4888" t="s">
        <v>2171</v>
      </c>
      <c r="D4888" t="s">
        <v>49</v>
      </c>
      <c r="E4888">
        <v>1</v>
      </c>
      <c r="G4888" t="s">
        <v>124</v>
      </c>
      <c r="I4888" t="s">
        <v>125</v>
      </c>
      <c r="Z4888" t="str">
        <f>IFERROR(MID(AA4888,FIND("-",H4888,1)+1,20),_xlfn.IFNA(VLOOKUP(F4888&amp;"-"&amp;AA4888,Ref_Kontak!$A:$E,4,FALSE),Ref_Kontak!$H$2))</f>
        <v>628999007703</v>
      </c>
      <c r="AA4888" t="str">
        <f t="shared" si="760"/>
        <v/>
      </c>
      <c r="AB4888" t="str">
        <f t="shared" si="761"/>
        <v/>
      </c>
      <c r="AC4888" t="str">
        <f t="shared" si="762"/>
        <v>628999007703</v>
      </c>
      <c r="AD4888" t="str">
        <f t="shared" si="763"/>
        <v>Halo+,+Visual+AI+5S+mendeteksi+Violation%3A+GUDANGEXP1-LINE+11</v>
      </c>
      <c r="AE4888" t="str">
        <f t="shared" si="764"/>
        <v>https://web.whatsapp.com/send/?phone=628999007703&amp;text=Halo+,+Visual+AI+5S+mendeteksi+Violation%3A+GUDANGEXP1-LINE+11&amp;type=phone_number&amp;app_absent=0</v>
      </c>
      <c r="AF4888" t="b">
        <f>IF(ISNA(VLOOKUP(D4888&amp;"-"&amp;AB4888, Ref_Kontak!$A:$E, 4, FALSE)), FALSE, TRUE)</f>
        <v>0</v>
      </c>
      <c r="AG4888" t="str">
        <f>_xlfn.IFNA(VLOOKUP(Z4888,Ref_Kontak!H:H,1,FALSE),"FALSE")</f>
        <v>628999007703</v>
      </c>
      <c r="AH4888" t="str">
        <f t="shared" si="765"/>
        <v>GUDANGEXP1-LINE 11</v>
      </c>
      <c r="AI4888">
        <f>IF(I4888="violation",COUNTIF($AH$1:AH4888,AH4888),0)</f>
        <v>17</v>
      </c>
      <c r="AJ4888" t="str">
        <f t="shared" si="766"/>
        <v>violation-GUDANGEXP1</v>
      </c>
      <c r="AK4888">
        <f>IF(I4888="violation",COUNTIF($AJ$1:AJ4888,AJ4888),FALSE)</f>
        <v>1025</v>
      </c>
      <c r="AL4888">
        <f t="shared" si="767"/>
        <v>0</v>
      </c>
      <c r="AM4888">
        <f t="shared" si="768"/>
        <v>8</v>
      </c>
      <c r="AN4888" t="str">
        <f t="shared" si="769"/>
        <v>ALERT! 8 Violation founded @GUDANGEXP1</v>
      </c>
    </row>
    <row r="4889" spans="1:40">
      <c r="A4889" t="s">
        <v>120</v>
      </c>
      <c r="B4889" t="s">
        <v>121</v>
      </c>
      <c r="C4889" t="s">
        <v>2172</v>
      </c>
      <c r="D4889" t="s">
        <v>2152</v>
      </c>
      <c r="E4889">
        <v>1</v>
      </c>
      <c r="G4889" t="s">
        <v>124</v>
      </c>
      <c r="I4889" t="s">
        <v>125</v>
      </c>
      <c r="Z4889" t="str">
        <f>IFERROR(MID(AA4889,FIND("-",H4889,1)+1,20),_xlfn.IFNA(VLOOKUP(F4889&amp;"-"&amp;AA4889,Ref_Kontak!$A:$E,4,FALSE),Ref_Kontak!$H$2))</f>
        <v>628999007703</v>
      </c>
      <c r="AA4889" t="str">
        <f t="shared" si="760"/>
        <v/>
      </c>
      <c r="AB4889" t="str">
        <f t="shared" si="761"/>
        <v/>
      </c>
      <c r="AC4889" t="str">
        <f t="shared" si="762"/>
        <v>628999007703</v>
      </c>
      <c r="AD4889" t="str">
        <f t="shared" si="763"/>
        <v>Halo+,+Visual+AI+5S+mendeteksi+Violation%3A+GUDANGEXP1-LINE+10</v>
      </c>
      <c r="AE4889" t="str">
        <f t="shared" si="764"/>
        <v>https://web.whatsapp.com/send/?phone=628999007703&amp;text=Halo+,+Visual+AI+5S+mendeteksi+Violation%3A+GUDANGEXP1-LINE+10&amp;type=phone_number&amp;app_absent=0</v>
      </c>
      <c r="AF4889" t="b">
        <f>IF(ISNA(VLOOKUP(D4889&amp;"-"&amp;AB4889, Ref_Kontak!$A:$E, 4, FALSE)), FALSE, TRUE)</f>
        <v>0</v>
      </c>
      <c r="AG4889" t="str">
        <f>_xlfn.IFNA(VLOOKUP(Z4889,Ref_Kontak!H:H,1,FALSE),"FALSE")</f>
        <v>628999007703</v>
      </c>
      <c r="AH4889" t="str">
        <f t="shared" si="765"/>
        <v>GUDANGEXP1-LINE 10</v>
      </c>
      <c r="AI4889">
        <f>IF(I4889="violation",COUNTIF($AH$1:AH4889,AH4889),0)</f>
        <v>19</v>
      </c>
      <c r="AJ4889" t="str">
        <f t="shared" si="766"/>
        <v>violation-GUDANGEXP1</v>
      </c>
      <c r="AK4889">
        <f>IF(I4889="violation",COUNTIF($AJ$1:AJ4889,AJ4889),FALSE)</f>
        <v>1026</v>
      </c>
      <c r="AL4889">
        <f t="shared" si="767"/>
        <v>0</v>
      </c>
      <c r="AM4889">
        <f t="shared" si="768"/>
        <v>8</v>
      </c>
      <c r="AN4889" t="str">
        <f t="shared" si="769"/>
        <v>ALERT! 8 Violation founded @GUDANGEXP1</v>
      </c>
    </row>
    <row r="4890" spans="1:40">
      <c r="A4890" t="s">
        <v>120</v>
      </c>
      <c r="B4890" t="s">
        <v>121</v>
      </c>
      <c r="C4890" t="s">
        <v>2172</v>
      </c>
      <c r="D4890" t="s">
        <v>52</v>
      </c>
      <c r="E4890">
        <v>1</v>
      </c>
      <c r="G4890" t="s">
        <v>130</v>
      </c>
      <c r="I4890" t="s">
        <v>125</v>
      </c>
      <c r="Z4890" t="str">
        <f>IFERROR(MID(AA4890,FIND("-",H4890,1)+1,20),_xlfn.IFNA(VLOOKUP(F4890&amp;"-"&amp;AA4890,Ref_Kontak!$A:$E,4,FALSE),Ref_Kontak!$H$2))</f>
        <v>628999007703</v>
      </c>
      <c r="AA4890" t="str">
        <f t="shared" si="760"/>
        <v/>
      </c>
      <c r="AB4890" t="str">
        <f t="shared" si="761"/>
        <v/>
      </c>
      <c r="AC4890" t="str">
        <f t="shared" si="762"/>
        <v>628999007703</v>
      </c>
      <c r="AD4890" t="str">
        <f t="shared" si="763"/>
        <v>Halo+,+Visual+AI+5S+mendeteksi+Violation%3A+METALDET1-LINE+14</v>
      </c>
      <c r="AE4890" t="str">
        <f t="shared" si="764"/>
        <v>https://web.whatsapp.com/send/?phone=628999007703&amp;text=Halo+,+Visual+AI+5S+mendeteksi+Violation%3A+METALDET1-LINE+14&amp;type=phone_number&amp;app_absent=0</v>
      </c>
      <c r="AF4890" t="b">
        <f>IF(ISNA(VLOOKUP(D4890&amp;"-"&amp;AB4890, Ref_Kontak!$A:$E, 4, FALSE)), FALSE, TRUE)</f>
        <v>0</v>
      </c>
      <c r="AG4890" t="str">
        <f>_xlfn.IFNA(VLOOKUP(Z4890,Ref_Kontak!H:H,1,FALSE),"FALSE")</f>
        <v>628999007703</v>
      </c>
      <c r="AH4890" t="str">
        <f t="shared" si="765"/>
        <v>METALDET1-LINE 14</v>
      </c>
      <c r="AI4890">
        <f>IF(I4890="violation",COUNTIF($AH$1:AH4890,AH4890),0)</f>
        <v>625</v>
      </c>
      <c r="AJ4890" t="str">
        <f t="shared" si="766"/>
        <v>violation-METALDET1</v>
      </c>
      <c r="AK4890">
        <f>IF(I4890="violation",COUNTIF($AJ$1:AJ4890,AJ4890),FALSE)</f>
        <v>3862</v>
      </c>
      <c r="AL4890">
        <f t="shared" si="767"/>
        <v>0</v>
      </c>
      <c r="AM4890">
        <f t="shared" si="768"/>
        <v>3</v>
      </c>
      <c r="AN4890" t="str">
        <f t="shared" si="769"/>
        <v>ALERT! 3 Violation founded @METALDET1</v>
      </c>
    </row>
    <row r="4891" spans="1:40">
      <c r="A4891" t="s">
        <v>120</v>
      </c>
      <c r="B4891" t="s">
        <v>121</v>
      </c>
      <c r="C4891" t="s">
        <v>2172</v>
      </c>
      <c r="D4891" t="s">
        <v>49</v>
      </c>
      <c r="E4891">
        <v>1</v>
      </c>
      <c r="G4891" t="s">
        <v>124</v>
      </c>
      <c r="I4891" t="s">
        <v>125</v>
      </c>
      <c r="Z4891" t="str">
        <f>IFERROR(MID(AA4891,FIND("-",H4891,1)+1,20),_xlfn.IFNA(VLOOKUP(F4891&amp;"-"&amp;AA4891,Ref_Kontak!$A:$E,4,FALSE),Ref_Kontak!$H$2))</f>
        <v>628999007703</v>
      </c>
      <c r="AA4891" t="str">
        <f t="shared" si="760"/>
        <v/>
      </c>
      <c r="AB4891" t="str">
        <f t="shared" si="761"/>
        <v/>
      </c>
      <c r="AC4891" t="str">
        <f t="shared" si="762"/>
        <v>628999007703</v>
      </c>
      <c r="AD4891" t="str">
        <f t="shared" si="763"/>
        <v>Halo+,+Visual+AI+5S+mendeteksi+Violation%3A+GUDANGEXP1-LINE+11</v>
      </c>
      <c r="AE4891" t="str">
        <f t="shared" si="764"/>
        <v>https://web.whatsapp.com/send/?phone=628999007703&amp;text=Halo+,+Visual+AI+5S+mendeteksi+Violation%3A+GUDANGEXP1-LINE+11&amp;type=phone_number&amp;app_absent=0</v>
      </c>
      <c r="AF4891" t="b">
        <f>IF(ISNA(VLOOKUP(D4891&amp;"-"&amp;AB4891, Ref_Kontak!$A:$E, 4, FALSE)), FALSE, TRUE)</f>
        <v>0</v>
      </c>
      <c r="AG4891" t="str">
        <f>_xlfn.IFNA(VLOOKUP(Z4891,Ref_Kontak!H:H,1,FALSE),"FALSE")</f>
        <v>628999007703</v>
      </c>
      <c r="AH4891" t="str">
        <f t="shared" si="765"/>
        <v>GUDANGEXP1-LINE 11</v>
      </c>
      <c r="AI4891">
        <f>IF(I4891="violation",COUNTIF($AH$1:AH4891,AH4891),0)</f>
        <v>18</v>
      </c>
      <c r="AJ4891" t="str">
        <f t="shared" si="766"/>
        <v>violation-GUDANGEXP1</v>
      </c>
      <c r="AK4891">
        <f>IF(I4891="violation",COUNTIF($AJ$1:AJ4891,AJ4891),FALSE)</f>
        <v>1027</v>
      </c>
      <c r="AL4891">
        <f t="shared" si="767"/>
        <v>0</v>
      </c>
      <c r="AM4891">
        <f t="shared" si="768"/>
        <v>8</v>
      </c>
      <c r="AN4891" t="str">
        <f t="shared" si="769"/>
        <v>ALERT! 8 Violation founded @GUDANGEXP1</v>
      </c>
    </row>
    <row r="4892" spans="1:40">
      <c r="A4892" t="s">
        <v>120</v>
      </c>
      <c r="B4892" t="s">
        <v>121</v>
      </c>
      <c r="C4892" t="s">
        <v>2172</v>
      </c>
      <c r="D4892" t="s">
        <v>52</v>
      </c>
      <c r="E4892">
        <v>1</v>
      </c>
      <c r="G4892" t="s">
        <v>130</v>
      </c>
      <c r="I4892" t="s">
        <v>125</v>
      </c>
      <c r="Z4892" t="str">
        <f>IFERROR(MID(AA4892,FIND("-",H4892,1)+1,20),_xlfn.IFNA(VLOOKUP(F4892&amp;"-"&amp;AA4892,Ref_Kontak!$A:$E,4,FALSE),Ref_Kontak!$H$2))</f>
        <v>628999007703</v>
      </c>
      <c r="AA4892" t="str">
        <f t="shared" si="760"/>
        <v/>
      </c>
      <c r="AB4892" t="str">
        <f t="shared" si="761"/>
        <v/>
      </c>
      <c r="AC4892" t="str">
        <f t="shared" si="762"/>
        <v>628999007703</v>
      </c>
      <c r="AD4892" t="str">
        <f t="shared" si="763"/>
        <v>Halo+,+Visual+AI+5S+mendeteksi+Violation%3A+METALDET1-LINE+14</v>
      </c>
      <c r="AE4892" t="str">
        <f t="shared" si="764"/>
        <v>https://web.whatsapp.com/send/?phone=628999007703&amp;text=Halo+,+Visual+AI+5S+mendeteksi+Violation%3A+METALDET1-LINE+14&amp;type=phone_number&amp;app_absent=0</v>
      </c>
      <c r="AF4892" t="b">
        <f>IF(ISNA(VLOOKUP(D4892&amp;"-"&amp;AB4892, Ref_Kontak!$A:$E, 4, FALSE)), FALSE, TRUE)</f>
        <v>0</v>
      </c>
      <c r="AG4892" t="str">
        <f>_xlfn.IFNA(VLOOKUP(Z4892,Ref_Kontak!H:H,1,FALSE),"FALSE")</f>
        <v>628999007703</v>
      </c>
      <c r="AH4892" t="str">
        <f t="shared" si="765"/>
        <v>METALDET1-LINE 14</v>
      </c>
      <c r="AI4892">
        <f>IF(I4892="violation",COUNTIF($AH$1:AH4892,AH4892),0)</f>
        <v>626</v>
      </c>
      <c r="AJ4892" t="str">
        <f t="shared" si="766"/>
        <v>violation-METALDET1</v>
      </c>
      <c r="AK4892">
        <f>IF(I4892="violation",COUNTIF($AJ$1:AJ4892,AJ4892),FALSE)</f>
        <v>3863</v>
      </c>
      <c r="AL4892">
        <f t="shared" si="767"/>
        <v>0</v>
      </c>
      <c r="AM4892">
        <f t="shared" si="768"/>
        <v>3</v>
      </c>
      <c r="AN4892" t="str">
        <f t="shared" si="769"/>
        <v>ALERT! 3 Violation founded @METALDET1</v>
      </c>
    </row>
    <row r="4893" spans="1:40">
      <c r="A4893" t="s">
        <v>120</v>
      </c>
      <c r="B4893" t="s">
        <v>121</v>
      </c>
      <c r="C4893" t="s">
        <v>2173</v>
      </c>
      <c r="D4893" t="s">
        <v>2152</v>
      </c>
      <c r="E4893">
        <v>1</v>
      </c>
      <c r="G4893" t="s">
        <v>124</v>
      </c>
      <c r="I4893" t="s">
        <v>125</v>
      </c>
      <c r="Z4893" t="str">
        <f>IFERROR(MID(AA4893,FIND("-",H4893,1)+1,20),_xlfn.IFNA(VLOOKUP(F4893&amp;"-"&amp;AA4893,Ref_Kontak!$A:$E,4,FALSE),Ref_Kontak!$H$2))</f>
        <v>628999007703</v>
      </c>
      <c r="AA4893" t="str">
        <f t="shared" si="760"/>
        <v/>
      </c>
      <c r="AB4893" t="str">
        <f t="shared" si="761"/>
        <v/>
      </c>
      <c r="AC4893" t="str">
        <f t="shared" si="762"/>
        <v>628999007703</v>
      </c>
      <c r="AD4893" t="str">
        <f t="shared" si="763"/>
        <v>Halo+,+Visual+AI+5S+mendeteksi+Violation%3A+GUDANGEXP1-LINE+10</v>
      </c>
      <c r="AE4893" t="str">
        <f t="shared" si="764"/>
        <v>https://web.whatsapp.com/send/?phone=628999007703&amp;text=Halo+,+Visual+AI+5S+mendeteksi+Violation%3A+GUDANGEXP1-LINE+10&amp;type=phone_number&amp;app_absent=0</v>
      </c>
      <c r="AF4893" t="b">
        <f>IF(ISNA(VLOOKUP(D4893&amp;"-"&amp;AB4893, Ref_Kontak!$A:$E, 4, FALSE)), FALSE, TRUE)</f>
        <v>0</v>
      </c>
      <c r="AG4893" t="str">
        <f>_xlfn.IFNA(VLOOKUP(Z4893,Ref_Kontak!H:H,1,FALSE),"FALSE")</f>
        <v>628999007703</v>
      </c>
      <c r="AH4893" t="str">
        <f t="shared" si="765"/>
        <v>GUDANGEXP1-LINE 10</v>
      </c>
      <c r="AI4893">
        <f>IF(I4893="violation",COUNTIF($AH$1:AH4893,AH4893),0)</f>
        <v>20</v>
      </c>
      <c r="AJ4893" t="str">
        <f t="shared" si="766"/>
        <v>violation-GUDANGEXP1</v>
      </c>
      <c r="AK4893">
        <f>IF(I4893="violation",COUNTIF($AJ$1:AJ4893,AJ4893),FALSE)</f>
        <v>1028</v>
      </c>
      <c r="AL4893">
        <f t="shared" si="767"/>
        <v>0</v>
      </c>
      <c r="AM4893">
        <f t="shared" si="768"/>
        <v>8</v>
      </c>
      <c r="AN4893" t="str">
        <f t="shared" si="769"/>
        <v>ALERT! 8 Violation founded @GUDANGEXP1</v>
      </c>
    </row>
    <row r="4894" spans="1:40">
      <c r="A4894" t="s">
        <v>120</v>
      </c>
      <c r="B4894" t="s">
        <v>121</v>
      </c>
      <c r="C4894" t="s">
        <v>2173</v>
      </c>
      <c r="D4894" t="s">
        <v>49</v>
      </c>
      <c r="E4894">
        <v>1</v>
      </c>
      <c r="G4894" t="s">
        <v>124</v>
      </c>
      <c r="I4894" t="s">
        <v>125</v>
      </c>
      <c r="Z4894" t="str">
        <f>IFERROR(MID(AA4894,FIND("-",H4894,1)+1,20),_xlfn.IFNA(VLOOKUP(F4894&amp;"-"&amp;AA4894,Ref_Kontak!$A:$E,4,FALSE),Ref_Kontak!$H$2))</f>
        <v>628999007703</v>
      </c>
      <c r="AA4894" t="str">
        <f t="shared" si="760"/>
        <v/>
      </c>
      <c r="AB4894" t="str">
        <f t="shared" si="761"/>
        <v/>
      </c>
      <c r="AC4894" t="str">
        <f t="shared" si="762"/>
        <v>628999007703</v>
      </c>
      <c r="AD4894" t="str">
        <f t="shared" si="763"/>
        <v>Halo+,+Visual+AI+5S+mendeteksi+Violation%3A+GUDANGEXP1-LINE+11</v>
      </c>
      <c r="AE4894" t="str">
        <f t="shared" si="764"/>
        <v>https://web.whatsapp.com/send/?phone=628999007703&amp;text=Halo+,+Visual+AI+5S+mendeteksi+Violation%3A+GUDANGEXP1-LINE+11&amp;type=phone_number&amp;app_absent=0</v>
      </c>
      <c r="AF4894" t="b">
        <f>IF(ISNA(VLOOKUP(D4894&amp;"-"&amp;AB4894, Ref_Kontak!$A:$E, 4, FALSE)), FALSE, TRUE)</f>
        <v>0</v>
      </c>
      <c r="AG4894" t="str">
        <f>_xlfn.IFNA(VLOOKUP(Z4894,Ref_Kontak!H:H,1,FALSE),"FALSE")</f>
        <v>628999007703</v>
      </c>
      <c r="AH4894" t="str">
        <f t="shared" si="765"/>
        <v>GUDANGEXP1-LINE 11</v>
      </c>
      <c r="AI4894">
        <f>IF(I4894="violation",COUNTIF($AH$1:AH4894,AH4894),0)</f>
        <v>19</v>
      </c>
      <c r="AJ4894" t="str">
        <f t="shared" si="766"/>
        <v>violation-GUDANGEXP1</v>
      </c>
      <c r="AK4894">
        <f>IF(I4894="violation",COUNTIF($AJ$1:AJ4894,AJ4894),FALSE)</f>
        <v>1029</v>
      </c>
      <c r="AL4894">
        <f t="shared" si="767"/>
        <v>0</v>
      </c>
      <c r="AM4894">
        <f t="shared" si="768"/>
        <v>8</v>
      </c>
      <c r="AN4894" t="str">
        <f t="shared" si="769"/>
        <v>ALERT! 8 Violation founded @GUDANGEXP1</v>
      </c>
    </row>
    <row r="4895" spans="1:40">
      <c r="A4895" t="s">
        <v>120</v>
      </c>
      <c r="B4895" t="s">
        <v>121</v>
      </c>
      <c r="C4895" t="s">
        <v>2174</v>
      </c>
      <c r="D4895" t="s">
        <v>2152</v>
      </c>
      <c r="E4895">
        <v>1</v>
      </c>
      <c r="G4895" t="s">
        <v>124</v>
      </c>
      <c r="I4895" t="s">
        <v>125</v>
      </c>
      <c r="Z4895" t="str">
        <f>IFERROR(MID(AA4895,FIND("-",H4895,1)+1,20),_xlfn.IFNA(VLOOKUP(F4895&amp;"-"&amp;AA4895,Ref_Kontak!$A:$E,4,FALSE),Ref_Kontak!$H$2))</f>
        <v>628999007703</v>
      </c>
      <c r="AA4895" t="str">
        <f t="shared" si="760"/>
        <v/>
      </c>
      <c r="AB4895" t="str">
        <f t="shared" si="761"/>
        <v/>
      </c>
      <c r="AC4895" t="str">
        <f t="shared" si="762"/>
        <v>628999007703</v>
      </c>
      <c r="AD4895" t="str">
        <f t="shared" si="763"/>
        <v>Halo+,+Visual+AI+5S+mendeteksi+Violation%3A+GUDANGEXP1-LINE+10</v>
      </c>
      <c r="AE4895" t="str">
        <f t="shared" si="764"/>
        <v>https://web.whatsapp.com/send/?phone=628999007703&amp;text=Halo+,+Visual+AI+5S+mendeteksi+Violation%3A+GUDANGEXP1-LINE+10&amp;type=phone_number&amp;app_absent=0</v>
      </c>
      <c r="AF4895" t="b">
        <f>IF(ISNA(VLOOKUP(D4895&amp;"-"&amp;AB4895, Ref_Kontak!$A:$E, 4, FALSE)), FALSE, TRUE)</f>
        <v>0</v>
      </c>
      <c r="AG4895" t="str">
        <f>_xlfn.IFNA(VLOOKUP(Z4895,Ref_Kontak!H:H,1,FALSE),"FALSE")</f>
        <v>628999007703</v>
      </c>
      <c r="AH4895" t="str">
        <f t="shared" si="765"/>
        <v>GUDANGEXP1-LINE 10</v>
      </c>
      <c r="AI4895">
        <f>IF(I4895="violation",COUNTIF($AH$1:AH4895,AH4895),0)</f>
        <v>21</v>
      </c>
      <c r="AJ4895" t="str">
        <f t="shared" si="766"/>
        <v>violation-GUDANGEXP1</v>
      </c>
      <c r="AK4895">
        <f>IF(I4895="violation",COUNTIF($AJ$1:AJ4895,AJ4895),FALSE)</f>
        <v>1030</v>
      </c>
      <c r="AL4895">
        <f t="shared" si="767"/>
        <v>0</v>
      </c>
      <c r="AM4895">
        <f t="shared" si="768"/>
        <v>8</v>
      </c>
      <c r="AN4895" t="str">
        <f t="shared" si="769"/>
        <v>ALERT! 8 Violation founded @GUDANGEXP1</v>
      </c>
    </row>
    <row r="4896" spans="1:40">
      <c r="A4896" t="s">
        <v>120</v>
      </c>
      <c r="B4896" t="s">
        <v>121</v>
      </c>
      <c r="C4896" t="s">
        <v>2174</v>
      </c>
      <c r="D4896" t="s">
        <v>49</v>
      </c>
      <c r="E4896">
        <v>1</v>
      </c>
      <c r="G4896" t="s">
        <v>124</v>
      </c>
      <c r="I4896" t="s">
        <v>125</v>
      </c>
      <c r="Z4896" t="str">
        <f>IFERROR(MID(AA4896,FIND("-",H4896,1)+1,20),_xlfn.IFNA(VLOOKUP(F4896&amp;"-"&amp;AA4896,Ref_Kontak!$A:$E,4,FALSE),Ref_Kontak!$H$2))</f>
        <v>628999007703</v>
      </c>
      <c r="AA4896" t="str">
        <f t="shared" si="760"/>
        <v/>
      </c>
      <c r="AB4896" t="str">
        <f t="shared" si="761"/>
        <v/>
      </c>
      <c r="AC4896" t="str">
        <f t="shared" si="762"/>
        <v>628999007703</v>
      </c>
      <c r="AD4896" t="str">
        <f t="shared" si="763"/>
        <v>Halo+,+Visual+AI+5S+mendeteksi+Violation%3A+GUDANGEXP1-LINE+11</v>
      </c>
      <c r="AE4896" t="str">
        <f t="shared" si="764"/>
        <v>https://web.whatsapp.com/send/?phone=628999007703&amp;text=Halo+,+Visual+AI+5S+mendeteksi+Violation%3A+GUDANGEXP1-LINE+11&amp;type=phone_number&amp;app_absent=0</v>
      </c>
      <c r="AF4896" t="b">
        <f>IF(ISNA(VLOOKUP(D4896&amp;"-"&amp;AB4896, Ref_Kontak!$A:$E, 4, FALSE)), FALSE, TRUE)</f>
        <v>0</v>
      </c>
      <c r="AG4896" t="str">
        <f>_xlfn.IFNA(VLOOKUP(Z4896,Ref_Kontak!H:H,1,FALSE),"FALSE")</f>
        <v>628999007703</v>
      </c>
      <c r="AH4896" t="str">
        <f t="shared" si="765"/>
        <v>GUDANGEXP1-LINE 11</v>
      </c>
      <c r="AI4896">
        <f>IF(I4896="violation",COUNTIF($AH$1:AH4896,AH4896),0)</f>
        <v>20</v>
      </c>
      <c r="AJ4896" t="str">
        <f t="shared" si="766"/>
        <v>violation-GUDANGEXP1</v>
      </c>
      <c r="AK4896">
        <f>IF(I4896="violation",COUNTIF($AJ$1:AJ4896,AJ4896),FALSE)</f>
        <v>1031</v>
      </c>
      <c r="AL4896">
        <f t="shared" si="767"/>
        <v>0</v>
      </c>
      <c r="AM4896">
        <f t="shared" si="768"/>
        <v>8</v>
      </c>
      <c r="AN4896" t="str">
        <f t="shared" si="769"/>
        <v>ALERT! 8 Violation founded @GUDANGEXP1</v>
      </c>
    </row>
    <row r="4897" spans="1:40">
      <c r="A4897" t="s">
        <v>120</v>
      </c>
      <c r="B4897" t="s">
        <v>121</v>
      </c>
      <c r="C4897" t="s">
        <v>2174</v>
      </c>
      <c r="D4897" t="s">
        <v>52</v>
      </c>
      <c r="E4897">
        <v>1</v>
      </c>
      <c r="G4897" t="s">
        <v>130</v>
      </c>
      <c r="I4897" t="s">
        <v>125</v>
      </c>
      <c r="Z4897" t="str">
        <f>IFERROR(MID(AA4897,FIND("-",H4897,1)+1,20),_xlfn.IFNA(VLOOKUP(F4897&amp;"-"&amp;AA4897,Ref_Kontak!$A:$E,4,FALSE),Ref_Kontak!$H$2))</f>
        <v>628999007703</v>
      </c>
      <c r="AA4897" t="str">
        <f t="shared" si="760"/>
        <v/>
      </c>
      <c r="AB4897" t="str">
        <f t="shared" si="761"/>
        <v/>
      </c>
      <c r="AC4897" t="str">
        <f t="shared" si="762"/>
        <v>628999007703</v>
      </c>
      <c r="AD4897" t="str">
        <f t="shared" si="763"/>
        <v>Halo+,+Visual+AI+5S+mendeteksi+Violation%3A+METALDET1-LINE+14</v>
      </c>
      <c r="AE4897" t="str">
        <f t="shared" si="764"/>
        <v>https://web.whatsapp.com/send/?phone=628999007703&amp;text=Halo+,+Visual+AI+5S+mendeteksi+Violation%3A+METALDET1-LINE+14&amp;type=phone_number&amp;app_absent=0</v>
      </c>
      <c r="AF4897" t="b">
        <f>IF(ISNA(VLOOKUP(D4897&amp;"-"&amp;AB4897, Ref_Kontak!$A:$E, 4, FALSE)), FALSE, TRUE)</f>
        <v>0</v>
      </c>
      <c r="AG4897" t="str">
        <f>_xlfn.IFNA(VLOOKUP(Z4897,Ref_Kontak!H:H,1,FALSE),"FALSE")</f>
        <v>628999007703</v>
      </c>
      <c r="AH4897" t="str">
        <f t="shared" si="765"/>
        <v>METALDET1-LINE 14</v>
      </c>
      <c r="AI4897">
        <f>IF(I4897="violation",COUNTIF($AH$1:AH4897,AH4897),0)</f>
        <v>627</v>
      </c>
      <c r="AJ4897" t="str">
        <f t="shared" si="766"/>
        <v>violation-METALDET1</v>
      </c>
      <c r="AK4897">
        <f>IF(I4897="violation",COUNTIF($AJ$1:AJ4897,AJ4897),FALSE)</f>
        <v>3864</v>
      </c>
      <c r="AL4897">
        <f t="shared" si="767"/>
        <v>0</v>
      </c>
      <c r="AM4897">
        <f t="shared" si="768"/>
        <v>3</v>
      </c>
      <c r="AN4897" t="str">
        <f t="shared" si="769"/>
        <v>ALERT! 3 Violation founded @METALDET1</v>
      </c>
    </row>
    <row r="4898" spans="1:40">
      <c r="A4898" t="s">
        <v>120</v>
      </c>
      <c r="B4898" t="s">
        <v>121</v>
      </c>
      <c r="C4898" t="s">
        <v>2175</v>
      </c>
      <c r="D4898" t="s">
        <v>2152</v>
      </c>
      <c r="E4898">
        <v>1</v>
      </c>
      <c r="G4898" t="s">
        <v>124</v>
      </c>
      <c r="I4898" t="s">
        <v>125</v>
      </c>
      <c r="Z4898" t="str">
        <f>IFERROR(MID(AA4898,FIND("-",H4898,1)+1,20),_xlfn.IFNA(VLOOKUP(F4898&amp;"-"&amp;AA4898,Ref_Kontak!$A:$E,4,FALSE),Ref_Kontak!$H$2))</f>
        <v>628999007703</v>
      </c>
      <c r="AA4898" t="str">
        <f t="shared" si="760"/>
        <v/>
      </c>
      <c r="AB4898" t="str">
        <f t="shared" si="761"/>
        <v/>
      </c>
      <c r="AC4898" t="str">
        <f t="shared" si="762"/>
        <v>628999007703</v>
      </c>
      <c r="AD4898" t="str">
        <f t="shared" si="763"/>
        <v>Halo+,+Visual+AI+5S+mendeteksi+Violation%3A+GUDANGEXP1-LINE+10</v>
      </c>
      <c r="AE4898" t="str">
        <f t="shared" si="764"/>
        <v>https://web.whatsapp.com/send/?phone=628999007703&amp;text=Halo+,+Visual+AI+5S+mendeteksi+Violation%3A+GUDANGEXP1-LINE+10&amp;type=phone_number&amp;app_absent=0</v>
      </c>
      <c r="AF4898" t="b">
        <f>IF(ISNA(VLOOKUP(D4898&amp;"-"&amp;AB4898, Ref_Kontak!$A:$E, 4, FALSE)), FALSE, TRUE)</f>
        <v>0</v>
      </c>
      <c r="AG4898" t="str">
        <f>_xlfn.IFNA(VLOOKUP(Z4898,Ref_Kontak!H:H,1,FALSE),"FALSE")</f>
        <v>628999007703</v>
      </c>
      <c r="AH4898" t="str">
        <f t="shared" si="765"/>
        <v>GUDANGEXP1-LINE 10</v>
      </c>
      <c r="AI4898">
        <f>IF(I4898="violation",COUNTIF($AH$1:AH4898,AH4898),0)</f>
        <v>22</v>
      </c>
      <c r="AJ4898" t="str">
        <f t="shared" si="766"/>
        <v>violation-GUDANGEXP1</v>
      </c>
      <c r="AK4898">
        <f>IF(I4898="violation",COUNTIF($AJ$1:AJ4898,AJ4898),FALSE)</f>
        <v>1032</v>
      </c>
      <c r="AL4898">
        <f t="shared" si="767"/>
        <v>0</v>
      </c>
      <c r="AM4898">
        <f t="shared" si="768"/>
        <v>8</v>
      </c>
      <c r="AN4898" t="str">
        <f t="shared" si="769"/>
        <v>ALERT! 8 Violation founded @GUDANGEXP1</v>
      </c>
    </row>
    <row r="4899" spans="1:40">
      <c r="A4899" t="s">
        <v>120</v>
      </c>
      <c r="B4899" t="s">
        <v>121</v>
      </c>
      <c r="C4899" t="s">
        <v>2175</v>
      </c>
      <c r="D4899" t="s">
        <v>49</v>
      </c>
      <c r="E4899">
        <v>1</v>
      </c>
      <c r="G4899" t="s">
        <v>124</v>
      </c>
      <c r="I4899" t="s">
        <v>125</v>
      </c>
      <c r="Z4899" t="str">
        <f>IFERROR(MID(AA4899,FIND("-",H4899,1)+1,20),_xlfn.IFNA(VLOOKUP(F4899&amp;"-"&amp;AA4899,Ref_Kontak!$A:$E,4,FALSE),Ref_Kontak!$H$2))</f>
        <v>628999007703</v>
      </c>
      <c r="AA4899" t="str">
        <f t="shared" si="760"/>
        <v/>
      </c>
      <c r="AB4899" t="str">
        <f t="shared" si="761"/>
        <v/>
      </c>
      <c r="AC4899" t="str">
        <f t="shared" si="762"/>
        <v>628999007703</v>
      </c>
      <c r="AD4899" t="str">
        <f t="shared" si="763"/>
        <v>Halo+,+Visual+AI+5S+mendeteksi+Violation%3A+GUDANGEXP1-LINE+11</v>
      </c>
      <c r="AE4899" t="str">
        <f t="shared" si="764"/>
        <v>https://web.whatsapp.com/send/?phone=628999007703&amp;text=Halo+,+Visual+AI+5S+mendeteksi+Violation%3A+GUDANGEXP1-LINE+11&amp;type=phone_number&amp;app_absent=0</v>
      </c>
      <c r="AF4899" t="b">
        <f>IF(ISNA(VLOOKUP(D4899&amp;"-"&amp;AB4899, Ref_Kontak!$A:$E, 4, FALSE)), FALSE, TRUE)</f>
        <v>0</v>
      </c>
      <c r="AG4899" t="str">
        <f>_xlfn.IFNA(VLOOKUP(Z4899,Ref_Kontak!H:H,1,FALSE),"FALSE")</f>
        <v>628999007703</v>
      </c>
      <c r="AH4899" t="str">
        <f t="shared" si="765"/>
        <v>GUDANGEXP1-LINE 11</v>
      </c>
      <c r="AI4899">
        <f>IF(I4899="violation",COUNTIF($AH$1:AH4899,AH4899),0)</f>
        <v>21</v>
      </c>
      <c r="AJ4899" t="str">
        <f t="shared" si="766"/>
        <v>violation-GUDANGEXP1</v>
      </c>
      <c r="AK4899">
        <f>IF(I4899="violation",COUNTIF($AJ$1:AJ4899,AJ4899),FALSE)</f>
        <v>1033</v>
      </c>
      <c r="AL4899">
        <f t="shared" si="767"/>
        <v>0</v>
      </c>
      <c r="AM4899">
        <f t="shared" si="768"/>
        <v>8</v>
      </c>
      <c r="AN4899" t="str">
        <f t="shared" si="769"/>
        <v>ALERT! 8 Violation founded @GUDANGEXP1</v>
      </c>
    </row>
    <row r="4900" spans="1:40">
      <c r="A4900" t="s">
        <v>120</v>
      </c>
      <c r="B4900" t="s">
        <v>121</v>
      </c>
      <c r="C4900" t="s">
        <v>2175</v>
      </c>
      <c r="D4900" t="s">
        <v>52</v>
      </c>
      <c r="E4900">
        <v>1</v>
      </c>
      <c r="G4900" t="s">
        <v>130</v>
      </c>
      <c r="I4900" t="s">
        <v>125</v>
      </c>
      <c r="Z4900" t="str">
        <f>IFERROR(MID(AA4900,FIND("-",H4900,1)+1,20),_xlfn.IFNA(VLOOKUP(F4900&amp;"-"&amp;AA4900,Ref_Kontak!$A:$E,4,FALSE),Ref_Kontak!$H$2))</f>
        <v>628999007703</v>
      </c>
      <c r="AA4900" t="str">
        <f t="shared" si="760"/>
        <v/>
      </c>
      <c r="AB4900" t="str">
        <f t="shared" si="761"/>
        <v/>
      </c>
      <c r="AC4900" t="str">
        <f t="shared" si="762"/>
        <v>628999007703</v>
      </c>
      <c r="AD4900" t="str">
        <f t="shared" si="763"/>
        <v>Halo+,+Visual+AI+5S+mendeteksi+Violation%3A+METALDET1-LINE+14</v>
      </c>
      <c r="AE4900" t="str">
        <f t="shared" si="764"/>
        <v>https://web.whatsapp.com/send/?phone=628999007703&amp;text=Halo+,+Visual+AI+5S+mendeteksi+Violation%3A+METALDET1-LINE+14&amp;type=phone_number&amp;app_absent=0</v>
      </c>
      <c r="AF4900" t="b">
        <f>IF(ISNA(VLOOKUP(D4900&amp;"-"&amp;AB4900, Ref_Kontak!$A:$E, 4, FALSE)), FALSE, TRUE)</f>
        <v>0</v>
      </c>
      <c r="AG4900" t="str">
        <f>_xlfn.IFNA(VLOOKUP(Z4900,Ref_Kontak!H:H,1,FALSE),"FALSE")</f>
        <v>628999007703</v>
      </c>
      <c r="AH4900" t="str">
        <f t="shared" si="765"/>
        <v>METALDET1-LINE 14</v>
      </c>
      <c r="AI4900">
        <f>IF(I4900="violation",COUNTIF($AH$1:AH4900,AH4900),0)</f>
        <v>628</v>
      </c>
      <c r="AJ4900" t="str">
        <f t="shared" si="766"/>
        <v>violation-METALDET1</v>
      </c>
      <c r="AK4900">
        <f>IF(I4900="violation",COUNTIF($AJ$1:AJ4900,AJ4900),FALSE)</f>
        <v>3865</v>
      </c>
      <c r="AL4900">
        <f t="shared" si="767"/>
        <v>0</v>
      </c>
      <c r="AM4900">
        <f t="shared" si="768"/>
        <v>3</v>
      </c>
      <c r="AN4900" t="str">
        <f t="shared" si="769"/>
        <v>ALERT! 3 Violation founded @METALDET1</v>
      </c>
    </row>
    <row r="4901" spans="1:40">
      <c r="A4901" t="s">
        <v>120</v>
      </c>
      <c r="B4901" t="s">
        <v>121</v>
      </c>
      <c r="C4901" t="s">
        <v>2176</v>
      </c>
      <c r="D4901" t="s">
        <v>2152</v>
      </c>
      <c r="E4901">
        <v>1</v>
      </c>
      <c r="G4901" t="s">
        <v>124</v>
      </c>
      <c r="I4901" t="s">
        <v>125</v>
      </c>
      <c r="Z4901" t="str">
        <f>IFERROR(MID(AA4901,FIND("-",H4901,1)+1,20),_xlfn.IFNA(VLOOKUP(F4901&amp;"-"&amp;AA4901,Ref_Kontak!$A:$E,4,FALSE),Ref_Kontak!$H$2))</f>
        <v>628999007703</v>
      </c>
      <c r="AA4901" t="str">
        <f t="shared" si="760"/>
        <v/>
      </c>
      <c r="AB4901" t="str">
        <f t="shared" si="761"/>
        <v/>
      </c>
      <c r="AC4901" t="str">
        <f t="shared" si="762"/>
        <v>628999007703</v>
      </c>
      <c r="AD4901" t="str">
        <f t="shared" si="763"/>
        <v>Halo+,+Visual+AI+5S+mendeteksi+Violation%3A+GUDANGEXP1-LINE+10</v>
      </c>
      <c r="AE4901" t="str">
        <f t="shared" si="764"/>
        <v>https://web.whatsapp.com/send/?phone=628999007703&amp;text=Halo+,+Visual+AI+5S+mendeteksi+Violation%3A+GUDANGEXP1-LINE+10&amp;type=phone_number&amp;app_absent=0</v>
      </c>
      <c r="AF4901" t="b">
        <f>IF(ISNA(VLOOKUP(D4901&amp;"-"&amp;AB4901, Ref_Kontak!$A:$E, 4, FALSE)), FALSE, TRUE)</f>
        <v>0</v>
      </c>
      <c r="AG4901" t="str">
        <f>_xlfn.IFNA(VLOOKUP(Z4901,Ref_Kontak!H:H,1,FALSE),"FALSE")</f>
        <v>628999007703</v>
      </c>
      <c r="AH4901" t="str">
        <f t="shared" si="765"/>
        <v>GUDANGEXP1-LINE 10</v>
      </c>
      <c r="AI4901">
        <f>IF(I4901="violation",COUNTIF($AH$1:AH4901,AH4901),0)</f>
        <v>23</v>
      </c>
      <c r="AJ4901" t="str">
        <f t="shared" si="766"/>
        <v>violation-GUDANGEXP1</v>
      </c>
      <c r="AK4901">
        <f>IF(I4901="violation",COUNTIF($AJ$1:AJ4901,AJ4901),FALSE)</f>
        <v>1034</v>
      </c>
      <c r="AL4901">
        <f t="shared" si="767"/>
        <v>0</v>
      </c>
      <c r="AM4901">
        <f t="shared" si="768"/>
        <v>8</v>
      </c>
      <c r="AN4901" t="str">
        <f t="shared" si="769"/>
        <v>ALERT! 8 Violation founded @GUDANGEXP1</v>
      </c>
    </row>
    <row r="4902" spans="1:40">
      <c r="A4902" t="s">
        <v>120</v>
      </c>
      <c r="B4902" t="s">
        <v>121</v>
      </c>
      <c r="C4902" t="s">
        <v>2176</v>
      </c>
      <c r="D4902" t="s">
        <v>49</v>
      </c>
      <c r="E4902">
        <v>1</v>
      </c>
      <c r="G4902" t="s">
        <v>124</v>
      </c>
      <c r="I4902" t="s">
        <v>125</v>
      </c>
      <c r="Z4902" t="str">
        <f>IFERROR(MID(AA4902,FIND("-",H4902,1)+1,20),_xlfn.IFNA(VLOOKUP(F4902&amp;"-"&amp;AA4902,Ref_Kontak!$A:$E,4,FALSE),Ref_Kontak!$H$2))</f>
        <v>628999007703</v>
      </c>
      <c r="AA4902" t="str">
        <f t="shared" si="760"/>
        <v/>
      </c>
      <c r="AB4902" t="str">
        <f t="shared" si="761"/>
        <v/>
      </c>
      <c r="AC4902" t="str">
        <f t="shared" si="762"/>
        <v>628999007703</v>
      </c>
      <c r="AD4902" t="str">
        <f t="shared" si="763"/>
        <v>Halo+,+Visual+AI+5S+mendeteksi+Violation%3A+GUDANGEXP1-LINE+11</v>
      </c>
      <c r="AE4902" t="str">
        <f t="shared" si="764"/>
        <v>https://web.whatsapp.com/send/?phone=628999007703&amp;text=Halo+,+Visual+AI+5S+mendeteksi+Violation%3A+GUDANGEXP1-LINE+11&amp;type=phone_number&amp;app_absent=0</v>
      </c>
      <c r="AF4902" t="b">
        <f>IF(ISNA(VLOOKUP(D4902&amp;"-"&amp;AB4902, Ref_Kontak!$A:$E, 4, FALSE)), FALSE, TRUE)</f>
        <v>0</v>
      </c>
      <c r="AG4902" t="str">
        <f>_xlfn.IFNA(VLOOKUP(Z4902,Ref_Kontak!H:H,1,FALSE),"FALSE")</f>
        <v>628999007703</v>
      </c>
      <c r="AH4902" t="str">
        <f t="shared" si="765"/>
        <v>GUDANGEXP1-LINE 11</v>
      </c>
      <c r="AI4902">
        <f>IF(I4902="violation",COUNTIF($AH$1:AH4902,AH4902),0)</f>
        <v>22</v>
      </c>
      <c r="AJ4902" t="str">
        <f t="shared" si="766"/>
        <v>violation-GUDANGEXP1</v>
      </c>
      <c r="AK4902">
        <f>IF(I4902="violation",COUNTIF($AJ$1:AJ4902,AJ4902),FALSE)</f>
        <v>1035</v>
      </c>
      <c r="AL4902">
        <f t="shared" si="767"/>
        <v>0</v>
      </c>
      <c r="AM4902">
        <f t="shared" si="768"/>
        <v>8</v>
      </c>
      <c r="AN4902" t="str">
        <f t="shared" si="769"/>
        <v>ALERT! 8 Violation founded @GUDANGEXP1</v>
      </c>
    </row>
    <row r="4903" spans="1:40">
      <c r="A4903" t="s">
        <v>120</v>
      </c>
      <c r="B4903" t="s">
        <v>121</v>
      </c>
      <c r="C4903" t="s">
        <v>2177</v>
      </c>
      <c r="D4903" t="s">
        <v>2152</v>
      </c>
      <c r="E4903">
        <v>1</v>
      </c>
      <c r="G4903" t="s">
        <v>124</v>
      </c>
      <c r="I4903" t="s">
        <v>125</v>
      </c>
      <c r="Z4903" t="str">
        <f>IFERROR(MID(AA4903,FIND("-",H4903,1)+1,20),_xlfn.IFNA(VLOOKUP(F4903&amp;"-"&amp;AA4903,Ref_Kontak!$A:$E,4,FALSE),Ref_Kontak!$H$2))</f>
        <v>628999007703</v>
      </c>
      <c r="AA4903" t="str">
        <f t="shared" si="760"/>
        <v/>
      </c>
      <c r="AB4903" t="str">
        <f t="shared" si="761"/>
        <v/>
      </c>
      <c r="AC4903" t="str">
        <f t="shared" si="762"/>
        <v>628999007703</v>
      </c>
      <c r="AD4903" t="str">
        <f t="shared" si="763"/>
        <v>Halo+,+Visual+AI+5S+mendeteksi+Violation%3A+GUDANGEXP1-LINE+10</v>
      </c>
      <c r="AE4903" t="str">
        <f t="shared" si="764"/>
        <v>https://web.whatsapp.com/send/?phone=628999007703&amp;text=Halo+,+Visual+AI+5S+mendeteksi+Violation%3A+GUDANGEXP1-LINE+10&amp;type=phone_number&amp;app_absent=0</v>
      </c>
      <c r="AF4903" t="b">
        <f>IF(ISNA(VLOOKUP(D4903&amp;"-"&amp;AB4903, Ref_Kontak!$A:$E, 4, FALSE)), FALSE, TRUE)</f>
        <v>0</v>
      </c>
      <c r="AG4903" t="str">
        <f>_xlfn.IFNA(VLOOKUP(Z4903,Ref_Kontak!H:H,1,FALSE),"FALSE")</f>
        <v>628999007703</v>
      </c>
      <c r="AH4903" t="str">
        <f t="shared" si="765"/>
        <v>GUDANGEXP1-LINE 10</v>
      </c>
      <c r="AI4903">
        <f>IF(I4903="violation",COUNTIF($AH$1:AH4903,AH4903),0)</f>
        <v>24</v>
      </c>
      <c r="AJ4903" t="str">
        <f t="shared" si="766"/>
        <v>violation-GUDANGEXP1</v>
      </c>
      <c r="AK4903">
        <f>IF(I4903="violation",COUNTIF($AJ$1:AJ4903,AJ4903),FALSE)</f>
        <v>1036</v>
      </c>
      <c r="AL4903">
        <f t="shared" si="767"/>
        <v>0</v>
      </c>
      <c r="AM4903">
        <f t="shared" si="768"/>
        <v>8</v>
      </c>
      <c r="AN4903" t="str">
        <f t="shared" si="769"/>
        <v>ALERT! 8 Violation founded @GUDANGEXP1</v>
      </c>
    </row>
    <row r="4904" spans="1:40">
      <c r="A4904" t="s">
        <v>120</v>
      </c>
      <c r="B4904" t="s">
        <v>121</v>
      </c>
      <c r="C4904" t="s">
        <v>2177</v>
      </c>
      <c r="D4904" t="s">
        <v>52</v>
      </c>
      <c r="E4904">
        <v>1</v>
      </c>
      <c r="G4904" t="s">
        <v>130</v>
      </c>
      <c r="I4904" t="s">
        <v>125</v>
      </c>
      <c r="Z4904" t="str">
        <f>IFERROR(MID(AA4904,FIND("-",H4904,1)+1,20),_xlfn.IFNA(VLOOKUP(F4904&amp;"-"&amp;AA4904,Ref_Kontak!$A:$E,4,FALSE),Ref_Kontak!$H$2))</f>
        <v>628999007703</v>
      </c>
      <c r="AA4904" t="str">
        <f t="shared" si="760"/>
        <v/>
      </c>
      <c r="AB4904" t="str">
        <f t="shared" si="761"/>
        <v/>
      </c>
      <c r="AC4904" t="str">
        <f t="shared" si="762"/>
        <v>628999007703</v>
      </c>
      <c r="AD4904" t="str">
        <f t="shared" si="763"/>
        <v>Halo+,+Visual+AI+5S+mendeteksi+Violation%3A+METALDET1-LINE+14</v>
      </c>
      <c r="AE4904" t="str">
        <f t="shared" si="764"/>
        <v>https://web.whatsapp.com/send/?phone=628999007703&amp;text=Halo+,+Visual+AI+5S+mendeteksi+Violation%3A+METALDET1-LINE+14&amp;type=phone_number&amp;app_absent=0</v>
      </c>
      <c r="AF4904" t="b">
        <f>IF(ISNA(VLOOKUP(D4904&amp;"-"&amp;AB4904, Ref_Kontak!$A:$E, 4, FALSE)), FALSE, TRUE)</f>
        <v>0</v>
      </c>
      <c r="AG4904" t="str">
        <f>_xlfn.IFNA(VLOOKUP(Z4904,Ref_Kontak!H:H,1,FALSE),"FALSE")</f>
        <v>628999007703</v>
      </c>
      <c r="AH4904" t="str">
        <f t="shared" si="765"/>
        <v>METALDET1-LINE 14</v>
      </c>
      <c r="AI4904">
        <f>IF(I4904="violation",COUNTIF($AH$1:AH4904,AH4904),0)</f>
        <v>629</v>
      </c>
      <c r="AJ4904" t="str">
        <f t="shared" si="766"/>
        <v>violation-METALDET1</v>
      </c>
      <c r="AK4904">
        <f>IF(I4904="violation",COUNTIF($AJ$1:AJ4904,AJ4904),FALSE)</f>
        <v>3866</v>
      </c>
      <c r="AL4904">
        <f t="shared" si="767"/>
        <v>0</v>
      </c>
      <c r="AM4904">
        <f t="shared" si="768"/>
        <v>3</v>
      </c>
      <c r="AN4904" t="str">
        <f t="shared" si="769"/>
        <v>ALERT! 3 Violation founded @METALDET1</v>
      </c>
    </row>
    <row r="4905" spans="1:40">
      <c r="A4905" t="s">
        <v>120</v>
      </c>
      <c r="B4905" t="s">
        <v>121</v>
      </c>
      <c r="C4905" t="s">
        <v>2177</v>
      </c>
      <c r="D4905" t="s">
        <v>49</v>
      </c>
      <c r="E4905">
        <v>1</v>
      </c>
      <c r="G4905" t="s">
        <v>124</v>
      </c>
      <c r="I4905" t="s">
        <v>125</v>
      </c>
      <c r="Z4905" t="str">
        <f>IFERROR(MID(AA4905,FIND("-",H4905,1)+1,20),_xlfn.IFNA(VLOOKUP(F4905&amp;"-"&amp;AA4905,Ref_Kontak!$A:$E,4,FALSE),Ref_Kontak!$H$2))</f>
        <v>628999007703</v>
      </c>
      <c r="AA4905" t="str">
        <f t="shared" si="760"/>
        <v/>
      </c>
      <c r="AB4905" t="str">
        <f t="shared" si="761"/>
        <v/>
      </c>
      <c r="AC4905" t="str">
        <f t="shared" si="762"/>
        <v>628999007703</v>
      </c>
      <c r="AD4905" t="str">
        <f t="shared" si="763"/>
        <v>Halo+,+Visual+AI+5S+mendeteksi+Violation%3A+GUDANGEXP1-LINE+11</v>
      </c>
      <c r="AE4905" t="str">
        <f t="shared" si="764"/>
        <v>https://web.whatsapp.com/send/?phone=628999007703&amp;text=Halo+,+Visual+AI+5S+mendeteksi+Violation%3A+GUDANGEXP1-LINE+11&amp;type=phone_number&amp;app_absent=0</v>
      </c>
      <c r="AF4905" t="b">
        <f>IF(ISNA(VLOOKUP(D4905&amp;"-"&amp;AB4905, Ref_Kontak!$A:$E, 4, FALSE)), FALSE, TRUE)</f>
        <v>0</v>
      </c>
      <c r="AG4905" t="str">
        <f>_xlfn.IFNA(VLOOKUP(Z4905,Ref_Kontak!H:H,1,FALSE),"FALSE")</f>
        <v>628999007703</v>
      </c>
      <c r="AH4905" t="str">
        <f t="shared" si="765"/>
        <v>GUDANGEXP1-LINE 11</v>
      </c>
      <c r="AI4905">
        <f>IF(I4905="violation",COUNTIF($AH$1:AH4905,AH4905),0)</f>
        <v>23</v>
      </c>
      <c r="AJ4905" t="str">
        <f t="shared" si="766"/>
        <v>violation-GUDANGEXP1</v>
      </c>
      <c r="AK4905">
        <f>IF(I4905="violation",COUNTIF($AJ$1:AJ4905,AJ4905),FALSE)</f>
        <v>1037</v>
      </c>
      <c r="AL4905">
        <f t="shared" si="767"/>
        <v>0</v>
      </c>
      <c r="AM4905">
        <f t="shared" si="768"/>
        <v>8</v>
      </c>
      <c r="AN4905" t="str">
        <f t="shared" si="769"/>
        <v>ALERT! 8 Violation founded @GUDANGEXP1</v>
      </c>
    </row>
    <row r="4906" spans="1:40">
      <c r="A4906" t="s">
        <v>120</v>
      </c>
      <c r="B4906" t="s">
        <v>121</v>
      </c>
      <c r="C4906" t="s">
        <v>2177</v>
      </c>
      <c r="D4906" t="s">
        <v>52</v>
      </c>
      <c r="E4906">
        <v>1</v>
      </c>
      <c r="G4906" t="s">
        <v>130</v>
      </c>
      <c r="I4906" t="s">
        <v>125</v>
      </c>
      <c r="Z4906" t="str">
        <f>IFERROR(MID(AA4906,FIND("-",H4906,1)+1,20),_xlfn.IFNA(VLOOKUP(F4906&amp;"-"&amp;AA4906,Ref_Kontak!$A:$E,4,FALSE),Ref_Kontak!$H$2))</f>
        <v>628999007703</v>
      </c>
      <c r="AA4906" t="str">
        <f t="shared" si="760"/>
        <v/>
      </c>
      <c r="AB4906" t="str">
        <f t="shared" si="761"/>
        <v/>
      </c>
      <c r="AC4906" t="str">
        <f t="shared" si="762"/>
        <v>628999007703</v>
      </c>
      <c r="AD4906" t="str">
        <f t="shared" si="763"/>
        <v>Halo+,+Visual+AI+5S+mendeteksi+Violation%3A+METALDET1-LINE+14</v>
      </c>
      <c r="AE4906" t="str">
        <f t="shared" si="764"/>
        <v>https://web.whatsapp.com/send/?phone=628999007703&amp;text=Halo+,+Visual+AI+5S+mendeteksi+Violation%3A+METALDET1-LINE+14&amp;type=phone_number&amp;app_absent=0</v>
      </c>
      <c r="AF4906" t="b">
        <f>IF(ISNA(VLOOKUP(D4906&amp;"-"&amp;AB4906, Ref_Kontak!$A:$E, 4, FALSE)), FALSE, TRUE)</f>
        <v>0</v>
      </c>
      <c r="AG4906" t="str">
        <f>_xlfn.IFNA(VLOOKUP(Z4906,Ref_Kontak!H:H,1,FALSE),"FALSE")</f>
        <v>628999007703</v>
      </c>
      <c r="AH4906" t="str">
        <f t="shared" si="765"/>
        <v>METALDET1-LINE 14</v>
      </c>
      <c r="AI4906">
        <f>IF(I4906="violation",COUNTIF($AH$1:AH4906,AH4906),0)</f>
        <v>630</v>
      </c>
      <c r="AJ4906" t="str">
        <f t="shared" si="766"/>
        <v>violation-METALDET1</v>
      </c>
      <c r="AK4906">
        <f>IF(I4906="violation",COUNTIF($AJ$1:AJ4906,AJ4906),FALSE)</f>
        <v>3867</v>
      </c>
      <c r="AL4906">
        <f t="shared" si="767"/>
        <v>0</v>
      </c>
      <c r="AM4906">
        <f t="shared" si="768"/>
        <v>3</v>
      </c>
      <c r="AN4906" t="str">
        <f t="shared" si="769"/>
        <v>ALERT! 3 Violation founded @METALDET1</v>
      </c>
    </row>
    <row r="4907" spans="1:40">
      <c r="A4907" t="s">
        <v>120</v>
      </c>
      <c r="B4907" t="s">
        <v>121</v>
      </c>
      <c r="C4907" t="s">
        <v>2178</v>
      </c>
      <c r="D4907" t="s">
        <v>2152</v>
      </c>
      <c r="E4907">
        <v>1</v>
      </c>
      <c r="G4907" t="s">
        <v>124</v>
      </c>
      <c r="I4907" t="s">
        <v>125</v>
      </c>
      <c r="Z4907" t="str">
        <f>IFERROR(MID(AA4907,FIND("-",H4907,1)+1,20),_xlfn.IFNA(VLOOKUP(F4907&amp;"-"&amp;AA4907,Ref_Kontak!$A:$E,4,FALSE),Ref_Kontak!$H$2))</f>
        <v>628999007703</v>
      </c>
      <c r="AA4907" t="str">
        <f t="shared" si="760"/>
        <v/>
      </c>
      <c r="AB4907" t="str">
        <f t="shared" si="761"/>
        <v/>
      </c>
      <c r="AC4907" t="str">
        <f t="shared" si="762"/>
        <v>628999007703</v>
      </c>
      <c r="AD4907" t="str">
        <f t="shared" si="763"/>
        <v>Halo+,+Visual+AI+5S+mendeteksi+Violation%3A+GUDANGEXP1-LINE+10</v>
      </c>
      <c r="AE4907" t="str">
        <f t="shared" si="764"/>
        <v>https://web.whatsapp.com/send/?phone=628999007703&amp;text=Halo+,+Visual+AI+5S+mendeteksi+Violation%3A+GUDANGEXP1-LINE+10&amp;type=phone_number&amp;app_absent=0</v>
      </c>
      <c r="AF4907" t="b">
        <f>IF(ISNA(VLOOKUP(D4907&amp;"-"&amp;AB4907, Ref_Kontak!$A:$E, 4, FALSE)), FALSE, TRUE)</f>
        <v>0</v>
      </c>
      <c r="AG4907" t="str">
        <f>_xlfn.IFNA(VLOOKUP(Z4907,Ref_Kontak!H:H,1,FALSE),"FALSE")</f>
        <v>628999007703</v>
      </c>
      <c r="AH4907" t="str">
        <f t="shared" si="765"/>
        <v>GUDANGEXP1-LINE 10</v>
      </c>
      <c r="AI4907">
        <f>IF(I4907="violation",COUNTIF($AH$1:AH4907,AH4907),0)</f>
        <v>25</v>
      </c>
      <c r="AJ4907" t="str">
        <f t="shared" si="766"/>
        <v>violation-GUDANGEXP1</v>
      </c>
      <c r="AK4907">
        <f>IF(I4907="violation",COUNTIF($AJ$1:AJ4907,AJ4907),FALSE)</f>
        <v>1038</v>
      </c>
      <c r="AL4907">
        <f t="shared" si="767"/>
        <v>0</v>
      </c>
      <c r="AM4907">
        <f t="shared" si="768"/>
        <v>8</v>
      </c>
      <c r="AN4907" t="str">
        <f t="shared" si="769"/>
        <v>ALERT! 8 Violation founded @GUDANGEXP1</v>
      </c>
    </row>
    <row r="4908" spans="1:40">
      <c r="A4908" t="s">
        <v>120</v>
      </c>
      <c r="B4908" t="s">
        <v>121</v>
      </c>
      <c r="C4908" t="s">
        <v>2178</v>
      </c>
      <c r="D4908" t="s">
        <v>49</v>
      </c>
      <c r="E4908">
        <v>1</v>
      </c>
      <c r="G4908" t="s">
        <v>124</v>
      </c>
      <c r="I4908" t="s">
        <v>125</v>
      </c>
      <c r="Z4908" t="str">
        <f>IFERROR(MID(AA4908,FIND("-",H4908,1)+1,20),_xlfn.IFNA(VLOOKUP(F4908&amp;"-"&amp;AA4908,Ref_Kontak!$A:$E,4,FALSE),Ref_Kontak!$H$2))</f>
        <v>628999007703</v>
      </c>
      <c r="AA4908" t="str">
        <f t="shared" si="760"/>
        <v/>
      </c>
      <c r="AB4908" t="str">
        <f t="shared" si="761"/>
        <v/>
      </c>
      <c r="AC4908" t="str">
        <f t="shared" si="762"/>
        <v>628999007703</v>
      </c>
      <c r="AD4908" t="str">
        <f t="shared" si="763"/>
        <v>Halo+,+Visual+AI+5S+mendeteksi+Violation%3A+GUDANGEXP1-LINE+11</v>
      </c>
      <c r="AE4908" t="str">
        <f t="shared" si="764"/>
        <v>https://web.whatsapp.com/send/?phone=628999007703&amp;text=Halo+,+Visual+AI+5S+mendeteksi+Violation%3A+GUDANGEXP1-LINE+11&amp;type=phone_number&amp;app_absent=0</v>
      </c>
      <c r="AF4908" t="b">
        <f>IF(ISNA(VLOOKUP(D4908&amp;"-"&amp;AB4908, Ref_Kontak!$A:$E, 4, FALSE)), FALSE, TRUE)</f>
        <v>0</v>
      </c>
      <c r="AG4908" t="str">
        <f>_xlfn.IFNA(VLOOKUP(Z4908,Ref_Kontak!H:H,1,FALSE),"FALSE")</f>
        <v>628999007703</v>
      </c>
      <c r="AH4908" t="str">
        <f t="shared" si="765"/>
        <v>GUDANGEXP1-LINE 11</v>
      </c>
      <c r="AI4908">
        <f>IF(I4908="violation",COUNTIF($AH$1:AH4908,AH4908),0)</f>
        <v>24</v>
      </c>
      <c r="AJ4908" t="str">
        <f t="shared" si="766"/>
        <v>violation-GUDANGEXP1</v>
      </c>
      <c r="AK4908">
        <f>IF(I4908="violation",COUNTIF($AJ$1:AJ4908,AJ4908),FALSE)</f>
        <v>1039</v>
      </c>
      <c r="AL4908">
        <f t="shared" si="767"/>
        <v>0</v>
      </c>
      <c r="AM4908">
        <f t="shared" si="768"/>
        <v>8</v>
      </c>
      <c r="AN4908" t="str">
        <f t="shared" si="769"/>
        <v>ALERT! 8 Violation founded @GUDANGEXP1</v>
      </c>
    </row>
    <row r="4909" spans="1:40">
      <c r="A4909" t="s">
        <v>120</v>
      </c>
      <c r="B4909" t="s">
        <v>121</v>
      </c>
      <c r="C4909" t="s">
        <v>2179</v>
      </c>
      <c r="D4909" t="s">
        <v>2152</v>
      </c>
      <c r="E4909">
        <v>1</v>
      </c>
      <c r="G4909" t="s">
        <v>124</v>
      </c>
      <c r="I4909" t="s">
        <v>125</v>
      </c>
      <c r="Z4909" t="str">
        <f>IFERROR(MID(AA4909,FIND("-",H4909,1)+1,20),_xlfn.IFNA(VLOOKUP(F4909&amp;"-"&amp;AA4909,Ref_Kontak!$A:$E,4,FALSE),Ref_Kontak!$H$2))</f>
        <v>628999007703</v>
      </c>
      <c r="AA4909" t="str">
        <f t="shared" si="760"/>
        <v/>
      </c>
      <c r="AB4909" t="str">
        <f t="shared" si="761"/>
        <v/>
      </c>
      <c r="AC4909" t="str">
        <f t="shared" si="762"/>
        <v>628999007703</v>
      </c>
      <c r="AD4909" t="str">
        <f t="shared" si="763"/>
        <v>Halo+,+Visual+AI+5S+mendeteksi+Violation%3A+GUDANGEXP1-LINE+10</v>
      </c>
      <c r="AE4909" t="str">
        <f t="shared" si="764"/>
        <v>https://web.whatsapp.com/send/?phone=628999007703&amp;text=Halo+,+Visual+AI+5S+mendeteksi+Violation%3A+GUDANGEXP1-LINE+10&amp;type=phone_number&amp;app_absent=0</v>
      </c>
      <c r="AF4909" t="b">
        <f>IF(ISNA(VLOOKUP(D4909&amp;"-"&amp;AB4909, Ref_Kontak!$A:$E, 4, FALSE)), FALSE, TRUE)</f>
        <v>0</v>
      </c>
      <c r="AG4909" t="str">
        <f>_xlfn.IFNA(VLOOKUP(Z4909,Ref_Kontak!H:H,1,FALSE),"FALSE")</f>
        <v>628999007703</v>
      </c>
      <c r="AH4909" t="str">
        <f t="shared" si="765"/>
        <v>GUDANGEXP1-LINE 10</v>
      </c>
      <c r="AI4909">
        <f>IF(I4909="violation",COUNTIF($AH$1:AH4909,AH4909),0)</f>
        <v>26</v>
      </c>
      <c r="AJ4909" t="str">
        <f t="shared" si="766"/>
        <v>violation-GUDANGEXP1</v>
      </c>
      <c r="AK4909">
        <f>IF(I4909="violation",COUNTIF($AJ$1:AJ4909,AJ4909),FALSE)</f>
        <v>1040</v>
      </c>
      <c r="AL4909">
        <f t="shared" si="767"/>
        <v>0</v>
      </c>
      <c r="AM4909">
        <f t="shared" si="768"/>
        <v>8</v>
      </c>
      <c r="AN4909" t="str">
        <f t="shared" si="769"/>
        <v>ALERT! 8 Violation founded @GUDANGEXP1</v>
      </c>
    </row>
    <row r="4910" spans="1:40">
      <c r="A4910" t="s">
        <v>120</v>
      </c>
      <c r="B4910" t="s">
        <v>121</v>
      </c>
      <c r="C4910" t="s">
        <v>2179</v>
      </c>
      <c r="D4910" t="s">
        <v>49</v>
      </c>
      <c r="E4910">
        <v>1</v>
      </c>
      <c r="G4910" t="s">
        <v>124</v>
      </c>
      <c r="I4910" t="s">
        <v>125</v>
      </c>
      <c r="Z4910" t="str">
        <f>IFERROR(MID(AA4910,FIND("-",H4910,1)+1,20),_xlfn.IFNA(VLOOKUP(F4910&amp;"-"&amp;AA4910,Ref_Kontak!$A:$E,4,FALSE),Ref_Kontak!$H$2))</f>
        <v>628999007703</v>
      </c>
      <c r="AA4910" t="str">
        <f t="shared" si="760"/>
        <v/>
      </c>
      <c r="AB4910" t="str">
        <f t="shared" si="761"/>
        <v/>
      </c>
      <c r="AC4910" t="str">
        <f t="shared" si="762"/>
        <v>628999007703</v>
      </c>
      <c r="AD4910" t="str">
        <f t="shared" si="763"/>
        <v>Halo+,+Visual+AI+5S+mendeteksi+Violation%3A+GUDANGEXP1-LINE+11</v>
      </c>
      <c r="AE4910" t="str">
        <f t="shared" si="764"/>
        <v>https://web.whatsapp.com/send/?phone=628999007703&amp;text=Halo+,+Visual+AI+5S+mendeteksi+Violation%3A+GUDANGEXP1-LINE+11&amp;type=phone_number&amp;app_absent=0</v>
      </c>
      <c r="AF4910" t="b">
        <f>IF(ISNA(VLOOKUP(D4910&amp;"-"&amp;AB4910, Ref_Kontak!$A:$E, 4, FALSE)), FALSE, TRUE)</f>
        <v>0</v>
      </c>
      <c r="AG4910" t="str">
        <f>_xlfn.IFNA(VLOOKUP(Z4910,Ref_Kontak!H:H,1,FALSE),"FALSE")</f>
        <v>628999007703</v>
      </c>
      <c r="AH4910" t="str">
        <f t="shared" si="765"/>
        <v>GUDANGEXP1-LINE 11</v>
      </c>
      <c r="AI4910">
        <f>IF(I4910="violation",COUNTIF($AH$1:AH4910,AH4910),0)</f>
        <v>25</v>
      </c>
      <c r="AJ4910" t="str">
        <f t="shared" si="766"/>
        <v>violation-GUDANGEXP1</v>
      </c>
      <c r="AK4910">
        <f>IF(I4910="violation",COUNTIF($AJ$1:AJ4910,AJ4910),FALSE)</f>
        <v>1041</v>
      </c>
      <c r="AL4910">
        <f t="shared" si="767"/>
        <v>0</v>
      </c>
      <c r="AM4910">
        <f t="shared" si="768"/>
        <v>8</v>
      </c>
      <c r="AN4910" t="str">
        <f t="shared" si="769"/>
        <v>ALERT! 8 Violation founded @GUDANGEXP1</v>
      </c>
    </row>
    <row r="4911" spans="1:40">
      <c r="A4911" t="s">
        <v>120</v>
      </c>
      <c r="B4911" t="s">
        <v>121</v>
      </c>
      <c r="C4911" t="s">
        <v>2179</v>
      </c>
      <c r="D4911" t="s">
        <v>52</v>
      </c>
      <c r="E4911">
        <v>1</v>
      </c>
      <c r="G4911" t="s">
        <v>130</v>
      </c>
      <c r="I4911" t="s">
        <v>125</v>
      </c>
      <c r="Z4911" t="str">
        <f>IFERROR(MID(AA4911,FIND("-",H4911,1)+1,20),_xlfn.IFNA(VLOOKUP(F4911&amp;"-"&amp;AA4911,Ref_Kontak!$A:$E,4,FALSE),Ref_Kontak!$H$2))</f>
        <v>628999007703</v>
      </c>
      <c r="AA4911" t="str">
        <f t="shared" si="760"/>
        <v/>
      </c>
      <c r="AB4911" t="str">
        <f t="shared" si="761"/>
        <v/>
      </c>
      <c r="AC4911" t="str">
        <f t="shared" si="762"/>
        <v>628999007703</v>
      </c>
      <c r="AD4911" t="str">
        <f t="shared" si="763"/>
        <v>Halo+,+Visual+AI+5S+mendeteksi+Violation%3A+METALDET1-LINE+14</v>
      </c>
      <c r="AE4911" t="str">
        <f t="shared" si="764"/>
        <v>https://web.whatsapp.com/send/?phone=628999007703&amp;text=Halo+,+Visual+AI+5S+mendeteksi+Violation%3A+METALDET1-LINE+14&amp;type=phone_number&amp;app_absent=0</v>
      </c>
      <c r="AF4911" t="b">
        <f>IF(ISNA(VLOOKUP(D4911&amp;"-"&amp;AB4911, Ref_Kontak!$A:$E, 4, FALSE)), FALSE, TRUE)</f>
        <v>0</v>
      </c>
      <c r="AG4911" t="str">
        <f>_xlfn.IFNA(VLOOKUP(Z4911,Ref_Kontak!H:H,1,FALSE),"FALSE")</f>
        <v>628999007703</v>
      </c>
      <c r="AH4911" t="str">
        <f t="shared" si="765"/>
        <v>METALDET1-LINE 14</v>
      </c>
      <c r="AI4911">
        <f>IF(I4911="violation",COUNTIF($AH$1:AH4911,AH4911),0)</f>
        <v>631</v>
      </c>
      <c r="AJ4911" t="str">
        <f t="shared" si="766"/>
        <v>violation-METALDET1</v>
      </c>
      <c r="AK4911">
        <f>IF(I4911="violation",COUNTIF($AJ$1:AJ4911,AJ4911),FALSE)</f>
        <v>3868</v>
      </c>
      <c r="AL4911">
        <f t="shared" si="767"/>
        <v>0</v>
      </c>
      <c r="AM4911">
        <f t="shared" si="768"/>
        <v>3</v>
      </c>
      <c r="AN4911" t="str">
        <f t="shared" si="769"/>
        <v>ALERT! 3 Violation founded @METALDET1</v>
      </c>
    </row>
    <row r="4912" spans="1:40">
      <c r="A4912" t="s">
        <v>120</v>
      </c>
      <c r="B4912" t="s">
        <v>121</v>
      </c>
      <c r="C4912" t="s">
        <v>2179</v>
      </c>
      <c r="D4912" t="s">
        <v>52</v>
      </c>
      <c r="E4912">
        <v>1</v>
      </c>
      <c r="G4912" t="s">
        <v>130</v>
      </c>
      <c r="I4912" t="s">
        <v>125</v>
      </c>
      <c r="Z4912" t="str">
        <f>IFERROR(MID(AA4912,FIND("-",H4912,1)+1,20),_xlfn.IFNA(VLOOKUP(F4912&amp;"-"&amp;AA4912,Ref_Kontak!$A:$E,4,FALSE),Ref_Kontak!$H$2))</f>
        <v>628999007703</v>
      </c>
      <c r="AA4912" t="str">
        <f t="shared" si="760"/>
        <v/>
      </c>
      <c r="AB4912" t="str">
        <f t="shared" si="761"/>
        <v/>
      </c>
      <c r="AC4912" t="str">
        <f t="shared" si="762"/>
        <v>628999007703</v>
      </c>
      <c r="AD4912" t="str">
        <f t="shared" si="763"/>
        <v>Halo+,+Visual+AI+5S+mendeteksi+Violation%3A+METALDET1-LINE+14</v>
      </c>
      <c r="AE4912" t="str">
        <f t="shared" si="764"/>
        <v>https://web.whatsapp.com/send/?phone=628999007703&amp;text=Halo+,+Visual+AI+5S+mendeteksi+Violation%3A+METALDET1-LINE+14&amp;type=phone_number&amp;app_absent=0</v>
      </c>
      <c r="AF4912" t="b">
        <f>IF(ISNA(VLOOKUP(D4912&amp;"-"&amp;AB4912, Ref_Kontak!$A:$E, 4, FALSE)), FALSE, TRUE)</f>
        <v>0</v>
      </c>
      <c r="AG4912" t="str">
        <f>_xlfn.IFNA(VLOOKUP(Z4912,Ref_Kontak!H:H,1,FALSE),"FALSE")</f>
        <v>628999007703</v>
      </c>
      <c r="AH4912" t="str">
        <f t="shared" si="765"/>
        <v>METALDET1-LINE 14</v>
      </c>
      <c r="AI4912">
        <f>IF(I4912="violation",COUNTIF($AH$1:AH4912,AH4912),0)</f>
        <v>632</v>
      </c>
      <c r="AJ4912" t="str">
        <f t="shared" si="766"/>
        <v>violation-METALDET1</v>
      </c>
      <c r="AK4912">
        <f>IF(I4912="violation",COUNTIF($AJ$1:AJ4912,AJ4912),FALSE)</f>
        <v>3869</v>
      </c>
      <c r="AL4912">
        <f t="shared" si="767"/>
        <v>0</v>
      </c>
      <c r="AM4912">
        <f t="shared" si="768"/>
        <v>3</v>
      </c>
      <c r="AN4912" t="str">
        <f t="shared" si="769"/>
        <v>ALERT! 3 Violation founded @METALDET1</v>
      </c>
    </row>
    <row r="4913" spans="1:40">
      <c r="A4913" t="s">
        <v>120</v>
      </c>
      <c r="B4913" t="s">
        <v>121</v>
      </c>
      <c r="C4913" t="s">
        <v>2180</v>
      </c>
      <c r="D4913" t="s">
        <v>2152</v>
      </c>
      <c r="E4913">
        <v>1</v>
      </c>
      <c r="G4913" t="s">
        <v>124</v>
      </c>
      <c r="I4913" t="s">
        <v>125</v>
      </c>
      <c r="Z4913" t="str">
        <f>IFERROR(MID(AA4913,FIND("-",H4913,1)+1,20),_xlfn.IFNA(VLOOKUP(F4913&amp;"-"&amp;AA4913,Ref_Kontak!$A:$E,4,FALSE),Ref_Kontak!$H$2))</f>
        <v>628999007703</v>
      </c>
      <c r="AA4913" t="str">
        <f t="shared" si="760"/>
        <v/>
      </c>
      <c r="AB4913" t="str">
        <f t="shared" si="761"/>
        <v/>
      </c>
      <c r="AC4913" t="str">
        <f t="shared" si="762"/>
        <v>628999007703</v>
      </c>
      <c r="AD4913" t="str">
        <f t="shared" si="763"/>
        <v>Halo+,+Visual+AI+5S+mendeteksi+Violation%3A+GUDANGEXP1-LINE+10</v>
      </c>
      <c r="AE4913" t="str">
        <f t="shared" si="764"/>
        <v>https://web.whatsapp.com/send/?phone=628999007703&amp;text=Halo+,+Visual+AI+5S+mendeteksi+Violation%3A+GUDANGEXP1-LINE+10&amp;type=phone_number&amp;app_absent=0</v>
      </c>
      <c r="AF4913" t="b">
        <f>IF(ISNA(VLOOKUP(D4913&amp;"-"&amp;AB4913, Ref_Kontak!$A:$E, 4, FALSE)), FALSE, TRUE)</f>
        <v>0</v>
      </c>
      <c r="AG4913" t="str">
        <f>_xlfn.IFNA(VLOOKUP(Z4913,Ref_Kontak!H:H,1,FALSE),"FALSE")</f>
        <v>628999007703</v>
      </c>
      <c r="AH4913" t="str">
        <f t="shared" si="765"/>
        <v>GUDANGEXP1-LINE 10</v>
      </c>
      <c r="AI4913">
        <f>IF(I4913="violation",COUNTIF($AH$1:AH4913,AH4913),0)</f>
        <v>27</v>
      </c>
      <c r="AJ4913" t="str">
        <f t="shared" si="766"/>
        <v>violation-GUDANGEXP1</v>
      </c>
      <c r="AK4913">
        <f>IF(I4913="violation",COUNTIF($AJ$1:AJ4913,AJ4913),FALSE)</f>
        <v>1042</v>
      </c>
      <c r="AL4913">
        <f t="shared" si="767"/>
        <v>0</v>
      </c>
      <c r="AM4913">
        <f t="shared" si="768"/>
        <v>8</v>
      </c>
      <c r="AN4913" t="str">
        <f t="shared" si="769"/>
        <v>ALERT! 8 Violation founded @GUDANGEXP1</v>
      </c>
    </row>
    <row r="4914" spans="1:40">
      <c r="A4914" t="s">
        <v>120</v>
      </c>
      <c r="B4914" t="s">
        <v>121</v>
      </c>
      <c r="C4914" t="s">
        <v>2180</v>
      </c>
      <c r="D4914" t="s">
        <v>49</v>
      </c>
      <c r="E4914">
        <v>1</v>
      </c>
      <c r="G4914" t="s">
        <v>124</v>
      </c>
      <c r="I4914" t="s">
        <v>125</v>
      </c>
      <c r="Z4914" t="str">
        <f>IFERROR(MID(AA4914,FIND("-",H4914,1)+1,20),_xlfn.IFNA(VLOOKUP(F4914&amp;"-"&amp;AA4914,Ref_Kontak!$A:$E,4,FALSE),Ref_Kontak!$H$2))</f>
        <v>628999007703</v>
      </c>
      <c r="AA4914" t="str">
        <f t="shared" si="760"/>
        <v/>
      </c>
      <c r="AB4914" t="str">
        <f t="shared" si="761"/>
        <v/>
      </c>
      <c r="AC4914" t="str">
        <f t="shared" si="762"/>
        <v>628999007703</v>
      </c>
      <c r="AD4914" t="str">
        <f t="shared" si="763"/>
        <v>Halo+,+Visual+AI+5S+mendeteksi+Violation%3A+GUDANGEXP1-LINE+11</v>
      </c>
      <c r="AE4914" t="str">
        <f t="shared" si="764"/>
        <v>https://web.whatsapp.com/send/?phone=628999007703&amp;text=Halo+,+Visual+AI+5S+mendeteksi+Violation%3A+GUDANGEXP1-LINE+11&amp;type=phone_number&amp;app_absent=0</v>
      </c>
      <c r="AF4914" t="b">
        <f>IF(ISNA(VLOOKUP(D4914&amp;"-"&amp;AB4914, Ref_Kontak!$A:$E, 4, FALSE)), FALSE, TRUE)</f>
        <v>0</v>
      </c>
      <c r="AG4914" t="str">
        <f>_xlfn.IFNA(VLOOKUP(Z4914,Ref_Kontak!H:H,1,FALSE),"FALSE")</f>
        <v>628999007703</v>
      </c>
      <c r="AH4914" t="str">
        <f t="shared" si="765"/>
        <v>GUDANGEXP1-LINE 11</v>
      </c>
      <c r="AI4914">
        <f>IF(I4914="violation",COUNTIF($AH$1:AH4914,AH4914),0)</f>
        <v>26</v>
      </c>
      <c r="AJ4914" t="str">
        <f t="shared" si="766"/>
        <v>violation-GUDANGEXP1</v>
      </c>
      <c r="AK4914">
        <f>IF(I4914="violation",COUNTIF($AJ$1:AJ4914,AJ4914),FALSE)</f>
        <v>1043</v>
      </c>
      <c r="AL4914">
        <f t="shared" si="767"/>
        <v>0</v>
      </c>
      <c r="AM4914">
        <f t="shared" si="768"/>
        <v>8</v>
      </c>
      <c r="AN4914" t="str">
        <f t="shared" si="769"/>
        <v>ALERT! 8 Violation founded @GUDANGEXP1</v>
      </c>
    </row>
    <row r="4915" spans="1:40">
      <c r="A4915" t="s">
        <v>120</v>
      </c>
      <c r="B4915" t="s">
        <v>121</v>
      </c>
      <c r="C4915" t="s">
        <v>2180</v>
      </c>
      <c r="D4915" t="s">
        <v>52</v>
      </c>
      <c r="E4915">
        <v>1</v>
      </c>
      <c r="G4915" t="s">
        <v>130</v>
      </c>
      <c r="I4915" t="s">
        <v>125</v>
      </c>
      <c r="Z4915" t="str">
        <f>IFERROR(MID(AA4915,FIND("-",H4915,1)+1,20),_xlfn.IFNA(VLOOKUP(F4915&amp;"-"&amp;AA4915,Ref_Kontak!$A:$E,4,FALSE),Ref_Kontak!$H$2))</f>
        <v>628999007703</v>
      </c>
      <c r="AA4915" t="str">
        <f t="shared" si="760"/>
        <v/>
      </c>
      <c r="AB4915" t="str">
        <f t="shared" si="761"/>
        <v/>
      </c>
      <c r="AC4915" t="str">
        <f t="shared" si="762"/>
        <v>628999007703</v>
      </c>
      <c r="AD4915" t="str">
        <f t="shared" si="763"/>
        <v>Halo+,+Visual+AI+5S+mendeteksi+Violation%3A+METALDET1-LINE+14</v>
      </c>
      <c r="AE4915" t="str">
        <f t="shared" si="764"/>
        <v>https://web.whatsapp.com/send/?phone=628999007703&amp;text=Halo+,+Visual+AI+5S+mendeteksi+Violation%3A+METALDET1-LINE+14&amp;type=phone_number&amp;app_absent=0</v>
      </c>
      <c r="AF4915" t="b">
        <f>IF(ISNA(VLOOKUP(D4915&amp;"-"&amp;AB4915, Ref_Kontak!$A:$E, 4, FALSE)), FALSE, TRUE)</f>
        <v>0</v>
      </c>
      <c r="AG4915" t="str">
        <f>_xlfn.IFNA(VLOOKUP(Z4915,Ref_Kontak!H:H,1,FALSE),"FALSE")</f>
        <v>628999007703</v>
      </c>
      <c r="AH4915" t="str">
        <f t="shared" si="765"/>
        <v>METALDET1-LINE 14</v>
      </c>
      <c r="AI4915">
        <f>IF(I4915="violation",COUNTIF($AH$1:AH4915,AH4915),0)</f>
        <v>633</v>
      </c>
      <c r="AJ4915" t="str">
        <f t="shared" si="766"/>
        <v>violation-METALDET1</v>
      </c>
      <c r="AK4915">
        <f>IF(I4915="violation",COUNTIF($AJ$1:AJ4915,AJ4915),FALSE)</f>
        <v>3870</v>
      </c>
      <c r="AL4915">
        <f t="shared" si="767"/>
        <v>0</v>
      </c>
      <c r="AM4915">
        <f t="shared" si="768"/>
        <v>3</v>
      </c>
      <c r="AN4915" t="str">
        <f t="shared" si="769"/>
        <v>ALERT! 3 Violation founded @METALDET1</v>
      </c>
    </row>
    <row r="4916" spans="1:40">
      <c r="A4916" t="s">
        <v>120</v>
      </c>
      <c r="B4916" t="s">
        <v>121</v>
      </c>
      <c r="C4916" t="s">
        <v>2181</v>
      </c>
      <c r="D4916" t="s">
        <v>2152</v>
      </c>
      <c r="E4916">
        <v>1</v>
      </c>
      <c r="G4916" t="s">
        <v>124</v>
      </c>
      <c r="I4916" t="s">
        <v>125</v>
      </c>
      <c r="Z4916" t="str">
        <f>IFERROR(MID(AA4916,FIND("-",H4916,1)+1,20),_xlfn.IFNA(VLOOKUP(F4916&amp;"-"&amp;AA4916,Ref_Kontak!$A:$E,4,FALSE),Ref_Kontak!$H$2))</f>
        <v>628999007703</v>
      </c>
      <c r="AA4916" t="str">
        <f t="shared" si="760"/>
        <v/>
      </c>
      <c r="AB4916" t="str">
        <f t="shared" si="761"/>
        <v/>
      </c>
      <c r="AC4916" t="str">
        <f t="shared" si="762"/>
        <v>628999007703</v>
      </c>
      <c r="AD4916" t="str">
        <f t="shared" si="763"/>
        <v>Halo+,+Visual+AI+5S+mendeteksi+Violation%3A+GUDANGEXP1-LINE+10</v>
      </c>
      <c r="AE4916" t="str">
        <f t="shared" si="764"/>
        <v>https://web.whatsapp.com/send/?phone=628999007703&amp;text=Halo+,+Visual+AI+5S+mendeteksi+Violation%3A+GUDANGEXP1-LINE+10&amp;type=phone_number&amp;app_absent=0</v>
      </c>
      <c r="AF4916" t="b">
        <f>IF(ISNA(VLOOKUP(D4916&amp;"-"&amp;AB4916, Ref_Kontak!$A:$E, 4, FALSE)), FALSE, TRUE)</f>
        <v>0</v>
      </c>
      <c r="AG4916" t="str">
        <f>_xlfn.IFNA(VLOOKUP(Z4916,Ref_Kontak!H:H,1,FALSE),"FALSE")</f>
        <v>628999007703</v>
      </c>
      <c r="AH4916" t="str">
        <f t="shared" si="765"/>
        <v>GUDANGEXP1-LINE 10</v>
      </c>
      <c r="AI4916">
        <f>IF(I4916="violation",COUNTIF($AH$1:AH4916,AH4916),0)</f>
        <v>28</v>
      </c>
      <c r="AJ4916" t="str">
        <f t="shared" si="766"/>
        <v>violation-GUDANGEXP1</v>
      </c>
      <c r="AK4916">
        <f>IF(I4916="violation",COUNTIF($AJ$1:AJ4916,AJ4916),FALSE)</f>
        <v>1044</v>
      </c>
      <c r="AL4916">
        <f t="shared" si="767"/>
        <v>0</v>
      </c>
      <c r="AM4916">
        <f t="shared" si="768"/>
        <v>8</v>
      </c>
      <c r="AN4916" t="str">
        <f t="shared" si="769"/>
        <v>ALERT! 8 Violation founded @GUDANGEXP1</v>
      </c>
    </row>
    <row r="4917" spans="1:40">
      <c r="A4917" t="s">
        <v>120</v>
      </c>
      <c r="B4917" t="s">
        <v>121</v>
      </c>
      <c r="C4917" t="s">
        <v>2181</v>
      </c>
      <c r="D4917" t="s">
        <v>49</v>
      </c>
      <c r="E4917">
        <v>1</v>
      </c>
      <c r="G4917" t="s">
        <v>124</v>
      </c>
      <c r="I4917" t="s">
        <v>125</v>
      </c>
      <c r="Z4917" t="str">
        <f>IFERROR(MID(AA4917,FIND("-",H4917,1)+1,20),_xlfn.IFNA(VLOOKUP(F4917&amp;"-"&amp;AA4917,Ref_Kontak!$A:$E,4,FALSE),Ref_Kontak!$H$2))</f>
        <v>628999007703</v>
      </c>
      <c r="AA4917" t="str">
        <f t="shared" si="760"/>
        <v/>
      </c>
      <c r="AB4917" t="str">
        <f t="shared" si="761"/>
        <v/>
      </c>
      <c r="AC4917" t="str">
        <f t="shared" si="762"/>
        <v>628999007703</v>
      </c>
      <c r="AD4917" t="str">
        <f t="shared" si="763"/>
        <v>Halo+,+Visual+AI+5S+mendeteksi+Violation%3A+GUDANGEXP1-LINE+11</v>
      </c>
      <c r="AE4917" t="str">
        <f t="shared" si="764"/>
        <v>https://web.whatsapp.com/send/?phone=628999007703&amp;text=Halo+,+Visual+AI+5S+mendeteksi+Violation%3A+GUDANGEXP1-LINE+11&amp;type=phone_number&amp;app_absent=0</v>
      </c>
      <c r="AF4917" t="b">
        <f>IF(ISNA(VLOOKUP(D4917&amp;"-"&amp;AB4917, Ref_Kontak!$A:$E, 4, FALSE)), FALSE, TRUE)</f>
        <v>0</v>
      </c>
      <c r="AG4917" t="str">
        <f>_xlfn.IFNA(VLOOKUP(Z4917,Ref_Kontak!H:H,1,FALSE),"FALSE")</f>
        <v>628999007703</v>
      </c>
      <c r="AH4917" t="str">
        <f t="shared" si="765"/>
        <v>GUDANGEXP1-LINE 11</v>
      </c>
      <c r="AI4917">
        <f>IF(I4917="violation",COUNTIF($AH$1:AH4917,AH4917),0)</f>
        <v>27</v>
      </c>
      <c r="AJ4917" t="str">
        <f t="shared" si="766"/>
        <v>violation-GUDANGEXP1</v>
      </c>
      <c r="AK4917">
        <f>IF(I4917="violation",COUNTIF($AJ$1:AJ4917,AJ4917),FALSE)</f>
        <v>1045</v>
      </c>
      <c r="AL4917">
        <f t="shared" si="767"/>
        <v>0</v>
      </c>
      <c r="AM4917">
        <f t="shared" si="768"/>
        <v>8</v>
      </c>
      <c r="AN4917" t="str">
        <f t="shared" si="769"/>
        <v>ALERT! 8 Violation founded @GUDANGEXP1</v>
      </c>
    </row>
    <row r="4918" spans="1:40">
      <c r="A4918" t="s">
        <v>120</v>
      </c>
      <c r="B4918" t="s">
        <v>121</v>
      </c>
      <c r="C4918" t="s">
        <v>2182</v>
      </c>
      <c r="D4918" t="s">
        <v>2152</v>
      </c>
      <c r="E4918">
        <v>1</v>
      </c>
      <c r="G4918" t="s">
        <v>124</v>
      </c>
      <c r="I4918" t="s">
        <v>125</v>
      </c>
      <c r="Z4918" t="str">
        <f>IFERROR(MID(AA4918,FIND("-",H4918,1)+1,20),_xlfn.IFNA(VLOOKUP(F4918&amp;"-"&amp;AA4918,Ref_Kontak!$A:$E,4,FALSE),Ref_Kontak!$H$2))</f>
        <v>628999007703</v>
      </c>
      <c r="AA4918" t="str">
        <f t="shared" si="760"/>
        <v/>
      </c>
      <c r="AB4918" t="str">
        <f t="shared" si="761"/>
        <v/>
      </c>
      <c r="AC4918" t="str">
        <f t="shared" si="762"/>
        <v>628999007703</v>
      </c>
      <c r="AD4918" t="str">
        <f t="shared" si="763"/>
        <v>Halo+,+Visual+AI+5S+mendeteksi+Violation%3A+GUDANGEXP1-LINE+10</v>
      </c>
      <c r="AE4918" t="str">
        <f t="shared" si="764"/>
        <v>https://web.whatsapp.com/send/?phone=628999007703&amp;text=Halo+,+Visual+AI+5S+mendeteksi+Violation%3A+GUDANGEXP1-LINE+10&amp;type=phone_number&amp;app_absent=0</v>
      </c>
      <c r="AF4918" t="b">
        <f>IF(ISNA(VLOOKUP(D4918&amp;"-"&amp;AB4918, Ref_Kontak!$A:$E, 4, FALSE)), FALSE, TRUE)</f>
        <v>0</v>
      </c>
      <c r="AG4918" t="str">
        <f>_xlfn.IFNA(VLOOKUP(Z4918,Ref_Kontak!H:H,1,FALSE),"FALSE")</f>
        <v>628999007703</v>
      </c>
      <c r="AH4918" t="str">
        <f t="shared" si="765"/>
        <v>GUDANGEXP1-LINE 10</v>
      </c>
      <c r="AI4918">
        <f>IF(I4918="violation",COUNTIF($AH$1:AH4918,AH4918),0)</f>
        <v>29</v>
      </c>
      <c r="AJ4918" t="str">
        <f t="shared" si="766"/>
        <v>violation-GUDANGEXP1</v>
      </c>
      <c r="AK4918">
        <f>IF(I4918="violation",COUNTIF($AJ$1:AJ4918,AJ4918),FALSE)</f>
        <v>1046</v>
      </c>
      <c r="AL4918">
        <f t="shared" si="767"/>
        <v>0</v>
      </c>
      <c r="AM4918">
        <f t="shared" si="768"/>
        <v>8</v>
      </c>
      <c r="AN4918" t="str">
        <f t="shared" si="769"/>
        <v>ALERT! 8 Violation founded @GUDANGEXP1</v>
      </c>
    </row>
    <row r="4919" spans="1:40">
      <c r="A4919" t="s">
        <v>120</v>
      </c>
      <c r="B4919" t="s">
        <v>121</v>
      </c>
      <c r="C4919" t="s">
        <v>2182</v>
      </c>
      <c r="D4919" t="s">
        <v>52</v>
      </c>
      <c r="E4919">
        <v>1</v>
      </c>
      <c r="G4919" t="s">
        <v>130</v>
      </c>
      <c r="I4919" t="s">
        <v>125</v>
      </c>
      <c r="Z4919" t="str">
        <f>IFERROR(MID(AA4919,FIND("-",H4919,1)+1,20),_xlfn.IFNA(VLOOKUP(F4919&amp;"-"&amp;AA4919,Ref_Kontak!$A:$E,4,FALSE),Ref_Kontak!$H$2))</f>
        <v>628999007703</v>
      </c>
      <c r="AA4919" t="str">
        <f t="shared" si="760"/>
        <v/>
      </c>
      <c r="AB4919" t="str">
        <f t="shared" si="761"/>
        <v/>
      </c>
      <c r="AC4919" t="str">
        <f t="shared" si="762"/>
        <v>628999007703</v>
      </c>
      <c r="AD4919" t="str">
        <f t="shared" si="763"/>
        <v>Halo+,+Visual+AI+5S+mendeteksi+Violation%3A+METALDET1-LINE+14</v>
      </c>
      <c r="AE4919" t="str">
        <f t="shared" si="764"/>
        <v>https://web.whatsapp.com/send/?phone=628999007703&amp;text=Halo+,+Visual+AI+5S+mendeteksi+Violation%3A+METALDET1-LINE+14&amp;type=phone_number&amp;app_absent=0</v>
      </c>
      <c r="AF4919" t="b">
        <f>IF(ISNA(VLOOKUP(D4919&amp;"-"&amp;AB4919, Ref_Kontak!$A:$E, 4, FALSE)), FALSE, TRUE)</f>
        <v>0</v>
      </c>
      <c r="AG4919" t="str">
        <f>_xlfn.IFNA(VLOOKUP(Z4919,Ref_Kontak!H:H,1,FALSE),"FALSE")</f>
        <v>628999007703</v>
      </c>
      <c r="AH4919" t="str">
        <f t="shared" si="765"/>
        <v>METALDET1-LINE 14</v>
      </c>
      <c r="AI4919">
        <f>IF(I4919="violation",COUNTIF($AH$1:AH4919,AH4919),0)</f>
        <v>634</v>
      </c>
      <c r="AJ4919" t="str">
        <f t="shared" si="766"/>
        <v>violation-METALDET1</v>
      </c>
      <c r="AK4919">
        <f>IF(I4919="violation",COUNTIF($AJ$1:AJ4919,AJ4919),FALSE)</f>
        <v>3871</v>
      </c>
      <c r="AL4919">
        <f t="shared" si="767"/>
        <v>0</v>
      </c>
      <c r="AM4919">
        <f t="shared" si="768"/>
        <v>3</v>
      </c>
      <c r="AN4919" t="str">
        <f t="shared" si="769"/>
        <v>ALERT! 3 Violation founded @METALDET1</v>
      </c>
    </row>
    <row r="4920" spans="1:40">
      <c r="A4920" t="s">
        <v>120</v>
      </c>
      <c r="B4920" t="s">
        <v>121</v>
      </c>
      <c r="C4920" t="s">
        <v>2182</v>
      </c>
      <c r="D4920" t="s">
        <v>49</v>
      </c>
      <c r="E4920">
        <v>1</v>
      </c>
      <c r="G4920" t="s">
        <v>124</v>
      </c>
      <c r="I4920" t="s">
        <v>125</v>
      </c>
      <c r="Z4920" t="str">
        <f>IFERROR(MID(AA4920,FIND("-",H4920,1)+1,20),_xlfn.IFNA(VLOOKUP(F4920&amp;"-"&amp;AA4920,Ref_Kontak!$A:$E,4,FALSE),Ref_Kontak!$H$2))</f>
        <v>628999007703</v>
      </c>
      <c r="AA4920" t="str">
        <f t="shared" si="760"/>
        <v/>
      </c>
      <c r="AB4920" t="str">
        <f t="shared" si="761"/>
        <v/>
      </c>
      <c r="AC4920" t="str">
        <f t="shared" si="762"/>
        <v>628999007703</v>
      </c>
      <c r="AD4920" t="str">
        <f t="shared" si="763"/>
        <v>Halo+,+Visual+AI+5S+mendeteksi+Violation%3A+GUDANGEXP1-LINE+11</v>
      </c>
      <c r="AE4920" t="str">
        <f t="shared" si="764"/>
        <v>https://web.whatsapp.com/send/?phone=628999007703&amp;text=Halo+,+Visual+AI+5S+mendeteksi+Violation%3A+GUDANGEXP1-LINE+11&amp;type=phone_number&amp;app_absent=0</v>
      </c>
      <c r="AF4920" t="b">
        <f>IF(ISNA(VLOOKUP(D4920&amp;"-"&amp;AB4920, Ref_Kontak!$A:$E, 4, FALSE)), FALSE, TRUE)</f>
        <v>0</v>
      </c>
      <c r="AG4920" t="str">
        <f>_xlfn.IFNA(VLOOKUP(Z4920,Ref_Kontak!H:H,1,FALSE),"FALSE")</f>
        <v>628999007703</v>
      </c>
      <c r="AH4920" t="str">
        <f t="shared" si="765"/>
        <v>GUDANGEXP1-LINE 11</v>
      </c>
      <c r="AI4920">
        <f>IF(I4920="violation",COUNTIF($AH$1:AH4920,AH4920),0)</f>
        <v>28</v>
      </c>
      <c r="AJ4920" t="str">
        <f t="shared" si="766"/>
        <v>violation-GUDANGEXP1</v>
      </c>
      <c r="AK4920">
        <f>IF(I4920="violation",COUNTIF($AJ$1:AJ4920,AJ4920),FALSE)</f>
        <v>1047</v>
      </c>
      <c r="AL4920">
        <f t="shared" si="767"/>
        <v>0</v>
      </c>
      <c r="AM4920">
        <f t="shared" si="768"/>
        <v>8</v>
      </c>
      <c r="AN4920" t="str">
        <f t="shared" si="769"/>
        <v>ALERT! 8 Violation founded @GUDANGEXP1</v>
      </c>
    </row>
    <row r="4921" spans="1:40">
      <c r="A4921" t="s">
        <v>120</v>
      </c>
      <c r="B4921" t="s">
        <v>121</v>
      </c>
      <c r="C4921" t="s">
        <v>2182</v>
      </c>
      <c r="D4921" t="s">
        <v>52</v>
      </c>
      <c r="E4921">
        <v>1</v>
      </c>
      <c r="G4921" t="s">
        <v>130</v>
      </c>
      <c r="I4921" t="s">
        <v>125</v>
      </c>
      <c r="Z4921" t="str">
        <f>IFERROR(MID(AA4921,FIND("-",H4921,1)+1,20),_xlfn.IFNA(VLOOKUP(F4921&amp;"-"&amp;AA4921,Ref_Kontak!$A:$E,4,FALSE),Ref_Kontak!$H$2))</f>
        <v>628999007703</v>
      </c>
      <c r="AA4921" t="str">
        <f t="shared" si="760"/>
        <v/>
      </c>
      <c r="AB4921" t="str">
        <f t="shared" si="761"/>
        <v/>
      </c>
      <c r="AC4921" t="str">
        <f t="shared" si="762"/>
        <v>628999007703</v>
      </c>
      <c r="AD4921" t="str">
        <f t="shared" si="763"/>
        <v>Halo+,+Visual+AI+5S+mendeteksi+Violation%3A+METALDET1-LINE+14</v>
      </c>
      <c r="AE4921" t="str">
        <f t="shared" si="764"/>
        <v>https://web.whatsapp.com/send/?phone=628999007703&amp;text=Halo+,+Visual+AI+5S+mendeteksi+Violation%3A+METALDET1-LINE+14&amp;type=phone_number&amp;app_absent=0</v>
      </c>
      <c r="AF4921" t="b">
        <f>IF(ISNA(VLOOKUP(D4921&amp;"-"&amp;AB4921, Ref_Kontak!$A:$E, 4, FALSE)), FALSE, TRUE)</f>
        <v>0</v>
      </c>
      <c r="AG4921" t="str">
        <f>_xlfn.IFNA(VLOOKUP(Z4921,Ref_Kontak!H:H,1,FALSE),"FALSE")</f>
        <v>628999007703</v>
      </c>
      <c r="AH4921" t="str">
        <f t="shared" si="765"/>
        <v>METALDET1-LINE 14</v>
      </c>
      <c r="AI4921">
        <f>IF(I4921="violation",COUNTIF($AH$1:AH4921,AH4921),0)</f>
        <v>635</v>
      </c>
      <c r="AJ4921" t="str">
        <f t="shared" si="766"/>
        <v>violation-METALDET1</v>
      </c>
      <c r="AK4921">
        <f>IF(I4921="violation",COUNTIF($AJ$1:AJ4921,AJ4921),FALSE)</f>
        <v>3872</v>
      </c>
      <c r="AL4921">
        <f t="shared" si="767"/>
        <v>0</v>
      </c>
      <c r="AM4921">
        <f t="shared" si="768"/>
        <v>3</v>
      </c>
      <c r="AN4921" t="str">
        <f t="shared" si="769"/>
        <v>ALERT! 3 Violation founded @METALDET1</v>
      </c>
    </row>
    <row r="4922" spans="1:40">
      <c r="A4922" t="s">
        <v>120</v>
      </c>
      <c r="B4922" t="s">
        <v>121</v>
      </c>
      <c r="C4922" t="s">
        <v>2183</v>
      </c>
      <c r="D4922" t="s">
        <v>2152</v>
      </c>
      <c r="E4922">
        <v>1</v>
      </c>
      <c r="G4922" t="s">
        <v>124</v>
      </c>
      <c r="I4922" t="s">
        <v>125</v>
      </c>
      <c r="Z4922" t="str">
        <f>IFERROR(MID(AA4922,FIND("-",H4922,1)+1,20),_xlfn.IFNA(VLOOKUP(F4922&amp;"-"&amp;AA4922,Ref_Kontak!$A:$E,4,FALSE),Ref_Kontak!$H$2))</f>
        <v>628999007703</v>
      </c>
      <c r="AA4922" t="str">
        <f t="shared" si="760"/>
        <v/>
      </c>
      <c r="AB4922" t="str">
        <f t="shared" si="761"/>
        <v/>
      </c>
      <c r="AC4922" t="str">
        <f t="shared" si="762"/>
        <v>628999007703</v>
      </c>
      <c r="AD4922" t="str">
        <f t="shared" si="763"/>
        <v>Halo+,+Visual+AI+5S+mendeteksi+Violation%3A+GUDANGEXP1-LINE+10</v>
      </c>
      <c r="AE4922" t="str">
        <f t="shared" si="764"/>
        <v>https://web.whatsapp.com/send/?phone=628999007703&amp;text=Halo+,+Visual+AI+5S+mendeteksi+Violation%3A+GUDANGEXP1-LINE+10&amp;type=phone_number&amp;app_absent=0</v>
      </c>
      <c r="AF4922" t="b">
        <f>IF(ISNA(VLOOKUP(D4922&amp;"-"&amp;AB4922, Ref_Kontak!$A:$E, 4, FALSE)), FALSE, TRUE)</f>
        <v>0</v>
      </c>
      <c r="AG4922" t="str">
        <f>_xlfn.IFNA(VLOOKUP(Z4922,Ref_Kontak!H:H,1,FALSE),"FALSE")</f>
        <v>628999007703</v>
      </c>
      <c r="AH4922" t="str">
        <f t="shared" si="765"/>
        <v>GUDANGEXP1-LINE 10</v>
      </c>
      <c r="AI4922">
        <f>IF(I4922="violation",COUNTIF($AH$1:AH4922,AH4922),0)</f>
        <v>30</v>
      </c>
      <c r="AJ4922" t="str">
        <f t="shared" si="766"/>
        <v>violation-GUDANGEXP1</v>
      </c>
      <c r="AK4922">
        <f>IF(I4922="violation",COUNTIF($AJ$1:AJ4922,AJ4922),FALSE)</f>
        <v>1048</v>
      </c>
      <c r="AL4922">
        <f t="shared" si="767"/>
        <v>0</v>
      </c>
      <c r="AM4922">
        <f t="shared" si="768"/>
        <v>8</v>
      </c>
      <c r="AN4922" t="str">
        <f t="shared" si="769"/>
        <v>ALERT! 8 Violation founded @GUDANGEXP1</v>
      </c>
    </row>
    <row r="4923" spans="1:40">
      <c r="A4923" t="s">
        <v>120</v>
      </c>
      <c r="B4923" t="s">
        <v>121</v>
      </c>
      <c r="C4923" t="s">
        <v>2183</v>
      </c>
      <c r="D4923" t="s">
        <v>49</v>
      </c>
      <c r="E4923">
        <v>1</v>
      </c>
      <c r="G4923" t="s">
        <v>124</v>
      </c>
      <c r="I4923" t="s">
        <v>125</v>
      </c>
      <c r="Z4923" t="str">
        <f>IFERROR(MID(AA4923,FIND("-",H4923,1)+1,20),_xlfn.IFNA(VLOOKUP(F4923&amp;"-"&amp;AA4923,Ref_Kontak!$A:$E,4,FALSE),Ref_Kontak!$H$2))</f>
        <v>628999007703</v>
      </c>
      <c r="AA4923" t="str">
        <f t="shared" si="760"/>
        <v/>
      </c>
      <c r="AB4923" t="str">
        <f t="shared" si="761"/>
        <v/>
      </c>
      <c r="AC4923" t="str">
        <f t="shared" si="762"/>
        <v>628999007703</v>
      </c>
      <c r="AD4923" t="str">
        <f t="shared" si="763"/>
        <v>Halo+,+Visual+AI+5S+mendeteksi+Violation%3A+GUDANGEXP1-LINE+11</v>
      </c>
      <c r="AE4923" t="str">
        <f t="shared" si="764"/>
        <v>https://web.whatsapp.com/send/?phone=628999007703&amp;text=Halo+,+Visual+AI+5S+mendeteksi+Violation%3A+GUDANGEXP1-LINE+11&amp;type=phone_number&amp;app_absent=0</v>
      </c>
      <c r="AF4923" t="b">
        <f>IF(ISNA(VLOOKUP(D4923&amp;"-"&amp;AB4923, Ref_Kontak!$A:$E, 4, FALSE)), FALSE, TRUE)</f>
        <v>0</v>
      </c>
      <c r="AG4923" t="str">
        <f>_xlfn.IFNA(VLOOKUP(Z4923,Ref_Kontak!H:H,1,FALSE),"FALSE")</f>
        <v>628999007703</v>
      </c>
      <c r="AH4923" t="str">
        <f t="shared" si="765"/>
        <v>GUDANGEXP1-LINE 11</v>
      </c>
      <c r="AI4923">
        <f>IF(I4923="violation",COUNTIF($AH$1:AH4923,AH4923),0)</f>
        <v>29</v>
      </c>
      <c r="AJ4923" t="str">
        <f t="shared" si="766"/>
        <v>violation-GUDANGEXP1</v>
      </c>
      <c r="AK4923">
        <f>IF(I4923="violation",COUNTIF($AJ$1:AJ4923,AJ4923),FALSE)</f>
        <v>1049</v>
      </c>
      <c r="AL4923">
        <f t="shared" si="767"/>
        <v>0</v>
      </c>
      <c r="AM4923">
        <f t="shared" si="768"/>
        <v>8</v>
      </c>
      <c r="AN4923" t="str">
        <f t="shared" si="769"/>
        <v>ALERT! 8 Violation founded @GUDANGEXP1</v>
      </c>
    </row>
    <row r="4924" spans="1:40">
      <c r="A4924" t="s">
        <v>120</v>
      </c>
      <c r="B4924" t="s">
        <v>121</v>
      </c>
      <c r="C4924" t="s">
        <v>2184</v>
      </c>
      <c r="D4924" t="s">
        <v>2152</v>
      </c>
      <c r="E4924">
        <v>1</v>
      </c>
      <c r="G4924" t="s">
        <v>124</v>
      </c>
      <c r="I4924" t="s">
        <v>125</v>
      </c>
      <c r="Z4924" t="str">
        <f>IFERROR(MID(AA4924,FIND("-",H4924,1)+1,20),_xlfn.IFNA(VLOOKUP(F4924&amp;"-"&amp;AA4924,Ref_Kontak!$A:$E,4,FALSE),Ref_Kontak!$H$2))</f>
        <v>628999007703</v>
      </c>
      <c r="AA4924" t="str">
        <f t="shared" si="760"/>
        <v/>
      </c>
      <c r="AB4924" t="str">
        <f t="shared" si="761"/>
        <v/>
      </c>
      <c r="AC4924" t="str">
        <f t="shared" si="762"/>
        <v>628999007703</v>
      </c>
      <c r="AD4924" t="str">
        <f t="shared" si="763"/>
        <v>Halo+,+Visual+AI+5S+mendeteksi+Violation%3A+GUDANGEXP1-LINE+10</v>
      </c>
      <c r="AE4924" t="str">
        <f t="shared" si="764"/>
        <v>https://web.whatsapp.com/send/?phone=628999007703&amp;text=Halo+,+Visual+AI+5S+mendeteksi+Violation%3A+GUDANGEXP1-LINE+10&amp;type=phone_number&amp;app_absent=0</v>
      </c>
      <c r="AF4924" t="b">
        <f>IF(ISNA(VLOOKUP(D4924&amp;"-"&amp;AB4924, Ref_Kontak!$A:$E, 4, FALSE)), FALSE, TRUE)</f>
        <v>0</v>
      </c>
      <c r="AG4924" t="str">
        <f>_xlfn.IFNA(VLOOKUP(Z4924,Ref_Kontak!H:H,1,FALSE),"FALSE")</f>
        <v>628999007703</v>
      </c>
      <c r="AH4924" t="str">
        <f t="shared" si="765"/>
        <v>GUDANGEXP1-LINE 10</v>
      </c>
      <c r="AI4924">
        <f>IF(I4924="violation",COUNTIF($AH$1:AH4924,AH4924),0)</f>
        <v>31</v>
      </c>
      <c r="AJ4924" t="str">
        <f t="shared" si="766"/>
        <v>violation-GUDANGEXP1</v>
      </c>
      <c r="AK4924">
        <f>IF(I4924="violation",COUNTIF($AJ$1:AJ4924,AJ4924),FALSE)</f>
        <v>1050</v>
      </c>
      <c r="AL4924">
        <f t="shared" si="767"/>
        <v>0</v>
      </c>
      <c r="AM4924">
        <f t="shared" si="768"/>
        <v>8</v>
      </c>
      <c r="AN4924" t="str">
        <f t="shared" si="769"/>
        <v>ALERT! 8 Violation founded @GUDANGEXP1</v>
      </c>
    </row>
    <row r="4925" spans="1:40">
      <c r="A4925" t="s">
        <v>120</v>
      </c>
      <c r="B4925" t="s">
        <v>121</v>
      </c>
      <c r="C4925" t="s">
        <v>2184</v>
      </c>
      <c r="D4925" t="s">
        <v>49</v>
      </c>
      <c r="E4925">
        <v>1</v>
      </c>
      <c r="G4925" t="s">
        <v>124</v>
      </c>
      <c r="I4925" t="s">
        <v>125</v>
      </c>
      <c r="Z4925" t="str">
        <f>IFERROR(MID(AA4925,FIND("-",H4925,1)+1,20),_xlfn.IFNA(VLOOKUP(F4925&amp;"-"&amp;AA4925,Ref_Kontak!$A:$E,4,FALSE),Ref_Kontak!$H$2))</f>
        <v>628999007703</v>
      </c>
      <c r="AA4925" t="str">
        <f t="shared" si="760"/>
        <v/>
      </c>
      <c r="AB4925" t="str">
        <f t="shared" si="761"/>
        <v/>
      </c>
      <c r="AC4925" t="str">
        <f t="shared" si="762"/>
        <v>628999007703</v>
      </c>
      <c r="AD4925" t="str">
        <f t="shared" si="763"/>
        <v>Halo+,+Visual+AI+5S+mendeteksi+Violation%3A+GUDANGEXP1-LINE+11</v>
      </c>
      <c r="AE4925" t="str">
        <f t="shared" si="764"/>
        <v>https://web.whatsapp.com/send/?phone=628999007703&amp;text=Halo+,+Visual+AI+5S+mendeteksi+Violation%3A+GUDANGEXP1-LINE+11&amp;type=phone_number&amp;app_absent=0</v>
      </c>
      <c r="AF4925" t="b">
        <f>IF(ISNA(VLOOKUP(D4925&amp;"-"&amp;AB4925, Ref_Kontak!$A:$E, 4, FALSE)), FALSE, TRUE)</f>
        <v>0</v>
      </c>
      <c r="AG4925" t="str">
        <f>_xlfn.IFNA(VLOOKUP(Z4925,Ref_Kontak!H:H,1,FALSE),"FALSE")</f>
        <v>628999007703</v>
      </c>
      <c r="AH4925" t="str">
        <f t="shared" si="765"/>
        <v>GUDANGEXP1-LINE 11</v>
      </c>
      <c r="AI4925">
        <f>IF(I4925="violation",COUNTIF($AH$1:AH4925,AH4925),0)</f>
        <v>30</v>
      </c>
      <c r="AJ4925" t="str">
        <f t="shared" si="766"/>
        <v>violation-GUDANGEXP1</v>
      </c>
      <c r="AK4925">
        <f>IF(I4925="violation",COUNTIF($AJ$1:AJ4925,AJ4925),FALSE)</f>
        <v>1051</v>
      </c>
      <c r="AL4925">
        <f t="shared" si="767"/>
        <v>0</v>
      </c>
      <c r="AM4925">
        <f t="shared" si="768"/>
        <v>8</v>
      </c>
      <c r="AN4925" t="str">
        <f t="shared" si="769"/>
        <v>ALERT! 8 Violation founded @GUDANGEXP1</v>
      </c>
    </row>
    <row r="4926" spans="1:40">
      <c r="A4926" t="s">
        <v>120</v>
      </c>
      <c r="B4926" t="s">
        <v>121</v>
      </c>
      <c r="C4926" t="s">
        <v>2184</v>
      </c>
      <c r="D4926" t="s">
        <v>52</v>
      </c>
      <c r="E4926">
        <v>1</v>
      </c>
      <c r="G4926" t="s">
        <v>130</v>
      </c>
      <c r="I4926" t="s">
        <v>125</v>
      </c>
      <c r="Z4926" t="str">
        <f>IFERROR(MID(AA4926,FIND("-",H4926,1)+1,20),_xlfn.IFNA(VLOOKUP(F4926&amp;"-"&amp;AA4926,Ref_Kontak!$A:$E,4,FALSE),Ref_Kontak!$H$2))</f>
        <v>628999007703</v>
      </c>
      <c r="AA4926" t="str">
        <f t="shared" si="760"/>
        <v/>
      </c>
      <c r="AB4926" t="str">
        <f t="shared" si="761"/>
        <v/>
      </c>
      <c r="AC4926" t="str">
        <f t="shared" si="762"/>
        <v>628999007703</v>
      </c>
      <c r="AD4926" t="str">
        <f t="shared" si="763"/>
        <v>Halo+,+Visual+AI+5S+mendeteksi+Violation%3A+METALDET1-LINE+14</v>
      </c>
      <c r="AE4926" t="str">
        <f t="shared" si="764"/>
        <v>https://web.whatsapp.com/send/?phone=628999007703&amp;text=Halo+,+Visual+AI+5S+mendeteksi+Violation%3A+METALDET1-LINE+14&amp;type=phone_number&amp;app_absent=0</v>
      </c>
      <c r="AF4926" t="b">
        <f>IF(ISNA(VLOOKUP(D4926&amp;"-"&amp;AB4926, Ref_Kontak!$A:$E, 4, FALSE)), FALSE, TRUE)</f>
        <v>0</v>
      </c>
      <c r="AG4926" t="str">
        <f>_xlfn.IFNA(VLOOKUP(Z4926,Ref_Kontak!H:H,1,FALSE),"FALSE")</f>
        <v>628999007703</v>
      </c>
      <c r="AH4926" t="str">
        <f t="shared" si="765"/>
        <v>METALDET1-LINE 14</v>
      </c>
      <c r="AI4926">
        <f>IF(I4926="violation",COUNTIF($AH$1:AH4926,AH4926),0)</f>
        <v>636</v>
      </c>
      <c r="AJ4926" t="str">
        <f t="shared" si="766"/>
        <v>violation-METALDET1</v>
      </c>
      <c r="AK4926">
        <f>IF(I4926="violation",COUNTIF($AJ$1:AJ4926,AJ4926),FALSE)</f>
        <v>3873</v>
      </c>
      <c r="AL4926">
        <f t="shared" si="767"/>
        <v>0</v>
      </c>
      <c r="AM4926">
        <f t="shared" si="768"/>
        <v>3</v>
      </c>
      <c r="AN4926" t="str">
        <f t="shared" si="769"/>
        <v>ALERT! 3 Violation founded @METALDET1</v>
      </c>
    </row>
    <row r="4927" spans="1:40">
      <c r="A4927" t="s">
        <v>120</v>
      </c>
      <c r="B4927" t="s">
        <v>121</v>
      </c>
      <c r="C4927" t="s">
        <v>2185</v>
      </c>
      <c r="D4927" t="s">
        <v>2152</v>
      </c>
      <c r="E4927">
        <v>1</v>
      </c>
      <c r="G4927" t="s">
        <v>124</v>
      </c>
      <c r="I4927" t="s">
        <v>125</v>
      </c>
      <c r="Z4927" t="str">
        <f>IFERROR(MID(AA4927,FIND("-",H4927,1)+1,20),_xlfn.IFNA(VLOOKUP(F4927&amp;"-"&amp;AA4927,Ref_Kontak!$A:$E,4,FALSE),Ref_Kontak!$H$2))</f>
        <v>628999007703</v>
      </c>
      <c r="AA4927" t="str">
        <f t="shared" si="760"/>
        <v/>
      </c>
      <c r="AB4927" t="str">
        <f t="shared" si="761"/>
        <v/>
      </c>
      <c r="AC4927" t="str">
        <f t="shared" si="762"/>
        <v>628999007703</v>
      </c>
      <c r="AD4927" t="str">
        <f t="shared" si="763"/>
        <v>Halo+,+Visual+AI+5S+mendeteksi+Violation%3A+GUDANGEXP1-LINE+10</v>
      </c>
      <c r="AE4927" t="str">
        <f t="shared" si="764"/>
        <v>https://web.whatsapp.com/send/?phone=628999007703&amp;text=Halo+,+Visual+AI+5S+mendeteksi+Violation%3A+GUDANGEXP1-LINE+10&amp;type=phone_number&amp;app_absent=0</v>
      </c>
      <c r="AF4927" t="b">
        <f>IF(ISNA(VLOOKUP(D4927&amp;"-"&amp;AB4927, Ref_Kontak!$A:$E, 4, FALSE)), FALSE, TRUE)</f>
        <v>0</v>
      </c>
      <c r="AG4927" t="str">
        <f>_xlfn.IFNA(VLOOKUP(Z4927,Ref_Kontak!H:H,1,FALSE),"FALSE")</f>
        <v>628999007703</v>
      </c>
      <c r="AH4927" t="str">
        <f t="shared" si="765"/>
        <v>GUDANGEXP1-LINE 10</v>
      </c>
      <c r="AI4927">
        <f>IF(I4927="violation",COUNTIF($AH$1:AH4927,AH4927),0)</f>
        <v>32</v>
      </c>
      <c r="AJ4927" t="str">
        <f t="shared" si="766"/>
        <v>violation-GUDANGEXP1</v>
      </c>
      <c r="AK4927">
        <f>IF(I4927="violation",COUNTIF($AJ$1:AJ4927,AJ4927),FALSE)</f>
        <v>1052</v>
      </c>
      <c r="AL4927">
        <f t="shared" si="767"/>
        <v>0</v>
      </c>
      <c r="AM4927">
        <f t="shared" si="768"/>
        <v>8</v>
      </c>
      <c r="AN4927" t="str">
        <f t="shared" si="769"/>
        <v>ALERT! 8 Violation founded @GUDANGEXP1</v>
      </c>
    </row>
    <row r="4928" spans="1:40">
      <c r="A4928" t="s">
        <v>120</v>
      </c>
      <c r="B4928" t="s">
        <v>121</v>
      </c>
      <c r="C4928" t="s">
        <v>2185</v>
      </c>
      <c r="D4928" t="s">
        <v>49</v>
      </c>
      <c r="E4928">
        <v>1</v>
      </c>
      <c r="G4928" t="s">
        <v>124</v>
      </c>
      <c r="I4928" t="s">
        <v>125</v>
      </c>
      <c r="Z4928" t="str">
        <f>IFERROR(MID(AA4928,FIND("-",H4928,1)+1,20),_xlfn.IFNA(VLOOKUP(F4928&amp;"-"&amp;AA4928,Ref_Kontak!$A:$E,4,FALSE),Ref_Kontak!$H$2))</f>
        <v>628999007703</v>
      </c>
      <c r="AA4928" t="str">
        <f t="shared" si="760"/>
        <v/>
      </c>
      <c r="AB4928" t="str">
        <f t="shared" si="761"/>
        <v/>
      </c>
      <c r="AC4928" t="str">
        <f t="shared" si="762"/>
        <v>628999007703</v>
      </c>
      <c r="AD4928" t="str">
        <f t="shared" si="763"/>
        <v>Halo+,+Visual+AI+5S+mendeteksi+Violation%3A+GUDANGEXP1-LINE+11</v>
      </c>
      <c r="AE4928" t="str">
        <f t="shared" si="764"/>
        <v>https://web.whatsapp.com/send/?phone=628999007703&amp;text=Halo+,+Visual+AI+5S+mendeteksi+Violation%3A+GUDANGEXP1-LINE+11&amp;type=phone_number&amp;app_absent=0</v>
      </c>
      <c r="AF4928" t="b">
        <f>IF(ISNA(VLOOKUP(D4928&amp;"-"&amp;AB4928, Ref_Kontak!$A:$E, 4, FALSE)), FALSE, TRUE)</f>
        <v>0</v>
      </c>
      <c r="AG4928" t="str">
        <f>_xlfn.IFNA(VLOOKUP(Z4928,Ref_Kontak!H:H,1,FALSE),"FALSE")</f>
        <v>628999007703</v>
      </c>
      <c r="AH4928" t="str">
        <f t="shared" si="765"/>
        <v>GUDANGEXP1-LINE 11</v>
      </c>
      <c r="AI4928">
        <f>IF(I4928="violation",COUNTIF($AH$1:AH4928,AH4928),0)</f>
        <v>31</v>
      </c>
      <c r="AJ4928" t="str">
        <f t="shared" si="766"/>
        <v>violation-GUDANGEXP1</v>
      </c>
      <c r="AK4928">
        <f>IF(I4928="violation",COUNTIF($AJ$1:AJ4928,AJ4928),FALSE)</f>
        <v>1053</v>
      </c>
      <c r="AL4928">
        <f t="shared" si="767"/>
        <v>0</v>
      </c>
      <c r="AM4928">
        <f t="shared" si="768"/>
        <v>8</v>
      </c>
      <c r="AN4928" t="str">
        <f t="shared" si="769"/>
        <v>ALERT! 8 Violation founded @GUDANGEXP1</v>
      </c>
    </row>
    <row r="4929" spans="1:40">
      <c r="A4929" t="s">
        <v>120</v>
      </c>
      <c r="B4929" t="s">
        <v>121</v>
      </c>
      <c r="C4929" t="s">
        <v>2185</v>
      </c>
      <c r="D4929" t="s">
        <v>52</v>
      </c>
      <c r="E4929">
        <v>1</v>
      </c>
      <c r="G4929" t="s">
        <v>130</v>
      </c>
      <c r="I4929" t="s">
        <v>125</v>
      </c>
      <c r="Z4929" t="str">
        <f>IFERROR(MID(AA4929,FIND("-",H4929,1)+1,20),_xlfn.IFNA(VLOOKUP(F4929&amp;"-"&amp;AA4929,Ref_Kontak!$A:$E,4,FALSE),Ref_Kontak!$H$2))</f>
        <v>628999007703</v>
      </c>
      <c r="AA4929" t="str">
        <f t="shared" si="760"/>
        <v/>
      </c>
      <c r="AB4929" t="str">
        <f t="shared" si="761"/>
        <v/>
      </c>
      <c r="AC4929" t="str">
        <f t="shared" si="762"/>
        <v>628999007703</v>
      </c>
      <c r="AD4929" t="str">
        <f t="shared" si="763"/>
        <v>Halo+,+Visual+AI+5S+mendeteksi+Violation%3A+METALDET1-LINE+14</v>
      </c>
      <c r="AE4929" t="str">
        <f t="shared" si="764"/>
        <v>https://web.whatsapp.com/send/?phone=628999007703&amp;text=Halo+,+Visual+AI+5S+mendeteksi+Violation%3A+METALDET1-LINE+14&amp;type=phone_number&amp;app_absent=0</v>
      </c>
      <c r="AF4929" t="b">
        <f>IF(ISNA(VLOOKUP(D4929&amp;"-"&amp;AB4929, Ref_Kontak!$A:$E, 4, FALSE)), FALSE, TRUE)</f>
        <v>0</v>
      </c>
      <c r="AG4929" t="str">
        <f>_xlfn.IFNA(VLOOKUP(Z4929,Ref_Kontak!H:H,1,FALSE),"FALSE")</f>
        <v>628999007703</v>
      </c>
      <c r="AH4929" t="str">
        <f t="shared" si="765"/>
        <v>METALDET1-LINE 14</v>
      </c>
      <c r="AI4929">
        <f>IF(I4929="violation",COUNTIF($AH$1:AH4929,AH4929),0)</f>
        <v>637</v>
      </c>
      <c r="AJ4929" t="str">
        <f t="shared" si="766"/>
        <v>violation-METALDET1</v>
      </c>
      <c r="AK4929">
        <f>IF(I4929="violation",COUNTIF($AJ$1:AJ4929,AJ4929),FALSE)</f>
        <v>3874</v>
      </c>
      <c r="AL4929">
        <f t="shared" si="767"/>
        <v>0</v>
      </c>
      <c r="AM4929">
        <f t="shared" si="768"/>
        <v>3</v>
      </c>
      <c r="AN4929" t="str">
        <f t="shared" si="769"/>
        <v>ALERT! 3 Violation founded @METALDET1</v>
      </c>
    </row>
    <row r="4930" spans="1:40">
      <c r="A4930" t="s">
        <v>120</v>
      </c>
      <c r="B4930" t="s">
        <v>121</v>
      </c>
      <c r="C4930" t="s">
        <v>2186</v>
      </c>
      <c r="D4930" t="s">
        <v>2152</v>
      </c>
      <c r="E4930">
        <v>1</v>
      </c>
      <c r="G4930" t="s">
        <v>124</v>
      </c>
      <c r="I4930" t="s">
        <v>125</v>
      </c>
      <c r="Z4930" t="str">
        <f>IFERROR(MID(AA4930,FIND("-",H4930,1)+1,20),_xlfn.IFNA(VLOOKUP(F4930&amp;"-"&amp;AA4930,Ref_Kontak!$A:$E,4,FALSE),Ref_Kontak!$H$2))</f>
        <v>628999007703</v>
      </c>
      <c r="AA4930" t="str">
        <f t="shared" ref="AA4930:AA4993" si="770">CLEAN(SUBSTITUTE(H4930," ",""))</f>
        <v/>
      </c>
      <c r="AB4930" t="str">
        <f t="shared" ref="AB4930:AB4993" si="771">IFERROR(LEFT(AA4930,FIND("-",H4930,1)-1),CLEAN(SUBSTITUTE(SUBSTITUTE(H4930," ",""),"-","")))</f>
        <v/>
      </c>
      <c r="AC4930" t="str">
        <f t="shared" ref="AC4930:AC4993" si="772">IF(LEFT(Z4930,1)="0","62"&amp; MID(Z4930,2,999),Z4930)</f>
        <v>628999007703</v>
      </c>
      <c r="AD4930" t="str">
        <f t="shared" ref="AD4930:AD4993" si="773">"Halo+"&amp;AB4930&amp;","&amp;"+Visual+AI+5S+mendeteksi+Violation%3A+"&amp;SUBSTITUTE(AH4930," ","+")</f>
        <v>Halo+,+Visual+AI+5S+mendeteksi+Violation%3A+GUDANGEXP1-LINE+10</v>
      </c>
      <c r="AE4930" t="str">
        <f t="shared" ref="AE4930:AE4993" si="774">"https://web.whatsapp.com/send/?phone="&amp;AC4930&amp;"&amp;text="&amp;AD4930&amp;"&amp;type=phone_number&amp;app_absent=0"</f>
        <v>https://web.whatsapp.com/send/?phone=628999007703&amp;text=Halo+,+Visual+AI+5S+mendeteksi+Violation%3A+GUDANGEXP1-LINE+10&amp;type=phone_number&amp;app_absent=0</v>
      </c>
      <c r="AF4930" t="b">
        <f>IF(ISNA(VLOOKUP(D4930&amp;"-"&amp;AB4930, Ref_Kontak!$A:$E, 4, FALSE)), FALSE, TRUE)</f>
        <v>0</v>
      </c>
      <c r="AG4930" t="str">
        <f>_xlfn.IFNA(VLOOKUP(Z4930,Ref_Kontak!H:H,1,FALSE),"FALSE")</f>
        <v>628999007703</v>
      </c>
      <c r="AH4930" t="str">
        <f t="shared" ref="AH4930:AH4993" si="775">G4930&amp;"-"&amp;D4930</f>
        <v>GUDANGEXP1-LINE 10</v>
      </c>
      <c r="AI4930">
        <f>IF(I4930="violation",COUNTIF($AH$1:AH4930,AH4930),0)</f>
        <v>33</v>
      </c>
      <c r="AJ4930" t="str">
        <f t="shared" si="766"/>
        <v>violation-GUDANGEXP1</v>
      </c>
      <c r="AK4930">
        <f>IF(I4930="violation",COUNTIF($AJ$1:AJ4930,AJ4930),FALSE)</f>
        <v>1054</v>
      </c>
      <c r="AL4930">
        <f t="shared" si="767"/>
        <v>0</v>
      </c>
      <c r="AM4930">
        <f t="shared" si="768"/>
        <v>8</v>
      </c>
      <c r="AN4930" t="str">
        <f t="shared" si="769"/>
        <v>ALERT! 8 Violation founded @GUDANGEXP1</v>
      </c>
    </row>
    <row r="4931" spans="1:40">
      <c r="A4931" t="s">
        <v>120</v>
      </c>
      <c r="B4931" t="s">
        <v>121</v>
      </c>
      <c r="C4931" t="s">
        <v>2186</v>
      </c>
      <c r="D4931" t="s">
        <v>49</v>
      </c>
      <c r="E4931">
        <v>1</v>
      </c>
      <c r="G4931" t="s">
        <v>124</v>
      </c>
      <c r="I4931" t="s">
        <v>125</v>
      </c>
      <c r="Z4931" t="str">
        <f>IFERROR(MID(AA4931,FIND("-",H4931,1)+1,20),_xlfn.IFNA(VLOOKUP(F4931&amp;"-"&amp;AA4931,Ref_Kontak!$A:$E,4,FALSE),Ref_Kontak!$H$2))</f>
        <v>628999007703</v>
      </c>
      <c r="AA4931" t="str">
        <f t="shared" si="770"/>
        <v/>
      </c>
      <c r="AB4931" t="str">
        <f t="shared" si="771"/>
        <v/>
      </c>
      <c r="AC4931" t="str">
        <f t="shared" si="772"/>
        <v>628999007703</v>
      </c>
      <c r="AD4931" t="str">
        <f t="shared" si="773"/>
        <v>Halo+,+Visual+AI+5S+mendeteksi+Violation%3A+GUDANGEXP1-LINE+11</v>
      </c>
      <c r="AE4931" t="str">
        <f t="shared" si="774"/>
        <v>https://web.whatsapp.com/send/?phone=628999007703&amp;text=Halo+,+Visual+AI+5S+mendeteksi+Violation%3A+GUDANGEXP1-LINE+11&amp;type=phone_number&amp;app_absent=0</v>
      </c>
      <c r="AF4931" t="b">
        <f>IF(ISNA(VLOOKUP(D4931&amp;"-"&amp;AB4931, Ref_Kontak!$A:$E, 4, FALSE)), FALSE, TRUE)</f>
        <v>0</v>
      </c>
      <c r="AG4931" t="str">
        <f>_xlfn.IFNA(VLOOKUP(Z4931,Ref_Kontak!H:H,1,FALSE),"FALSE")</f>
        <v>628999007703</v>
      </c>
      <c r="AH4931" t="str">
        <f t="shared" si="775"/>
        <v>GUDANGEXP1-LINE 11</v>
      </c>
      <c r="AI4931">
        <f>IF(I4931="violation",COUNTIF($AH$1:AH4931,AH4931),0)</f>
        <v>32</v>
      </c>
      <c r="AJ4931" t="str">
        <f t="shared" ref="AJ4931:AJ4994" si="776">I4931&amp;"-"&amp;G4931</f>
        <v>violation-GUDANGEXP1</v>
      </c>
      <c r="AK4931">
        <f>IF(I4931="violation",COUNTIF($AJ$1:AJ4931,AJ4931),FALSE)</f>
        <v>1055</v>
      </c>
      <c r="AL4931">
        <f t="shared" ref="AL4931:AL4994" si="777">IF(AI4931=1,1,0)</f>
        <v>0</v>
      </c>
      <c r="AM4931">
        <f t="shared" ref="AM4931:AM4994" si="778">SUMIF($AJ$2:$AJ$5516,AJ4931,$AL$2:$AL$5516)</f>
        <v>8</v>
      </c>
      <c r="AN4931" t="str">
        <f t="shared" ref="AN4931:AN4994" si="779">"ALERT! " &amp;AM4931&amp; " Violation founded @"&amp;G4931</f>
        <v>ALERT! 8 Violation founded @GUDANGEXP1</v>
      </c>
    </row>
    <row r="4932" spans="1:40">
      <c r="A4932" t="s">
        <v>120</v>
      </c>
      <c r="B4932" t="s">
        <v>121</v>
      </c>
      <c r="C4932" t="s">
        <v>2187</v>
      </c>
      <c r="D4932" t="s">
        <v>2152</v>
      </c>
      <c r="E4932">
        <v>1</v>
      </c>
      <c r="G4932" t="s">
        <v>124</v>
      </c>
      <c r="I4932" t="s">
        <v>125</v>
      </c>
      <c r="Z4932" t="str">
        <f>IFERROR(MID(AA4932,FIND("-",H4932,1)+1,20),_xlfn.IFNA(VLOOKUP(F4932&amp;"-"&amp;AA4932,Ref_Kontak!$A:$E,4,FALSE),Ref_Kontak!$H$2))</f>
        <v>628999007703</v>
      </c>
      <c r="AA4932" t="str">
        <f t="shared" si="770"/>
        <v/>
      </c>
      <c r="AB4932" t="str">
        <f t="shared" si="771"/>
        <v/>
      </c>
      <c r="AC4932" t="str">
        <f t="shared" si="772"/>
        <v>628999007703</v>
      </c>
      <c r="AD4932" t="str">
        <f t="shared" si="773"/>
        <v>Halo+,+Visual+AI+5S+mendeteksi+Violation%3A+GUDANGEXP1-LINE+10</v>
      </c>
      <c r="AE4932" t="str">
        <f t="shared" si="774"/>
        <v>https://web.whatsapp.com/send/?phone=628999007703&amp;text=Halo+,+Visual+AI+5S+mendeteksi+Violation%3A+GUDANGEXP1-LINE+10&amp;type=phone_number&amp;app_absent=0</v>
      </c>
      <c r="AF4932" t="b">
        <f>IF(ISNA(VLOOKUP(D4932&amp;"-"&amp;AB4932, Ref_Kontak!$A:$E, 4, FALSE)), FALSE, TRUE)</f>
        <v>0</v>
      </c>
      <c r="AG4932" t="str">
        <f>_xlfn.IFNA(VLOOKUP(Z4932,Ref_Kontak!H:H,1,FALSE),"FALSE")</f>
        <v>628999007703</v>
      </c>
      <c r="AH4932" t="str">
        <f t="shared" si="775"/>
        <v>GUDANGEXP1-LINE 10</v>
      </c>
      <c r="AI4932">
        <f>IF(I4932="violation",COUNTIF($AH$1:AH4932,AH4932),0)</f>
        <v>34</v>
      </c>
      <c r="AJ4932" t="str">
        <f t="shared" si="776"/>
        <v>violation-GUDANGEXP1</v>
      </c>
      <c r="AK4932">
        <f>IF(I4932="violation",COUNTIF($AJ$1:AJ4932,AJ4932),FALSE)</f>
        <v>1056</v>
      </c>
      <c r="AL4932">
        <f t="shared" si="777"/>
        <v>0</v>
      </c>
      <c r="AM4932">
        <f t="shared" si="778"/>
        <v>8</v>
      </c>
      <c r="AN4932" t="str">
        <f t="shared" si="779"/>
        <v>ALERT! 8 Violation founded @GUDANGEXP1</v>
      </c>
    </row>
    <row r="4933" spans="1:40">
      <c r="A4933" t="s">
        <v>120</v>
      </c>
      <c r="B4933" t="s">
        <v>121</v>
      </c>
      <c r="C4933" t="s">
        <v>2187</v>
      </c>
      <c r="D4933" t="s">
        <v>52</v>
      </c>
      <c r="E4933">
        <v>1</v>
      </c>
      <c r="G4933" t="s">
        <v>130</v>
      </c>
      <c r="I4933" t="s">
        <v>125</v>
      </c>
      <c r="Z4933" t="str">
        <f>IFERROR(MID(AA4933,FIND("-",H4933,1)+1,20),_xlfn.IFNA(VLOOKUP(F4933&amp;"-"&amp;AA4933,Ref_Kontak!$A:$E,4,FALSE),Ref_Kontak!$H$2))</f>
        <v>628999007703</v>
      </c>
      <c r="AA4933" t="str">
        <f t="shared" si="770"/>
        <v/>
      </c>
      <c r="AB4933" t="str">
        <f t="shared" si="771"/>
        <v/>
      </c>
      <c r="AC4933" t="str">
        <f t="shared" si="772"/>
        <v>628999007703</v>
      </c>
      <c r="AD4933" t="str">
        <f t="shared" si="773"/>
        <v>Halo+,+Visual+AI+5S+mendeteksi+Violation%3A+METALDET1-LINE+14</v>
      </c>
      <c r="AE4933" t="str">
        <f t="shared" si="774"/>
        <v>https://web.whatsapp.com/send/?phone=628999007703&amp;text=Halo+,+Visual+AI+5S+mendeteksi+Violation%3A+METALDET1-LINE+14&amp;type=phone_number&amp;app_absent=0</v>
      </c>
      <c r="AF4933" t="b">
        <f>IF(ISNA(VLOOKUP(D4933&amp;"-"&amp;AB4933, Ref_Kontak!$A:$E, 4, FALSE)), FALSE, TRUE)</f>
        <v>0</v>
      </c>
      <c r="AG4933" t="str">
        <f>_xlfn.IFNA(VLOOKUP(Z4933,Ref_Kontak!H:H,1,FALSE),"FALSE")</f>
        <v>628999007703</v>
      </c>
      <c r="AH4933" t="str">
        <f t="shared" si="775"/>
        <v>METALDET1-LINE 14</v>
      </c>
      <c r="AI4933">
        <f>IF(I4933="violation",COUNTIF($AH$1:AH4933,AH4933),0)</f>
        <v>638</v>
      </c>
      <c r="AJ4933" t="str">
        <f t="shared" si="776"/>
        <v>violation-METALDET1</v>
      </c>
      <c r="AK4933">
        <f>IF(I4933="violation",COUNTIF($AJ$1:AJ4933,AJ4933),FALSE)</f>
        <v>3875</v>
      </c>
      <c r="AL4933">
        <f t="shared" si="777"/>
        <v>0</v>
      </c>
      <c r="AM4933">
        <f t="shared" si="778"/>
        <v>3</v>
      </c>
      <c r="AN4933" t="str">
        <f t="shared" si="779"/>
        <v>ALERT! 3 Violation founded @METALDET1</v>
      </c>
    </row>
    <row r="4934" spans="1:40">
      <c r="A4934" t="s">
        <v>120</v>
      </c>
      <c r="B4934" t="s">
        <v>121</v>
      </c>
      <c r="C4934" t="s">
        <v>2187</v>
      </c>
      <c r="D4934" t="s">
        <v>49</v>
      </c>
      <c r="E4934">
        <v>1</v>
      </c>
      <c r="G4934" t="s">
        <v>124</v>
      </c>
      <c r="I4934" t="s">
        <v>125</v>
      </c>
      <c r="Z4934" t="str">
        <f>IFERROR(MID(AA4934,FIND("-",H4934,1)+1,20),_xlfn.IFNA(VLOOKUP(F4934&amp;"-"&amp;AA4934,Ref_Kontak!$A:$E,4,FALSE),Ref_Kontak!$H$2))</f>
        <v>628999007703</v>
      </c>
      <c r="AA4934" t="str">
        <f t="shared" si="770"/>
        <v/>
      </c>
      <c r="AB4934" t="str">
        <f t="shared" si="771"/>
        <v/>
      </c>
      <c r="AC4934" t="str">
        <f t="shared" si="772"/>
        <v>628999007703</v>
      </c>
      <c r="AD4934" t="str">
        <f t="shared" si="773"/>
        <v>Halo+,+Visual+AI+5S+mendeteksi+Violation%3A+GUDANGEXP1-LINE+11</v>
      </c>
      <c r="AE4934" t="str">
        <f t="shared" si="774"/>
        <v>https://web.whatsapp.com/send/?phone=628999007703&amp;text=Halo+,+Visual+AI+5S+mendeteksi+Violation%3A+GUDANGEXP1-LINE+11&amp;type=phone_number&amp;app_absent=0</v>
      </c>
      <c r="AF4934" t="b">
        <f>IF(ISNA(VLOOKUP(D4934&amp;"-"&amp;AB4934, Ref_Kontak!$A:$E, 4, FALSE)), FALSE, TRUE)</f>
        <v>0</v>
      </c>
      <c r="AG4934" t="str">
        <f>_xlfn.IFNA(VLOOKUP(Z4934,Ref_Kontak!H:H,1,FALSE),"FALSE")</f>
        <v>628999007703</v>
      </c>
      <c r="AH4934" t="str">
        <f t="shared" si="775"/>
        <v>GUDANGEXP1-LINE 11</v>
      </c>
      <c r="AI4934">
        <f>IF(I4934="violation",COUNTIF($AH$1:AH4934,AH4934),0)</f>
        <v>33</v>
      </c>
      <c r="AJ4934" t="str">
        <f t="shared" si="776"/>
        <v>violation-GUDANGEXP1</v>
      </c>
      <c r="AK4934">
        <f>IF(I4934="violation",COUNTIF($AJ$1:AJ4934,AJ4934),FALSE)</f>
        <v>1057</v>
      </c>
      <c r="AL4934">
        <f t="shared" si="777"/>
        <v>0</v>
      </c>
      <c r="AM4934">
        <f t="shared" si="778"/>
        <v>8</v>
      </c>
      <c r="AN4934" t="str">
        <f t="shared" si="779"/>
        <v>ALERT! 8 Violation founded @GUDANGEXP1</v>
      </c>
    </row>
    <row r="4935" spans="1:40">
      <c r="A4935" t="s">
        <v>120</v>
      </c>
      <c r="B4935" t="s">
        <v>121</v>
      </c>
      <c r="C4935" t="s">
        <v>2187</v>
      </c>
      <c r="D4935" t="s">
        <v>52</v>
      </c>
      <c r="E4935">
        <v>1</v>
      </c>
      <c r="G4935" t="s">
        <v>130</v>
      </c>
      <c r="I4935" t="s">
        <v>125</v>
      </c>
      <c r="Z4935" t="str">
        <f>IFERROR(MID(AA4935,FIND("-",H4935,1)+1,20),_xlfn.IFNA(VLOOKUP(F4935&amp;"-"&amp;AA4935,Ref_Kontak!$A:$E,4,FALSE),Ref_Kontak!$H$2))</f>
        <v>628999007703</v>
      </c>
      <c r="AA4935" t="str">
        <f t="shared" si="770"/>
        <v/>
      </c>
      <c r="AB4935" t="str">
        <f t="shared" si="771"/>
        <v/>
      </c>
      <c r="AC4935" t="str">
        <f t="shared" si="772"/>
        <v>628999007703</v>
      </c>
      <c r="AD4935" t="str">
        <f t="shared" si="773"/>
        <v>Halo+,+Visual+AI+5S+mendeteksi+Violation%3A+METALDET1-LINE+14</v>
      </c>
      <c r="AE4935" t="str">
        <f t="shared" si="774"/>
        <v>https://web.whatsapp.com/send/?phone=628999007703&amp;text=Halo+,+Visual+AI+5S+mendeteksi+Violation%3A+METALDET1-LINE+14&amp;type=phone_number&amp;app_absent=0</v>
      </c>
      <c r="AF4935" t="b">
        <f>IF(ISNA(VLOOKUP(D4935&amp;"-"&amp;AB4935, Ref_Kontak!$A:$E, 4, FALSE)), FALSE, TRUE)</f>
        <v>0</v>
      </c>
      <c r="AG4935" t="str">
        <f>_xlfn.IFNA(VLOOKUP(Z4935,Ref_Kontak!H:H,1,FALSE),"FALSE")</f>
        <v>628999007703</v>
      </c>
      <c r="AH4935" t="str">
        <f t="shared" si="775"/>
        <v>METALDET1-LINE 14</v>
      </c>
      <c r="AI4935">
        <f>IF(I4935="violation",COUNTIF($AH$1:AH4935,AH4935),0)</f>
        <v>639</v>
      </c>
      <c r="AJ4935" t="str">
        <f t="shared" si="776"/>
        <v>violation-METALDET1</v>
      </c>
      <c r="AK4935">
        <f>IF(I4935="violation",COUNTIF($AJ$1:AJ4935,AJ4935),FALSE)</f>
        <v>3876</v>
      </c>
      <c r="AL4935">
        <f t="shared" si="777"/>
        <v>0</v>
      </c>
      <c r="AM4935">
        <f t="shared" si="778"/>
        <v>3</v>
      </c>
      <c r="AN4935" t="str">
        <f t="shared" si="779"/>
        <v>ALERT! 3 Violation founded @METALDET1</v>
      </c>
    </row>
    <row r="4936" spans="1:40">
      <c r="A4936" t="s">
        <v>120</v>
      </c>
      <c r="B4936" t="s">
        <v>121</v>
      </c>
      <c r="C4936" t="s">
        <v>2188</v>
      </c>
      <c r="D4936" t="s">
        <v>2152</v>
      </c>
      <c r="E4936">
        <v>1</v>
      </c>
      <c r="G4936" t="s">
        <v>124</v>
      </c>
      <c r="I4936" t="s">
        <v>125</v>
      </c>
      <c r="Z4936" t="str">
        <f>IFERROR(MID(AA4936,FIND("-",H4936,1)+1,20),_xlfn.IFNA(VLOOKUP(F4936&amp;"-"&amp;AA4936,Ref_Kontak!$A:$E,4,FALSE),Ref_Kontak!$H$2))</f>
        <v>628999007703</v>
      </c>
      <c r="AA4936" t="str">
        <f t="shared" si="770"/>
        <v/>
      </c>
      <c r="AB4936" t="str">
        <f t="shared" si="771"/>
        <v/>
      </c>
      <c r="AC4936" t="str">
        <f t="shared" si="772"/>
        <v>628999007703</v>
      </c>
      <c r="AD4936" t="str">
        <f t="shared" si="773"/>
        <v>Halo+,+Visual+AI+5S+mendeteksi+Violation%3A+GUDANGEXP1-LINE+10</v>
      </c>
      <c r="AE4936" t="str">
        <f t="shared" si="774"/>
        <v>https://web.whatsapp.com/send/?phone=628999007703&amp;text=Halo+,+Visual+AI+5S+mendeteksi+Violation%3A+GUDANGEXP1-LINE+10&amp;type=phone_number&amp;app_absent=0</v>
      </c>
      <c r="AF4936" t="b">
        <f>IF(ISNA(VLOOKUP(D4936&amp;"-"&amp;AB4936, Ref_Kontak!$A:$E, 4, FALSE)), FALSE, TRUE)</f>
        <v>0</v>
      </c>
      <c r="AG4936" t="str">
        <f>_xlfn.IFNA(VLOOKUP(Z4936,Ref_Kontak!H:H,1,FALSE),"FALSE")</f>
        <v>628999007703</v>
      </c>
      <c r="AH4936" t="str">
        <f t="shared" si="775"/>
        <v>GUDANGEXP1-LINE 10</v>
      </c>
      <c r="AI4936">
        <f>IF(I4936="violation",COUNTIF($AH$1:AH4936,AH4936),0)</f>
        <v>35</v>
      </c>
      <c r="AJ4936" t="str">
        <f t="shared" si="776"/>
        <v>violation-GUDANGEXP1</v>
      </c>
      <c r="AK4936">
        <f>IF(I4936="violation",COUNTIF($AJ$1:AJ4936,AJ4936),FALSE)</f>
        <v>1058</v>
      </c>
      <c r="AL4936">
        <f t="shared" si="777"/>
        <v>0</v>
      </c>
      <c r="AM4936">
        <f t="shared" si="778"/>
        <v>8</v>
      </c>
      <c r="AN4936" t="str">
        <f t="shared" si="779"/>
        <v>ALERT! 8 Violation founded @GUDANGEXP1</v>
      </c>
    </row>
    <row r="4937" spans="1:40">
      <c r="A4937" t="s">
        <v>120</v>
      </c>
      <c r="B4937" t="s">
        <v>121</v>
      </c>
      <c r="C4937" t="s">
        <v>2188</v>
      </c>
      <c r="D4937" t="s">
        <v>49</v>
      </c>
      <c r="E4937">
        <v>1</v>
      </c>
      <c r="G4937" t="s">
        <v>124</v>
      </c>
      <c r="I4937" t="s">
        <v>125</v>
      </c>
      <c r="Z4937" t="str">
        <f>IFERROR(MID(AA4937,FIND("-",H4937,1)+1,20),_xlfn.IFNA(VLOOKUP(F4937&amp;"-"&amp;AA4937,Ref_Kontak!$A:$E,4,FALSE),Ref_Kontak!$H$2))</f>
        <v>628999007703</v>
      </c>
      <c r="AA4937" t="str">
        <f t="shared" si="770"/>
        <v/>
      </c>
      <c r="AB4937" t="str">
        <f t="shared" si="771"/>
        <v/>
      </c>
      <c r="AC4937" t="str">
        <f t="shared" si="772"/>
        <v>628999007703</v>
      </c>
      <c r="AD4937" t="str">
        <f t="shared" si="773"/>
        <v>Halo+,+Visual+AI+5S+mendeteksi+Violation%3A+GUDANGEXP1-LINE+11</v>
      </c>
      <c r="AE4937" t="str">
        <f t="shared" si="774"/>
        <v>https://web.whatsapp.com/send/?phone=628999007703&amp;text=Halo+,+Visual+AI+5S+mendeteksi+Violation%3A+GUDANGEXP1-LINE+11&amp;type=phone_number&amp;app_absent=0</v>
      </c>
      <c r="AF4937" t="b">
        <f>IF(ISNA(VLOOKUP(D4937&amp;"-"&amp;AB4937, Ref_Kontak!$A:$E, 4, FALSE)), FALSE, TRUE)</f>
        <v>0</v>
      </c>
      <c r="AG4937" t="str">
        <f>_xlfn.IFNA(VLOOKUP(Z4937,Ref_Kontak!H:H,1,FALSE),"FALSE")</f>
        <v>628999007703</v>
      </c>
      <c r="AH4937" t="str">
        <f t="shared" si="775"/>
        <v>GUDANGEXP1-LINE 11</v>
      </c>
      <c r="AI4937">
        <f>IF(I4937="violation",COUNTIF($AH$1:AH4937,AH4937),0)</f>
        <v>34</v>
      </c>
      <c r="AJ4937" t="str">
        <f t="shared" si="776"/>
        <v>violation-GUDANGEXP1</v>
      </c>
      <c r="AK4937">
        <f>IF(I4937="violation",COUNTIF($AJ$1:AJ4937,AJ4937),FALSE)</f>
        <v>1059</v>
      </c>
      <c r="AL4937">
        <f t="shared" si="777"/>
        <v>0</v>
      </c>
      <c r="AM4937">
        <f t="shared" si="778"/>
        <v>8</v>
      </c>
      <c r="AN4937" t="str">
        <f t="shared" si="779"/>
        <v>ALERT! 8 Violation founded @GUDANGEXP1</v>
      </c>
    </row>
    <row r="4938" spans="1:40">
      <c r="A4938" t="s">
        <v>120</v>
      </c>
      <c r="B4938" t="s">
        <v>121</v>
      </c>
      <c r="C4938" t="s">
        <v>2189</v>
      </c>
      <c r="D4938" t="s">
        <v>2152</v>
      </c>
      <c r="E4938">
        <v>1</v>
      </c>
      <c r="G4938" t="s">
        <v>124</v>
      </c>
      <c r="I4938" t="s">
        <v>125</v>
      </c>
      <c r="Z4938" t="str">
        <f>IFERROR(MID(AA4938,FIND("-",H4938,1)+1,20),_xlfn.IFNA(VLOOKUP(F4938&amp;"-"&amp;AA4938,Ref_Kontak!$A:$E,4,FALSE),Ref_Kontak!$H$2))</f>
        <v>628999007703</v>
      </c>
      <c r="AA4938" t="str">
        <f t="shared" si="770"/>
        <v/>
      </c>
      <c r="AB4938" t="str">
        <f t="shared" si="771"/>
        <v/>
      </c>
      <c r="AC4938" t="str">
        <f t="shared" si="772"/>
        <v>628999007703</v>
      </c>
      <c r="AD4938" t="str">
        <f t="shared" si="773"/>
        <v>Halo+,+Visual+AI+5S+mendeteksi+Violation%3A+GUDANGEXP1-LINE+10</v>
      </c>
      <c r="AE4938" t="str">
        <f t="shared" si="774"/>
        <v>https://web.whatsapp.com/send/?phone=628999007703&amp;text=Halo+,+Visual+AI+5S+mendeteksi+Violation%3A+GUDANGEXP1-LINE+10&amp;type=phone_number&amp;app_absent=0</v>
      </c>
      <c r="AF4938" t="b">
        <f>IF(ISNA(VLOOKUP(D4938&amp;"-"&amp;AB4938, Ref_Kontak!$A:$E, 4, FALSE)), FALSE, TRUE)</f>
        <v>0</v>
      </c>
      <c r="AG4938" t="str">
        <f>_xlfn.IFNA(VLOOKUP(Z4938,Ref_Kontak!H:H,1,FALSE),"FALSE")</f>
        <v>628999007703</v>
      </c>
      <c r="AH4938" t="str">
        <f t="shared" si="775"/>
        <v>GUDANGEXP1-LINE 10</v>
      </c>
      <c r="AI4938">
        <f>IF(I4938="violation",COUNTIF($AH$1:AH4938,AH4938),0)</f>
        <v>36</v>
      </c>
      <c r="AJ4938" t="str">
        <f t="shared" si="776"/>
        <v>violation-GUDANGEXP1</v>
      </c>
      <c r="AK4938">
        <f>IF(I4938="violation",COUNTIF($AJ$1:AJ4938,AJ4938),FALSE)</f>
        <v>1060</v>
      </c>
      <c r="AL4938">
        <f t="shared" si="777"/>
        <v>0</v>
      </c>
      <c r="AM4938">
        <f t="shared" si="778"/>
        <v>8</v>
      </c>
      <c r="AN4938" t="str">
        <f t="shared" si="779"/>
        <v>ALERT! 8 Violation founded @GUDANGEXP1</v>
      </c>
    </row>
    <row r="4939" spans="1:40">
      <c r="A4939" t="s">
        <v>120</v>
      </c>
      <c r="B4939" t="s">
        <v>121</v>
      </c>
      <c r="C4939" t="s">
        <v>2189</v>
      </c>
      <c r="D4939" t="s">
        <v>49</v>
      </c>
      <c r="E4939">
        <v>1</v>
      </c>
      <c r="G4939" t="s">
        <v>124</v>
      </c>
      <c r="I4939" t="s">
        <v>125</v>
      </c>
      <c r="Z4939" t="str">
        <f>IFERROR(MID(AA4939,FIND("-",H4939,1)+1,20),_xlfn.IFNA(VLOOKUP(F4939&amp;"-"&amp;AA4939,Ref_Kontak!$A:$E,4,FALSE),Ref_Kontak!$H$2))</f>
        <v>628999007703</v>
      </c>
      <c r="AA4939" t="str">
        <f t="shared" si="770"/>
        <v/>
      </c>
      <c r="AB4939" t="str">
        <f t="shared" si="771"/>
        <v/>
      </c>
      <c r="AC4939" t="str">
        <f t="shared" si="772"/>
        <v>628999007703</v>
      </c>
      <c r="AD4939" t="str">
        <f t="shared" si="773"/>
        <v>Halo+,+Visual+AI+5S+mendeteksi+Violation%3A+GUDANGEXP1-LINE+11</v>
      </c>
      <c r="AE4939" t="str">
        <f t="shared" si="774"/>
        <v>https://web.whatsapp.com/send/?phone=628999007703&amp;text=Halo+,+Visual+AI+5S+mendeteksi+Violation%3A+GUDANGEXP1-LINE+11&amp;type=phone_number&amp;app_absent=0</v>
      </c>
      <c r="AF4939" t="b">
        <f>IF(ISNA(VLOOKUP(D4939&amp;"-"&amp;AB4939, Ref_Kontak!$A:$E, 4, FALSE)), FALSE, TRUE)</f>
        <v>0</v>
      </c>
      <c r="AG4939" t="str">
        <f>_xlfn.IFNA(VLOOKUP(Z4939,Ref_Kontak!H:H,1,FALSE),"FALSE")</f>
        <v>628999007703</v>
      </c>
      <c r="AH4939" t="str">
        <f t="shared" si="775"/>
        <v>GUDANGEXP1-LINE 11</v>
      </c>
      <c r="AI4939">
        <f>IF(I4939="violation",COUNTIF($AH$1:AH4939,AH4939),0)</f>
        <v>35</v>
      </c>
      <c r="AJ4939" t="str">
        <f t="shared" si="776"/>
        <v>violation-GUDANGEXP1</v>
      </c>
      <c r="AK4939">
        <f>IF(I4939="violation",COUNTIF($AJ$1:AJ4939,AJ4939),FALSE)</f>
        <v>1061</v>
      </c>
      <c r="AL4939">
        <f t="shared" si="777"/>
        <v>0</v>
      </c>
      <c r="AM4939">
        <f t="shared" si="778"/>
        <v>8</v>
      </c>
      <c r="AN4939" t="str">
        <f t="shared" si="779"/>
        <v>ALERT! 8 Violation founded @GUDANGEXP1</v>
      </c>
    </row>
    <row r="4940" spans="1:40">
      <c r="A4940" t="s">
        <v>120</v>
      </c>
      <c r="B4940" t="s">
        <v>121</v>
      </c>
      <c r="C4940" t="s">
        <v>2189</v>
      </c>
      <c r="D4940" t="s">
        <v>52</v>
      </c>
      <c r="E4940">
        <v>1</v>
      </c>
      <c r="G4940" t="s">
        <v>130</v>
      </c>
      <c r="I4940" t="s">
        <v>125</v>
      </c>
      <c r="Z4940" t="str">
        <f>IFERROR(MID(AA4940,FIND("-",H4940,1)+1,20),_xlfn.IFNA(VLOOKUP(F4940&amp;"-"&amp;AA4940,Ref_Kontak!$A:$E,4,FALSE),Ref_Kontak!$H$2))</f>
        <v>628999007703</v>
      </c>
      <c r="AA4940" t="str">
        <f t="shared" si="770"/>
        <v/>
      </c>
      <c r="AB4940" t="str">
        <f t="shared" si="771"/>
        <v/>
      </c>
      <c r="AC4940" t="str">
        <f t="shared" si="772"/>
        <v>628999007703</v>
      </c>
      <c r="AD4940" t="str">
        <f t="shared" si="773"/>
        <v>Halo+,+Visual+AI+5S+mendeteksi+Violation%3A+METALDET1-LINE+14</v>
      </c>
      <c r="AE4940" t="str">
        <f t="shared" si="774"/>
        <v>https://web.whatsapp.com/send/?phone=628999007703&amp;text=Halo+,+Visual+AI+5S+mendeteksi+Violation%3A+METALDET1-LINE+14&amp;type=phone_number&amp;app_absent=0</v>
      </c>
      <c r="AF4940" t="b">
        <f>IF(ISNA(VLOOKUP(D4940&amp;"-"&amp;AB4940, Ref_Kontak!$A:$E, 4, FALSE)), FALSE, TRUE)</f>
        <v>0</v>
      </c>
      <c r="AG4940" t="str">
        <f>_xlfn.IFNA(VLOOKUP(Z4940,Ref_Kontak!H:H,1,FALSE),"FALSE")</f>
        <v>628999007703</v>
      </c>
      <c r="AH4940" t="str">
        <f t="shared" si="775"/>
        <v>METALDET1-LINE 14</v>
      </c>
      <c r="AI4940">
        <f>IF(I4940="violation",COUNTIF($AH$1:AH4940,AH4940),0)</f>
        <v>640</v>
      </c>
      <c r="AJ4940" t="str">
        <f t="shared" si="776"/>
        <v>violation-METALDET1</v>
      </c>
      <c r="AK4940">
        <f>IF(I4940="violation",COUNTIF($AJ$1:AJ4940,AJ4940),FALSE)</f>
        <v>3877</v>
      </c>
      <c r="AL4940">
        <f t="shared" si="777"/>
        <v>0</v>
      </c>
      <c r="AM4940">
        <f t="shared" si="778"/>
        <v>3</v>
      </c>
      <c r="AN4940" t="str">
        <f t="shared" si="779"/>
        <v>ALERT! 3 Violation founded @METALDET1</v>
      </c>
    </row>
    <row r="4941" spans="1:40">
      <c r="A4941" t="s">
        <v>120</v>
      </c>
      <c r="B4941" t="s">
        <v>121</v>
      </c>
      <c r="C4941" t="s">
        <v>2189</v>
      </c>
      <c r="D4941" t="s">
        <v>52</v>
      </c>
      <c r="E4941">
        <v>1</v>
      </c>
      <c r="G4941" t="s">
        <v>130</v>
      </c>
      <c r="I4941" t="s">
        <v>125</v>
      </c>
      <c r="Z4941" t="str">
        <f>IFERROR(MID(AA4941,FIND("-",H4941,1)+1,20),_xlfn.IFNA(VLOOKUP(F4941&amp;"-"&amp;AA4941,Ref_Kontak!$A:$E,4,FALSE),Ref_Kontak!$H$2))</f>
        <v>628999007703</v>
      </c>
      <c r="AA4941" t="str">
        <f t="shared" si="770"/>
        <v/>
      </c>
      <c r="AB4941" t="str">
        <f t="shared" si="771"/>
        <v/>
      </c>
      <c r="AC4941" t="str">
        <f t="shared" si="772"/>
        <v>628999007703</v>
      </c>
      <c r="AD4941" t="str">
        <f t="shared" si="773"/>
        <v>Halo+,+Visual+AI+5S+mendeteksi+Violation%3A+METALDET1-LINE+14</v>
      </c>
      <c r="AE4941" t="str">
        <f t="shared" si="774"/>
        <v>https://web.whatsapp.com/send/?phone=628999007703&amp;text=Halo+,+Visual+AI+5S+mendeteksi+Violation%3A+METALDET1-LINE+14&amp;type=phone_number&amp;app_absent=0</v>
      </c>
      <c r="AF4941" t="b">
        <f>IF(ISNA(VLOOKUP(D4941&amp;"-"&amp;AB4941, Ref_Kontak!$A:$E, 4, FALSE)), FALSE, TRUE)</f>
        <v>0</v>
      </c>
      <c r="AG4941" t="str">
        <f>_xlfn.IFNA(VLOOKUP(Z4941,Ref_Kontak!H:H,1,FALSE),"FALSE")</f>
        <v>628999007703</v>
      </c>
      <c r="AH4941" t="str">
        <f t="shared" si="775"/>
        <v>METALDET1-LINE 14</v>
      </c>
      <c r="AI4941">
        <f>IF(I4941="violation",COUNTIF($AH$1:AH4941,AH4941),0)</f>
        <v>641</v>
      </c>
      <c r="AJ4941" t="str">
        <f t="shared" si="776"/>
        <v>violation-METALDET1</v>
      </c>
      <c r="AK4941">
        <f>IF(I4941="violation",COUNTIF($AJ$1:AJ4941,AJ4941),FALSE)</f>
        <v>3878</v>
      </c>
      <c r="AL4941">
        <f t="shared" si="777"/>
        <v>0</v>
      </c>
      <c r="AM4941">
        <f t="shared" si="778"/>
        <v>3</v>
      </c>
      <c r="AN4941" t="str">
        <f t="shared" si="779"/>
        <v>ALERT! 3 Violation founded @METALDET1</v>
      </c>
    </row>
    <row r="4942" spans="1:40">
      <c r="A4942" t="s">
        <v>120</v>
      </c>
      <c r="B4942" t="s">
        <v>121</v>
      </c>
      <c r="C4942" t="s">
        <v>2190</v>
      </c>
      <c r="D4942" t="s">
        <v>2152</v>
      </c>
      <c r="E4942">
        <v>1</v>
      </c>
      <c r="G4942" t="s">
        <v>124</v>
      </c>
      <c r="I4942" t="s">
        <v>125</v>
      </c>
      <c r="Z4942" t="str">
        <f>IFERROR(MID(AA4942,FIND("-",H4942,1)+1,20),_xlfn.IFNA(VLOOKUP(F4942&amp;"-"&amp;AA4942,Ref_Kontak!$A:$E,4,FALSE),Ref_Kontak!$H$2))</f>
        <v>628999007703</v>
      </c>
      <c r="AA4942" t="str">
        <f t="shared" si="770"/>
        <v/>
      </c>
      <c r="AB4942" t="str">
        <f t="shared" si="771"/>
        <v/>
      </c>
      <c r="AC4942" t="str">
        <f t="shared" si="772"/>
        <v>628999007703</v>
      </c>
      <c r="AD4942" t="str">
        <f t="shared" si="773"/>
        <v>Halo+,+Visual+AI+5S+mendeteksi+Violation%3A+GUDANGEXP1-LINE+10</v>
      </c>
      <c r="AE4942" t="str">
        <f t="shared" si="774"/>
        <v>https://web.whatsapp.com/send/?phone=628999007703&amp;text=Halo+,+Visual+AI+5S+mendeteksi+Violation%3A+GUDANGEXP1-LINE+10&amp;type=phone_number&amp;app_absent=0</v>
      </c>
      <c r="AF4942" t="b">
        <f>IF(ISNA(VLOOKUP(D4942&amp;"-"&amp;AB4942, Ref_Kontak!$A:$E, 4, FALSE)), FALSE, TRUE)</f>
        <v>0</v>
      </c>
      <c r="AG4942" t="str">
        <f>_xlfn.IFNA(VLOOKUP(Z4942,Ref_Kontak!H:H,1,FALSE),"FALSE")</f>
        <v>628999007703</v>
      </c>
      <c r="AH4942" t="str">
        <f t="shared" si="775"/>
        <v>GUDANGEXP1-LINE 10</v>
      </c>
      <c r="AI4942">
        <f>IF(I4942="violation",COUNTIF($AH$1:AH4942,AH4942),0)</f>
        <v>37</v>
      </c>
      <c r="AJ4942" t="str">
        <f t="shared" si="776"/>
        <v>violation-GUDANGEXP1</v>
      </c>
      <c r="AK4942">
        <f>IF(I4942="violation",COUNTIF($AJ$1:AJ4942,AJ4942),FALSE)</f>
        <v>1062</v>
      </c>
      <c r="AL4942">
        <f t="shared" si="777"/>
        <v>0</v>
      </c>
      <c r="AM4942">
        <f t="shared" si="778"/>
        <v>8</v>
      </c>
      <c r="AN4942" t="str">
        <f t="shared" si="779"/>
        <v>ALERT! 8 Violation founded @GUDANGEXP1</v>
      </c>
    </row>
    <row r="4943" spans="1:40">
      <c r="A4943" t="s">
        <v>120</v>
      </c>
      <c r="B4943" t="s">
        <v>121</v>
      </c>
      <c r="C4943" t="s">
        <v>2190</v>
      </c>
      <c r="D4943" t="s">
        <v>49</v>
      </c>
      <c r="E4943">
        <v>1</v>
      </c>
      <c r="G4943" t="s">
        <v>124</v>
      </c>
      <c r="I4943" t="s">
        <v>125</v>
      </c>
      <c r="Z4943" t="str">
        <f>IFERROR(MID(AA4943,FIND("-",H4943,1)+1,20),_xlfn.IFNA(VLOOKUP(F4943&amp;"-"&amp;AA4943,Ref_Kontak!$A:$E,4,FALSE),Ref_Kontak!$H$2))</f>
        <v>628999007703</v>
      </c>
      <c r="AA4943" t="str">
        <f t="shared" si="770"/>
        <v/>
      </c>
      <c r="AB4943" t="str">
        <f t="shared" si="771"/>
        <v/>
      </c>
      <c r="AC4943" t="str">
        <f t="shared" si="772"/>
        <v>628999007703</v>
      </c>
      <c r="AD4943" t="str">
        <f t="shared" si="773"/>
        <v>Halo+,+Visual+AI+5S+mendeteksi+Violation%3A+GUDANGEXP1-LINE+11</v>
      </c>
      <c r="AE4943" t="str">
        <f t="shared" si="774"/>
        <v>https://web.whatsapp.com/send/?phone=628999007703&amp;text=Halo+,+Visual+AI+5S+mendeteksi+Violation%3A+GUDANGEXP1-LINE+11&amp;type=phone_number&amp;app_absent=0</v>
      </c>
      <c r="AF4943" t="b">
        <f>IF(ISNA(VLOOKUP(D4943&amp;"-"&amp;AB4943, Ref_Kontak!$A:$E, 4, FALSE)), FALSE, TRUE)</f>
        <v>0</v>
      </c>
      <c r="AG4943" t="str">
        <f>_xlfn.IFNA(VLOOKUP(Z4943,Ref_Kontak!H:H,1,FALSE),"FALSE")</f>
        <v>628999007703</v>
      </c>
      <c r="AH4943" t="str">
        <f t="shared" si="775"/>
        <v>GUDANGEXP1-LINE 11</v>
      </c>
      <c r="AI4943">
        <f>IF(I4943="violation",COUNTIF($AH$1:AH4943,AH4943),0)</f>
        <v>36</v>
      </c>
      <c r="AJ4943" t="str">
        <f t="shared" si="776"/>
        <v>violation-GUDANGEXP1</v>
      </c>
      <c r="AK4943">
        <f>IF(I4943="violation",COUNTIF($AJ$1:AJ4943,AJ4943),FALSE)</f>
        <v>1063</v>
      </c>
      <c r="AL4943">
        <f t="shared" si="777"/>
        <v>0</v>
      </c>
      <c r="AM4943">
        <f t="shared" si="778"/>
        <v>8</v>
      </c>
      <c r="AN4943" t="str">
        <f t="shared" si="779"/>
        <v>ALERT! 8 Violation founded @GUDANGEXP1</v>
      </c>
    </row>
    <row r="4944" spans="1:40">
      <c r="A4944" t="s">
        <v>120</v>
      </c>
      <c r="B4944" t="s">
        <v>121</v>
      </c>
      <c r="C4944" t="s">
        <v>2190</v>
      </c>
      <c r="D4944" t="s">
        <v>52</v>
      </c>
      <c r="E4944">
        <v>1</v>
      </c>
      <c r="G4944" t="s">
        <v>130</v>
      </c>
      <c r="I4944" t="s">
        <v>125</v>
      </c>
      <c r="Z4944" t="str">
        <f>IFERROR(MID(AA4944,FIND("-",H4944,1)+1,20),_xlfn.IFNA(VLOOKUP(F4944&amp;"-"&amp;AA4944,Ref_Kontak!$A:$E,4,FALSE),Ref_Kontak!$H$2))</f>
        <v>628999007703</v>
      </c>
      <c r="AA4944" t="str">
        <f t="shared" si="770"/>
        <v/>
      </c>
      <c r="AB4944" t="str">
        <f t="shared" si="771"/>
        <v/>
      </c>
      <c r="AC4944" t="str">
        <f t="shared" si="772"/>
        <v>628999007703</v>
      </c>
      <c r="AD4944" t="str">
        <f t="shared" si="773"/>
        <v>Halo+,+Visual+AI+5S+mendeteksi+Violation%3A+METALDET1-LINE+14</v>
      </c>
      <c r="AE4944" t="str">
        <f t="shared" si="774"/>
        <v>https://web.whatsapp.com/send/?phone=628999007703&amp;text=Halo+,+Visual+AI+5S+mendeteksi+Violation%3A+METALDET1-LINE+14&amp;type=phone_number&amp;app_absent=0</v>
      </c>
      <c r="AF4944" t="b">
        <f>IF(ISNA(VLOOKUP(D4944&amp;"-"&amp;AB4944, Ref_Kontak!$A:$E, 4, FALSE)), FALSE, TRUE)</f>
        <v>0</v>
      </c>
      <c r="AG4944" t="str">
        <f>_xlfn.IFNA(VLOOKUP(Z4944,Ref_Kontak!H:H,1,FALSE),"FALSE")</f>
        <v>628999007703</v>
      </c>
      <c r="AH4944" t="str">
        <f t="shared" si="775"/>
        <v>METALDET1-LINE 14</v>
      </c>
      <c r="AI4944">
        <f>IF(I4944="violation",COUNTIF($AH$1:AH4944,AH4944),0)</f>
        <v>642</v>
      </c>
      <c r="AJ4944" t="str">
        <f t="shared" si="776"/>
        <v>violation-METALDET1</v>
      </c>
      <c r="AK4944">
        <f>IF(I4944="violation",COUNTIF($AJ$1:AJ4944,AJ4944),FALSE)</f>
        <v>3879</v>
      </c>
      <c r="AL4944">
        <f t="shared" si="777"/>
        <v>0</v>
      </c>
      <c r="AM4944">
        <f t="shared" si="778"/>
        <v>3</v>
      </c>
      <c r="AN4944" t="str">
        <f t="shared" si="779"/>
        <v>ALERT! 3 Violation founded @METALDET1</v>
      </c>
    </row>
    <row r="4945" spans="1:40">
      <c r="A4945" t="s">
        <v>120</v>
      </c>
      <c r="B4945" t="s">
        <v>121</v>
      </c>
      <c r="C4945" t="s">
        <v>2191</v>
      </c>
      <c r="D4945" t="s">
        <v>2152</v>
      </c>
      <c r="E4945">
        <v>1</v>
      </c>
      <c r="G4945" t="s">
        <v>124</v>
      </c>
      <c r="I4945" t="s">
        <v>125</v>
      </c>
      <c r="Z4945" t="str">
        <f>IFERROR(MID(AA4945,FIND("-",H4945,1)+1,20),_xlfn.IFNA(VLOOKUP(F4945&amp;"-"&amp;AA4945,Ref_Kontak!$A:$E,4,FALSE),Ref_Kontak!$H$2))</f>
        <v>628999007703</v>
      </c>
      <c r="AA4945" t="str">
        <f t="shared" si="770"/>
        <v/>
      </c>
      <c r="AB4945" t="str">
        <f t="shared" si="771"/>
        <v/>
      </c>
      <c r="AC4945" t="str">
        <f t="shared" si="772"/>
        <v>628999007703</v>
      </c>
      <c r="AD4945" t="str">
        <f t="shared" si="773"/>
        <v>Halo+,+Visual+AI+5S+mendeteksi+Violation%3A+GUDANGEXP1-LINE+10</v>
      </c>
      <c r="AE4945" t="str">
        <f t="shared" si="774"/>
        <v>https://web.whatsapp.com/send/?phone=628999007703&amp;text=Halo+,+Visual+AI+5S+mendeteksi+Violation%3A+GUDANGEXP1-LINE+10&amp;type=phone_number&amp;app_absent=0</v>
      </c>
      <c r="AF4945" t="b">
        <f>IF(ISNA(VLOOKUP(D4945&amp;"-"&amp;AB4945, Ref_Kontak!$A:$E, 4, FALSE)), FALSE, TRUE)</f>
        <v>0</v>
      </c>
      <c r="AG4945" t="str">
        <f>_xlfn.IFNA(VLOOKUP(Z4945,Ref_Kontak!H:H,1,FALSE),"FALSE")</f>
        <v>628999007703</v>
      </c>
      <c r="AH4945" t="str">
        <f t="shared" si="775"/>
        <v>GUDANGEXP1-LINE 10</v>
      </c>
      <c r="AI4945">
        <f>IF(I4945="violation",COUNTIF($AH$1:AH4945,AH4945),0)</f>
        <v>38</v>
      </c>
      <c r="AJ4945" t="str">
        <f t="shared" si="776"/>
        <v>violation-GUDANGEXP1</v>
      </c>
      <c r="AK4945">
        <f>IF(I4945="violation",COUNTIF($AJ$1:AJ4945,AJ4945),FALSE)</f>
        <v>1064</v>
      </c>
      <c r="AL4945">
        <f t="shared" si="777"/>
        <v>0</v>
      </c>
      <c r="AM4945">
        <f t="shared" si="778"/>
        <v>8</v>
      </c>
      <c r="AN4945" t="str">
        <f t="shared" si="779"/>
        <v>ALERT! 8 Violation founded @GUDANGEXP1</v>
      </c>
    </row>
    <row r="4946" spans="1:40">
      <c r="A4946" t="s">
        <v>120</v>
      </c>
      <c r="B4946" t="s">
        <v>121</v>
      </c>
      <c r="C4946" t="s">
        <v>2191</v>
      </c>
      <c r="D4946" t="s">
        <v>49</v>
      </c>
      <c r="E4946">
        <v>1</v>
      </c>
      <c r="G4946" t="s">
        <v>124</v>
      </c>
      <c r="I4946" t="s">
        <v>125</v>
      </c>
      <c r="Z4946" t="str">
        <f>IFERROR(MID(AA4946,FIND("-",H4946,1)+1,20),_xlfn.IFNA(VLOOKUP(F4946&amp;"-"&amp;AA4946,Ref_Kontak!$A:$E,4,FALSE),Ref_Kontak!$H$2))</f>
        <v>628999007703</v>
      </c>
      <c r="AA4946" t="str">
        <f t="shared" si="770"/>
        <v/>
      </c>
      <c r="AB4946" t="str">
        <f t="shared" si="771"/>
        <v/>
      </c>
      <c r="AC4946" t="str">
        <f t="shared" si="772"/>
        <v>628999007703</v>
      </c>
      <c r="AD4946" t="str">
        <f t="shared" si="773"/>
        <v>Halo+,+Visual+AI+5S+mendeteksi+Violation%3A+GUDANGEXP1-LINE+11</v>
      </c>
      <c r="AE4946" t="str">
        <f t="shared" si="774"/>
        <v>https://web.whatsapp.com/send/?phone=628999007703&amp;text=Halo+,+Visual+AI+5S+mendeteksi+Violation%3A+GUDANGEXP1-LINE+11&amp;type=phone_number&amp;app_absent=0</v>
      </c>
      <c r="AF4946" t="b">
        <f>IF(ISNA(VLOOKUP(D4946&amp;"-"&amp;AB4946, Ref_Kontak!$A:$E, 4, FALSE)), FALSE, TRUE)</f>
        <v>0</v>
      </c>
      <c r="AG4946" t="str">
        <f>_xlfn.IFNA(VLOOKUP(Z4946,Ref_Kontak!H:H,1,FALSE),"FALSE")</f>
        <v>628999007703</v>
      </c>
      <c r="AH4946" t="str">
        <f t="shared" si="775"/>
        <v>GUDANGEXP1-LINE 11</v>
      </c>
      <c r="AI4946">
        <f>IF(I4946="violation",COUNTIF($AH$1:AH4946,AH4946),0)</f>
        <v>37</v>
      </c>
      <c r="AJ4946" t="str">
        <f t="shared" si="776"/>
        <v>violation-GUDANGEXP1</v>
      </c>
      <c r="AK4946">
        <f>IF(I4946="violation",COUNTIF($AJ$1:AJ4946,AJ4946),FALSE)</f>
        <v>1065</v>
      </c>
      <c r="AL4946">
        <f t="shared" si="777"/>
        <v>0</v>
      </c>
      <c r="AM4946">
        <f t="shared" si="778"/>
        <v>8</v>
      </c>
      <c r="AN4946" t="str">
        <f t="shared" si="779"/>
        <v>ALERT! 8 Violation founded @GUDANGEXP1</v>
      </c>
    </row>
    <row r="4947" spans="1:40">
      <c r="A4947" t="s">
        <v>120</v>
      </c>
      <c r="B4947" t="s">
        <v>121</v>
      </c>
      <c r="C4947" t="s">
        <v>2192</v>
      </c>
      <c r="D4947" t="s">
        <v>2152</v>
      </c>
      <c r="E4947">
        <v>1</v>
      </c>
      <c r="G4947" t="s">
        <v>124</v>
      </c>
      <c r="I4947" t="s">
        <v>125</v>
      </c>
      <c r="Z4947" t="str">
        <f>IFERROR(MID(AA4947,FIND("-",H4947,1)+1,20),_xlfn.IFNA(VLOOKUP(F4947&amp;"-"&amp;AA4947,Ref_Kontak!$A:$E,4,FALSE),Ref_Kontak!$H$2))</f>
        <v>628999007703</v>
      </c>
      <c r="AA4947" t="str">
        <f t="shared" si="770"/>
        <v/>
      </c>
      <c r="AB4947" t="str">
        <f t="shared" si="771"/>
        <v/>
      </c>
      <c r="AC4947" t="str">
        <f t="shared" si="772"/>
        <v>628999007703</v>
      </c>
      <c r="AD4947" t="str">
        <f t="shared" si="773"/>
        <v>Halo+,+Visual+AI+5S+mendeteksi+Violation%3A+GUDANGEXP1-LINE+10</v>
      </c>
      <c r="AE4947" t="str">
        <f t="shared" si="774"/>
        <v>https://web.whatsapp.com/send/?phone=628999007703&amp;text=Halo+,+Visual+AI+5S+mendeteksi+Violation%3A+GUDANGEXP1-LINE+10&amp;type=phone_number&amp;app_absent=0</v>
      </c>
      <c r="AF4947" t="b">
        <f>IF(ISNA(VLOOKUP(D4947&amp;"-"&amp;AB4947, Ref_Kontak!$A:$E, 4, FALSE)), FALSE, TRUE)</f>
        <v>0</v>
      </c>
      <c r="AG4947" t="str">
        <f>_xlfn.IFNA(VLOOKUP(Z4947,Ref_Kontak!H:H,1,FALSE),"FALSE")</f>
        <v>628999007703</v>
      </c>
      <c r="AH4947" t="str">
        <f t="shared" si="775"/>
        <v>GUDANGEXP1-LINE 10</v>
      </c>
      <c r="AI4947">
        <f>IF(I4947="violation",COUNTIF($AH$1:AH4947,AH4947),0)</f>
        <v>39</v>
      </c>
      <c r="AJ4947" t="str">
        <f t="shared" si="776"/>
        <v>violation-GUDANGEXP1</v>
      </c>
      <c r="AK4947">
        <f>IF(I4947="violation",COUNTIF($AJ$1:AJ4947,AJ4947),FALSE)</f>
        <v>1066</v>
      </c>
      <c r="AL4947">
        <f t="shared" si="777"/>
        <v>0</v>
      </c>
      <c r="AM4947">
        <f t="shared" si="778"/>
        <v>8</v>
      </c>
      <c r="AN4947" t="str">
        <f t="shared" si="779"/>
        <v>ALERT! 8 Violation founded @GUDANGEXP1</v>
      </c>
    </row>
    <row r="4948" spans="1:40">
      <c r="A4948" t="s">
        <v>120</v>
      </c>
      <c r="B4948" t="s">
        <v>121</v>
      </c>
      <c r="C4948" t="s">
        <v>2192</v>
      </c>
      <c r="D4948" t="s">
        <v>52</v>
      </c>
      <c r="E4948">
        <v>1</v>
      </c>
      <c r="G4948" t="s">
        <v>130</v>
      </c>
      <c r="I4948" t="s">
        <v>125</v>
      </c>
      <c r="Z4948" t="str">
        <f>IFERROR(MID(AA4948,FIND("-",H4948,1)+1,20),_xlfn.IFNA(VLOOKUP(F4948&amp;"-"&amp;AA4948,Ref_Kontak!$A:$E,4,FALSE),Ref_Kontak!$H$2))</f>
        <v>628999007703</v>
      </c>
      <c r="AA4948" t="str">
        <f t="shared" si="770"/>
        <v/>
      </c>
      <c r="AB4948" t="str">
        <f t="shared" si="771"/>
        <v/>
      </c>
      <c r="AC4948" t="str">
        <f t="shared" si="772"/>
        <v>628999007703</v>
      </c>
      <c r="AD4948" t="str">
        <f t="shared" si="773"/>
        <v>Halo+,+Visual+AI+5S+mendeteksi+Violation%3A+METALDET1-LINE+14</v>
      </c>
      <c r="AE4948" t="str">
        <f t="shared" si="774"/>
        <v>https://web.whatsapp.com/send/?phone=628999007703&amp;text=Halo+,+Visual+AI+5S+mendeteksi+Violation%3A+METALDET1-LINE+14&amp;type=phone_number&amp;app_absent=0</v>
      </c>
      <c r="AF4948" t="b">
        <f>IF(ISNA(VLOOKUP(D4948&amp;"-"&amp;AB4948, Ref_Kontak!$A:$E, 4, FALSE)), FALSE, TRUE)</f>
        <v>0</v>
      </c>
      <c r="AG4948" t="str">
        <f>_xlfn.IFNA(VLOOKUP(Z4948,Ref_Kontak!H:H,1,FALSE),"FALSE")</f>
        <v>628999007703</v>
      </c>
      <c r="AH4948" t="str">
        <f t="shared" si="775"/>
        <v>METALDET1-LINE 14</v>
      </c>
      <c r="AI4948">
        <f>IF(I4948="violation",COUNTIF($AH$1:AH4948,AH4948),0)</f>
        <v>643</v>
      </c>
      <c r="AJ4948" t="str">
        <f t="shared" si="776"/>
        <v>violation-METALDET1</v>
      </c>
      <c r="AK4948">
        <f>IF(I4948="violation",COUNTIF($AJ$1:AJ4948,AJ4948),FALSE)</f>
        <v>3880</v>
      </c>
      <c r="AL4948">
        <f t="shared" si="777"/>
        <v>0</v>
      </c>
      <c r="AM4948">
        <f t="shared" si="778"/>
        <v>3</v>
      </c>
      <c r="AN4948" t="str">
        <f t="shared" si="779"/>
        <v>ALERT! 3 Violation founded @METALDET1</v>
      </c>
    </row>
    <row r="4949" spans="1:40">
      <c r="A4949" t="s">
        <v>120</v>
      </c>
      <c r="B4949" t="s">
        <v>121</v>
      </c>
      <c r="C4949" t="s">
        <v>2192</v>
      </c>
      <c r="D4949" t="s">
        <v>49</v>
      </c>
      <c r="E4949">
        <v>1</v>
      </c>
      <c r="G4949" t="s">
        <v>124</v>
      </c>
      <c r="I4949" t="s">
        <v>125</v>
      </c>
      <c r="Z4949" t="str">
        <f>IFERROR(MID(AA4949,FIND("-",H4949,1)+1,20),_xlfn.IFNA(VLOOKUP(F4949&amp;"-"&amp;AA4949,Ref_Kontak!$A:$E,4,FALSE),Ref_Kontak!$H$2))</f>
        <v>628999007703</v>
      </c>
      <c r="AA4949" t="str">
        <f t="shared" si="770"/>
        <v/>
      </c>
      <c r="AB4949" t="str">
        <f t="shared" si="771"/>
        <v/>
      </c>
      <c r="AC4949" t="str">
        <f t="shared" si="772"/>
        <v>628999007703</v>
      </c>
      <c r="AD4949" t="str">
        <f t="shared" si="773"/>
        <v>Halo+,+Visual+AI+5S+mendeteksi+Violation%3A+GUDANGEXP1-LINE+11</v>
      </c>
      <c r="AE4949" t="str">
        <f t="shared" si="774"/>
        <v>https://web.whatsapp.com/send/?phone=628999007703&amp;text=Halo+,+Visual+AI+5S+mendeteksi+Violation%3A+GUDANGEXP1-LINE+11&amp;type=phone_number&amp;app_absent=0</v>
      </c>
      <c r="AF4949" t="b">
        <f>IF(ISNA(VLOOKUP(D4949&amp;"-"&amp;AB4949, Ref_Kontak!$A:$E, 4, FALSE)), FALSE, TRUE)</f>
        <v>0</v>
      </c>
      <c r="AG4949" t="str">
        <f>_xlfn.IFNA(VLOOKUP(Z4949,Ref_Kontak!H:H,1,FALSE),"FALSE")</f>
        <v>628999007703</v>
      </c>
      <c r="AH4949" t="str">
        <f t="shared" si="775"/>
        <v>GUDANGEXP1-LINE 11</v>
      </c>
      <c r="AI4949">
        <f>IF(I4949="violation",COUNTIF($AH$1:AH4949,AH4949),0)</f>
        <v>38</v>
      </c>
      <c r="AJ4949" t="str">
        <f t="shared" si="776"/>
        <v>violation-GUDANGEXP1</v>
      </c>
      <c r="AK4949">
        <f>IF(I4949="violation",COUNTIF($AJ$1:AJ4949,AJ4949),FALSE)</f>
        <v>1067</v>
      </c>
      <c r="AL4949">
        <f t="shared" si="777"/>
        <v>0</v>
      </c>
      <c r="AM4949">
        <f t="shared" si="778"/>
        <v>8</v>
      </c>
      <c r="AN4949" t="str">
        <f t="shared" si="779"/>
        <v>ALERT! 8 Violation founded @GUDANGEXP1</v>
      </c>
    </row>
    <row r="4950" spans="1:40">
      <c r="A4950" t="s">
        <v>120</v>
      </c>
      <c r="B4950" t="s">
        <v>121</v>
      </c>
      <c r="C4950" t="s">
        <v>2192</v>
      </c>
      <c r="D4950" t="s">
        <v>52</v>
      </c>
      <c r="E4950">
        <v>1</v>
      </c>
      <c r="G4950" t="s">
        <v>130</v>
      </c>
      <c r="I4950" t="s">
        <v>125</v>
      </c>
      <c r="Z4950" t="str">
        <f>IFERROR(MID(AA4950,FIND("-",H4950,1)+1,20),_xlfn.IFNA(VLOOKUP(F4950&amp;"-"&amp;AA4950,Ref_Kontak!$A:$E,4,FALSE),Ref_Kontak!$H$2))</f>
        <v>628999007703</v>
      </c>
      <c r="AA4950" t="str">
        <f t="shared" si="770"/>
        <v/>
      </c>
      <c r="AB4950" t="str">
        <f t="shared" si="771"/>
        <v/>
      </c>
      <c r="AC4950" t="str">
        <f t="shared" si="772"/>
        <v>628999007703</v>
      </c>
      <c r="AD4950" t="str">
        <f t="shared" si="773"/>
        <v>Halo+,+Visual+AI+5S+mendeteksi+Violation%3A+METALDET1-LINE+14</v>
      </c>
      <c r="AE4950" t="str">
        <f t="shared" si="774"/>
        <v>https://web.whatsapp.com/send/?phone=628999007703&amp;text=Halo+,+Visual+AI+5S+mendeteksi+Violation%3A+METALDET1-LINE+14&amp;type=phone_number&amp;app_absent=0</v>
      </c>
      <c r="AF4950" t="b">
        <f>IF(ISNA(VLOOKUP(D4950&amp;"-"&amp;AB4950, Ref_Kontak!$A:$E, 4, FALSE)), FALSE, TRUE)</f>
        <v>0</v>
      </c>
      <c r="AG4950" t="str">
        <f>_xlfn.IFNA(VLOOKUP(Z4950,Ref_Kontak!H:H,1,FALSE),"FALSE")</f>
        <v>628999007703</v>
      </c>
      <c r="AH4950" t="str">
        <f t="shared" si="775"/>
        <v>METALDET1-LINE 14</v>
      </c>
      <c r="AI4950">
        <f>IF(I4950="violation",COUNTIF($AH$1:AH4950,AH4950),0)</f>
        <v>644</v>
      </c>
      <c r="AJ4950" t="str">
        <f t="shared" si="776"/>
        <v>violation-METALDET1</v>
      </c>
      <c r="AK4950">
        <f>IF(I4950="violation",COUNTIF($AJ$1:AJ4950,AJ4950),FALSE)</f>
        <v>3881</v>
      </c>
      <c r="AL4950">
        <f t="shared" si="777"/>
        <v>0</v>
      </c>
      <c r="AM4950">
        <f t="shared" si="778"/>
        <v>3</v>
      </c>
      <c r="AN4950" t="str">
        <f t="shared" si="779"/>
        <v>ALERT! 3 Violation founded @METALDET1</v>
      </c>
    </row>
    <row r="4951" spans="1:40">
      <c r="A4951" t="s">
        <v>120</v>
      </c>
      <c r="B4951" t="s">
        <v>121</v>
      </c>
      <c r="C4951" t="s">
        <v>2193</v>
      </c>
      <c r="D4951" t="s">
        <v>2152</v>
      </c>
      <c r="E4951">
        <v>1</v>
      </c>
      <c r="G4951" t="s">
        <v>124</v>
      </c>
      <c r="I4951" t="s">
        <v>125</v>
      </c>
      <c r="Z4951" t="str">
        <f>IFERROR(MID(AA4951,FIND("-",H4951,1)+1,20),_xlfn.IFNA(VLOOKUP(F4951&amp;"-"&amp;AA4951,Ref_Kontak!$A:$E,4,FALSE),Ref_Kontak!$H$2))</f>
        <v>628999007703</v>
      </c>
      <c r="AA4951" t="str">
        <f t="shared" si="770"/>
        <v/>
      </c>
      <c r="AB4951" t="str">
        <f t="shared" si="771"/>
        <v/>
      </c>
      <c r="AC4951" t="str">
        <f t="shared" si="772"/>
        <v>628999007703</v>
      </c>
      <c r="AD4951" t="str">
        <f t="shared" si="773"/>
        <v>Halo+,+Visual+AI+5S+mendeteksi+Violation%3A+GUDANGEXP1-LINE+10</v>
      </c>
      <c r="AE4951" t="str">
        <f t="shared" si="774"/>
        <v>https://web.whatsapp.com/send/?phone=628999007703&amp;text=Halo+,+Visual+AI+5S+mendeteksi+Violation%3A+GUDANGEXP1-LINE+10&amp;type=phone_number&amp;app_absent=0</v>
      </c>
      <c r="AF4951" t="b">
        <f>IF(ISNA(VLOOKUP(D4951&amp;"-"&amp;AB4951, Ref_Kontak!$A:$E, 4, FALSE)), FALSE, TRUE)</f>
        <v>0</v>
      </c>
      <c r="AG4951" t="str">
        <f>_xlfn.IFNA(VLOOKUP(Z4951,Ref_Kontak!H:H,1,FALSE),"FALSE")</f>
        <v>628999007703</v>
      </c>
      <c r="AH4951" t="str">
        <f t="shared" si="775"/>
        <v>GUDANGEXP1-LINE 10</v>
      </c>
      <c r="AI4951">
        <f>IF(I4951="violation",COUNTIF($AH$1:AH4951,AH4951),0)</f>
        <v>40</v>
      </c>
      <c r="AJ4951" t="str">
        <f t="shared" si="776"/>
        <v>violation-GUDANGEXP1</v>
      </c>
      <c r="AK4951">
        <f>IF(I4951="violation",COUNTIF($AJ$1:AJ4951,AJ4951),FALSE)</f>
        <v>1068</v>
      </c>
      <c r="AL4951">
        <f t="shared" si="777"/>
        <v>0</v>
      </c>
      <c r="AM4951">
        <f t="shared" si="778"/>
        <v>8</v>
      </c>
      <c r="AN4951" t="str">
        <f t="shared" si="779"/>
        <v>ALERT! 8 Violation founded @GUDANGEXP1</v>
      </c>
    </row>
    <row r="4952" spans="1:40">
      <c r="A4952" t="s">
        <v>120</v>
      </c>
      <c r="B4952" t="s">
        <v>121</v>
      </c>
      <c r="C4952" t="s">
        <v>2193</v>
      </c>
      <c r="D4952" t="s">
        <v>49</v>
      </c>
      <c r="E4952">
        <v>1</v>
      </c>
      <c r="G4952" t="s">
        <v>124</v>
      </c>
      <c r="I4952" t="s">
        <v>125</v>
      </c>
      <c r="Z4952" t="str">
        <f>IFERROR(MID(AA4952,FIND("-",H4952,1)+1,20),_xlfn.IFNA(VLOOKUP(F4952&amp;"-"&amp;AA4952,Ref_Kontak!$A:$E,4,FALSE),Ref_Kontak!$H$2))</f>
        <v>628999007703</v>
      </c>
      <c r="AA4952" t="str">
        <f t="shared" si="770"/>
        <v/>
      </c>
      <c r="AB4952" t="str">
        <f t="shared" si="771"/>
        <v/>
      </c>
      <c r="AC4952" t="str">
        <f t="shared" si="772"/>
        <v>628999007703</v>
      </c>
      <c r="AD4952" t="str">
        <f t="shared" si="773"/>
        <v>Halo+,+Visual+AI+5S+mendeteksi+Violation%3A+GUDANGEXP1-LINE+11</v>
      </c>
      <c r="AE4952" t="str">
        <f t="shared" si="774"/>
        <v>https://web.whatsapp.com/send/?phone=628999007703&amp;text=Halo+,+Visual+AI+5S+mendeteksi+Violation%3A+GUDANGEXP1-LINE+11&amp;type=phone_number&amp;app_absent=0</v>
      </c>
      <c r="AF4952" t="b">
        <f>IF(ISNA(VLOOKUP(D4952&amp;"-"&amp;AB4952, Ref_Kontak!$A:$E, 4, FALSE)), FALSE, TRUE)</f>
        <v>0</v>
      </c>
      <c r="AG4952" t="str">
        <f>_xlfn.IFNA(VLOOKUP(Z4952,Ref_Kontak!H:H,1,FALSE),"FALSE")</f>
        <v>628999007703</v>
      </c>
      <c r="AH4952" t="str">
        <f t="shared" si="775"/>
        <v>GUDANGEXP1-LINE 11</v>
      </c>
      <c r="AI4952">
        <f>IF(I4952="violation",COUNTIF($AH$1:AH4952,AH4952),0)</f>
        <v>39</v>
      </c>
      <c r="AJ4952" t="str">
        <f t="shared" si="776"/>
        <v>violation-GUDANGEXP1</v>
      </c>
      <c r="AK4952">
        <f>IF(I4952="violation",COUNTIF($AJ$1:AJ4952,AJ4952),FALSE)</f>
        <v>1069</v>
      </c>
      <c r="AL4952">
        <f t="shared" si="777"/>
        <v>0</v>
      </c>
      <c r="AM4952">
        <f t="shared" si="778"/>
        <v>8</v>
      </c>
      <c r="AN4952" t="str">
        <f t="shared" si="779"/>
        <v>ALERT! 8 Violation founded @GUDANGEXP1</v>
      </c>
    </row>
    <row r="4953" spans="1:40">
      <c r="A4953" t="s">
        <v>120</v>
      </c>
      <c r="B4953" t="s">
        <v>121</v>
      </c>
      <c r="C4953" t="s">
        <v>2194</v>
      </c>
      <c r="D4953" t="s">
        <v>2152</v>
      </c>
      <c r="E4953">
        <v>1</v>
      </c>
      <c r="G4953" t="s">
        <v>124</v>
      </c>
      <c r="I4953" t="s">
        <v>125</v>
      </c>
      <c r="Z4953" t="str">
        <f>IFERROR(MID(AA4953,FIND("-",H4953,1)+1,20),_xlfn.IFNA(VLOOKUP(F4953&amp;"-"&amp;AA4953,Ref_Kontak!$A:$E,4,FALSE),Ref_Kontak!$H$2))</f>
        <v>628999007703</v>
      </c>
      <c r="AA4953" t="str">
        <f t="shared" si="770"/>
        <v/>
      </c>
      <c r="AB4953" t="str">
        <f t="shared" si="771"/>
        <v/>
      </c>
      <c r="AC4953" t="str">
        <f t="shared" si="772"/>
        <v>628999007703</v>
      </c>
      <c r="AD4953" t="str">
        <f t="shared" si="773"/>
        <v>Halo+,+Visual+AI+5S+mendeteksi+Violation%3A+GUDANGEXP1-LINE+10</v>
      </c>
      <c r="AE4953" t="str">
        <f t="shared" si="774"/>
        <v>https://web.whatsapp.com/send/?phone=628999007703&amp;text=Halo+,+Visual+AI+5S+mendeteksi+Violation%3A+GUDANGEXP1-LINE+10&amp;type=phone_number&amp;app_absent=0</v>
      </c>
      <c r="AF4953" t="b">
        <f>IF(ISNA(VLOOKUP(D4953&amp;"-"&amp;AB4953, Ref_Kontak!$A:$E, 4, FALSE)), FALSE, TRUE)</f>
        <v>0</v>
      </c>
      <c r="AG4953" t="str">
        <f>_xlfn.IFNA(VLOOKUP(Z4953,Ref_Kontak!H:H,1,FALSE),"FALSE")</f>
        <v>628999007703</v>
      </c>
      <c r="AH4953" t="str">
        <f t="shared" si="775"/>
        <v>GUDANGEXP1-LINE 10</v>
      </c>
      <c r="AI4953">
        <f>IF(I4953="violation",COUNTIF($AH$1:AH4953,AH4953),0)</f>
        <v>41</v>
      </c>
      <c r="AJ4953" t="str">
        <f t="shared" si="776"/>
        <v>violation-GUDANGEXP1</v>
      </c>
      <c r="AK4953">
        <f>IF(I4953="violation",COUNTIF($AJ$1:AJ4953,AJ4953),FALSE)</f>
        <v>1070</v>
      </c>
      <c r="AL4953">
        <f t="shared" si="777"/>
        <v>0</v>
      </c>
      <c r="AM4953">
        <f t="shared" si="778"/>
        <v>8</v>
      </c>
      <c r="AN4953" t="str">
        <f t="shared" si="779"/>
        <v>ALERT! 8 Violation founded @GUDANGEXP1</v>
      </c>
    </row>
    <row r="4954" spans="1:40">
      <c r="A4954" t="s">
        <v>120</v>
      </c>
      <c r="B4954" t="s">
        <v>121</v>
      </c>
      <c r="C4954" t="s">
        <v>2194</v>
      </c>
      <c r="D4954" t="s">
        <v>49</v>
      </c>
      <c r="E4954">
        <v>1</v>
      </c>
      <c r="G4954" t="s">
        <v>124</v>
      </c>
      <c r="I4954" t="s">
        <v>125</v>
      </c>
      <c r="Z4954" t="str">
        <f>IFERROR(MID(AA4954,FIND("-",H4954,1)+1,20),_xlfn.IFNA(VLOOKUP(F4954&amp;"-"&amp;AA4954,Ref_Kontak!$A:$E,4,FALSE),Ref_Kontak!$H$2))</f>
        <v>628999007703</v>
      </c>
      <c r="AA4954" t="str">
        <f t="shared" si="770"/>
        <v/>
      </c>
      <c r="AB4954" t="str">
        <f t="shared" si="771"/>
        <v/>
      </c>
      <c r="AC4954" t="str">
        <f t="shared" si="772"/>
        <v>628999007703</v>
      </c>
      <c r="AD4954" t="str">
        <f t="shared" si="773"/>
        <v>Halo+,+Visual+AI+5S+mendeteksi+Violation%3A+GUDANGEXP1-LINE+11</v>
      </c>
      <c r="AE4954" t="str">
        <f t="shared" si="774"/>
        <v>https://web.whatsapp.com/send/?phone=628999007703&amp;text=Halo+,+Visual+AI+5S+mendeteksi+Violation%3A+GUDANGEXP1-LINE+11&amp;type=phone_number&amp;app_absent=0</v>
      </c>
      <c r="AF4954" t="b">
        <f>IF(ISNA(VLOOKUP(D4954&amp;"-"&amp;AB4954, Ref_Kontak!$A:$E, 4, FALSE)), FALSE, TRUE)</f>
        <v>0</v>
      </c>
      <c r="AG4954" t="str">
        <f>_xlfn.IFNA(VLOOKUP(Z4954,Ref_Kontak!H:H,1,FALSE),"FALSE")</f>
        <v>628999007703</v>
      </c>
      <c r="AH4954" t="str">
        <f t="shared" si="775"/>
        <v>GUDANGEXP1-LINE 11</v>
      </c>
      <c r="AI4954">
        <f>IF(I4954="violation",COUNTIF($AH$1:AH4954,AH4954),0)</f>
        <v>40</v>
      </c>
      <c r="AJ4954" t="str">
        <f t="shared" si="776"/>
        <v>violation-GUDANGEXP1</v>
      </c>
      <c r="AK4954">
        <f>IF(I4954="violation",COUNTIF($AJ$1:AJ4954,AJ4954),FALSE)</f>
        <v>1071</v>
      </c>
      <c r="AL4954">
        <f t="shared" si="777"/>
        <v>0</v>
      </c>
      <c r="AM4954">
        <f t="shared" si="778"/>
        <v>8</v>
      </c>
      <c r="AN4954" t="str">
        <f t="shared" si="779"/>
        <v>ALERT! 8 Violation founded @GUDANGEXP1</v>
      </c>
    </row>
    <row r="4955" spans="1:40">
      <c r="A4955" t="s">
        <v>120</v>
      </c>
      <c r="B4955" t="s">
        <v>121</v>
      </c>
      <c r="C4955" t="s">
        <v>2194</v>
      </c>
      <c r="D4955" t="s">
        <v>52</v>
      </c>
      <c r="E4955">
        <v>1</v>
      </c>
      <c r="G4955" t="s">
        <v>130</v>
      </c>
      <c r="I4955" t="s">
        <v>125</v>
      </c>
      <c r="Z4955" t="str">
        <f>IFERROR(MID(AA4955,FIND("-",H4955,1)+1,20),_xlfn.IFNA(VLOOKUP(F4955&amp;"-"&amp;AA4955,Ref_Kontak!$A:$E,4,FALSE),Ref_Kontak!$H$2))</f>
        <v>628999007703</v>
      </c>
      <c r="AA4955" t="str">
        <f t="shared" si="770"/>
        <v/>
      </c>
      <c r="AB4955" t="str">
        <f t="shared" si="771"/>
        <v/>
      </c>
      <c r="AC4955" t="str">
        <f t="shared" si="772"/>
        <v>628999007703</v>
      </c>
      <c r="AD4955" t="str">
        <f t="shared" si="773"/>
        <v>Halo+,+Visual+AI+5S+mendeteksi+Violation%3A+METALDET1-LINE+14</v>
      </c>
      <c r="AE4955" t="str">
        <f t="shared" si="774"/>
        <v>https://web.whatsapp.com/send/?phone=628999007703&amp;text=Halo+,+Visual+AI+5S+mendeteksi+Violation%3A+METALDET1-LINE+14&amp;type=phone_number&amp;app_absent=0</v>
      </c>
      <c r="AF4955" t="b">
        <f>IF(ISNA(VLOOKUP(D4955&amp;"-"&amp;AB4955, Ref_Kontak!$A:$E, 4, FALSE)), FALSE, TRUE)</f>
        <v>0</v>
      </c>
      <c r="AG4955" t="str">
        <f>_xlfn.IFNA(VLOOKUP(Z4955,Ref_Kontak!H:H,1,FALSE),"FALSE")</f>
        <v>628999007703</v>
      </c>
      <c r="AH4955" t="str">
        <f t="shared" si="775"/>
        <v>METALDET1-LINE 14</v>
      </c>
      <c r="AI4955">
        <f>IF(I4955="violation",COUNTIF($AH$1:AH4955,AH4955),0)</f>
        <v>645</v>
      </c>
      <c r="AJ4955" t="str">
        <f t="shared" si="776"/>
        <v>violation-METALDET1</v>
      </c>
      <c r="AK4955">
        <f>IF(I4955="violation",COUNTIF($AJ$1:AJ4955,AJ4955),FALSE)</f>
        <v>3882</v>
      </c>
      <c r="AL4955">
        <f t="shared" si="777"/>
        <v>0</v>
      </c>
      <c r="AM4955">
        <f t="shared" si="778"/>
        <v>3</v>
      </c>
      <c r="AN4955" t="str">
        <f t="shared" si="779"/>
        <v>ALERT! 3 Violation founded @METALDET1</v>
      </c>
    </row>
    <row r="4956" spans="1:40">
      <c r="A4956" t="s">
        <v>120</v>
      </c>
      <c r="B4956" t="s">
        <v>121</v>
      </c>
      <c r="C4956" t="s">
        <v>2194</v>
      </c>
      <c r="D4956" t="s">
        <v>52</v>
      </c>
      <c r="E4956">
        <v>1</v>
      </c>
      <c r="G4956" t="s">
        <v>130</v>
      </c>
      <c r="I4956" t="s">
        <v>125</v>
      </c>
      <c r="Z4956" t="str">
        <f>IFERROR(MID(AA4956,FIND("-",H4956,1)+1,20),_xlfn.IFNA(VLOOKUP(F4956&amp;"-"&amp;AA4956,Ref_Kontak!$A:$E,4,FALSE),Ref_Kontak!$H$2))</f>
        <v>628999007703</v>
      </c>
      <c r="AA4956" t="str">
        <f t="shared" si="770"/>
        <v/>
      </c>
      <c r="AB4956" t="str">
        <f t="shared" si="771"/>
        <v/>
      </c>
      <c r="AC4956" t="str">
        <f t="shared" si="772"/>
        <v>628999007703</v>
      </c>
      <c r="AD4956" t="str">
        <f t="shared" si="773"/>
        <v>Halo+,+Visual+AI+5S+mendeteksi+Violation%3A+METALDET1-LINE+14</v>
      </c>
      <c r="AE4956" t="str">
        <f t="shared" si="774"/>
        <v>https://web.whatsapp.com/send/?phone=628999007703&amp;text=Halo+,+Visual+AI+5S+mendeteksi+Violation%3A+METALDET1-LINE+14&amp;type=phone_number&amp;app_absent=0</v>
      </c>
      <c r="AF4956" t="b">
        <f>IF(ISNA(VLOOKUP(D4956&amp;"-"&amp;AB4956, Ref_Kontak!$A:$E, 4, FALSE)), FALSE, TRUE)</f>
        <v>0</v>
      </c>
      <c r="AG4956" t="str">
        <f>_xlfn.IFNA(VLOOKUP(Z4956,Ref_Kontak!H:H,1,FALSE),"FALSE")</f>
        <v>628999007703</v>
      </c>
      <c r="AH4956" t="str">
        <f t="shared" si="775"/>
        <v>METALDET1-LINE 14</v>
      </c>
      <c r="AI4956">
        <f>IF(I4956="violation",COUNTIF($AH$1:AH4956,AH4956),0)</f>
        <v>646</v>
      </c>
      <c r="AJ4956" t="str">
        <f t="shared" si="776"/>
        <v>violation-METALDET1</v>
      </c>
      <c r="AK4956">
        <f>IF(I4956="violation",COUNTIF($AJ$1:AJ4956,AJ4956),FALSE)</f>
        <v>3883</v>
      </c>
      <c r="AL4956">
        <f t="shared" si="777"/>
        <v>0</v>
      </c>
      <c r="AM4956">
        <f t="shared" si="778"/>
        <v>3</v>
      </c>
      <c r="AN4956" t="str">
        <f t="shared" si="779"/>
        <v>ALERT! 3 Violation founded @METALDET1</v>
      </c>
    </row>
    <row r="4957" spans="1:40">
      <c r="A4957" t="s">
        <v>120</v>
      </c>
      <c r="B4957" t="s">
        <v>121</v>
      </c>
      <c r="C4957" t="s">
        <v>2195</v>
      </c>
      <c r="D4957" t="s">
        <v>2152</v>
      </c>
      <c r="E4957">
        <v>1</v>
      </c>
      <c r="G4957" t="s">
        <v>124</v>
      </c>
      <c r="I4957" t="s">
        <v>125</v>
      </c>
      <c r="Z4957" t="str">
        <f>IFERROR(MID(AA4957,FIND("-",H4957,1)+1,20),_xlfn.IFNA(VLOOKUP(F4957&amp;"-"&amp;AA4957,Ref_Kontak!$A:$E,4,FALSE),Ref_Kontak!$H$2))</f>
        <v>628999007703</v>
      </c>
      <c r="AA4957" t="str">
        <f t="shared" si="770"/>
        <v/>
      </c>
      <c r="AB4957" t="str">
        <f t="shared" si="771"/>
        <v/>
      </c>
      <c r="AC4957" t="str">
        <f t="shared" si="772"/>
        <v>628999007703</v>
      </c>
      <c r="AD4957" t="str">
        <f t="shared" si="773"/>
        <v>Halo+,+Visual+AI+5S+mendeteksi+Violation%3A+GUDANGEXP1-LINE+10</v>
      </c>
      <c r="AE4957" t="str">
        <f t="shared" si="774"/>
        <v>https://web.whatsapp.com/send/?phone=628999007703&amp;text=Halo+,+Visual+AI+5S+mendeteksi+Violation%3A+GUDANGEXP1-LINE+10&amp;type=phone_number&amp;app_absent=0</v>
      </c>
      <c r="AF4957" t="b">
        <f>IF(ISNA(VLOOKUP(D4957&amp;"-"&amp;AB4957, Ref_Kontak!$A:$E, 4, FALSE)), FALSE, TRUE)</f>
        <v>0</v>
      </c>
      <c r="AG4957" t="str">
        <f>_xlfn.IFNA(VLOOKUP(Z4957,Ref_Kontak!H:H,1,FALSE),"FALSE")</f>
        <v>628999007703</v>
      </c>
      <c r="AH4957" t="str">
        <f t="shared" si="775"/>
        <v>GUDANGEXP1-LINE 10</v>
      </c>
      <c r="AI4957">
        <f>IF(I4957="violation",COUNTIF($AH$1:AH4957,AH4957),0)</f>
        <v>42</v>
      </c>
      <c r="AJ4957" t="str">
        <f t="shared" si="776"/>
        <v>violation-GUDANGEXP1</v>
      </c>
      <c r="AK4957">
        <f>IF(I4957="violation",COUNTIF($AJ$1:AJ4957,AJ4957),FALSE)</f>
        <v>1072</v>
      </c>
      <c r="AL4957">
        <f t="shared" si="777"/>
        <v>0</v>
      </c>
      <c r="AM4957">
        <f t="shared" si="778"/>
        <v>8</v>
      </c>
      <c r="AN4957" t="str">
        <f t="shared" si="779"/>
        <v>ALERT! 8 Violation founded @GUDANGEXP1</v>
      </c>
    </row>
    <row r="4958" spans="1:40">
      <c r="A4958" t="s">
        <v>120</v>
      </c>
      <c r="B4958" t="s">
        <v>121</v>
      </c>
      <c r="C4958" t="s">
        <v>2195</v>
      </c>
      <c r="D4958" t="s">
        <v>49</v>
      </c>
      <c r="E4958">
        <v>1</v>
      </c>
      <c r="G4958" t="s">
        <v>124</v>
      </c>
      <c r="I4958" t="s">
        <v>125</v>
      </c>
      <c r="Z4958" t="str">
        <f>IFERROR(MID(AA4958,FIND("-",H4958,1)+1,20),_xlfn.IFNA(VLOOKUP(F4958&amp;"-"&amp;AA4958,Ref_Kontak!$A:$E,4,FALSE),Ref_Kontak!$H$2))</f>
        <v>628999007703</v>
      </c>
      <c r="AA4958" t="str">
        <f t="shared" si="770"/>
        <v/>
      </c>
      <c r="AB4958" t="str">
        <f t="shared" si="771"/>
        <v/>
      </c>
      <c r="AC4958" t="str">
        <f t="shared" si="772"/>
        <v>628999007703</v>
      </c>
      <c r="AD4958" t="str">
        <f t="shared" si="773"/>
        <v>Halo+,+Visual+AI+5S+mendeteksi+Violation%3A+GUDANGEXP1-LINE+11</v>
      </c>
      <c r="AE4958" t="str">
        <f t="shared" si="774"/>
        <v>https://web.whatsapp.com/send/?phone=628999007703&amp;text=Halo+,+Visual+AI+5S+mendeteksi+Violation%3A+GUDANGEXP1-LINE+11&amp;type=phone_number&amp;app_absent=0</v>
      </c>
      <c r="AF4958" t="b">
        <f>IF(ISNA(VLOOKUP(D4958&amp;"-"&amp;AB4958, Ref_Kontak!$A:$E, 4, FALSE)), FALSE, TRUE)</f>
        <v>0</v>
      </c>
      <c r="AG4958" t="str">
        <f>_xlfn.IFNA(VLOOKUP(Z4958,Ref_Kontak!H:H,1,FALSE),"FALSE")</f>
        <v>628999007703</v>
      </c>
      <c r="AH4958" t="str">
        <f t="shared" si="775"/>
        <v>GUDANGEXP1-LINE 11</v>
      </c>
      <c r="AI4958">
        <f>IF(I4958="violation",COUNTIF($AH$1:AH4958,AH4958),0)</f>
        <v>41</v>
      </c>
      <c r="AJ4958" t="str">
        <f t="shared" si="776"/>
        <v>violation-GUDANGEXP1</v>
      </c>
      <c r="AK4958">
        <f>IF(I4958="violation",COUNTIF($AJ$1:AJ4958,AJ4958),FALSE)</f>
        <v>1073</v>
      </c>
      <c r="AL4958">
        <f t="shared" si="777"/>
        <v>0</v>
      </c>
      <c r="AM4958">
        <f t="shared" si="778"/>
        <v>8</v>
      </c>
      <c r="AN4958" t="str">
        <f t="shared" si="779"/>
        <v>ALERT! 8 Violation founded @GUDANGEXP1</v>
      </c>
    </row>
    <row r="4959" spans="1:40">
      <c r="A4959" t="s">
        <v>120</v>
      </c>
      <c r="B4959" t="s">
        <v>121</v>
      </c>
      <c r="C4959" t="s">
        <v>2195</v>
      </c>
      <c r="D4959" t="s">
        <v>52</v>
      </c>
      <c r="E4959">
        <v>1</v>
      </c>
      <c r="G4959" t="s">
        <v>130</v>
      </c>
      <c r="I4959" t="s">
        <v>125</v>
      </c>
      <c r="Z4959" t="str">
        <f>IFERROR(MID(AA4959,FIND("-",H4959,1)+1,20),_xlfn.IFNA(VLOOKUP(F4959&amp;"-"&amp;AA4959,Ref_Kontak!$A:$E,4,FALSE),Ref_Kontak!$H$2))</f>
        <v>628999007703</v>
      </c>
      <c r="AA4959" t="str">
        <f t="shared" si="770"/>
        <v/>
      </c>
      <c r="AB4959" t="str">
        <f t="shared" si="771"/>
        <v/>
      </c>
      <c r="AC4959" t="str">
        <f t="shared" si="772"/>
        <v>628999007703</v>
      </c>
      <c r="AD4959" t="str">
        <f t="shared" si="773"/>
        <v>Halo+,+Visual+AI+5S+mendeteksi+Violation%3A+METALDET1-LINE+14</v>
      </c>
      <c r="AE4959" t="str">
        <f t="shared" si="774"/>
        <v>https://web.whatsapp.com/send/?phone=628999007703&amp;text=Halo+,+Visual+AI+5S+mendeteksi+Violation%3A+METALDET1-LINE+14&amp;type=phone_number&amp;app_absent=0</v>
      </c>
      <c r="AF4959" t="b">
        <f>IF(ISNA(VLOOKUP(D4959&amp;"-"&amp;AB4959, Ref_Kontak!$A:$E, 4, FALSE)), FALSE, TRUE)</f>
        <v>0</v>
      </c>
      <c r="AG4959" t="str">
        <f>_xlfn.IFNA(VLOOKUP(Z4959,Ref_Kontak!H:H,1,FALSE),"FALSE")</f>
        <v>628999007703</v>
      </c>
      <c r="AH4959" t="str">
        <f t="shared" si="775"/>
        <v>METALDET1-LINE 14</v>
      </c>
      <c r="AI4959">
        <f>IF(I4959="violation",COUNTIF($AH$1:AH4959,AH4959),0)</f>
        <v>647</v>
      </c>
      <c r="AJ4959" t="str">
        <f t="shared" si="776"/>
        <v>violation-METALDET1</v>
      </c>
      <c r="AK4959">
        <f>IF(I4959="violation",COUNTIF($AJ$1:AJ4959,AJ4959),FALSE)</f>
        <v>3884</v>
      </c>
      <c r="AL4959">
        <f t="shared" si="777"/>
        <v>0</v>
      </c>
      <c r="AM4959">
        <f t="shared" si="778"/>
        <v>3</v>
      </c>
      <c r="AN4959" t="str">
        <f t="shared" si="779"/>
        <v>ALERT! 3 Violation founded @METALDET1</v>
      </c>
    </row>
    <row r="4960" spans="1:40">
      <c r="A4960" t="s">
        <v>120</v>
      </c>
      <c r="B4960" t="s">
        <v>121</v>
      </c>
      <c r="C4960" t="s">
        <v>2196</v>
      </c>
      <c r="D4960" t="s">
        <v>2152</v>
      </c>
      <c r="E4960">
        <v>1</v>
      </c>
      <c r="G4960" t="s">
        <v>124</v>
      </c>
      <c r="I4960" t="s">
        <v>125</v>
      </c>
      <c r="Z4960" t="str">
        <f>IFERROR(MID(AA4960,FIND("-",H4960,1)+1,20),_xlfn.IFNA(VLOOKUP(F4960&amp;"-"&amp;AA4960,Ref_Kontak!$A:$E,4,FALSE),Ref_Kontak!$H$2))</f>
        <v>628999007703</v>
      </c>
      <c r="AA4960" t="str">
        <f t="shared" si="770"/>
        <v/>
      </c>
      <c r="AB4960" t="str">
        <f t="shared" si="771"/>
        <v/>
      </c>
      <c r="AC4960" t="str">
        <f t="shared" si="772"/>
        <v>628999007703</v>
      </c>
      <c r="AD4960" t="str">
        <f t="shared" si="773"/>
        <v>Halo+,+Visual+AI+5S+mendeteksi+Violation%3A+GUDANGEXP1-LINE+10</v>
      </c>
      <c r="AE4960" t="str">
        <f t="shared" si="774"/>
        <v>https://web.whatsapp.com/send/?phone=628999007703&amp;text=Halo+,+Visual+AI+5S+mendeteksi+Violation%3A+GUDANGEXP1-LINE+10&amp;type=phone_number&amp;app_absent=0</v>
      </c>
      <c r="AF4960" t="b">
        <f>IF(ISNA(VLOOKUP(D4960&amp;"-"&amp;AB4960, Ref_Kontak!$A:$E, 4, FALSE)), FALSE, TRUE)</f>
        <v>0</v>
      </c>
      <c r="AG4960" t="str">
        <f>_xlfn.IFNA(VLOOKUP(Z4960,Ref_Kontak!H:H,1,FALSE),"FALSE")</f>
        <v>628999007703</v>
      </c>
      <c r="AH4960" t="str">
        <f t="shared" si="775"/>
        <v>GUDANGEXP1-LINE 10</v>
      </c>
      <c r="AI4960">
        <f>IF(I4960="violation",COUNTIF($AH$1:AH4960,AH4960),0)</f>
        <v>43</v>
      </c>
      <c r="AJ4960" t="str">
        <f t="shared" si="776"/>
        <v>violation-GUDANGEXP1</v>
      </c>
      <c r="AK4960">
        <f>IF(I4960="violation",COUNTIF($AJ$1:AJ4960,AJ4960),FALSE)</f>
        <v>1074</v>
      </c>
      <c r="AL4960">
        <f t="shared" si="777"/>
        <v>0</v>
      </c>
      <c r="AM4960">
        <f t="shared" si="778"/>
        <v>8</v>
      </c>
      <c r="AN4960" t="str">
        <f t="shared" si="779"/>
        <v>ALERT! 8 Violation founded @GUDANGEXP1</v>
      </c>
    </row>
    <row r="4961" spans="1:40">
      <c r="A4961" t="s">
        <v>120</v>
      </c>
      <c r="B4961" t="s">
        <v>121</v>
      </c>
      <c r="C4961" t="s">
        <v>2196</v>
      </c>
      <c r="D4961" t="s">
        <v>49</v>
      </c>
      <c r="E4961">
        <v>1</v>
      </c>
      <c r="G4961" t="s">
        <v>124</v>
      </c>
      <c r="I4961" t="s">
        <v>125</v>
      </c>
      <c r="Z4961" t="str">
        <f>IFERROR(MID(AA4961,FIND("-",H4961,1)+1,20),_xlfn.IFNA(VLOOKUP(F4961&amp;"-"&amp;AA4961,Ref_Kontak!$A:$E,4,FALSE),Ref_Kontak!$H$2))</f>
        <v>628999007703</v>
      </c>
      <c r="AA4961" t="str">
        <f t="shared" si="770"/>
        <v/>
      </c>
      <c r="AB4961" t="str">
        <f t="shared" si="771"/>
        <v/>
      </c>
      <c r="AC4961" t="str">
        <f t="shared" si="772"/>
        <v>628999007703</v>
      </c>
      <c r="AD4961" t="str">
        <f t="shared" si="773"/>
        <v>Halo+,+Visual+AI+5S+mendeteksi+Violation%3A+GUDANGEXP1-LINE+11</v>
      </c>
      <c r="AE4961" t="str">
        <f t="shared" si="774"/>
        <v>https://web.whatsapp.com/send/?phone=628999007703&amp;text=Halo+,+Visual+AI+5S+mendeteksi+Violation%3A+GUDANGEXP1-LINE+11&amp;type=phone_number&amp;app_absent=0</v>
      </c>
      <c r="AF4961" t="b">
        <f>IF(ISNA(VLOOKUP(D4961&amp;"-"&amp;AB4961, Ref_Kontak!$A:$E, 4, FALSE)), FALSE, TRUE)</f>
        <v>0</v>
      </c>
      <c r="AG4961" t="str">
        <f>_xlfn.IFNA(VLOOKUP(Z4961,Ref_Kontak!H:H,1,FALSE),"FALSE")</f>
        <v>628999007703</v>
      </c>
      <c r="AH4961" t="str">
        <f t="shared" si="775"/>
        <v>GUDANGEXP1-LINE 11</v>
      </c>
      <c r="AI4961">
        <f>IF(I4961="violation",COUNTIF($AH$1:AH4961,AH4961),0)</f>
        <v>42</v>
      </c>
      <c r="AJ4961" t="str">
        <f t="shared" si="776"/>
        <v>violation-GUDANGEXP1</v>
      </c>
      <c r="AK4961">
        <f>IF(I4961="violation",COUNTIF($AJ$1:AJ4961,AJ4961),FALSE)</f>
        <v>1075</v>
      </c>
      <c r="AL4961">
        <f t="shared" si="777"/>
        <v>0</v>
      </c>
      <c r="AM4961">
        <f t="shared" si="778"/>
        <v>8</v>
      </c>
      <c r="AN4961" t="str">
        <f t="shared" si="779"/>
        <v>ALERT! 8 Violation founded @GUDANGEXP1</v>
      </c>
    </row>
    <row r="4962" spans="1:40">
      <c r="A4962" t="s">
        <v>120</v>
      </c>
      <c r="B4962" t="s">
        <v>121</v>
      </c>
      <c r="C4962" t="s">
        <v>2197</v>
      </c>
      <c r="D4962" t="s">
        <v>2152</v>
      </c>
      <c r="E4962">
        <v>1</v>
      </c>
      <c r="G4962" t="s">
        <v>124</v>
      </c>
      <c r="I4962" t="s">
        <v>125</v>
      </c>
      <c r="Z4962" t="str">
        <f>IFERROR(MID(AA4962,FIND("-",H4962,1)+1,20),_xlfn.IFNA(VLOOKUP(F4962&amp;"-"&amp;AA4962,Ref_Kontak!$A:$E,4,FALSE),Ref_Kontak!$H$2))</f>
        <v>628999007703</v>
      </c>
      <c r="AA4962" t="str">
        <f t="shared" si="770"/>
        <v/>
      </c>
      <c r="AB4962" t="str">
        <f t="shared" si="771"/>
        <v/>
      </c>
      <c r="AC4962" t="str">
        <f t="shared" si="772"/>
        <v>628999007703</v>
      </c>
      <c r="AD4962" t="str">
        <f t="shared" si="773"/>
        <v>Halo+,+Visual+AI+5S+mendeteksi+Violation%3A+GUDANGEXP1-LINE+10</v>
      </c>
      <c r="AE4962" t="str">
        <f t="shared" si="774"/>
        <v>https://web.whatsapp.com/send/?phone=628999007703&amp;text=Halo+,+Visual+AI+5S+mendeteksi+Violation%3A+GUDANGEXP1-LINE+10&amp;type=phone_number&amp;app_absent=0</v>
      </c>
      <c r="AF4962" t="b">
        <f>IF(ISNA(VLOOKUP(D4962&amp;"-"&amp;AB4962, Ref_Kontak!$A:$E, 4, FALSE)), FALSE, TRUE)</f>
        <v>0</v>
      </c>
      <c r="AG4962" t="str">
        <f>_xlfn.IFNA(VLOOKUP(Z4962,Ref_Kontak!H:H,1,FALSE),"FALSE")</f>
        <v>628999007703</v>
      </c>
      <c r="AH4962" t="str">
        <f t="shared" si="775"/>
        <v>GUDANGEXP1-LINE 10</v>
      </c>
      <c r="AI4962">
        <f>IF(I4962="violation",COUNTIF($AH$1:AH4962,AH4962),0)</f>
        <v>44</v>
      </c>
      <c r="AJ4962" t="str">
        <f t="shared" si="776"/>
        <v>violation-GUDANGEXP1</v>
      </c>
      <c r="AK4962">
        <f>IF(I4962="violation",COUNTIF($AJ$1:AJ4962,AJ4962),FALSE)</f>
        <v>1076</v>
      </c>
      <c r="AL4962">
        <f t="shared" si="777"/>
        <v>0</v>
      </c>
      <c r="AM4962">
        <f t="shared" si="778"/>
        <v>8</v>
      </c>
      <c r="AN4962" t="str">
        <f t="shared" si="779"/>
        <v>ALERT! 8 Violation founded @GUDANGEXP1</v>
      </c>
    </row>
    <row r="4963" spans="1:40">
      <c r="A4963" t="s">
        <v>120</v>
      </c>
      <c r="B4963" t="s">
        <v>121</v>
      </c>
      <c r="C4963" t="s">
        <v>2197</v>
      </c>
      <c r="D4963" t="s">
        <v>52</v>
      </c>
      <c r="E4963">
        <v>1</v>
      </c>
      <c r="G4963" t="s">
        <v>130</v>
      </c>
      <c r="I4963" t="s">
        <v>125</v>
      </c>
      <c r="Z4963" t="str">
        <f>IFERROR(MID(AA4963,FIND("-",H4963,1)+1,20),_xlfn.IFNA(VLOOKUP(F4963&amp;"-"&amp;AA4963,Ref_Kontak!$A:$E,4,FALSE),Ref_Kontak!$H$2))</f>
        <v>628999007703</v>
      </c>
      <c r="AA4963" t="str">
        <f t="shared" si="770"/>
        <v/>
      </c>
      <c r="AB4963" t="str">
        <f t="shared" si="771"/>
        <v/>
      </c>
      <c r="AC4963" t="str">
        <f t="shared" si="772"/>
        <v>628999007703</v>
      </c>
      <c r="AD4963" t="str">
        <f t="shared" si="773"/>
        <v>Halo+,+Visual+AI+5S+mendeteksi+Violation%3A+METALDET1-LINE+14</v>
      </c>
      <c r="AE4963" t="str">
        <f t="shared" si="774"/>
        <v>https://web.whatsapp.com/send/?phone=628999007703&amp;text=Halo+,+Visual+AI+5S+mendeteksi+Violation%3A+METALDET1-LINE+14&amp;type=phone_number&amp;app_absent=0</v>
      </c>
      <c r="AF4963" t="b">
        <f>IF(ISNA(VLOOKUP(D4963&amp;"-"&amp;AB4963, Ref_Kontak!$A:$E, 4, FALSE)), FALSE, TRUE)</f>
        <v>0</v>
      </c>
      <c r="AG4963" t="str">
        <f>_xlfn.IFNA(VLOOKUP(Z4963,Ref_Kontak!H:H,1,FALSE),"FALSE")</f>
        <v>628999007703</v>
      </c>
      <c r="AH4963" t="str">
        <f t="shared" si="775"/>
        <v>METALDET1-LINE 14</v>
      </c>
      <c r="AI4963">
        <f>IF(I4963="violation",COUNTIF($AH$1:AH4963,AH4963),0)</f>
        <v>648</v>
      </c>
      <c r="AJ4963" t="str">
        <f t="shared" si="776"/>
        <v>violation-METALDET1</v>
      </c>
      <c r="AK4963">
        <f>IF(I4963="violation",COUNTIF($AJ$1:AJ4963,AJ4963),FALSE)</f>
        <v>3885</v>
      </c>
      <c r="AL4963">
        <f t="shared" si="777"/>
        <v>0</v>
      </c>
      <c r="AM4963">
        <f t="shared" si="778"/>
        <v>3</v>
      </c>
      <c r="AN4963" t="str">
        <f t="shared" si="779"/>
        <v>ALERT! 3 Violation founded @METALDET1</v>
      </c>
    </row>
    <row r="4964" spans="1:40">
      <c r="A4964" t="s">
        <v>120</v>
      </c>
      <c r="B4964" t="s">
        <v>121</v>
      </c>
      <c r="C4964" t="s">
        <v>2197</v>
      </c>
      <c r="D4964" t="s">
        <v>49</v>
      </c>
      <c r="E4964">
        <v>1</v>
      </c>
      <c r="G4964" t="s">
        <v>124</v>
      </c>
      <c r="I4964" t="s">
        <v>125</v>
      </c>
      <c r="Z4964" t="str">
        <f>IFERROR(MID(AA4964,FIND("-",H4964,1)+1,20),_xlfn.IFNA(VLOOKUP(F4964&amp;"-"&amp;AA4964,Ref_Kontak!$A:$E,4,FALSE),Ref_Kontak!$H$2))</f>
        <v>628999007703</v>
      </c>
      <c r="AA4964" t="str">
        <f t="shared" si="770"/>
        <v/>
      </c>
      <c r="AB4964" t="str">
        <f t="shared" si="771"/>
        <v/>
      </c>
      <c r="AC4964" t="str">
        <f t="shared" si="772"/>
        <v>628999007703</v>
      </c>
      <c r="AD4964" t="str">
        <f t="shared" si="773"/>
        <v>Halo+,+Visual+AI+5S+mendeteksi+Violation%3A+GUDANGEXP1-LINE+11</v>
      </c>
      <c r="AE4964" t="str">
        <f t="shared" si="774"/>
        <v>https://web.whatsapp.com/send/?phone=628999007703&amp;text=Halo+,+Visual+AI+5S+mendeteksi+Violation%3A+GUDANGEXP1-LINE+11&amp;type=phone_number&amp;app_absent=0</v>
      </c>
      <c r="AF4964" t="b">
        <f>IF(ISNA(VLOOKUP(D4964&amp;"-"&amp;AB4964, Ref_Kontak!$A:$E, 4, FALSE)), FALSE, TRUE)</f>
        <v>0</v>
      </c>
      <c r="AG4964" t="str">
        <f>_xlfn.IFNA(VLOOKUP(Z4964,Ref_Kontak!H:H,1,FALSE),"FALSE")</f>
        <v>628999007703</v>
      </c>
      <c r="AH4964" t="str">
        <f t="shared" si="775"/>
        <v>GUDANGEXP1-LINE 11</v>
      </c>
      <c r="AI4964">
        <f>IF(I4964="violation",COUNTIF($AH$1:AH4964,AH4964),0)</f>
        <v>43</v>
      </c>
      <c r="AJ4964" t="str">
        <f t="shared" si="776"/>
        <v>violation-GUDANGEXP1</v>
      </c>
      <c r="AK4964">
        <f>IF(I4964="violation",COUNTIF($AJ$1:AJ4964,AJ4964),FALSE)</f>
        <v>1077</v>
      </c>
      <c r="AL4964">
        <f t="shared" si="777"/>
        <v>0</v>
      </c>
      <c r="AM4964">
        <f t="shared" si="778"/>
        <v>8</v>
      </c>
      <c r="AN4964" t="str">
        <f t="shared" si="779"/>
        <v>ALERT! 8 Violation founded @GUDANGEXP1</v>
      </c>
    </row>
    <row r="4965" spans="1:40">
      <c r="A4965" t="s">
        <v>120</v>
      </c>
      <c r="B4965" t="s">
        <v>121</v>
      </c>
      <c r="C4965" t="s">
        <v>2197</v>
      </c>
      <c r="D4965" t="s">
        <v>52</v>
      </c>
      <c r="E4965">
        <v>1</v>
      </c>
      <c r="G4965" t="s">
        <v>130</v>
      </c>
      <c r="I4965" t="s">
        <v>125</v>
      </c>
      <c r="Z4965" t="str">
        <f>IFERROR(MID(AA4965,FIND("-",H4965,1)+1,20),_xlfn.IFNA(VLOOKUP(F4965&amp;"-"&amp;AA4965,Ref_Kontak!$A:$E,4,FALSE),Ref_Kontak!$H$2))</f>
        <v>628999007703</v>
      </c>
      <c r="AA4965" t="str">
        <f t="shared" si="770"/>
        <v/>
      </c>
      <c r="AB4965" t="str">
        <f t="shared" si="771"/>
        <v/>
      </c>
      <c r="AC4965" t="str">
        <f t="shared" si="772"/>
        <v>628999007703</v>
      </c>
      <c r="AD4965" t="str">
        <f t="shared" si="773"/>
        <v>Halo+,+Visual+AI+5S+mendeteksi+Violation%3A+METALDET1-LINE+14</v>
      </c>
      <c r="AE4965" t="str">
        <f t="shared" si="774"/>
        <v>https://web.whatsapp.com/send/?phone=628999007703&amp;text=Halo+,+Visual+AI+5S+mendeteksi+Violation%3A+METALDET1-LINE+14&amp;type=phone_number&amp;app_absent=0</v>
      </c>
      <c r="AF4965" t="b">
        <f>IF(ISNA(VLOOKUP(D4965&amp;"-"&amp;AB4965, Ref_Kontak!$A:$E, 4, FALSE)), FALSE, TRUE)</f>
        <v>0</v>
      </c>
      <c r="AG4965" t="str">
        <f>_xlfn.IFNA(VLOOKUP(Z4965,Ref_Kontak!H:H,1,FALSE),"FALSE")</f>
        <v>628999007703</v>
      </c>
      <c r="AH4965" t="str">
        <f t="shared" si="775"/>
        <v>METALDET1-LINE 14</v>
      </c>
      <c r="AI4965">
        <f>IF(I4965="violation",COUNTIF($AH$1:AH4965,AH4965),0)</f>
        <v>649</v>
      </c>
      <c r="AJ4965" t="str">
        <f t="shared" si="776"/>
        <v>violation-METALDET1</v>
      </c>
      <c r="AK4965">
        <f>IF(I4965="violation",COUNTIF($AJ$1:AJ4965,AJ4965),FALSE)</f>
        <v>3886</v>
      </c>
      <c r="AL4965">
        <f t="shared" si="777"/>
        <v>0</v>
      </c>
      <c r="AM4965">
        <f t="shared" si="778"/>
        <v>3</v>
      </c>
      <c r="AN4965" t="str">
        <f t="shared" si="779"/>
        <v>ALERT! 3 Violation founded @METALDET1</v>
      </c>
    </row>
    <row r="4966" spans="1:40">
      <c r="A4966" t="s">
        <v>120</v>
      </c>
      <c r="B4966" t="s">
        <v>121</v>
      </c>
      <c r="C4966" t="s">
        <v>2198</v>
      </c>
      <c r="D4966" t="s">
        <v>2152</v>
      </c>
      <c r="E4966">
        <v>1</v>
      </c>
      <c r="G4966" t="s">
        <v>124</v>
      </c>
      <c r="I4966" t="s">
        <v>125</v>
      </c>
      <c r="Z4966" t="str">
        <f>IFERROR(MID(AA4966,FIND("-",H4966,1)+1,20),_xlfn.IFNA(VLOOKUP(F4966&amp;"-"&amp;AA4966,Ref_Kontak!$A:$E,4,FALSE),Ref_Kontak!$H$2))</f>
        <v>628999007703</v>
      </c>
      <c r="AA4966" t="str">
        <f t="shared" si="770"/>
        <v/>
      </c>
      <c r="AB4966" t="str">
        <f t="shared" si="771"/>
        <v/>
      </c>
      <c r="AC4966" t="str">
        <f t="shared" si="772"/>
        <v>628999007703</v>
      </c>
      <c r="AD4966" t="str">
        <f t="shared" si="773"/>
        <v>Halo+,+Visual+AI+5S+mendeteksi+Violation%3A+GUDANGEXP1-LINE+10</v>
      </c>
      <c r="AE4966" t="str">
        <f t="shared" si="774"/>
        <v>https://web.whatsapp.com/send/?phone=628999007703&amp;text=Halo+,+Visual+AI+5S+mendeteksi+Violation%3A+GUDANGEXP1-LINE+10&amp;type=phone_number&amp;app_absent=0</v>
      </c>
      <c r="AF4966" t="b">
        <f>IF(ISNA(VLOOKUP(D4966&amp;"-"&amp;AB4966, Ref_Kontak!$A:$E, 4, FALSE)), FALSE, TRUE)</f>
        <v>0</v>
      </c>
      <c r="AG4966" t="str">
        <f>_xlfn.IFNA(VLOOKUP(Z4966,Ref_Kontak!H:H,1,FALSE),"FALSE")</f>
        <v>628999007703</v>
      </c>
      <c r="AH4966" t="str">
        <f t="shared" si="775"/>
        <v>GUDANGEXP1-LINE 10</v>
      </c>
      <c r="AI4966">
        <f>IF(I4966="violation",COUNTIF($AH$1:AH4966,AH4966),0)</f>
        <v>45</v>
      </c>
      <c r="AJ4966" t="str">
        <f t="shared" si="776"/>
        <v>violation-GUDANGEXP1</v>
      </c>
      <c r="AK4966">
        <f>IF(I4966="violation",COUNTIF($AJ$1:AJ4966,AJ4966),FALSE)</f>
        <v>1078</v>
      </c>
      <c r="AL4966">
        <f t="shared" si="777"/>
        <v>0</v>
      </c>
      <c r="AM4966">
        <f t="shared" si="778"/>
        <v>8</v>
      </c>
      <c r="AN4966" t="str">
        <f t="shared" si="779"/>
        <v>ALERT! 8 Violation founded @GUDANGEXP1</v>
      </c>
    </row>
    <row r="4967" spans="1:40">
      <c r="A4967" t="s">
        <v>120</v>
      </c>
      <c r="B4967" t="s">
        <v>121</v>
      </c>
      <c r="C4967" t="s">
        <v>2198</v>
      </c>
      <c r="D4967" t="s">
        <v>49</v>
      </c>
      <c r="E4967">
        <v>1</v>
      </c>
      <c r="G4967" t="s">
        <v>124</v>
      </c>
      <c r="I4967" t="s">
        <v>125</v>
      </c>
      <c r="Z4967" t="str">
        <f>IFERROR(MID(AA4967,FIND("-",H4967,1)+1,20),_xlfn.IFNA(VLOOKUP(F4967&amp;"-"&amp;AA4967,Ref_Kontak!$A:$E,4,FALSE),Ref_Kontak!$H$2))</f>
        <v>628999007703</v>
      </c>
      <c r="AA4967" t="str">
        <f t="shared" si="770"/>
        <v/>
      </c>
      <c r="AB4967" t="str">
        <f t="shared" si="771"/>
        <v/>
      </c>
      <c r="AC4967" t="str">
        <f t="shared" si="772"/>
        <v>628999007703</v>
      </c>
      <c r="AD4967" t="str">
        <f t="shared" si="773"/>
        <v>Halo+,+Visual+AI+5S+mendeteksi+Violation%3A+GUDANGEXP1-LINE+11</v>
      </c>
      <c r="AE4967" t="str">
        <f t="shared" si="774"/>
        <v>https://web.whatsapp.com/send/?phone=628999007703&amp;text=Halo+,+Visual+AI+5S+mendeteksi+Violation%3A+GUDANGEXP1-LINE+11&amp;type=phone_number&amp;app_absent=0</v>
      </c>
      <c r="AF4967" t="b">
        <f>IF(ISNA(VLOOKUP(D4967&amp;"-"&amp;AB4967, Ref_Kontak!$A:$E, 4, FALSE)), FALSE, TRUE)</f>
        <v>0</v>
      </c>
      <c r="AG4967" t="str">
        <f>_xlfn.IFNA(VLOOKUP(Z4967,Ref_Kontak!H:H,1,FALSE),"FALSE")</f>
        <v>628999007703</v>
      </c>
      <c r="AH4967" t="str">
        <f t="shared" si="775"/>
        <v>GUDANGEXP1-LINE 11</v>
      </c>
      <c r="AI4967">
        <f>IF(I4967="violation",COUNTIF($AH$1:AH4967,AH4967),0)</f>
        <v>44</v>
      </c>
      <c r="AJ4967" t="str">
        <f t="shared" si="776"/>
        <v>violation-GUDANGEXP1</v>
      </c>
      <c r="AK4967">
        <f>IF(I4967="violation",COUNTIF($AJ$1:AJ4967,AJ4967),FALSE)</f>
        <v>1079</v>
      </c>
      <c r="AL4967">
        <f t="shared" si="777"/>
        <v>0</v>
      </c>
      <c r="AM4967">
        <f t="shared" si="778"/>
        <v>8</v>
      </c>
      <c r="AN4967" t="str">
        <f t="shared" si="779"/>
        <v>ALERT! 8 Violation founded @GUDANGEXP1</v>
      </c>
    </row>
    <row r="4968" spans="1:40">
      <c r="A4968" t="s">
        <v>120</v>
      </c>
      <c r="B4968" t="s">
        <v>121</v>
      </c>
      <c r="C4968" t="s">
        <v>2199</v>
      </c>
      <c r="D4968" t="s">
        <v>2152</v>
      </c>
      <c r="E4968">
        <v>1</v>
      </c>
      <c r="G4968" t="s">
        <v>124</v>
      </c>
      <c r="I4968" t="s">
        <v>125</v>
      </c>
      <c r="Z4968" t="str">
        <f>IFERROR(MID(AA4968,FIND("-",H4968,1)+1,20),_xlfn.IFNA(VLOOKUP(F4968&amp;"-"&amp;AA4968,Ref_Kontak!$A:$E,4,FALSE),Ref_Kontak!$H$2))</f>
        <v>628999007703</v>
      </c>
      <c r="AA4968" t="str">
        <f t="shared" si="770"/>
        <v/>
      </c>
      <c r="AB4968" t="str">
        <f t="shared" si="771"/>
        <v/>
      </c>
      <c r="AC4968" t="str">
        <f t="shared" si="772"/>
        <v>628999007703</v>
      </c>
      <c r="AD4968" t="str">
        <f t="shared" si="773"/>
        <v>Halo+,+Visual+AI+5S+mendeteksi+Violation%3A+GUDANGEXP1-LINE+10</v>
      </c>
      <c r="AE4968" t="str">
        <f t="shared" si="774"/>
        <v>https://web.whatsapp.com/send/?phone=628999007703&amp;text=Halo+,+Visual+AI+5S+mendeteksi+Violation%3A+GUDANGEXP1-LINE+10&amp;type=phone_number&amp;app_absent=0</v>
      </c>
      <c r="AF4968" t="b">
        <f>IF(ISNA(VLOOKUP(D4968&amp;"-"&amp;AB4968, Ref_Kontak!$A:$E, 4, FALSE)), FALSE, TRUE)</f>
        <v>0</v>
      </c>
      <c r="AG4968" t="str">
        <f>_xlfn.IFNA(VLOOKUP(Z4968,Ref_Kontak!H:H,1,FALSE),"FALSE")</f>
        <v>628999007703</v>
      </c>
      <c r="AH4968" t="str">
        <f t="shared" si="775"/>
        <v>GUDANGEXP1-LINE 10</v>
      </c>
      <c r="AI4968">
        <f>IF(I4968="violation",COUNTIF($AH$1:AH4968,AH4968),0)</f>
        <v>46</v>
      </c>
      <c r="AJ4968" t="str">
        <f t="shared" si="776"/>
        <v>violation-GUDANGEXP1</v>
      </c>
      <c r="AK4968">
        <f>IF(I4968="violation",COUNTIF($AJ$1:AJ4968,AJ4968),FALSE)</f>
        <v>1080</v>
      </c>
      <c r="AL4968">
        <f t="shared" si="777"/>
        <v>0</v>
      </c>
      <c r="AM4968">
        <f t="shared" si="778"/>
        <v>8</v>
      </c>
      <c r="AN4968" t="str">
        <f t="shared" si="779"/>
        <v>ALERT! 8 Violation founded @GUDANGEXP1</v>
      </c>
    </row>
    <row r="4969" spans="1:40">
      <c r="A4969" t="s">
        <v>120</v>
      </c>
      <c r="B4969" t="s">
        <v>121</v>
      </c>
      <c r="C4969" t="s">
        <v>2199</v>
      </c>
      <c r="D4969" t="s">
        <v>49</v>
      </c>
      <c r="E4969">
        <v>1</v>
      </c>
      <c r="G4969" t="s">
        <v>124</v>
      </c>
      <c r="I4969" t="s">
        <v>125</v>
      </c>
      <c r="Z4969" t="str">
        <f>IFERROR(MID(AA4969,FIND("-",H4969,1)+1,20),_xlfn.IFNA(VLOOKUP(F4969&amp;"-"&amp;AA4969,Ref_Kontak!$A:$E,4,FALSE),Ref_Kontak!$H$2))</f>
        <v>628999007703</v>
      </c>
      <c r="AA4969" t="str">
        <f t="shared" si="770"/>
        <v/>
      </c>
      <c r="AB4969" t="str">
        <f t="shared" si="771"/>
        <v/>
      </c>
      <c r="AC4969" t="str">
        <f t="shared" si="772"/>
        <v>628999007703</v>
      </c>
      <c r="AD4969" t="str">
        <f t="shared" si="773"/>
        <v>Halo+,+Visual+AI+5S+mendeteksi+Violation%3A+GUDANGEXP1-LINE+11</v>
      </c>
      <c r="AE4969" t="str">
        <f t="shared" si="774"/>
        <v>https://web.whatsapp.com/send/?phone=628999007703&amp;text=Halo+,+Visual+AI+5S+mendeteksi+Violation%3A+GUDANGEXP1-LINE+11&amp;type=phone_number&amp;app_absent=0</v>
      </c>
      <c r="AF4969" t="b">
        <f>IF(ISNA(VLOOKUP(D4969&amp;"-"&amp;AB4969, Ref_Kontak!$A:$E, 4, FALSE)), FALSE, TRUE)</f>
        <v>0</v>
      </c>
      <c r="AG4969" t="str">
        <f>_xlfn.IFNA(VLOOKUP(Z4969,Ref_Kontak!H:H,1,FALSE),"FALSE")</f>
        <v>628999007703</v>
      </c>
      <c r="AH4969" t="str">
        <f t="shared" si="775"/>
        <v>GUDANGEXP1-LINE 11</v>
      </c>
      <c r="AI4969">
        <f>IF(I4969="violation",COUNTIF($AH$1:AH4969,AH4969),0)</f>
        <v>45</v>
      </c>
      <c r="AJ4969" t="str">
        <f t="shared" si="776"/>
        <v>violation-GUDANGEXP1</v>
      </c>
      <c r="AK4969">
        <f>IF(I4969="violation",COUNTIF($AJ$1:AJ4969,AJ4969),FALSE)</f>
        <v>1081</v>
      </c>
      <c r="AL4969">
        <f t="shared" si="777"/>
        <v>0</v>
      </c>
      <c r="AM4969">
        <f t="shared" si="778"/>
        <v>8</v>
      </c>
      <c r="AN4969" t="str">
        <f t="shared" si="779"/>
        <v>ALERT! 8 Violation founded @GUDANGEXP1</v>
      </c>
    </row>
    <row r="4970" spans="1:40">
      <c r="A4970" t="s">
        <v>120</v>
      </c>
      <c r="B4970" t="s">
        <v>121</v>
      </c>
      <c r="C4970" t="s">
        <v>2199</v>
      </c>
      <c r="D4970" t="s">
        <v>52</v>
      </c>
      <c r="E4970">
        <v>1</v>
      </c>
      <c r="G4970" t="s">
        <v>130</v>
      </c>
      <c r="I4970" t="s">
        <v>125</v>
      </c>
      <c r="Z4970" t="str">
        <f>IFERROR(MID(AA4970,FIND("-",H4970,1)+1,20),_xlfn.IFNA(VLOOKUP(F4970&amp;"-"&amp;AA4970,Ref_Kontak!$A:$E,4,FALSE),Ref_Kontak!$H$2))</f>
        <v>628999007703</v>
      </c>
      <c r="AA4970" t="str">
        <f t="shared" si="770"/>
        <v/>
      </c>
      <c r="AB4970" t="str">
        <f t="shared" si="771"/>
        <v/>
      </c>
      <c r="AC4970" t="str">
        <f t="shared" si="772"/>
        <v>628999007703</v>
      </c>
      <c r="AD4970" t="str">
        <f t="shared" si="773"/>
        <v>Halo+,+Visual+AI+5S+mendeteksi+Violation%3A+METALDET1-LINE+14</v>
      </c>
      <c r="AE4970" t="str">
        <f t="shared" si="774"/>
        <v>https://web.whatsapp.com/send/?phone=628999007703&amp;text=Halo+,+Visual+AI+5S+mendeteksi+Violation%3A+METALDET1-LINE+14&amp;type=phone_number&amp;app_absent=0</v>
      </c>
      <c r="AF4970" t="b">
        <f>IF(ISNA(VLOOKUP(D4970&amp;"-"&amp;AB4970, Ref_Kontak!$A:$E, 4, FALSE)), FALSE, TRUE)</f>
        <v>0</v>
      </c>
      <c r="AG4970" t="str">
        <f>_xlfn.IFNA(VLOOKUP(Z4970,Ref_Kontak!H:H,1,FALSE),"FALSE")</f>
        <v>628999007703</v>
      </c>
      <c r="AH4970" t="str">
        <f t="shared" si="775"/>
        <v>METALDET1-LINE 14</v>
      </c>
      <c r="AI4970">
        <f>IF(I4970="violation",COUNTIF($AH$1:AH4970,AH4970),0)</f>
        <v>650</v>
      </c>
      <c r="AJ4970" t="str">
        <f t="shared" si="776"/>
        <v>violation-METALDET1</v>
      </c>
      <c r="AK4970">
        <f>IF(I4970="violation",COUNTIF($AJ$1:AJ4970,AJ4970),FALSE)</f>
        <v>3887</v>
      </c>
      <c r="AL4970">
        <f t="shared" si="777"/>
        <v>0</v>
      </c>
      <c r="AM4970">
        <f t="shared" si="778"/>
        <v>3</v>
      </c>
      <c r="AN4970" t="str">
        <f t="shared" si="779"/>
        <v>ALERT! 3 Violation founded @METALDET1</v>
      </c>
    </row>
    <row r="4971" spans="1:40">
      <c r="A4971" t="s">
        <v>120</v>
      </c>
      <c r="B4971" t="s">
        <v>121</v>
      </c>
      <c r="C4971" t="s">
        <v>2199</v>
      </c>
      <c r="D4971" t="s">
        <v>52</v>
      </c>
      <c r="E4971">
        <v>1</v>
      </c>
      <c r="G4971" t="s">
        <v>130</v>
      </c>
      <c r="I4971" t="s">
        <v>125</v>
      </c>
      <c r="Z4971" t="str">
        <f>IFERROR(MID(AA4971,FIND("-",H4971,1)+1,20),_xlfn.IFNA(VLOOKUP(F4971&amp;"-"&amp;AA4971,Ref_Kontak!$A:$E,4,FALSE),Ref_Kontak!$H$2))</f>
        <v>628999007703</v>
      </c>
      <c r="AA4971" t="str">
        <f t="shared" si="770"/>
        <v/>
      </c>
      <c r="AB4971" t="str">
        <f t="shared" si="771"/>
        <v/>
      </c>
      <c r="AC4971" t="str">
        <f t="shared" si="772"/>
        <v>628999007703</v>
      </c>
      <c r="AD4971" t="str">
        <f t="shared" si="773"/>
        <v>Halo+,+Visual+AI+5S+mendeteksi+Violation%3A+METALDET1-LINE+14</v>
      </c>
      <c r="AE4971" t="str">
        <f t="shared" si="774"/>
        <v>https://web.whatsapp.com/send/?phone=628999007703&amp;text=Halo+,+Visual+AI+5S+mendeteksi+Violation%3A+METALDET1-LINE+14&amp;type=phone_number&amp;app_absent=0</v>
      </c>
      <c r="AF4971" t="b">
        <f>IF(ISNA(VLOOKUP(D4971&amp;"-"&amp;AB4971, Ref_Kontak!$A:$E, 4, FALSE)), FALSE, TRUE)</f>
        <v>0</v>
      </c>
      <c r="AG4971" t="str">
        <f>_xlfn.IFNA(VLOOKUP(Z4971,Ref_Kontak!H:H,1,FALSE),"FALSE")</f>
        <v>628999007703</v>
      </c>
      <c r="AH4971" t="str">
        <f t="shared" si="775"/>
        <v>METALDET1-LINE 14</v>
      </c>
      <c r="AI4971">
        <f>IF(I4971="violation",COUNTIF($AH$1:AH4971,AH4971),0)</f>
        <v>651</v>
      </c>
      <c r="AJ4971" t="str">
        <f t="shared" si="776"/>
        <v>violation-METALDET1</v>
      </c>
      <c r="AK4971">
        <f>IF(I4971="violation",COUNTIF($AJ$1:AJ4971,AJ4971),FALSE)</f>
        <v>3888</v>
      </c>
      <c r="AL4971">
        <f t="shared" si="777"/>
        <v>0</v>
      </c>
      <c r="AM4971">
        <f t="shared" si="778"/>
        <v>3</v>
      </c>
      <c r="AN4971" t="str">
        <f t="shared" si="779"/>
        <v>ALERT! 3 Violation founded @METALDET1</v>
      </c>
    </row>
    <row r="4972" spans="1:40">
      <c r="A4972" t="s">
        <v>120</v>
      </c>
      <c r="B4972" t="s">
        <v>121</v>
      </c>
      <c r="C4972" t="s">
        <v>2200</v>
      </c>
      <c r="D4972" t="s">
        <v>2152</v>
      </c>
      <c r="E4972">
        <v>1</v>
      </c>
      <c r="G4972" t="s">
        <v>124</v>
      </c>
      <c r="I4972" t="s">
        <v>125</v>
      </c>
      <c r="Z4972" t="str">
        <f>IFERROR(MID(AA4972,FIND("-",H4972,1)+1,20),_xlfn.IFNA(VLOOKUP(F4972&amp;"-"&amp;AA4972,Ref_Kontak!$A:$E,4,FALSE),Ref_Kontak!$H$2))</f>
        <v>628999007703</v>
      </c>
      <c r="AA4972" t="str">
        <f t="shared" si="770"/>
        <v/>
      </c>
      <c r="AB4972" t="str">
        <f t="shared" si="771"/>
        <v/>
      </c>
      <c r="AC4972" t="str">
        <f t="shared" si="772"/>
        <v>628999007703</v>
      </c>
      <c r="AD4972" t="str">
        <f t="shared" si="773"/>
        <v>Halo+,+Visual+AI+5S+mendeteksi+Violation%3A+GUDANGEXP1-LINE+10</v>
      </c>
      <c r="AE4972" t="str">
        <f t="shared" si="774"/>
        <v>https://web.whatsapp.com/send/?phone=628999007703&amp;text=Halo+,+Visual+AI+5S+mendeteksi+Violation%3A+GUDANGEXP1-LINE+10&amp;type=phone_number&amp;app_absent=0</v>
      </c>
      <c r="AF4972" t="b">
        <f>IF(ISNA(VLOOKUP(D4972&amp;"-"&amp;AB4972, Ref_Kontak!$A:$E, 4, FALSE)), FALSE, TRUE)</f>
        <v>0</v>
      </c>
      <c r="AG4972" t="str">
        <f>_xlfn.IFNA(VLOOKUP(Z4972,Ref_Kontak!H:H,1,FALSE),"FALSE")</f>
        <v>628999007703</v>
      </c>
      <c r="AH4972" t="str">
        <f t="shared" si="775"/>
        <v>GUDANGEXP1-LINE 10</v>
      </c>
      <c r="AI4972">
        <f>IF(I4972="violation",COUNTIF($AH$1:AH4972,AH4972),0)</f>
        <v>47</v>
      </c>
      <c r="AJ4972" t="str">
        <f t="shared" si="776"/>
        <v>violation-GUDANGEXP1</v>
      </c>
      <c r="AK4972">
        <f>IF(I4972="violation",COUNTIF($AJ$1:AJ4972,AJ4972),FALSE)</f>
        <v>1082</v>
      </c>
      <c r="AL4972">
        <f t="shared" si="777"/>
        <v>0</v>
      </c>
      <c r="AM4972">
        <f t="shared" si="778"/>
        <v>8</v>
      </c>
      <c r="AN4972" t="str">
        <f t="shared" si="779"/>
        <v>ALERT! 8 Violation founded @GUDANGEXP1</v>
      </c>
    </row>
    <row r="4973" spans="1:40">
      <c r="A4973" t="s">
        <v>120</v>
      </c>
      <c r="B4973" t="s">
        <v>121</v>
      </c>
      <c r="C4973" t="s">
        <v>2200</v>
      </c>
      <c r="D4973" t="s">
        <v>49</v>
      </c>
      <c r="E4973">
        <v>1</v>
      </c>
      <c r="G4973" t="s">
        <v>124</v>
      </c>
      <c r="I4973" t="s">
        <v>125</v>
      </c>
      <c r="Z4973" t="str">
        <f>IFERROR(MID(AA4973,FIND("-",H4973,1)+1,20),_xlfn.IFNA(VLOOKUP(F4973&amp;"-"&amp;AA4973,Ref_Kontak!$A:$E,4,FALSE),Ref_Kontak!$H$2))</f>
        <v>628999007703</v>
      </c>
      <c r="AA4973" t="str">
        <f t="shared" si="770"/>
        <v/>
      </c>
      <c r="AB4973" t="str">
        <f t="shared" si="771"/>
        <v/>
      </c>
      <c r="AC4973" t="str">
        <f t="shared" si="772"/>
        <v>628999007703</v>
      </c>
      <c r="AD4973" t="str">
        <f t="shared" si="773"/>
        <v>Halo+,+Visual+AI+5S+mendeteksi+Violation%3A+GUDANGEXP1-LINE+11</v>
      </c>
      <c r="AE4973" t="str">
        <f t="shared" si="774"/>
        <v>https://web.whatsapp.com/send/?phone=628999007703&amp;text=Halo+,+Visual+AI+5S+mendeteksi+Violation%3A+GUDANGEXP1-LINE+11&amp;type=phone_number&amp;app_absent=0</v>
      </c>
      <c r="AF4973" t="b">
        <f>IF(ISNA(VLOOKUP(D4973&amp;"-"&amp;AB4973, Ref_Kontak!$A:$E, 4, FALSE)), FALSE, TRUE)</f>
        <v>0</v>
      </c>
      <c r="AG4973" t="str">
        <f>_xlfn.IFNA(VLOOKUP(Z4973,Ref_Kontak!H:H,1,FALSE),"FALSE")</f>
        <v>628999007703</v>
      </c>
      <c r="AH4973" t="str">
        <f t="shared" si="775"/>
        <v>GUDANGEXP1-LINE 11</v>
      </c>
      <c r="AI4973">
        <f>IF(I4973="violation",COUNTIF($AH$1:AH4973,AH4973),0)</f>
        <v>46</v>
      </c>
      <c r="AJ4973" t="str">
        <f t="shared" si="776"/>
        <v>violation-GUDANGEXP1</v>
      </c>
      <c r="AK4973">
        <f>IF(I4973="violation",COUNTIF($AJ$1:AJ4973,AJ4973),FALSE)</f>
        <v>1083</v>
      </c>
      <c r="AL4973">
        <f t="shared" si="777"/>
        <v>0</v>
      </c>
      <c r="AM4973">
        <f t="shared" si="778"/>
        <v>8</v>
      </c>
      <c r="AN4973" t="str">
        <f t="shared" si="779"/>
        <v>ALERT! 8 Violation founded @GUDANGEXP1</v>
      </c>
    </row>
    <row r="4974" spans="1:40">
      <c r="A4974" t="s">
        <v>120</v>
      </c>
      <c r="B4974" t="s">
        <v>121</v>
      </c>
      <c r="C4974" t="s">
        <v>2200</v>
      </c>
      <c r="D4974" t="s">
        <v>52</v>
      </c>
      <c r="E4974">
        <v>1</v>
      </c>
      <c r="G4974" t="s">
        <v>130</v>
      </c>
      <c r="I4974" t="s">
        <v>125</v>
      </c>
      <c r="Z4974" t="str">
        <f>IFERROR(MID(AA4974,FIND("-",H4974,1)+1,20),_xlfn.IFNA(VLOOKUP(F4974&amp;"-"&amp;AA4974,Ref_Kontak!$A:$E,4,FALSE),Ref_Kontak!$H$2))</f>
        <v>628999007703</v>
      </c>
      <c r="AA4974" t="str">
        <f t="shared" si="770"/>
        <v/>
      </c>
      <c r="AB4974" t="str">
        <f t="shared" si="771"/>
        <v/>
      </c>
      <c r="AC4974" t="str">
        <f t="shared" si="772"/>
        <v>628999007703</v>
      </c>
      <c r="AD4974" t="str">
        <f t="shared" si="773"/>
        <v>Halo+,+Visual+AI+5S+mendeteksi+Violation%3A+METALDET1-LINE+14</v>
      </c>
      <c r="AE4974" t="str">
        <f t="shared" si="774"/>
        <v>https://web.whatsapp.com/send/?phone=628999007703&amp;text=Halo+,+Visual+AI+5S+mendeteksi+Violation%3A+METALDET1-LINE+14&amp;type=phone_number&amp;app_absent=0</v>
      </c>
      <c r="AF4974" t="b">
        <f>IF(ISNA(VLOOKUP(D4974&amp;"-"&amp;AB4974, Ref_Kontak!$A:$E, 4, FALSE)), FALSE, TRUE)</f>
        <v>0</v>
      </c>
      <c r="AG4974" t="str">
        <f>_xlfn.IFNA(VLOOKUP(Z4974,Ref_Kontak!H:H,1,FALSE),"FALSE")</f>
        <v>628999007703</v>
      </c>
      <c r="AH4974" t="str">
        <f t="shared" si="775"/>
        <v>METALDET1-LINE 14</v>
      </c>
      <c r="AI4974">
        <f>IF(I4974="violation",COUNTIF($AH$1:AH4974,AH4974),0)</f>
        <v>652</v>
      </c>
      <c r="AJ4974" t="str">
        <f t="shared" si="776"/>
        <v>violation-METALDET1</v>
      </c>
      <c r="AK4974">
        <f>IF(I4974="violation",COUNTIF($AJ$1:AJ4974,AJ4974),FALSE)</f>
        <v>3889</v>
      </c>
      <c r="AL4974">
        <f t="shared" si="777"/>
        <v>0</v>
      </c>
      <c r="AM4974">
        <f t="shared" si="778"/>
        <v>3</v>
      </c>
      <c r="AN4974" t="str">
        <f t="shared" si="779"/>
        <v>ALERT! 3 Violation founded @METALDET1</v>
      </c>
    </row>
    <row r="4975" spans="1:40">
      <c r="A4975" t="s">
        <v>120</v>
      </c>
      <c r="B4975" t="s">
        <v>121</v>
      </c>
      <c r="C4975" t="s">
        <v>2201</v>
      </c>
      <c r="D4975" t="s">
        <v>2152</v>
      </c>
      <c r="E4975">
        <v>1</v>
      </c>
      <c r="G4975" t="s">
        <v>124</v>
      </c>
      <c r="I4975" t="s">
        <v>125</v>
      </c>
      <c r="Z4975" t="str">
        <f>IFERROR(MID(AA4975,FIND("-",H4975,1)+1,20),_xlfn.IFNA(VLOOKUP(F4975&amp;"-"&amp;AA4975,Ref_Kontak!$A:$E,4,FALSE),Ref_Kontak!$H$2))</f>
        <v>628999007703</v>
      </c>
      <c r="AA4975" t="str">
        <f t="shared" si="770"/>
        <v/>
      </c>
      <c r="AB4975" t="str">
        <f t="shared" si="771"/>
        <v/>
      </c>
      <c r="AC4975" t="str">
        <f t="shared" si="772"/>
        <v>628999007703</v>
      </c>
      <c r="AD4975" t="str">
        <f t="shared" si="773"/>
        <v>Halo+,+Visual+AI+5S+mendeteksi+Violation%3A+GUDANGEXP1-LINE+10</v>
      </c>
      <c r="AE4975" t="str">
        <f t="shared" si="774"/>
        <v>https://web.whatsapp.com/send/?phone=628999007703&amp;text=Halo+,+Visual+AI+5S+mendeteksi+Violation%3A+GUDANGEXP1-LINE+10&amp;type=phone_number&amp;app_absent=0</v>
      </c>
      <c r="AF4975" t="b">
        <f>IF(ISNA(VLOOKUP(D4975&amp;"-"&amp;AB4975, Ref_Kontak!$A:$E, 4, FALSE)), FALSE, TRUE)</f>
        <v>0</v>
      </c>
      <c r="AG4975" t="str">
        <f>_xlfn.IFNA(VLOOKUP(Z4975,Ref_Kontak!H:H,1,FALSE),"FALSE")</f>
        <v>628999007703</v>
      </c>
      <c r="AH4975" t="str">
        <f t="shared" si="775"/>
        <v>GUDANGEXP1-LINE 10</v>
      </c>
      <c r="AI4975">
        <f>IF(I4975="violation",COUNTIF($AH$1:AH4975,AH4975),0)</f>
        <v>48</v>
      </c>
      <c r="AJ4975" t="str">
        <f t="shared" si="776"/>
        <v>violation-GUDANGEXP1</v>
      </c>
      <c r="AK4975">
        <f>IF(I4975="violation",COUNTIF($AJ$1:AJ4975,AJ4975),FALSE)</f>
        <v>1084</v>
      </c>
      <c r="AL4975">
        <f t="shared" si="777"/>
        <v>0</v>
      </c>
      <c r="AM4975">
        <f t="shared" si="778"/>
        <v>8</v>
      </c>
      <c r="AN4975" t="str">
        <f t="shared" si="779"/>
        <v>ALERT! 8 Violation founded @GUDANGEXP1</v>
      </c>
    </row>
    <row r="4976" spans="1:40">
      <c r="A4976" t="s">
        <v>120</v>
      </c>
      <c r="B4976" t="s">
        <v>121</v>
      </c>
      <c r="C4976" t="s">
        <v>2201</v>
      </c>
      <c r="D4976" t="s">
        <v>49</v>
      </c>
      <c r="E4976">
        <v>1</v>
      </c>
      <c r="G4976" t="s">
        <v>124</v>
      </c>
      <c r="I4976" t="s">
        <v>125</v>
      </c>
      <c r="Z4976" t="str">
        <f>IFERROR(MID(AA4976,FIND("-",H4976,1)+1,20),_xlfn.IFNA(VLOOKUP(F4976&amp;"-"&amp;AA4976,Ref_Kontak!$A:$E,4,FALSE),Ref_Kontak!$H$2))</f>
        <v>628999007703</v>
      </c>
      <c r="AA4976" t="str">
        <f t="shared" si="770"/>
        <v/>
      </c>
      <c r="AB4976" t="str">
        <f t="shared" si="771"/>
        <v/>
      </c>
      <c r="AC4976" t="str">
        <f t="shared" si="772"/>
        <v>628999007703</v>
      </c>
      <c r="AD4976" t="str">
        <f t="shared" si="773"/>
        <v>Halo+,+Visual+AI+5S+mendeteksi+Violation%3A+GUDANGEXP1-LINE+11</v>
      </c>
      <c r="AE4976" t="str">
        <f t="shared" si="774"/>
        <v>https://web.whatsapp.com/send/?phone=628999007703&amp;text=Halo+,+Visual+AI+5S+mendeteksi+Violation%3A+GUDANGEXP1-LINE+11&amp;type=phone_number&amp;app_absent=0</v>
      </c>
      <c r="AF4976" t="b">
        <f>IF(ISNA(VLOOKUP(D4976&amp;"-"&amp;AB4976, Ref_Kontak!$A:$E, 4, FALSE)), FALSE, TRUE)</f>
        <v>0</v>
      </c>
      <c r="AG4976" t="str">
        <f>_xlfn.IFNA(VLOOKUP(Z4976,Ref_Kontak!H:H,1,FALSE),"FALSE")</f>
        <v>628999007703</v>
      </c>
      <c r="AH4976" t="str">
        <f t="shared" si="775"/>
        <v>GUDANGEXP1-LINE 11</v>
      </c>
      <c r="AI4976">
        <f>IF(I4976="violation",COUNTIF($AH$1:AH4976,AH4976),0)</f>
        <v>47</v>
      </c>
      <c r="AJ4976" t="str">
        <f t="shared" si="776"/>
        <v>violation-GUDANGEXP1</v>
      </c>
      <c r="AK4976">
        <f>IF(I4976="violation",COUNTIF($AJ$1:AJ4976,AJ4976),FALSE)</f>
        <v>1085</v>
      </c>
      <c r="AL4976">
        <f t="shared" si="777"/>
        <v>0</v>
      </c>
      <c r="AM4976">
        <f t="shared" si="778"/>
        <v>8</v>
      </c>
      <c r="AN4976" t="str">
        <f t="shared" si="779"/>
        <v>ALERT! 8 Violation founded @GUDANGEXP1</v>
      </c>
    </row>
    <row r="4977" spans="1:40">
      <c r="A4977" t="s">
        <v>120</v>
      </c>
      <c r="B4977" t="s">
        <v>121</v>
      </c>
      <c r="C4977" t="s">
        <v>2202</v>
      </c>
      <c r="D4977" t="s">
        <v>2152</v>
      </c>
      <c r="E4977">
        <v>1</v>
      </c>
      <c r="G4977" t="s">
        <v>124</v>
      </c>
      <c r="I4977" t="s">
        <v>125</v>
      </c>
      <c r="Z4977" t="str">
        <f>IFERROR(MID(AA4977,FIND("-",H4977,1)+1,20),_xlfn.IFNA(VLOOKUP(F4977&amp;"-"&amp;AA4977,Ref_Kontak!$A:$E,4,FALSE),Ref_Kontak!$H$2))</f>
        <v>628999007703</v>
      </c>
      <c r="AA4977" t="str">
        <f t="shared" si="770"/>
        <v/>
      </c>
      <c r="AB4977" t="str">
        <f t="shared" si="771"/>
        <v/>
      </c>
      <c r="AC4977" t="str">
        <f t="shared" si="772"/>
        <v>628999007703</v>
      </c>
      <c r="AD4977" t="str">
        <f t="shared" si="773"/>
        <v>Halo+,+Visual+AI+5S+mendeteksi+Violation%3A+GUDANGEXP1-LINE+10</v>
      </c>
      <c r="AE4977" t="str">
        <f t="shared" si="774"/>
        <v>https://web.whatsapp.com/send/?phone=628999007703&amp;text=Halo+,+Visual+AI+5S+mendeteksi+Violation%3A+GUDANGEXP1-LINE+10&amp;type=phone_number&amp;app_absent=0</v>
      </c>
      <c r="AF4977" t="b">
        <f>IF(ISNA(VLOOKUP(D4977&amp;"-"&amp;AB4977, Ref_Kontak!$A:$E, 4, FALSE)), FALSE, TRUE)</f>
        <v>0</v>
      </c>
      <c r="AG4977" t="str">
        <f>_xlfn.IFNA(VLOOKUP(Z4977,Ref_Kontak!H:H,1,FALSE),"FALSE")</f>
        <v>628999007703</v>
      </c>
      <c r="AH4977" t="str">
        <f t="shared" si="775"/>
        <v>GUDANGEXP1-LINE 10</v>
      </c>
      <c r="AI4977">
        <f>IF(I4977="violation",COUNTIF($AH$1:AH4977,AH4977),0)</f>
        <v>49</v>
      </c>
      <c r="AJ4977" t="str">
        <f t="shared" si="776"/>
        <v>violation-GUDANGEXP1</v>
      </c>
      <c r="AK4977">
        <f>IF(I4977="violation",COUNTIF($AJ$1:AJ4977,AJ4977),FALSE)</f>
        <v>1086</v>
      </c>
      <c r="AL4977">
        <f t="shared" si="777"/>
        <v>0</v>
      </c>
      <c r="AM4977">
        <f t="shared" si="778"/>
        <v>8</v>
      </c>
      <c r="AN4977" t="str">
        <f t="shared" si="779"/>
        <v>ALERT! 8 Violation founded @GUDANGEXP1</v>
      </c>
    </row>
    <row r="4978" spans="1:40">
      <c r="A4978" t="s">
        <v>120</v>
      </c>
      <c r="B4978" t="s">
        <v>121</v>
      </c>
      <c r="C4978" t="s">
        <v>2202</v>
      </c>
      <c r="D4978" t="s">
        <v>52</v>
      </c>
      <c r="E4978">
        <v>1</v>
      </c>
      <c r="G4978" t="s">
        <v>130</v>
      </c>
      <c r="I4978" t="s">
        <v>125</v>
      </c>
      <c r="Z4978" t="str">
        <f>IFERROR(MID(AA4978,FIND("-",H4978,1)+1,20),_xlfn.IFNA(VLOOKUP(F4978&amp;"-"&amp;AA4978,Ref_Kontak!$A:$E,4,FALSE),Ref_Kontak!$H$2))</f>
        <v>628999007703</v>
      </c>
      <c r="AA4978" t="str">
        <f t="shared" si="770"/>
        <v/>
      </c>
      <c r="AB4978" t="str">
        <f t="shared" si="771"/>
        <v/>
      </c>
      <c r="AC4978" t="str">
        <f t="shared" si="772"/>
        <v>628999007703</v>
      </c>
      <c r="AD4978" t="str">
        <f t="shared" si="773"/>
        <v>Halo+,+Visual+AI+5S+mendeteksi+Violation%3A+METALDET1-LINE+14</v>
      </c>
      <c r="AE4978" t="str">
        <f t="shared" si="774"/>
        <v>https://web.whatsapp.com/send/?phone=628999007703&amp;text=Halo+,+Visual+AI+5S+mendeteksi+Violation%3A+METALDET1-LINE+14&amp;type=phone_number&amp;app_absent=0</v>
      </c>
      <c r="AF4978" t="b">
        <f>IF(ISNA(VLOOKUP(D4978&amp;"-"&amp;AB4978, Ref_Kontak!$A:$E, 4, FALSE)), FALSE, TRUE)</f>
        <v>0</v>
      </c>
      <c r="AG4978" t="str">
        <f>_xlfn.IFNA(VLOOKUP(Z4978,Ref_Kontak!H:H,1,FALSE),"FALSE")</f>
        <v>628999007703</v>
      </c>
      <c r="AH4978" t="str">
        <f t="shared" si="775"/>
        <v>METALDET1-LINE 14</v>
      </c>
      <c r="AI4978">
        <f>IF(I4978="violation",COUNTIF($AH$1:AH4978,AH4978),0)</f>
        <v>653</v>
      </c>
      <c r="AJ4978" t="str">
        <f t="shared" si="776"/>
        <v>violation-METALDET1</v>
      </c>
      <c r="AK4978">
        <f>IF(I4978="violation",COUNTIF($AJ$1:AJ4978,AJ4978),FALSE)</f>
        <v>3890</v>
      </c>
      <c r="AL4978">
        <f t="shared" si="777"/>
        <v>0</v>
      </c>
      <c r="AM4978">
        <f t="shared" si="778"/>
        <v>3</v>
      </c>
      <c r="AN4978" t="str">
        <f t="shared" si="779"/>
        <v>ALERT! 3 Violation founded @METALDET1</v>
      </c>
    </row>
    <row r="4979" spans="1:40">
      <c r="A4979" t="s">
        <v>120</v>
      </c>
      <c r="B4979" t="s">
        <v>121</v>
      </c>
      <c r="C4979" t="s">
        <v>2202</v>
      </c>
      <c r="D4979" t="s">
        <v>49</v>
      </c>
      <c r="E4979">
        <v>1</v>
      </c>
      <c r="G4979" t="s">
        <v>124</v>
      </c>
      <c r="I4979" t="s">
        <v>125</v>
      </c>
      <c r="Z4979" t="str">
        <f>IFERROR(MID(AA4979,FIND("-",H4979,1)+1,20),_xlfn.IFNA(VLOOKUP(F4979&amp;"-"&amp;AA4979,Ref_Kontak!$A:$E,4,FALSE),Ref_Kontak!$H$2))</f>
        <v>628999007703</v>
      </c>
      <c r="AA4979" t="str">
        <f t="shared" si="770"/>
        <v/>
      </c>
      <c r="AB4979" t="str">
        <f t="shared" si="771"/>
        <v/>
      </c>
      <c r="AC4979" t="str">
        <f t="shared" si="772"/>
        <v>628999007703</v>
      </c>
      <c r="AD4979" t="str">
        <f t="shared" si="773"/>
        <v>Halo+,+Visual+AI+5S+mendeteksi+Violation%3A+GUDANGEXP1-LINE+11</v>
      </c>
      <c r="AE4979" t="str">
        <f t="shared" si="774"/>
        <v>https://web.whatsapp.com/send/?phone=628999007703&amp;text=Halo+,+Visual+AI+5S+mendeteksi+Violation%3A+GUDANGEXP1-LINE+11&amp;type=phone_number&amp;app_absent=0</v>
      </c>
      <c r="AF4979" t="b">
        <f>IF(ISNA(VLOOKUP(D4979&amp;"-"&amp;AB4979, Ref_Kontak!$A:$E, 4, FALSE)), FALSE, TRUE)</f>
        <v>0</v>
      </c>
      <c r="AG4979" t="str">
        <f>_xlfn.IFNA(VLOOKUP(Z4979,Ref_Kontak!H:H,1,FALSE),"FALSE")</f>
        <v>628999007703</v>
      </c>
      <c r="AH4979" t="str">
        <f t="shared" si="775"/>
        <v>GUDANGEXP1-LINE 11</v>
      </c>
      <c r="AI4979">
        <f>IF(I4979="violation",COUNTIF($AH$1:AH4979,AH4979),0)</f>
        <v>48</v>
      </c>
      <c r="AJ4979" t="str">
        <f t="shared" si="776"/>
        <v>violation-GUDANGEXP1</v>
      </c>
      <c r="AK4979">
        <f>IF(I4979="violation",COUNTIF($AJ$1:AJ4979,AJ4979),FALSE)</f>
        <v>1087</v>
      </c>
      <c r="AL4979">
        <f t="shared" si="777"/>
        <v>0</v>
      </c>
      <c r="AM4979">
        <f t="shared" si="778"/>
        <v>8</v>
      </c>
      <c r="AN4979" t="str">
        <f t="shared" si="779"/>
        <v>ALERT! 8 Violation founded @GUDANGEXP1</v>
      </c>
    </row>
    <row r="4980" spans="1:40">
      <c r="A4980" t="s">
        <v>120</v>
      </c>
      <c r="B4980" t="s">
        <v>121</v>
      </c>
      <c r="C4980" t="s">
        <v>2202</v>
      </c>
      <c r="D4980" t="s">
        <v>52</v>
      </c>
      <c r="E4980">
        <v>1</v>
      </c>
      <c r="G4980" t="s">
        <v>130</v>
      </c>
      <c r="I4980" t="s">
        <v>125</v>
      </c>
      <c r="Z4980" t="str">
        <f>IFERROR(MID(AA4980,FIND("-",H4980,1)+1,20),_xlfn.IFNA(VLOOKUP(F4980&amp;"-"&amp;AA4980,Ref_Kontak!$A:$E,4,FALSE),Ref_Kontak!$H$2))</f>
        <v>628999007703</v>
      </c>
      <c r="AA4980" t="str">
        <f t="shared" si="770"/>
        <v/>
      </c>
      <c r="AB4980" t="str">
        <f t="shared" si="771"/>
        <v/>
      </c>
      <c r="AC4980" t="str">
        <f t="shared" si="772"/>
        <v>628999007703</v>
      </c>
      <c r="AD4980" t="str">
        <f t="shared" si="773"/>
        <v>Halo+,+Visual+AI+5S+mendeteksi+Violation%3A+METALDET1-LINE+14</v>
      </c>
      <c r="AE4980" t="str">
        <f t="shared" si="774"/>
        <v>https://web.whatsapp.com/send/?phone=628999007703&amp;text=Halo+,+Visual+AI+5S+mendeteksi+Violation%3A+METALDET1-LINE+14&amp;type=phone_number&amp;app_absent=0</v>
      </c>
      <c r="AF4980" t="b">
        <f>IF(ISNA(VLOOKUP(D4980&amp;"-"&amp;AB4980, Ref_Kontak!$A:$E, 4, FALSE)), FALSE, TRUE)</f>
        <v>0</v>
      </c>
      <c r="AG4980" t="str">
        <f>_xlfn.IFNA(VLOOKUP(Z4980,Ref_Kontak!H:H,1,FALSE),"FALSE")</f>
        <v>628999007703</v>
      </c>
      <c r="AH4980" t="str">
        <f t="shared" si="775"/>
        <v>METALDET1-LINE 14</v>
      </c>
      <c r="AI4980">
        <f>IF(I4980="violation",COUNTIF($AH$1:AH4980,AH4980),0)</f>
        <v>654</v>
      </c>
      <c r="AJ4980" t="str">
        <f t="shared" si="776"/>
        <v>violation-METALDET1</v>
      </c>
      <c r="AK4980">
        <f>IF(I4980="violation",COUNTIF($AJ$1:AJ4980,AJ4980),FALSE)</f>
        <v>3891</v>
      </c>
      <c r="AL4980">
        <f t="shared" si="777"/>
        <v>0</v>
      </c>
      <c r="AM4980">
        <f t="shared" si="778"/>
        <v>3</v>
      </c>
      <c r="AN4980" t="str">
        <f t="shared" si="779"/>
        <v>ALERT! 3 Violation founded @METALDET1</v>
      </c>
    </row>
    <row r="4981" spans="1:40">
      <c r="A4981" t="s">
        <v>120</v>
      </c>
      <c r="B4981" t="s">
        <v>121</v>
      </c>
      <c r="C4981" t="s">
        <v>2203</v>
      </c>
      <c r="D4981" t="s">
        <v>2152</v>
      </c>
      <c r="E4981">
        <v>1</v>
      </c>
      <c r="G4981" t="s">
        <v>124</v>
      </c>
      <c r="I4981" t="s">
        <v>125</v>
      </c>
      <c r="Z4981" t="str">
        <f>IFERROR(MID(AA4981,FIND("-",H4981,1)+1,20),_xlfn.IFNA(VLOOKUP(F4981&amp;"-"&amp;AA4981,Ref_Kontak!$A:$E,4,FALSE),Ref_Kontak!$H$2))</f>
        <v>628999007703</v>
      </c>
      <c r="AA4981" t="str">
        <f t="shared" si="770"/>
        <v/>
      </c>
      <c r="AB4981" t="str">
        <f t="shared" si="771"/>
        <v/>
      </c>
      <c r="AC4981" t="str">
        <f t="shared" si="772"/>
        <v>628999007703</v>
      </c>
      <c r="AD4981" t="str">
        <f t="shared" si="773"/>
        <v>Halo+,+Visual+AI+5S+mendeteksi+Violation%3A+GUDANGEXP1-LINE+10</v>
      </c>
      <c r="AE4981" t="str">
        <f t="shared" si="774"/>
        <v>https://web.whatsapp.com/send/?phone=628999007703&amp;text=Halo+,+Visual+AI+5S+mendeteksi+Violation%3A+GUDANGEXP1-LINE+10&amp;type=phone_number&amp;app_absent=0</v>
      </c>
      <c r="AF4981" t="b">
        <f>IF(ISNA(VLOOKUP(D4981&amp;"-"&amp;AB4981, Ref_Kontak!$A:$E, 4, FALSE)), FALSE, TRUE)</f>
        <v>0</v>
      </c>
      <c r="AG4981" t="str">
        <f>_xlfn.IFNA(VLOOKUP(Z4981,Ref_Kontak!H:H,1,FALSE),"FALSE")</f>
        <v>628999007703</v>
      </c>
      <c r="AH4981" t="str">
        <f t="shared" si="775"/>
        <v>GUDANGEXP1-LINE 10</v>
      </c>
      <c r="AI4981">
        <f>IF(I4981="violation",COUNTIF($AH$1:AH4981,AH4981),0)</f>
        <v>50</v>
      </c>
      <c r="AJ4981" t="str">
        <f t="shared" si="776"/>
        <v>violation-GUDANGEXP1</v>
      </c>
      <c r="AK4981">
        <f>IF(I4981="violation",COUNTIF($AJ$1:AJ4981,AJ4981),FALSE)</f>
        <v>1088</v>
      </c>
      <c r="AL4981">
        <f t="shared" si="777"/>
        <v>0</v>
      </c>
      <c r="AM4981">
        <f t="shared" si="778"/>
        <v>8</v>
      </c>
      <c r="AN4981" t="str">
        <f t="shared" si="779"/>
        <v>ALERT! 8 Violation founded @GUDANGEXP1</v>
      </c>
    </row>
    <row r="4982" spans="1:40">
      <c r="A4982" t="s">
        <v>120</v>
      </c>
      <c r="B4982" t="s">
        <v>121</v>
      </c>
      <c r="C4982" t="s">
        <v>2203</v>
      </c>
      <c r="D4982" t="s">
        <v>49</v>
      </c>
      <c r="E4982">
        <v>1</v>
      </c>
      <c r="G4982" t="s">
        <v>124</v>
      </c>
      <c r="I4982" t="s">
        <v>125</v>
      </c>
      <c r="Z4982" t="str">
        <f>IFERROR(MID(AA4982,FIND("-",H4982,1)+1,20),_xlfn.IFNA(VLOOKUP(F4982&amp;"-"&amp;AA4982,Ref_Kontak!$A:$E,4,FALSE),Ref_Kontak!$H$2))</f>
        <v>628999007703</v>
      </c>
      <c r="AA4982" t="str">
        <f t="shared" si="770"/>
        <v/>
      </c>
      <c r="AB4982" t="str">
        <f t="shared" si="771"/>
        <v/>
      </c>
      <c r="AC4982" t="str">
        <f t="shared" si="772"/>
        <v>628999007703</v>
      </c>
      <c r="AD4982" t="str">
        <f t="shared" si="773"/>
        <v>Halo+,+Visual+AI+5S+mendeteksi+Violation%3A+GUDANGEXP1-LINE+11</v>
      </c>
      <c r="AE4982" t="str">
        <f t="shared" si="774"/>
        <v>https://web.whatsapp.com/send/?phone=628999007703&amp;text=Halo+,+Visual+AI+5S+mendeteksi+Violation%3A+GUDANGEXP1-LINE+11&amp;type=phone_number&amp;app_absent=0</v>
      </c>
      <c r="AF4982" t="b">
        <f>IF(ISNA(VLOOKUP(D4982&amp;"-"&amp;AB4982, Ref_Kontak!$A:$E, 4, FALSE)), FALSE, TRUE)</f>
        <v>0</v>
      </c>
      <c r="AG4982" t="str">
        <f>_xlfn.IFNA(VLOOKUP(Z4982,Ref_Kontak!H:H,1,FALSE),"FALSE")</f>
        <v>628999007703</v>
      </c>
      <c r="AH4982" t="str">
        <f t="shared" si="775"/>
        <v>GUDANGEXP1-LINE 11</v>
      </c>
      <c r="AI4982">
        <f>IF(I4982="violation",COUNTIF($AH$1:AH4982,AH4982),0)</f>
        <v>49</v>
      </c>
      <c r="AJ4982" t="str">
        <f t="shared" si="776"/>
        <v>violation-GUDANGEXP1</v>
      </c>
      <c r="AK4982">
        <f>IF(I4982="violation",COUNTIF($AJ$1:AJ4982,AJ4982),FALSE)</f>
        <v>1089</v>
      </c>
      <c r="AL4982">
        <f t="shared" si="777"/>
        <v>0</v>
      </c>
      <c r="AM4982">
        <f t="shared" si="778"/>
        <v>8</v>
      </c>
      <c r="AN4982" t="str">
        <f t="shared" si="779"/>
        <v>ALERT! 8 Violation founded @GUDANGEXP1</v>
      </c>
    </row>
    <row r="4983" spans="1:40">
      <c r="A4983" t="s">
        <v>120</v>
      </c>
      <c r="B4983" t="s">
        <v>121</v>
      </c>
      <c r="C4983" t="s">
        <v>2204</v>
      </c>
      <c r="D4983" t="s">
        <v>2152</v>
      </c>
      <c r="E4983">
        <v>1</v>
      </c>
      <c r="G4983" t="s">
        <v>124</v>
      </c>
      <c r="I4983" t="s">
        <v>125</v>
      </c>
      <c r="Z4983" t="str">
        <f>IFERROR(MID(AA4983,FIND("-",H4983,1)+1,20),_xlfn.IFNA(VLOOKUP(F4983&amp;"-"&amp;AA4983,Ref_Kontak!$A:$E,4,FALSE),Ref_Kontak!$H$2))</f>
        <v>628999007703</v>
      </c>
      <c r="AA4983" t="str">
        <f t="shared" si="770"/>
        <v/>
      </c>
      <c r="AB4983" t="str">
        <f t="shared" si="771"/>
        <v/>
      </c>
      <c r="AC4983" t="str">
        <f t="shared" si="772"/>
        <v>628999007703</v>
      </c>
      <c r="AD4983" t="str">
        <f t="shared" si="773"/>
        <v>Halo+,+Visual+AI+5S+mendeteksi+Violation%3A+GUDANGEXP1-LINE+10</v>
      </c>
      <c r="AE4983" t="str">
        <f t="shared" si="774"/>
        <v>https://web.whatsapp.com/send/?phone=628999007703&amp;text=Halo+,+Visual+AI+5S+mendeteksi+Violation%3A+GUDANGEXP1-LINE+10&amp;type=phone_number&amp;app_absent=0</v>
      </c>
      <c r="AF4983" t="b">
        <f>IF(ISNA(VLOOKUP(D4983&amp;"-"&amp;AB4983, Ref_Kontak!$A:$E, 4, FALSE)), FALSE, TRUE)</f>
        <v>0</v>
      </c>
      <c r="AG4983" t="str">
        <f>_xlfn.IFNA(VLOOKUP(Z4983,Ref_Kontak!H:H,1,FALSE),"FALSE")</f>
        <v>628999007703</v>
      </c>
      <c r="AH4983" t="str">
        <f t="shared" si="775"/>
        <v>GUDANGEXP1-LINE 10</v>
      </c>
      <c r="AI4983">
        <f>IF(I4983="violation",COUNTIF($AH$1:AH4983,AH4983),0)</f>
        <v>51</v>
      </c>
      <c r="AJ4983" t="str">
        <f t="shared" si="776"/>
        <v>violation-GUDANGEXP1</v>
      </c>
      <c r="AK4983">
        <f>IF(I4983="violation",COUNTIF($AJ$1:AJ4983,AJ4983),FALSE)</f>
        <v>1090</v>
      </c>
      <c r="AL4983">
        <f t="shared" si="777"/>
        <v>0</v>
      </c>
      <c r="AM4983">
        <f t="shared" si="778"/>
        <v>8</v>
      </c>
      <c r="AN4983" t="str">
        <f t="shared" si="779"/>
        <v>ALERT! 8 Violation founded @GUDANGEXP1</v>
      </c>
    </row>
    <row r="4984" spans="1:40">
      <c r="A4984" t="s">
        <v>120</v>
      </c>
      <c r="B4984" t="s">
        <v>121</v>
      </c>
      <c r="C4984" t="s">
        <v>2204</v>
      </c>
      <c r="D4984" t="s">
        <v>49</v>
      </c>
      <c r="E4984">
        <v>1</v>
      </c>
      <c r="G4984" t="s">
        <v>124</v>
      </c>
      <c r="I4984" t="s">
        <v>125</v>
      </c>
      <c r="Z4984" t="str">
        <f>IFERROR(MID(AA4984,FIND("-",H4984,1)+1,20),_xlfn.IFNA(VLOOKUP(F4984&amp;"-"&amp;AA4984,Ref_Kontak!$A:$E,4,FALSE),Ref_Kontak!$H$2))</f>
        <v>628999007703</v>
      </c>
      <c r="AA4984" t="str">
        <f t="shared" si="770"/>
        <v/>
      </c>
      <c r="AB4984" t="str">
        <f t="shared" si="771"/>
        <v/>
      </c>
      <c r="AC4984" t="str">
        <f t="shared" si="772"/>
        <v>628999007703</v>
      </c>
      <c r="AD4984" t="str">
        <f t="shared" si="773"/>
        <v>Halo+,+Visual+AI+5S+mendeteksi+Violation%3A+GUDANGEXP1-LINE+11</v>
      </c>
      <c r="AE4984" t="str">
        <f t="shared" si="774"/>
        <v>https://web.whatsapp.com/send/?phone=628999007703&amp;text=Halo+,+Visual+AI+5S+mendeteksi+Violation%3A+GUDANGEXP1-LINE+11&amp;type=phone_number&amp;app_absent=0</v>
      </c>
      <c r="AF4984" t="b">
        <f>IF(ISNA(VLOOKUP(D4984&amp;"-"&amp;AB4984, Ref_Kontak!$A:$E, 4, FALSE)), FALSE, TRUE)</f>
        <v>0</v>
      </c>
      <c r="AG4984" t="str">
        <f>_xlfn.IFNA(VLOOKUP(Z4984,Ref_Kontak!H:H,1,FALSE),"FALSE")</f>
        <v>628999007703</v>
      </c>
      <c r="AH4984" t="str">
        <f t="shared" si="775"/>
        <v>GUDANGEXP1-LINE 11</v>
      </c>
      <c r="AI4984">
        <f>IF(I4984="violation",COUNTIF($AH$1:AH4984,AH4984),0)</f>
        <v>50</v>
      </c>
      <c r="AJ4984" t="str">
        <f t="shared" si="776"/>
        <v>violation-GUDANGEXP1</v>
      </c>
      <c r="AK4984">
        <f>IF(I4984="violation",COUNTIF($AJ$1:AJ4984,AJ4984),FALSE)</f>
        <v>1091</v>
      </c>
      <c r="AL4984">
        <f t="shared" si="777"/>
        <v>0</v>
      </c>
      <c r="AM4984">
        <f t="shared" si="778"/>
        <v>8</v>
      </c>
      <c r="AN4984" t="str">
        <f t="shared" si="779"/>
        <v>ALERT! 8 Violation founded @GUDANGEXP1</v>
      </c>
    </row>
    <row r="4985" spans="1:40">
      <c r="A4985" t="s">
        <v>120</v>
      </c>
      <c r="B4985" t="s">
        <v>121</v>
      </c>
      <c r="C4985" t="s">
        <v>2204</v>
      </c>
      <c r="D4985" t="s">
        <v>52</v>
      </c>
      <c r="E4985">
        <v>1</v>
      </c>
      <c r="G4985" t="s">
        <v>130</v>
      </c>
      <c r="I4985" t="s">
        <v>125</v>
      </c>
      <c r="Z4985" t="str">
        <f>IFERROR(MID(AA4985,FIND("-",H4985,1)+1,20),_xlfn.IFNA(VLOOKUP(F4985&amp;"-"&amp;AA4985,Ref_Kontak!$A:$E,4,FALSE),Ref_Kontak!$H$2))</f>
        <v>628999007703</v>
      </c>
      <c r="AA4985" t="str">
        <f t="shared" si="770"/>
        <v/>
      </c>
      <c r="AB4985" t="str">
        <f t="shared" si="771"/>
        <v/>
      </c>
      <c r="AC4985" t="str">
        <f t="shared" si="772"/>
        <v>628999007703</v>
      </c>
      <c r="AD4985" t="str">
        <f t="shared" si="773"/>
        <v>Halo+,+Visual+AI+5S+mendeteksi+Violation%3A+METALDET1-LINE+14</v>
      </c>
      <c r="AE4985" t="str">
        <f t="shared" si="774"/>
        <v>https://web.whatsapp.com/send/?phone=628999007703&amp;text=Halo+,+Visual+AI+5S+mendeteksi+Violation%3A+METALDET1-LINE+14&amp;type=phone_number&amp;app_absent=0</v>
      </c>
      <c r="AF4985" t="b">
        <f>IF(ISNA(VLOOKUP(D4985&amp;"-"&amp;AB4985, Ref_Kontak!$A:$E, 4, FALSE)), FALSE, TRUE)</f>
        <v>0</v>
      </c>
      <c r="AG4985" t="str">
        <f>_xlfn.IFNA(VLOOKUP(Z4985,Ref_Kontak!H:H,1,FALSE),"FALSE")</f>
        <v>628999007703</v>
      </c>
      <c r="AH4985" t="str">
        <f t="shared" si="775"/>
        <v>METALDET1-LINE 14</v>
      </c>
      <c r="AI4985">
        <f>IF(I4985="violation",COUNTIF($AH$1:AH4985,AH4985),0)</f>
        <v>655</v>
      </c>
      <c r="AJ4985" t="str">
        <f t="shared" si="776"/>
        <v>violation-METALDET1</v>
      </c>
      <c r="AK4985">
        <f>IF(I4985="violation",COUNTIF($AJ$1:AJ4985,AJ4985),FALSE)</f>
        <v>3892</v>
      </c>
      <c r="AL4985">
        <f t="shared" si="777"/>
        <v>0</v>
      </c>
      <c r="AM4985">
        <f t="shared" si="778"/>
        <v>3</v>
      </c>
      <c r="AN4985" t="str">
        <f t="shared" si="779"/>
        <v>ALERT! 3 Violation founded @METALDET1</v>
      </c>
    </row>
    <row r="4986" spans="1:40">
      <c r="A4986" t="s">
        <v>120</v>
      </c>
      <c r="B4986" t="s">
        <v>121</v>
      </c>
      <c r="C4986" t="s">
        <v>2204</v>
      </c>
      <c r="D4986" t="s">
        <v>52</v>
      </c>
      <c r="E4986">
        <v>1</v>
      </c>
      <c r="G4986" t="s">
        <v>130</v>
      </c>
      <c r="I4986" t="s">
        <v>125</v>
      </c>
      <c r="Z4986" t="str">
        <f>IFERROR(MID(AA4986,FIND("-",H4986,1)+1,20),_xlfn.IFNA(VLOOKUP(F4986&amp;"-"&amp;AA4986,Ref_Kontak!$A:$E,4,FALSE),Ref_Kontak!$H$2))</f>
        <v>628999007703</v>
      </c>
      <c r="AA4986" t="str">
        <f t="shared" si="770"/>
        <v/>
      </c>
      <c r="AB4986" t="str">
        <f t="shared" si="771"/>
        <v/>
      </c>
      <c r="AC4986" t="str">
        <f t="shared" si="772"/>
        <v>628999007703</v>
      </c>
      <c r="AD4986" t="str">
        <f t="shared" si="773"/>
        <v>Halo+,+Visual+AI+5S+mendeteksi+Violation%3A+METALDET1-LINE+14</v>
      </c>
      <c r="AE4986" t="str">
        <f t="shared" si="774"/>
        <v>https://web.whatsapp.com/send/?phone=628999007703&amp;text=Halo+,+Visual+AI+5S+mendeteksi+Violation%3A+METALDET1-LINE+14&amp;type=phone_number&amp;app_absent=0</v>
      </c>
      <c r="AF4986" t="b">
        <f>IF(ISNA(VLOOKUP(D4986&amp;"-"&amp;AB4986, Ref_Kontak!$A:$E, 4, FALSE)), FALSE, TRUE)</f>
        <v>0</v>
      </c>
      <c r="AG4986" t="str">
        <f>_xlfn.IFNA(VLOOKUP(Z4986,Ref_Kontak!H:H,1,FALSE),"FALSE")</f>
        <v>628999007703</v>
      </c>
      <c r="AH4986" t="str">
        <f t="shared" si="775"/>
        <v>METALDET1-LINE 14</v>
      </c>
      <c r="AI4986">
        <f>IF(I4986="violation",COUNTIF($AH$1:AH4986,AH4986),0)</f>
        <v>656</v>
      </c>
      <c r="AJ4986" t="str">
        <f t="shared" si="776"/>
        <v>violation-METALDET1</v>
      </c>
      <c r="AK4986">
        <f>IF(I4986="violation",COUNTIF($AJ$1:AJ4986,AJ4986),FALSE)</f>
        <v>3893</v>
      </c>
      <c r="AL4986">
        <f t="shared" si="777"/>
        <v>0</v>
      </c>
      <c r="AM4986">
        <f t="shared" si="778"/>
        <v>3</v>
      </c>
      <c r="AN4986" t="str">
        <f t="shared" si="779"/>
        <v>ALERT! 3 Violation founded @METALDET1</v>
      </c>
    </row>
    <row r="4987" spans="1:40">
      <c r="A4987" t="s">
        <v>120</v>
      </c>
      <c r="B4987" t="s">
        <v>121</v>
      </c>
      <c r="C4987" t="s">
        <v>2205</v>
      </c>
      <c r="D4987" t="s">
        <v>2152</v>
      </c>
      <c r="E4987">
        <v>1</v>
      </c>
      <c r="G4987" t="s">
        <v>124</v>
      </c>
      <c r="I4987" t="s">
        <v>125</v>
      </c>
      <c r="Z4987" t="str">
        <f>IFERROR(MID(AA4987,FIND("-",H4987,1)+1,20),_xlfn.IFNA(VLOOKUP(F4987&amp;"-"&amp;AA4987,Ref_Kontak!$A:$E,4,FALSE),Ref_Kontak!$H$2))</f>
        <v>628999007703</v>
      </c>
      <c r="AA4987" t="str">
        <f t="shared" si="770"/>
        <v/>
      </c>
      <c r="AB4987" t="str">
        <f t="shared" si="771"/>
        <v/>
      </c>
      <c r="AC4987" t="str">
        <f t="shared" si="772"/>
        <v>628999007703</v>
      </c>
      <c r="AD4987" t="str">
        <f t="shared" si="773"/>
        <v>Halo+,+Visual+AI+5S+mendeteksi+Violation%3A+GUDANGEXP1-LINE+10</v>
      </c>
      <c r="AE4987" t="str">
        <f t="shared" si="774"/>
        <v>https://web.whatsapp.com/send/?phone=628999007703&amp;text=Halo+,+Visual+AI+5S+mendeteksi+Violation%3A+GUDANGEXP1-LINE+10&amp;type=phone_number&amp;app_absent=0</v>
      </c>
      <c r="AF4987" t="b">
        <f>IF(ISNA(VLOOKUP(D4987&amp;"-"&amp;AB4987, Ref_Kontak!$A:$E, 4, FALSE)), FALSE, TRUE)</f>
        <v>0</v>
      </c>
      <c r="AG4987" t="str">
        <f>_xlfn.IFNA(VLOOKUP(Z4987,Ref_Kontak!H:H,1,FALSE),"FALSE")</f>
        <v>628999007703</v>
      </c>
      <c r="AH4987" t="str">
        <f t="shared" si="775"/>
        <v>GUDANGEXP1-LINE 10</v>
      </c>
      <c r="AI4987">
        <f>IF(I4987="violation",COUNTIF($AH$1:AH4987,AH4987),0)</f>
        <v>52</v>
      </c>
      <c r="AJ4987" t="str">
        <f t="shared" si="776"/>
        <v>violation-GUDANGEXP1</v>
      </c>
      <c r="AK4987">
        <f>IF(I4987="violation",COUNTIF($AJ$1:AJ4987,AJ4987),FALSE)</f>
        <v>1092</v>
      </c>
      <c r="AL4987">
        <f t="shared" si="777"/>
        <v>0</v>
      </c>
      <c r="AM4987">
        <f t="shared" si="778"/>
        <v>8</v>
      </c>
      <c r="AN4987" t="str">
        <f t="shared" si="779"/>
        <v>ALERT! 8 Violation founded @GUDANGEXP1</v>
      </c>
    </row>
    <row r="4988" spans="1:40">
      <c r="A4988" t="s">
        <v>120</v>
      </c>
      <c r="B4988" t="s">
        <v>121</v>
      </c>
      <c r="C4988" t="s">
        <v>2205</v>
      </c>
      <c r="D4988" t="s">
        <v>49</v>
      </c>
      <c r="E4988">
        <v>1</v>
      </c>
      <c r="G4988" t="s">
        <v>124</v>
      </c>
      <c r="I4988" t="s">
        <v>125</v>
      </c>
      <c r="Z4988" t="str">
        <f>IFERROR(MID(AA4988,FIND("-",H4988,1)+1,20),_xlfn.IFNA(VLOOKUP(F4988&amp;"-"&amp;AA4988,Ref_Kontak!$A:$E,4,FALSE),Ref_Kontak!$H$2))</f>
        <v>628999007703</v>
      </c>
      <c r="AA4988" t="str">
        <f t="shared" si="770"/>
        <v/>
      </c>
      <c r="AB4988" t="str">
        <f t="shared" si="771"/>
        <v/>
      </c>
      <c r="AC4988" t="str">
        <f t="shared" si="772"/>
        <v>628999007703</v>
      </c>
      <c r="AD4988" t="str">
        <f t="shared" si="773"/>
        <v>Halo+,+Visual+AI+5S+mendeteksi+Violation%3A+GUDANGEXP1-LINE+11</v>
      </c>
      <c r="AE4988" t="str">
        <f t="shared" si="774"/>
        <v>https://web.whatsapp.com/send/?phone=628999007703&amp;text=Halo+,+Visual+AI+5S+mendeteksi+Violation%3A+GUDANGEXP1-LINE+11&amp;type=phone_number&amp;app_absent=0</v>
      </c>
      <c r="AF4988" t="b">
        <f>IF(ISNA(VLOOKUP(D4988&amp;"-"&amp;AB4988, Ref_Kontak!$A:$E, 4, FALSE)), FALSE, TRUE)</f>
        <v>0</v>
      </c>
      <c r="AG4988" t="str">
        <f>_xlfn.IFNA(VLOOKUP(Z4988,Ref_Kontak!H:H,1,FALSE),"FALSE")</f>
        <v>628999007703</v>
      </c>
      <c r="AH4988" t="str">
        <f t="shared" si="775"/>
        <v>GUDANGEXP1-LINE 11</v>
      </c>
      <c r="AI4988">
        <f>IF(I4988="violation",COUNTIF($AH$1:AH4988,AH4988),0)</f>
        <v>51</v>
      </c>
      <c r="AJ4988" t="str">
        <f t="shared" si="776"/>
        <v>violation-GUDANGEXP1</v>
      </c>
      <c r="AK4988">
        <f>IF(I4988="violation",COUNTIF($AJ$1:AJ4988,AJ4988),FALSE)</f>
        <v>1093</v>
      </c>
      <c r="AL4988">
        <f t="shared" si="777"/>
        <v>0</v>
      </c>
      <c r="AM4988">
        <f t="shared" si="778"/>
        <v>8</v>
      </c>
      <c r="AN4988" t="str">
        <f t="shared" si="779"/>
        <v>ALERT! 8 Violation founded @GUDANGEXP1</v>
      </c>
    </row>
    <row r="4989" spans="1:40">
      <c r="A4989" t="s">
        <v>120</v>
      </c>
      <c r="B4989" t="s">
        <v>121</v>
      </c>
      <c r="C4989" t="s">
        <v>2205</v>
      </c>
      <c r="D4989" t="s">
        <v>52</v>
      </c>
      <c r="E4989">
        <v>1</v>
      </c>
      <c r="G4989" t="s">
        <v>130</v>
      </c>
      <c r="I4989" t="s">
        <v>125</v>
      </c>
      <c r="Z4989" t="str">
        <f>IFERROR(MID(AA4989,FIND("-",H4989,1)+1,20),_xlfn.IFNA(VLOOKUP(F4989&amp;"-"&amp;AA4989,Ref_Kontak!$A:$E,4,FALSE),Ref_Kontak!$H$2))</f>
        <v>628999007703</v>
      </c>
      <c r="AA4989" t="str">
        <f t="shared" si="770"/>
        <v/>
      </c>
      <c r="AB4989" t="str">
        <f t="shared" si="771"/>
        <v/>
      </c>
      <c r="AC4989" t="str">
        <f t="shared" si="772"/>
        <v>628999007703</v>
      </c>
      <c r="AD4989" t="str">
        <f t="shared" si="773"/>
        <v>Halo+,+Visual+AI+5S+mendeteksi+Violation%3A+METALDET1-LINE+14</v>
      </c>
      <c r="AE4989" t="str">
        <f t="shared" si="774"/>
        <v>https://web.whatsapp.com/send/?phone=628999007703&amp;text=Halo+,+Visual+AI+5S+mendeteksi+Violation%3A+METALDET1-LINE+14&amp;type=phone_number&amp;app_absent=0</v>
      </c>
      <c r="AF4989" t="b">
        <f>IF(ISNA(VLOOKUP(D4989&amp;"-"&amp;AB4989, Ref_Kontak!$A:$E, 4, FALSE)), FALSE, TRUE)</f>
        <v>0</v>
      </c>
      <c r="AG4989" t="str">
        <f>_xlfn.IFNA(VLOOKUP(Z4989,Ref_Kontak!H:H,1,FALSE),"FALSE")</f>
        <v>628999007703</v>
      </c>
      <c r="AH4989" t="str">
        <f t="shared" si="775"/>
        <v>METALDET1-LINE 14</v>
      </c>
      <c r="AI4989">
        <f>IF(I4989="violation",COUNTIF($AH$1:AH4989,AH4989),0)</f>
        <v>657</v>
      </c>
      <c r="AJ4989" t="str">
        <f t="shared" si="776"/>
        <v>violation-METALDET1</v>
      </c>
      <c r="AK4989">
        <f>IF(I4989="violation",COUNTIF($AJ$1:AJ4989,AJ4989),FALSE)</f>
        <v>3894</v>
      </c>
      <c r="AL4989">
        <f t="shared" si="777"/>
        <v>0</v>
      </c>
      <c r="AM4989">
        <f t="shared" si="778"/>
        <v>3</v>
      </c>
      <c r="AN4989" t="str">
        <f t="shared" si="779"/>
        <v>ALERT! 3 Violation founded @METALDET1</v>
      </c>
    </row>
    <row r="4990" spans="1:40">
      <c r="A4990" t="s">
        <v>120</v>
      </c>
      <c r="B4990" t="s">
        <v>121</v>
      </c>
      <c r="C4990" t="s">
        <v>2206</v>
      </c>
      <c r="D4990" t="s">
        <v>2152</v>
      </c>
      <c r="E4990">
        <v>1</v>
      </c>
      <c r="G4990" t="s">
        <v>124</v>
      </c>
      <c r="I4990" t="s">
        <v>125</v>
      </c>
      <c r="Z4990" t="str">
        <f>IFERROR(MID(AA4990,FIND("-",H4990,1)+1,20),_xlfn.IFNA(VLOOKUP(F4990&amp;"-"&amp;AA4990,Ref_Kontak!$A:$E,4,FALSE),Ref_Kontak!$H$2))</f>
        <v>628999007703</v>
      </c>
      <c r="AA4990" t="str">
        <f t="shared" si="770"/>
        <v/>
      </c>
      <c r="AB4990" t="str">
        <f t="shared" si="771"/>
        <v/>
      </c>
      <c r="AC4990" t="str">
        <f t="shared" si="772"/>
        <v>628999007703</v>
      </c>
      <c r="AD4990" t="str">
        <f t="shared" si="773"/>
        <v>Halo+,+Visual+AI+5S+mendeteksi+Violation%3A+GUDANGEXP1-LINE+10</v>
      </c>
      <c r="AE4990" t="str">
        <f t="shared" si="774"/>
        <v>https://web.whatsapp.com/send/?phone=628999007703&amp;text=Halo+,+Visual+AI+5S+mendeteksi+Violation%3A+GUDANGEXP1-LINE+10&amp;type=phone_number&amp;app_absent=0</v>
      </c>
      <c r="AF4990" t="b">
        <f>IF(ISNA(VLOOKUP(D4990&amp;"-"&amp;AB4990, Ref_Kontak!$A:$E, 4, FALSE)), FALSE, TRUE)</f>
        <v>0</v>
      </c>
      <c r="AG4990" t="str">
        <f>_xlfn.IFNA(VLOOKUP(Z4990,Ref_Kontak!H:H,1,FALSE),"FALSE")</f>
        <v>628999007703</v>
      </c>
      <c r="AH4990" t="str">
        <f t="shared" si="775"/>
        <v>GUDANGEXP1-LINE 10</v>
      </c>
      <c r="AI4990">
        <f>IF(I4990="violation",COUNTIF($AH$1:AH4990,AH4990),0)</f>
        <v>53</v>
      </c>
      <c r="AJ4990" t="str">
        <f t="shared" si="776"/>
        <v>violation-GUDANGEXP1</v>
      </c>
      <c r="AK4990">
        <f>IF(I4990="violation",COUNTIF($AJ$1:AJ4990,AJ4990),FALSE)</f>
        <v>1094</v>
      </c>
      <c r="AL4990">
        <f t="shared" si="777"/>
        <v>0</v>
      </c>
      <c r="AM4990">
        <f t="shared" si="778"/>
        <v>8</v>
      </c>
      <c r="AN4990" t="str">
        <f t="shared" si="779"/>
        <v>ALERT! 8 Violation founded @GUDANGEXP1</v>
      </c>
    </row>
    <row r="4991" spans="1:40">
      <c r="A4991" t="s">
        <v>120</v>
      </c>
      <c r="B4991" t="s">
        <v>121</v>
      </c>
      <c r="C4991" t="s">
        <v>2206</v>
      </c>
      <c r="D4991" t="s">
        <v>49</v>
      </c>
      <c r="E4991">
        <v>1</v>
      </c>
      <c r="G4991" t="s">
        <v>124</v>
      </c>
      <c r="I4991" t="s">
        <v>125</v>
      </c>
      <c r="Z4991" t="str">
        <f>IFERROR(MID(AA4991,FIND("-",H4991,1)+1,20),_xlfn.IFNA(VLOOKUP(F4991&amp;"-"&amp;AA4991,Ref_Kontak!$A:$E,4,FALSE),Ref_Kontak!$H$2))</f>
        <v>628999007703</v>
      </c>
      <c r="AA4991" t="str">
        <f t="shared" si="770"/>
        <v/>
      </c>
      <c r="AB4991" t="str">
        <f t="shared" si="771"/>
        <v/>
      </c>
      <c r="AC4991" t="str">
        <f t="shared" si="772"/>
        <v>628999007703</v>
      </c>
      <c r="AD4991" t="str">
        <f t="shared" si="773"/>
        <v>Halo+,+Visual+AI+5S+mendeteksi+Violation%3A+GUDANGEXP1-LINE+11</v>
      </c>
      <c r="AE4991" t="str">
        <f t="shared" si="774"/>
        <v>https://web.whatsapp.com/send/?phone=628999007703&amp;text=Halo+,+Visual+AI+5S+mendeteksi+Violation%3A+GUDANGEXP1-LINE+11&amp;type=phone_number&amp;app_absent=0</v>
      </c>
      <c r="AF4991" t="b">
        <f>IF(ISNA(VLOOKUP(D4991&amp;"-"&amp;AB4991, Ref_Kontak!$A:$E, 4, FALSE)), FALSE, TRUE)</f>
        <v>0</v>
      </c>
      <c r="AG4991" t="str">
        <f>_xlfn.IFNA(VLOOKUP(Z4991,Ref_Kontak!H:H,1,FALSE),"FALSE")</f>
        <v>628999007703</v>
      </c>
      <c r="AH4991" t="str">
        <f t="shared" si="775"/>
        <v>GUDANGEXP1-LINE 11</v>
      </c>
      <c r="AI4991">
        <f>IF(I4991="violation",COUNTIF($AH$1:AH4991,AH4991),0)</f>
        <v>52</v>
      </c>
      <c r="AJ4991" t="str">
        <f t="shared" si="776"/>
        <v>violation-GUDANGEXP1</v>
      </c>
      <c r="AK4991">
        <f>IF(I4991="violation",COUNTIF($AJ$1:AJ4991,AJ4991),FALSE)</f>
        <v>1095</v>
      </c>
      <c r="AL4991">
        <f t="shared" si="777"/>
        <v>0</v>
      </c>
      <c r="AM4991">
        <f t="shared" si="778"/>
        <v>8</v>
      </c>
      <c r="AN4991" t="str">
        <f t="shared" si="779"/>
        <v>ALERT! 8 Violation founded @GUDANGEXP1</v>
      </c>
    </row>
    <row r="4992" spans="1:40">
      <c r="A4992" t="s">
        <v>120</v>
      </c>
      <c r="B4992" t="s">
        <v>121</v>
      </c>
      <c r="C4992" t="s">
        <v>2207</v>
      </c>
      <c r="D4992" t="s">
        <v>2152</v>
      </c>
      <c r="E4992">
        <v>1</v>
      </c>
      <c r="G4992" t="s">
        <v>124</v>
      </c>
      <c r="I4992" t="s">
        <v>125</v>
      </c>
      <c r="Z4992" t="str">
        <f>IFERROR(MID(AA4992,FIND("-",H4992,1)+1,20),_xlfn.IFNA(VLOOKUP(F4992&amp;"-"&amp;AA4992,Ref_Kontak!$A:$E,4,FALSE),Ref_Kontak!$H$2))</f>
        <v>628999007703</v>
      </c>
      <c r="AA4992" t="str">
        <f t="shared" si="770"/>
        <v/>
      </c>
      <c r="AB4992" t="str">
        <f t="shared" si="771"/>
        <v/>
      </c>
      <c r="AC4992" t="str">
        <f t="shared" si="772"/>
        <v>628999007703</v>
      </c>
      <c r="AD4992" t="str">
        <f t="shared" si="773"/>
        <v>Halo+,+Visual+AI+5S+mendeteksi+Violation%3A+GUDANGEXP1-LINE+10</v>
      </c>
      <c r="AE4992" t="str">
        <f t="shared" si="774"/>
        <v>https://web.whatsapp.com/send/?phone=628999007703&amp;text=Halo+,+Visual+AI+5S+mendeteksi+Violation%3A+GUDANGEXP1-LINE+10&amp;type=phone_number&amp;app_absent=0</v>
      </c>
      <c r="AF4992" t="b">
        <f>IF(ISNA(VLOOKUP(D4992&amp;"-"&amp;AB4992, Ref_Kontak!$A:$E, 4, FALSE)), FALSE, TRUE)</f>
        <v>0</v>
      </c>
      <c r="AG4992" t="str">
        <f>_xlfn.IFNA(VLOOKUP(Z4992,Ref_Kontak!H:H,1,FALSE),"FALSE")</f>
        <v>628999007703</v>
      </c>
      <c r="AH4992" t="str">
        <f t="shared" si="775"/>
        <v>GUDANGEXP1-LINE 10</v>
      </c>
      <c r="AI4992">
        <f>IF(I4992="violation",COUNTIF($AH$1:AH4992,AH4992),0)</f>
        <v>54</v>
      </c>
      <c r="AJ4992" t="str">
        <f t="shared" si="776"/>
        <v>violation-GUDANGEXP1</v>
      </c>
      <c r="AK4992">
        <f>IF(I4992="violation",COUNTIF($AJ$1:AJ4992,AJ4992),FALSE)</f>
        <v>1096</v>
      </c>
      <c r="AL4992">
        <f t="shared" si="777"/>
        <v>0</v>
      </c>
      <c r="AM4992">
        <f t="shared" si="778"/>
        <v>8</v>
      </c>
      <c r="AN4992" t="str">
        <f t="shared" si="779"/>
        <v>ALERT! 8 Violation founded @GUDANGEXP1</v>
      </c>
    </row>
    <row r="4993" spans="1:40">
      <c r="A4993" t="s">
        <v>120</v>
      </c>
      <c r="B4993" t="s">
        <v>121</v>
      </c>
      <c r="C4993" t="s">
        <v>2207</v>
      </c>
      <c r="D4993" t="s">
        <v>52</v>
      </c>
      <c r="E4993">
        <v>1</v>
      </c>
      <c r="G4993" t="s">
        <v>130</v>
      </c>
      <c r="I4993" t="s">
        <v>125</v>
      </c>
      <c r="Z4993" t="str">
        <f>IFERROR(MID(AA4993,FIND("-",H4993,1)+1,20),_xlfn.IFNA(VLOOKUP(F4993&amp;"-"&amp;AA4993,Ref_Kontak!$A:$E,4,FALSE),Ref_Kontak!$H$2))</f>
        <v>628999007703</v>
      </c>
      <c r="AA4993" t="str">
        <f t="shared" si="770"/>
        <v/>
      </c>
      <c r="AB4993" t="str">
        <f t="shared" si="771"/>
        <v/>
      </c>
      <c r="AC4993" t="str">
        <f t="shared" si="772"/>
        <v>628999007703</v>
      </c>
      <c r="AD4993" t="str">
        <f t="shared" si="773"/>
        <v>Halo+,+Visual+AI+5S+mendeteksi+Violation%3A+METALDET1-LINE+14</v>
      </c>
      <c r="AE4993" t="str">
        <f t="shared" si="774"/>
        <v>https://web.whatsapp.com/send/?phone=628999007703&amp;text=Halo+,+Visual+AI+5S+mendeteksi+Violation%3A+METALDET1-LINE+14&amp;type=phone_number&amp;app_absent=0</v>
      </c>
      <c r="AF4993" t="b">
        <f>IF(ISNA(VLOOKUP(D4993&amp;"-"&amp;AB4993, Ref_Kontak!$A:$E, 4, FALSE)), FALSE, TRUE)</f>
        <v>0</v>
      </c>
      <c r="AG4993" t="str">
        <f>_xlfn.IFNA(VLOOKUP(Z4993,Ref_Kontak!H:H,1,FALSE),"FALSE")</f>
        <v>628999007703</v>
      </c>
      <c r="AH4993" t="str">
        <f t="shared" si="775"/>
        <v>METALDET1-LINE 14</v>
      </c>
      <c r="AI4993">
        <f>IF(I4993="violation",COUNTIF($AH$1:AH4993,AH4993),0)</f>
        <v>658</v>
      </c>
      <c r="AJ4993" t="str">
        <f t="shared" si="776"/>
        <v>violation-METALDET1</v>
      </c>
      <c r="AK4993">
        <f>IF(I4993="violation",COUNTIF($AJ$1:AJ4993,AJ4993),FALSE)</f>
        <v>3895</v>
      </c>
      <c r="AL4993">
        <f t="shared" si="777"/>
        <v>0</v>
      </c>
      <c r="AM4993">
        <f t="shared" si="778"/>
        <v>3</v>
      </c>
      <c r="AN4993" t="str">
        <f t="shared" si="779"/>
        <v>ALERT! 3 Violation founded @METALDET1</v>
      </c>
    </row>
    <row r="4994" spans="1:40">
      <c r="A4994" t="s">
        <v>120</v>
      </c>
      <c r="B4994" t="s">
        <v>121</v>
      </c>
      <c r="C4994" t="s">
        <v>2207</v>
      </c>
      <c r="D4994" t="s">
        <v>49</v>
      </c>
      <c r="E4994">
        <v>1</v>
      </c>
      <c r="G4994" t="s">
        <v>124</v>
      </c>
      <c r="I4994" t="s">
        <v>125</v>
      </c>
      <c r="Z4994" t="str">
        <f>IFERROR(MID(AA4994,FIND("-",H4994,1)+1,20),_xlfn.IFNA(VLOOKUP(F4994&amp;"-"&amp;AA4994,Ref_Kontak!$A:$E,4,FALSE),Ref_Kontak!$H$2))</f>
        <v>628999007703</v>
      </c>
      <c r="AA4994" t="str">
        <f t="shared" ref="AA4994:AA5057" si="780">CLEAN(SUBSTITUTE(H4994," ",""))</f>
        <v/>
      </c>
      <c r="AB4994" t="str">
        <f t="shared" ref="AB4994:AB5057" si="781">IFERROR(LEFT(AA4994,FIND("-",H4994,1)-1),CLEAN(SUBSTITUTE(SUBSTITUTE(H4994," ",""),"-","")))</f>
        <v/>
      </c>
      <c r="AC4994" t="str">
        <f t="shared" ref="AC4994:AC5057" si="782">IF(LEFT(Z4994,1)="0","62"&amp; MID(Z4994,2,999),Z4994)</f>
        <v>628999007703</v>
      </c>
      <c r="AD4994" t="str">
        <f t="shared" ref="AD4994:AD5057" si="783">"Halo+"&amp;AB4994&amp;","&amp;"+Visual+AI+5S+mendeteksi+Violation%3A+"&amp;SUBSTITUTE(AH4994," ","+")</f>
        <v>Halo+,+Visual+AI+5S+mendeteksi+Violation%3A+GUDANGEXP1-LINE+11</v>
      </c>
      <c r="AE4994" t="str">
        <f t="shared" ref="AE4994:AE5057" si="784">"https://web.whatsapp.com/send/?phone="&amp;AC4994&amp;"&amp;text="&amp;AD4994&amp;"&amp;type=phone_number&amp;app_absent=0"</f>
        <v>https://web.whatsapp.com/send/?phone=628999007703&amp;text=Halo+,+Visual+AI+5S+mendeteksi+Violation%3A+GUDANGEXP1-LINE+11&amp;type=phone_number&amp;app_absent=0</v>
      </c>
      <c r="AF4994" t="b">
        <f>IF(ISNA(VLOOKUP(D4994&amp;"-"&amp;AB4994, Ref_Kontak!$A:$E, 4, FALSE)), FALSE, TRUE)</f>
        <v>0</v>
      </c>
      <c r="AG4994" t="str">
        <f>_xlfn.IFNA(VLOOKUP(Z4994,Ref_Kontak!H:H,1,FALSE),"FALSE")</f>
        <v>628999007703</v>
      </c>
      <c r="AH4994" t="str">
        <f t="shared" ref="AH4994:AH5057" si="785">G4994&amp;"-"&amp;D4994</f>
        <v>GUDANGEXP1-LINE 11</v>
      </c>
      <c r="AI4994">
        <f>IF(I4994="violation",COUNTIF($AH$1:AH4994,AH4994),0)</f>
        <v>53</v>
      </c>
      <c r="AJ4994" t="str">
        <f t="shared" si="776"/>
        <v>violation-GUDANGEXP1</v>
      </c>
      <c r="AK4994">
        <f>IF(I4994="violation",COUNTIF($AJ$1:AJ4994,AJ4994),FALSE)</f>
        <v>1097</v>
      </c>
      <c r="AL4994">
        <f t="shared" si="777"/>
        <v>0</v>
      </c>
      <c r="AM4994">
        <f t="shared" si="778"/>
        <v>8</v>
      </c>
      <c r="AN4994" t="str">
        <f t="shared" si="779"/>
        <v>ALERT! 8 Violation founded @GUDANGEXP1</v>
      </c>
    </row>
    <row r="4995" spans="1:40">
      <c r="A4995" t="s">
        <v>120</v>
      </c>
      <c r="B4995" t="s">
        <v>121</v>
      </c>
      <c r="C4995" t="s">
        <v>2207</v>
      </c>
      <c r="D4995" t="s">
        <v>52</v>
      </c>
      <c r="E4995">
        <v>1</v>
      </c>
      <c r="G4995" t="s">
        <v>130</v>
      </c>
      <c r="I4995" t="s">
        <v>125</v>
      </c>
      <c r="Z4995" t="str">
        <f>IFERROR(MID(AA4995,FIND("-",H4995,1)+1,20),_xlfn.IFNA(VLOOKUP(F4995&amp;"-"&amp;AA4995,Ref_Kontak!$A:$E,4,FALSE),Ref_Kontak!$H$2))</f>
        <v>628999007703</v>
      </c>
      <c r="AA4995" t="str">
        <f t="shared" si="780"/>
        <v/>
      </c>
      <c r="AB4995" t="str">
        <f t="shared" si="781"/>
        <v/>
      </c>
      <c r="AC4995" t="str">
        <f t="shared" si="782"/>
        <v>628999007703</v>
      </c>
      <c r="AD4995" t="str">
        <f t="shared" si="783"/>
        <v>Halo+,+Visual+AI+5S+mendeteksi+Violation%3A+METALDET1-LINE+14</v>
      </c>
      <c r="AE4995" t="str">
        <f t="shared" si="784"/>
        <v>https://web.whatsapp.com/send/?phone=628999007703&amp;text=Halo+,+Visual+AI+5S+mendeteksi+Violation%3A+METALDET1-LINE+14&amp;type=phone_number&amp;app_absent=0</v>
      </c>
      <c r="AF4995" t="b">
        <f>IF(ISNA(VLOOKUP(D4995&amp;"-"&amp;AB4995, Ref_Kontak!$A:$E, 4, FALSE)), FALSE, TRUE)</f>
        <v>0</v>
      </c>
      <c r="AG4995" t="str">
        <f>_xlfn.IFNA(VLOOKUP(Z4995,Ref_Kontak!H:H,1,FALSE),"FALSE")</f>
        <v>628999007703</v>
      </c>
      <c r="AH4995" t="str">
        <f t="shared" si="785"/>
        <v>METALDET1-LINE 14</v>
      </c>
      <c r="AI4995">
        <f>IF(I4995="violation",COUNTIF($AH$1:AH4995,AH4995),0)</f>
        <v>659</v>
      </c>
      <c r="AJ4995" t="str">
        <f t="shared" ref="AJ4995:AJ5058" si="786">I4995&amp;"-"&amp;G4995</f>
        <v>violation-METALDET1</v>
      </c>
      <c r="AK4995">
        <f>IF(I4995="violation",COUNTIF($AJ$1:AJ4995,AJ4995),FALSE)</f>
        <v>3896</v>
      </c>
      <c r="AL4995">
        <f t="shared" ref="AL4995:AL5058" si="787">IF(AI4995=1,1,0)</f>
        <v>0</v>
      </c>
      <c r="AM4995">
        <f t="shared" ref="AM4995:AM5058" si="788">SUMIF($AJ$2:$AJ$5516,AJ4995,$AL$2:$AL$5516)</f>
        <v>3</v>
      </c>
      <c r="AN4995" t="str">
        <f t="shared" ref="AN4995:AN5058" si="789">"ALERT! " &amp;AM4995&amp; " Violation founded @"&amp;G4995</f>
        <v>ALERT! 3 Violation founded @METALDET1</v>
      </c>
    </row>
    <row r="4996" spans="1:40">
      <c r="A4996" t="s">
        <v>120</v>
      </c>
      <c r="B4996" t="s">
        <v>121</v>
      </c>
      <c r="C4996" t="s">
        <v>2208</v>
      </c>
      <c r="D4996" t="s">
        <v>2152</v>
      </c>
      <c r="E4996">
        <v>1</v>
      </c>
      <c r="G4996" t="s">
        <v>124</v>
      </c>
      <c r="I4996" t="s">
        <v>125</v>
      </c>
      <c r="Z4996" t="str">
        <f>IFERROR(MID(AA4996,FIND("-",H4996,1)+1,20),_xlfn.IFNA(VLOOKUP(F4996&amp;"-"&amp;AA4996,Ref_Kontak!$A:$E,4,FALSE),Ref_Kontak!$H$2))</f>
        <v>628999007703</v>
      </c>
      <c r="AA4996" t="str">
        <f t="shared" si="780"/>
        <v/>
      </c>
      <c r="AB4996" t="str">
        <f t="shared" si="781"/>
        <v/>
      </c>
      <c r="AC4996" t="str">
        <f t="shared" si="782"/>
        <v>628999007703</v>
      </c>
      <c r="AD4996" t="str">
        <f t="shared" si="783"/>
        <v>Halo+,+Visual+AI+5S+mendeteksi+Violation%3A+GUDANGEXP1-LINE+10</v>
      </c>
      <c r="AE4996" t="str">
        <f t="shared" si="784"/>
        <v>https://web.whatsapp.com/send/?phone=628999007703&amp;text=Halo+,+Visual+AI+5S+mendeteksi+Violation%3A+GUDANGEXP1-LINE+10&amp;type=phone_number&amp;app_absent=0</v>
      </c>
      <c r="AF4996" t="b">
        <f>IF(ISNA(VLOOKUP(D4996&amp;"-"&amp;AB4996, Ref_Kontak!$A:$E, 4, FALSE)), FALSE, TRUE)</f>
        <v>0</v>
      </c>
      <c r="AG4996" t="str">
        <f>_xlfn.IFNA(VLOOKUP(Z4996,Ref_Kontak!H:H,1,FALSE),"FALSE")</f>
        <v>628999007703</v>
      </c>
      <c r="AH4996" t="str">
        <f t="shared" si="785"/>
        <v>GUDANGEXP1-LINE 10</v>
      </c>
      <c r="AI4996">
        <f>IF(I4996="violation",COUNTIF($AH$1:AH4996,AH4996),0)</f>
        <v>55</v>
      </c>
      <c r="AJ4996" t="str">
        <f t="shared" si="786"/>
        <v>violation-GUDANGEXP1</v>
      </c>
      <c r="AK4996">
        <f>IF(I4996="violation",COUNTIF($AJ$1:AJ4996,AJ4996),FALSE)</f>
        <v>1098</v>
      </c>
      <c r="AL4996">
        <f t="shared" si="787"/>
        <v>0</v>
      </c>
      <c r="AM4996">
        <f t="shared" si="788"/>
        <v>8</v>
      </c>
      <c r="AN4996" t="str">
        <f t="shared" si="789"/>
        <v>ALERT! 8 Violation founded @GUDANGEXP1</v>
      </c>
    </row>
    <row r="4997" spans="1:40">
      <c r="A4997" t="s">
        <v>120</v>
      </c>
      <c r="B4997" t="s">
        <v>121</v>
      </c>
      <c r="C4997" t="s">
        <v>2208</v>
      </c>
      <c r="D4997" t="s">
        <v>49</v>
      </c>
      <c r="E4997">
        <v>1</v>
      </c>
      <c r="G4997" t="s">
        <v>124</v>
      </c>
      <c r="I4997" t="s">
        <v>125</v>
      </c>
      <c r="Z4997" t="str">
        <f>IFERROR(MID(AA4997,FIND("-",H4997,1)+1,20),_xlfn.IFNA(VLOOKUP(F4997&amp;"-"&amp;AA4997,Ref_Kontak!$A:$E,4,FALSE),Ref_Kontak!$H$2))</f>
        <v>628999007703</v>
      </c>
      <c r="AA4997" t="str">
        <f t="shared" si="780"/>
        <v/>
      </c>
      <c r="AB4997" t="str">
        <f t="shared" si="781"/>
        <v/>
      </c>
      <c r="AC4997" t="str">
        <f t="shared" si="782"/>
        <v>628999007703</v>
      </c>
      <c r="AD4997" t="str">
        <f t="shared" si="783"/>
        <v>Halo+,+Visual+AI+5S+mendeteksi+Violation%3A+GUDANGEXP1-LINE+11</v>
      </c>
      <c r="AE4997" t="str">
        <f t="shared" si="784"/>
        <v>https://web.whatsapp.com/send/?phone=628999007703&amp;text=Halo+,+Visual+AI+5S+mendeteksi+Violation%3A+GUDANGEXP1-LINE+11&amp;type=phone_number&amp;app_absent=0</v>
      </c>
      <c r="AF4997" t="b">
        <f>IF(ISNA(VLOOKUP(D4997&amp;"-"&amp;AB4997, Ref_Kontak!$A:$E, 4, FALSE)), FALSE, TRUE)</f>
        <v>0</v>
      </c>
      <c r="AG4997" t="str">
        <f>_xlfn.IFNA(VLOOKUP(Z4997,Ref_Kontak!H:H,1,FALSE),"FALSE")</f>
        <v>628999007703</v>
      </c>
      <c r="AH4997" t="str">
        <f t="shared" si="785"/>
        <v>GUDANGEXP1-LINE 11</v>
      </c>
      <c r="AI4997">
        <f>IF(I4997="violation",COUNTIF($AH$1:AH4997,AH4997),0)</f>
        <v>54</v>
      </c>
      <c r="AJ4997" t="str">
        <f t="shared" si="786"/>
        <v>violation-GUDANGEXP1</v>
      </c>
      <c r="AK4997">
        <f>IF(I4997="violation",COUNTIF($AJ$1:AJ4997,AJ4997),FALSE)</f>
        <v>1099</v>
      </c>
      <c r="AL4997">
        <f t="shared" si="787"/>
        <v>0</v>
      </c>
      <c r="AM4997">
        <f t="shared" si="788"/>
        <v>8</v>
      </c>
      <c r="AN4997" t="str">
        <f t="shared" si="789"/>
        <v>ALERT! 8 Violation founded @GUDANGEXP1</v>
      </c>
    </row>
    <row r="4998" spans="1:40">
      <c r="A4998" t="s">
        <v>120</v>
      </c>
      <c r="B4998" t="s">
        <v>121</v>
      </c>
      <c r="C4998" t="s">
        <v>2209</v>
      </c>
      <c r="D4998" t="s">
        <v>2152</v>
      </c>
      <c r="E4998">
        <v>1</v>
      </c>
      <c r="G4998" t="s">
        <v>124</v>
      </c>
      <c r="I4998" t="s">
        <v>125</v>
      </c>
      <c r="Z4998" t="str">
        <f>IFERROR(MID(AA4998,FIND("-",H4998,1)+1,20),_xlfn.IFNA(VLOOKUP(F4998&amp;"-"&amp;AA4998,Ref_Kontak!$A:$E,4,FALSE),Ref_Kontak!$H$2))</f>
        <v>628999007703</v>
      </c>
      <c r="AA4998" t="str">
        <f t="shared" si="780"/>
        <v/>
      </c>
      <c r="AB4998" t="str">
        <f t="shared" si="781"/>
        <v/>
      </c>
      <c r="AC4998" t="str">
        <f t="shared" si="782"/>
        <v>628999007703</v>
      </c>
      <c r="AD4998" t="str">
        <f t="shared" si="783"/>
        <v>Halo+,+Visual+AI+5S+mendeteksi+Violation%3A+GUDANGEXP1-LINE+10</v>
      </c>
      <c r="AE4998" t="str">
        <f t="shared" si="784"/>
        <v>https://web.whatsapp.com/send/?phone=628999007703&amp;text=Halo+,+Visual+AI+5S+mendeteksi+Violation%3A+GUDANGEXP1-LINE+10&amp;type=phone_number&amp;app_absent=0</v>
      </c>
      <c r="AF4998" t="b">
        <f>IF(ISNA(VLOOKUP(D4998&amp;"-"&amp;AB4998, Ref_Kontak!$A:$E, 4, FALSE)), FALSE, TRUE)</f>
        <v>0</v>
      </c>
      <c r="AG4998" t="str">
        <f>_xlfn.IFNA(VLOOKUP(Z4998,Ref_Kontak!H:H,1,FALSE),"FALSE")</f>
        <v>628999007703</v>
      </c>
      <c r="AH4998" t="str">
        <f t="shared" si="785"/>
        <v>GUDANGEXP1-LINE 10</v>
      </c>
      <c r="AI4998">
        <f>IF(I4998="violation",COUNTIF($AH$1:AH4998,AH4998),0)</f>
        <v>56</v>
      </c>
      <c r="AJ4998" t="str">
        <f t="shared" si="786"/>
        <v>violation-GUDANGEXP1</v>
      </c>
      <c r="AK4998">
        <f>IF(I4998="violation",COUNTIF($AJ$1:AJ4998,AJ4998),FALSE)</f>
        <v>1100</v>
      </c>
      <c r="AL4998">
        <f t="shared" si="787"/>
        <v>0</v>
      </c>
      <c r="AM4998">
        <f t="shared" si="788"/>
        <v>8</v>
      </c>
      <c r="AN4998" t="str">
        <f t="shared" si="789"/>
        <v>ALERT! 8 Violation founded @GUDANGEXP1</v>
      </c>
    </row>
    <row r="4999" spans="1:40">
      <c r="A4999" t="s">
        <v>120</v>
      </c>
      <c r="B4999" t="s">
        <v>121</v>
      </c>
      <c r="C4999" t="s">
        <v>2209</v>
      </c>
      <c r="D4999" t="s">
        <v>49</v>
      </c>
      <c r="E4999">
        <v>1</v>
      </c>
      <c r="G4999" t="s">
        <v>124</v>
      </c>
      <c r="I4999" t="s">
        <v>125</v>
      </c>
      <c r="Z4999" t="str">
        <f>IFERROR(MID(AA4999,FIND("-",H4999,1)+1,20),_xlfn.IFNA(VLOOKUP(F4999&amp;"-"&amp;AA4999,Ref_Kontak!$A:$E,4,FALSE),Ref_Kontak!$H$2))</f>
        <v>628999007703</v>
      </c>
      <c r="AA4999" t="str">
        <f t="shared" si="780"/>
        <v/>
      </c>
      <c r="AB4999" t="str">
        <f t="shared" si="781"/>
        <v/>
      </c>
      <c r="AC4999" t="str">
        <f t="shared" si="782"/>
        <v>628999007703</v>
      </c>
      <c r="AD4999" t="str">
        <f t="shared" si="783"/>
        <v>Halo+,+Visual+AI+5S+mendeteksi+Violation%3A+GUDANGEXP1-LINE+11</v>
      </c>
      <c r="AE4999" t="str">
        <f t="shared" si="784"/>
        <v>https://web.whatsapp.com/send/?phone=628999007703&amp;text=Halo+,+Visual+AI+5S+mendeteksi+Violation%3A+GUDANGEXP1-LINE+11&amp;type=phone_number&amp;app_absent=0</v>
      </c>
      <c r="AF4999" t="b">
        <f>IF(ISNA(VLOOKUP(D4999&amp;"-"&amp;AB4999, Ref_Kontak!$A:$E, 4, FALSE)), FALSE, TRUE)</f>
        <v>0</v>
      </c>
      <c r="AG4999" t="str">
        <f>_xlfn.IFNA(VLOOKUP(Z4999,Ref_Kontak!H:H,1,FALSE),"FALSE")</f>
        <v>628999007703</v>
      </c>
      <c r="AH4999" t="str">
        <f t="shared" si="785"/>
        <v>GUDANGEXP1-LINE 11</v>
      </c>
      <c r="AI4999">
        <f>IF(I4999="violation",COUNTIF($AH$1:AH4999,AH4999),0)</f>
        <v>55</v>
      </c>
      <c r="AJ4999" t="str">
        <f t="shared" si="786"/>
        <v>violation-GUDANGEXP1</v>
      </c>
      <c r="AK4999">
        <f>IF(I4999="violation",COUNTIF($AJ$1:AJ4999,AJ4999),FALSE)</f>
        <v>1101</v>
      </c>
      <c r="AL4999">
        <f t="shared" si="787"/>
        <v>0</v>
      </c>
      <c r="AM4999">
        <f t="shared" si="788"/>
        <v>8</v>
      </c>
      <c r="AN4999" t="str">
        <f t="shared" si="789"/>
        <v>ALERT! 8 Violation founded @GUDANGEXP1</v>
      </c>
    </row>
    <row r="5000" spans="1:40">
      <c r="A5000" t="s">
        <v>120</v>
      </c>
      <c r="B5000" t="s">
        <v>121</v>
      </c>
      <c r="C5000" t="s">
        <v>2209</v>
      </c>
      <c r="D5000" t="s">
        <v>52</v>
      </c>
      <c r="E5000">
        <v>1</v>
      </c>
      <c r="G5000" t="s">
        <v>130</v>
      </c>
      <c r="I5000" t="s">
        <v>125</v>
      </c>
      <c r="Z5000" t="str">
        <f>IFERROR(MID(AA5000,FIND("-",H5000,1)+1,20),_xlfn.IFNA(VLOOKUP(F5000&amp;"-"&amp;AA5000,Ref_Kontak!$A:$E,4,FALSE),Ref_Kontak!$H$2))</f>
        <v>628999007703</v>
      </c>
      <c r="AA5000" t="str">
        <f t="shared" si="780"/>
        <v/>
      </c>
      <c r="AB5000" t="str">
        <f t="shared" si="781"/>
        <v/>
      </c>
      <c r="AC5000" t="str">
        <f t="shared" si="782"/>
        <v>628999007703</v>
      </c>
      <c r="AD5000" t="str">
        <f t="shared" si="783"/>
        <v>Halo+,+Visual+AI+5S+mendeteksi+Violation%3A+METALDET1-LINE+14</v>
      </c>
      <c r="AE5000" t="str">
        <f t="shared" si="784"/>
        <v>https://web.whatsapp.com/send/?phone=628999007703&amp;text=Halo+,+Visual+AI+5S+mendeteksi+Violation%3A+METALDET1-LINE+14&amp;type=phone_number&amp;app_absent=0</v>
      </c>
      <c r="AF5000" t="b">
        <f>IF(ISNA(VLOOKUP(D5000&amp;"-"&amp;AB5000, Ref_Kontak!$A:$E, 4, FALSE)), FALSE, TRUE)</f>
        <v>0</v>
      </c>
      <c r="AG5000" t="str">
        <f>_xlfn.IFNA(VLOOKUP(Z5000,Ref_Kontak!H:H,1,FALSE),"FALSE")</f>
        <v>628999007703</v>
      </c>
      <c r="AH5000" t="str">
        <f t="shared" si="785"/>
        <v>METALDET1-LINE 14</v>
      </c>
      <c r="AI5000">
        <f>IF(I5000="violation",COUNTIF($AH$1:AH5000,AH5000),0)</f>
        <v>660</v>
      </c>
      <c r="AJ5000" t="str">
        <f t="shared" si="786"/>
        <v>violation-METALDET1</v>
      </c>
      <c r="AK5000">
        <f>IF(I5000="violation",COUNTIF($AJ$1:AJ5000,AJ5000),FALSE)</f>
        <v>3897</v>
      </c>
      <c r="AL5000">
        <f t="shared" si="787"/>
        <v>0</v>
      </c>
      <c r="AM5000">
        <f t="shared" si="788"/>
        <v>3</v>
      </c>
      <c r="AN5000" t="str">
        <f t="shared" si="789"/>
        <v>ALERT! 3 Violation founded @METALDET1</v>
      </c>
    </row>
    <row r="5001" spans="1:40">
      <c r="A5001" t="s">
        <v>120</v>
      </c>
      <c r="B5001" t="s">
        <v>121</v>
      </c>
      <c r="C5001" t="s">
        <v>2209</v>
      </c>
      <c r="D5001" t="s">
        <v>52</v>
      </c>
      <c r="E5001">
        <v>1</v>
      </c>
      <c r="G5001" t="s">
        <v>130</v>
      </c>
      <c r="I5001" t="s">
        <v>125</v>
      </c>
      <c r="Z5001" t="str">
        <f>IFERROR(MID(AA5001,FIND("-",H5001,1)+1,20),_xlfn.IFNA(VLOOKUP(F5001&amp;"-"&amp;AA5001,Ref_Kontak!$A:$E,4,FALSE),Ref_Kontak!$H$2))</f>
        <v>628999007703</v>
      </c>
      <c r="AA5001" t="str">
        <f t="shared" si="780"/>
        <v/>
      </c>
      <c r="AB5001" t="str">
        <f t="shared" si="781"/>
        <v/>
      </c>
      <c r="AC5001" t="str">
        <f t="shared" si="782"/>
        <v>628999007703</v>
      </c>
      <c r="AD5001" t="str">
        <f t="shared" si="783"/>
        <v>Halo+,+Visual+AI+5S+mendeteksi+Violation%3A+METALDET1-LINE+14</v>
      </c>
      <c r="AE5001" t="str">
        <f t="shared" si="784"/>
        <v>https://web.whatsapp.com/send/?phone=628999007703&amp;text=Halo+,+Visual+AI+5S+mendeteksi+Violation%3A+METALDET1-LINE+14&amp;type=phone_number&amp;app_absent=0</v>
      </c>
      <c r="AF5001" t="b">
        <f>IF(ISNA(VLOOKUP(D5001&amp;"-"&amp;AB5001, Ref_Kontak!$A:$E, 4, FALSE)), FALSE, TRUE)</f>
        <v>0</v>
      </c>
      <c r="AG5001" t="str">
        <f>_xlfn.IFNA(VLOOKUP(Z5001,Ref_Kontak!H:H,1,FALSE),"FALSE")</f>
        <v>628999007703</v>
      </c>
      <c r="AH5001" t="str">
        <f t="shared" si="785"/>
        <v>METALDET1-LINE 14</v>
      </c>
      <c r="AI5001">
        <f>IF(I5001="violation",COUNTIF($AH$1:AH5001,AH5001),0)</f>
        <v>661</v>
      </c>
      <c r="AJ5001" t="str">
        <f t="shared" si="786"/>
        <v>violation-METALDET1</v>
      </c>
      <c r="AK5001">
        <f>IF(I5001="violation",COUNTIF($AJ$1:AJ5001,AJ5001),FALSE)</f>
        <v>3898</v>
      </c>
      <c r="AL5001">
        <f t="shared" si="787"/>
        <v>0</v>
      </c>
      <c r="AM5001">
        <f t="shared" si="788"/>
        <v>3</v>
      </c>
      <c r="AN5001" t="str">
        <f t="shared" si="789"/>
        <v>ALERT! 3 Violation founded @METALDET1</v>
      </c>
    </row>
    <row r="5002" spans="1:40">
      <c r="A5002" t="s">
        <v>120</v>
      </c>
      <c r="B5002" t="s">
        <v>121</v>
      </c>
      <c r="C5002" t="s">
        <v>2210</v>
      </c>
      <c r="D5002" t="s">
        <v>2152</v>
      </c>
      <c r="E5002">
        <v>1</v>
      </c>
      <c r="G5002" t="s">
        <v>124</v>
      </c>
      <c r="I5002" t="s">
        <v>125</v>
      </c>
      <c r="Z5002" t="str">
        <f>IFERROR(MID(AA5002,FIND("-",H5002,1)+1,20),_xlfn.IFNA(VLOOKUP(F5002&amp;"-"&amp;AA5002,Ref_Kontak!$A:$E,4,FALSE),Ref_Kontak!$H$2))</f>
        <v>628999007703</v>
      </c>
      <c r="AA5002" t="str">
        <f t="shared" si="780"/>
        <v/>
      </c>
      <c r="AB5002" t="str">
        <f t="shared" si="781"/>
        <v/>
      </c>
      <c r="AC5002" t="str">
        <f t="shared" si="782"/>
        <v>628999007703</v>
      </c>
      <c r="AD5002" t="str">
        <f t="shared" si="783"/>
        <v>Halo+,+Visual+AI+5S+mendeteksi+Violation%3A+GUDANGEXP1-LINE+10</v>
      </c>
      <c r="AE5002" t="str">
        <f t="shared" si="784"/>
        <v>https://web.whatsapp.com/send/?phone=628999007703&amp;text=Halo+,+Visual+AI+5S+mendeteksi+Violation%3A+GUDANGEXP1-LINE+10&amp;type=phone_number&amp;app_absent=0</v>
      </c>
      <c r="AF5002" t="b">
        <f>IF(ISNA(VLOOKUP(D5002&amp;"-"&amp;AB5002, Ref_Kontak!$A:$E, 4, FALSE)), FALSE, TRUE)</f>
        <v>0</v>
      </c>
      <c r="AG5002" t="str">
        <f>_xlfn.IFNA(VLOOKUP(Z5002,Ref_Kontak!H:H,1,FALSE),"FALSE")</f>
        <v>628999007703</v>
      </c>
      <c r="AH5002" t="str">
        <f t="shared" si="785"/>
        <v>GUDANGEXP1-LINE 10</v>
      </c>
      <c r="AI5002">
        <f>IF(I5002="violation",COUNTIF($AH$1:AH5002,AH5002),0)</f>
        <v>57</v>
      </c>
      <c r="AJ5002" t="str">
        <f t="shared" si="786"/>
        <v>violation-GUDANGEXP1</v>
      </c>
      <c r="AK5002">
        <f>IF(I5002="violation",COUNTIF($AJ$1:AJ5002,AJ5002),FALSE)</f>
        <v>1102</v>
      </c>
      <c r="AL5002">
        <f t="shared" si="787"/>
        <v>0</v>
      </c>
      <c r="AM5002">
        <f t="shared" si="788"/>
        <v>8</v>
      </c>
      <c r="AN5002" t="str">
        <f t="shared" si="789"/>
        <v>ALERT! 8 Violation founded @GUDANGEXP1</v>
      </c>
    </row>
    <row r="5003" spans="1:40">
      <c r="A5003" t="s">
        <v>120</v>
      </c>
      <c r="B5003" t="s">
        <v>121</v>
      </c>
      <c r="C5003" t="s">
        <v>2210</v>
      </c>
      <c r="D5003" t="s">
        <v>49</v>
      </c>
      <c r="E5003">
        <v>1</v>
      </c>
      <c r="G5003" t="s">
        <v>124</v>
      </c>
      <c r="I5003" t="s">
        <v>125</v>
      </c>
      <c r="Z5003" t="str">
        <f>IFERROR(MID(AA5003,FIND("-",H5003,1)+1,20),_xlfn.IFNA(VLOOKUP(F5003&amp;"-"&amp;AA5003,Ref_Kontak!$A:$E,4,FALSE),Ref_Kontak!$H$2))</f>
        <v>628999007703</v>
      </c>
      <c r="AA5003" t="str">
        <f t="shared" si="780"/>
        <v/>
      </c>
      <c r="AB5003" t="str">
        <f t="shared" si="781"/>
        <v/>
      </c>
      <c r="AC5003" t="str">
        <f t="shared" si="782"/>
        <v>628999007703</v>
      </c>
      <c r="AD5003" t="str">
        <f t="shared" si="783"/>
        <v>Halo+,+Visual+AI+5S+mendeteksi+Violation%3A+GUDANGEXP1-LINE+11</v>
      </c>
      <c r="AE5003" t="str">
        <f t="shared" si="784"/>
        <v>https://web.whatsapp.com/send/?phone=628999007703&amp;text=Halo+,+Visual+AI+5S+mendeteksi+Violation%3A+GUDANGEXP1-LINE+11&amp;type=phone_number&amp;app_absent=0</v>
      </c>
      <c r="AF5003" t="b">
        <f>IF(ISNA(VLOOKUP(D5003&amp;"-"&amp;AB5003, Ref_Kontak!$A:$E, 4, FALSE)), FALSE, TRUE)</f>
        <v>0</v>
      </c>
      <c r="AG5003" t="str">
        <f>_xlfn.IFNA(VLOOKUP(Z5003,Ref_Kontak!H:H,1,FALSE),"FALSE")</f>
        <v>628999007703</v>
      </c>
      <c r="AH5003" t="str">
        <f t="shared" si="785"/>
        <v>GUDANGEXP1-LINE 11</v>
      </c>
      <c r="AI5003">
        <f>IF(I5003="violation",COUNTIF($AH$1:AH5003,AH5003),0)</f>
        <v>56</v>
      </c>
      <c r="AJ5003" t="str">
        <f t="shared" si="786"/>
        <v>violation-GUDANGEXP1</v>
      </c>
      <c r="AK5003">
        <f>IF(I5003="violation",COUNTIF($AJ$1:AJ5003,AJ5003),FALSE)</f>
        <v>1103</v>
      </c>
      <c r="AL5003">
        <f t="shared" si="787"/>
        <v>0</v>
      </c>
      <c r="AM5003">
        <f t="shared" si="788"/>
        <v>8</v>
      </c>
      <c r="AN5003" t="str">
        <f t="shared" si="789"/>
        <v>ALERT! 8 Violation founded @GUDANGEXP1</v>
      </c>
    </row>
    <row r="5004" spans="1:40">
      <c r="A5004" t="s">
        <v>120</v>
      </c>
      <c r="B5004" t="s">
        <v>121</v>
      </c>
      <c r="C5004" t="s">
        <v>2210</v>
      </c>
      <c r="D5004" t="s">
        <v>52</v>
      </c>
      <c r="E5004">
        <v>1</v>
      </c>
      <c r="G5004" t="s">
        <v>130</v>
      </c>
      <c r="I5004" t="s">
        <v>125</v>
      </c>
      <c r="Z5004" t="str">
        <f>IFERROR(MID(AA5004,FIND("-",H5004,1)+1,20),_xlfn.IFNA(VLOOKUP(F5004&amp;"-"&amp;AA5004,Ref_Kontak!$A:$E,4,FALSE),Ref_Kontak!$H$2))</f>
        <v>628999007703</v>
      </c>
      <c r="AA5004" t="str">
        <f t="shared" si="780"/>
        <v/>
      </c>
      <c r="AB5004" t="str">
        <f t="shared" si="781"/>
        <v/>
      </c>
      <c r="AC5004" t="str">
        <f t="shared" si="782"/>
        <v>628999007703</v>
      </c>
      <c r="AD5004" t="str">
        <f t="shared" si="783"/>
        <v>Halo+,+Visual+AI+5S+mendeteksi+Violation%3A+METALDET1-LINE+14</v>
      </c>
      <c r="AE5004" t="str">
        <f t="shared" si="784"/>
        <v>https://web.whatsapp.com/send/?phone=628999007703&amp;text=Halo+,+Visual+AI+5S+mendeteksi+Violation%3A+METALDET1-LINE+14&amp;type=phone_number&amp;app_absent=0</v>
      </c>
      <c r="AF5004" t="b">
        <f>IF(ISNA(VLOOKUP(D5004&amp;"-"&amp;AB5004, Ref_Kontak!$A:$E, 4, FALSE)), FALSE, TRUE)</f>
        <v>0</v>
      </c>
      <c r="AG5004" t="str">
        <f>_xlfn.IFNA(VLOOKUP(Z5004,Ref_Kontak!H:H,1,FALSE),"FALSE")</f>
        <v>628999007703</v>
      </c>
      <c r="AH5004" t="str">
        <f t="shared" si="785"/>
        <v>METALDET1-LINE 14</v>
      </c>
      <c r="AI5004">
        <f>IF(I5004="violation",COUNTIF($AH$1:AH5004,AH5004),0)</f>
        <v>662</v>
      </c>
      <c r="AJ5004" t="str">
        <f t="shared" si="786"/>
        <v>violation-METALDET1</v>
      </c>
      <c r="AK5004">
        <f>IF(I5004="violation",COUNTIF($AJ$1:AJ5004,AJ5004),FALSE)</f>
        <v>3899</v>
      </c>
      <c r="AL5004">
        <f t="shared" si="787"/>
        <v>0</v>
      </c>
      <c r="AM5004">
        <f t="shared" si="788"/>
        <v>3</v>
      </c>
      <c r="AN5004" t="str">
        <f t="shared" si="789"/>
        <v>ALERT! 3 Violation founded @METALDET1</v>
      </c>
    </row>
    <row r="5005" spans="1:40">
      <c r="A5005" t="s">
        <v>120</v>
      </c>
      <c r="B5005" t="s">
        <v>121</v>
      </c>
      <c r="C5005" t="s">
        <v>2211</v>
      </c>
      <c r="D5005" t="s">
        <v>2152</v>
      </c>
      <c r="E5005">
        <v>1</v>
      </c>
      <c r="G5005" t="s">
        <v>124</v>
      </c>
      <c r="I5005" t="s">
        <v>125</v>
      </c>
      <c r="Z5005" t="str">
        <f>IFERROR(MID(AA5005,FIND("-",H5005,1)+1,20),_xlfn.IFNA(VLOOKUP(F5005&amp;"-"&amp;AA5005,Ref_Kontak!$A:$E,4,FALSE),Ref_Kontak!$H$2))</f>
        <v>628999007703</v>
      </c>
      <c r="AA5005" t="str">
        <f t="shared" si="780"/>
        <v/>
      </c>
      <c r="AB5005" t="str">
        <f t="shared" si="781"/>
        <v/>
      </c>
      <c r="AC5005" t="str">
        <f t="shared" si="782"/>
        <v>628999007703</v>
      </c>
      <c r="AD5005" t="str">
        <f t="shared" si="783"/>
        <v>Halo+,+Visual+AI+5S+mendeteksi+Violation%3A+GUDANGEXP1-LINE+10</v>
      </c>
      <c r="AE5005" t="str">
        <f t="shared" si="784"/>
        <v>https://web.whatsapp.com/send/?phone=628999007703&amp;text=Halo+,+Visual+AI+5S+mendeteksi+Violation%3A+GUDANGEXP1-LINE+10&amp;type=phone_number&amp;app_absent=0</v>
      </c>
      <c r="AF5005" t="b">
        <f>IF(ISNA(VLOOKUP(D5005&amp;"-"&amp;AB5005, Ref_Kontak!$A:$E, 4, FALSE)), FALSE, TRUE)</f>
        <v>0</v>
      </c>
      <c r="AG5005" t="str">
        <f>_xlfn.IFNA(VLOOKUP(Z5005,Ref_Kontak!H:H,1,FALSE),"FALSE")</f>
        <v>628999007703</v>
      </c>
      <c r="AH5005" t="str">
        <f t="shared" si="785"/>
        <v>GUDANGEXP1-LINE 10</v>
      </c>
      <c r="AI5005">
        <f>IF(I5005="violation",COUNTIF($AH$1:AH5005,AH5005),0)</f>
        <v>58</v>
      </c>
      <c r="AJ5005" t="str">
        <f t="shared" si="786"/>
        <v>violation-GUDANGEXP1</v>
      </c>
      <c r="AK5005">
        <f>IF(I5005="violation",COUNTIF($AJ$1:AJ5005,AJ5005),FALSE)</f>
        <v>1104</v>
      </c>
      <c r="AL5005">
        <f t="shared" si="787"/>
        <v>0</v>
      </c>
      <c r="AM5005">
        <f t="shared" si="788"/>
        <v>8</v>
      </c>
      <c r="AN5005" t="str">
        <f t="shared" si="789"/>
        <v>ALERT! 8 Violation founded @GUDANGEXP1</v>
      </c>
    </row>
    <row r="5006" spans="1:40">
      <c r="A5006" t="s">
        <v>120</v>
      </c>
      <c r="B5006" t="s">
        <v>121</v>
      </c>
      <c r="C5006" t="s">
        <v>2211</v>
      </c>
      <c r="D5006" t="s">
        <v>49</v>
      </c>
      <c r="E5006">
        <v>1</v>
      </c>
      <c r="G5006" t="s">
        <v>124</v>
      </c>
      <c r="I5006" t="s">
        <v>125</v>
      </c>
      <c r="Z5006" t="str">
        <f>IFERROR(MID(AA5006,FIND("-",H5006,1)+1,20),_xlfn.IFNA(VLOOKUP(F5006&amp;"-"&amp;AA5006,Ref_Kontak!$A:$E,4,FALSE),Ref_Kontak!$H$2))</f>
        <v>628999007703</v>
      </c>
      <c r="AA5006" t="str">
        <f t="shared" si="780"/>
        <v/>
      </c>
      <c r="AB5006" t="str">
        <f t="shared" si="781"/>
        <v/>
      </c>
      <c r="AC5006" t="str">
        <f t="shared" si="782"/>
        <v>628999007703</v>
      </c>
      <c r="AD5006" t="str">
        <f t="shared" si="783"/>
        <v>Halo+,+Visual+AI+5S+mendeteksi+Violation%3A+GUDANGEXP1-LINE+11</v>
      </c>
      <c r="AE5006" t="str">
        <f t="shared" si="784"/>
        <v>https://web.whatsapp.com/send/?phone=628999007703&amp;text=Halo+,+Visual+AI+5S+mendeteksi+Violation%3A+GUDANGEXP1-LINE+11&amp;type=phone_number&amp;app_absent=0</v>
      </c>
      <c r="AF5006" t="b">
        <f>IF(ISNA(VLOOKUP(D5006&amp;"-"&amp;AB5006, Ref_Kontak!$A:$E, 4, FALSE)), FALSE, TRUE)</f>
        <v>0</v>
      </c>
      <c r="AG5006" t="str">
        <f>_xlfn.IFNA(VLOOKUP(Z5006,Ref_Kontak!H:H,1,FALSE),"FALSE")</f>
        <v>628999007703</v>
      </c>
      <c r="AH5006" t="str">
        <f t="shared" si="785"/>
        <v>GUDANGEXP1-LINE 11</v>
      </c>
      <c r="AI5006">
        <f>IF(I5006="violation",COUNTIF($AH$1:AH5006,AH5006),0)</f>
        <v>57</v>
      </c>
      <c r="AJ5006" t="str">
        <f t="shared" si="786"/>
        <v>violation-GUDANGEXP1</v>
      </c>
      <c r="AK5006">
        <f>IF(I5006="violation",COUNTIF($AJ$1:AJ5006,AJ5006),FALSE)</f>
        <v>1105</v>
      </c>
      <c r="AL5006">
        <f t="shared" si="787"/>
        <v>0</v>
      </c>
      <c r="AM5006">
        <f t="shared" si="788"/>
        <v>8</v>
      </c>
      <c r="AN5006" t="str">
        <f t="shared" si="789"/>
        <v>ALERT! 8 Violation founded @GUDANGEXP1</v>
      </c>
    </row>
    <row r="5007" spans="1:40">
      <c r="A5007" t="s">
        <v>120</v>
      </c>
      <c r="B5007" t="s">
        <v>121</v>
      </c>
      <c r="C5007" t="s">
        <v>2212</v>
      </c>
      <c r="D5007" t="s">
        <v>2152</v>
      </c>
      <c r="E5007">
        <v>1</v>
      </c>
      <c r="G5007" t="s">
        <v>124</v>
      </c>
      <c r="I5007" t="s">
        <v>125</v>
      </c>
      <c r="Z5007" t="str">
        <f>IFERROR(MID(AA5007,FIND("-",H5007,1)+1,20),_xlfn.IFNA(VLOOKUP(F5007&amp;"-"&amp;AA5007,Ref_Kontak!$A:$E,4,FALSE),Ref_Kontak!$H$2))</f>
        <v>628999007703</v>
      </c>
      <c r="AA5007" t="str">
        <f t="shared" si="780"/>
        <v/>
      </c>
      <c r="AB5007" t="str">
        <f t="shared" si="781"/>
        <v/>
      </c>
      <c r="AC5007" t="str">
        <f t="shared" si="782"/>
        <v>628999007703</v>
      </c>
      <c r="AD5007" t="str">
        <f t="shared" si="783"/>
        <v>Halo+,+Visual+AI+5S+mendeteksi+Violation%3A+GUDANGEXP1-LINE+10</v>
      </c>
      <c r="AE5007" t="str">
        <f t="shared" si="784"/>
        <v>https://web.whatsapp.com/send/?phone=628999007703&amp;text=Halo+,+Visual+AI+5S+mendeteksi+Violation%3A+GUDANGEXP1-LINE+10&amp;type=phone_number&amp;app_absent=0</v>
      </c>
      <c r="AF5007" t="b">
        <f>IF(ISNA(VLOOKUP(D5007&amp;"-"&amp;AB5007, Ref_Kontak!$A:$E, 4, FALSE)), FALSE, TRUE)</f>
        <v>0</v>
      </c>
      <c r="AG5007" t="str">
        <f>_xlfn.IFNA(VLOOKUP(Z5007,Ref_Kontak!H:H,1,FALSE),"FALSE")</f>
        <v>628999007703</v>
      </c>
      <c r="AH5007" t="str">
        <f t="shared" si="785"/>
        <v>GUDANGEXP1-LINE 10</v>
      </c>
      <c r="AI5007">
        <f>IF(I5007="violation",COUNTIF($AH$1:AH5007,AH5007),0)</f>
        <v>59</v>
      </c>
      <c r="AJ5007" t="str">
        <f t="shared" si="786"/>
        <v>violation-GUDANGEXP1</v>
      </c>
      <c r="AK5007">
        <f>IF(I5007="violation",COUNTIF($AJ$1:AJ5007,AJ5007),FALSE)</f>
        <v>1106</v>
      </c>
      <c r="AL5007">
        <f t="shared" si="787"/>
        <v>0</v>
      </c>
      <c r="AM5007">
        <f t="shared" si="788"/>
        <v>8</v>
      </c>
      <c r="AN5007" t="str">
        <f t="shared" si="789"/>
        <v>ALERT! 8 Violation founded @GUDANGEXP1</v>
      </c>
    </row>
    <row r="5008" spans="1:40">
      <c r="A5008" t="s">
        <v>120</v>
      </c>
      <c r="B5008" t="s">
        <v>121</v>
      </c>
      <c r="C5008" t="s">
        <v>2212</v>
      </c>
      <c r="D5008" t="s">
        <v>52</v>
      </c>
      <c r="E5008">
        <v>1</v>
      </c>
      <c r="G5008" t="s">
        <v>130</v>
      </c>
      <c r="I5008" t="s">
        <v>125</v>
      </c>
      <c r="Z5008" t="str">
        <f>IFERROR(MID(AA5008,FIND("-",H5008,1)+1,20),_xlfn.IFNA(VLOOKUP(F5008&amp;"-"&amp;AA5008,Ref_Kontak!$A:$E,4,FALSE),Ref_Kontak!$H$2))</f>
        <v>628999007703</v>
      </c>
      <c r="AA5008" t="str">
        <f t="shared" si="780"/>
        <v/>
      </c>
      <c r="AB5008" t="str">
        <f t="shared" si="781"/>
        <v/>
      </c>
      <c r="AC5008" t="str">
        <f t="shared" si="782"/>
        <v>628999007703</v>
      </c>
      <c r="AD5008" t="str">
        <f t="shared" si="783"/>
        <v>Halo+,+Visual+AI+5S+mendeteksi+Violation%3A+METALDET1-LINE+14</v>
      </c>
      <c r="AE5008" t="str">
        <f t="shared" si="784"/>
        <v>https://web.whatsapp.com/send/?phone=628999007703&amp;text=Halo+,+Visual+AI+5S+mendeteksi+Violation%3A+METALDET1-LINE+14&amp;type=phone_number&amp;app_absent=0</v>
      </c>
      <c r="AF5008" t="b">
        <f>IF(ISNA(VLOOKUP(D5008&amp;"-"&amp;AB5008, Ref_Kontak!$A:$E, 4, FALSE)), FALSE, TRUE)</f>
        <v>0</v>
      </c>
      <c r="AG5008" t="str">
        <f>_xlfn.IFNA(VLOOKUP(Z5008,Ref_Kontak!H:H,1,FALSE),"FALSE")</f>
        <v>628999007703</v>
      </c>
      <c r="AH5008" t="str">
        <f t="shared" si="785"/>
        <v>METALDET1-LINE 14</v>
      </c>
      <c r="AI5008">
        <f>IF(I5008="violation",COUNTIF($AH$1:AH5008,AH5008),0)</f>
        <v>663</v>
      </c>
      <c r="AJ5008" t="str">
        <f t="shared" si="786"/>
        <v>violation-METALDET1</v>
      </c>
      <c r="AK5008">
        <f>IF(I5008="violation",COUNTIF($AJ$1:AJ5008,AJ5008),FALSE)</f>
        <v>3900</v>
      </c>
      <c r="AL5008">
        <f t="shared" si="787"/>
        <v>0</v>
      </c>
      <c r="AM5008">
        <f t="shared" si="788"/>
        <v>3</v>
      </c>
      <c r="AN5008" t="str">
        <f t="shared" si="789"/>
        <v>ALERT! 3 Violation founded @METALDET1</v>
      </c>
    </row>
    <row r="5009" spans="1:40">
      <c r="A5009" t="s">
        <v>120</v>
      </c>
      <c r="B5009" t="s">
        <v>121</v>
      </c>
      <c r="C5009" t="s">
        <v>2212</v>
      </c>
      <c r="D5009" t="s">
        <v>52</v>
      </c>
      <c r="E5009">
        <v>1</v>
      </c>
      <c r="G5009" t="s">
        <v>130</v>
      </c>
      <c r="I5009" t="s">
        <v>125</v>
      </c>
      <c r="Z5009" t="str">
        <f>IFERROR(MID(AA5009,FIND("-",H5009,1)+1,20),_xlfn.IFNA(VLOOKUP(F5009&amp;"-"&amp;AA5009,Ref_Kontak!$A:$E,4,FALSE),Ref_Kontak!$H$2))</f>
        <v>628999007703</v>
      </c>
      <c r="AA5009" t="str">
        <f t="shared" si="780"/>
        <v/>
      </c>
      <c r="AB5009" t="str">
        <f t="shared" si="781"/>
        <v/>
      </c>
      <c r="AC5009" t="str">
        <f t="shared" si="782"/>
        <v>628999007703</v>
      </c>
      <c r="AD5009" t="str">
        <f t="shared" si="783"/>
        <v>Halo+,+Visual+AI+5S+mendeteksi+Violation%3A+METALDET1-LINE+14</v>
      </c>
      <c r="AE5009" t="str">
        <f t="shared" si="784"/>
        <v>https://web.whatsapp.com/send/?phone=628999007703&amp;text=Halo+,+Visual+AI+5S+mendeteksi+Violation%3A+METALDET1-LINE+14&amp;type=phone_number&amp;app_absent=0</v>
      </c>
      <c r="AF5009" t="b">
        <f>IF(ISNA(VLOOKUP(D5009&amp;"-"&amp;AB5009, Ref_Kontak!$A:$E, 4, FALSE)), FALSE, TRUE)</f>
        <v>0</v>
      </c>
      <c r="AG5009" t="str">
        <f>_xlfn.IFNA(VLOOKUP(Z5009,Ref_Kontak!H:H,1,FALSE),"FALSE")</f>
        <v>628999007703</v>
      </c>
      <c r="AH5009" t="str">
        <f t="shared" si="785"/>
        <v>METALDET1-LINE 14</v>
      </c>
      <c r="AI5009">
        <f>IF(I5009="violation",COUNTIF($AH$1:AH5009,AH5009),0)</f>
        <v>664</v>
      </c>
      <c r="AJ5009" t="str">
        <f t="shared" si="786"/>
        <v>violation-METALDET1</v>
      </c>
      <c r="AK5009">
        <f>IF(I5009="violation",COUNTIF($AJ$1:AJ5009,AJ5009),FALSE)</f>
        <v>3901</v>
      </c>
      <c r="AL5009">
        <f t="shared" si="787"/>
        <v>0</v>
      </c>
      <c r="AM5009">
        <f t="shared" si="788"/>
        <v>3</v>
      </c>
      <c r="AN5009" t="str">
        <f t="shared" si="789"/>
        <v>ALERT! 3 Violation founded @METALDET1</v>
      </c>
    </row>
    <row r="5010" spans="1:40">
      <c r="A5010" t="s">
        <v>120</v>
      </c>
      <c r="B5010" t="s">
        <v>121</v>
      </c>
      <c r="C5010" t="s">
        <v>2213</v>
      </c>
      <c r="D5010" t="s">
        <v>2152</v>
      </c>
      <c r="E5010">
        <v>1</v>
      </c>
      <c r="G5010" t="s">
        <v>124</v>
      </c>
      <c r="I5010" t="s">
        <v>125</v>
      </c>
      <c r="Z5010" t="str">
        <f>IFERROR(MID(AA5010,FIND("-",H5010,1)+1,20),_xlfn.IFNA(VLOOKUP(F5010&amp;"-"&amp;AA5010,Ref_Kontak!$A:$E,4,FALSE),Ref_Kontak!$H$2))</f>
        <v>628999007703</v>
      </c>
      <c r="AA5010" t="str">
        <f t="shared" si="780"/>
        <v/>
      </c>
      <c r="AB5010" t="str">
        <f t="shared" si="781"/>
        <v/>
      </c>
      <c r="AC5010" t="str">
        <f t="shared" si="782"/>
        <v>628999007703</v>
      </c>
      <c r="AD5010" t="str">
        <f t="shared" si="783"/>
        <v>Halo+,+Visual+AI+5S+mendeteksi+Violation%3A+GUDANGEXP1-LINE+10</v>
      </c>
      <c r="AE5010" t="str">
        <f t="shared" si="784"/>
        <v>https://web.whatsapp.com/send/?phone=628999007703&amp;text=Halo+,+Visual+AI+5S+mendeteksi+Violation%3A+GUDANGEXP1-LINE+10&amp;type=phone_number&amp;app_absent=0</v>
      </c>
      <c r="AF5010" t="b">
        <f>IF(ISNA(VLOOKUP(D5010&amp;"-"&amp;AB5010, Ref_Kontak!$A:$E, 4, FALSE)), FALSE, TRUE)</f>
        <v>0</v>
      </c>
      <c r="AG5010" t="str">
        <f>_xlfn.IFNA(VLOOKUP(Z5010,Ref_Kontak!H:H,1,FALSE),"FALSE")</f>
        <v>628999007703</v>
      </c>
      <c r="AH5010" t="str">
        <f t="shared" si="785"/>
        <v>GUDANGEXP1-LINE 10</v>
      </c>
      <c r="AI5010">
        <f>IF(I5010="violation",COUNTIF($AH$1:AH5010,AH5010),0)</f>
        <v>60</v>
      </c>
      <c r="AJ5010" t="str">
        <f t="shared" si="786"/>
        <v>violation-GUDANGEXP1</v>
      </c>
      <c r="AK5010">
        <f>IF(I5010="violation",COUNTIF($AJ$1:AJ5010,AJ5010),FALSE)</f>
        <v>1107</v>
      </c>
      <c r="AL5010">
        <f t="shared" si="787"/>
        <v>0</v>
      </c>
      <c r="AM5010">
        <f t="shared" si="788"/>
        <v>8</v>
      </c>
      <c r="AN5010" t="str">
        <f t="shared" si="789"/>
        <v>ALERT! 8 Violation founded @GUDANGEXP1</v>
      </c>
    </row>
    <row r="5011" spans="1:40">
      <c r="A5011" t="s">
        <v>120</v>
      </c>
      <c r="B5011" t="s">
        <v>121</v>
      </c>
      <c r="C5011" t="s">
        <v>2214</v>
      </c>
      <c r="D5011" t="s">
        <v>2152</v>
      </c>
      <c r="E5011">
        <v>1</v>
      </c>
      <c r="G5011" t="s">
        <v>124</v>
      </c>
      <c r="I5011" t="s">
        <v>125</v>
      </c>
      <c r="Z5011" t="str">
        <f>IFERROR(MID(AA5011,FIND("-",H5011,1)+1,20),_xlfn.IFNA(VLOOKUP(F5011&amp;"-"&amp;AA5011,Ref_Kontak!$A:$E,4,FALSE),Ref_Kontak!$H$2))</f>
        <v>628999007703</v>
      </c>
      <c r="AA5011" t="str">
        <f t="shared" si="780"/>
        <v/>
      </c>
      <c r="AB5011" t="str">
        <f t="shared" si="781"/>
        <v/>
      </c>
      <c r="AC5011" t="str">
        <f t="shared" si="782"/>
        <v>628999007703</v>
      </c>
      <c r="AD5011" t="str">
        <f t="shared" si="783"/>
        <v>Halo+,+Visual+AI+5S+mendeteksi+Violation%3A+GUDANGEXP1-LINE+10</v>
      </c>
      <c r="AE5011" t="str">
        <f t="shared" si="784"/>
        <v>https://web.whatsapp.com/send/?phone=628999007703&amp;text=Halo+,+Visual+AI+5S+mendeteksi+Violation%3A+GUDANGEXP1-LINE+10&amp;type=phone_number&amp;app_absent=0</v>
      </c>
      <c r="AF5011" t="b">
        <f>IF(ISNA(VLOOKUP(D5011&amp;"-"&amp;AB5011, Ref_Kontak!$A:$E, 4, FALSE)), FALSE, TRUE)</f>
        <v>0</v>
      </c>
      <c r="AG5011" t="str">
        <f>_xlfn.IFNA(VLOOKUP(Z5011,Ref_Kontak!H:H,1,FALSE),"FALSE")</f>
        <v>628999007703</v>
      </c>
      <c r="AH5011" t="str">
        <f t="shared" si="785"/>
        <v>GUDANGEXP1-LINE 10</v>
      </c>
      <c r="AI5011">
        <f>IF(I5011="violation",COUNTIF($AH$1:AH5011,AH5011),0)</f>
        <v>61</v>
      </c>
      <c r="AJ5011" t="str">
        <f t="shared" si="786"/>
        <v>violation-GUDANGEXP1</v>
      </c>
      <c r="AK5011">
        <f>IF(I5011="violation",COUNTIF($AJ$1:AJ5011,AJ5011),FALSE)</f>
        <v>1108</v>
      </c>
      <c r="AL5011">
        <f t="shared" si="787"/>
        <v>0</v>
      </c>
      <c r="AM5011">
        <f t="shared" si="788"/>
        <v>8</v>
      </c>
      <c r="AN5011" t="str">
        <f t="shared" si="789"/>
        <v>ALERT! 8 Violation founded @GUDANGEXP1</v>
      </c>
    </row>
    <row r="5012" spans="1:40">
      <c r="A5012" t="s">
        <v>120</v>
      </c>
      <c r="B5012" t="s">
        <v>121</v>
      </c>
      <c r="C5012" t="s">
        <v>2214</v>
      </c>
      <c r="D5012" t="s">
        <v>52</v>
      </c>
      <c r="E5012">
        <v>1</v>
      </c>
      <c r="G5012" t="s">
        <v>130</v>
      </c>
      <c r="I5012" t="s">
        <v>125</v>
      </c>
      <c r="Z5012" t="str">
        <f>IFERROR(MID(AA5012,FIND("-",H5012,1)+1,20),_xlfn.IFNA(VLOOKUP(F5012&amp;"-"&amp;AA5012,Ref_Kontak!$A:$E,4,FALSE),Ref_Kontak!$H$2))</f>
        <v>628999007703</v>
      </c>
      <c r="AA5012" t="str">
        <f t="shared" si="780"/>
        <v/>
      </c>
      <c r="AB5012" t="str">
        <f t="shared" si="781"/>
        <v/>
      </c>
      <c r="AC5012" t="str">
        <f t="shared" si="782"/>
        <v>628999007703</v>
      </c>
      <c r="AD5012" t="str">
        <f t="shared" si="783"/>
        <v>Halo+,+Visual+AI+5S+mendeteksi+Violation%3A+METALDET1-LINE+14</v>
      </c>
      <c r="AE5012" t="str">
        <f t="shared" si="784"/>
        <v>https://web.whatsapp.com/send/?phone=628999007703&amp;text=Halo+,+Visual+AI+5S+mendeteksi+Violation%3A+METALDET1-LINE+14&amp;type=phone_number&amp;app_absent=0</v>
      </c>
      <c r="AF5012" t="b">
        <f>IF(ISNA(VLOOKUP(D5012&amp;"-"&amp;AB5012, Ref_Kontak!$A:$E, 4, FALSE)), FALSE, TRUE)</f>
        <v>0</v>
      </c>
      <c r="AG5012" t="str">
        <f>_xlfn.IFNA(VLOOKUP(Z5012,Ref_Kontak!H:H,1,FALSE),"FALSE")</f>
        <v>628999007703</v>
      </c>
      <c r="AH5012" t="str">
        <f t="shared" si="785"/>
        <v>METALDET1-LINE 14</v>
      </c>
      <c r="AI5012">
        <f>IF(I5012="violation",COUNTIF($AH$1:AH5012,AH5012),0)</f>
        <v>665</v>
      </c>
      <c r="AJ5012" t="str">
        <f t="shared" si="786"/>
        <v>violation-METALDET1</v>
      </c>
      <c r="AK5012">
        <f>IF(I5012="violation",COUNTIF($AJ$1:AJ5012,AJ5012),FALSE)</f>
        <v>3902</v>
      </c>
      <c r="AL5012">
        <f t="shared" si="787"/>
        <v>0</v>
      </c>
      <c r="AM5012">
        <f t="shared" si="788"/>
        <v>3</v>
      </c>
      <c r="AN5012" t="str">
        <f t="shared" si="789"/>
        <v>ALERT! 3 Violation founded @METALDET1</v>
      </c>
    </row>
    <row r="5013" spans="1:40">
      <c r="A5013" t="s">
        <v>120</v>
      </c>
      <c r="B5013" t="s">
        <v>121</v>
      </c>
      <c r="C5013" t="s">
        <v>2214</v>
      </c>
      <c r="D5013" t="s">
        <v>52</v>
      </c>
      <c r="E5013">
        <v>1</v>
      </c>
      <c r="G5013" t="s">
        <v>130</v>
      </c>
      <c r="I5013" t="s">
        <v>125</v>
      </c>
      <c r="Z5013" t="str">
        <f>IFERROR(MID(AA5013,FIND("-",H5013,1)+1,20),_xlfn.IFNA(VLOOKUP(F5013&amp;"-"&amp;AA5013,Ref_Kontak!$A:$E,4,FALSE),Ref_Kontak!$H$2))</f>
        <v>628999007703</v>
      </c>
      <c r="AA5013" t="str">
        <f t="shared" si="780"/>
        <v/>
      </c>
      <c r="AB5013" t="str">
        <f t="shared" si="781"/>
        <v/>
      </c>
      <c r="AC5013" t="str">
        <f t="shared" si="782"/>
        <v>628999007703</v>
      </c>
      <c r="AD5013" t="str">
        <f t="shared" si="783"/>
        <v>Halo+,+Visual+AI+5S+mendeteksi+Violation%3A+METALDET1-LINE+14</v>
      </c>
      <c r="AE5013" t="str">
        <f t="shared" si="784"/>
        <v>https://web.whatsapp.com/send/?phone=628999007703&amp;text=Halo+,+Visual+AI+5S+mendeteksi+Violation%3A+METALDET1-LINE+14&amp;type=phone_number&amp;app_absent=0</v>
      </c>
      <c r="AF5013" t="b">
        <f>IF(ISNA(VLOOKUP(D5013&amp;"-"&amp;AB5013, Ref_Kontak!$A:$E, 4, FALSE)), FALSE, TRUE)</f>
        <v>0</v>
      </c>
      <c r="AG5013" t="str">
        <f>_xlfn.IFNA(VLOOKUP(Z5013,Ref_Kontak!H:H,1,FALSE),"FALSE")</f>
        <v>628999007703</v>
      </c>
      <c r="AH5013" t="str">
        <f t="shared" si="785"/>
        <v>METALDET1-LINE 14</v>
      </c>
      <c r="AI5013">
        <f>IF(I5013="violation",COUNTIF($AH$1:AH5013,AH5013),0)</f>
        <v>666</v>
      </c>
      <c r="AJ5013" t="str">
        <f t="shared" si="786"/>
        <v>violation-METALDET1</v>
      </c>
      <c r="AK5013">
        <f>IF(I5013="violation",COUNTIF($AJ$1:AJ5013,AJ5013),FALSE)</f>
        <v>3903</v>
      </c>
      <c r="AL5013">
        <f t="shared" si="787"/>
        <v>0</v>
      </c>
      <c r="AM5013">
        <f t="shared" si="788"/>
        <v>3</v>
      </c>
      <c r="AN5013" t="str">
        <f t="shared" si="789"/>
        <v>ALERT! 3 Violation founded @METALDET1</v>
      </c>
    </row>
    <row r="5014" spans="1:40">
      <c r="A5014" t="s">
        <v>120</v>
      </c>
      <c r="B5014" t="s">
        <v>121</v>
      </c>
      <c r="C5014" t="s">
        <v>2215</v>
      </c>
      <c r="D5014" t="s">
        <v>2152</v>
      </c>
      <c r="E5014">
        <v>1</v>
      </c>
      <c r="G5014" t="s">
        <v>124</v>
      </c>
      <c r="I5014" t="s">
        <v>125</v>
      </c>
      <c r="Z5014" t="str">
        <f>IFERROR(MID(AA5014,FIND("-",H5014,1)+1,20),_xlfn.IFNA(VLOOKUP(F5014&amp;"-"&amp;AA5014,Ref_Kontak!$A:$E,4,FALSE),Ref_Kontak!$H$2))</f>
        <v>628999007703</v>
      </c>
      <c r="AA5014" t="str">
        <f t="shared" si="780"/>
        <v/>
      </c>
      <c r="AB5014" t="str">
        <f t="shared" si="781"/>
        <v/>
      </c>
      <c r="AC5014" t="str">
        <f t="shared" si="782"/>
        <v>628999007703</v>
      </c>
      <c r="AD5014" t="str">
        <f t="shared" si="783"/>
        <v>Halo+,+Visual+AI+5S+mendeteksi+Violation%3A+GUDANGEXP1-LINE+10</v>
      </c>
      <c r="AE5014" t="str">
        <f t="shared" si="784"/>
        <v>https://web.whatsapp.com/send/?phone=628999007703&amp;text=Halo+,+Visual+AI+5S+mendeteksi+Violation%3A+GUDANGEXP1-LINE+10&amp;type=phone_number&amp;app_absent=0</v>
      </c>
      <c r="AF5014" t="b">
        <f>IF(ISNA(VLOOKUP(D5014&amp;"-"&amp;AB5014, Ref_Kontak!$A:$E, 4, FALSE)), FALSE, TRUE)</f>
        <v>0</v>
      </c>
      <c r="AG5014" t="str">
        <f>_xlfn.IFNA(VLOOKUP(Z5014,Ref_Kontak!H:H,1,FALSE),"FALSE")</f>
        <v>628999007703</v>
      </c>
      <c r="AH5014" t="str">
        <f t="shared" si="785"/>
        <v>GUDANGEXP1-LINE 10</v>
      </c>
      <c r="AI5014">
        <f>IF(I5014="violation",COUNTIF($AH$1:AH5014,AH5014),0)</f>
        <v>62</v>
      </c>
      <c r="AJ5014" t="str">
        <f t="shared" si="786"/>
        <v>violation-GUDANGEXP1</v>
      </c>
      <c r="AK5014">
        <f>IF(I5014="violation",COUNTIF($AJ$1:AJ5014,AJ5014),FALSE)</f>
        <v>1109</v>
      </c>
      <c r="AL5014">
        <f t="shared" si="787"/>
        <v>0</v>
      </c>
      <c r="AM5014">
        <f t="shared" si="788"/>
        <v>8</v>
      </c>
      <c r="AN5014" t="str">
        <f t="shared" si="789"/>
        <v>ALERT! 8 Violation founded @GUDANGEXP1</v>
      </c>
    </row>
    <row r="5015" spans="1:40">
      <c r="A5015" t="s">
        <v>120</v>
      </c>
      <c r="B5015" t="s">
        <v>121</v>
      </c>
      <c r="C5015" t="s">
        <v>2215</v>
      </c>
      <c r="D5015" t="s">
        <v>52</v>
      </c>
      <c r="E5015">
        <v>1</v>
      </c>
      <c r="G5015" t="s">
        <v>130</v>
      </c>
      <c r="I5015" t="s">
        <v>125</v>
      </c>
      <c r="Z5015" t="str">
        <f>IFERROR(MID(AA5015,FIND("-",H5015,1)+1,20),_xlfn.IFNA(VLOOKUP(F5015&amp;"-"&amp;AA5015,Ref_Kontak!$A:$E,4,FALSE),Ref_Kontak!$H$2))</f>
        <v>628999007703</v>
      </c>
      <c r="AA5015" t="str">
        <f t="shared" si="780"/>
        <v/>
      </c>
      <c r="AB5015" t="str">
        <f t="shared" si="781"/>
        <v/>
      </c>
      <c r="AC5015" t="str">
        <f t="shared" si="782"/>
        <v>628999007703</v>
      </c>
      <c r="AD5015" t="str">
        <f t="shared" si="783"/>
        <v>Halo+,+Visual+AI+5S+mendeteksi+Violation%3A+METALDET1-LINE+14</v>
      </c>
      <c r="AE5015" t="str">
        <f t="shared" si="784"/>
        <v>https://web.whatsapp.com/send/?phone=628999007703&amp;text=Halo+,+Visual+AI+5S+mendeteksi+Violation%3A+METALDET1-LINE+14&amp;type=phone_number&amp;app_absent=0</v>
      </c>
      <c r="AF5015" t="b">
        <f>IF(ISNA(VLOOKUP(D5015&amp;"-"&amp;AB5015, Ref_Kontak!$A:$E, 4, FALSE)), FALSE, TRUE)</f>
        <v>0</v>
      </c>
      <c r="AG5015" t="str">
        <f>_xlfn.IFNA(VLOOKUP(Z5015,Ref_Kontak!H:H,1,FALSE),"FALSE")</f>
        <v>628999007703</v>
      </c>
      <c r="AH5015" t="str">
        <f t="shared" si="785"/>
        <v>METALDET1-LINE 14</v>
      </c>
      <c r="AI5015">
        <f>IF(I5015="violation",COUNTIF($AH$1:AH5015,AH5015),0)</f>
        <v>667</v>
      </c>
      <c r="AJ5015" t="str">
        <f t="shared" si="786"/>
        <v>violation-METALDET1</v>
      </c>
      <c r="AK5015">
        <f>IF(I5015="violation",COUNTIF($AJ$1:AJ5015,AJ5015),FALSE)</f>
        <v>3904</v>
      </c>
      <c r="AL5015">
        <f t="shared" si="787"/>
        <v>0</v>
      </c>
      <c r="AM5015">
        <f t="shared" si="788"/>
        <v>3</v>
      </c>
      <c r="AN5015" t="str">
        <f t="shared" si="789"/>
        <v>ALERT! 3 Violation founded @METALDET1</v>
      </c>
    </row>
    <row r="5016" spans="1:40">
      <c r="A5016" t="s">
        <v>120</v>
      </c>
      <c r="B5016" t="s">
        <v>121</v>
      </c>
      <c r="C5016" t="s">
        <v>2216</v>
      </c>
      <c r="D5016" t="s">
        <v>2152</v>
      </c>
      <c r="E5016">
        <v>1</v>
      </c>
      <c r="G5016" t="s">
        <v>124</v>
      </c>
      <c r="I5016" t="s">
        <v>125</v>
      </c>
      <c r="Z5016" t="str">
        <f>IFERROR(MID(AA5016,FIND("-",H5016,1)+1,20),_xlfn.IFNA(VLOOKUP(F5016&amp;"-"&amp;AA5016,Ref_Kontak!$A:$E,4,FALSE),Ref_Kontak!$H$2))</f>
        <v>628999007703</v>
      </c>
      <c r="AA5016" t="str">
        <f t="shared" si="780"/>
        <v/>
      </c>
      <c r="AB5016" t="str">
        <f t="shared" si="781"/>
        <v/>
      </c>
      <c r="AC5016" t="str">
        <f t="shared" si="782"/>
        <v>628999007703</v>
      </c>
      <c r="AD5016" t="str">
        <f t="shared" si="783"/>
        <v>Halo+,+Visual+AI+5S+mendeteksi+Violation%3A+GUDANGEXP1-LINE+10</v>
      </c>
      <c r="AE5016" t="str">
        <f t="shared" si="784"/>
        <v>https://web.whatsapp.com/send/?phone=628999007703&amp;text=Halo+,+Visual+AI+5S+mendeteksi+Violation%3A+GUDANGEXP1-LINE+10&amp;type=phone_number&amp;app_absent=0</v>
      </c>
      <c r="AF5016" t="b">
        <f>IF(ISNA(VLOOKUP(D5016&amp;"-"&amp;AB5016, Ref_Kontak!$A:$E, 4, FALSE)), FALSE, TRUE)</f>
        <v>0</v>
      </c>
      <c r="AG5016" t="str">
        <f>_xlfn.IFNA(VLOOKUP(Z5016,Ref_Kontak!H:H,1,FALSE),"FALSE")</f>
        <v>628999007703</v>
      </c>
      <c r="AH5016" t="str">
        <f t="shared" si="785"/>
        <v>GUDANGEXP1-LINE 10</v>
      </c>
      <c r="AI5016">
        <f>IF(I5016="violation",COUNTIF($AH$1:AH5016,AH5016),0)</f>
        <v>63</v>
      </c>
      <c r="AJ5016" t="str">
        <f t="shared" si="786"/>
        <v>violation-GUDANGEXP1</v>
      </c>
      <c r="AK5016">
        <f>IF(I5016="violation",COUNTIF($AJ$1:AJ5016,AJ5016),FALSE)</f>
        <v>1110</v>
      </c>
      <c r="AL5016">
        <f t="shared" si="787"/>
        <v>0</v>
      </c>
      <c r="AM5016">
        <f t="shared" si="788"/>
        <v>8</v>
      </c>
      <c r="AN5016" t="str">
        <f t="shared" si="789"/>
        <v>ALERT! 8 Violation founded @GUDANGEXP1</v>
      </c>
    </row>
    <row r="5017" spans="1:40">
      <c r="A5017" t="s">
        <v>120</v>
      </c>
      <c r="B5017" t="s">
        <v>121</v>
      </c>
      <c r="C5017" t="s">
        <v>2217</v>
      </c>
      <c r="D5017" t="s">
        <v>2152</v>
      </c>
      <c r="E5017">
        <v>1</v>
      </c>
      <c r="G5017" t="s">
        <v>124</v>
      </c>
      <c r="I5017" t="s">
        <v>125</v>
      </c>
      <c r="Z5017" t="str">
        <f>IFERROR(MID(AA5017,FIND("-",H5017,1)+1,20),_xlfn.IFNA(VLOOKUP(F5017&amp;"-"&amp;AA5017,Ref_Kontak!$A:$E,4,FALSE),Ref_Kontak!$H$2))</f>
        <v>628999007703</v>
      </c>
      <c r="AA5017" t="str">
        <f t="shared" si="780"/>
        <v/>
      </c>
      <c r="AB5017" t="str">
        <f t="shared" si="781"/>
        <v/>
      </c>
      <c r="AC5017" t="str">
        <f t="shared" si="782"/>
        <v>628999007703</v>
      </c>
      <c r="AD5017" t="str">
        <f t="shared" si="783"/>
        <v>Halo+,+Visual+AI+5S+mendeteksi+Violation%3A+GUDANGEXP1-LINE+10</v>
      </c>
      <c r="AE5017" t="str">
        <f t="shared" si="784"/>
        <v>https://web.whatsapp.com/send/?phone=628999007703&amp;text=Halo+,+Visual+AI+5S+mendeteksi+Violation%3A+GUDANGEXP1-LINE+10&amp;type=phone_number&amp;app_absent=0</v>
      </c>
      <c r="AF5017" t="b">
        <f>IF(ISNA(VLOOKUP(D5017&amp;"-"&amp;AB5017, Ref_Kontak!$A:$E, 4, FALSE)), FALSE, TRUE)</f>
        <v>0</v>
      </c>
      <c r="AG5017" t="str">
        <f>_xlfn.IFNA(VLOOKUP(Z5017,Ref_Kontak!H:H,1,FALSE),"FALSE")</f>
        <v>628999007703</v>
      </c>
      <c r="AH5017" t="str">
        <f t="shared" si="785"/>
        <v>GUDANGEXP1-LINE 10</v>
      </c>
      <c r="AI5017">
        <f>IF(I5017="violation",COUNTIF($AH$1:AH5017,AH5017),0)</f>
        <v>64</v>
      </c>
      <c r="AJ5017" t="str">
        <f t="shared" si="786"/>
        <v>violation-GUDANGEXP1</v>
      </c>
      <c r="AK5017">
        <f>IF(I5017="violation",COUNTIF($AJ$1:AJ5017,AJ5017),FALSE)</f>
        <v>1111</v>
      </c>
      <c r="AL5017">
        <f t="shared" si="787"/>
        <v>0</v>
      </c>
      <c r="AM5017">
        <f t="shared" si="788"/>
        <v>8</v>
      </c>
      <c r="AN5017" t="str">
        <f t="shared" si="789"/>
        <v>ALERT! 8 Violation founded @GUDANGEXP1</v>
      </c>
    </row>
    <row r="5018" spans="1:40">
      <c r="A5018" t="s">
        <v>120</v>
      </c>
      <c r="B5018" t="s">
        <v>121</v>
      </c>
      <c r="C5018" t="s">
        <v>2217</v>
      </c>
      <c r="D5018" t="s">
        <v>52</v>
      </c>
      <c r="E5018">
        <v>1</v>
      </c>
      <c r="G5018" t="s">
        <v>130</v>
      </c>
      <c r="I5018" t="s">
        <v>125</v>
      </c>
      <c r="Z5018" t="str">
        <f>IFERROR(MID(AA5018,FIND("-",H5018,1)+1,20),_xlfn.IFNA(VLOOKUP(F5018&amp;"-"&amp;AA5018,Ref_Kontak!$A:$E,4,FALSE),Ref_Kontak!$H$2))</f>
        <v>628999007703</v>
      </c>
      <c r="AA5018" t="str">
        <f t="shared" si="780"/>
        <v/>
      </c>
      <c r="AB5018" t="str">
        <f t="shared" si="781"/>
        <v/>
      </c>
      <c r="AC5018" t="str">
        <f t="shared" si="782"/>
        <v>628999007703</v>
      </c>
      <c r="AD5018" t="str">
        <f t="shared" si="783"/>
        <v>Halo+,+Visual+AI+5S+mendeteksi+Violation%3A+METALDET1-LINE+14</v>
      </c>
      <c r="AE5018" t="str">
        <f t="shared" si="784"/>
        <v>https://web.whatsapp.com/send/?phone=628999007703&amp;text=Halo+,+Visual+AI+5S+mendeteksi+Violation%3A+METALDET1-LINE+14&amp;type=phone_number&amp;app_absent=0</v>
      </c>
      <c r="AF5018" t="b">
        <f>IF(ISNA(VLOOKUP(D5018&amp;"-"&amp;AB5018, Ref_Kontak!$A:$E, 4, FALSE)), FALSE, TRUE)</f>
        <v>0</v>
      </c>
      <c r="AG5018" t="str">
        <f>_xlfn.IFNA(VLOOKUP(Z5018,Ref_Kontak!H:H,1,FALSE),"FALSE")</f>
        <v>628999007703</v>
      </c>
      <c r="AH5018" t="str">
        <f t="shared" si="785"/>
        <v>METALDET1-LINE 14</v>
      </c>
      <c r="AI5018">
        <f>IF(I5018="violation",COUNTIF($AH$1:AH5018,AH5018),0)</f>
        <v>668</v>
      </c>
      <c r="AJ5018" t="str">
        <f t="shared" si="786"/>
        <v>violation-METALDET1</v>
      </c>
      <c r="AK5018">
        <f>IF(I5018="violation",COUNTIF($AJ$1:AJ5018,AJ5018),FALSE)</f>
        <v>3905</v>
      </c>
      <c r="AL5018">
        <f t="shared" si="787"/>
        <v>0</v>
      </c>
      <c r="AM5018">
        <f t="shared" si="788"/>
        <v>3</v>
      </c>
      <c r="AN5018" t="str">
        <f t="shared" si="789"/>
        <v>ALERT! 3 Violation founded @METALDET1</v>
      </c>
    </row>
    <row r="5019" spans="1:40">
      <c r="A5019" t="s">
        <v>120</v>
      </c>
      <c r="B5019" t="s">
        <v>121</v>
      </c>
      <c r="C5019" t="s">
        <v>2217</v>
      </c>
      <c r="D5019" t="s">
        <v>52</v>
      </c>
      <c r="E5019">
        <v>1</v>
      </c>
      <c r="G5019" t="s">
        <v>130</v>
      </c>
      <c r="I5019" t="s">
        <v>125</v>
      </c>
      <c r="Z5019" t="str">
        <f>IFERROR(MID(AA5019,FIND("-",H5019,1)+1,20),_xlfn.IFNA(VLOOKUP(F5019&amp;"-"&amp;AA5019,Ref_Kontak!$A:$E,4,FALSE),Ref_Kontak!$H$2))</f>
        <v>628999007703</v>
      </c>
      <c r="AA5019" t="str">
        <f t="shared" si="780"/>
        <v/>
      </c>
      <c r="AB5019" t="str">
        <f t="shared" si="781"/>
        <v/>
      </c>
      <c r="AC5019" t="str">
        <f t="shared" si="782"/>
        <v>628999007703</v>
      </c>
      <c r="AD5019" t="str">
        <f t="shared" si="783"/>
        <v>Halo+,+Visual+AI+5S+mendeteksi+Violation%3A+METALDET1-LINE+14</v>
      </c>
      <c r="AE5019" t="str">
        <f t="shared" si="784"/>
        <v>https://web.whatsapp.com/send/?phone=628999007703&amp;text=Halo+,+Visual+AI+5S+mendeteksi+Violation%3A+METALDET1-LINE+14&amp;type=phone_number&amp;app_absent=0</v>
      </c>
      <c r="AF5019" t="b">
        <f>IF(ISNA(VLOOKUP(D5019&amp;"-"&amp;AB5019, Ref_Kontak!$A:$E, 4, FALSE)), FALSE, TRUE)</f>
        <v>0</v>
      </c>
      <c r="AG5019" t="str">
        <f>_xlfn.IFNA(VLOOKUP(Z5019,Ref_Kontak!H:H,1,FALSE),"FALSE")</f>
        <v>628999007703</v>
      </c>
      <c r="AH5019" t="str">
        <f t="shared" si="785"/>
        <v>METALDET1-LINE 14</v>
      </c>
      <c r="AI5019">
        <f>IF(I5019="violation",COUNTIF($AH$1:AH5019,AH5019),0)</f>
        <v>669</v>
      </c>
      <c r="AJ5019" t="str">
        <f t="shared" si="786"/>
        <v>violation-METALDET1</v>
      </c>
      <c r="AK5019">
        <f>IF(I5019="violation",COUNTIF($AJ$1:AJ5019,AJ5019),FALSE)</f>
        <v>3906</v>
      </c>
      <c r="AL5019">
        <f t="shared" si="787"/>
        <v>0</v>
      </c>
      <c r="AM5019">
        <f t="shared" si="788"/>
        <v>3</v>
      </c>
      <c r="AN5019" t="str">
        <f t="shared" si="789"/>
        <v>ALERT! 3 Violation founded @METALDET1</v>
      </c>
    </row>
    <row r="5020" spans="1:40">
      <c r="A5020" t="s">
        <v>120</v>
      </c>
      <c r="B5020" t="s">
        <v>121</v>
      </c>
      <c r="C5020" t="s">
        <v>2218</v>
      </c>
      <c r="D5020" t="s">
        <v>2152</v>
      </c>
      <c r="E5020">
        <v>1</v>
      </c>
      <c r="G5020" t="s">
        <v>124</v>
      </c>
      <c r="I5020" t="s">
        <v>125</v>
      </c>
      <c r="Z5020" t="str">
        <f>IFERROR(MID(AA5020,FIND("-",H5020,1)+1,20),_xlfn.IFNA(VLOOKUP(F5020&amp;"-"&amp;AA5020,Ref_Kontak!$A:$E,4,FALSE),Ref_Kontak!$H$2))</f>
        <v>628999007703</v>
      </c>
      <c r="AA5020" t="str">
        <f t="shared" si="780"/>
        <v/>
      </c>
      <c r="AB5020" t="str">
        <f t="shared" si="781"/>
        <v/>
      </c>
      <c r="AC5020" t="str">
        <f t="shared" si="782"/>
        <v>628999007703</v>
      </c>
      <c r="AD5020" t="str">
        <f t="shared" si="783"/>
        <v>Halo+,+Visual+AI+5S+mendeteksi+Violation%3A+GUDANGEXP1-LINE+10</v>
      </c>
      <c r="AE5020" t="str">
        <f t="shared" si="784"/>
        <v>https://web.whatsapp.com/send/?phone=628999007703&amp;text=Halo+,+Visual+AI+5S+mendeteksi+Violation%3A+GUDANGEXP1-LINE+10&amp;type=phone_number&amp;app_absent=0</v>
      </c>
      <c r="AF5020" t="b">
        <f>IF(ISNA(VLOOKUP(D5020&amp;"-"&amp;AB5020, Ref_Kontak!$A:$E, 4, FALSE)), FALSE, TRUE)</f>
        <v>0</v>
      </c>
      <c r="AG5020" t="str">
        <f>_xlfn.IFNA(VLOOKUP(Z5020,Ref_Kontak!H:H,1,FALSE),"FALSE")</f>
        <v>628999007703</v>
      </c>
      <c r="AH5020" t="str">
        <f t="shared" si="785"/>
        <v>GUDANGEXP1-LINE 10</v>
      </c>
      <c r="AI5020">
        <f>IF(I5020="violation",COUNTIF($AH$1:AH5020,AH5020),0)</f>
        <v>65</v>
      </c>
      <c r="AJ5020" t="str">
        <f t="shared" si="786"/>
        <v>violation-GUDANGEXP1</v>
      </c>
      <c r="AK5020">
        <f>IF(I5020="violation",COUNTIF($AJ$1:AJ5020,AJ5020),FALSE)</f>
        <v>1112</v>
      </c>
      <c r="AL5020">
        <f t="shared" si="787"/>
        <v>0</v>
      </c>
      <c r="AM5020">
        <f t="shared" si="788"/>
        <v>8</v>
      </c>
      <c r="AN5020" t="str">
        <f t="shared" si="789"/>
        <v>ALERT! 8 Violation founded @GUDANGEXP1</v>
      </c>
    </row>
    <row r="5021" spans="1:40">
      <c r="A5021" t="s">
        <v>120</v>
      </c>
      <c r="B5021" t="s">
        <v>121</v>
      </c>
      <c r="C5021" t="s">
        <v>2218</v>
      </c>
      <c r="D5021" t="s">
        <v>52</v>
      </c>
      <c r="E5021">
        <v>1</v>
      </c>
      <c r="G5021" t="s">
        <v>130</v>
      </c>
      <c r="I5021" t="s">
        <v>125</v>
      </c>
      <c r="Z5021" t="str">
        <f>IFERROR(MID(AA5021,FIND("-",H5021,1)+1,20),_xlfn.IFNA(VLOOKUP(F5021&amp;"-"&amp;AA5021,Ref_Kontak!$A:$E,4,FALSE),Ref_Kontak!$H$2))</f>
        <v>628999007703</v>
      </c>
      <c r="AA5021" t="str">
        <f t="shared" si="780"/>
        <v/>
      </c>
      <c r="AB5021" t="str">
        <f t="shared" si="781"/>
        <v/>
      </c>
      <c r="AC5021" t="str">
        <f t="shared" si="782"/>
        <v>628999007703</v>
      </c>
      <c r="AD5021" t="str">
        <f t="shared" si="783"/>
        <v>Halo+,+Visual+AI+5S+mendeteksi+Violation%3A+METALDET1-LINE+14</v>
      </c>
      <c r="AE5021" t="str">
        <f t="shared" si="784"/>
        <v>https://web.whatsapp.com/send/?phone=628999007703&amp;text=Halo+,+Visual+AI+5S+mendeteksi+Violation%3A+METALDET1-LINE+14&amp;type=phone_number&amp;app_absent=0</v>
      </c>
      <c r="AF5021" t="b">
        <f>IF(ISNA(VLOOKUP(D5021&amp;"-"&amp;AB5021, Ref_Kontak!$A:$E, 4, FALSE)), FALSE, TRUE)</f>
        <v>0</v>
      </c>
      <c r="AG5021" t="str">
        <f>_xlfn.IFNA(VLOOKUP(Z5021,Ref_Kontak!H:H,1,FALSE),"FALSE")</f>
        <v>628999007703</v>
      </c>
      <c r="AH5021" t="str">
        <f t="shared" si="785"/>
        <v>METALDET1-LINE 14</v>
      </c>
      <c r="AI5021">
        <f>IF(I5021="violation",COUNTIF($AH$1:AH5021,AH5021),0)</f>
        <v>670</v>
      </c>
      <c r="AJ5021" t="str">
        <f t="shared" si="786"/>
        <v>violation-METALDET1</v>
      </c>
      <c r="AK5021">
        <f>IF(I5021="violation",COUNTIF($AJ$1:AJ5021,AJ5021),FALSE)</f>
        <v>3907</v>
      </c>
      <c r="AL5021">
        <f t="shared" si="787"/>
        <v>0</v>
      </c>
      <c r="AM5021">
        <f t="shared" si="788"/>
        <v>3</v>
      </c>
      <c r="AN5021" t="str">
        <f t="shared" si="789"/>
        <v>ALERT! 3 Violation founded @METALDET1</v>
      </c>
    </row>
    <row r="5022" spans="1:40">
      <c r="A5022" t="s">
        <v>120</v>
      </c>
      <c r="B5022" t="s">
        <v>121</v>
      </c>
      <c r="C5022" t="s">
        <v>2219</v>
      </c>
      <c r="D5022" t="s">
        <v>2152</v>
      </c>
      <c r="E5022">
        <v>1</v>
      </c>
      <c r="G5022" t="s">
        <v>124</v>
      </c>
      <c r="I5022" t="s">
        <v>125</v>
      </c>
      <c r="Z5022" t="str">
        <f>IFERROR(MID(AA5022,FIND("-",H5022,1)+1,20),_xlfn.IFNA(VLOOKUP(F5022&amp;"-"&amp;AA5022,Ref_Kontak!$A:$E,4,FALSE),Ref_Kontak!$H$2))</f>
        <v>628999007703</v>
      </c>
      <c r="AA5022" t="str">
        <f t="shared" si="780"/>
        <v/>
      </c>
      <c r="AB5022" t="str">
        <f t="shared" si="781"/>
        <v/>
      </c>
      <c r="AC5022" t="str">
        <f t="shared" si="782"/>
        <v>628999007703</v>
      </c>
      <c r="AD5022" t="str">
        <f t="shared" si="783"/>
        <v>Halo+,+Visual+AI+5S+mendeteksi+Violation%3A+GUDANGEXP1-LINE+10</v>
      </c>
      <c r="AE5022" t="str">
        <f t="shared" si="784"/>
        <v>https://web.whatsapp.com/send/?phone=628999007703&amp;text=Halo+,+Visual+AI+5S+mendeteksi+Violation%3A+GUDANGEXP1-LINE+10&amp;type=phone_number&amp;app_absent=0</v>
      </c>
      <c r="AF5022" t="b">
        <f>IF(ISNA(VLOOKUP(D5022&amp;"-"&amp;AB5022, Ref_Kontak!$A:$E, 4, FALSE)), FALSE, TRUE)</f>
        <v>0</v>
      </c>
      <c r="AG5022" t="str">
        <f>_xlfn.IFNA(VLOOKUP(Z5022,Ref_Kontak!H:H,1,FALSE),"FALSE")</f>
        <v>628999007703</v>
      </c>
      <c r="AH5022" t="str">
        <f t="shared" si="785"/>
        <v>GUDANGEXP1-LINE 10</v>
      </c>
      <c r="AI5022">
        <f>IF(I5022="violation",COUNTIF($AH$1:AH5022,AH5022),0)</f>
        <v>66</v>
      </c>
      <c r="AJ5022" t="str">
        <f t="shared" si="786"/>
        <v>violation-GUDANGEXP1</v>
      </c>
      <c r="AK5022">
        <f>IF(I5022="violation",COUNTIF($AJ$1:AJ5022,AJ5022),FALSE)</f>
        <v>1113</v>
      </c>
      <c r="AL5022">
        <f t="shared" si="787"/>
        <v>0</v>
      </c>
      <c r="AM5022">
        <f t="shared" si="788"/>
        <v>8</v>
      </c>
      <c r="AN5022" t="str">
        <f t="shared" si="789"/>
        <v>ALERT! 8 Violation founded @GUDANGEXP1</v>
      </c>
    </row>
    <row r="5023" spans="1:40">
      <c r="A5023" t="s">
        <v>120</v>
      </c>
      <c r="B5023" t="s">
        <v>121</v>
      </c>
      <c r="C5023" t="s">
        <v>2219</v>
      </c>
      <c r="D5023" t="s">
        <v>52</v>
      </c>
      <c r="E5023">
        <v>1</v>
      </c>
      <c r="G5023" t="s">
        <v>130</v>
      </c>
      <c r="I5023" t="s">
        <v>125</v>
      </c>
      <c r="Z5023" t="str">
        <f>IFERROR(MID(AA5023,FIND("-",H5023,1)+1,20),_xlfn.IFNA(VLOOKUP(F5023&amp;"-"&amp;AA5023,Ref_Kontak!$A:$E,4,FALSE),Ref_Kontak!$H$2))</f>
        <v>628999007703</v>
      </c>
      <c r="AA5023" t="str">
        <f t="shared" si="780"/>
        <v/>
      </c>
      <c r="AB5023" t="str">
        <f t="shared" si="781"/>
        <v/>
      </c>
      <c r="AC5023" t="str">
        <f t="shared" si="782"/>
        <v>628999007703</v>
      </c>
      <c r="AD5023" t="str">
        <f t="shared" si="783"/>
        <v>Halo+,+Visual+AI+5S+mendeteksi+Violation%3A+METALDET1-LINE+14</v>
      </c>
      <c r="AE5023" t="str">
        <f t="shared" si="784"/>
        <v>https://web.whatsapp.com/send/?phone=628999007703&amp;text=Halo+,+Visual+AI+5S+mendeteksi+Violation%3A+METALDET1-LINE+14&amp;type=phone_number&amp;app_absent=0</v>
      </c>
      <c r="AF5023" t="b">
        <f>IF(ISNA(VLOOKUP(D5023&amp;"-"&amp;AB5023, Ref_Kontak!$A:$E, 4, FALSE)), FALSE, TRUE)</f>
        <v>0</v>
      </c>
      <c r="AG5023" t="str">
        <f>_xlfn.IFNA(VLOOKUP(Z5023,Ref_Kontak!H:H,1,FALSE),"FALSE")</f>
        <v>628999007703</v>
      </c>
      <c r="AH5023" t="str">
        <f t="shared" si="785"/>
        <v>METALDET1-LINE 14</v>
      </c>
      <c r="AI5023">
        <f>IF(I5023="violation",COUNTIF($AH$1:AH5023,AH5023),0)</f>
        <v>671</v>
      </c>
      <c r="AJ5023" t="str">
        <f t="shared" si="786"/>
        <v>violation-METALDET1</v>
      </c>
      <c r="AK5023">
        <f>IF(I5023="violation",COUNTIF($AJ$1:AJ5023,AJ5023),FALSE)</f>
        <v>3908</v>
      </c>
      <c r="AL5023">
        <f t="shared" si="787"/>
        <v>0</v>
      </c>
      <c r="AM5023">
        <f t="shared" si="788"/>
        <v>3</v>
      </c>
      <c r="AN5023" t="str">
        <f t="shared" si="789"/>
        <v>ALERT! 3 Violation founded @METALDET1</v>
      </c>
    </row>
    <row r="5024" spans="1:40">
      <c r="A5024" t="s">
        <v>120</v>
      </c>
      <c r="B5024" t="s">
        <v>121</v>
      </c>
      <c r="C5024" t="s">
        <v>2220</v>
      </c>
      <c r="D5024" t="s">
        <v>2152</v>
      </c>
      <c r="E5024">
        <v>1</v>
      </c>
      <c r="G5024" t="s">
        <v>124</v>
      </c>
      <c r="I5024" t="s">
        <v>125</v>
      </c>
      <c r="Z5024" t="str">
        <f>IFERROR(MID(AA5024,FIND("-",H5024,1)+1,20),_xlfn.IFNA(VLOOKUP(F5024&amp;"-"&amp;AA5024,Ref_Kontak!$A:$E,4,FALSE),Ref_Kontak!$H$2))</f>
        <v>628999007703</v>
      </c>
      <c r="AA5024" t="str">
        <f t="shared" si="780"/>
        <v/>
      </c>
      <c r="AB5024" t="str">
        <f t="shared" si="781"/>
        <v/>
      </c>
      <c r="AC5024" t="str">
        <f t="shared" si="782"/>
        <v>628999007703</v>
      </c>
      <c r="AD5024" t="str">
        <f t="shared" si="783"/>
        <v>Halo+,+Visual+AI+5S+mendeteksi+Violation%3A+GUDANGEXP1-LINE+10</v>
      </c>
      <c r="AE5024" t="str">
        <f t="shared" si="784"/>
        <v>https://web.whatsapp.com/send/?phone=628999007703&amp;text=Halo+,+Visual+AI+5S+mendeteksi+Violation%3A+GUDANGEXP1-LINE+10&amp;type=phone_number&amp;app_absent=0</v>
      </c>
      <c r="AF5024" t="b">
        <f>IF(ISNA(VLOOKUP(D5024&amp;"-"&amp;AB5024, Ref_Kontak!$A:$E, 4, FALSE)), FALSE, TRUE)</f>
        <v>0</v>
      </c>
      <c r="AG5024" t="str">
        <f>_xlfn.IFNA(VLOOKUP(Z5024,Ref_Kontak!H:H,1,FALSE),"FALSE")</f>
        <v>628999007703</v>
      </c>
      <c r="AH5024" t="str">
        <f t="shared" si="785"/>
        <v>GUDANGEXP1-LINE 10</v>
      </c>
      <c r="AI5024">
        <f>IF(I5024="violation",COUNTIF($AH$1:AH5024,AH5024),0)</f>
        <v>67</v>
      </c>
      <c r="AJ5024" t="str">
        <f t="shared" si="786"/>
        <v>violation-GUDANGEXP1</v>
      </c>
      <c r="AK5024">
        <f>IF(I5024="violation",COUNTIF($AJ$1:AJ5024,AJ5024),FALSE)</f>
        <v>1114</v>
      </c>
      <c r="AL5024">
        <f t="shared" si="787"/>
        <v>0</v>
      </c>
      <c r="AM5024">
        <f t="shared" si="788"/>
        <v>8</v>
      </c>
      <c r="AN5024" t="str">
        <f t="shared" si="789"/>
        <v>ALERT! 8 Violation founded @GUDANGEXP1</v>
      </c>
    </row>
    <row r="5025" spans="1:40">
      <c r="A5025" t="s">
        <v>120</v>
      </c>
      <c r="B5025" t="s">
        <v>121</v>
      </c>
      <c r="C5025" t="s">
        <v>2220</v>
      </c>
      <c r="D5025" t="s">
        <v>52</v>
      </c>
      <c r="E5025">
        <v>1</v>
      </c>
      <c r="G5025" t="s">
        <v>130</v>
      </c>
      <c r="I5025" t="s">
        <v>125</v>
      </c>
      <c r="Z5025" t="str">
        <f>IFERROR(MID(AA5025,FIND("-",H5025,1)+1,20),_xlfn.IFNA(VLOOKUP(F5025&amp;"-"&amp;AA5025,Ref_Kontak!$A:$E,4,FALSE),Ref_Kontak!$H$2))</f>
        <v>628999007703</v>
      </c>
      <c r="AA5025" t="str">
        <f t="shared" si="780"/>
        <v/>
      </c>
      <c r="AB5025" t="str">
        <f t="shared" si="781"/>
        <v/>
      </c>
      <c r="AC5025" t="str">
        <f t="shared" si="782"/>
        <v>628999007703</v>
      </c>
      <c r="AD5025" t="str">
        <f t="shared" si="783"/>
        <v>Halo+,+Visual+AI+5S+mendeteksi+Violation%3A+METALDET1-LINE+14</v>
      </c>
      <c r="AE5025" t="str">
        <f t="shared" si="784"/>
        <v>https://web.whatsapp.com/send/?phone=628999007703&amp;text=Halo+,+Visual+AI+5S+mendeteksi+Violation%3A+METALDET1-LINE+14&amp;type=phone_number&amp;app_absent=0</v>
      </c>
      <c r="AF5025" t="b">
        <f>IF(ISNA(VLOOKUP(D5025&amp;"-"&amp;AB5025, Ref_Kontak!$A:$E, 4, FALSE)), FALSE, TRUE)</f>
        <v>0</v>
      </c>
      <c r="AG5025" t="str">
        <f>_xlfn.IFNA(VLOOKUP(Z5025,Ref_Kontak!H:H,1,FALSE),"FALSE")</f>
        <v>628999007703</v>
      </c>
      <c r="AH5025" t="str">
        <f t="shared" si="785"/>
        <v>METALDET1-LINE 14</v>
      </c>
      <c r="AI5025">
        <f>IF(I5025="violation",COUNTIF($AH$1:AH5025,AH5025),0)</f>
        <v>672</v>
      </c>
      <c r="AJ5025" t="str">
        <f t="shared" si="786"/>
        <v>violation-METALDET1</v>
      </c>
      <c r="AK5025">
        <f>IF(I5025="violation",COUNTIF($AJ$1:AJ5025,AJ5025),FALSE)</f>
        <v>3909</v>
      </c>
      <c r="AL5025">
        <f t="shared" si="787"/>
        <v>0</v>
      </c>
      <c r="AM5025">
        <f t="shared" si="788"/>
        <v>3</v>
      </c>
      <c r="AN5025" t="str">
        <f t="shared" si="789"/>
        <v>ALERT! 3 Violation founded @METALDET1</v>
      </c>
    </row>
    <row r="5026" spans="1:40">
      <c r="A5026" t="s">
        <v>120</v>
      </c>
      <c r="B5026" t="s">
        <v>121</v>
      </c>
      <c r="C5026" t="s">
        <v>2221</v>
      </c>
      <c r="D5026" t="s">
        <v>2152</v>
      </c>
      <c r="E5026">
        <v>1</v>
      </c>
      <c r="G5026" t="s">
        <v>124</v>
      </c>
      <c r="I5026" t="s">
        <v>125</v>
      </c>
      <c r="Z5026" t="str">
        <f>IFERROR(MID(AA5026,FIND("-",H5026,1)+1,20),_xlfn.IFNA(VLOOKUP(F5026&amp;"-"&amp;AA5026,Ref_Kontak!$A:$E,4,FALSE),Ref_Kontak!$H$2))</f>
        <v>628999007703</v>
      </c>
      <c r="AA5026" t="str">
        <f t="shared" si="780"/>
        <v/>
      </c>
      <c r="AB5026" t="str">
        <f t="shared" si="781"/>
        <v/>
      </c>
      <c r="AC5026" t="str">
        <f t="shared" si="782"/>
        <v>628999007703</v>
      </c>
      <c r="AD5026" t="str">
        <f t="shared" si="783"/>
        <v>Halo+,+Visual+AI+5S+mendeteksi+Violation%3A+GUDANGEXP1-LINE+10</v>
      </c>
      <c r="AE5026" t="str">
        <f t="shared" si="784"/>
        <v>https://web.whatsapp.com/send/?phone=628999007703&amp;text=Halo+,+Visual+AI+5S+mendeteksi+Violation%3A+GUDANGEXP1-LINE+10&amp;type=phone_number&amp;app_absent=0</v>
      </c>
      <c r="AF5026" t="b">
        <f>IF(ISNA(VLOOKUP(D5026&amp;"-"&amp;AB5026, Ref_Kontak!$A:$E, 4, FALSE)), FALSE, TRUE)</f>
        <v>0</v>
      </c>
      <c r="AG5026" t="str">
        <f>_xlfn.IFNA(VLOOKUP(Z5026,Ref_Kontak!H:H,1,FALSE),"FALSE")</f>
        <v>628999007703</v>
      </c>
      <c r="AH5026" t="str">
        <f t="shared" si="785"/>
        <v>GUDANGEXP1-LINE 10</v>
      </c>
      <c r="AI5026">
        <f>IF(I5026="violation",COUNTIF($AH$1:AH5026,AH5026),0)</f>
        <v>68</v>
      </c>
      <c r="AJ5026" t="str">
        <f t="shared" si="786"/>
        <v>violation-GUDANGEXP1</v>
      </c>
      <c r="AK5026">
        <f>IF(I5026="violation",COUNTIF($AJ$1:AJ5026,AJ5026),FALSE)</f>
        <v>1115</v>
      </c>
      <c r="AL5026">
        <f t="shared" si="787"/>
        <v>0</v>
      </c>
      <c r="AM5026">
        <f t="shared" si="788"/>
        <v>8</v>
      </c>
      <c r="AN5026" t="str">
        <f t="shared" si="789"/>
        <v>ALERT! 8 Violation founded @GUDANGEXP1</v>
      </c>
    </row>
    <row r="5027" spans="1:40">
      <c r="A5027" t="s">
        <v>120</v>
      </c>
      <c r="B5027" t="s">
        <v>121</v>
      </c>
      <c r="C5027" t="s">
        <v>2222</v>
      </c>
      <c r="D5027" t="s">
        <v>2152</v>
      </c>
      <c r="E5027">
        <v>1</v>
      </c>
      <c r="G5027" t="s">
        <v>124</v>
      </c>
      <c r="I5027" t="s">
        <v>125</v>
      </c>
      <c r="Z5027" t="str">
        <f>IFERROR(MID(AA5027,FIND("-",H5027,1)+1,20),_xlfn.IFNA(VLOOKUP(F5027&amp;"-"&amp;AA5027,Ref_Kontak!$A:$E,4,FALSE),Ref_Kontak!$H$2))</f>
        <v>628999007703</v>
      </c>
      <c r="AA5027" t="str">
        <f t="shared" si="780"/>
        <v/>
      </c>
      <c r="AB5027" t="str">
        <f t="shared" si="781"/>
        <v/>
      </c>
      <c r="AC5027" t="str">
        <f t="shared" si="782"/>
        <v>628999007703</v>
      </c>
      <c r="AD5027" t="str">
        <f t="shared" si="783"/>
        <v>Halo+,+Visual+AI+5S+mendeteksi+Violation%3A+GUDANGEXP1-LINE+10</v>
      </c>
      <c r="AE5027" t="str">
        <f t="shared" si="784"/>
        <v>https://web.whatsapp.com/send/?phone=628999007703&amp;text=Halo+,+Visual+AI+5S+mendeteksi+Violation%3A+GUDANGEXP1-LINE+10&amp;type=phone_number&amp;app_absent=0</v>
      </c>
      <c r="AF5027" t="b">
        <f>IF(ISNA(VLOOKUP(D5027&amp;"-"&amp;AB5027, Ref_Kontak!$A:$E, 4, FALSE)), FALSE, TRUE)</f>
        <v>0</v>
      </c>
      <c r="AG5027" t="str">
        <f>_xlfn.IFNA(VLOOKUP(Z5027,Ref_Kontak!H:H,1,FALSE),"FALSE")</f>
        <v>628999007703</v>
      </c>
      <c r="AH5027" t="str">
        <f t="shared" si="785"/>
        <v>GUDANGEXP1-LINE 10</v>
      </c>
      <c r="AI5027">
        <f>IF(I5027="violation",COUNTIF($AH$1:AH5027,AH5027),0)</f>
        <v>69</v>
      </c>
      <c r="AJ5027" t="str">
        <f t="shared" si="786"/>
        <v>violation-GUDANGEXP1</v>
      </c>
      <c r="AK5027">
        <f>IF(I5027="violation",COUNTIF($AJ$1:AJ5027,AJ5027),FALSE)</f>
        <v>1116</v>
      </c>
      <c r="AL5027">
        <f t="shared" si="787"/>
        <v>0</v>
      </c>
      <c r="AM5027">
        <f t="shared" si="788"/>
        <v>8</v>
      </c>
      <c r="AN5027" t="str">
        <f t="shared" si="789"/>
        <v>ALERT! 8 Violation founded @GUDANGEXP1</v>
      </c>
    </row>
    <row r="5028" spans="1:40">
      <c r="A5028" t="s">
        <v>120</v>
      </c>
      <c r="B5028" t="s">
        <v>121</v>
      </c>
      <c r="C5028" t="s">
        <v>2222</v>
      </c>
      <c r="D5028" t="s">
        <v>52</v>
      </c>
      <c r="E5028">
        <v>1</v>
      </c>
      <c r="G5028" t="s">
        <v>130</v>
      </c>
      <c r="I5028" t="s">
        <v>125</v>
      </c>
      <c r="Z5028" t="str">
        <f>IFERROR(MID(AA5028,FIND("-",H5028,1)+1,20),_xlfn.IFNA(VLOOKUP(F5028&amp;"-"&amp;AA5028,Ref_Kontak!$A:$E,4,FALSE),Ref_Kontak!$H$2))</f>
        <v>628999007703</v>
      </c>
      <c r="AA5028" t="str">
        <f t="shared" si="780"/>
        <v/>
      </c>
      <c r="AB5028" t="str">
        <f t="shared" si="781"/>
        <v/>
      </c>
      <c r="AC5028" t="str">
        <f t="shared" si="782"/>
        <v>628999007703</v>
      </c>
      <c r="AD5028" t="str">
        <f t="shared" si="783"/>
        <v>Halo+,+Visual+AI+5S+mendeteksi+Violation%3A+METALDET1-LINE+14</v>
      </c>
      <c r="AE5028" t="str">
        <f t="shared" si="784"/>
        <v>https://web.whatsapp.com/send/?phone=628999007703&amp;text=Halo+,+Visual+AI+5S+mendeteksi+Violation%3A+METALDET1-LINE+14&amp;type=phone_number&amp;app_absent=0</v>
      </c>
      <c r="AF5028" t="b">
        <f>IF(ISNA(VLOOKUP(D5028&amp;"-"&amp;AB5028, Ref_Kontak!$A:$E, 4, FALSE)), FALSE, TRUE)</f>
        <v>0</v>
      </c>
      <c r="AG5028" t="str">
        <f>_xlfn.IFNA(VLOOKUP(Z5028,Ref_Kontak!H:H,1,FALSE),"FALSE")</f>
        <v>628999007703</v>
      </c>
      <c r="AH5028" t="str">
        <f t="shared" si="785"/>
        <v>METALDET1-LINE 14</v>
      </c>
      <c r="AI5028">
        <f>IF(I5028="violation",COUNTIF($AH$1:AH5028,AH5028),0)</f>
        <v>673</v>
      </c>
      <c r="AJ5028" t="str">
        <f t="shared" si="786"/>
        <v>violation-METALDET1</v>
      </c>
      <c r="AK5028">
        <f>IF(I5028="violation",COUNTIF($AJ$1:AJ5028,AJ5028),FALSE)</f>
        <v>3910</v>
      </c>
      <c r="AL5028">
        <f t="shared" si="787"/>
        <v>0</v>
      </c>
      <c r="AM5028">
        <f t="shared" si="788"/>
        <v>3</v>
      </c>
      <c r="AN5028" t="str">
        <f t="shared" si="789"/>
        <v>ALERT! 3 Violation founded @METALDET1</v>
      </c>
    </row>
    <row r="5029" spans="1:40">
      <c r="A5029" t="s">
        <v>120</v>
      </c>
      <c r="B5029" t="s">
        <v>121</v>
      </c>
      <c r="C5029" t="s">
        <v>2222</v>
      </c>
      <c r="D5029" t="s">
        <v>52</v>
      </c>
      <c r="E5029">
        <v>1</v>
      </c>
      <c r="G5029" t="s">
        <v>130</v>
      </c>
      <c r="I5029" t="s">
        <v>125</v>
      </c>
      <c r="Z5029" t="str">
        <f>IFERROR(MID(AA5029,FIND("-",H5029,1)+1,20),_xlfn.IFNA(VLOOKUP(F5029&amp;"-"&amp;AA5029,Ref_Kontak!$A:$E,4,FALSE),Ref_Kontak!$H$2))</f>
        <v>628999007703</v>
      </c>
      <c r="AA5029" t="str">
        <f t="shared" si="780"/>
        <v/>
      </c>
      <c r="AB5029" t="str">
        <f t="shared" si="781"/>
        <v/>
      </c>
      <c r="AC5029" t="str">
        <f t="shared" si="782"/>
        <v>628999007703</v>
      </c>
      <c r="AD5029" t="str">
        <f t="shared" si="783"/>
        <v>Halo+,+Visual+AI+5S+mendeteksi+Violation%3A+METALDET1-LINE+14</v>
      </c>
      <c r="AE5029" t="str">
        <f t="shared" si="784"/>
        <v>https://web.whatsapp.com/send/?phone=628999007703&amp;text=Halo+,+Visual+AI+5S+mendeteksi+Violation%3A+METALDET1-LINE+14&amp;type=phone_number&amp;app_absent=0</v>
      </c>
      <c r="AF5029" t="b">
        <f>IF(ISNA(VLOOKUP(D5029&amp;"-"&amp;AB5029, Ref_Kontak!$A:$E, 4, FALSE)), FALSE, TRUE)</f>
        <v>0</v>
      </c>
      <c r="AG5029" t="str">
        <f>_xlfn.IFNA(VLOOKUP(Z5029,Ref_Kontak!H:H,1,FALSE),"FALSE")</f>
        <v>628999007703</v>
      </c>
      <c r="AH5029" t="str">
        <f t="shared" si="785"/>
        <v>METALDET1-LINE 14</v>
      </c>
      <c r="AI5029">
        <f>IF(I5029="violation",COUNTIF($AH$1:AH5029,AH5029),0)</f>
        <v>674</v>
      </c>
      <c r="AJ5029" t="str">
        <f t="shared" si="786"/>
        <v>violation-METALDET1</v>
      </c>
      <c r="AK5029">
        <f>IF(I5029="violation",COUNTIF($AJ$1:AJ5029,AJ5029),FALSE)</f>
        <v>3911</v>
      </c>
      <c r="AL5029">
        <f t="shared" si="787"/>
        <v>0</v>
      </c>
      <c r="AM5029">
        <f t="shared" si="788"/>
        <v>3</v>
      </c>
      <c r="AN5029" t="str">
        <f t="shared" si="789"/>
        <v>ALERT! 3 Violation founded @METALDET1</v>
      </c>
    </row>
    <row r="5030" spans="1:40">
      <c r="A5030" t="s">
        <v>120</v>
      </c>
      <c r="B5030" t="s">
        <v>121</v>
      </c>
      <c r="C5030" t="s">
        <v>2223</v>
      </c>
      <c r="D5030" t="s">
        <v>2152</v>
      </c>
      <c r="E5030">
        <v>1</v>
      </c>
      <c r="G5030" t="s">
        <v>124</v>
      </c>
      <c r="I5030" t="s">
        <v>125</v>
      </c>
      <c r="Z5030" t="str">
        <f>IFERROR(MID(AA5030,FIND("-",H5030,1)+1,20),_xlfn.IFNA(VLOOKUP(F5030&amp;"-"&amp;AA5030,Ref_Kontak!$A:$E,4,FALSE),Ref_Kontak!$H$2))</f>
        <v>628999007703</v>
      </c>
      <c r="AA5030" t="str">
        <f t="shared" si="780"/>
        <v/>
      </c>
      <c r="AB5030" t="str">
        <f t="shared" si="781"/>
        <v/>
      </c>
      <c r="AC5030" t="str">
        <f t="shared" si="782"/>
        <v>628999007703</v>
      </c>
      <c r="AD5030" t="str">
        <f t="shared" si="783"/>
        <v>Halo+,+Visual+AI+5S+mendeteksi+Violation%3A+GUDANGEXP1-LINE+10</v>
      </c>
      <c r="AE5030" t="str">
        <f t="shared" si="784"/>
        <v>https://web.whatsapp.com/send/?phone=628999007703&amp;text=Halo+,+Visual+AI+5S+mendeteksi+Violation%3A+GUDANGEXP1-LINE+10&amp;type=phone_number&amp;app_absent=0</v>
      </c>
      <c r="AF5030" t="b">
        <f>IF(ISNA(VLOOKUP(D5030&amp;"-"&amp;AB5030, Ref_Kontak!$A:$E, 4, FALSE)), FALSE, TRUE)</f>
        <v>0</v>
      </c>
      <c r="AG5030" t="str">
        <f>_xlfn.IFNA(VLOOKUP(Z5030,Ref_Kontak!H:H,1,FALSE),"FALSE")</f>
        <v>628999007703</v>
      </c>
      <c r="AH5030" t="str">
        <f t="shared" si="785"/>
        <v>GUDANGEXP1-LINE 10</v>
      </c>
      <c r="AI5030">
        <f>IF(I5030="violation",COUNTIF($AH$1:AH5030,AH5030),0)</f>
        <v>70</v>
      </c>
      <c r="AJ5030" t="str">
        <f t="shared" si="786"/>
        <v>violation-GUDANGEXP1</v>
      </c>
      <c r="AK5030">
        <f>IF(I5030="violation",COUNTIF($AJ$1:AJ5030,AJ5030),FALSE)</f>
        <v>1117</v>
      </c>
      <c r="AL5030">
        <f t="shared" si="787"/>
        <v>0</v>
      </c>
      <c r="AM5030">
        <f t="shared" si="788"/>
        <v>8</v>
      </c>
      <c r="AN5030" t="str">
        <f t="shared" si="789"/>
        <v>ALERT! 8 Violation founded @GUDANGEXP1</v>
      </c>
    </row>
    <row r="5031" spans="1:40">
      <c r="A5031" t="s">
        <v>120</v>
      </c>
      <c r="B5031" t="s">
        <v>121</v>
      </c>
      <c r="C5031" t="s">
        <v>2224</v>
      </c>
      <c r="D5031" t="s">
        <v>2152</v>
      </c>
      <c r="E5031">
        <v>1</v>
      </c>
      <c r="G5031" t="s">
        <v>124</v>
      </c>
      <c r="I5031" t="s">
        <v>125</v>
      </c>
      <c r="Z5031" t="str">
        <f>IFERROR(MID(AA5031,FIND("-",H5031,1)+1,20),_xlfn.IFNA(VLOOKUP(F5031&amp;"-"&amp;AA5031,Ref_Kontak!$A:$E,4,FALSE),Ref_Kontak!$H$2))</f>
        <v>628999007703</v>
      </c>
      <c r="AA5031" t="str">
        <f t="shared" si="780"/>
        <v/>
      </c>
      <c r="AB5031" t="str">
        <f t="shared" si="781"/>
        <v/>
      </c>
      <c r="AC5031" t="str">
        <f t="shared" si="782"/>
        <v>628999007703</v>
      </c>
      <c r="AD5031" t="str">
        <f t="shared" si="783"/>
        <v>Halo+,+Visual+AI+5S+mendeteksi+Violation%3A+GUDANGEXP1-LINE+10</v>
      </c>
      <c r="AE5031" t="str">
        <f t="shared" si="784"/>
        <v>https://web.whatsapp.com/send/?phone=628999007703&amp;text=Halo+,+Visual+AI+5S+mendeteksi+Violation%3A+GUDANGEXP1-LINE+10&amp;type=phone_number&amp;app_absent=0</v>
      </c>
      <c r="AF5031" t="b">
        <f>IF(ISNA(VLOOKUP(D5031&amp;"-"&amp;AB5031, Ref_Kontak!$A:$E, 4, FALSE)), FALSE, TRUE)</f>
        <v>0</v>
      </c>
      <c r="AG5031" t="str">
        <f>_xlfn.IFNA(VLOOKUP(Z5031,Ref_Kontak!H:H,1,FALSE),"FALSE")</f>
        <v>628999007703</v>
      </c>
      <c r="AH5031" t="str">
        <f t="shared" si="785"/>
        <v>GUDANGEXP1-LINE 10</v>
      </c>
      <c r="AI5031">
        <f>IF(I5031="violation",COUNTIF($AH$1:AH5031,AH5031),0)</f>
        <v>71</v>
      </c>
      <c r="AJ5031" t="str">
        <f t="shared" si="786"/>
        <v>violation-GUDANGEXP1</v>
      </c>
      <c r="AK5031">
        <f>IF(I5031="violation",COUNTIF($AJ$1:AJ5031,AJ5031),FALSE)</f>
        <v>1118</v>
      </c>
      <c r="AL5031">
        <f t="shared" si="787"/>
        <v>0</v>
      </c>
      <c r="AM5031">
        <f t="shared" si="788"/>
        <v>8</v>
      </c>
      <c r="AN5031" t="str">
        <f t="shared" si="789"/>
        <v>ALERT! 8 Violation founded @GUDANGEXP1</v>
      </c>
    </row>
    <row r="5032" spans="1:40">
      <c r="A5032" t="s">
        <v>120</v>
      </c>
      <c r="B5032" t="s">
        <v>121</v>
      </c>
      <c r="C5032" t="s">
        <v>2224</v>
      </c>
      <c r="D5032" t="s">
        <v>52</v>
      </c>
      <c r="E5032">
        <v>1</v>
      </c>
      <c r="G5032" t="s">
        <v>130</v>
      </c>
      <c r="I5032" t="s">
        <v>125</v>
      </c>
      <c r="Z5032" t="str">
        <f>IFERROR(MID(AA5032,FIND("-",H5032,1)+1,20),_xlfn.IFNA(VLOOKUP(F5032&amp;"-"&amp;AA5032,Ref_Kontak!$A:$E,4,FALSE),Ref_Kontak!$H$2))</f>
        <v>628999007703</v>
      </c>
      <c r="AA5032" t="str">
        <f t="shared" si="780"/>
        <v/>
      </c>
      <c r="AB5032" t="str">
        <f t="shared" si="781"/>
        <v/>
      </c>
      <c r="AC5032" t="str">
        <f t="shared" si="782"/>
        <v>628999007703</v>
      </c>
      <c r="AD5032" t="str">
        <f t="shared" si="783"/>
        <v>Halo+,+Visual+AI+5S+mendeteksi+Violation%3A+METALDET1-LINE+14</v>
      </c>
      <c r="AE5032" t="str">
        <f t="shared" si="784"/>
        <v>https://web.whatsapp.com/send/?phone=628999007703&amp;text=Halo+,+Visual+AI+5S+mendeteksi+Violation%3A+METALDET1-LINE+14&amp;type=phone_number&amp;app_absent=0</v>
      </c>
      <c r="AF5032" t="b">
        <f>IF(ISNA(VLOOKUP(D5032&amp;"-"&amp;AB5032, Ref_Kontak!$A:$E, 4, FALSE)), FALSE, TRUE)</f>
        <v>0</v>
      </c>
      <c r="AG5032" t="str">
        <f>_xlfn.IFNA(VLOOKUP(Z5032,Ref_Kontak!H:H,1,FALSE),"FALSE")</f>
        <v>628999007703</v>
      </c>
      <c r="AH5032" t="str">
        <f t="shared" si="785"/>
        <v>METALDET1-LINE 14</v>
      </c>
      <c r="AI5032">
        <f>IF(I5032="violation",COUNTIF($AH$1:AH5032,AH5032),0)</f>
        <v>675</v>
      </c>
      <c r="AJ5032" t="str">
        <f t="shared" si="786"/>
        <v>violation-METALDET1</v>
      </c>
      <c r="AK5032">
        <f>IF(I5032="violation",COUNTIF($AJ$1:AJ5032,AJ5032),FALSE)</f>
        <v>3912</v>
      </c>
      <c r="AL5032">
        <f t="shared" si="787"/>
        <v>0</v>
      </c>
      <c r="AM5032">
        <f t="shared" si="788"/>
        <v>3</v>
      </c>
      <c r="AN5032" t="str">
        <f t="shared" si="789"/>
        <v>ALERT! 3 Violation founded @METALDET1</v>
      </c>
    </row>
    <row r="5033" spans="1:40">
      <c r="A5033" t="s">
        <v>120</v>
      </c>
      <c r="B5033" t="s">
        <v>121</v>
      </c>
      <c r="C5033" t="s">
        <v>2224</v>
      </c>
      <c r="D5033" t="s">
        <v>52</v>
      </c>
      <c r="E5033">
        <v>1</v>
      </c>
      <c r="G5033" t="s">
        <v>130</v>
      </c>
      <c r="I5033" t="s">
        <v>125</v>
      </c>
      <c r="Z5033" t="str">
        <f>IFERROR(MID(AA5033,FIND("-",H5033,1)+1,20),_xlfn.IFNA(VLOOKUP(F5033&amp;"-"&amp;AA5033,Ref_Kontak!$A:$E,4,FALSE),Ref_Kontak!$H$2))</f>
        <v>628999007703</v>
      </c>
      <c r="AA5033" t="str">
        <f t="shared" si="780"/>
        <v/>
      </c>
      <c r="AB5033" t="str">
        <f t="shared" si="781"/>
        <v/>
      </c>
      <c r="AC5033" t="str">
        <f t="shared" si="782"/>
        <v>628999007703</v>
      </c>
      <c r="AD5033" t="str">
        <f t="shared" si="783"/>
        <v>Halo+,+Visual+AI+5S+mendeteksi+Violation%3A+METALDET1-LINE+14</v>
      </c>
      <c r="AE5033" t="str">
        <f t="shared" si="784"/>
        <v>https://web.whatsapp.com/send/?phone=628999007703&amp;text=Halo+,+Visual+AI+5S+mendeteksi+Violation%3A+METALDET1-LINE+14&amp;type=phone_number&amp;app_absent=0</v>
      </c>
      <c r="AF5033" t="b">
        <f>IF(ISNA(VLOOKUP(D5033&amp;"-"&amp;AB5033, Ref_Kontak!$A:$E, 4, FALSE)), FALSE, TRUE)</f>
        <v>0</v>
      </c>
      <c r="AG5033" t="str">
        <f>_xlfn.IFNA(VLOOKUP(Z5033,Ref_Kontak!H:H,1,FALSE),"FALSE")</f>
        <v>628999007703</v>
      </c>
      <c r="AH5033" t="str">
        <f t="shared" si="785"/>
        <v>METALDET1-LINE 14</v>
      </c>
      <c r="AI5033">
        <f>IF(I5033="violation",COUNTIF($AH$1:AH5033,AH5033),0)</f>
        <v>676</v>
      </c>
      <c r="AJ5033" t="str">
        <f t="shared" si="786"/>
        <v>violation-METALDET1</v>
      </c>
      <c r="AK5033">
        <f>IF(I5033="violation",COUNTIF($AJ$1:AJ5033,AJ5033),FALSE)</f>
        <v>3913</v>
      </c>
      <c r="AL5033">
        <f t="shared" si="787"/>
        <v>0</v>
      </c>
      <c r="AM5033">
        <f t="shared" si="788"/>
        <v>3</v>
      </c>
      <c r="AN5033" t="str">
        <f t="shared" si="789"/>
        <v>ALERT! 3 Violation founded @METALDET1</v>
      </c>
    </row>
    <row r="5034" spans="1:40">
      <c r="A5034" t="s">
        <v>120</v>
      </c>
      <c r="B5034" t="s">
        <v>121</v>
      </c>
      <c r="C5034" t="s">
        <v>2225</v>
      </c>
      <c r="D5034" t="s">
        <v>2152</v>
      </c>
      <c r="E5034">
        <v>1</v>
      </c>
      <c r="G5034" t="s">
        <v>124</v>
      </c>
      <c r="I5034" t="s">
        <v>125</v>
      </c>
      <c r="Z5034" t="str">
        <f>IFERROR(MID(AA5034,FIND("-",H5034,1)+1,20),_xlfn.IFNA(VLOOKUP(F5034&amp;"-"&amp;AA5034,Ref_Kontak!$A:$E,4,FALSE),Ref_Kontak!$H$2))</f>
        <v>628999007703</v>
      </c>
      <c r="AA5034" t="str">
        <f t="shared" si="780"/>
        <v/>
      </c>
      <c r="AB5034" t="str">
        <f t="shared" si="781"/>
        <v/>
      </c>
      <c r="AC5034" t="str">
        <f t="shared" si="782"/>
        <v>628999007703</v>
      </c>
      <c r="AD5034" t="str">
        <f t="shared" si="783"/>
        <v>Halo+,+Visual+AI+5S+mendeteksi+Violation%3A+GUDANGEXP1-LINE+10</v>
      </c>
      <c r="AE5034" t="str">
        <f t="shared" si="784"/>
        <v>https://web.whatsapp.com/send/?phone=628999007703&amp;text=Halo+,+Visual+AI+5S+mendeteksi+Violation%3A+GUDANGEXP1-LINE+10&amp;type=phone_number&amp;app_absent=0</v>
      </c>
      <c r="AF5034" t="b">
        <f>IF(ISNA(VLOOKUP(D5034&amp;"-"&amp;AB5034, Ref_Kontak!$A:$E, 4, FALSE)), FALSE, TRUE)</f>
        <v>0</v>
      </c>
      <c r="AG5034" t="str">
        <f>_xlfn.IFNA(VLOOKUP(Z5034,Ref_Kontak!H:H,1,FALSE),"FALSE")</f>
        <v>628999007703</v>
      </c>
      <c r="AH5034" t="str">
        <f t="shared" si="785"/>
        <v>GUDANGEXP1-LINE 10</v>
      </c>
      <c r="AI5034">
        <f>IF(I5034="violation",COUNTIF($AH$1:AH5034,AH5034),0)</f>
        <v>72</v>
      </c>
      <c r="AJ5034" t="str">
        <f t="shared" si="786"/>
        <v>violation-GUDANGEXP1</v>
      </c>
      <c r="AK5034">
        <f>IF(I5034="violation",COUNTIF($AJ$1:AJ5034,AJ5034),FALSE)</f>
        <v>1119</v>
      </c>
      <c r="AL5034">
        <f t="shared" si="787"/>
        <v>0</v>
      </c>
      <c r="AM5034">
        <f t="shared" si="788"/>
        <v>8</v>
      </c>
      <c r="AN5034" t="str">
        <f t="shared" si="789"/>
        <v>ALERT! 8 Violation founded @GUDANGEXP1</v>
      </c>
    </row>
    <row r="5035" spans="1:40">
      <c r="A5035" t="s">
        <v>120</v>
      </c>
      <c r="B5035" t="s">
        <v>121</v>
      </c>
      <c r="C5035" t="s">
        <v>2225</v>
      </c>
      <c r="D5035" t="s">
        <v>52</v>
      </c>
      <c r="E5035">
        <v>1</v>
      </c>
      <c r="G5035" t="s">
        <v>130</v>
      </c>
      <c r="I5035" t="s">
        <v>125</v>
      </c>
      <c r="Z5035" t="str">
        <f>IFERROR(MID(AA5035,FIND("-",H5035,1)+1,20),_xlfn.IFNA(VLOOKUP(F5035&amp;"-"&amp;AA5035,Ref_Kontak!$A:$E,4,FALSE),Ref_Kontak!$H$2))</f>
        <v>628999007703</v>
      </c>
      <c r="AA5035" t="str">
        <f t="shared" si="780"/>
        <v/>
      </c>
      <c r="AB5035" t="str">
        <f t="shared" si="781"/>
        <v/>
      </c>
      <c r="AC5035" t="str">
        <f t="shared" si="782"/>
        <v>628999007703</v>
      </c>
      <c r="AD5035" t="str">
        <f t="shared" si="783"/>
        <v>Halo+,+Visual+AI+5S+mendeteksi+Violation%3A+METALDET1-LINE+14</v>
      </c>
      <c r="AE5035" t="str">
        <f t="shared" si="784"/>
        <v>https://web.whatsapp.com/send/?phone=628999007703&amp;text=Halo+,+Visual+AI+5S+mendeteksi+Violation%3A+METALDET1-LINE+14&amp;type=phone_number&amp;app_absent=0</v>
      </c>
      <c r="AF5035" t="b">
        <f>IF(ISNA(VLOOKUP(D5035&amp;"-"&amp;AB5035, Ref_Kontak!$A:$E, 4, FALSE)), FALSE, TRUE)</f>
        <v>0</v>
      </c>
      <c r="AG5035" t="str">
        <f>_xlfn.IFNA(VLOOKUP(Z5035,Ref_Kontak!H:H,1,FALSE),"FALSE")</f>
        <v>628999007703</v>
      </c>
      <c r="AH5035" t="str">
        <f t="shared" si="785"/>
        <v>METALDET1-LINE 14</v>
      </c>
      <c r="AI5035">
        <f>IF(I5035="violation",COUNTIF($AH$1:AH5035,AH5035),0)</f>
        <v>677</v>
      </c>
      <c r="AJ5035" t="str">
        <f t="shared" si="786"/>
        <v>violation-METALDET1</v>
      </c>
      <c r="AK5035">
        <f>IF(I5035="violation",COUNTIF($AJ$1:AJ5035,AJ5035),FALSE)</f>
        <v>3914</v>
      </c>
      <c r="AL5035">
        <f t="shared" si="787"/>
        <v>0</v>
      </c>
      <c r="AM5035">
        <f t="shared" si="788"/>
        <v>3</v>
      </c>
      <c r="AN5035" t="str">
        <f t="shared" si="789"/>
        <v>ALERT! 3 Violation founded @METALDET1</v>
      </c>
    </row>
    <row r="5036" spans="1:40">
      <c r="A5036" t="s">
        <v>120</v>
      </c>
      <c r="B5036" t="s">
        <v>121</v>
      </c>
      <c r="C5036" t="s">
        <v>2226</v>
      </c>
      <c r="D5036" t="s">
        <v>2152</v>
      </c>
      <c r="E5036">
        <v>1</v>
      </c>
      <c r="G5036" t="s">
        <v>124</v>
      </c>
      <c r="I5036" t="s">
        <v>125</v>
      </c>
      <c r="Z5036" t="str">
        <f>IFERROR(MID(AA5036,FIND("-",H5036,1)+1,20),_xlfn.IFNA(VLOOKUP(F5036&amp;"-"&amp;AA5036,Ref_Kontak!$A:$E,4,FALSE),Ref_Kontak!$H$2))</f>
        <v>628999007703</v>
      </c>
      <c r="AA5036" t="str">
        <f t="shared" si="780"/>
        <v/>
      </c>
      <c r="AB5036" t="str">
        <f t="shared" si="781"/>
        <v/>
      </c>
      <c r="AC5036" t="str">
        <f t="shared" si="782"/>
        <v>628999007703</v>
      </c>
      <c r="AD5036" t="str">
        <f t="shared" si="783"/>
        <v>Halo+,+Visual+AI+5S+mendeteksi+Violation%3A+GUDANGEXP1-LINE+10</v>
      </c>
      <c r="AE5036" t="str">
        <f t="shared" si="784"/>
        <v>https://web.whatsapp.com/send/?phone=628999007703&amp;text=Halo+,+Visual+AI+5S+mendeteksi+Violation%3A+GUDANGEXP1-LINE+10&amp;type=phone_number&amp;app_absent=0</v>
      </c>
      <c r="AF5036" t="b">
        <f>IF(ISNA(VLOOKUP(D5036&amp;"-"&amp;AB5036, Ref_Kontak!$A:$E, 4, FALSE)), FALSE, TRUE)</f>
        <v>0</v>
      </c>
      <c r="AG5036" t="str">
        <f>_xlfn.IFNA(VLOOKUP(Z5036,Ref_Kontak!H:H,1,FALSE),"FALSE")</f>
        <v>628999007703</v>
      </c>
      <c r="AH5036" t="str">
        <f t="shared" si="785"/>
        <v>GUDANGEXP1-LINE 10</v>
      </c>
      <c r="AI5036">
        <f>IF(I5036="violation",COUNTIF($AH$1:AH5036,AH5036),0)</f>
        <v>73</v>
      </c>
      <c r="AJ5036" t="str">
        <f t="shared" si="786"/>
        <v>violation-GUDANGEXP1</v>
      </c>
      <c r="AK5036">
        <f>IF(I5036="violation",COUNTIF($AJ$1:AJ5036,AJ5036),FALSE)</f>
        <v>1120</v>
      </c>
      <c r="AL5036">
        <f t="shared" si="787"/>
        <v>0</v>
      </c>
      <c r="AM5036">
        <f t="shared" si="788"/>
        <v>8</v>
      </c>
      <c r="AN5036" t="str">
        <f t="shared" si="789"/>
        <v>ALERT! 8 Violation founded @GUDANGEXP1</v>
      </c>
    </row>
    <row r="5037" spans="1:40">
      <c r="A5037" t="s">
        <v>120</v>
      </c>
      <c r="B5037" t="s">
        <v>121</v>
      </c>
      <c r="C5037" t="s">
        <v>2227</v>
      </c>
      <c r="D5037" t="s">
        <v>2152</v>
      </c>
      <c r="E5037">
        <v>1</v>
      </c>
      <c r="G5037" t="s">
        <v>124</v>
      </c>
      <c r="I5037" t="s">
        <v>125</v>
      </c>
      <c r="Z5037" t="str">
        <f>IFERROR(MID(AA5037,FIND("-",H5037,1)+1,20),_xlfn.IFNA(VLOOKUP(F5037&amp;"-"&amp;AA5037,Ref_Kontak!$A:$E,4,FALSE),Ref_Kontak!$H$2))</f>
        <v>628999007703</v>
      </c>
      <c r="AA5037" t="str">
        <f t="shared" si="780"/>
        <v/>
      </c>
      <c r="AB5037" t="str">
        <f t="shared" si="781"/>
        <v/>
      </c>
      <c r="AC5037" t="str">
        <f t="shared" si="782"/>
        <v>628999007703</v>
      </c>
      <c r="AD5037" t="str">
        <f t="shared" si="783"/>
        <v>Halo+,+Visual+AI+5S+mendeteksi+Violation%3A+GUDANGEXP1-LINE+10</v>
      </c>
      <c r="AE5037" t="str">
        <f t="shared" si="784"/>
        <v>https://web.whatsapp.com/send/?phone=628999007703&amp;text=Halo+,+Visual+AI+5S+mendeteksi+Violation%3A+GUDANGEXP1-LINE+10&amp;type=phone_number&amp;app_absent=0</v>
      </c>
      <c r="AF5037" t="b">
        <f>IF(ISNA(VLOOKUP(D5037&amp;"-"&amp;AB5037, Ref_Kontak!$A:$E, 4, FALSE)), FALSE, TRUE)</f>
        <v>0</v>
      </c>
      <c r="AG5037" t="str">
        <f>_xlfn.IFNA(VLOOKUP(Z5037,Ref_Kontak!H:H,1,FALSE),"FALSE")</f>
        <v>628999007703</v>
      </c>
      <c r="AH5037" t="str">
        <f t="shared" si="785"/>
        <v>GUDANGEXP1-LINE 10</v>
      </c>
      <c r="AI5037">
        <f>IF(I5037="violation",COUNTIF($AH$1:AH5037,AH5037),0)</f>
        <v>74</v>
      </c>
      <c r="AJ5037" t="str">
        <f t="shared" si="786"/>
        <v>violation-GUDANGEXP1</v>
      </c>
      <c r="AK5037">
        <f>IF(I5037="violation",COUNTIF($AJ$1:AJ5037,AJ5037),FALSE)</f>
        <v>1121</v>
      </c>
      <c r="AL5037">
        <f t="shared" si="787"/>
        <v>0</v>
      </c>
      <c r="AM5037">
        <f t="shared" si="788"/>
        <v>8</v>
      </c>
      <c r="AN5037" t="str">
        <f t="shared" si="789"/>
        <v>ALERT! 8 Violation founded @GUDANGEXP1</v>
      </c>
    </row>
    <row r="5038" spans="1:40">
      <c r="A5038" t="s">
        <v>120</v>
      </c>
      <c r="B5038" t="s">
        <v>121</v>
      </c>
      <c r="C5038" t="s">
        <v>2227</v>
      </c>
      <c r="D5038" t="s">
        <v>52</v>
      </c>
      <c r="E5038">
        <v>1</v>
      </c>
      <c r="G5038" t="s">
        <v>130</v>
      </c>
      <c r="I5038" t="s">
        <v>125</v>
      </c>
      <c r="Z5038" t="str">
        <f>IFERROR(MID(AA5038,FIND("-",H5038,1)+1,20),_xlfn.IFNA(VLOOKUP(F5038&amp;"-"&amp;AA5038,Ref_Kontak!$A:$E,4,FALSE),Ref_Kontak!$H$2))</f>
        <v>628999007703</v>
      </c>
      <c r="AA5038" t="str">
        <f t="shared" si="780"/>
        <v/>
      </c>
      <c r="AB5038" t="str">
        <f t="shared" si="781"/>
        <v/>
      </c>
      <c r="AC5038" t="str">
        <f t="shared" si="782"/>
        <v>628999007703</v>
      </c>
      <c r="AD5038" t="str">
        <f t="shared" si="783"/>
        <v>Halo+,+Visual+AI+5S+mendeteksi+Violation%3A+METALDET1-LINE+14</v>
      </c>
      <c r="AE5038" t="str">
        <f t="shared" si="784"/>
        <v>https://web.whatsapp.com/send/?phone=628999007703&amp;text=Halo+,+Visual+AI+5S+mendeteksi+Violation%3A+METALDET1-LINE+14&amp;type=phone_number&amp;app_absent=0</v>
      </c>
      <c r="AF5038" t="b">
        <f>IF(ISNA(VLOOKUP(D5038&amp;"-"&amp;AB5038, Ref_Kontak!$A:$E, 4, FALSE)), FALSE, TRUE)</f>
        <v>0</v>
      </c>
      <c r="AG5038" t="str">
        <f>_xlfn.IFNA(VLOOKUP(Z5038,Ref_Kontak!H:H,1,FALSE),"FALSE")</f>
        <v>628999007703</v>
      </c>
      <c r="AH5038" t="str">
        <f t="shared" si="785"/>
        <v>METALDET1-LINE 14</v>
      </c>
      <c r="AI5038">
        <f>IF(I5038="violation",COUNTIF($AH$1:AH5038,AH5038),0)</f>
        <v>678</v>
      </c>
      <c r="AJ5038" t="str">
        <f t="shared" si="786"/>
        <v>violation-METALDET1</v>
      </c>
      <c r="AK5038">
        <f>IF(I5038="violation",COUNTIF($AJ$1:AJ5038,AJ5038),FALSE)</f>
        <v>3915</v>
      </c>
      <c r="AL5038">
        <f t="shared" si="787"/>
        <v>0</v>
      </c>
      <c r="AM5038">
        <f t="shared" si="788"/>
        <v>3</v>
      </c>
      <c r="AN5038" t="str">
        <f t="shared" si="789"/>
        <v>ALERT! 3 Violation founded @METALDET1</v>
      </c>
    </row>
    <row r="5039" spans="1:40">
      <c r="A5039" t="s">
        <v>120</v>
      </c>
      <c r="B5039" t="s">
        <v>121</v>
      </c>
      <c r="C5039" t="s">
        <v>2227</v>
      </c>
      <c r="D5039" t="s">
        <v>52</v>
      </c>
      <c r="E5039">
        <v>1</v>
      </c>
      <c r="G5039" t="s">
        <v>130</v>
      </c>
      <c r="I5039" t="s">
        <v>125</v>
      </c>
      <c r="Z5039" t="str">
        <f>IFERROR(MID(AA5039,FIND("-",H5039,1)+1,20),_xlfn.IFNA(VLOOKUP(F5039&amp;"-"&amp;AA5039,Ref_Kontak!$A:$E,4,FALSE),Ref_Kontak!$H$2))</f>
        <v>628999007703</v>
      </c>
      <c r="AA5039" t="str">
        <f t="shared" si="780"/>
        <v/>
      </c>
      <c r="AB5039" t="str">
        <f t="shared" si="781"/>
        <v/>
      </c>
      <c r="AC5039" t="str">
        <f t="shared" si="782"/>
        <v>628999007703</v>
      </c>
      <c r="AD5039" t="str">
        <f t="shared" si="783"/>
        <v>Halo+,+Visual+AI+5S+mendeteksi+Violation%3A+METALDET1-LINE+14</v>
      </c>
      <c r="AE5039" t="str">
        <f t="shared" si="784"/>
        <v>https://web.whatsapp.com/send/?phone=628999007703&amp;text=Halo+,+Visual+AI+5S+mendeteksi+Violation%3A+METALDET1-LINE+14&amp;type=phone_number&amp;app_absent=0</v>
      </c>
      <c r="AF5039" t="b">
        <f>IF(ISNA(VLOOKUP(D5039&amp;"-"&amp;AB5039, Ref_Kontak!$A:$E, 4, FALSE)), FALSE, TRUE)</f>
        <v>0</v>
      </c>
      <c r="AG5039" t="str">
        <f>_xlfn.IFNA(VLOOKUP(Z5039,Ref_Kontak!H:H,1,FALSE),"FALSE")</f>
        <v>628999007703</v>
      </c>
      <c r="AH5039" t="str">
        <f t="shared" si="785"/>
        <v>METALDET1-LINE 14</v>
      </c>
      <c r="AI5039">
        <f>IF(I5039="violation",COUNTIF($AH$1:AH5039,AH5039),0)</f>
        <v>679</v>
      </c>
      <c r="AJ5039" t="str">
        <f t="shared" si="786"/>
        <v>violation-METALDET1</v>
      </c>
      <c r="AK5039">
        <f>IF(I5039="violation",COUNTIF($AJ$1:AJ5039,AJ5039),FALSE)</f>
        <v>3916</v>
      </c>
      <c r="AL5039">
        <f t="shared" si="787"/>
        <v>0</v>
      </c>
      <c r="AM5039">
        <f t="shared" si="788"/>
        <v>3</v>
      </c>
      <c r="AN5039" t="str">
        <f t="shared" si="789"/>
        <v>ALERT! 3 Violation founded @METALDET1</v>
      </c>
    </row>
    <row r="5040" spans="1:40">
      <c r="A5040" t="s">
        <v>120</v>
      </c>
      <c r="B5040" t="s">
        <v>121</v>
      </c>
      <c r="C5040" t="s">
        <v>2228</v>
      </c>
      <c r="D5040" t="s">
        <v>2152</v>
      </c>
      <c r="E5040">
        <v>1</v>
      </c>
      <c r="G5040" t="s">
        <v>124</v>
      </c>
      <c r="I5040" t="s">
        <v>125</v>
      </c>
      <c r="Z5040" t="str">
        <f>IFERROR(MID(AA5040,FIND("-",H5040,1)+1,20),_xlfn.IFNA(VLOOKUP(F5040&amp;"-"&amp;AA5040,Ref_Kontak!$A:$E,4,FALSE),Ref_Kontak!$H$2))</f>
        <v>628999007703</v>
      </c>
      <c r="AA5040" t="str">
        <f t="shared" si="780"/>
        <v/>
      </c>
      <c r="AB5040" t="str">
        <f t="shared" si="781"/>
        <v/>
      </c>
      <c r="AC5040" t="str">
        <f t="shared" si="782"/>
        <v>628999007703</v>
      </c>
      <c r="AD5040" t="str">
        <f t="shared" si="783"/>
        <v>Halo+,+Visual+AI+5S+mendeteksi+Violation%3A+GUDANGEXP1-LINE+10</v>
      </c>
      <c r="AE5040" t="str">
        <f t="shared" si="784"/>
        <v>https://web.whatsapp.com/send/?phone=628999007703&amp;text=Halo+,+Visual+AI+5S+mendeteksi+Violation%3A+GUDANGEXP1-LINE+10&amp;type=phone_number&amp;app_absent=0</v>
      </c>
      <c r="AF5040" t="b">
        <f>IF(ISNA(VLOOKUP(D5040&amp;"-"&amp;AB5040, Ref_Kontak!$A:$E, 4, FALSE)), FALSE, TRUE)</f>
        <v>0</v>
      </c>
      <c r="AG5040" t="str">
        <f>_xlfn.IFNA(VLOOKUP(Z5040,Ref_Kontak!H:H,1,FALSE),"FALSE")</f>
        <v>628999007703</v>
      </c>
      <c r="AH5040" t="str">
        <f t="shared" si="785"/>
        <v>GUDANGEXP1-LINE 10</v>
      </c>
      <c r="AI5040">
        <f>IF(I5040="violation",COUNTIF($AH$1:AH5040,AH5040),0)</f>
        <v>75</v>
      </c>
      <c r="AJ5040" t="str">
        <f t="shared" si="786"/>
        <v>violation-GUDANGEXP1</v>
      </c>
      <c r="AK5040">
        <f>IF(I5040="violation",COUNTIF($AJ$1:AJ5040,AJ5040),FALSE)</f>
        <v>1122</v>
      </c>
      <c r="AL5040">
        <f t="shared" si="787"/>
        <v>0</v>
      </c>
      <c r="AM5040">
        <f t="shared" si="788"/>
        <v>8</v>
      </c>
      <c r="AN5040" t="str">
        <f t="shared" si="789"/>
        <v>ALERT! 8 Violation founded @GUDANGEXP1</v>
      </c>
    </row>
    <row r="5041" spans="1:40">
      <c r="A5041" t="s">
        <v>120</v>
      </c>
      <c r="B5041" t="s">
        <v>121</v>
      </c>
      <c r="C5041" t="s">
        <v>2229</v>
      </c>
      <c r="D5041" t="s">
        <v>2152</v>
      </c>
      <c r="E5041">
        <v>1</v>
      </c>
      <c r="G5041" t="s">
        <v>124</v>
      </c>
      <c r="I5041" t="s">
        <v>125</v>
      </c>
      <c r="Z5041" t="str">
        <f>IFERROR(MID(AA5041,FIND("-",H5041,1)+1,20),_xlfn.IFNA(VLOOKUP(F5041&amp;"-"&amp;AA5041,Ref_Kontak!$A:$E,4,FALSE),Ref_Kontak!$H$2))</f>
        <v>628999007703</v>
      </c>
      <c r="AA5041" t="str">
        <f t="shared" si="780"/>
        <v/>
      </c>
      <c r="AB5041" t="str">
        <f t="shared" si="781"/>
        <v/>
      </c>
      <c r="AC5041" t="str">
        <f t="shared" si="782"/>
        <v>628999007703</v>
      </c>
      <c r="AD5041" t="str">
        <f t="shared" si="783"/>
        <v>Halo+,+Visual+AI+5S+mendeteksi+Violation%3A+GUDANGEXP1-LINE+10</v>
      </c>
      <c r="AE5041" t="str">
        <f t="shared" si="784"/>
        <v>https://web.whatsapp.com/send/?phone=628999007703&amp;text=Halo+,+Visual+AI+5S+mendeteksi+Violation%3A+GUDANGEXP1-LINE+10&amp;type=phone_number&amp;app_absent=0</v>
      </c>
      <c r="AF5041" t="b">
        <f>IF(ISNA(VLOOKUP(D5041&amp;"-"&amp;AB5041, Ref_Kontak!$A:$E, 4, FALSE)), FALSE, TRUE)</f>
        <v>0</v>
      </c>
      <c r="AG5041" t="str">
        <f>_xlfn.IFNA(VLOOKUP(Z5041,Ref_Kontak!H:H,1,FALSE),"FALSE")</f>
        <v>628999007703</v>
      </c>
      <c r="AH5041" t="str">
        <f t="shared" si="785"/>
        <v>GUDANGEXP1-LINE 10</v>
      </c>
      <c r="AI5041">
        <f>IF(I5041="violation",COUNTIF($AH$1:AH5041,AH5041),0)</f>
        <v>76</v>
      </c>
      <c r="AJ5041" t="str">
        <f t="shared" si="786"/>
        <v>violation-GUDANGEXP1</v>
      </c>
      <c r="AK5041">
        <f>IF(I5041="violation",COUNTIF($AJ$1:AJ5041,AJ5041),FALSE)</f>
        <v>1123</v>
      </c>
      <c r="AL5041">
        <f t="shared" si="787"/>
        <v>0</v>
      </c>
      <c r="AM5041">
        <f t="shared" si="788"/>
        <v>8</v>
      </c>
      <c r="AN5041" t="str">
        <f t="shared" si="789"/>
        <v>ALERT! 8 Violation founded @GUDANGEXP1</v>
      </c>
    </row>
    <row r="5042" spans="1:40">
      <c r="A5042" t="s">
        <v>120</v>
      </c>
      <c r="B5042" t="s">
        <v>121</v>
      </c>
      <c r="C5042" t="s">
        <v>2229</v>
      </c>
      <c r="D5042" t="s">
        <v>52</v>
      </c>
      <c r="E5042">
        <v>1</v>
      </c>
      <c r="G5042" t="s">
        <v>130</v>
      </c>
      <c r="I5042" t="s">
        <v>125</v>
      </c>
      <c r="Z5042" t="str">
        <f>IFERROR(MID(AA5042,FIND("-",H5042,1)+1,20),_xlfn.IFNA(VLOOKUP(F5042&amp;"-"&amp;AA5042,Ref_Kontak!$A:$E,4,FALSE),Ref_Kontak!$H$2))</f>
        <v>628999007703</v>
      </c>
      <c r="AA5042" t="str">
        <f t="shared" si="780"/>
        <v/>
      </c>
      <c r="AB5042" t="str">
        <f t="shared" si="781"/>
        <v/>
      </c>
      <c r="AC5042" t="str">
        <f t="shared" si="782"/>
        <v>628999007703</v>
      </c>
      <c r="AD5042" t="str">
        <f t="shared" si="783"/>
        <v>Halo+,+Visual+AI+5S+mendeteksi+Violation%3A+METALDET1-LINE+14</v>
      </c>
      <c r="AE5042" t="str">
        <f t="shared" si="784"/>
        <v>https://web.whatsapp.com/send/?phone=628999007703&amp;text=Halo+,+Visual+AI+5S+mendeteksi+Violation%3A+METALDET1-LINE+14&amp;type=phone_number&amp;app_absent=0</v>
      </c>
      <c r="AF5042" t="b">
        <f>IF(ISNA(VLOOKUP(D5042&amp;"-"&amp;AB5042, Ref_Kontak!$A:$E, 4, FALSE)), FALSE, TRUE)</f>
        <v>0</v>
      </c>
      <c r="AG5042" t="str">
        <f>_xlfn.IFNA(VLOOKUP(Z5042,Ref_Kontak!H:H,1,FALSE),"FALSE")</f>
        <v>628999007703</v>
      </c>
      <c r="AH5042" t="str">
        <f t="shared" si="785"/>
        <v>METALDET1-LINE 14</v>
      </c>
      <c r="AI5042">
        <f>IF(I5042="violation",COUNTIF($AH$1:AH5042,AH5042),0)</f>
        <v>680</v>
      </c>
      <c r="AJ5042" t="str">
        <f t="shared" si="786"/>
        <v>violation-METALDET1</v>
      </c>
      <c r="AK5042">
        <f>IF(I5042="violation",COUNTIF($AJ$1:AJ5042,AJ5042),FALSE)</f>
        <v>3917</v>
      </c>
      <c r="AL5042">
        <f t="shared" si="787"/>
        <v>0</v>
      </c>
      <c r="AM5042">
        <f t="shared" si="788"/>
        <v>3</v>
      </c>
      <c r="AN5042" t="str">
        <f t="shared" si="789"/>
        <v>ALERT! 3 Violation founded @METALDET1</v>
      </c>
    </row>
    <row r="5043" spans="1:40">
      <c r="A5043" t="s">
        <v>120</v>
      </c>
      <c r="B5043" t="s">
        <v>121</v>
      </c>
      <c r="C5043" t="s">
        <v>2229</v>
      </c>
      <c r="D5043" t="s">
        <v>52</v>
      </c>
      <c r="E5043">
        <v>1</v>
      </c>
      <c r="G5043" t="s">
        <v>130</v>
      </c>
      <c r="I5043" t="s">
        <v>125</v>
      </c>
      <c r="Z5043" t="str">
        <f>IFERROR(MID(AA5043,FIND("-",H5043,1)+1,20),_xlfn.IFNA(VLOOKUP(F5043&amp;"-"&amp;AA5043,Ref_Kontak!$A:$E,4,FALSE),Ref_Kontak!$H$2))</f>
        <v>628999007703</v>
      </c>
      <c r="AA5043" t="str">
        <f t="shared" si="780"/>
        <v/>
      </c>
      <c r="AB5043" t="str">
        <f t="shared" si="781"/>
        <v/>
      </c>
      <c r="AC5043" t="str">
        <f t="shared" si="782"/>
        <v>628999007703</v>
      </c>
      <c r="AD5043" t="str">
        <f t="shared" si="783"/>
        <v>Halo+,+Visual+AI+5S+mendeteksi+Violation%3A+METALDET1-LINE+14</v>
      </c>
      <c r="AE5043" t="str">
        <f t="shared" si="784"/>
        <v>https://web.whatsapp.com/send/?phone=628999007703&amp;text=Halo+,+Visual+AI+5S+mendeteksi+Violation%3A+METALDET1-LINE+14&amp;type=phone_number&amp;app_absent=0</v>
      </c>
      <c r="AF5043" t="b">
        <f>IF(ISNA(VLOOKUP(D5043&amp;"-"&amp;AB5043, Ref_Kontak!$A:$E, 4, FALSE)), FALSE, TRUE)</f>
        <v>0</v>
      </c>
      <c r="AG5043" t="str">
        <f>_xlfn.IFNA(VLOOKUP(Z5043,Ref_Kontak!H:H,1,FALSE),"FALSE")</f>
        <v>628999007703</v>
      </c>
      <c r="AH5043" t="str">
        <f t="shared" si="785"/>
        <v>METALDET1-LINE 14</v>
      </c>
      <c r="AI5043">
        <f>IF(I5043="violation",COUNTIF($AH$1:AH5043,AH5043),0)</f>
        <v>681</v>
      </c>
      <c r="AJ5043" t="str">
        <f t="shared" si="786"/>
        <v>violation-METALDET1</v>
      </c>
      <c r="AK5043">
        <f>IF(I5043="violation",COUNTIF($AJ$1:AJ5043,AJ5043),FALSE)</f>
        <v>3918</v>
      </c>
      <c r="AL5043">
        <f t="shared" si="787"/>
        <v>0</v>
      </c>
      <c r="AM5043">
        <f t="shared" si="788"/>
        <v>3</v>
      </c>
      <c r="AN5043" t="str">
        <f t="shared" si="789"/>
        <v>ALERT! 3 Violation founded @METALDET1</v>
      </c>
    </row>
    <row r="5044" spans="1:40">
      <c r="A5044" t="s">
        <v>120</v>
      </c>
      <c r="B5044" t="s">
        <v>121</v>
      </c>
      <c r="C5044" t="s">
        <v>2230</v>
      </c>
      <c r="D5044" t="s">
        <v>2152</v>
      </c>
      <c r="E5044">
        <v>1</v>
      </c>
      <c r="G5044" t="s">
        <v>124</v>
      </c>
      <c r="I5044" t="s">
        <v>125</v>
      </c>
      <c r="Z5044" t="str">
        <f>IFERROR(MID(AA5044,FIND("-",H5044,1)+1,20),_xlfn.IFNA(VLOOKUP(F5044&amp;"-"&amp;AA5044,Ref_Kontak!$A:$E,4,FALSE),Ref_Kontak!$H$2))</f>
        <v>628999007703</v>
      </c>
      <c r="AA5044" t="str">
        <f t="shared" si="780"/>
        <v/>
      </c>
      <c r="AB5044" t="str">
        <f t="shared" si="781"/>
        <v/>
      </c>
      <c r="AC5044" t="str">
        <f t="shared" si="782"/>
        <v>628999007703</v>
      </c>
      <c r="AD5044" t="str">
        <f t="shared" si="783"/>
        <v>Halo+,+Visual+AI+5S+mendeteksi+Violation%3A+GUDANGEXP1-LINE+10</v>
      </c>
      <c r="AE5044" t="str">
        <f t="shared" si="784"/>
        <v>https://web.whatsapp.com/send/?phone=628999007703&amp;text=Halo+,+Visual+AI+5S+mendeteksi+Violation%3A+GUDANGEXP1-LINE+10&amp;type=phone_number&amp;app_absent=0</v>
      </c>
      <c r="AF5044" t="b">
        <f>IF(ISNA(VLOOKUP(D5044&amp;"-"&amp;AB5044, Ref_Kontak!$A:$E, 4, FALSE)), FALSE, TRUE)</f>
        <v>0</v>
      </c>
      <c r="AG5044" t="str">
        <f>_xlfn.IFNA(VLOOKUP(Z5044,Ref_Kontak!H:H,1,FALSE),"FALSE")</f>
        <v>628999007703</v>
      </c>
      <c r="AH5044" t="str">
        <f t="shared" si="785"/>
        <v>GUDANGEXP1-LINE 10</v>
      </c>
      <c r="AI5044">
        <f>IF(I5044="violation",COUNTIF($AH$1:AH5044,AH5044),0)</f>
        <v>77</v>
      </c>
      <c r="AJ5044" t="str">
        <f t="shared" si="786"/>
        <v>violation-GUDANGEXP1</v>
      </c>
      <c r="AK5044">
        <f>IF(I5044="violation",COUNTIF($AJ$1:AJ5044,AJ5044),FALSE)</f>
        <v>1124</v>
      </c>
      <c r="AL5044">
        <f t="shared" si="787"/>
        <v>0</v>
      </c>
      <c r="AM5044">
        <f t="shared" si="788"/>
        <v>8</v>
      </c>
      <c r="AN5044" t="str">
        <f t="shared" si="789"/>
        <v>ALERT! 8 Violation founded @GUDANGEXP1</v>
      </c>
    </row>
    <row r="5045" spans="1:40">
      <c r="A5045" t="s">
        <v>120</v>
      </c>
      <c r="B5045" t="s">
        <v>121</v>
      </c>
      <c r="C5045" t="s">
        <v>2230</v>
      </c>
      <c r="D5045" t="s">
        <v>52</v>
      </c>
      <c r="E5045">
        <v>1</v>
      </c>
      <c r="G5045" t="s">
        <v>130</v>
      </c>
      <c r="I5045" t="s">
        <v>125</v>
      </c>
      <c r="Z5045" t="str">
        <f>IFERROR(MID(AA5045,FIND("-",H5045,1)+1,20),_xlfn.IFNA(VLOOKUP(F5045&amp;"-"&amp;AA5045,Ref_Kontak!$A:$E,4,FALSE),Ref_Kontak!$H$2))</f>
        <v>628999007703</v>
      </c>
      <c r="AA5045" t="str">
        <f t="shared" si="780"/>
        <v/>
      </c>
      <c r="AB5045" t="str">
        <f t="shared" si="781"/>
        <v/>
      </c>
      <c r="AC5045" t="str">
        <f t="shared" si="782"/>
        <v>628999007703</v>
      </c>
      <c r="AD5045" t="str">
        <f t="shared" si="783"/>
        <v>Halo+,+Visual+AI+5S+mendeteksi+Violation%3A+METALDET1-LINE+14</v>
      </c>
      <c r="AE5045" t="str">
        <f t="shared" si="784"/>
        <v>https://web.whatsapp.com/send/?phone=628999007703&amp;text=Halo+,+Visual+AI+5S+mendeteksi+Violation%3A+METALDET1-LINE+14&amp;type=phone_number&amp;app_absent=0</v>
      </c>
      <c r="AF5045" t="b">
        <f>IF(ISNA(VLOOKUP(D5045&amp;"-"&amp;AB5045, Ref_Kontak!$A:$E, 4, FALSE)), FALSE, TRUE)</f>
        <v>0</v>
      </c>
      <c r="AG5045" t="str">
        <f>_xlfn.IFNA(VLOOKUP(Z5045,Ref_Kontak!H:H,1,FALSE),"FALSE")</f>
        <v>628999007703</v>
      </c>
      <c r="AH5045" t="str">
        <f t="shared" si="785"/>
        <v>METALDET1-LINE 14</v>
      </c>
      <c r="AI5045">
        <f>IF(I5045="violation",COUNTIF($AH$1:AH5045,AH5045),0)</f>
        <v>682</v>
      </c>
      <c r="AJ5045" t="str">
        <f t="shared" si="786"/>
        <v>violation-METALDET1</v>
      </c>
      <c r="AK5045">
        <f>IF(I5045="violation",COUNTIF($AJ$1:AJ5045,AJ5045),FALSE)</f>
        <v>3919</v>
      </c>
      <c r="AL5045">
        <f t="shared" si="787"/>
        <v>0</v>
      </c>
      <c r="AM5045">
        <f t="shared" si="788"/>
        <v>3</v>
      </c>
      <c r="AN5045" t="str">
        <f t="shared" si="789"/>
        <v>ALERT! 3 Violation founded @METALDET1</v>
      </c>
    </row>
    <row r="5046" spans="1:40">
      <c r="A5046" t="s">
        <v>120</v>
      </c>
      <c r="B5046" t="s">
        <v>121</v>
      </c>
      <c r="C5046" t="s">
        <v>2231</v>
      </c>
      <c r="D5046" t="s">
        <v>2152</v>
      </c>
      <c r="E5046">
        <v>1</v>
      </c>
      <c r="G5046" t="s">
        <v>124</v>
      </c>
      <c r="I5046" t="s">
        <v>125</v>
      </c>
      <c r="Z5046" t="str">
        <f>IFERROR(MID(AA5046,FIND("-",H5046,1)+1,20),_xlfn.IFNA(VLOOKUP(F5046&amp;"-"&amp;AA5046,Ref_Kontak!$A:$E,4,FALSE),Ref_Kontak!$H$2))</f>
        <v>628999007703</v>
      </c>
      <c r="AA5046" t="str">
        <f t="shared" si="780"/>
        <v/>
      </c>
      <c r="AB5046" t="str">
        <f t="shared" si="781"/>
        <v/>
      </c>
      <c r="AC5046" t="str">
        <f t="shared" si="782"/>
        <v>628999007703</v>
      </c>
      <c r="AD5046" t="str">
        <f t="shared" si="783"/>
        <v>Halo+,+Visual+AI+5S+mendeteksi+Violation%3A+GUDANGEXP1-LINE+10</v>
      </c>
      <c r="AE5046" t="str">
        <f t="shared" si="784"/>
        <v>https://web.whatsapp.com/send/?phone=628999007703&amp;text=Halo+,+Visual+AI+5S+mendeteksi+Violation%3A+GUDANGEXP1-LINE+10&amp;type=phone_number&amp;app_absent=0</v>
      </c>
      <c r="AF5046" t="b">
        <f>IF(ISNA(VLOOKUP(D5046&amp;"-"&amp;AB5046, Ref_Kontak!$A:$E, 4, FALSE)), FALSE, TRUE)</f>
        <v>0</v>
      </c>
      <c r="AG5046" t="str">
        <f>_xlfn.IFNA(VLOOKUP(Z5046,Ref_Kontak!H:H,1,FALSE),"FALSE")</f>
        <v>628999007703</v>
      </c>
      <c r="AH5046" t="str">
        <f t="shared" si="785"/>
        <v>GUDANGEXP1-LINE 10</v>
      </c>
      <c r="AI5046">
        <f>IF(I5046="violation",COUNTIF($AH$1:AH5046,AH5046),0)</f>
        <v>78</v>
      </c>
      <c r="AJ5046" t="str">
        <f t="shared" si="786"/>
        <v>violation-GUDANGEXP1</v>
      </c>
      <c r="AK5046">
        <f>IF(I5046="violation",COUNTIF($AJ$1:AJ5046,AJ5046),FALSE)</f>
        <v>1125</v>
      </c>
      <c r="AL5046">
        <f t="shared" si="787"/>
        <v>0</v>
      </c>
      <c r="AM5046">
        <f t="shared" si="788"/>
        <v>8</v>
      </c>
      <c r="AN5046" t="str">
        <f t="shared" si="789"/>
        <v>ALERT! 8 Violation founded @GUDANGEXP1</v>
      </c>
    </row>
    <row r="5047" spans="1:40">
      <c r="A5047" t="s">
        <v>120</v>
      </c>
      <c r="B5047" t="s">
        <v>121</v>
      </c>
      <c r="C5047" t="s">
        <v>2232</v>
      </c>
      <c r="D5047" t="s">
        <v>52</v>
      </c>
      <c r="E5047">
        <v>1</v>
      </c>
      <c r="G5047" t="s">
        <v>130</v>
      </c>
      <c r="I5047" t="s">
        <v>125</v>
      </c>
      <c r="Z5047" t="str">
        <f>IFERROR(MID(AA5047,FIND("-",H5047,1)+1,20),_xlfn.IFNA(VLOOKUP(F5047&amp;"-"&amp;AA5047,Ref_Kontak!$A:$E,4,FALSE),Ref_Kontak!$H$2))</f>
        <v>628999007703</v>
      </c>
      <c r="AA5047" t="str">
        <f t="shared" si="780"/>
        <v/>
      </c>
      <c r="AB5047" t="str">
        <f t="shared" si="781"/>
        <v/>
      </c>
      <c r="AC5047" t="str">
        <f t="shared" si="782"/>
        <v>628999007703</v>
      </c>
      <c r="AD5047" t="str">
        <f t="shared" si="783"/>
        <v>Halo+,+Visual+AI+5S+mendeteksi+Violation%3A+METALDET1-LINE+14</v>
      </c>
      <c r="AE5047" t="str">
        <f t="shared" si="784"/>
        <v>https://web.whatsapp.com/send/?phone=628999007703&amp;text=Halo+,+Visual+AI+5S+mendeteksi+Violation%3A+METALDET1-LINE+14&amp;type=phone_number&amp;app_absent=0</v>
      </c>
      <c r="AF5047" t="b">
        <f>IF(ISNA(VLOOKUP(D5047&amp;"-"&amp;AB5047, Ref_Kontak!$A:$E, 4, FALSE)), FALSE, TRUE)</f>
        <v>0</v>
      </c>
      <c r="AG5047" t="str">
        <f>_xlfn.IFNA(VLOOKUP(Z5047,Ref_Kontak!H:H,1,FALSE),"FALSE")</f>
        <v>628999007703</v>
      </c>
      <c r="AH5047" t="str">
        <f t="shared" si="785"/>
        <v>METALDET1-LINE 14</v>
      </c>
      <c r="AI5047">
        <f>IF(I5047="violation",COUNTIF($AH$1:AH5047,AH5047),0)</f>
        <v>683</v>
      </c>
      <c r="AJ5047" t="str">
        <f t="shared" si="786"/>
        <v>violation-METALDET1</v>
      </c>
      <c r="AK5047">
        <f>IF(I5047="violation",COUNTIF($AJ$1:AJ5047,AJ5047),FALSE)</f>
        <v>3920</v>
      </c>
      <c r="AL5047">
        <f t="shared" si="787"/>
        <v>0</v>
      </c>
      <c r="AM5047">
        <f t="shared" si="788"/>
        <v>3</v>
      </c>
      <c r="AN5047" t="str">
        <f t="shared" si="789"/>
        <v>ALERT! 3 Violation founded @METALDET1</v>
      </c>
    </row>
    <row r="5048" spans="1:40">
      <c r="A5048" t="s">
        <v>120</v>
      </c>
      <c r="B5048" t="s">
        <v>121</v>
      </c>
      <c r="C5048" t="s">
        <v>2232</v>
      </c>
      <c r="D5048" t="s">
        <v>2152</v>
      </c>
      <c r="E5048">
        <v>1</v>
      </c>
      <c r="G5048" t="s">
        <v>124</v>
      </c>
      <c r="I5048" t="s">
        <v>125</v>
      </c>
      <c r="Z5048" t="str">
        <f>IFERROR(MID(AA5048,FIND("-",H5048,1)+1,20),_xlfn.IFNA(VLOOKUP(F5048&amp;"-"&amp;AA5048,Ref_Kontak!$A:$E,4,FALSE),Ref_Kontak!$H$2))</f>
        <v>628999007703</v>
      </c>
      <c r="AA5048" t="str">
        <f t="shared" si="780"/>
        <v/>
      </c>
      <c r="AB5048" t="str">
        <f t="shared" si="781"/>
        <v/>
      </c>
      <c r="AC5048" t="str">
        <f t="shared" si="782"/>
        <v>628999007703</v>
      </c>
      <c r="AD5048" t="str">
        <f t="shared" si="783"/>
        <v>Halo+,+Visual+AI+5S+mendeteksi+Violation%3A+GUDANGEXP1-LINE+10</v>
      </c>
      <c r="AE5048" t="str">
        <f t="shared" si="784"/>
        <v>https://web.whatsapp.com/send/?phone=628999007703&amp;text=Halo+,+Visual+AI+5S+mendeteksi+Violation%3A+GUDANGEXP1-LINE+10&amp;type=phone_number&amp;app_absent=0</v>
      </c>
      <c r="AF5048" t="b">
        <f>IF(ISNA(VLOOKUP(D5048&amp;"-"&amp;AB5048, Ref_Kontak!$A:$E, 4, FALSE)), FALSE, TRUE)</f>
        <v>0</v>
      </c>
      <c r="AG5048" t="str">
        <f>_xlfn.IFNA(VLOOKUP(Z5048,Ref_Kontak!H:H,1,FALSE),"FALSE")</f>
        <v>628999007703</v>
      </c>
      <c r="AH5048" t="str">
        <f t="shared" si="785"/>
        <v>GUDANGEXP1-LINE 10</v>
      </c>
      <c r="AI5048">
        <f>IF(I5048="violation",COUNTIF($AH$1:AH5048,AH5048),0)</f>
        <v>79</v>
      </c>
      <c r="AJ5048" t="str">
        <f t="shared" si="786"/>
        <v>violation-GUDANGEXP1</v>
      </c>
      <c r="AK5048">
        <f>IF(I5048="violation",COUNTIF($AJ$1:AJ5048,AJ5048),FALSE)</f>
        <v>1126</v>
      </c>
      <c r="AL5048">
        <f t="shared" si="787"/>
        <v>0</v>
      </c>
      <c r="AM5048">
        <f t="shared" si="788"/>
        <v>8</v>
      </c>
      <c r="AN5048" t="str">
        <f t="shared" si="789"/>
        <v>ALERT! 8 Violation founded @GUDANGEXP1</v>
      </c>
    </row>
    <row r="5049" spans="1:40">
      <c r="A5049" t="s">
        <v>120</v>
      </c>
      <c r="B5049" t="s">
        <v>121</v>
      </c>
      <c r="C5049" t="s">
        <v>2232</v>
      </c>
      <c r="D5049" t="s">
        <v>52</v>
      </c>
      <c r="E5049">
        <v>1</v>
      </c>
      <c r="G5049" t="s">
        <v>130</v>
      </c>
      <c r="I5049" t="s">
        <v>125</v>
      </c>
      <c r="Z5049" t="str">
        <f>IFERROR(MID(AA5049,FIND("-",H5049,1)+1,20),_xlfn.IFNA(VLOOKUP(F5049&amp;"-"&amp;AA5049,Ref_Kontak!$A:$E,4,FALSE),Ref_Kontak!$H$2))</f>
        <v>628999007703</v>
      </c>
      <c r="AA5049" t="str">
        <f t="shared" si="780"/>
        <v/>
      </c>
      <c r="AB5049" t="str">
        <f t="shared" si="781"/>
        <v/>
      </c>
      <c r="AC5049" t="str">
        <f t="shared" si="782"/>
        <v>628999007703</v>
      </c>
      <c r="AD5049" t="str">
        <f t="shared" si="783"/>
        <v>Halo+,+Visual+AI+5S+mendeteksi+Violation%3A+METALDET1-LINE+14</v>
      </c>
      <c r="AE5049" t="str">
        <f t="shared" si="784"/>
        <v>https://web.whatsapp.com/send/?phone=628999007703&amp;text=Halo+,+Visual+AI+5S+mendeteksi+Violation%3A+METALDET1-LINE+14&amp;type=phone_number&amp;app_absent=0</v>
      </c>
      <c r="AF5049" t="b">
        <f>IF(ISNA(VLOOKUP(D5049&amp;"-"&amp;AB5049, Ref_Kontak!$A:$E, 4, FALSE)), FALSE, TRUE)</f>
        <v>0</v>
      </c>
      <c r="AG5049" t="str">
        <f>_xlfn.IFNA(VLOOKUP(Z5049,Ref_Kontak!H:H,1,FALSE),"FALSE")</f>
        <v>628999007703</v>
      </c>
      <c r="AH5049" t="str">
        <f t="shared" si="785"/>
        <v>METALDET1-LINE 14</v>
      </c>
      <c r="AI5049">
        <f>IF(I5049="violation",COUNTIF($AH$1:AH5049,AH5049),0)</f>
        <v>684</v>
      </c>
      <c r="AJ5049" t="str">
        <f t="shared" si="786"/>
        <v>violation-METALDET1</v>
      </c>
      <c r="AK5049">
        <f>IF(I5049="violation",COUNTIF($AJ$1:AJ5049,AJ5049),FALSE)</f>
        <v>3921</v>
      </c>
      <c r="AL5049">
        <f t="shared" si="787"/>
        <v>0</v>
      </c>
      <c r="AM5049">
        <f t="shared" si="788"/>
        <v>3</v>
      </c>
      <c r="AN5049" t="str">
        <f t="shared" si="789"/>
        <v>ALERT! 3 Violation founded @METALDET1</v>
      </c>
    </row>
    <row r="5050" spans="1:40">
      <c r="A5050" t="s">
        <v>120</v>
      </c>
      <c r="B5050" t="s">
        <v>121</v>
      </c>
      <c r="C5050" t="s">
        <v>2233</v>
      </c>
      <c r="D5050" t="s">
        <v>2152</v>
      </c>
      <c r="E5050">
        <v>1</v>
      </c>
      <c r="G5050" t="s">
        <v>124</v>
      </c>
      <c r="I5050" t="s">
        <v>125</v>
      </c>
      <c r="Z5050" t="str">
        <f>IFERROR(MID(AA5050,FIND("-",H5050,1)+1,20),_xlfn.IFNA(VLOOKUP(F5050&amp;"-"&amp;AA5050,Ref_Kontak!$A:$E,4,FALSE),Ref_Kontak!$H$2))</f>
        <v>628999007703</v>
      </c>
      <c r="AA5050" t="str">
        <f t="shared" si="780"/>
        <v/>
      </c>
      <c r="AB5050" t="str">
        <f t="shared" si="781"/>
        <v/>
      </c>
      <c r="AC5050" t="str">
        <f t="shared" si="782"/>
        <v>628999007703</v>
      </c>
      <c r="AD5050" t="str">
        <f t="shared" si="783"/>
        <v>Halo+,+Visual+AI+5S+mendeteksi+Violation%3A+GUDANGEXP1-LINE+10</v>
      </c>
      <c r="AE5050" t="str">
        <f t="shared" si="784"/>
        <v>https://web.whatsapp.com/send/?phone=628999007703&amp;text=Halo+,+Visual+AI+5S+mendeteksi+Violation%3A+GUDANGEXP1-LINE+10&amp;type=phone_number&amp;app_absent=0</v>
      </c>
      <c r="AF5050" t="b">
        <f>IF(ISNA(VLOOKUP(D5050&amp;"-"&amp;AB5050, Ref_Kontak!$A:$E, 4, FALSE)), FALSE, TRUE)</f>
        <v>0</v>
      </c>
      <c r="AG5050" t="str">
        <f>_xlfn.IFNA(VLOOKUP(Z5050,Ref_Kontak!H:H,1,FALSE),"FALSE")</f>
        <v>628999007703</v>
      </c>
      <c r="AH5050" t="str">
        <f t="shared" si="785"/>
        <v>GUDANGEXP1-LINE 10</v>
      </c>
      <c r="AI5050">
        <f>IF(I5050="violation",COUNTIF($AH$1:AH5050,AH5050),0)</f>
        <v>80</v>
      </c>
      <c r="AJ5050" t="str">
        <f t="shared" si="786"/>
        <v>violation-GUDANGEXP1</v>
      </c>
      <c r="AK5050">
        <f>IF(I5050="violation",COUNTIF($AJ$1:AJ5050,AJ5050),FALSE)</f>
        <v>1127</v>
      </c>
      <c r="AL5050">
        <f t="shared" si="787"/>
        <v>0</v>
      </c>
      <c r="AM5050">
        <f t="shared" si="788"/>
        <v>8</v>
      </c>
      <c r="AN5050" t="str">
        <f t="shared" si="789"/>
        <v>ALERT! 8 Violation founded @GUDANGEXP1</v>
      </c>
    </row>
    <row r="5051" spans="1:40">
      <c r="A5051" t="s">
        <v>120</v>
      </c>
      <c r="B5051" t="s">
        <v>121</v>
      </c>
      <c r="C5051" t="s">
        <v>2234</v>
      </c>
      <c r="D5051" t="s">
        <v>2152</v>
      </c>
      <c r="E5051">
        <v>1</v>
      </c>
      <c r="G5051" t="s">
        <v>124</v>
      </c>
      <c r="I5051" t="s">
        <v>125</v>
      </c>
      <c r="Z5051" t="str">
        <f>IFERROR(MID(AA5051,FIND("-",H5051,1)+1,20),_xlfn.IFNA(VLOOKUP(F5051&amp;"-"&amp;AA5051,Ref_Kontak!$A:$E,4,FALSE),Ref_Kontak!$H$2))</f>
        <v>628999007703</v>
      </c>
      <c r="AA5051" t="str">
        <f t="shared" si="780"/>
        <v/>
      </c>
      <c r="AB5051" t="str">
        <f t="shared" si="781"/>
        <v/>
      </c>
      <c r="AC5051" t="str">
        <f t="shared" si="782"/>
        <v>628999007703</v>
      </c>
      <c r="AD5051" t="str">
        <f t="shared" si="783"/>
        <v>Halo+,+Visual+AI+5S+mendeteksi+Violation%3A+GUDANGEXP1-LINE+10</v>
      </c>
      <c r="AE5051" t="str">
        <f t="shared" si="784"/>
        <v>https://web.whatsapp.com/send/?phone=628999007703&amp;text=Halo+,+Visual+AI+5S+mendeteksi+Violation%3A+GUDANGEXP1-LINE+10&amp;type=phone_number&amp;app_absent=0</v>
      </c>
      <c r="AF5051" t="b">
        <f>IF(ISNA(VLOOKUP(D5051&amp;"-"&amp;AB5051, Ref_Kontak!$A:$E, 4, FALSE)), FALSE, TRUE)</f>
        <v>0</v>
      </c>
      <c r="AG5051" t="str">
        <f>_xlfn.IFNA(VLOOKUP(Z5051,Ref_Kontak!H:H,1,FALSE),"FALSE")</f>
        <v>628999007703</v>
      </c>
      <c r="AH5051" t="str">
        <f t="shared" si="785"/>
        <v>GUDANGEXP1-LINE 10</v>
      </c>
      <c r="AI5051">
        <f>IF(I5051="violation",COUNTIF($AH$1:AH5051,AH5051),0)</f>
        <v>81</v>
      </c>
      <c r="AJ5051" t="str">
        <f t="shared" si="786"/>
        <v>violation-GUDANGEXP1</v>
      </c>
      <c r="AK5051">
        <f>IF(I5051="violation",COUNTIF($AJ$1:AJ5051,AJ5051),FALSE)</f>
        <v>1128</v>
      </c>
      <c r="AL5051">
        <f t="shared" si="787"/>
        <v>0</v>
      </c>
      <c r="AM5051">
        <f t="shared" si="788"/>
        <v>8</v>
      </c>
      <c r="AN5051" t="str">
        <f t="shared" si="789"/>
        <v>ALERT! 8 Violation founded @GUDANGEXP1</v>
      </c>
    </row>
    <row r="5052" spans="1:40">
      <c r="A5052" t="s">
        <v>120</v>
      </c>
      <c r="B5052" t="s">
        <v>121</v>
      </c>
      <c r="C5052" t="s">
        <v>2234</v>
      </c>
      <c r="D5052" t="s">
        <v>52</v>
      </c>
      <c r="E5052">
        <v>1</v>
      </c>
      <c r="G5052" t="s">
        <v>130</v>
      </c>
      <c r="I5052" t="s">
        <v>125</v>
      </c>
      <c r="Z5052" t="str">
        <f>IFERROR(MID(AA5052,FIND("-",H5052,1)+1,20),_xlfn.IFNA(VLOOKUP(F5052&amp;"-"&amp;AA5052,Ref_Kontak!$A:$E,4,FALSE),Ref_Kontak!$H$2))</f>
        <v>628999007703</v>
      </c>
      <c r="AA5052" t="str">
        <f t="shared" si="780"/>
        <v/>
      </c>
      <c r="AB5052" t="str">
        <f t="shared" si="781"/>
        <v/>
      </c>
      <c r="AC5052" t="str">
        <f t="shared" si="782"/>
        <v>628999007703</v>
      </c>
      <c r="AD5052" t="str">
        <f t="shared" si="783"/>
        <v>Halo+,+Visual+AI+5S+mendeteksi+Violation%3A+METALDET1-LINE+14</v>
      </c>
      <c r="AE5052" t="str">
        <f t="shared" si="784"/>
        <v>https://web.whatsapp.com/send/?phone=628999007703&amp;text=Halo+,+Visual+AI+5S+mendeteksi+Violation%3A+METALDET1-LINE+14&amp;type=phone_number&amp;app_absent=0</v>
      </c>
      <c r="AF5052" t="b">
        <f>IF(ISNA(VLOOKUP(D5052&amp;"-"&amp;AB5052, Ref_Kontak!$A:$E, 4, FALSE)), FALSE, TRUE)</f>
        <v>0</v>
      </c>
      <c r="AG5052" t="str">
        <f>_xlfn.IFNA(VLOOKUP(Z5052,Ref_Kontak!H:H,1,FALSE),"FALSE")</f>
        <v>628999007703</v>
      </c>
      <c r="AH5052" t="str">
        <f t="shared" si="785"/>
        <v>METALDET1-LINE 14</v>
      </c>
      <c r="AI5052">
        <f>IF(I5052="violation",COUNTIF($AH$1:AH5052,AH5052),0)</f>
        <v>685</v>
      </c>
      <c r="AJ5052" t="str">
        <f t="shared" si="786"/>
        <v>violation-METALDET1</v>
      </c>
      <c r="AK5052">
        <f>IF(I5052="violation",COUNTIF($AJ$1:AJ5052,AJ5052),FALSE)</f>
        <v>3922</v>
      </c>
      <c r="AL5052">
        <f t="shared" si="787"/>
        <v>0</v>
      </c>
      <c r="AM5052">
        <f t="shared" si="788"/>
        <v>3</v>
      </c>
      <c r="AN5052" t="str">
        <f t="shared" si="789"/>
        <v>ALERT! 3 Violation founded @METALDET1</v>
      </c>
    </row>
    <row r="5053" spans="1:40">
      <c r="A5053" t="s">
        <v>120</v>
      </c>
      <c r="B5053" t="s">
        <v>121</v>
      </c>
      <c r="C5053" t="s">
        <v>2234</v>
      </c>
      <c r="D5053" t="s">
        <v>52</v>
      </c>
      <c r="E5053">
        <v>1</v>
      </c>
      <c r="G5053" t="s">
        <v>130</v>
      </c>
      <c r="I5053" t="s">
        <v>125</v>
      </c>
      <c r="Z5053" t="str">
        <f>IFERROR(MID(AA5053,FIND("-",H5053,1)+1,20),_xlfn.IFNA(VLOOKUP(F5053&amp;"-"&amp;AA5053,Ref_Kontak!$A:$E,4,FALSE),Ref_Kontak!$H$2))</f>
        <v>628999007703</v>
      </c>
      <c r="AA5053" t="str">
        <f t="shared" si="780"/>
        <v/>
      </c>
      <c r="AB5053" t="str">
        <f t="shared" si="781"/>
        <v/>
      </c>
      <c r="AC5053" t="str">
        <f t="shared" si="782"/>
        <v>628999007703</v>
      </c>
      <c r="AD5053" t="str">
        <f t="shared" si="783"/>
        <v>Halo+,+Visual+AI+5S+mendeteksi+Violation%3A+METALDET1-LINE+14</v>
      </c>
      <c r="AE5053" t="str">
        <f t="shared" si="784"/>
        <v>https://web.whatsapp.com/send/?phone=628999007703&amp;text=Halo+,+Visual+AI+5S+mendeteksi+Violation%3A+METALDET1-LINE+14&amp;type=phone_number&amp;app_absent=0</v>
      </c>
      <c r="AF5053" t="b">
        <f>IF(ISNA(VLOOKUP(D5053&amp;"-"&amp;AB5053, Ref_Kontak!$A:$E, 4, FALSE)), FALSE, TRUE)</f>
        <v>0</v>
      </c>
      <c r="AG5053" t="str">
        <f>_xlfn.IFNA(VLOOKUP(Z5053,Ref_Kontak!H:H,1,FALSE),"FALSE")</f>
        <v>628999007703</v>
      </c>
      <c r="AH5053" t="str">
        <f t="shared" si="785"/>
        <v>METALDET1-LINE 14</v>
      </c>
      <c r="AI5053">
        <f>IF(I5053="violation",COUNTIF($AH$1:AH5053,AH5053),0)</f>
        <v>686</v>
      </c>
      <c r="AJ5053" t="str">
        <f t="shared" si="786"/>
        <v>violation-METALDET1</v>
      </c>
      <c r="AK5053">
        <f>IF(I5053="violation",COUNTIF($AJ$1:AJ5053,AJ5053),FALSE)</f>
        <v>3923</v>
      </c>
      <c r="AL5053">
        <f t="shared" si="787"/>
        <v>0</v>
      </c>
      <c r="AM5053">
        <f t="shared" si="788"/>
        <v>3</v>
      </c>
      <c r="AN5053" t="str">
        <f t="shared" si="789"/>
        <v>ALERT! 3 Violation founded @METALDET1</v>
      </c>
    </row>
    <row r="5054" spans="1:40">
      <c r="A5054" t="s">
        <v>120</v>
      </c>
      <c r="B5054" t="s">
        <v>121</v>
      </c>
      <c r="C5054" t="s">
        <v>2235</v>
      </c>
      <c r="D5054" t="s">
        <v>52</v>
      </c>
      <c r="E5054">
        <v>1</v>
      </c>
      <c r="G5054" t="s">
        <v>130</v>
      </c>
      <c r="I5054" t="s">
        <v>125</v>
      </c>
      <c r="Z5054" t="str">
        <f>IFERROR(MID(AA5054,FIND("-",H5054,1)+1,20),_xlfn.IFNA(VLOOKUP(F5054&amp;"-"&amp;AA5054,Ref_Kontak!$A:$E,4,FALSE),Ref_Kontak!$H$2))</f>
        <v>628999007703</v>
      </c>
      <c r="AA5054" t="str">
        <f t="shared" si="780"/>
        <v/>
      </c>
      <c r="AB5054" t="str">
        <f t="shared" si="781"/>
        <v/>
      </c>
      <c r="AC5054" t="str">
        <f t="shared" si="782"/>
        <v>628999007703</v>
      </c>
      <c r="AD5054" t="str">
        <f t="shared" si="783"/>
        <v>Halo+,+Visual+AI+5S+mendeteksi+Violation%3A+METALDET1-LINE+14</v>
      </c>
      <c r="AE5054" t="str">
        <f t="shared" si="784"/>
        <v>https://web.whatsapp.com/send/?phone=628999007703&amp;text=Halo+,+Visual+AI+5S+mendeteksi+Violation%3A+METALDET1-LINE+14&amp;type=phone_number&amp;app_absent=0</v>
      </c>
      <c r="AF5054" t="b">
        <f>IF(ISNA(VLOOKUP(D5054&amp;"-"&amp;AB5054, Ref_Kontak!$A:$E, 4, FALSE)), FALSE, TRUE)</f>
        <v>0</v>
      </c>
      <c r="AG5054" t="str">
        <f>_xlfn.IFNA(VLOOKUP(Z5054,Ref_Kontak!H:H,1,FALSE),"FALSE")</f>
        <v>628999007703</v>
      </c>
      <c r="AH5054" t="str">
        <f t="shared" si="785"/>
        <v>METALDET1-LINE 14</v>
      </c>
      <c r="AI5054">
        <f>IF(I5054="violation",COUNTIF($AH$1:AH5054,AH5054),0)</f>
        <v>687</v>
      </c>
      <c r="AJ5054" t="str">
        <f t="shared" si="786"/>
        <v>violation-METALDET1</v>
      </c>
      <c r="AK5054">
        <f>IF(I5054="violation",COUNTIF($AJ$1:AJ5054,AJ5054),FALSE)</f>
        <v>3924</v>
      </c>
      <c r="AL5054">
        <f t="shared" si="787"/>
        <v>0</v>
      </c>
      <c r="AM5054">
        <f t="shared" si="788"/>
        <v>3</v>
      </c>
      <c r="AN5054" t="str">
        <f t="shared" si="789"/>
        <v>ALERT! 3 Violation founded @METALDET1</v>
      </c>
    </row>
    <row r="5055" spans="1:40">
      <c r="A5055" t="s">
        <v>120</v>
      </c>
      <c r="B5055" t="s">
        <v>121</v>
      </c>
      <c r="C5055" t="s">
        <v>2236</v>
      </c>
      <c r="D5055" t="s">
        <v>52</v>
      </c>
      <c r="E5055">
        <v>1</v>
      </c>
      <c r="G5055" t="s">
        <v>130</v>
      </c>
      <c r="I5055" t="s">
        <v>125</v>
      </c>
      <c r="Z5055" t="str">
        <f>IFERROR(MID(AA5055,FIND("-",H5055,1)+1,20),_xlfn.IFNA(VLOOKUP(F5055&amp;"-"&amp;AA5055,Ref_Kontak!$A:$E,4,FALSE),Ref_Kontak!$H$2))</f>
        <v>628999007703</v>
      </c>
      <c r="AA5055" t="str">
        <f t="shared" si="780"/>
        <v/>
      </c>
      <c r="AB5055" t="str">
        <f t="shared" si="781"/>
        <v/>
      </c>
      <c r="AC5055" t="str">
        <f t="shared" si="782"/>
        <v>628999007703</v>
      </c>
      <c r="AD5055" t="str">
        <f t="shared" si="783"/>
        <v>Halo+,+Visual+AI+5S+mendeteksi+Violation%3A+METALDET1-LINE+14</v>
      </c>
      <c r="AE5055" t="str">
        <f t="shared" si="784"/>
        <v>https://web.whatsapp.com/send/?phone=628999007703&amp;text=Halo+,+Visual+AI+5S+mendeteksi+Violation%3A+METALDET1-LINE+14&amp;type=phone_number&amp;app_absent=0</v>
      </c>
      <c r="AF5055" t="b">
        <f>IF(ISNA(VLOOKUP(D5055&amp;"-"&amp;AB5055, Ref_Kontak!$A:$E, 4, FALSE)), FALSE, TRUE)</f>
        <v>0</v>
      </c>
      <c r="AG5055" t="str">
        <f>_xlfn.IFNA(VLOOKUP(Z5055,Ref_Kontak!H:H,1,FALSE),"FALSE")</f>
        <v>628999007703</v>
      </c>
      <c r="AH5055" t="str">
        <f t="shared" si="785"/>
        <v>METALDET1-LINE 14</v>
      </c>
      <c r="AI5055">
        <f>IF(I5055="violation",COUNTIF($AH$1:AH5055,AH5055),0)</f>
        <v>688</v>
      </c>
      <c r="AJ5055" t="str">
        <f t="shared" si="786"/>
        <v>violation-METALDET1</v>
      </c>
      <c r="AK5055">
        <f>IF(I5055="violation",COUNTIF($AJ$1:AJ5055,AJ5055),FALSE)</f>
        <v>3925</v>
      </c>
      <c r="AL5055">
        <f t="shared" si="787"/>
        <v>0</v>
      </c>
      <c r="AM5055">
        <f t="shared" si="788"/>
        <v>3</v>
      </c>
      <c r="AN5055" t="str">
        <f t="shared" si="789"/>
        <v>ALERT! 3 Violation founded @METALDET1</v>
      </c>
    </row>
    <row r="5056" spans="1:40">
      <c r="A5056" t="s">
        <v>120</v>
      </c>
      <c r="B5056" t="s">
        <v>121</v>
      </c>
      <c r="C5056" t="s">
        <v>2236</v>
      </c>
      <c r="D5056" t="s">
        <v>52</v>
      </c>
      <c r="E5056">
        <v>1</v>
      </c>
      <c r="G5056" t="s">
        <v>130</v>
      </c>
      <c r="I5056" t="s">
        <v>125</v>
      </c>
      <c r="Z5056" t="str">
        <f>IFERROR(MID(AA5056,FIND("-",H5056,1)+1,20),_xlfn.IFNA(VLOOKUP(F5056&amp;"-"&amp;AA5056,Ref_Kontak!$A:$E,4,FALSE),Ref_Kontak!$H$2))</f>
        <v>628999007703</v>
      </c>
      <c r="AA5056" t="str">
        <f t="shared" si="780"/>
        <v/>
      </c>
      <c r="AB5056" t="str">
        <f t="shared" si="781"/>
        <v/>
      </c>
      <c r="AC5056" t="str">
        <f t="shared" si="782"/>
        <v>628999007703</v>
      </c>
      <c r="AD5056" t="str">
        <f t="shared" si="783"/>
        <v>Halo+,+Visual+AI+5S+mendeteksi+Violation%3A+METALDET1-LINE+14</v>
      </c>
      <c r="AE5056" t="str">
        <f t="shared" si="784"/>
        <v>https://web.whatsapp.com/send/?phone=628999007703&amp;text=Halo+,+Visual+AI+5S+mendeteksi+Violation%3A+METALDET1-LINE+14&amp;type=phone_number&amp;app_absent=0</v>
      </c>
      <c r="AF5056" t="b">
        <f>IF(ISNA(VLOOKUP(D5056&amp;"-"&amp;AB5056, Ref_Kontak!$A:$E, 4, FALSE)), FALSE, TRUE)</f>
        <v>0</v>
      </c>
      <c r="AG5056" t="str">
        <f>_xlfn.IFNA(VLOOKUP(Z5056,Ref_Kontak!H:H,1,FALSE),"FALSE")</f>
        <v>628999007703</v>
      </c>
      <c r="AH5056" t="str">
        <f t="shared" si="785"/>
        <v>METALDET1-LINE 14</v>
      </c>
      <c r="AI5056">
        <f>IF(I5056="violation",COUNTIF($AH$1:AH5056,AH5056),0)</f>
        <v>689</v>
      </c>
      <c r="AJ5056" t="str">
        <f t="shared" si="786"/>
        <v>violation-METALDET1</v>
      </c>
      <c r="AK5056">
        <f>IF(I5056="violation",COUNTIF($AJ$1:AJ5056,AJ5056),FALSE)</f>
        <v>3926</v>
      </c>
      <c r="AL5056">
        <f t="shared" si="787"/>
        <v>0</v>
      </c>
      <c r="AM5056">
        <f t="shared" si="788"/>
        <v>3</v>
      </c>
      <c r="AN5056" t="str">
        <f t="shared" si="789"/>
        <v>ALERT! 3 Violation founded @METALDET1</v>
      </c>
    </row>
    <row r="5057" spans="1:40">
      <c r="A5057" t="s">
        <v>120</v>
      </c>
      <c r="B5057" t="s">
        <v>121</v>
      </c>
      <c r="C5057" t="s">
        <v>2237</v>
      </c>
      <c r="D5057" t="s">
        <v>52</v>
      </c>
      <c r="E5057">
        <v>1</v>
      </c>
      <c r="G5057" t="s">
        <v>130</v>
      </c>
      <c r="I5057" t="s">
        <v>125</v>
      </c>
      <c r="Z5057" t="str">
        <f>IFERROR(MID(AA5057,FIND("-",H5057,1)+1,20),_xlfn.IFNA(VLOOKUP(F5057&amp;"-"&amp;AA5057,Ref_Kontak!$A:$E,4,FALSE),Ref_Kontak!$H$2))</f>
        <v>628999007703</v>
      </c>
      <c r="AA5057" t="str">
        <f t="shared" si="780"/>
        <v/>
      </c>
      <c r="AB5057" t="str">
        <f t="shared" si="781"/>
        <v/>
      </c>
      <c r="AC5057" t="str">
        <f t="shared" si="782"/>
        <v>628999007703</v>
      </c>
      <c r="AD5057" t="str">
        <f t="shared" si="783"/>
        <v>Halo+,+Visual+AI+5S+mendeteksi+Violation%3A+METALDET1-LINE+14</v>
      </c>
      <c r="AE5057" t="str">
        <f t="shared" si="784"/>
        <v>https://web.whatsapp.com/send/?phone=628999007703&amp;text=Halo+,+Visual+AI+5S+mendeteksi+Violation%3A+METALDET1-LINE+14&amp;type=phone_number&amp;app_absent=0</v>
      </c>
      <c r="AF5057" t="b">
        <f>IF(ISNA(VLOOKUP(D5057&amp;"-"&amp;AB5057, Ref_Kontak!$A:$E, 4, FALSE)), FALSE, TRUE)</f>
        <v>0</v>
      </c>
      <c r="AG5057" t="str">
        <f>_xlfn.IFNA(VLOOKUP(Z5057,Ref_Kontak!H:H,1,FALSE),"FALSE")</f>
        <v>628999007703</v>
      </c>
      <c r="AH5057" t="str">
        <f t="shared" si="785"/>
        <v>METALDET1-LINE 14</v>
      </c>
      <c r="AI5057">
        <f>IF(I5057="violation",COUNTIF($AH$1:AH5057,AH5057),0)</f>
        <v>690</v>
      </c>
      <c r="AJ5057" t="str">
        <f t="shared" si="786"/>
        <v>violation-METALDET1</v>
      </c>
      <c r="AK5057">
        <f>IF(I5057="violation",COUNTIF($AJ$1:AJ5057,AJ5057),FALSE)</f>
        <v>3927</v>
      </c>
      <c r="AL5057">
        <f t="shared" si="787"/>
        <v>0</v>
      </c>
      <c r="AM5057">
        <f t="shared" si="788"/>
        <v>3</v>
      </c>
      <c r="AN5057" t="str">
        <f t="shared" si="789"/>
        <v>ALERT! 3 Violation founded @METALDET1</v>
      </c>
    </row>
    <row r="5058" spans="1:40">
      <c r="A5058" t="s">
        <v>120</v>
      </c>
      <c r="B5058" t="s">
        <v>121</v>
      </c>
      <c r="C5058" t="s">
        <v>2237</v>
      </c>
      <c r="D5058" t="s">
        <v>52</v>
      </c>
      <c r="E5058">
        <v>1</v>
      </c>
      <c r="G5058" t="s">
        <v>130</v>
      </c>
      <c r="I5058" t="s">
        <v>125</v>
      </c>
      <c r="Z5058" t="str">
        <f>IFERROR(MID(AA5058,FIND("-",H5058,1)+1,20),_xlfn.IFNA(VLOOKUP(F5058&amp;"-"&amp;AA5058,Ref_Kontak!$A:$E,4,FALSE),Ref_Kontak!$H$2))</f>
        <v>628999007703</v>
      </c>
      <c r="AA5058" t="str">
        <f t="shared" ref="AA5058:AA5121" si="790">CLEAN(SUBSTITUTE(H5058," ",""))</f>
        <v/>
      </c>
      <c r="AB5058" t="str">
        <f t="shared" ref="AB5058:AB5121" si="791">IFERROR(LEFT(AA5058,FIND("-",H5058,1)-1),CLEAN(SUBSTITUTE(SUBSTITUTE(H5058," ",""),"-","")))</f>
        <v/>
      </c>
      <c r="AC5058" t="str">
        <f t="shared" ref="AC5058:AC5121" si="792">IF(LEFT(Z5058,1)="0","62"&amp; MID(Z5058,2,999),Z5058)</f>
        <v>628999007703</v>
      </c>
      <c r="AD5058" t="str">
        <f t="shared" ref="AD5058:AD5121" si="793">"Halo+"&amp;AB5058&amp;","&amp;"+Visual+AI+5S+mendeteksi+Violation%3A+"&amp;SUBSTITUTE(AH5058," ","+")</f>
        <v>Halo+,+Visual+AI+5S+mendeteksi+Violation%3A+METALDET1-LINE+14</v>
      </c>
      <c r="AE5058" t="str">
        <f t="shared" ref="AE5058:AE5121" si="794">"https://web.whatsapp.com/send/?phone="&amp;AC5058&amp;"&amp;text="&amp;AD5058&amp;"&amp;type=phone_number&amp;app_absent=0"</f>
        <v>https://web.whatsapp.com/send/?phone=628999007703&amp;text=Halo+,+Visual+AI+5S+mendeteksi+Violation%3A+METALDET1-LINE+14&amp;type=phone_number&amp;app_absent=0</v>
      </c>
      <c r="AF5058" t="b">
        <f>IF(ISNA(VLOOKUP(D5058&amp;"-"&amp;AB5058, Ref_Kontak!$A:$E, 4, FALSE)), FALSE, TRUE)</f>
        <v>0</v>
      </c>
      <c r="AG5058" t="str">
        <f>_xlfn.IFNA(VLOOKUP(Z5058,Ref_Kontak!H:H,1,FALSE),"FALSE")</f>
        <v>628999007703</v>
      </c>
      <c r="AH5058" t="str">
        <f t="shared" ref="AH5058:AH5121" si="795">G5058&amp;"-"&amp;D5058</f>
        <v>METALDET1-LINE 14</v>
      </c>
      <c r="AI5058">
        <f>IF(I5058="violation",COUNTIF($AH$1:AH5058,AH5058),0)</f>
        <v>691</v>
      </c>
      <c r="AJ5058" t="str">
        <f t="shared" si="786"/>
        <v>violation-METALDET1</v>
      </c>
      <c r="AK5058">
        <f>IF(I5058="violation",COUNTIF($AJ$1:AJ5058,AJ5058),FALSE)</f>
        <v>3928</v>
      </c>
      <c r="AL5058">
        <f t="shared" si="787"/>
        <v>0</v>
      </c>
      <c r="AM5058">
        <f t="shared" si="788"/>
        <v>3</v>
      </c>
      <c r="AN5058" t="str">
        <f t="shared" si="789"/>
        <v>ALERT! 3 Violation founded @METALDET1</v>
      </c>
    </row>
    <row r="5059" spans="1:40">
      <c r="A5059" t="s">
        <v>120</v>
      </c>
      <c r="B5059" t="s">
        <v>121</v>
      </c>
      <c r="C5059" t="s">
        <v>2238</v>
      </c>
      <c r="D5059" t="s">
        <v>52</v>
      </c>
      <c r="E5059">
        <v>1</v>
      </c>
      <c r="G5059" t="s">
        <v>130</v>
      </c>
      <c r="I5059" t="s">
        <v>125</v>
      </c>
      <c r="Z5059" t="str">
        <f>IFERROR(MID(AA5059,FIND("-",H5059,1)+1,20),_xlfn.IFNA(VLOOKUP(F5059&amp;"-"&amp;AA5059,Ref_Kontak!$A:$E,4,FALSE),Ref_Kontak!$H$2))</f>
        <v>628999007703</v>
      </c>
      <c r="AA5059" t="str">
        <f t="shared" si="790"/>
        <v/>
      </c>
      <c r="AB5059" t="str">
        <f t="shared" si="791"/>
        <v/>
      </c>
      <c r="AC5059" t="str">
        <f t="shared" si="792"/>
        <v>628999007703</v>
      </c>
      <c r="AD5059" t="str">
        <f t="shared" si="793"/>
        <v>Halo+,+Visual+AI+5S+mendeteksi+Violation%3A+METALDET1-LINE+14</v>
      </c>
      <c r="AE5059" t="str">
        <f t="shared" si="794"/>
        <v>https://web.whatsapp.com/send/?phone=628999007703&amp;text=Halo+,+Visual+AI+5S+mendeteksi+Violation%3A+METALDET1-LINE+14&amp;type=phone_number&amp;app_absent=0</v>
      </c>
      <c r="AF5059" t="b">
        <f>IF(ISNA(VLOOKUP(D5059&amp;"-"&amp;AB5059, Ref_Kontak!$A:$E, 4, FALSE)), FALSE, TRUE)</f>
        <v>0</v>
      </c>
      <c r="AG5059" t="str">
        <f>_xlfn.IFNA(VLOOKUP(Z5059,Ref_Kontak!H:H,1,FALSE),"FALSE")</f>
        <v>628999007703</v>
      </c>
      <c r="AH5059" t="str">
        <f t="shared" si="795"/>
        <v>METALDET1-LINE 14</v>
      </c>
      <c r="AI5059">
        <f>IF(I5059="violation",COUNTIF($AH$1:AH5059,AH5059),0)</f>
        <v>692</v>
      </c>
      <c r="AJ5059" t="str">
        <f t="shared" ref="AJ5059:AJ5122" si="796">I5059&amp;"-"&amp;G5059</f>
        <v>violation-METALDET1</v>
      </c>
      <c r="AK5059">
        <f>IF(I5059="violation",COUNTIF($AJ$1:AJ5059,AJ5059),FALSE)</f>
        <v>3929</v>
      </c>
      <c r="AL5059">
        <f t="shared" ref="AL5059:AL5122" si="797">IF(AI5059=1,1,0)</f>
        <v>0</v>
      </c>
      <c r="AM5059">
        <f t="shared" ref="AM5059:AM5122" si="798">SUMIF($AJ$2:$AJ$5516,AJ5059,$AL$2:$AL$5516)</f>
        <v>3</v>
      </c>
      <c r="AN5059" t="str">
        <f t="shared" ref="AN5059:AN5122" si="799">"ALERT! " &amp;AM5059&amp; " Violation founded @"&amp;G5059</f>
        <v>ALERT! 3 Violation founded @METALDET1</v>
      </c>
    </row>
    <row r="5060" spans="1:40">
      <c r="A5060" t="s">
        <v>120</v>
      </c>
      <c r="B5060" t="s">
        <v>121</v>
      </c>
      <c r="C5060" t="s">
        <v>2239</v>
      </c>
      <c r="D5060" t="s">
        <v>52</v>
      </c>
      <c r="E5060">
        <v>1</v>
      </c>
      <c r="G5060" t="s">
        <v>130</v>
      </c>
      <c r="I5060" t="s">
        <v>125</v>
      </c>
      <c r="Z5060" t="str">
        <f>IFERROR(MID(AA5060,FIND("-",H5060,1)+1,20),_xlfn.IFNA(VLOOKUP(F5060&amp;"-"&amp;AA5060,Ref_Kontak!$A:$E,4,FALSE),Ref_Kontak!$H$2))</f>
        <v>628999007703</v>
      </c>
      <c r="AA5060" t="str">
        <f t="shared" si="790"/>
        <v/>
      </c>
      <c r="AB5060" t="str">
        <f t="shared" si="791"/>
        <v/>
      </c>
      <c r="AC5060" t="str">
        <f t="shared" si="792"/>
        <v>628999007703</v>
      </c>
      <c r="AD5060" t="str">
        <f t="shared" si="793"/>
        <v>Halo+,+Visual+AI+5S+mendeteksi+Violation%3A+METALDET1-LINE+14</v>
      </c>
      <c r="AE5060" t="str">
        <f t="shared" si="794"/>
        <v>https://web.whatsapp.com/send/?phone=628999007703&amp;text=Halo+,+Visual+AI+5S+mendeteksi+Violation%3A+METALDET1-LINE+14&amp;type=phone_number&amp;app_absent=0</v>
      </c>
      <c r="AF5060" t="b">
        <f>IF(ISNA(VLOOKUP(D5060&amp;"-"&amp;AB5060, Ref_Kontak!$A:$E, 4, FALSE)), FALSE, TRUE)</f>
        <v>0</v>
      </c>
      <c r="AG5060" t="str">
        <f>_xlfn.IFNA(VLOOKUP(Z5060,Ref_Kontak!H:H,1,FALSE),"FALSE")</f>
        <v>628999007703</v>
      </c>
      <c r="AH5060" t="str">
        <f t="shared" si="795"/>
        <v>METALDET1-LINE 14</v>
      </c>
      <c r="AI5060">
        <f>IF(I5060="violation",COUNTIF($AH$1:AH5060,AH5060),0)</f>
        <v>693</v>
      </c>
      <c r="AJ5060" t="str">
        <f t="shared" si="796"/>
        <v>violation-METALDET1</v>
      </c>
      <c r="AK5060">
        <f>IF(I5060="violation",COUNTIF($AJ$1:AJ5060,AJ5060),FALSE)</f>
        <v>3930</v>
      </c>
      <c r="AL5060">
        <f t="shared" si="797"/>
        <v>0</v>
      </c>
      <c r="AM5060">
        <f t="shared" si="798"/>
        <v>3</v>
      </c>
      <c r="AN5060" t="str">
        <f t="shared" si="799"/>
        <v>ALERT! 3 Violation founded @METALDET1</v>
      </c>
    </row>
    <row r="5061" spans="1:40">
      <c r="A5061" t="s">
        <v>120</v>
      </c>
      <c r="B5061" t="s">
        <v>121</v>
      </c>
      <c r="C5061" t="s">
        <v>2239</v>
      </c>
      <c r="D5061" t="s">
        <v>52</v>
      </c>
      <c r="E5061">
        <v>1</v>
      </c>
      <c r="G5061" t="s">
        <v>130</v>
      </c>
      <c r="I5061" t="s">
        <v>125</v>
      </c>
      <c r="Z5061" t="str">
        <f>IFERROR(MID(AA5061,FIND("-",H5061,1)+1,20),_xlfn.IFNA(VLOOKUP(F5061&amp;"-"&amp;AA5061,Ref_Kontak!$A:$E,4,FALSE),Ref_Kontak!$H$2))</f>
        <v>628999007703</v>
      </c>
      <c r="AA5061" t="str">
        <f t="shared" si="790"/>
        <v/>
      </c>
      <c r="AB5061" t="str">
        <f t="shared" si="791"/>
        <v/>
      </c>
      <c r="AC5061" t="str">
        <f t="shared" si="792"/>
        <v>628999007703</v>
      </c>
      <c r="AD5061" t="str">
        <f t="shared" si="793"/>
        <v>Halo+,+Visual+AI+5S+mendeteksi+Violation%3A+METALDET1-LINE+14</v>
      </c>
      <c r="AE5061" t="str">
        <f t="shared" si="794"/>
        <v>https://web.whatsapp.com/send/?phone=628999007703&amp;text=Halo+,+Visual+AI+5S+mendeteksi+Violation%3A+METALDET1-LINE+14&amp;type=phone_number&amp;app_absent=0</v>
      </c>
      <c r="AF5061" t="b">
        <f>IF(ISNA(VLOOKUP(D5061&amp;"-"&amp;AB5061, Ref_Kontak!$A:$E, 4, FALSE)), FALSE, TRUE)</f>
        <v>0</v>
      </c>
      <c r="AG5061" t="str">
        <f>_xlfn.IFNA(VLOOKUP(Z5061,Ref_Kontak!H:H,1,FALSE),"FALSE")</f>
        <v>628999007703</v>
      </c>
      <c r="AH5061" t="str">
        <f t="shared" si="795"/>
        <v>METALDET1-LINE 14</v>
      </c>
      <c r="AI5061">
        <f>IF(I5061="violation",COUNTIF($AH$1:AH5061,AH5061),0)</f>
        <v>694</v>
      </c>
      <c r="AJ5061" t="str">
        <f t="shared" si="796"/>
        <v>violation-METALDET1</v>
      </c>
      <c r="AK5061">
        <f>IF(I5061="violation",COUNTIF($AJ$1:AJ5061,AJ5061),FALSE)</f>
        <v>3931</v>
      </c>
      <c r="AL5061">
        <f t="shared" si="797"/>
        <v>0</v>
      </c>
      <c r="AM5061">
        <f t="shared" si="798"/>
        <v>3</v>
      </c>
      <c r="AN5061" t="str">
        <f t="shared" si="799"/>
        <v>ALERT! 3 Violation founded @METALDET1</v>
      </c>
    </row>
    <row r="5062" spans="1:40">
      <c r="A5062" t="s">
        <v>120</v>
      </c>
      <c r="B5062" t="s">
        <v>121</v>
      </c>
      <c r="C5062" t="s">
        <v>2240</v>
      </c>
      <c r="D5062" t="s">
        <v>52</v>
      </c>
      <c r="E5062">
        <v>1</v>
      </c>
      <c r="G5062" t="s">
        <v>130</v>
      </c>
      <c r="I5062" t="s">
        <v>125</v>
      </c>
      <c r="Z5062" t="str">
        <f>IFERROR(MID(AA5062,FIND("-",H5062,1)+1,20),_xlfn.IFNA(VLOOKUP(F5062&amp;"-"&amp;AA5062,Ref_Kontak!$A:$E,4,FALSE),Ref_Kontak!$H$2))</f>
        <v>628999007703</v>
      </c>
      <c r="AA5062" t="str">
        <f t="shared" si="790"/>
        <v/>
      </c>
      <c r="AB5062" t="str">
        <f t="shared" si="791"/>
        <v/>
      </c>
      <c r="AC5062" t="str">
        <f t="shared" si="792"/>
        <v>628999007703</v>
      </c>
      <c r="AD5062" t="str">
        <f t="shared" si="793"/>
        <v>Halo+,+Visual+AI+5S+mendeteksi+Violation%3A+METALDET1-LINE+14</v>
      </c>
      <c r="AE5062" t="str">
        <f t="shared" si="794"/>
        <v>https://web.whatsapp.com/send/?phone=628999007703&amp;text=Halo+,+Visual+AI+5S+mendeteksi+Violation%3A+METALDET1-LINE+14&amp;type=phone_number&amp;app_absent=0</v>
      </c>
      <c r="AF5062" t="b">
        <f>IF(ISNA(VLOOKUP(D5062&amp;"-"&amp;AB5062, Ref_Kontak!$A:$E, 4, FALSE)), FALSE, TRUE)</f>
        <v>0</v>
      </c>
      <c r="AG5062" t="str">
        <f>_xlfn.IFNA(VLOOKUP(Z5062,Ref_Kontak!H:H,1,FALSE),"FALSE")</f>
        <v>628999007703</v>
      </c>
      <c r="AH5062" t="str">
        <f t="shared" si="795"/>
        <v>METALDET1-LINE 14</v>
      </c>
      <c r="AI5062">
        <f>IF(I5062="violation",COUNTIF($AH$1:AH5062,AH5062),0)</f>
        <v>695</v>
      </c>
      <c r="AJ5062" t="str">
        <f t="shared" si="796"/>
        <v>violation-METALDET1</v>
      </c>
      <c r="AK5062">
        <f>IF(I5062="violation",COUNTIF($AJ$1:AJ5062,AJ5062),FALSE)</f>
        <v>3932</v>
      </c>
      <c r="AL5062">
        <f t="shared" si="797"/>
        <v>0</v>
      </c>
      <c r="AM5062">
        <f t="shared" si="798"/>
        <v>3</v>
      </c>
      <c r="AN5062" t="str">
        <f t="shared" si="799"/>
        <v>ALERT! 3 Violation founded @METALDET1</v>
      </c>
    </row>
    <row r="5063" spans="1:40">
      <c r="A5063" t="s">
        <v>120</v>
      </c>
      <c r="B5063" t="s">
        <v>121</v>
      </c>
      <c r="C5063" t="s">
        <v>2240</v>
      </c>
      <c r="D5063" t="s">
        <v>52</v>
      </c>
      <c r="E5063">
        <v>1</v>
      </c>
      <c r="G5063" t="s">
        <v>130</v>
      </c>
      <c r="I5063" t="s">
        <v>125</v>
      </c>
      <c r="Z5063" t="str">
        <f>IFERROR(MID(AA5063,FIND("-",H5063,1)+1,20),_xlfn.IFNA(VLOOKUP(F5063&amp;"-"&amp;AA5063,Ref_Kontak!$A:$E,4,FALSE),Ref_Kontak!$H$2))</f>
        <v>628999007703</v>
      </c>
      <c r="AA5063" t="str">
        <f t="shared" si="790"/>
        <v/>
      </c>
      <c r="AB5063" t="str">
        <f t="shared" si="791"/>
        <v/>
      </c>
      <c r="AC5063" t="str">
        <f t="shared" si="792"/>
        <v>628999007703</v>
      </c>
      <c r="AD5063" t="str">
        <f t="shared" si="793"/>
        <v>Halo+,+Visual+AI+5S+mendeteksi+Violation%3A+METALDET1-LINE+14</v>
      </c>
      <c r="AE5063" t="str">
        <f t="shared" si="794"/>
        <v>https://web.whatsapp.com/send/?phone=628999007703&amp;text=Halo+,+Visual+AI+5S+mendeteksi+Violation%3A+METALDET1-LINE+14&amp;type=phone_number&amp;app_absent=0</v>
      </c>
      <c r="AF5063" t="b">
        <f>IF(ISNA(VLOOKUP(D5063&amp;"-"&amp;AB5063, Ref_Kontak!$A:$E, 4, FALSE)), FALSE, TRUE)</f>
        <v>0</v>
      </c>
      <c r="AG5063" t="str">
        <f>_xlfn.IFNA(VLOOKUP(Z5063,Ref_Kontak!H:H,1,FALSE),"FALSE")</f>
        <v>628999007703</v>
      </c>
      <c r="AH5063" t="str">
        <f t="shared" si="795"/>
        <v>METALDET1-LINE 14</v>
      </c>
      <c r="AI5063">
        <f>IF(I5063="violation",COUNTIF($AH$1:AH5063,AH5063),0)</f>
        <v>696</v>
      </c>
      <c r="AJ5063" t="str">
        <f t="shared" si="796"/>
        <v>violation-METALDET1</v>
      </c>
      <c r="AK5063">
        <f>IF(I5063="violation",COUNTIF($AJ$1:AJ5063,AJ5063),FALSE)</f>
        <v>3933</v>
      </c>
      <c r="AL5063">
        <f t="shared" si="797"/>
        <v>0</v>
      </c>
      <c r="AM5063">
        <f t="shared" si="798"/>
        <v>3</v>
      </c>
      <c r="AN5063" t="str">
        <f t="shared" si="799"/>
        <v>ALERT! 3 Violation founded @METALDET1</v>
      </c>
    </row>
    <row r="5064" spans="1:40">
      <c r="A5064" t="s">
        <v>120</v>
      </c>
      <c r="B5064" t="s">
        <v>121</v>
      </c>
      <c r="C5064" t="s">
        <v>2241</v>
      </c>
      <c r="D5064" t="s">
        <v>52</v>
      </c>
      <c r="E5064">
        <v>1</v>
      </c>
      <c r="G5064" t="s">
        <v>130</v>
      </c>
      <c r="I5064" t="s">
        <v>125</v>
      </c>
      <c r="Z5064" t="str">
        <f>IFERROR(MID(AA5064,FIND("-",H5064,1)+1,20),_xlfn.IFNA(VLOOKUP(F5064&amp;"-"&amp;AA5064,Ref_Kontak!$A:$E,4,FALSE),Ref_Kontak!$H$2))</f>
        <v>628999007703</v>
      </c>
      <c r="AA5064" t="str">
        <f t="shared" si="790"/>
        <v/>
      </c>
      <c r="AB5064" t="str">
        <f t="shared" si="791"/>
        <v/>
      </c>
      <c r="AC5064" t="str">
        <f t="shared" si="792"/>
        <v>628999007703</v>
      </c>
      <c r="AD5064" t="str">
        <f t="shared" si="793"/>
        <v>Halo+,+Visual+AI+5S+mendeteksi+Violation%3A+METALDET1-LINE+14</v>
      </c>
      <c r="AE5064" t="str">
        <f t="shared" si="794"/>
        <v>https://web.whatsapp.com/send/?phone=628999007703&amp;text=Halo+,+Visual+AI+5S+mendeteksi+Violation%3A+METALDET1-LINE+14&amp;type=phone_number&amp;app_absent=0</v>
      </c>
      <c r="AF5064" t="b">
        <f>IF(ISNA(VLOOKUP(D5064&amp;"-"&amp;AB5064, Ref_Kontak!$A:$E, 4, FALSE)), FALSE, TRUE)</f>
        <v>0</v>
      </c>
      <c r="AG5064" t="str">
        <f>_xlfn.IFNA(VLOOKUP(Z5064,Ref_Kontak!H:H,1,FALSE),"FALSE")</f>
        <v>628999007703</v>
      </c>
      <c r="AH5064" t="str">
        <f t="shared" si="795"/>
        <v>METALDET1-LINE 14</v>
      </c>
      <c r="AI5064">
        <f>IF(I5064="violation",COUNTIF($AH$1:AH5064,AH5064),0)</f>
        <v>697</v>
      </c>
      <c r="AJ5064" t="str">
        <f t="shared" si="796"/>
        <v>violation-METALDET1</v>
      </c>
      <c r="AK5064">
        <f>IF(I5064="violation",COUNTIF($AJ$1:AJ5064,AJ5064),FALSE)</f>
        <v>3934</v>
      </c>
      <c r="AL5064">
        <f t="shared" si="797"/>
        <v>0</v>
      </c>
      <c r="AM5064">
        <f t="shared" si="798"/>
        <v>3</v>
      </c>
      <c r="AN5064" t="str">
        <f t="shared" si="799"/>
        <v>ALERT! 3 Violation founded @METALDET1</v>
      </c>
    </row>
    <row r="5065" spans="1:40">
      <c r="A5065" t="s">
        <v>120</v>
      </c>
      <c r="B5065" t="s">
        <v>121</v>
      </c>
      <c r="C5065" t="s">
        <v>2242</v>
      </c>
      <c r="D5065" t="s">
        <v>52</v>
      </c>
      <c r="E5065">
        <v>1</v>
      </c>
      <c r="G5065" t="s">
        <v>130</v>
      </c>
      <c r="I5065" t="s">
        <v>125</v>
      </c>
      <c r="Z5065" t="str">
        <f>IFERROR(MID(AA5065,FIND("-",H5065,1)+1,20),_xlfn.IFNA(VLOOKUP(F5065&amp;"-"&amp;AA5065,Ref_Kontak!$A:$E,4,FALSE),Ref_Kontak!$H$2))</f>
        <v>628999007703</v>
      </c>
      <c r="AA5065" t="str">
        <f t="shared" si="790"/>
        <v/>
      </c>
      <c r="AB5065" t="str">
        <f t="shared" si="791"/>
        <v/>
      </c>
      <c r="AC5065" t="str">
        <f t="shared" si="792"/>
        <v>628999007703</v>
      </c>
      <c r="AD5065" t="str">
        <f t="shared" si="793"/>
        <v>Halo+,+Visual+AI+5S+mendeteksi+Violation%3A+METALDET1-LINE+14</v>
      </c>
      <c r="AE5065" t="str">
        <f t="shared" si="794"/>
        <v>https://web.whatsapp.com/send/?phone=628999007703&amp;text=Halo+,+Visual+AI+5S+mendeteksi+Violation%3A+METALDET1-LINE+14&amp;type=phone_number&amp;app_absent=0</v>
      </c>
      <c r="AF5065" t="b">
        <f>IF(ISNA(VLOOKUP(D5065&amp;"-"&amp;AB5065, Ref_Kontak!$A:$E, 4, FALSE)), FALSE, TRUE)</f>
        <v>0</v>
      </c>
      <c r="AG5065" t="str">
        <f>_xlfn.IFNA(VLOOKUP(Z5065,Ref_Kontak!H:H,1,FALSE),"FALSE")</f>
        <v>628999007703</v>
      </c>
      <c r="AH5065" t="str">
        <f t="shared" si="795"/>
        <v>METALDET1-LINE 14</v>
      </c>
      <c r="AI5065">
        <f>IF(I5065="violation",COUNTIF($AH$1:AH5065,AH5065),0)</f>
        <v>698</v>
      </c>
      <c r="AJ5065" t="str">
        <f t="shared" si="796"/>
        <v>violation-METALDET1</v>
      </c>
      <c r="AK5065">
        <f>IF(I5065="violation",COUNTIF($AJ$1:AJ5065,AJ5065),FALSE)</f>
        <v>3935</v>
      </c>
      <c r="AL5065">
        <f t="shared" si="797"/>
        <v>0</v>
      </c>
      <c r="AM5065">
        <f t="shared" si="798"/>
        <v>3</v>
      </c>
      <c r="AN5065" t="str">
        <f t="shared" si="799"/>
        <v>ALERT! 3 Violation founded @METALDET1</v>
      </c>
    </row>
    <row r="5066" spans="1:40">
      <c r="A5066" t="s">
        <v>120</v>
      </c>
      <c r="B5066" t="s">
        <v>121</v>
      </c>
      <c r="C5066" t="s">
        <v>2242</v>
      </c>
      <c r="D5066" t="s">
        <v>52</v>
      </c>
      <c r="E5066">
        <v>1</v>
      </c>
      <c r="G5066" t="s">
        <v>130</v>
      </c>
      <c r="I5066" t="s">
        <v>125</v>
      </c>
      <c r="Z5066" t="str">
        <f>IFERROR(MID(AA5066,FIND("-",H5066,1)+1,20),_xlfn.IFNA(VLOOKUP(F5066&amp;"-"&amp;AA5066,Ref_Kontak!$A:$E,4,FALSE),Ref_Kontak!$H$2))</f>
        <v>628999007703</v>
      </c>
      <c r="AA5066" t="str">
        <f t="shared" si="790"/>
        <v/>
      </c>
      <c r="AB5066" t="str">
        <f t="shared" si="791"/>
        <v/>
      </c>
      <c r="AC5066" t="str">
        <f t="shared" si="792"/>
        <v>628999007703</v>
      </c>
      <c r="AD5066" t="str">
        <f t="shared" si="793"/>
        <v>Halo+,+Visual+AI+5S+mendeteksi+Violation%3A+METALDET1-LINE+14</v>
      </c>
      <c r="AE5066" t="str">
        <f t="shared" si="794"/>
        <v>https://web.whatsapp.com/send/?phone=628999007703&amp;text=Halo+,+Visual+AI+5S+mendeteksi+Violation%3A+METALDET1-LINE+14&amp;type=phone_number&amp;app_absent=0</v>
      </c>
      <c r="AF5066" t="b">
        <f>IF(ISNA(VLOOKUP(D5066&amp;"-"&amp;AB5066, Ref_Kontak!$A:$E, 4, FALSE)), FALSE, TRUE)</f>
        <v>0</v>
      </c>
      <c r="AG5066" t="str">
        <f>_xlfn.IFNA(VLOOKUP(Z5066,Ref_Kontak!H:H,1,FALSE),"FALSE")</f>
        <v>628999007703</v>
      </c>
      <c r="AH5066" t="str">
        <f t="shared" si="795"/>
        <v>METALDET1-LINE 14</v>
      </c>
      <c r="AI5066">
        <f>IF(I5066="violation",COUNTIF($AH$1:AH5066,AH5066),0)</f>
        <v>699</v>
      </c>
      <c r="AJ5066" t="str">
        <f t="shared" si="796"/>
        <v>violation-METALDET1</v>
      </c>
      <c r="AK5066">
        <f>IF(I5066="violation",COUNTIF($AJ$1:AJ5066,AJ5066),FALSE)</f>
        <v>3936</v>
      </c>
      <c r="AL5066">
        <f t="shared" si="797"/>
        <v>0</v>
      </c>
      <c r="AM5066">
        <f t="shared" si="798"/>
        <v>3</v>
      </c>
      <c r="AN5066" t="str">
        <f t="shared" si="799"/>
        <v>ALERT! 3 Violation founded @METALDET1</v>
      </c>
    </row>
    <row r="5067" spans="1:40">
      <c r="A5067" t="s">
        <v>120</v>
      </c>
      <c r="B5067" t="s">
        <v>121</v>
      </c>
      <c r="C5067" t="s">
        <v>2243</v>
      </c>
      <c r="D5067" t="s">
        <v>52</v>
      </c>
      <c r="E5067">
        <v>1</v>
      </c>
      <c r="G5067" t="s">
        <v>130</v>
      </c>
      <c r="I5067" t="s">
        <v>125</v>
      </c>
      <c r="Z5067" t="str">
        <f>IFERROR(MID(AA5067,FIND("-",H5067,1)+1,20),_xlfn.IFNA(VLOOKUP(F5067&amp;"-"&amp;AA5067,Ref_Kontak!$A:$E,4,FALSE),Ref_Kontak!$H$2))</f>
        <v>628999007703</v>
      </c>
      <c r="AA5067" t="str">
        <f t="shared" si="790"/>
        <v/>
      </c>
      <c r="AB5067" t="str">
        <f t="shared" si="791"/>
        <v/>
      </c>
      <c r="AC5067" t="str">
        <f t="shared" si="792"/>
        <v>628999007703</v>
      </c>
      <c r="AD5067" t="str">
        <f t="shared" si="793"/>
        <v>Halo+,+Visual+AI+5S+mendeteksi+Violation%3A+METALDET1-LINE+14</v>
      </c>
      <c r="AE5067" t="str">
        <f t="shared" si="794"/>
        <v>https://web.whatsapp.com/send/?phone=628999007703&amp;text=Halo+,+Visual+AI+5S+mendeteksi+Violation%3A+METALDET1-LINE+14&amp;type=phone_number&amp;app_absent=0</v>
      </c>
      <c r="AF5067" t="b">
        <f>IF(ISNA(VLOOKUP(D5067&amp;"-"&amp;AB5067, Ref_Kontak!$A:$E, 4, FALSE)), FALSE, TRUE)</f>
        <v>0</v>
      </c>
      <c r="AG5067" t="str">
        <f>_xlfn.IFNA(VLOOKUP(Z5067,Ref_Kontak!H:H,1,FALSE),"FALSE")</f>
        <v>628999007703</v>
      </c>
      <c r="AH5067" t="str">
        <f t="shared" si="795"/>
        <v>METALDET1-LINE 14</v>
      </c>
      <c r="AI5067">
        <f>IF(I5067="violation",COUNTIF($AH$1:AH5067,AH5067),0)</f>
        <v>700</v>
      </c>
      <c r="AJ5067" t="str">
        <f t="shared" si="796"/>
        <v>violation-METALDET1</v>
      </c>
      <c r="AK5067">
        <f>IF(I5067="violation",COUNTIF($AJ$1:AJ5067,AJ5067),FALSE)</f>
        <v>3937</v>
      </c>
      <c r="AL5067">
        <f t="shared" si="797"/>
        <v>0</v>
      </c>
      <c r="AM5067">
        <f t="shared" si="798"/>
        <v>3</v>
      </c>
      <c r="AN5067" t="str">
        <f t="shared" si="799"/>
        <v>ALERT! 3 Violation founded @METALDET1</v>
      </c>
    </row>
    <row r="5068" spans="1:40">
      <c r="A5068" t="s">
        <v>120</v>
      </c>
      <c r="B5068" t="s">
        <v>121</v>
      </c>
      <c r="C5068" t="s">
        <v>2243</v>
      </c>
      <c r="D5068" t="s">
        <v>52</v>
      </c>
      <c r="E5068">
        <v>1</v>
      </c>
      <c r="G5068" t="s">
        <v>130</v>
      </c>
      <c r="I5068" t="s">
        <v>125</v>
      </c>
      <c r="Z5068" t="str">
        <f>IFERROR(MID(AA5068,FIND("-",H5068,1)+1,20),_xlfn.IFNA(VLOOKUP(F5068&amp;"-"&amp;AA5068,Ref_Kontak!$A:$E,4,FALSE),Ref_Kontak!$H$2))</f>
        <v>628999007703</v>
      </c>
      <c r="AA5068" t="str">
        <f t="shared" si="790"/>
        <v/>
      </c>
      <c r="AB5068" t="str">
        <f t="shared" si="791"/>
        <v/>
      </c>
      <c r="AC5068" t="str">
        <f t="shared" si="792"/>
        <v>628999007703</v>
      </c>
      <c r="AD5068" t="str">
        <f t="shared" si="793"/>
        <v>Halo+,+Visual+AI+5S+mendeteksi+Violation%3A+METALDET1-LINE+14</v>
      </c>
      <c r="AE5068" t="str">
        <f t="shared" si="794"/>
        <v>https://web.whatsapp.com/send/?phone=628999007703&amp;text=Halo+,+Visual+AI+5S+mendeteksi+Violation%3A+METALDET1-LINE+14&amp;type=phone_number&amp;app_absent=0</v>
      </c>
      <c r="AF5068" t="b">
        <f>IF(ISNA(VLOOKUP(D5068&amp;"-"&amp;AB5068, Ref_Kontak!$A:$E, 4, FALSE)), FALSE, TRUE)</f>
        <v>0</v>
      </c>
      <c r="AG5068" t="str">
        <f>_xlfn.IFNA(VLOOKUP(Z5068,Ref_Kontak!H:H,1,FALSE),"FALSE")</f>
        <v>628999007703</v>
      </c>
      <c r="AH5068" t="str">
        <f t="shared" si="795"/>
        <v>METALDET1-LINE 14</v>
      </c>
      <c r="AI5068">
        <f>IF(I5068="violation",COUNTIF($AH$1:AH5068,AH5068),0)</f>
        <v>701</v>
      </c>
      <c r="AJ5068" t="str">
        <f t="shared" si="796"/>
        <v>violation-METALDET1</v>
      </c>
      <c r="AK5068">
        <f>IF(I5068="violation",COUNTIF($AJ$1:AJ5068,AJ5068),FALSE)</f>
        <v>3938</v>
      </c>
      <c r="AL5068">
        <f t="shared" si="797"/>
        <v>0</v>
      </c>
      <c r="AM5068">
        <f t="shared" si="798"/>
        <v>3</v>
      </c>
      <c r="AN5068" t="str">
        <f t="shared" si="799"/>
        <v>ALERT! 3 Violation founded @METALDET1</v>
      </c>
    </row>
    <row r="5069" spans="1:40">
      <c r="A5069" t="s">
        <v>120</v>
      </c>
      <c r="B5069" t="s">
        <v>121</v>
      </c>
      <c r="C5069" t="s">
        <v>2244</v>
      </c>
      <c r="D5069" t="s">
        <v>52</v>
      </c>
      <c r="E5069">
        <v>1</v>
      </c>
      <c r="G5069" t="s">
        <v>130</v>
      </c>
      <c r="I5069" t="s">
        <v>125</v>
      </c>
      <c r="Z5069" t="str">
        <f>IFERROR(MID(AA5069,FIND("-",H5069,1)+1,20),_xlfn.IFNA(VLOOKUP(F5069&amp;"-"&amp;AA5069,Ref_Kontak!$A:$E,4,FALSE),Ref_Kontak!$H$2))</f>
        <v>628999007703</v>
      </c>
      <c r="AA5069" t="str">
        <f t="shared" si="790"/>
        <v/>
      </c>
      <c r="AB5069" t="str">
        <f t="shared" si="791"/>
        <v/>
      </c>
      <c r="AC5069" t="str">
        <f t="shared" si="792"/>
        <v>628999007703</v>
      </c>
      <c r="AD5069" t="str">
        <f t="shared" si="793"/>
        <v>Halo+,+Visual+AI+5S+mendeteksi+Violation%3A+METALDET1-LINE+14</v>
      </c>
      <c r="AE5069" t="str">
        <f t="shared" si="794"/>
        <v>https://web.whatsapp.com/send/?phone=628999007703&amp;text=Halo+,+Visual+AI+5S+mendeteksi+Violation%3A+METALDET1-LINE+14&amp;type=phone_number&amp;app_absent=0</v>
      </c>
      <c r="AF5069" t="b">
        <f>IF(ISNA(VLOOKUP(D5069&amp;"-"&amp;AB5069, Ref_Kontak!$A:$E, 4, FALSE)), FALSE, TRUE)</f>
        <v>0</v>
      </c>
      <c r="AG5069" t="str">
        <f>_xlfn.IFNA(VLOOKUP(Z5069,Ref_Kontak!H:H,1,FALSE),"FALSE")</f>
        <v>628999007703</v>
      </c>
      <c r="AH5069" t="str">
        <f t="shared" si="795"/>
        <v>METALDET1-LINE 14</v>
      </c>
      <c r="AI5069">
        <f>IF(I5069="violation",COUNTIF($AH$1:AH5069,AH5069),0)</f>
        <v>702</v>
      </c>
      <c r="AJ5069" t="str">
        <f t="shared" si="796"/>
        <v>violation-METALDET1</v>
      </c>
      <c r="AK5069">
        <f>IF(I5069="violation",COUNTIF($AJ$1:AJ5069,AJ5069),FALSE)</f>
        <v>3939</v>
      </c>
      <c r="AL5069">
        <f t="shared" si="797"/>
        <v>0</v>
      </c>
      <c r="AM5069">
        <f t="shared" si="798"/>
        <v>3</v>
      </c>
      <c r="AN5069" t="str">
        <f t="shared" si="799"/>
        <v>ALERT! 3 Violation founded @METALDET1</v>
      </c>
    </row>
    <row r="5070" spans="1:40">
      <c r="A5070" t="s">
        <v>120</v>
      </c>
      <c r="B5070" t="s">
        <v>121</v>
      </c>
      <c r="C5070" t="s">
        <v>2245</v>
      </c>
      <c r="D5070" t="s">
        <v>52</v>
      </c>
      <c r="E5070">
        <v>1</v>
      </c>
      <c r="G5070" t="s">
        <v>130</v>
      </c>
      <c r="I5070" t="s">
        <v>125</v>
      </c>
      <c r="Z5070" t="str">
        <f>IFERROR(MID(AA5070,FIND("-",H5070,1)+1,20),_xlfn.IFNA(VLOOKUP(F5070&amp;"-"&amp;AA5070,Ref_Kontak!$A:$E,4,FALSE),Ref_Kontak!$H$2))</f>
        <v>628999007703</v>
      </c>
      <c r="AA5070" t="str">
        <f t="shared" si="790"/>
        <v/>
      </c>
      <c r="AB5070" t="str">
        <f t="shared" si="791"/>
        <v/>
      </c>
      <c r="AC5070" t="str">
        <f t="shared" si="792"/>
        <v>628999007703</v>
      </c>
      <c r="AD5070" t="str">
        <f t="shared" si="793"/>
        <v>Halo+,+Visual+AI+5S+mendeteksi+Violation%3A+METALDET1-LINE+14</v>
      </c>
      <c r="AE5070" t="str">
        <f t="shared" si="794"/>
        <v>https://web.whatsapp.com/send/?phone=628999007703&amp;text=Halo+,+Visual+AI+5S+mendeteksi+Violation%3A+METALDET1-LINE+14&amp;type=phone_number&amp;app_absent=0</v>
      </c>
      <c r="AF5070" t="b">
        <f>IF(ISNA(VLOOKUP(D5070&amp;"-"&amp;AB5070, Ref_Kontak!$A:$E, 4, FALSE)), FALSE, TRUE)</f>
        <v>0</v>
      </c>
      <c r="AG5070" t="str">
        <f>_xlfn.IFNA(VLOOKUP(Z5070,Ref_Kontak!H:H,1,FALSE),"FALSE")</f>
        <v>628999007703</v>
      </c>
      <c r="AH5070" t="str">
        <f t="shared" si="795"/>
        <v>METALDET1-LINE 14</v>
      </c>
      <c r="AI5070">
        <f>IF(I5070="violation",COUNTIF($AH$1:AH5070,AH5070),0)</f>
        <v>703</v>
      </c>
      <c r="AJ5070" t="str">
        <f t="shared" si="796"/>
        <v>violation-METALDET1</v>
      </c>
      <c r="AK5070">
        <f>IF(I5070="violation",COUNTIF($AJ$1:AJ5070,AJ5070),FALSE)</f>
        <v>3940</v>
      </c>
      <c r="AL5070">
        <f t="shared" si="797"/>
        <v>0</v>
      </c>
      <c r="AM5070">
        <f t="shared" si="798"/>
        <v>3</v>
      </c>
      <c r="AN5070" t="str">
        <f t="shared" si="799"/>
        <v>ALERT! 3 Violation founded @METALDET1</v>
      </c>
    </row>
    <row r="5071" spans="1:40">
      <c r="A5071" t="s">
        <v>120</v>
      </c>
      <c r="B5071" t="s">
        <v>121</v>
      </c>
      <c r="C5071" t="s">
        <v>2245</v>
      </c>
      <c r="D5071" t="s">
        <v>52</v>
      </c>
      <c r="E5071">
        <v>1</v>
      </c>
      <c r="G5071" t="s">
        <v>130</v>
      </c>
      <c r="I5071" t="s">
        <v>125</v>
      </c>
      <c r="Z5071" t="str">
        <f>IFERROR(MID(AA5071,FIND("-",H5071,1)+1,20),_xlfn.IFNA(VLOOKUP(F5071&amp;"-"&amp;AA5071,Ref_Kontak!$A:$E,4,FALSE),Ref_Kontak!$H$2))</f>
        <v>628999007703</v>
      </c>
      <c r="AA5071" t="str">
        <f t="shared" si="790"/>
        <v/>
      </c>
      <c r="AB5071" t="str">
        <f t="shared" si="791"/>
        <v/>
      </c>
      <c r="AC5071" t="str">
        <f t="shared" si="792"/>
        <v>628999007703</v>
      </c>
      <c r="AD5071" t="str">
        <f t="shared" si="793"/>
        <v>Halo+,+Visual+AI+5S+mendeteksi+Violation%3A+METALDET1-LINE+14</v>
      </c>
      <c r="AE5071" t="str">
        <f t="shared" si="794"/>
        <v>https://web.whatsapp.com/send/?phone=628999007703&amp;text=Halo+,+Visual+AI+5S+mendeteksi+Violation%3A+METALDET1-LINE+14&amp;type=phone_number&amp;app_absent=0</v>
      </c>
      <c r="AF5071" t="b">
        <f>IF(ISNA(VLOOKUP(D5071&amp;"-"&amp;AB5071, Ref_Kontak!$A:$E, 4, FALSE)), FALSE, TRUE)</f>
        <v>0</v>
      </c>
      <c r="AG5071" t="str">
        <f>_xlfn.IFNA(VLOOKUP(Z5071,Ref_Kontak!H:H,1,FALSE),"FALSE")</f>
        <v>628999007703</v>
      </c>
      <c r="AH5071" t="str">
        <f t="shared" si="795"/>
        <v>METALDET1-LINE 14</v>
      </c>
      <c r="AI5071">
        <f>IF(I5071="violation",COUNTIF($AH$1:AH5071,AH5071),0)</f>
        <v>704</v>
      </c>
      <c r="AJ5071" t="str">
        <f t="shared" si="796"/>
        <v>violation-METALDET1</v>
      </c>
      <c r="AK5071">
        <f>IF(I5071="violation",COUNTIF($AJ$1:AJ5071,AJ5071),FALSE)</f>
        <v>3941</v>
      </c>
      <c r="AL5071">
        <f t="shared" si="797"/>
        <v>0</v>
      </c>
      <c r="AM5071">
        <f t="shared" si="798"/>
        <v>3</v>
      </c>
      <c r="AN5071" t="str">
        <f t="shared" si="799"/>
        <v>ALERT! 3 Violation founded @METALDET1</v>
      </c>
    </row>
    <row r="5072" spans="1:40">
      <c r="A5072" t="s">
        <v>120</v>
      </c>
      <c r="B5072" t="s">
        <v>121</v>
      </c>
      <c r="C5072" t="s">
        <v>2246</v>
      </c>
      <c r="D5072" t="s">
        <v>52</v>
      </c>
      <c r="E5072">
        <v>1</v>
      </c>
      <c r="G5072" t="s">
        <v>130</v>
      </c>
      <c r="I5072" t="s">
        <v>125</v>
      </c>
      <c r="Z5072" t="str">
        <f>IFERROR(MID(AA5072,FIND("-",H5072,1)+1,20),_xlfn.IFNA(VLOOKUP(F5072&amp;"-"&amp;AA5072,Ref_Kontak!$A:$E,4,FALSE),Ref_Kontak!$H$2))</f>
        <v>628999007703</v>
      </c>
      <c r="AA5072" t="str">
        <f t="shared" si="790"/>
        <v/>
      </c>
      <c r="AB5072" t="str">
        <f t="shared" si="791"/>
        <v/>
      </c>
      <c r="AC5072" t="str">
        <f t="shared" si="792"/>
        <v>628999007703</v>
      </c>
      <c r="AD5072" t="str">
        <f t="shared" si="793"/>
        <v>Halo+,+Visual+AI+5S+mendeteksi+Violation%3A+METALDET1-LINE+14</v>
      </c>
      <c r="AE5072" t="str">
        <f t="shared" si="794"/>
        <v>https://web.whatsapp.com/send/?phone=628999007703&amp;text=Halo+,+Visual+AI+5S+mendeteksi+Violation%3A+METALDET1-LINE+14&amp;type=phone_number&amp;app_absent=0</v>
      </c>
      <c r="AF5072" t="b">
        <f>IF(ISNA(VLOOKUP(D5072&amp;"-"&amp;AB5072, Ref_Kontak!$A:$E, 4, FALSE)), FALSE, TRUE)</f>
        <v>0</v>
      </c>
      <c r="AG5072" t="str">
        <f>_xlfn.IFNA(VLOOKUP(Z5072,Ref_Kontak!H:H,1,FALSE),"FALSE")</f>
        <v>628999007703</v>
      </c>
      <c r="AH5072" t="str">
        <f t="shared" si="795"/>
        <v>METALDET1-LINE 14</v>
      </c>
      <c r="AI5072">
        <f>IF(I5072="violation",COUNTIF($AH$1:AH5072,AH5072),0)</f>
        <v>705</v>
      </c>
      <c r="AJ5072" t="str">
        <f t="shared" si="796"/>
        <v>violation-METALDET1</v>
      </c>
      <c r="AK5072">
        <f>IF(I5072="violation",COUNTIF($AJ$1:AJ5072,AJ5072),FALSE)</f>
        <v>3942</v>
      </c>
      <c r="AL5072">
        <f t="shared" si="797"/>
        <v>0</v>
      </c>
      <c r="AM5072">
        <f t="shared" si="798"/>
        <v>3</v>
      </c>
      <c r="AN5072" t="str">
        <f t="shared" si="799"/>
        <v>ALERT! 3 Violation founded @METALDET1</v>
      </c>
    </row>
    <row r="5073" spans="1:40">
      <c r="A5073" t="s">
        <v>120</v>
      </c>
      <c r="B5073" t="s">
        <v>121</v>
      </c>
      <c r="C5073" t="s">
        <v>2246</v>
      </c>
      <c r="D5073" t="s">
        <v>52</v>
      </c>
      <c r="E5073">
        <v>1</v>
      </c>
      <c r="G5073" t="s">
        <v>130</v>
      </c>
      <c r="I5073" t="s">
        <v>125</v>
      </c>
      <c r="Z5073" t="str">
        <f>IFERROR(MID(AA5073,FIND("-",H5073,1)+1,20),_xlfn.IFNA(VLOOKUP(F5073&amp;"-"&amp;AA5073,Ref_Kontak!$A:$E,4,FALSE),Ref_Kontak!$H$2))</f>
        <v>628999007703</v>
      </c>
      <c r="AA5073" t="str">
        <f t="shared" si="790"/>
        <v/>
      </c>
      <c r="AB5073" t="str">
        <f t="shared" si="791"/>
        <v/>
      </c>
      <c r="AC5073" t="str">
        <f t="shared" si="792"/>
        <v>628999007703</v>
      </c>
      <c r="AD5073" t="str">
        <f t="shared" si="793"/>
        <v>Halo+,+Visual+AI+5S+mendeteksi+Violation%3A+METALDET1-LINE+14</v>
      </c>
      <c r="AE5073" t="str">
        <f t="shared" si="794"/>
        <v>https://web.whatsapp.com/send/?phone=628999007703&amp;text=Halo+,+Visual+AI+5S+mendeteksi+Violation%3A+METALDET1-LINE+14&amp;type=phone_number&amp;app_absent=0</v>
      </c>
      <c r="AF5073" t="b">
        <f>IF(ISNA(VLOOKUP(D5073&amp;"-"&amp;AB5073, Ref_Kontak!$A:$E, 4, FALSE)), FALSE, TRUE)</f>
        <v>0</v>
      </c>
      <c r="AG5073" t="str">
        <f>_xlfn.IFNA(VLOOKUP(Z5073,Ref_Kontak!H:H,1,FALSE),"FALSE")</f>
        <v>628999007703</v>
      </c>
      <c r="AH5073" t="str">
        <f t="shared" si="795"/>
        <v>METALDET1-LINE 14</v>
      </c>
      <c r="AI5073">
        <f>IF(I5073="violation",COUNTIF($AH$1:AH5073,AH5073),0)</f>
        <v>706</v>
      </c>
      <c r="AJ5073" t="str">
        <f t="shared" si="796"/>
        <v>violation-METALDET1</v>
      </c>
      <c r="AK5073">
        <f>IF(I5073="violation",COUNTIF($AJ$1:AJ5073,AJ5073),FALSE)</f>
        <v>3943</v>
      </c>
      <c r="AL5073">
        <f t="shared" si="797"/>
        <v>0</v>
      </c>
      <c r="AM5073">
        <f t="shared" si="798"/>
        <v>3</v>
      </c>
      <c r="AN5073" t="str">
        <f t="shared" si="799"/>
        <v>ALERT! 3 Violation founded @METALDET1</v>
      </c>
    </row>
    <row r="5074" spans="1:40">
      <c r="A5074" t="s">
        <v>120</v>
      </c>
      <c r="B5074" t="s">
        <v>121</v>
      </c>
      <c r="C5074" t="s">
        <v>2247</v>
      </c>
      <c r="D5074" t="s">
        <v>52</v>
      </c>
      <c r="E5074">
        <v>1</v>
      </c>
      <c r="G5074" t="s">
        <v>130</v>
      </c>
      <c r="I5074" t="s">
        <v>125</v>
      </c>
      <c r="Z5074" t="str">
        <f>IFERROR(MID(AA5074,FIND("-",H5074,1)+1,20),_xlfn.IFNA(VLOOKUP(F5074&amp;"-"&amp;AA5074,Ref_Kontak!$A:$E,4,FALSE),Ref_Kontak!$H$2))</f>
        <v>628999007703</v>
      </c>
      <c r="AA5074" t="str">
        <f t="shared" si="790"/>
        <v/>
      </c>
      <c r="AB5074" t="str">
        <f t="shared" si="791"/>
        <v/>
      </c>
      <c r="AC5074" t="str">
        <f t="shared" si="792"/>
        <v>628999007703</v>
      </c>
      <c r="AD5074" t="str">
        <f t="shared" si="793"/>
        <v>Halo+,+Visual+AI+5S+mendeteksi+Violation%3A+METALDET1-LINE+14</v>
      </c>
      <c r="AE5074" t="str">
        <f t="shared" si="794"/>
        <v>https://web.whatsapp.com/send/?phone=628999007703&amp;text=Halo+,+Visual+AI+5S+mendeteksi+Violation%3A+METALDET1-LINE+14&amp;type=phone_number&amp;app_absent=0</v>
      </c>
      <c r="AF5074" t="b">
        <f>IF(ISNA(VLOOKUP(D5074&amp;"-"&amp;AB5074, Ref_Kontak!$A:$E, 4, FALSE)), FALSE, TRUE)</f>
        <v>0</v>
      </c>
      <c r="AG5074" t="str">
        <f>_xlfn.IFNA(VLOOKUP(Z5074,Ref_Kontak!H:H,1,FALSE),"FALSE")</f>
        <v>628999007703</v>
      </c>
      <c r="AH5074" t="str">
        <f t="shared" si="795"/>
        <v>METALDET1-LINE 14</v>
      </c>
      <c r="AI5074">
        <f>IF(I5074="violation",COUNTIF($AH$1:AH5074,AH5074),0)</f>
        <v>707</v>
      </c>
      <c r="AJ5074" t="str">
        <f t="shared" si="796"/>
        <v>violation-METALDET1</v>
      </c>
      <c r="AK5074">
        <f>IF(I5074="violation",COUNTIF($AJ$1:AJ5074,AJ5074),FALSE)</f>
        <v>3944</v>
      </c>
      <c r="AL5074">
        <f t="shared" si="797"/>
        <v>0</v>
      </c>
      <c r="AM5074">
        <f t="shared" si="798"/>
        <v>3</v>
      </c>
      <c r="AN5074" t="str">
        <f t="shared" si="799"/>
        <v>ALERT! 3 Violation founded @METALDET1</v>
      </c>
    </row>
    <row r="5075" spans="1:40">
      <c r="A5075" t="s">
        <v>120</v>
      </c>
      <c r="B5075" t="s">
        <v>121</v>
      </c>
      <c r="C5075" t="s">
        <v>2248</v>
      </c>
      <c r="D5075" t="s">
        <v>52</v>
      </c>
      <c r="E5075">
        <v>1</v>
      </c>
      <c r="G5075" t="s">
        <v>130</v>
      </c>
      <c r="I5075" t="s">
        <v>125</v>
      </c>
      <c r="Z5075" t="str">
        <f>IFERROR(MID(AA5075,FIND("-",H5075,1)+1,20),_xlfn.IFNA(VLOOKUP(F5075&amp;"-"&amp;AA5075,Ref_Kontak!$A:$E,4,FALSE),Ref_Kontak!$H$2))</f>
        <v>628999007703</v>
      </c>
      <c r="AA5075" t="str">
        <f t="shared" si="790"/>
        <v/>
      </c>
      <c r="AB5075" t="str">
        <f t="shared" si="791"/>
        <v/>
      </c>
      <c r="AC5075" t="str">
        <f t="shared" si="792"/>
        <v>628999007703</v>
      </c>
      <c r="AD5075" t="str">
        <f t="shared" si="793"/>
        <v>Halo+,+Visual+AI+5S+mendeteksi+Violation%3A+METALDET1-LINE+14</v>
      </c>
      <c r="AE5075" t="str">
        <f t="shared" si="794"/>
        <v>https://web.whatsapp.com/send/?phone=628999007703&amp;text=Halo+,+Visual+AI+5S+mendeteksi+Violation%3A+METALDET1-LINE+14&amp;type=phone_number&amp;app_absent=0</v>
      </c>
      <c r="AF5075" t="b">
        <f>IF(ISNA(VLOOKUP(D5075&amp;"-"&amp;AB5075, Ref_Kontak!$A:$E, 4, FALSE)), FALSE, TRUE)</f>
        <v>0</v>
      </c>
      <c r="AG5075" t="str">
        <f>_xlfn.IFNA(VLOOKUP(Z5075,Ref_Kontak!H:H,1,FALSE),"FALSE")</f>
        <v>628999007703</v>
      </c>
      <c r="AH5075" t="str">
        <f t="shared" si="795"/>
        <v>METALDET1-LINE 14</v>
      </c>
      <c r="AI5075">
        <f>IF(I5075="violation",COUNTIF($AH$1:AH5075,AH5075),0)</f>
        <v>708</v>
      </c>
      <c r="AJ5075" t="str">
        <f t="shared" si="796"/>
        <v>violation-METALDET1</v>
      </c>
      <c r="AK5075">
        <f>IF(I5075="violation",COUNTIF($AJ$1:AJ5075,AJ5075),FALSE)</f>
        <v>3945</v>
      </c>
      <c r="AL5075">
        <f t="shared" si="797"/>
        <v>0</v>
      </c>
      <c r="AM5075">
        <f t="shared" si="798"/>
        <v>3</v>
      </c>
      <c r="AN5075" t="str">
        <f t="shared" si="799"/>
        <v>ALERT! 3 Violation founded @METALDET1</v>
      </c>
    </row>
    <row r="5076" spans="1:40">
      <c r="A5076" t="s">
        <v>120</v>
      </c>
      <c r="B5076" t="s">
        <v>121</v>
      </c>
      <c r="C5076" t="s">
        <v>2248</v>
      </c>
      <c r="D5076" t="s">
        <v>52</v>
      </c>
      <c r="E5076">
        <v>1</v>
      </c>
      <c r="G5076" t="s">
        <v>130</v>
      </c>
      <c r="I5076" t="s">
        <v>125</v>
      </c>
      <c r="Z5076" t="str">
        <f>IFERROR(MID(AA5076,FIND("-",H5076,1)+1,20),_xlfn.IFNA(VLOOKUP(F5076&amp;"-"&amp;AA5076,Ref_Kontak!$A:$E,4,FALSE),Ref_Kontak!$H$2))</f>
        <v>628999007703</v>
      </c>
      <c r="AA5076" t="str">
        <f t="shared" si="790"/>
        <v/>
      </c>
      <c r="AB5076" t="str">
        <f t="shared" si="791"/>
        <v/>
      </c>
      <c r="AC5076" t="str">
        <f t="shared" si="792"/>
        <v>628999007703</v>
      </c>
      <c r="AD5076" t="str">
        <f t="shared" si="793"/>
        <v>Halo+,+Visual+AI+5S+mendeteksi+Violation%3A+METALDET1-LINE+14</v>
      </c>
      <c r="AE5076" t="str">
        <f t="shared" si="794"/>
        <v>https://web.whatsapp.com/send/?phone=628999007703&amp;text=Halo+,+Visual+AI+5S+mendeteksi+Violation%3A+METALDET1-LINE+14&amp;type=phone_number&amp;app_absent=0</v>
      </c>
      <c r="AF5076" t="b">
        <f>IF(ISNA(VLOOKUP(D5076&amp;"-"&amp;AB5076, Ref_Kontak!$A:$E, 4, FALSE)), FALSE, TRUE)</f>
        <v>0</v>
      </c>
      <c r="AG5076" t="str">
        <f>_xlfn.IFNA(VLOOKUP(Z5076,Ref_Kontak!H:H,1,FALSE),"FALSE")</f>
        <v>628999007703</v>
      </c>
      <c r="AH5076" t="str">
        <f t="shared" si="795"/>
        <v>METALDET1-LINE 14</v>
      </c>
      <c r="AI5076">
        <f>IF(I5076="violation",COUNTIF($AH$1:AH5076,AH5076),0)</f>
        <v>709</v>
      </c>
      <c r="AJ5076" t="str">
        <f t="shared" si="796"/>
        <v>violation-METALDET1</v>
      </c>
      <c r="AK5076">
        <f>IF(I5076="violation",COUNTIF($AJ$1:AJ5076,AJ5076),FALSE)</f>
        <v>3946</v>
      </c>
      <c r="AL5076">
        <f t="shared" si="797"/>
        <v>0</v>
      </c>
      <c r="AM5076">
        <f t="shared" si="798"/>
        <v>3</v>
      </c>
      <c r="AN5076" t="str">
        <f t="shared" si="799"/>
        <v>ALERT! 3 Violation founded @METALDET1</v>
      </c>
    </row>
    <row r="5077" spans="1:40">
      <c r="A5077" t="s">
        <v>120</v>
      </c>
      <c r="B5077" t="s">
        <v>121</v>
      </c>
      <c r="C5077" t="s">
        <v>2249</v>
      </c>
      <c r="D5077" t="s">
        <v>52</v>
      </c>
      <c r="E5077">
        <v>1</v>
      </c>
      <c r="G5077" t="s">
        <v>130</v>
      </c>
      <c r="I5077" t="s">
        <v>125</v>
      </c>
      <c r="Z5077" t="str">
        <f>IFERROR(MID(AA5077,FIND("-",H5077,1)+1,20),_xlfn.IFNA(VLOOKUP(F5077&amp;"-"&amp;AA5077,Ref_Kontak!$A:$E,4,FALSE),Ref_Kontak!$H$2))</f>
        <v>628999007703</v>
      </c>
      <c r="AA5077" t="str">
        <f t="shared" si="790"/>
        <v/>
      </c>
      <c r="AB5077" t="str">
        <f t="shared" si="791"/>
        <v/>
      </c>
      <c r="AC5077" t="str">
        <f t="shared" si="792"/>
        <v>628999007703</v>
      </c>
      <c r="AD5077" t="str">
        <f t="shared" si="793"/>
        <v>Halo+,+Visual+AI+5S+mendeteksi+Violation%3A+METALDET1-LINE+14</v>
      </c>
      <c r="AE5077" t="str">
        <f t="shared" si="794"/>
        <v>https://web.whatsapp.com/send/?phone=628999007703&amp;text=Halo+,+Visual+AI+5S+mendeteksi+Violation%3A+METALDET1-LINE+14&amp;type=phone_number&amp;app_absent=0</v>
      </c>
      <c r="AF5077" t="b">
        <f>IF(ISNA(VLOOKUP(D5077&amp;"-"&amp;AB5077, Ref_Kontak!$A:$E, 4, FALSE)), FALSE, TRUE)</f>
        <v>0</v>
      </c>
      <c r="AG5077" t="str">
        <f>_xlfn.IFNA(VLOOKUP(Z5077,Ref_Kontak!H:H,1,FALSE),"FALSE")</f>
        <v>628999007703</v>
      </c>
      <c r="AH5077" t="str">
        <f t="shared" si="795"/>
        <v>METALDET1-LINE 14</v>
      </c>
      <c r="AI5077">
        <f>IF(I5077="violation",COUNTIF($AH$1:AH5077,AH5077),0)</f>
        <v>710</v>
      </c>
      <c r="AJ5077" t="str">
        <f t="shared" si="796"/>
        <v>violation-METALDET1</v>
      </c>
      <c r="AK5077">
        <f>IF(I5077="violation",COUNTIF($AJ$1:AJ5077,AJ5077),FALSE)</f>
        <v>3947</v>
      </c>
      <c r="AL5077">
        <f t="shared" si="797"/>
        <v>0</v>
      </c>
      <c r="AM5077">
        <f t="shared" si="798"/>
        <v>3</v>
      </c>
      <c r="AN5077" t="str">
        <f t="shared" si="799"/>
        <v>ALERT! 3 Violation founded @METALDET1</v>
      </c>
    </row>
    <row r="5078" spans="1:40">
      <c r="A5078" t="s">
        <v>120</v>
      </c>
      <c r="B5078" t="s">
        <v>121</v>
      </c>
      <c r="C5078" t="s">
        <v>2249</v>
      </c>
      <c r="D5078" t="s">
        <v>52</v>
      </c>
      <c r="E5078">
        <v>1</v>
      </c>
      <c r="G5078" t="s">
        <v>130</v>
      </c>
      <c r="I5078" t="s">
        <v>125</v>
      </c>
      <c r="Z5078" t="str">
        <f>IFERROR(MID(AA5078,FIND("-",H5078,1)+1,20),_xlfn.IFNA(VLOOKUP(F5078&amp;"-"&amp;AA5078,Ref_Kontak!$A:$E,4,FALSE),Ref_Kontak!$H$2))</f>
        <v>628999007703</v>
      </c>
      <c r="AA5078" t="str">
        <f t="shared" si="790"/>
        <v/>
      </c>
      <c r="AB5078" t="str">
        <f t="shared" si="791"/>
        <v/>
      </c>
      <c r="AC5078" t="str">
        <f t="shared" si="792"/>
        <v>628999007703</v>
      </c>
      <c r="AD5078" t="str">
        <f t="shared" si="793"/>
        <v>Halo+,+Visual+AI+5S+mendeteksi+Violation%3A+METALDET1-LINE+14</v>
      </c>
      <c r="AE5078" t="str">
        <f t="shared" si="794"/>
        <v>https://web.whatsapp.com/send/?phone=628999007703&amp;text=Halo+,+Visual+AI+5S+mendeteksi+Violation%3A+METALDET1-LINE+14&amp;type=phone_number&amp;app_absent=0</v>
      </c>
      <c r="AF5078" t="b">
        <f>IF(ISNA(VLOOKUP(D5078&amp;"-"&amp;AB5078, Ref_Kontak!$A:$E, 4, FALSE)), FALSE, TRUE)</f>
        <v>0</v>
      </c>
      <c r="AG5078" t="str">
        <f>_xlfn.IFNA(VLOOKUP(Z5078,Ref_Kontak!H:H,1,FALSE),"FALSE")</f>
        <v>628999007703</v>
      </c>
      <c r="AH5078" t="str">
        <f t="shared" si="795"/>
        <v>METALDET1-LINE 14</v>
      </c>
      <c r="AI5078">
        <f>IF(I5078="violation",COUNTIF($AH$1:AH5078,AH5078),0)</f>
        <v>711</v>
      </c>
      <c r="AJ5078" t="str">
        <f t="shared" si="796"/>
        <v>violation-METALDET1</v>
      </c>
      <c r="AK5078">
        <f>IF(I5078="violation",COUNTIF($AJ$1:AJ5078,AJ5078),FALSE)</f>
        <v>3948</v>
      </c>
      <c r="AL5078">
        <f t="shared" si="797"/>
        <v>0</v>
      </c>
      <c r="AM5078">
        <f t="shared" si="798"/>
        <v>3</v>
      </c>
      <c r="AN5078" t="str">
        <f t="shared" si="799"/>
        <v>ALERT! 3 Violation founded @METALDET1</v>
      </c>
    </row>
    <row r="5079" spans="1:40">
      <c r="A5079" t="s">
        <v>120</v>
      </c>
      <c r="B5079" t="s">
        <v>121</v>
      </c>
      <c r="C5079" t="s">
        <v>2250</v>
      </c>
      <c r="D5079" t="s">
        <v>52</v>
      </c>
      <c r="E5079">
        <v>1</v>
      </c>
      <c r="G5079" t="s">
        <v>130</v>
      </c>
      <c r="I5079" t="s">
        <v>125</v>
      </c>
      <c r="Z5079" t="str">
        <f>IFERROR(MID(AA5079,FIND("-",H5079,1)+1,20),_xlfn.IFNA(VLOOKUP(F5079&amp;"-"&amp;AA5079,Ref_Kontak!$A:$E,4,FALSE),Ref_Kontak!$H$2))</f>
        <v>628999007703</v>
      </c>
      <c r="AA5079" t="str">
        <f t="shared" si="790"/>
        <v/>
      </c>
      <c r="AB5079" t="str">
        <f t="shared" si="791"/>
        <v/>
      </c>
      <c r="AC5079" t="str">
        <f t="shared" si="792"/>
        <v>628999007703</v>
      </c>
      <c r="AD5079" t="str">
        <f t="shared" si="793"/>
        <v>Halo+,+Visual+AI+5S+mendeteksi+Violation%3A+METALDET1-LINE+14</v>
      </c>
      <c r="AE5079" t="str">
        <f t="shared" si="794"/>
        <v>https://web.whatsapp.com/send/?phone=628999007703&amp;text=Halo+,+Visual+AI+5S+mendeteksi+Violation%3A+METALDET1-LINE+14&amp;type=phone_number&amp;app_absent=0</v>
      </c>
      <c r="AF5079" t="b">
        <f>IF(ISNA(VLOOKUP(D5079&amp;"-"&amp;AB5079, Ref_Kontak!$A:$E, 4, FALSE)), FALSE, TRUE)</f>
        <v>0</v>
      </c>
      <c r="AG5079" t="str">
        <f>_xlfn.IFNA(VLOOKUP(Z5079,Ref_Kontak!H:H,1,FALSE),"FALSE")</f>
        <v>628999007703</v>
      </c>
      <c r="AH5079" t="str">
        <f t="shared" si="795"/>
        <v>METALDET1-LINE 14</v>
      </c>
      <c r="AI5079">
        <f>IF(I5079="violation",COUNTIF($AH$1:AH5079,AH5079),0)</f>
        <v>712</v>
      </c>
      <c r="AJ5079" t="str">
        <f t="shared" si="796"/>
        <v>violation-METALDET1</v>
      </c>
      <c r="AK5079">
        <f>IF(I5079="violation",COUNTIF($AJ$1:AJ5079,AJ5079),FALSE)</f>
        <v>3949</v>
      </c>
      <c r="AL5079">
        <f t="shared" si="797"/>
        <v>0</v>
      </c>
      <c r="AM5079">
        <f t="shared" si="798"/>
        <v>3</v>
      </c>
      <c r="AN5079" t="str">
        <f t="shared" si="799"/>
        <v>ALERT! 3 Violation founded @METALDET1</v>
      </c>
    </row>
    <row r="5080" spans="1:40">
      <c r="A5080" t="s">
        <v>120</v>
      </c>
      <c r="B5080" t="s">
        <v>121</v>
      </c>
      <c r="C5080" t="s">
        <v>2251</v>
      </c>
      <c r="D5080" t="s">
        <v>52</v>
      </c>
      <c r="E5080">
        <v>1</v>
      </c>
      <c r="G5080" t="s">
        <v>130</v>
      </c>
      <c r="I5080" t="s">
        <v>125</v>
      </c>
      <c r="Z5080" t="str">
        <f>IFERROR(MID(AA5080,FIND("-",H5080,1)+1,20),_xlfn.IFNA(VLOOKUP(F5080&amp;"-"&amp;AA5080,Ref_Kontak!$A:$E,4,FALSE),Ref_Kontak!$H$2))</f>
        <v>628999007703</v>
      </c>
      <c r="AA5080" t="str">
        <f t="shared" si="790"/>
        <v/>
      </c>
      <c r="AB5080" t="str">
        <f t="shared" si="791"/>
        <v/>
      </c>
      <c r="AC5080" t="str">
        <f t="shared" si="792"/>
        <v>628999007703</v>
      </c>
      <c r="AD5080" t="str">
        <f t="shared" si="793"/>
        <v>Halo+,+Visual+AI+5S+mendeteksi+Violation%3A+METALDET1-LINE+14</v>
      </c>
      <c r="AE5080" t="str">
        <f t="shared" si="794"/>
        <v>https://web.whatsapp.com/send/?phone=628999007703&amp;text=Halo+,+Visual+AI+5S+mendeteksi+Violation%3A+METALDET1-LINE+14&amp;type=phone_number&amp;app_absent=0</v>
      </c>
      <c r="AF5080" t="b">
        <f>IF(ISNA(VLOOKUP(D5080&amp;"-"&amp;AB5080, Ref_Kontak!$A:$E, 4, FALSE)), FALSE, TRUE)</f>
        <v>0</v>
      </c>
      <c r="AG5080" t="str">
        <f>_xlfn.IFNA(VLOOKUP(Z5080,Ref_Kontak!H:H,1,FALSE),"FALSE")</f>
        <v>628999007703</v>
      </c>
      <c r="AH5080" t="str">
        <f t="shared" si="795"/>
        <v>METALDET1-LINE 14</v>
      </c>
      <c r="AI5080">
        <f>IF(I5080="violation",COUNTIF($AH$1:AH5080,AH5080),0)</f>
        <v>713</v>
      </c>
      <c r="AJ5080" t="str">
        <f t="shared" si="796"/>
        <v>violation-METALDET1</v>
      </c>
      <c r="AK5080">
        <f>IF(I5080="violation",COUNTIF($AJ$1:AJ5080,AJ5080),FALSE)</f>
        <v>3950</v>
      </c>
      <c r="AL5080">
        <f t="shared" si="797"/>
        <v>0</v>
      </c>
      <c r="AM5080">
        <f t="shared" si="798"/>
        <v>3</v>
      </c>
      <c r="AN5080" t="str">
        <f t="shared" si="799"/>
        <v>ALERT! 3 Violation founded @METALDET1</v>
      </c>
    </row>
    <row r="5081" spans="1:40">
      <c r="A5081" t="s">
        <v>120</v>
      </c>
      <c r="B5081" t="s">
        <v>121</v>
      </c>
      <c r="C5081" t="s">
        <v>2251</v>
      </c>
      <c r="D5081" t="s">
        <v>52</v>
      </c>
      <c r="E5081">
        <v>1</v>
      </c>
      <c r="G5081" t="s">
        <v>130</v>
      </c>
      <c r="I5081" t="s">
        <v>125</v>
      </c>
      <c r="Z5081" t="str">
        <f>IFERROR(MID(AA5081,FIND("-",H5081,1)+1,20),_xlfn.IFNA(VLOOKUP(F5081&amp;"-"&amp;AA5081,Ref_Kontak!$A:$E,4,FALSE),Ref_Kontak!$H$2))</f>
        <v>628999007703</v>
      </c>
      <c r="AA5081" t="str">
        <f t="shared" si="790"/>
        <v/>
      </c>
      <c r="AB5081" t="str">
        <f t="shared" si="791"/>
        <v/>
      </c>
      <c r="AC5081" t="str">
        <f t="shared" si="792"/>
        <v>628999007703</v>
      </c>
      <c r="AD5081" t="str">
        <f t="shared" si="793"/>
        <v>Halo+,+Visual+AI+5S+mendeteksi+Violation%3A+METALDET1-LINE+14</v>
      </c>
      <c r="AE5081" t="str">
        <f t="shared" si="794"/>
        <v>https://web.whatsapp.com/send/?phone=628999007703&amp;text=Halo+,+Visual+AI+5S+mendeteksi+Violation%3A+METALDET1-LINE+14&amp;type=phone_number&amp;app_absent=0</v>
      </c>
      <c r="AF5081" t="b">
        <f>IF(ISNA(VLOOKUP(D5081&amp;"-"&amp;AB5081, Ref_Kontak!$A:$E, 4, FALSE)), FALSE, TRUE)</f>
        <v>0</v>
      </c>
      <c r="AG5081" t="str">
        <f>_xlfn.IFNA(VLOOKUP(Z5081,Ref_Kontak!H:H,1,FALSE),"FALSE")</f>
        <v>628999007703</v>
      </c>
      <c r="AH5081" t="str">
        <f t="shared" si="795"/>
        <v>METALDET1-LINE 14</v>
      </c>
      <c r="AI5081">
        <f>IF(I5081="violation",COUNTIF($AH$1:AH5081,AH5081),0)</f>
        <v>714</v>
      </c>
      <c r="AJ5081" t="str">
        <f t="shared" si="796"/>
        <v>violation-METALDET1</v>
      </c>
      <c r="AK5081">
        <f>IF(I5081="violation",COUNTIF($AJ$1:AJ5081,AJ5081),FALSE)</f>
        <v>3951</v>
      </c>
      <c r="AL5081">
        <f t="shared" si="797"/>
        <v>0</v>
      </c>
      <c r="AM5081">
        <f t="shared" si="798"/>
        <v>3</v>
      </c>
      <c r="AN5081" t="str">
        <f t="shared" si="799"/>
        <v>ALERT! 3 Violation founded @METALDET1</v>
      </c>
    </row>
    <row r="5082" spans="1:40">
      <c r="A5082" t="s">
        <v>120</v>
      </c>
      <c r="B5082" t="s">
        <v>121</v>
      </c>
      <c r="C5082" t="s">
        <v>2252</v>
      </c>
      <c r="D5082" t="s">
        <v>52</v>
      </c>
      <c r="E5082">
        <v>1</v>
      </c>
      <c r="G5082" t="s">
        <v>130</v>
      </c>
      <c r="I5082" t="s">
        <v>125</v>
      </c>
      <c r="Z5082" t="str">
        <f>IFERROR(MID(AA5082,FIND("-",H5082,1)+1,20),_xlfn.IFNA(VLOOKUP(F5082&amp;"-"&amp;AA5082,Ref_Kontak!$A:$E,4,FALSE),Ref_Kontak!$H$2))</f>
        <v>628999007703</v>
      </c>
      <c r="AA5082" t="str">
        <f t="shared" si="790"/>
        <v/>
      </c>
      <c r="AB5082" t="str">
        <f t="shared" si="791"/>
        <v/>
      </c>
      <c r="AC5082" t="str">
        <f t="shared" si="792"/>
        <v>628999007703</v>
      </c>
      <c r="AD5082" t="str">
        <f t="shared" si="793"/>
        <v>Halo+,+Visual+AI+5S+mendeteksi+Violation%3A+METALDET1-LINE+14</v>
      </c>
      <c r="AE5082" t="str">
        <f t="shared" si="794"/>
        <v>https://web.whatsapp.com/send/?phone=628999007703&amp;text=Halo+,+Visual+AI+5S+mendeteksi+Violation%3A+METALDET1-LINE+14&amp;type=phone_number&amp;app_absent=0</v>
      </c>
      <c r="AF5082" t="b">
        <f>IF(ISNA(VLOOKUP(D5082&amp;"-"&amp;AB5082, Ref_Kontak!$A:$E, 4, FALSE)), FALSE, TRUE)</f>
        <v>0</v>
      </c>
      <c r="AG5082" t="str">
        <f>_xlfn.IFNA(VLOOKUP(Z5082,Ref_Kontak!H:H,1,FALSE),"FALSE")</f>
        <v>628999007703</v>
      </c>
      <c r="AH5082" t="str">
        <f t="shared" si="795"/>
        <v>METALDET1-LINE 14</v>
      </c>
      <c r="AI5082">
        <f>IF(I5082="violation",COUNTIF($AH$1:AH5082,AH5082),0)</f>
        <v>715</v>
      </c>
      <c r="AJ5082" t="str">
        <f t="shared" si="796"/>
        <v>violation-METALDET1</v>
      </c>
      <c r="AK5082">
        <f>IF(I5082="violation",COUNTIF($AJ$1:AJ5082,AJ5082),FALSE)</f>
        <v>3952</v>
      </c>
      <c r="AL5082">
        <f t="shared" si="797"/>
        <v>0</v>
      </c>
      <c r="AM5082">
        <f t="shared" si="798"/>
        <v>3</v>
      </c>
      <c r="AN5082" t="str">
        <f t="shared" si="799"/>
        <v>ALERT! 3 Violation founded @METALDET1</v>
      </c>
    </row>
    <row r="5083" spans="1:40">
      <c r="A5083" t="s">
        <v>120</v>
      </c>
      <c r="B5083" t="s">
        <v>121</v>
      </c>
      <c r="C5083" t="s">
        <v>2252</v>
      </c>
      <c r="D5083" t="s">
        <v>52</v>
      </c>
      <c r="E5083">
        <v>1</v>
      </c>
      <c r="G5083" t="s">
        <v>130</v>
      </c>
      <c r="I5083" t="s">
        <v>125</v>
      </c>
      <c r="Z5083" t="str">
        <f>IFERROR(MID(AA5083,FIND("-",H5083,1)+1,20),_xlfn.IFNA(VLOOKUP(F5083&amp;"-"&amp;AA5083,Ref_Kontak!$A:$E,4,FALSE),Ref_Kontak!$H$2))</f>
        <v>628999007703</v>
      </c>
      <c r="AA5083" t="str">
        <f t="shared" si="790"/>
        <v/>
      </c>
      <c r="AB5083" t="str">
        <f t="shared" si="791"/>
        <v/>
      </c>
      <c r="AC5083" t="str">
        <f t="shared" si="792"/>
        <v>628999007703</v>
      </c>
      <c r="AD5083" t="str">
        <f t="shared" si="793"/>
        <v>Halo+,+Visual+AI+5S+mendeteksi+Violation%3A+METALDET1-LINE+14</v>
      </c>
      <c r="AE5083" t="str">
        <f t="shared" si="794"/>
        <v>https://web.whatsapp.com/send/?phone=628999007703&amp;text=Halo+,+Visual+AI+5S+mendeteksi+Violation%3A+METALDET1-LINE+14&amp;type=phone_number&amp;app_absent=0</v>
      </c>
      <c r="AF5083" t="b">
        <f>IF(ISNA(VLOOKUP(D5083&amp;"-"&amp;AB5083, Ref_Kontak!$A:$E, 4, FALSE)), FALSE, TRUE)</f>
        <v>0</v>
      </c>
      <c r="AG5083" t="str">
        <f>_xlfn.IFNA(VLOOKUP(Z5083,Ref_Kontak!H:H,1,FALSE),"FALSE")</f>
        <v>628999007703</v>
      </c>
      <c r="AH5083" t="str">
        <f t="shared" si="795"/>
        <v>METALDET1-LINE 14</v>
      </c>
      <c r="AI5083">
        <f>IF(I5083="violation",COUNTIF($AH$1:AH5083,AH5083),0)</f>
        <v>716</v>
      </c>
      <c r="AJ5083" t="str">
        <f t="shared" si="796"/>
        <v>violation-METALDET1</v>
      </c>
      <c r="AK5083">
        <f>IF(I5083="violation",COUNTIF($AJ$1:AJ5083,AJ5083),FALSE)</f>
        <v>3953</v>
      </c>
      <c r="AL5083">
        <f t="shared" si="797"/>
        <v>0</v>
      </c>
      <c r="AM5083">
        <f t="shared" si="798"/>
        <v>3</v>
      </c>
      <c r="AN5083" t="str">
        <f t="shared" si="799"/>
        <v>ALERT! 3 Violation founded @METALDET1</v>
      </c>
    </row>
    <row r="5084" spans="1:40">
      <c r="A5084" t="s">
        <v>120</v>
      </c>
      <c r="B5084" t="s">
        <v>121</v>
      </c>
      <c r="C5084" t="s">
        <v>2253</v>
      </c>
      <c r="D5084" t="s">
        <v>52</v>
      </c>
      <c r="E5084">
        <v>1</v>
      </c>
      <c r="G5084" t="s">
        <v>130</v>
      </c>
      <c r="I5084" t="s">
        <v>125</v>
      </c>
      <c r="Z5084" t="str">
        <f>IFERROR(MID(AA5084,FIND("-",H5084,1)+1,20),_xlfn.IFNA(VLOOKUP(F5084&amp;"-"&amp;AA5084,Ref_Kontak!$A:$E,4,FALSE),Ref_Kontak!$H$2))</f>
        <v>628999007703</v>
      </c>
      <c r="AA5084" t="str">
        <f t="shared" si="790"/>
        <v/>
      </c>
      <c r="AB5084" t="str">
        <f t="shared" si="791"/>
        <v/>
      </c>
      <c r="AC5084" t="str">
        <f t="shared" si="792"/>
        <v>628999007703</v>
      </c>
      <c r="AD5084" t="str">
        <f t="shared" si="793"/>
        <v>Halo+,+Visual+AI+5S+mendeteksi+Violation%3A+METALDET1-LINE+14</v>
      </c>
      <c r="AE5084" t="str">
        <f t="shared" si="794"/>
        <v>https://web.whatsapp.com/send/?phone=628999007703&amp;text=Halo+,+Visual+AI+5S+mendeteksi+Violation%3A+METALDET1-LINE+14&amp;type=phone_number&amp;app_absent=0</v>
      </c>
      <c r="AF5084" t="b">
        <f>IF(ISNA(VLOOKUP(D5084&amp;"-"&amp;AB5084, Ref_Kontak!$A:$E, 4, FALSE)), FALSE, TRUE)</f>
        <v>0</v>
      </c>
      <c r="AG5084" t="str">
        <f>_xlfn.IFNA(VLOOKUP(Z5084,Ref_Kontak!H:H,1,FALSE),"FALSE")</f>
        <v>628999007703</v>
      </c>
      <c r="AH5084" t="str">
        <f t="shared" si="795"/>
        <v>METALDET1-LINE 14</v>
      </c>
      <c r="AI5084">
        <f>IF(I5084="violation",COUNTIF($AH$1:AH5084,AH5084),0)</f>
        <v>717</v>
      </c>
      <c r="AJ5084" t="str">
        <f t="shared" si="796"/>
        <v>violation-METALDET1</v>
      </c>
      <c r="AK5084">
        <f>IF(I5084="violation",COUNTIF($AJ$1:AJ5084,AJ5084),FALSE)</f>
        <v>3954</v>
      </c>
      <c r="AL5084">
        <f t="shared" si="797"/>
        <v>0</v>
      </c>
      <c r="AM5084">
        <f t="shared" si="798"/>
        <v>3</v>
      </c>
      <c r="AN5084" t="str">
        <f t="shared" si="799"/>
        <v>ALERT! 3 Violation founded @METALDET1</v>
      </c>
    </row>
    <row r="5085" spans="1:40">
      <c r="A5085" t="s">
        <v>120</v>
      </c>
      <c r="B5085" t="s">
        <v>121</v>
      </c>
      <c r="C5085" t="s">
        <v>2254</v>
      </c>
      <c r="D5085" t="s">
        <v>52</v>
      </c>
      <c r="E5085">
        <v>1</v>
      </c>
      <c r="G5085" t="s">
        <v>130</v>
      </c>
      <c r="I5085" t="s">
        <v>125</v>
      </c>
      <c r="Z5085" t="str">
        <f>IFERROR(MID(AA5085,FIND("-",H5085,1)+1,20),_xlfn.IFNA(VLOOKUP(F5085&amp;"-"&amp;AA5085,Ref_Kontak!$A:$E,4,FALSE),Ref_Kontak!$H$2))</f>
        <v>628999007703</v>
      </c>
      <c r="AA5085" t="str">
        <f t="shared" si="790"/>
        <v/>
      </c>
      <c r="AB5085" t="str">
        <f t="shared" si="791"/>
        <v/>
      </c>
      <c r="AC5085" t="str">
        <f t="shared" si="792"/>
        <v>628999007703</v>
      </c>
      <c r="AD5085" t="str">
        <f t="shared" si="793"/>
        <v>Halo+,+Visual+AI+5S+mendeteksi+Violation%3A+METALDET1-LINE+14</v>
      </c>
      <c r="AE5085" t="str">
        <f t="shared" si="794"/>
        <v>https://web.whatsapp.com/send/?phone=628999007703&amp;text=Halo+,+Visual+AI+5S+mendeteksi+Violation%3A+METALDET1-LINE+14&amp;type=phone_number&amp;app_absent=0</v>
      </c>
      <c r="AF5085" t="b">
        <f>IF(ISNA(VLOOKUP(D5085&amp;"-"&amp;AB5085, Ref_Kontak!$A:$E, 4, FALSE)), FALSE, TRUE)</f>
        <v>0</v>
      </c>
      <c r="AG5085" t="str">
        <f>_xlfn.IFNA(VLOOKUP(Z5085,Ref_Kontak!H:H,1,FALSE),"FALSE")</f>
        <v>628999007703</v>
      </c>
      <c r="AH5085" t="str">
        <f t="shared" si="795"/>
        <v>METALDET1-LINE 14</v>
      </c>
      <c r="AI5085">
        <f>IF(I5085="violation",COUNTIF($AH$1:AH5085,AH5085),0)</f>
        <v>718</v>
      </c>
      <c r="AJ5085" t="str">
        <f t="shared" si="796"/>
        <v>violation-METALDET1</v>
      </c>
      <c r="AK5085">
        <f>IF(I5085="violation",COUNTIF($AJ$1:AJ5085,AJ5085),FALSE)</f>
        <v>3955</v>
      </c>
      <c r="AL5085">
        <f t="shared" si="797"/>
        <v>0</v>
      </c>
      <c r="AM5085">
        <f t="shared" si="798"/>
        <v>3</v>
      </c>
      <c r="AN5085" t="str">
        <f t="shared" si="799"/>
        <v>ALERT! 3 Violation founded @METALDET1</v>
      </c>
    </row>
    <row r="5086" spans="1:40">
      <c r="A5086" t="s">
        <v>120</v>
      </c>
      <c r="B5086" t="s">
        <v>121</v>
      </c>
      <c r="C5086" t="s">
        <v>2254</v>
      </c>
      <c r="D5086" t="s">
        <v>52</v>
      </c>
      <c r="E5086">
        <v>1</v>
      </c>
      <c r="G5086" t="s">
        <v>130</v>
      </c>
      <c r="I5086" t="s">
        <v>125</v>
      </c>
      <c r="Z5086" t="str">
        <f>IFERROR(MID(AA5086,FIND("-",H5086,1)+1,20),_xlfn.IFNA(VLOOKUP(F5086&amp;"-"&amp;AA5086,Ref_Kontak!$A:$E,4,FALSE),Ref_Kontak!$H$2))</f>
        <v>628999007703</v>
      </c>
      <c r="AA5086" t="str">
        <f t="shared" si="790"/>
        <v/>
      </c>
      <c r="AB5086" t="str">
        <f t="shared" si="791"/>
        <v/>
      </c>
      <c r="AC5086" t="str">
        <f t="shared" si="792"/>
        <v>628999007703</v>
      </c>
      <c r="AD5086" t="str">
        <f t="shared" si="793"/>
        <v>Halo+,+Visual+AI+5S+mendeteksi+Violation%3A+METALDET1-LINE+14</v>
      </c>
      <c r="AE5086" t="str">
        <f t="shared" si="794"/>
        <v>https://web.whatsapp.com/send/?phone=628999007703&amp;text=Halo+,+Visual+AI+5S+mendeteksi+Violation%3A+METALDET1-LINE+14&amp;type=phone_number&amp;app_absent=0</v>
      </c>
      <c r="AF5086" t="b">
        <f>IF(ISNA(VLOOKUP(D5086&amp;"-"&amp;AB5086, Ref_Kontak!$A:$E, 4, FALSE)), FALSE, TRUE)</f>
        <v>0</v>
      </c>
      <c r="AG5086" t="str">
        <f>_xlfn.IFNA(VLOOKUP(Z5086,Ref_Kontak!H:H,1,FALSE),"FALSE")</f>
        <v>628999007703</v>
      </c>
      <c r="AH5086" t="str">
        <f t="shared" si="795"/>
        <v>METALDET1-LINE 14</v>
      </c>
      <c r="AI5086">
        <f>IF(I5086="violation",COUNTIF($AH$1:AH5086,AH5086),0)</f>
        <v>719</v>
      </c>
      <c r="AJ5086" t="str">
        <f t="shared" si="796"/>
        <v>violation-METALDET1</v>
      </c>
      <c r="AK5086">
        <f>IF(I5086="violation",COUNTIF($AJ$1:AJ5086,AJ5086),FALSE)</f>
        <v>3956</v>
      </c>
      <c r="AL5086">
        <f t="shared" si="797"/>
        <v>0</v>
      </c>
      <c r="AM5086">
        <f t="shared" si="798"/>
        <v>3</v>
      </c>
      <c r="AN5086" t="str">
        <f t="shared" si="799"/>
        <v>ALERT! 3 Violation founded @METALDET1</v>
      </c>
    </row>
    <row r="5087" spans="1:40">
      <c r="A5087" t="s">
        <v>120</v>
      </c>
      <c r="B5087" t="s">
        <v>121</v>
      </c>
      <c r="C5087" t="s">
        <v>2255</v>
      </c>
      <c r="D5087" t="s">
        <v>52</v>
      </c>
      <c r="E5087">
        <v>1</v>
      </c>
      <c r="G5087" t="s">
        <v>130</v>
      </c>
      <c r="I5087" t="s">
        <v>125</v>
      </c>
      <c r="Z5087" t="str">
        <f>IFERROR(MID(AA5087,FIND("-",H5087,1)+1,20),_xlfn.IFNA(VLOOKUP(F5087&amp;"-"&amp;AA5087,Ref_Kontak!$A:$E,4,FALSE),Ref_Kontak!$H$2))</f>
        <v>628999007703</v>
      </c>
      <c r="AA5087" t="str">
        <f t="shared" si="790"/>
        <v/>
      </c>
      <c r="AB5087" t="str">
        <f t="shared" si="791"/>
        <v/>
      </c>
      <c r="AC5087" t="str">
        <f t="shared" si="792"/>
        <v>628999007703</v>
      </c>
      <c r="AD5087" t="str">
        <f t="shared" si="793"/>
        <v>Halo+,+Visual+AI+5S+mendeteksi+Violation%3A+METALDET1-LINE+14</v>
      </c>
      <c r="AE5087" t="str">
        <f t="shared" si="794"/>
        <v>https://web.whatsapp.com/send/?phone=628999007703&amp;text=Halo+,+Visual+AI+5S+mendeteksi+Violation%3A+METALDET1-LINE+14&amp;type=phone_number&amp;app_absent=0</v>
      </c>
      <c r="AF5087" t="b">
        <f>IF(ISNA(VLOOKUP(D5087&amp;"-"&amp;AB5087, Ref_Kontak!$A:$E, 4, FALSE)), FALSE, TRUE)</f>
        <v>0</v>
      </c>
      <c r="AG5087" t="str">
        <f>_xlfn.IFNA(VLOOKUP(Z5087,Ref_Kontak!H:H,1,FALSE),"FALSE")</f>
        <v>628999007703</v>
      </c>
      <c r="AH5087" t="str">
        <f t="shared" si="795"/>
        <v>METALDET1-LINE 14</v>
      </c>
      <c r="AI5087">
        <f>IF(I5087="violation",COUNTIF($AH$1:AH5087,AH5087),0)</f>
        <v>720</v>
      </c>
      <c r="AJ5087" t="str">
        <f t="shared" si="796"/>
        <v>violation-METALDET1</v>
      </c>
      <c r="AK5087">
        <f>IF(I5087="violation",COUNTIF($AJ$1:AJ5087,AJ5087),FALSE)</f>
        <v>3957</v>
      </c>
      <c r="AL5087">
        <f t="shared" si="797"/>
        <v>0</v>
      </c>
      <c r="AM5087">
        <f t="shared" si="798"/>
        <v>3</v>
      </c>
      <c r="AN5087" t="str">
        <f t="shared" si="799"/>
        <v>ALERT! 3 Violation founded @METALDET1</v>
      </c>
    </row>
    <row r="5088" spans="1:40">
      <c r="A5088" t="s">
        <v>120</v>
      </c>
      <c r="B5088" t="s">
        <v>121</v>
      </c>
      <c r="C5088" t="s">
        <v>2255</v>
      </c>
      <c r="D5088" t="s">
        <v>52</v>
      </c>
      <c r="E5088">
        <v>1</v>
      </c>
      <c r="G5088" t="s">
        <v>130</v>
      </c>
      <c r="I5088" t="s">
        <v>125</v>
      </c>
      <c r="Z5088" t="str">
        <f>IFERROR(MID(AA5088,FIND("-",H5088,1)+1,20),_xlfn.IFNA(VLOOKUP(F5088&amp;"-"&amp;AA5088,Ref_Kontak!$A:$E,4,FALSE),Ref_Kontak!$H$2))</f>
        <v>628999007703</v>
      </c>
      <c r="AA5088" t="str">
        <f t="shared" si="790"/>
        <v/>
      </c>
      <c r="AB5088" t="str">
        <f t="shared" si="791"/>
        <v/>
      </c>
      <c r="AC5088" t="str">
        <f t="shared" si="792"/>
        <v>628999007703</v>
      </c>
      <c r="AD5088" t="str">
        <f t="shared" si="793"/>
        <v>Halo+,+Visual+AI+5S+mendeteksi+Violation%3A+METALDET1-LINE+14</v>
      </c>
      <c r="AE5088" t="str">
        <f t="shared" si="794"/>
        <v>https://web.whatsapp.com/send/?phone=628999007703&amp;text=Halo+,+Visual+AI+5S+mendeteksi+Violation%3A+METALDET1-LINE+14&amp;type=phone_number&amp;app_absent=0</v>
      </c>
      <c r="AF5088" t="b">
        <f>IF(ISNA(VLOOKUP(D5088&amp;"-"&amp;AB5088, Ref_Kontak!$A:$E, 4, FALSE)), FALSE, TRUE)</f>
        <v>0</v>
      </c>
      <c r="AG5088" t="str">
        <f>_xlfn.IFNA(VLOOKUP(Z5088,Ref_Kontak!H:H,1,FALSE),"FALSE")</f>
        <v>628999007703</v>
      </c>
      <c r="AH5088" t="str">
        <f t="shared" si="795"/>
        <v>METALDET1-LINE 14</v>
      </c>
      <c r="AI5088">
        <f>IF(I5088="violation",COUNTIF($AH$1:AH5088,AH5088),0)</f>
        <v>721</v>
      </c>
      <c r="AJ5088" t="str">
        <f t="shared" si="796"/>
        <v>violation-METALDET1</v>
      </c>
      <c r="AK5088">
        <f>IF(I5088="violation",COUNTIF($AJ$1:AJ5088,AJ5088),FALSE)</f>
        <v>3958</v>
      </c>
      <c r="AL5088">
        <f t="shared" si="797"/>
        <v>0</v>
      </c>
      <c r="AM5088">
        <f t="shared" si="798"/>
        <v>3</v>
      </c>
      <c r="AN5088" t="str">
        <f t="shared" si="799"/>
        <v>ALERT! 3 Violation founded @METALDET1</v>
      </c>
    </row>
    <row r="5089" spans="1:40">
      <c r="A5089" t="s">
        <v>120</v>
      </c>
      <c r="B5089" t="s">
        <v>121</v>
      </c>
      <c r="C5089" t="s">
        <v>2256</v>
      </c>
      <c r="D5089" t="s">
        <v>52</v>
      </c>
      <c r="E5089">
        <v>1</v>
      </c>
      <c r="G5089" t="s">
        <v>130</v>
      </c>
      <c r="I5089" t="s">
        <v>125</v>
      </c>
      <c r="Z5089" t="str">
        <f>IFERROR(MID(AA5089,FIND("-",H5089,1)+1,20),_xlfn.IFNA(VLOOKUP(F5089&amp;"-"&amp;AA5089,Ref_Kontak!$A:$E,4,FALSE),Ref_Kontak!$H$2))</f>
        <v>628999007703</v>
      </c>
      <c r="AA5089" t="str">
        <f t="shared" si="790"/>
        <v/>
      </c>
      <c r="AB5089" t="str">
        <f t="shared" si="791"/>
        <v/>
      </c>
      <c r="AC5089" t="str">
        <f t="shared" si="792"/>
        <v>628999007703</v>
      </c>
      <c r="AD5089" t="str">
        <f t="shared" si="793"/>
        <v>Halo+,+Visual+AI+5S+mendeteksi+Violation%3A+METALDET1-LINE+14</v>
      </c>
      <c r="AE5089" t="str">
        <f t="shared" si="794"/>
        <v>https://web.whatsapp.com/send/?phone=628999007703&amp;text=Halo+,+Visual+AI+5S+mendeteksi+Violation%3A+METALDET1-LINE+14&amp;type=phone_number&amp;app_absent=0</v>
      </c>
      <c r="AF5089" t="b">
        <f>IF(ISNA(VLOOKUP(D5089&amp;"-"&amp;AB5089, Ref_Kontak!$A:$E, 4, FALSE)), FALSE, TRUE)</f>
        <v>0</v>
      </c>
      <c r="AG5089" t="str">
        <f>_xlfn.IFNA(VLOOKUP(Z5089,Ref_Kontak!H:H,1,FALSE),"FALSE")</f>
        <v>628999007703</v>
      </c>
      <c r="AH5089" t="str">
        <f t="shared" si="795"/>
        <v>METALDET1-LINE 14</v>
      </c>
      <c r="AI5089">
        <f>IF(I5089="violation",COUNTIF($AH$1:AH5089,AH5089),0)</f>
        <v>722</v>
      </c>
      <c r="AJ5089" t="str">
        <f t="shared" si="796"/>
        <v>violation-METALDET1</v>
      </c>
      <c r="AK5089">
        <f>IF(I5089="violation",COUNTIF($AJ$1:AJ5089,AJ5089),FALSE)</f>
        <v>3959</v>
      </c>
      <c r="AL5089">
        <f t="shared" si="797"/>
        <v>0</v>
      </c>
      <c r="AM5089">
        <f t="shared" si="798"/>
        <v>3</v>
      </c>
      <c r="AN5089" t="str">
        <f t="shared" si="799"/>
        <v>ALERT! 3 Violation founded @METALDET1</v>
      </c>
    </row>
    <row r="5090" spans="1:40">
      <c r="A5090" t="s">
        <v>120</v>
      </c>
      <c r="B5090" t="s">
        <v>121</v>
      </c>
      <c r="C5090" t="s">
        <v>2257</v>
      </c>
      <c r="D5090" t="s">
        <v>52</v>
      </c>
      <c r="E5090">
        <v>1</v>
      </c>
      <c r="G5090" t="s">
        <v>130</v>
      </c>
      <c r="I5090" t="s">
        <v>125</v>
      </c>
      <c r="Z5090" t="str">
        <f>IFERROR(MID(AA5090,FIND("-",H5090,1)+1,20),_xlfn.IFNA(VLOOKUP(F5090&amp;"-"&amp;AA5090,Ref_Kontak!$A:$E,4,FALSE),Ref_Kontak!$H$2))</f>
        <v>628999007703</v>
      </c>
      <c r="AA5090" t="str">
        <f t="shared" si="790"/>
        <v/>
      </c>
      <c r="AB5090" t="str">
        <f t="shared" si="791"/>
        <v/>
      </c>
      <c r="AC5090" t="str">
        <f t="shared" si="792"/>
        <v>628999007703</v>
      </c>
      <c r="AD5090" t="str">
        <f t="shared" si="793"/>
        <v>Halo+,+Visual+AI+5S+mendeteksi+Violation%3A+METALDET1-LINE+14</v>
      </c>
      <c r="AE5090" t="str">
        <f t="shared" si="794"/>
        <v>https://web.whatsapp.com/send/?phone=628999007703&amp;text=Halo+,+Visual+AI+5S+mendeteksi+Violation%3A+METALDET1-LINE+14&amp;type=phone_number&amp;app_absent=0</v>
      </c>
      <c r="AF5090" t="b">
        <f>IF(ISNA(VLOOKUP(D5090&amp;"-"&amp;AB5090, Ref_Kontak!$A:$E, 4, FALSE)), FALSE, TRUE)</f>
        <v>0</v>
      </c>
      <c r="AG5090" t="str">
        <f>_xlfn.IFNA(VLOOKUP(Z5090,Ref_Kontak!H:H,1,FALSE),"FALSE")</f>
        <v>628999007703</v>
      </c>
      <c r="AH5090" t="str">
        <f t="shared" si="795"/>
        <v>METALDET1-LINE 14</v>
      </c>
      <c r="AI5090">
        <f>IF(I5090="violation",COUNTIF($AH$1:AH5090,AH5090),0)</f>
        <v>723</v>
      </c>
      <c r="AJ5090" t="str">
        <f t="shared" si="796"/>
        <v>violation-METALDET1</v>
      </c>
      <c r="AK5090">
        <f>IF(I5090="violation",COUNTIF($AJ$1:AJ5090,AJ5090),FALSE)</f>
        <v>3960</v>
      </c>
      <c r="AL5090">
        <f t="shared" si="797"/>
        <v>0</v>
      </c>
      <c r="AM5090">
        <f t="shared" si="798"/>
        <v>3</v>
      </c>
      <c r="AN5090" t="str">
        <f t="shared" si="799"/>
        <v>ALERT! 3 Violation founded @METALDET1</v>
      </c>
    </row>
    <row r="5091" spans="1:40">
      <c r="A5091" t="s">
        <v>120</v>
      </c>
      <c r="B5091" t="s">
        <v>121</v>
      </c>
      <c r="C5091" t="s">
        <v>2257</v>
      </c>
      <c r="D5091" t="s">
        <v>52</v>
      </c>
      <c r="E5091">
        <v>1</v>
      </c>
      <c r="G5091" t="s">
        <v>130</v>
      </c>
      <c r="I5091" t="s">
        <v>125</v>
      </c>
      <c r="Z5091" t="str">
        <f>IFERROR(MID(AA5091,FIND("-",H5091,1)+1,20),_xlfn.IFNA(VLOOKUP(F5091&amp;"-"&amp;AA5091,Ref_Kontak!$A:$E,4,FALSE),Ref_Kontak!$H$2))</f>
        <v>628999007703</v>
      </c>
      <c r="AA5091" t="str">
        <f t="shared" si="790"/>
        <v/>
      </c>
      <c r="AB5091" t="str">
        <f t="shared" si="791"/>
        <v/>
      </c>
      <c r="AC5091" t="str">
        <f t="shared" si="792"/>
        <v>628999007703</v>
      </c>
      <c r="AD5091" t="str">
        <f t="shared" si="793"/>
        <v>Halo+,+Visual+AI+5S+mendeteksi+Violation%3A+METALDET1-LINE+14</v>
      </c>
      <c r="AE5091" t="str">
        <f t="shared" si="794"/>
        <v>https://web.whatsapp.com/send/?phone=628999007703&amp;text=Halo+,+Visual+AI+5S+mendeteksi+Violation%3A+METALDET1-LINE+14&amp;type=phone_number&amp;app_absent=0</v>
      </c>
      <c r="AF5091" t="b">
        <f>IF(ISNA(VLOOKUP(D5091&amp;"-"&amp;AB5091, Ref_Kontak!$A:$E, 4, FALSE)), FALSE, TRUE)</f>
        <v>0</v>
      </c>
      <c r="AG5091" t="str">
        <f>_xlfn.IFNA(VLOOKUP(Z5091,Ref_Kontak!H:H,1,FALSE),"FALSE")</f>
        <v>628999007703</v>
      </c>
      <c r="AH5091" t="str">
        <f t="shared" si="795"/>
        <v>METALDET1-LINE 14</v>
      </c>
      <c r="AI5091">
        <f>IF(I5091="violation",COUNTIF($AH$1:AH5091,AH5091),0)</f>
        <v>724</v>
      </c>
      <c r="AJ5091" t="str">
        <f t="shared" si="796"/>
        <v>violation-METALDET1</v>
      </c>
      <c r="AK5091">
        <f>IF(I5091="violation",COUNTIF($AJ$1:AJ5091,AJ5091),FALSE)</f>
        <v>3961</v>
      </c>
      <c r="AL5091">
        <f t="shared" si="797"/>
        <v>0</v>
      </c>
      <c r="AM5091">
        <f t="shared" si="798"/>
        <v>3</v>
      </c>
      <c r="AN5091" t="str">
        <f t="shared" si="799"/>
        <v>ALERT! 3 Violation founded @METALDET1</v>
      </c>
    </row>
    <row r="5092" spans="1:40">
      <c r="A5092" t="s">
        <v>120</v>
      </c>
      <c r="B5092" t="s">
        <v>121</v>
      </c>
      <c r="C5092" t="s">
        <v>2258</v>
      </c>
      <c r="D5092" t="s">
        <v>52</v>
      </c>
      <c r="E5092">
        <v>1</v>
      </c>
      <c r="G5092" t="s">
        <v>130</v>
      </c>
      <c r="I5092" t="s">
        <v>125</v>
      </c>
      <c r="Z5092" t="str">
        <f>IFERROR(MID(AA5092,FIND("-",H5092,1)+1,20),_xlfn.IFNA(VLOOKUP(F5092&amp;"-"&amp;AA5092,Ref_Kontak!$A:$E,4,FALSE),Ref_Kontak!$H$2))</f>
        <v>628999007703</v>
      </c>
      <c r="AA5092" t="str">
        <f t="shared" si="790"/>
        <v/>
      </c>
      <c r="AB5092" t="str">
        <f t="shared" si="791"/>
        <v/>
      </c>
      <c r="AC5092" t="str">
        <f t="shared" si="792"/>
        <v>628999007703</v>
      </c>
      <c r="AD5092" t="str">
        <f t="shared" si="793"/>
        <v>Halo+,+Visual+AI+5S+mendeteksi+Violation%3A+METALDET1-LINE+14</v>
      </c>
      <c r="AE5092" t="str">
        <f t="shared" si="794"/>
        <v>https://web.whatsapp.com/send/?phone=628999007703&amp;text=Halo+,+Visual+AI+5S+mendeteksi+Violation%3A+METALDET1-LINE+14&amp;type=phone_number&amp;app_absent=0</v>
      </c>
      <c r="AF5092" t="b">
        <f>IF(ISNA(VLOOKUP(D5092&amp;"-"&amp;AB5092, Ref_Kontak!$A:$E, 4, FALSE)), FALSE, TRUE)</f>
        <v>0</v>
      </c>
      <c r="AG5092" t="str">
        <f>_xlfn.IFNA(VLOOKUP(Z5092,Ref_Kontak!H:H,1,FALSE),"FALSE")</f>
        <v>628999007703</v>
      </c>
      <c r="AH5092" t="str">
        <f t="shared" si="795"/>
        <v>METALDET1-LINE 14</v>
      </c>
      <c r="AI5092">
        <f>IF(I5092="violation",COUNTIF($AH$1:AH5092,AH5092),0)</f>
        <v>725</v>
      </c>
      <c r="AJ5092" t="str">
        <f t="shared" si="796"/>
        <v>violation-METALDET1</v>
      </c>
      <c r="AK5092">
        <f>IF(I5092="violation",COUNTIF($AJ$1:AJ5092,AJ5092),FALSE)</f>
        <v>3962</v>
      </c>
      <c r="AL5092">
        <f t="shared" si="797"/>
        <v>0</v>
      </c>
      <c r="AM5092">
        <f t="shared" si="798"/>
        <v>3</v>
      </c>
      <c r="AN5092" t="str">
        <f t="shared" si="799"/>
        <v>ALERT! 3 Violation founded @METALDET1</v>
      </c>
    </row>
    <row r="5093" spans="1:40">
      <c r="A5093" t="s">
        <v>120</v>
      </c>
      <c r="B5093" t="s">
        <v>121</v>
      </c>
      <c r="C5093" t="s">
        <v>2258</v>
      </c>
      <c r="D5093" t="s">
        <v>52</v>
      </c>
      <c r="E5093">
        <v>1</v>
      </c>
      <c r="G5093" t="s">
        <v>130</v>
      </c>
      <c r="I5093" t="s">
        <v>125</v>
      </c>
      <c r="Z5093" t="str">
        <f>IFERROR(MID(AA5093,FIND("-",H5093,1)+1,20),_xlfn.IFNA(VLOOKUP(F5093&amp;"-"&amp;AA5093,Ref_Kontak!$A:$E,4,FALSE),Ref_Kontak!$H$2))</f>
        <v>628999007703</v>
      </c>
      <c r="AA5093" t="str">
        <f t="shared" si="790"/>
        <v/>
      </c>
      <c r="AB5093" t="str">
        <f t="shared" si="791"/>
        <v/>
      </c>
      <c r="AC5093" t="str">
        <f t="shared" si="792"/>
        <v>628999007703</v>
      </c>
      <c r="AD5093" t="str">
        <f t="shared" si="793"/>
        <v>Halo+,+Visual+AI+5S+mendeteksi+Violation%3A+METALDET1-LINE+14</v>
      </c>
      <c r="AE5093" t="str">
        <f t="shared" si="794"/>
        <v>https://web.whatsapp.com/send/?phone=628999007703&amp;text=Halo+,+Visual+AI+5S+mendeteksi+Violation%3A+METALDET1-LINE+14&amp;type=phone_number&amp;app_absent=0</v>
      </c>
      <c r="AF5093" t="b">
        <f>IF(ISNA(VLOOKUP(D5093&amp;"-"&amp;AB5093, Ref_Kontak!$A:$E, 4, FALSE)), FALSE, TRUE)</f>
        <v>0</v>
      </c>
      <c r="AG5093" t="str">
        <f>_xlfn.IFNA(VLOOKUP(Z5093,Ref_Kontak!H:H,1,FALSE),"FALSE")</f>
        <v>628999007703</v>
      </c>
      <c r="AH5093" t="str">
        <f t="shared" si="795"/>
        <v>METALDET1-LINE 14</v>
      </c>
      <c r="AI5093">
        <f>IF(I5093="violation",COUNTIF($AH$1:AH5093,AH5093),0)</f>
        <v>726</v>
      </c>
      <c r="AJ5093" t="str">
        <f t="shared" si="796"/>
        <v>violation-METALDET1</v>
      </c>
      <c r="AK5093">
        <f>IF(I5093="violation",COUNTIF($AJ$1:AJ5093,AJ5093),FALSE)</f>
        <v>3963</v>
      </c>
      <c r="AL5093">
        <f t="shared" si="797"/>
        <v>0</v>
      </c>
      <c r="AM5093">
        <f t="shared" si="798"/>
        <v>3</v>
      </c>
      <c r="AN5093" t="str">
        <f t="shared" si="799"/>
        <v>ALERT! 3 Violation founded @METALDET1</v>
      </c>
    </row>
    <row r="5094" spans="1:40">
      <c r="A5094" t="s">
        <v>120</v>
      </c>
      <c r="B5094" t="s">
        <v>121</v>
      </c>
      <c r="C5094" t="s">
        <v>2259</v>
      </c>
      <c r="D5094" t="s">
        <v>52</v>
      </c>
      <c r="E5094">
        <v>1</v>
      </c>
      <c r="G5094" t="s">
        <v>130</v>
      </c>
      <c r="I5094" t="s">
        <v>125</v>
      </c>
      <c r="Z5094" t="str">
        <f>IFERROR(MID(AA5094,FIND("-",H5094,1)+1,20),_xlfn.IFNA(VLOOKUP(F5094&amp;"-"&amp;AA5094,Ref_Kontak!$A:$E,4,FALSE),Ref_Kontak!$H$2))</f>
        <v>628999007703</v>
      </c>
      <c r="AA5094" t="str">
        <f t="shared" si="790"/>
        <v/>
      </c>
      <c r="AB5094" t="str">
        <f t="shared" si="791"/>
        <v/>
      </c>
      <c r="AC5094" t="str">
        <f t="shared" si="792"/>
        <v>628999007703</v>
      </c>
      <c r="AD5094" t="str">
        <f t="shared" si="793"/>
        <v>Halo+,+Visual+AI+5S+mendeteksi+Violation%3A+METALDET1-LINE+14</v>
      </c>
      <c r="AE5094" t="str">
        <f t="shared" si="794"/>
        <v>https://web.whatsapp.com/send/?phone=628999007703&amp;text=Halo+,+Visual+AI+5S+mendeteksi+Violation%3A+METALDET1-LINE+14&amp;type=phone_number&amp;app_absent=0</v>
      </c>
      <c r="AF5094" t="b">
        <f>IF(ISNA(VLOOKUP(D5094&amp;"-"&amp;AB5094, Ref_Kontak!$A:$E, 4, FALSE)), FALSE, TRUE)</f>
        <v>0</v>
      </c>
      <c r="AG5094" t="str">
        <f>_xlfn.IFNA(VLOOKUP(Z5094,Ref_Kontak!H:H,1,FALSE),"FALSE")</f>
        <v>628999007703</v>
      </c>
      <c r="AH5094" t="str">
        <f t="shared" si="795"/>
        <v>METALDET1-LINE 14</v>
      </c>
      <c r="AI5094">
        <f>IF(I5094="violation",COUNTIF($AH$1:AH5094,AH5094),0)</f>
        <v>727</v>
      </c>
      <c r="AJ5094" t="str">
        <f t="shared" si="796"/>
        <v>violation-METALDET1</v>
      </c>
      <c r="AK5094">
        <f>IF(I5094="violation",COUNTIF($AJ$1:AJ5094,AJ5094),FALSE)</f>
        <v>3964</v>
      </c>
      <c r="AL5094">
        <f t="shared" si="797"/>
        <v>0</v>
      </c>
      <c r="AM5094">
        <f t="shared" si="798"/>
        <v>3</v>
      </c>
      <c r="AN5094" t="str">
        <f t="shared" si="799"/>
        <v>ALERT! 3 Violation founded @METALDET1</v>
      </c>
    </row>
    <row r="5095" spans="1:40">
      <c r="A5095" t="s">
        <v>120</v>
      </c>
      <c r="B5095" t="s">
        <v>121</v>
      </c>
      <c r="C5095" t="s">
        <v>2260</v>
      </c>
      <c r="D5095" t="s">
        <v>52</v>
      </c>
      <c r="E5095">
        <v>1</v>
      </c>
      <c r="G5095" t="s">
        <v>130</v>
      </c>
      <c r="I5095" t="s">
        <v>125</v>
      </c>
      <c r="Z5095" t="str">
        <f>IFERROR(MID(AA5095,FIND("-",H5095,1)+1,20),_xlfn.IFNA(VLOOKUP(F5095&amp;"-"&amp;AA5095,Ref_Kontak!$A:$E,4,FALSE),Ref_Kontak!$H$2))</f>
        <v>628999007703</v>
      </c>
      <c r="AA5095" t="str">
        <f t="shared" si="790"/>
        <v/>
      </c>
      <c r="AB5095" t="str">
        <f t="shared" si="791"/>
        <v/>
      </c>
      <c r="AC5095" t="str">
        <f t="shared" si="792"/>
        <v>628999007703</v>
      </c>
      <c r="AD5095" t="str">
        <f t="shared" si="793"/>
        <v>Halo+,+Visual+AI+5S+mendeteksi+Violation%3A+METALDET1-LINE+14</v>
      </c>
      <c r="AE5095" t="str">
        <f t="shared" si="794"/>
        <v>https://web.whatsapp.com/send/?phone=628999007703&amp;text=Halo+,+Visual+AI+5S+mendeteksi+Violation%3A+METALDET1-LINE+14&amp;type=phone_number&amp;app_absent=0</v>
      </c>
      <c r="AF5095" t="b">
        <f>IF(ISNA(VLOOKUP(D5095&amp;"-"&amp;AB5095, Ref_Kontak!$A:$E, 4, FALSE)), FALSE, TRUE)</f>
        <v>0</v>
      </c>
      <c r="AG5095" t="str">
        <f>_xlfn.IFNA(VLOOKUP(Z5095,Ref_Kontak!H:H,1,FALSE),"FALSE")</f>
        <v>628999007703</v>
      </c>
      <c r="AH5095" t="str">
        <f t="shared" si="795"/>
        <v>METALDET1-LINE 14</v>
      </c>
      <c r="AI5095">
        <f>IF(I5095="violation",COUNTIF($AH$1:AH5095,AH5095),0)</f>
        <v>728</v>
      </c>
      <c r="AJ5095" t="str">
        <f t="shared" si="796"/>
        <v>violation-METALDET1</v>
      </c>
      <c r="AK5095">
        <f>IF(I5095="violation",COUNTIF($AJ$1:AJ5095,AJ5095),FALSE)</f>
        <v>3965</v>
      </c>
      <c r="AL5095">
        <f t="shared" si="797"/>
        <v>0</v>
      </c>
      <c r="AM5095">
        <f t="shared" si="798"/>
        <v>3</v>
      </c>
      <c r="AN5095" t="str">
        <f t="shared" si="799"/>
        <v>ALERT! 3 Violation founded @METALDET1</v>
      </c>
    </row>
    <row r="5096" spans="1:40">
      <c r="A5096" t="s">
        <v>120</v>
      </c>
      <c r="B5096" t="s">
        <v>121</v>
      </c>
      <c r="C5096" t="s">
        <v>2260</v>
      </c>
      <c r="D5096" t="s">
        <v>52</v>
      </c>
      <c r="E5096">
        <v>1</v>
      </c>
      <c r="G5096" t="s">
        <v>130</v>
      </c>
      <c r="I5096" t="s">
        <v>125</v>
      </c>
      <c r="Z5096" t="str">
        <f>IFERROR(MID(AA5096,FIND("-",H5096,1)+1,20),_xlfn.IFNA(VLOOKUP(F5096&amp;"-"&amp;AA5096,Ref_Kontak!$A:$E,4,FALSE),Ref_Kontak!$H$2))</f>
        <v>628999007703</v>
      </c>
      <c r="AA5096" t="str">
        <f t="shared" si="790"/>
        <v/>
      </c>
      <c r="AB5096" t="str">
        <f t="shared" si="791"/>
        <v/>
      </c>
      <c r="AC5096" t="str">
        <f t="shared" si="792"/>
        <v>628999007703</v>
      </c>
      <c r="AD5096" t="str">
        <f t="shared" si="793"/>
        <v>Halo+,+Visual+AI+5S+mendeteksi+Violation%3A+METALDET1-LINE+14</v>
      </c>
      <c r="AE5096" t="str">
        <f t="shared" si="794"/>
        <v>https://web.whatsapp.com/send/?phone=628999007703&amp;text=Halo+,+Visual+AI+5S+mendeteksi+Violation%3A+METALDET1-LINE+14&amp;type=phone_number&amp;app_absent=0</v>
      </c>
      <c r="AF5096" t="b">
        <f>IF(ISNA(VLOOKUP(D5096&amp;"-"&amp;AB5096, Ref_Kontak!$A:$E, 4, FALSE)), FALSE, TRUE)</f>
        <v>0</v>
      </c>
      <c r="AG5096" t="str">
        <f>_xlfn.IFNA(VLOOKUP(Z5096,Ref_Kontak!H:H,1,FALSE),"FALSE")</f>
        <v>628999007703</v>
      </c>
      <c r="AH5096" t="str">
        <f t="shared" si="795"/>
        <v>METALDET1-LINE 14</v>
      </c>
      <c r="AI5096">
        <f>IF(I5096="violation",COUNTIF($AH$1:AH5096,AH5096),0)</f>
        <v>729</v>
      </c>
      <c r="AJ5096" t="str">
        <f t="shared" si="796"/>
        <v>violation-METALDET1</v>
      </c>
      <c r="AK5096">
        <f>IF(I5096="violation",COUNTIF($AJ$1:AJ5096,AJ5096),FALSE)</f>
        <v>3966</v>
      </c>
      <c r="AL5096">
        <f t="shared" si="797"/>
        <v>0</v>
      </c>
      <c r="AM5096">
        <f t="shared" si="798"/>
        <v>3</v>
      </c>
      <c r="AN5096" t="str">
        <f t="shared" si="799"/>
        <v>ALERT! 3 Violation founded @METALDET1</v>
      </c>
    </row>
    <row r="5097" spans="1:40">
      <c r="A5097" t="s">
        <v>120</v>
      </c>
      <c r="B5097" t="s">
        <v>121</v>
      </c>
      <c r="C5097" t="s">
        <v>2261</v>
      </c>
      <c r="D5097" t="s">
        <v>52</v>
      </c>
      <c r="E5097">
        <v>1</v>
      </c>
      <c r="G5097" t="s">
        <v>130</v>
      </c>
      <c r="I5097" t="s">
        <v>125</v>
      </c>
      <c r="Z5097" t="str">
        <f>IFERROR(MID(AA5097,FIND("-",H5097,1)+1,20),_xlfn.IFNA(VLOOKUP(F5097&amp;"-"&amp;AA5097,Ref_Kontak!$A:$E,4,FALSE),Ref_Kontak!$H$2))</f>
        <v>628999007703</v>
      </c>
      <c r="AA5097" t="str">
        <f t="shared" si="790"/>
        <v/>
      </c>
      <c r="AB5097" t="str">
        <f t="shared" si="791"/>
        <v/>
      </c>
      <c r="AC5097" t="str">
        <f t="shared" si="792"/>
        <v>628999007703</v>
      </c>
      <c r="AD5097" t="str">
        <f t="shared" si="793"/>
        <v>Halo+,+Visual+AI+5S+mendeteksi+Violation%3A+METALDET1-LINE+14</v>
      </c>
      <c r="AE5097" t="str">
        <f t="shared" si="794"/>
        <v>https://web.whatsapp.com/send/?phone=628999007703&amp;text=Halo+,+Visual+AI+5S+mendeteksi+Violation%3A+METALDET1-LINE+14&amp;type=phone_number&amp;app_absent=0</v>
      </c>
      <c r="AF5097" t="b">
        <f>IF(ISNA(VLOOKUP(D5097&amp;"-"&amp;AB5097, Ref_Kontak!$A:$E, 4, FALSE)), FALSE, TRUE)</f>
        <v>0</v>
      </c>
      <c r="AG5097" t="str">
        <f>_xlfn.IFNA(VLOOKUP(Z5097,Ref_Kontak!H:H,1,FALSE),"FALSE")</f>
        <v>628999007703</v>
      </c>
      <c r="AH5097" t="str">
        <f t="shared" si="795"/>
        <v>METALDET1-LINE 14</v>
      </c>
      <c r="AI5097">
        <f>IF(I5097="violation",COUNTIF($AH$1:AH5097,AH5097),0)</f>
        <v>730</v>
      </c>
      <c r="AJ5097" t="str">
        <f t="shared" si="796"/>
        <v>violation-METALDET1</v>
      </c>
      <c r="AK5097">
        <f>IF(I5097="violation",COUNTIF($AJ$1:AJ5097,AJ5097),FALSE)</f>
        <v>3967</v>
      </c>
      <c r="AL5097">
        <f t="shared" si="797"/>
        <v>0</v>
      </c>
      <c r="AM5097">
        <f t="shared" si="798"/>
        <v>3</v>
      </c>
      <c r="AN5097" t="str">
        <f t="shared" si="799"/>
        <v>ALERT! 3 Violation founded @METALDET1</v>
      </c>
    </row>
    <row r="5098" spans="1:40">
      <c r="A5098" t="s">
        <v>120</v>
      </c>
      <c r="B5098" t="s">
        <v>121</v>
      </c>
      <c r="C5098" t="s">
        <v>2262</v>
      </c>
      <c r="D5098" t="s">
        <v>52</v>
      </c>
      <c r="E5098">
        <v>1</v>
      </c>
      <c r="G5098" t="s">
        <v>130</v>
      </c>
      <c r="I5098" t="s">
        <v>125</v>
      </c>
      <c r="Z5098" t="str">
        <f>IFERROR(MID(AA5098,FIND("-",H5098,1)+1,20),_xlfn.IFNA(VLOOKUP(F5098&amp;"-"&amp;AA5098,Ref_Kontak!$A:$E,4,FALSE),Ref_Kontak!$H$2))</f>
        <v>628999007703</v>
      </c>
      <c r="AA5098" t="str">
        <f t="shared" si="790"/>
        <v/>
      </c>
      <c r="AB5098" t="str">
        <f t="shared" si="791"/>
        <v/>
      </c>
      <c r="AC5098" t="str">
        <f t="shared" si="792"/>
        <v>628999007703</v>
      </c>
      <c r="AD5098" t="str">
        <f t="shared" si="793"/>
        <v>Halo+,+Visual+AI+5S+mendeteksi+Violation%3A+METALDET1-LINE+14</v>
      </c>
      <c r="AE5098" t="str">
        <f t="shared" si="794"/>
        <v>https://web.whatsapp.com/send/?phone=628999007703&amp;text=Halo+,+Visual+AI+5S+mendeteksi+Violation%3A+METALDET1-LINE+14&amp;type=phone_number&amp;app_absent=0</v>
      </c>
      <c r="AF5098" t="b">
        <f>IF(ISNA(VLOOKUP(D5098&amp;"-"&amp;AB5098, Ref_Kontak!$A:$E, 4, FALSE)), FALSE, TRUE)</f>
        <v>0</v>
      </c>
      <c r="AG5098" t="str">
        <f>_xlfn.IFNA(VLOOKUP(Z5098,Ref_Kontak!H:H,1,FALSE),"FALSE")</f>
        <v>628999007703</v>
      </c>
      <c r="AH5098" t="str">
        <f t="shared" si="795"/>
        <v>METALDET1-LINE 14</v>
      </c>
      <c r="AI5098">
        <f>IF(I5098="violation",COUNTIF($AH$1:AH5098,AH5098),0)</f>
        <v>731</v>
      </c>
      <c r="AJ5098" t="str">
        <f t="shared" si="796"/>
        <v>violation-METALDET1</v>
      </c>
      <c r="AK5098">
        <f>IF(I5098="violation",COUNTIF($AJ$1:AJ5098,AJ5098),FALSE)</f>
        <v>3968</v>
      </c>
      <c r="AL5098">
        <f t="shared" si="797"/>
        <v>0</v>
      </c>
      <c r="AM5098">
        <f t="shared" si="798"/>
        <v>3</v>
      </c>
      <c r="AN5098" t="str">
        <f t="shared" si="799"/>
        <v>ALERT! 3 Violation founded @METALDET1</v>
      </c>
    </row>
    <row r="5099" spans="1:40">
      <c r="A5099" t="s">
        <v>120</v>
      </c>
      <c r="B5099" t="s">
        <v>121</v>
      </c>
      <c r="C5099" t="s">
        <v>2263</v>
      </c>
      <c r="D5099" t="s">
        <v>52</v>
      </c>
      <c r="E5099">
        <v>1</v>
      </c>
      <c r="G5099" t="s">
        <v>130</v>
      </c>
      <c r="I5099" t="s">
        <v>125</v>
      </c>
      <c r="Z5099" t="str">
        <f>IFERROR(MID(AA5099,FIND("-",H5099,1)+1,20),_xlfn.IFNA(VLOOKUP(F5099&amp;"-"&amp;AA5099,Ref_Kontak!$A:$E,4,FALSE),Ref_Kontak!$H$2))</f>
        <v>628999007703</v>
      </c>
      <c r="AA5099" t="str">
        <f t="shared" si="790"/>
        <v/>
      </c>
      <c r="AB5099" t="str">
        <f t="shared" si="791"/>
        <v/>
      </c>
      <c r="AC5099" t="str">
        <f t="shared" si="792"/>
        <v>628999007703</v>
      </c>
      <c r="AD5099" t="str">
        <f t="shared" si="793"/>
        <v>Halo+,+Visual+AI+5S+mendeteksi+Violation%3A+METALDET1-LINE+14</v>
      </c>
      <c r="AE5099" t="str">
        <f t="shared" si="794"/>
        <v>https://web.whatsapp.com/send/?phone=628999007703&amp;text=Halo+,+Visual+AI+5S+mendeteksi+Violation%3A+METALDET1-LINE+14&amp;type=phone_number&amp;app_absent=0</v>
      </c>
      <c r="AF5099" t="b">
        <f>IF(ISNA(VLOOKUP(D5099&amp;"-"&amp;AB5099, Ref_Kontak!$A:$E, 4, FALSE)), FALSE, TRUE)</f>
        <v>0</v>
      </c>
      <c r="AG5099" t="str">
        <f>_xlfn.IFNA(VLOOKUP(Z5099,Ref_Kontak!H:H,1,FALSE),"FALSE")</f>
        <v>628999007703</v>
      </c>
      <c r="AH5099" t="str">
        <f t="shared" si="795"/>
        <v>METALDET1-LINE 14</v>
      </c>
      <c r="AI5099">
        <f>IF(I5099="violation",COUNTIF($AH$1:AH5099,AH5099),0)</f>
        <v>732</v>
      </c>
      <c r="AJ5099" t="str">
        <f t="shared" si="796"/>
        <v>violation-METALDET1</v>
      </c>
      <c r="AK5099">
        <f>IF(I5099="violation",COUNTIF($AJ$1:AJ5099,AJ5099),FALSE)</f>
        <v>3969</v>
      </c>
      <c r="AL5099">
        <f t="shared" si="797"/>
        <v>0</v>
      </c>
      <c r="AM5099">
        <f t="shared" si="798"/>
        <v>3</v>
      </c>
      <c r="AN5099" t="str">
        <f t="shared" si="799"/>
        <v>ALERT! 3 Violation founded @METALDET1</v>
      </c>
    </row>
    <row r="5100" spans="1:40">
      <c r="A5100" t="s">
        <v>120</v>
      </c>
      <c r="B5100" t="s">
        <v>121</v>
      </c>
      <c r="C5100" t="s">
        <v>2263</v>
      </c>
      <c r="D5100" t="s">
        <v>52</v>
      </c>
      <c r="E5100">
        <v>1</v>
      </c>
      <c r="G5100" t="s">
        <v>130</v>
      </c>
      <c r="I5100" t="s">
        <v>125</v>
      </c>
      <c r="Z5100" t="str">
        <f>IFERROR(MID(AA5100,FIND("-",H5100,1)+1,20),_xlfn.IFNA(VLOOKUP(F5100&amp;"-"&amp;AA5100,Ref_Kontak!$A:$E,4,FALSE),Ref_Kontak!$H$2))</f>
        <v>628999007703</v>
      </c>
      <c r="AA5100" t="str">
        <f t="shared" si="790"/>
        <v/>
      </c>
      <c r="AB5100" t="str">
        <f t="shared" si="791"/>
        <v/>
      </c>
      <c r="AC5100" t="str">
        <f t="shared" si="792"/>
        <v>628999007703</v>
      </c>
      <c r="AD5100" t="str">
        <f t="shared" si="793"/>
        <v>Halo+,+Visual+AI+5S+mendeteksi+Violation%3A+METALDET1-LINE+14</v>
      </c>
      <c r="AE5100" t="str">
        <f t="shared" si="794"/>
        <v>https://web.whatsapp.com/send/?phone=628999007703&amp;text=Halo+,+Visual+AI+5S+mendeteksi+Violation%3A+METALDET1-LINE+14&amp;type=phone_number&amp;app_absent=0</v>
      </c>
      <c r="AF5100" t="b">
        <f>IF(ISNA(VLOOKUP(D5100&amp;"-"&amp;AB5100, Ref_Kontak!$A:$E, 4, FALSE)), FALSE, TRUE)</f>
        <v>0</v>
      </c>
      <c r="AG5100" t="str">
        <f>_xlfn.IFNA(VLOOKUP(Z5100,Ref_Kontak!H:H,1,FALSE),"FALSE")</f>
        <v>628999007703</v>
      </c>
      <c r="AH5100" t="str">
        <f t="shared" si="795"/>
        <v>METALDET1-LINE 14</v>
      </c>
      <c r="AI5100">
        <f>IF(I5100="violation",COUNTIF($AH$1:AH5100,AH5100),0)</f>
        <v>733</v>
      </c>
      <c r="AJ5100" t="str">
        <f t="shared" si="796"/>
        <v>violation-METALDET1</v>
      </c>
      <c r="AK5100">
        <f>IF(I5100="violation",COUNTIF($AJ$1:AJ5100,AJ5100),FALSE)</f>
        <v>3970</v>
      </c>
      <c r="AL5100">
        <f t="shared" si="797"/>
        <v>0</v>
      </c>
      <c r="AM5100">
        <f t="shared" si="798"/>
        <v>3</v>
      </c>
      <c r="AN5100" t="str">
        <f t="shared" si="799"/>
        <v>ALERT! 3 Violation founded @METALDET1</v>
      </c>
    </row>
    <row r="5101" spans="1:40">
      <c r="A5101" t="s">
        <v>120</v>
      </c>
      <c r="B5101" t="s">
        <v>121</v>
      </c>
      <c r="C5101" t="s">
        <v>2264</v>
      </c>
      <c r="D5101" t="s">
        <v>52</v>
      </c>
      <c r="E5101">
        <v>1</v>
      </c>
      <c r="G5101" t="s">
        <v>130</v>
      </c>
      <c r="I5101" t="s">
        <v>125</v>
      </c>
      <c r="Z5101" t="str">
        <f>IFERROR(MID(AA5101,FIND("-",H5101,1)+1,20),_xlfn.IFNA(VLOOKUP(F5101&amp;"-"&amp;AA5101,Ref_Kontak!$A:$E,4,FALSE),Ref_Kontak!$H$2))</f>
        <v>628999007703</v>
      </c>
      <c r="AA5101" t="str">
        <f t="shared" si="790"/>
        <v/>
      </c>
      <c r="AB5101" t="str">
        <f t="shared" si="791"/>
        <v/>
      </c>
      <c r="AC5101" t="str">
        <f t="shared" si="792"/>
        <v>628999007703</v>
      </c>
      <c r="AD5101" t="str">
        <f t="shared" si="793"/>
        <v>Halo+,+Visual+AI+5S+mendeteksi+Violation%3A+METALDET1-LINE+14</v>
      </c>
      <c r="AE5101" t="str">
        <f t="shared" si="794"/>
        <v>https://web.whatsapp.com/send/?phone=628999007703&amp;text=Halo+,+Visual+AI+5S+mendeteksi+Violation%3A+METALDET1-LINE+14&amp;type=phone_number&amp;app_absent=0</v>
      </c>
      <c r="AF5101" t="b">
        <f>IF(ISNA(VLOOKUP(D5101&amp;"-"&amp;AB5101, Ref_Kontak!$A:$E, 4, FALSE)), FALSE, TRUE)</f>
        <v>0</v>
      </c>
      <c r="AG5101" t="str">
        <f>_xlfn.IFNA(VLOOKUP(Z5101,Ref_Kontak!H:H,1,FALSE),"FALSE")</f>
        <v>628999007703</v>
      </c>
      <c r="AH5101" t="str">
        <f t="shared" si="795"/>
        <v>METALDET1-LINE 14</v>
      </c>
      <c r="AI5101">
        <f>IF(I5101="violation",COUNTIF($AH$1:AH5101,AH5101),0)</f>
        <v>734</v>
      </c>
      <c r="AJ5101" t="str">
        <f t="shared" si="796"/>
        <v>violation-METALDET1</v>
      </c>
      <c r="AK5101">
        <f>IF(I5101="violation",COUNTIF($AJ$1:AJ5101,AJ5101),FALSE)</f>
        <v>3971</v>
      </c>
      <c r="AL5101">
        <f t="shared" si="797"/>
        <v>0</v>
      </c>
      <c r="AM5101">
        <f t="shared" si="798"/>
        <v>3</v>
      </c>
      <c r="AN5101" t="str">
        <f t="shared" si="799"/>
        <v>ALERT! 3 Violation founded @METALDET1</v>
      </c>
    </row>
    <row r="5102" spans="1:40">
      <c r="A5102" t="s">
        <v>120</v>
      </c>
      <c r="B5102" t="s">
        <v>121</v>
      </c>
      <c r="C5102" t="s">
        <v>2264</v>
      </c>
      <c r="D5102" t="s">
        <v>52</v>
      </c>
      <c r="E5102">
        <v>1</v>
      </c>
      <c r="G5102" t="s">
        <v>130</v>
      </c>
      <c r="I5102" t="s">
        <v>125</v>
      </c>
      <c r="Z5102" t="str">
        <f>IFERROR(MID(AA5102,FIND("-",H5102,1)+1,20),_xlfn.IFNA(VLOOKUP(F5102&amp;"-"&amp;AA5102,Ref_Kontak!$A:$E,4,FALSE),Ref_Kontak!$H$2))</f>
        <v>628999007703</v>
      </c>
      <c r="AA5102" t="str">
        <f t="shared" si="790"/>
        <v/>
      </c>
      <c r="AB5102" t="str">
        <f t="shared" si="791"/>
        <v/>
      </c>
      <c r="AC5102" t="str">
        <f t="shared" si="792"/>
        <v>628999007703</v>
      </c>
      <c r="AD5102" t="str">
        <f t="shared" si="793"/>
        <v>Halo+,+Visual+AI+5S+mendeteksi+Violation%3A+METALDET1-LINE+14</v>
      </c>
      <c r="AE5102" t="str">
        <f t="shared" si="794"/>
        <v>https://web.whatsapp.com/send/?phone=628999007703&amp;text=Halo+,+Visual+AI+5S+mendeteksi+Violation%3A+METALDET1-LINE+14&amp;type=phone_number&amp;app_absent=0</v>
      </c>
      <c r="AF5102" t="b">
        <f>IF(ISNA(VLOOKUP(D5102&amp;"-"&amp;AB5102, Ref_Kontak!$A:$E, 4, FALSE)), FALSE, TRUE)</f>
        <v>0</v>
      </c>
      <c r="AG5102" t="str">
        <f>_xlfn.IFNA(VLOOKUP(Z5102,Ref_Kontak!H:H,1,FALSE),"FALSE")</f>
        <v>628999007703</v>
      </c>
      <c r="AH5102" t="str">
        <f t="shared" si="795"/>
        <v>METALDET1-LINE 14</v>
      </c>
      <c r="AI5102">
        <f>IF(I5102="violation",COUNTIF($AH$1:AH5102,AH5102),0)</f>
        <v>735</v>
      </c>
      <c r="AJ5102" t="str">
        <f t="shared" si="796"/>
        <v>violation-METALDET1</v>
      </c>
      <c r="AK5102">
        <f>IF(I5102="violation",COUNTIF($AJ$1:AJ5102,AJ5102),FALSE)</f>
        <v>3972</v>
      </c>
      <c r="AL5102">
        <f t="shared" si="797"/>
        <v>0</v>
      </c>
      <c r="AM5102">
        <f t="shared" si="798"/>
        <v>3</v>
      </c>
      <c r="AN5102" t="str">
        <f t="shared" si="799"/>
        <v>ALERT! 3 Violation founded @METALDET1</v>
      </c>
    </row>
    <row r="5103" spans="1:40">
      <c r="A5103" t="s">
        <v>120</v>
      </c>
      <c r="B5103" t="s">
        <v>121</v>
      </c>
      <c r="C5103" t="s">
        <v>2265</v>
      </c>
      <c r="D5103" t="s">
        <v>52</v>
      </c>
      <c r="E5103">
        <v>1</v>
      </c>
      <c r="G5103" t="s">
        <v>130</v>
      </c>
      <c r="I5103" t="s">
        <v>125</v>
      </c>
      <c r="Z5103" t="str">
        <f>IFERROR(MID(AA5103,FIND("-",H5103,1)+1,20),_xlfn.IFNA(VLOOKUP(F5103&amp;"-"&amp;AA5103,Ref_Kontak!$A:$E,4,FALSE),Ref_Kontak!$H$2))</f>
        <v>628999007703</v>
      </c>
      <c r="AA5103" t="str">
        <f t="shared" si="790"/>
        <v/>
      </c>
      <c r="AB5103" t="str">
        <f t="shared" si="791"/>
        <v/>
      </c>
      <c r="AC5103" t="str">
        <f t="shared" si="792"/>
        <v>628999007703</v>
      </c>
      <c r="AD5103" t="str">
        <f t="shared" si="793"/>
        <v>Halo+,+Visual+AI+5S+mendeteksi+Violation%3A+METALDET1-LINE+14</v>
      </c>
      <c r="AE5103" t="str">
        <f t="shared" si="794"/>
        <v>https://web.whatsapp.com/send/?phone=628999007703&amp;text=Halo+,+Visual+AI+5S+mendeteksi+Violation%3A+METALDET1-LINE+14&amp;type=phone_number&amp;app_absent=0</v>
      </c>
      <c r="AF5103" t="b">
        <f>IF(ISNA(VLOOKUP(D5103&amp;"-"&amp;AB5103, Ref_Kontak!$A:$E, 4, FALSE)), FALSE, TRUE)</f>
        <v>0</v>
      </c>
      <c r="AG5103" t="str">
        <f>_xlfn.IFNA(VLOOKUP(Z5103,Ref_Kontak!H:H,1,FALSE),"FALSE")</f>
        <v>628999007703</v>
      </c>
      <c r="AH5103" t="str">
        <f t="shared" si="795"/>
        <v>METALDET1-LINE 14</v>
      </c>
      <c r="AI5103">
        <f>IF(I5103="violation",COUNTIF($AH$1:AH5103,AH5103),0)</f>
        <v>736</v>
      </c>
      <c r="AJ5103" t="str">
        <f t="shared" si="796"/>
        <v>violation-METALDET1</v>
      </c>
      <c r="AK5103">
        <f>IF(I5103="violation",COUNTIF($AJ$1:AJ5103,AJ5103),FALSE)</f>
        <v>3973</v>
      </c>
      <c r="AL5103">
        <f t="shared" si="797"/>
        <v>0</v>
      </c>
      <c r="AM5103">
        <f t="shared" si="798"/>
        <v>3</v>
      </c>
      <c r="AN5103" t="str">
        <f t="shared" si="799"/>
        <v>ALERT! 3 Violation founded @METALDET1</v>
      </c>
    </row>
    <row r="5104" spans="1:40">
      <c r="A5104" t="s">
        <v>120</v>
      </c>
      <c r="B5104" t="s">
        <v>121</v>
      </c>
      <c r="C5104" t="s">
        <v>2266</v>
      </c>
      <c r="D5104" t="s">
        <v>52</v>
      </c>
      <c r="E5104">
        <v>1</v>
      </c>
      <c r="G5104" t="s">
        <v>130</v>
      </c>
      <c r="I5104" t="s">
        <v>125</v>
      </c>
      <c r="Z5104" t="str">
        <f>IFERROR(MID(AA5104,FIND("-",H5104,1)+1,20),_xlfn.IFNA(VLOOKUP(F5104&amp;"-"&amp;AA5104,Ref_Kontak!$A:$E,4,FALSE),Ref_Kontak!$H$2))</f>
        <v>628999007703</v>
      </c>
      <c r="AA5104" t="str">
        <f t="shared" si="790"/>
        <v/>
      </c>
      <c r="AB5104" t="str">
        <f t="shared" si="791"/>
        <v/>
      </c>
      <c r="AC5104" t="str">
        <f t="shared" si="792"/>
        <v>628999007703</v>
      </c>
      <c r="AD5104" t="str">
        <f t="shared" si="793"/>
        <v>Halo+,+Visual+AI+5S+mendeteksi+Violation%3A+METALDET1-LINE+14</v>
      </c>
      <c r="AE5104" t="str">
        <f t="shared" si="794"/>
        <v>https://web.whatsapp.com/send/?phone=628999007703&amp;text=Halo+,+Visual+AI+5S+mendeteksi+Violation%3A+METALDET1-LINE+14&amp;type=phone_number&amp;app_absent=0</v>
      </c>
      <c r="AF5104" t="b">
        <f>IF(ISNA(VLOOKUP(D5104&amp;"-"&amp;AB5104, Ref_Kontak!$A:$E, 4, FALSE)), FALSE, TRUE)</f>
        <v>0</v>
      </c>
      <c r="AG5104" t="str">
        <f>_xlfn.IFNA(VLOOKUP(Z5104,Ref_Kontak!H:H,1,FALSE),"FALSE")</f>
        <v>628999007703</v>
      </c>
      <c r="AH5104" t="str">
        <f t="shared" si="795"/>
        <v>METALDET1-LINE 14</v>
      </c>
      <c r="AI5104">
        <f>IF(I5104="violation",COUNTIF($AH$1:AH5104,AH5104),0)</f>
        <v>737</v>
      </c>
      <c r="AJ5104" t="str">
        <f t="shared" si="796"/>
        <v>violation-METALDET1</v>
      </c>
      <c r="AK5104">
        <f>IF(I5104="violation",COUNTIF($AJ$1:AJ5104,AJ5104),FALSE)</f>
        <v>3974</v>
      </c>
      <c r="AL5104">
        <f t="shared" si="797"/>
        <v>0</v>
      </c>
      <c r="AM5104">
        <f t="shared" si="798"/>
        <v>3</v>
      </c>
      <c r="AN5104" t="str">
        <f t="shared" si="799"/>
        <v>ALERT! 3 Violation founded @METALDET1</v>
      </c>
    </row>
    <row r="5105" spans="1:40">
      <c r="A5105" t="s">
        <v>120</v>
      </c>
      <c r="B5105" t="s">
        <v>121</v>
      </c>
      <c r="C5105" t="s">
        <v>2266</v>
      </c>
      <c r="D5105" t="s">
        <v>52</v>
      </c>
      <c r="E5105">
        <v>1</v>
      </c>
      <c r="G5105" t="s">
        <v>130</v>
      </c>
      <c r="I5105" t="s">
        <v>125</v>
      </c>
      <c r="Z5105" t="str">
        <f>IFERROR(MID(AA5105,FIND("-",H5105,1)+1,20),_xlfn.IFNA(VLOOKUP(F5105&amp;"-"&amp;AA5105,Ref_Kontak!$A:$E,4,FALSE),Ref_Kontak!$H$2))</f>
        <v>628999007703</v>
      </c>
      <c r="AA5105" t="str">
        <f t="shared" si="790"/>
        <v/>
      </c>
      <c r="AB5105" t="str">
        <f t="shared" si="791"/>
        <v/>
      </c>
      <c r="AC5105" t="str">
        <f t="shared" si="792"/>
        <v>628999007703</v>
      </c>
      <c r="AD5105" t="str">
        <f t="shared" si="793"/>
        <v>Halo+,+Visual+AI+5S+mendeteksi+Violation%3A+METALDET1-LINE+14</v>
      </c>
      <c r="AE5105" t="str">
        <f t="shared" si="794"/>
        <v>https://web.whatsapp.com/send/?phone=628999007703&amp;text=Halo+,+Visual+AI+5S+mendeteksi+Violation%3A+METALDET1-LINE+14&amp;type=phone_number&amp;app_absent=0</v>
      </c>
      <c r="AF5105" t="b">
        <f>IF(ISNA(VLOOKUP(D5105&amp;"-"&amp;AB5105, Ref_Kontak!$A:$E, 4, FALSE)), FALSE, TRUE)</f>
        <v>0</v>
      </c>
      <c r="AG5105" t="str">
        <f>_xlfn.IFNA(VLOOKUP(Z5105,Ref_Kontak!H:H,1,FALSE),"FALSE")</f>
        <v>628999007703</v>
      </c>
      <c r="AH5105" t="str">
        <f t="shared" si="795"/>
        <v>METALDET1-LINE 14</v>
      </c>
      <c r="AI5105">
        <f>IF(I5105="violation",COUNTIF($AH$1:AH5105,AH5105),0)</f>
        <v>738</v>
      </c>
      <c r="AJ5105" t="str">
        <f t="shared" si="796"/>
        <v>violation-METALDET1</v>
      </c>
      <c r="AK5105">
        <f>IF(I5105="violation",COUNTIF($AJ$1:AJ5105,AJ5105),FALSE)</f>
        <v>3975</v>
      </c>
      <c r="AL5105">
        <f t="shared" si="797"/>
        <v>0</v>
      </c>
      <c r="AM5105">
        <f t="shared" si="798"/>
        <v>3</v>
      </c>
      <c r="AN5105" t="str">
        <f t="shared" si="799"/>
        <v>ALERT! 3 Violation founded @METALDET1</v>
      </c>
    </row>
    <row r="5106" spans="1:40">
      <c r="A5106" t="s">
        <v>120</v>
      </c>
      <c r="B5106" t="s">
        <v>121</v>
      </c>
      <c r="C5106" t="s">
        <v>2267</v>
      </c>
      <c r="D5106" t="s">
        <v>52</v>
      </c>
      <c r="E5106">
        <v>1</v>
      </c>
      <c r="G5106" t="s">
        <v>130</v>
      </c>
      <c r="I5106" t="s">
        <v>125</v>
      </c>
      <c r="Z5106" t="str">
        <f>IFERROR(MID(AA5106,FIND("-",H5106,1)+1,20),_xlfn.IFNA(VLOOKUP(F5106&amp;"-"&amp;AA5106,Ref_Kontak!$A:$E,4,FALSE),Ref_Kontak!$H$2))</f>
        <v>628999007703</v>
      </c>
      <c r="AA5106" t="str">
        <f t="shared" si="790"/>
        <v/>
      </c>
      <c r="AB5106" t="str">
        <f t="shared" si="791"/>
        <v/>
      </c>
      <c r="AC5106" t="str">
        <f t="shared" si="792"/>
        <v>628999007703</v>
      </c>
      <c r="AD5106" t="str">
        <f t="shared" si="793"/>
        <v>Halo+,+Visual+AI+5S+mendeteksi+Violation%3A+METALDET1-LINE+14</v>
      </c>
      <c r="AE5106" t="str">
        <f t="shared" si="794"/>
        <v>https://web.whatsapp.com/send/?phone=628999007703&amp;text=Halo+,+Visual+AI+5S+mendeteksi+Violation%3A+METALDET1-LINE+14&amp;type=phone_number&amp;app_absent=0</v>
      </c>
      <c r="AF5106" t="b">
        <f>IF(ISNA(VLOOKUP(D5106&amp;"-"&amp;AB5106, Ref_Kontak!$A:$E, 4, FALSE)), FALSE, TRUE)</f>
        <v>0</v>
      </c>
      <c r="AG5106" t="str">
        <f>_xlfn.IFNA(VLOOKUP(Z5106,Ref_Kontak!H:H,1,FALSE),"FALSE")</f>
        <v>628999007703</v>
      </c>
      <c r="AH5106" t="str">
        <f t="shared" si="795"/>
        <v>METALDET1-LINE 14</v>
      </c>
      <c r="AI5106">
        <f>IF(I5106="violation",COUNTIF($AH$1:AH5106,AH5106),0)</f>
        <v>739</v>
      </c>
      <c r="AJ5106" t="str">
        <f t="shared" si="796"/>
        <v>violation-METALDET1</v>
      </c>
      <c r="AK5106">
        <f>IF(I5106="violation",COUNTIF($AJ$1:AJ5106,AJ5106),FALSE)</f>
        <v>3976</v>
      </c>
      <c r="AL5106">
        <f t="shared" si="797"/>
        <v>0</v>
      </c>
      <c r="AM5106">
        <f t="shared" si="798"/>
        <v>3</v>
      </c>
      <c r="AN5106" t="str">
        <f t="shared" si="799"/>
        <v>ALERT! 3 Violation founded @METALDET1</v>
      </c>
    </row>
    <row r="5107" spans="1:40">
      <c r="A5107" t="s">
        <v>120</v>
      </c>
      <c r="B5107" t="s">
        <v>121</v>
      </c>
      <c r="C5107" t="s">
        <v>2267</v>
      </c>
      <c r="D5107" t="s">
        <v>52</v>
      </c>
      <c r="E5107">
        <v>1</v>
      </c>
      <c r="G5107" t="s">
        <v>130</v>
      </c>
      <c r="I5107" t="s">
        <v>125</v>
      </c>
      <c r="Z5107" t="str">
        <f>IFERROR(MID(AA5107,FIND("-",H5107,1)+1,20),_xlfn.IFNA(VLOOKUP(F5107&amp;"-"&amp;AA5107,Ref_Kontak!$A:$E,4,FALSE),Ref_Kontak!$H$2))</f>
        <v>628999007703</v>
      </c>
      <c r="AA5107" t="str">
        <f t="shared" si="790"/>
        <v/>
      </c>
      <c r="AB5107" t="str">
        <f t="shared" si="791"/>
        <v/>
      </c>
      <c r="AC5107" t="str">
        <f t="shared" si="792"/>
        <v>628999007703</v>
      </c>
      <c r="AD5107" t="str">
        <f t="shared" si="793"/>
        <v>Halo+,+Visual+AI+5S+mendeteksi+Violation%3A+METALDET1-LINE+14</v>
      </c>
      <c r="AE5107" t="str">
        <f t="shared" si="794"/>
        <v>https://web.whatsapp.com/send/?phone=628999007703&amp;text=Halo+,+Visual+AI+5S+mendeteksi+Violation%3A+METALDET1-LINE+14&amp;type=phone_number&amp;app_absent=0</v>
      </c>
      <c r="AF5107" t="b">
        <f>IF(ISNA(VLOOKUP(D5107&amp;"-"&amp;AB5107, Ref_Kontak!$A:$E, 4, FALSE)), FALSE, TRUE)</f>
        <v>0</v>
      </c>
      <c r="AG5107" t="str">
        <f>_xlfn.IFNA(VLOOKUP(Z5107,Ref_Kontak!H:H,1,FALSE),"FALSE")</f>
        <v>628999007703</v>
      </c>
      <c r="AH5107" t="str">
        <f t="shared" si="795"/>
        <v>METALDET1-LINE 14</v>
      </c>
      <c r="AI5107">
        <f>IF(I5107="violation",COUNTIF($AH$1:AH5107,AH5107),0)</f>
        <v>740</v>
      </c>
      <c r="AJ5107" t="str">
        <f t="shared" si="796"/>
        <v>violation-METALDET1</v>
      </c>
      <c r="AK5107">
        <f>IF(I5107="violation",COUNTIF($AJ$1:AJ5107,AJ5107),FALSE)</f>
        <v>3977</v>
      </c>
      <c r="AL5107">
        <f t="shared" si="797"/>
        <v>0</v>
      </c>
      <c r="AM5107">
        <f t="shared" si="798"/>
        <v>3</v>
      </c>
      <c r="AN5107" t="str">
        <f t="shared" si="799"/>
        <v>ALERT! 3 Violation founded @METALDET1</v>
      </c>
    </row>
    <row r="5108" spans="1:40">
      <c r="A5108" t="s">
        <v>120</v>
      </c>
      <c r="B5108" t="s">
        <v>121</v>
      </c>
      <c r="C5108" t="s">
        <v>2268</v>
      </c>
      <c r="D5108" t="s">
        <v>52</v>
      </c>
      <c r="E5108">
        <v>1</v>
      </c>
      <c r="G5108" t="s">
        <v>130</v>
      </c>
      <c r="I5108" t="s">
        <v>125</v>
      </c>
      <c r="Z5108" t="str">
        <f>IFERROR(MID(AA5108,FIND("-",H5108,1)+1,20),_xlfn.IFNA(VLOOKUP(F5108&amp;"-"&amp;AA5108,Ref_Kontak!$A:$E,4,FALSE),Ref_Kontak!$H$2))</f>
        <v>628999007703</v>
      </c>
      <c r="AA5108" t="str">
        <f t="shared" si="790"/>
        <v/>
      </c>
      <c r="AB5108" t="str">
        <f t="shared" si="791"/>
        <v/>
      </c>
      <c r="AC5108" t="str">
        <f t="shared" si="792"/>
        <v>628999007703</v>
      </c>
      <c r="AD5108" t="str">
        <f t="shared" si="793"/>
        <v>Halo+,+Visual+AI+5S+mendeteksi+Violation%3A+METALDET1-LINE+14</v>
      </c>
      <c r="AE5108" t="str">
        <f t="shared" si="794"/>
        <v>https://web.whatsapp.com/send/?phone=628999007703&amp;text=Halo+,+Visual+AI+5S+mendeteksi+Violation%3A+METALDET1-LINE+14&amp;type=phone_number&amp;app_absent=0</v>
      </c>
      <c r="AF5108" t="b">
        <f>IF(ISNA(VLOOKUP(D5108&amp;"-"&amp;AB5108, Ref_Kontak!$A:$E, 4, FALSE)), FALSE, TRUE)</f>
        <v>0</v>
      </c>
      <c r="AG5108" t="str">
        <f>_xlfn.IFNA(VLOOKUP(Z5108,Ref_Kontak!H:H,1,FALSE),"FALSE")</f>
        <v>628999007703</v>
      </c>
      <c r="AH5108" t="str">
        <f t="shared" si="795"/>
        <v>METALDET1-LINE 14</v>
      </c>
      <c r="AI5108">
        <f>IF(I5108="violation",COUNTIF($AH$1:AH5108,AH5108),0)</f>
        <v>741</v>
      </c>
      <c r="AJ5108" t="str">
        <f t="shared" si="796"/>
        <v>violation-METALDET1</v>
      </c>
      <c r="AK5108">
        <f>IF(I5108="violation",COUNTIF($AJ$1:AJ5108,AJ5108),FALSE)</f>
        <v>3978</v>
      </c>
      <c r="AL5108">
        <f t="shared" si="797"/>
        <v>0</v>
      </c>
      <c r="AM5108">
        <f t="shared" si="798"/>
        <v>3</v>
      </c>
      <c r="AN5108" t="str">
        <f t="shared" si="799"/>
        <v>ALERT! 3 Violation founded @METALDET1</v>
      </c>
    </row>
    <row r="5109" spans="1:40">
      <c r="A5109" t="s">
        <v>120</v>
      </c>
      <c r="B5109" t="s">
        <v>121</v>
      </c>
      <c r="C5109" t="s">
        <v>2269</v>
      </c>
      <c r="D5109" t="s">
        <v>52</v>
      </c>
      <c r="E5109">
        <v>1</v>
      </c>
      <c r="G5109" t="s">
        <v>130</v>
      </c>
      <c r="I5109" t="s">
        <v>125</v>
      </c>
      <c r="Z5109" t="str">
        <f>IFERROR(MID(AA5109,FIND("-",H5109,1)+1,20),_xlfn.IFNA(VLOOKUP(F5109&amp;"-"&amp;AA5109,Ref_Kontak!$A:$E,4,FALSE),Ref_Kontak!$H$2))</f>
        <v>628999007703</v>
      </c>
      <c r="AA5109" t="str">
        <f t="shared" si="790"/>
        <v/>
      </c>
      <c r="AB5109" t="str">
        <f t="shared" si="791"/>
        <v/>
      </c>
      <c r="AC5109" t="str">
        <f t="shared" si="792"/>
        <v>628999007703</v>
      </c>
      <c r="AD5109" t="str">
        <f t="shared" si="793"/>
        <v>Halo+,+Visual+AI+5S+mendeteksi+Violation%3A+METALDET1-LINE+14</v>
      </c>
      <c r="AE5109" t="str">
        <f t="shared" si="794"/>
        <v>https://web.whatsapp.com/send/?phone=628999007703&amp;text=Halo+,+Visual+AI+5S+mendeteksi+Violation%3A+METALDET1-LINE+14&amp;type=phone_number&amp;app_absent=0</v>
      </c>
      <c r="AF5109" t="b">
        <f>IF(ISNA(VLOOKUP(D5109&amp;"-"&amp;AB5109, Ref_Kontak!$A:$E, 4, FALSE)), FALSE, TRUE)</f>
        <v>0</v>
      </c>
      <c r="AG5109" t="str">
        <f>_xlfn.IFNA(VLOOKUP(Z5109,Ref_Kontak!H:H,1,FALSE),"FALSE")</f>
        <v>628999007703</v>
      </c>
      <c r="AH5109" t="str">
        <f t="shared" si="795"/>
        <v>METALDET1-LINE 14</v>
      </c>
      <c r="AI5109">
        <f>IF(I5109="violation",COUNTIF($AH$1:AH5109,AH5109),0)</f>
        <v>742</v>
      </c>
      <c r="AJ5109" t="str">
        <f t="shared" si="796"/>
        <v>violation-METALDET1</v>
      </c>
      <c r="AK5109">
        <f>IF(I5109="violation",COUNTIF($AJ$1:AJ5109,AJ5109),FALSE)</f>
        <v>3979</v>
      </c>
      <c r="AL5109">
        <f t="shared" si="797"/>
        <v>0</v>
      </c>
      <c r="AM5109">
        <f t="shared" si="798"/>
        <v>3</v>
      </c>
      <c r="AN5109" t="str">
        <f t="shared" si="799"/>
        <v>ALERT! 3 Violation founded @METALDET1</v>
      </c>
    </row>
    <row r="5110" spans="1:40">
      <c r="A5110" t="s">
        <v>120</v>
      </c>
      <c r="B5110" t="s">
        <v>121</v>
      </c>
      <c r="C5110" t="s">
        <v>2269</v>
      </c>
      <c r="D5110" t="s">
        <v>52</v>
      </c>
      <c r="E5110">
        <v>1</v>
      </c>
      <c r="G5110" t="s">
        <v>130</v>
      </c>
      <c r="I5110" t="s">
        <v>125</v>
      </c>
      <c r="Z5110" t="str">
        <f>IFERROR(MID(AA5110,FIND("-",H5110,1)+1,20),_xlfn.IFNA(VLOOKUP(F5110&amp;"-"&amp;AA5110,Ref_Kontak!$A:$E,4,FALSE),Ref_Kontak!$H$2))</f>
        <v>628999007703</v>
      </c>
      <c r="AA5110" t="str">
        <f t="shared" si="790"/>
        <v/>
      </c>
      <c r="AB5110" t="str">
        <f t="shared" si="791"/>
        <v/>
      </c>
      <c r="AC5110" t="str">
        <f t="shared" si="792"/>
        <v>628999007703</v>
      </c>
      <c r="AD5110" t="str">
        <f t="shared" si="793"/>
        <v>Halo+,+Visual+AI+5S+mendeteksi+Violation%3A+METALDET1-LINE+14</v>
      </c>
      <c r="AE5110" t="str">
        <f t="shared" si="794"/>
        <v>https://web.whatsapp.com/send/?phone=628999007703&amp;text=Halo+,+Visual+AI+5S+mendeteksi+Violation%3A+METALDET1-LINE+14&amp;type=phone_number&amp;app_absent=0</v>
      </c>
      <c r="AF5110" t="b">
        <f>IF(ISNA(VLOOKUP(D5110&amp;"-"&amp;AB5110, Ref_Kontak!$A:$E, 4, FALSE)), FALSE, TRUE)</f>
        <v>0</v>
      </c>
      <c r="AG5110" t="str">
        <f>_xlfn.IFNA(VLOOKUP(Z5110,Ref_Kontak!H:H,1,FALSE),"FALSE")</f>
        <v>628999007703</v>
      </c>
      <c r="AH5110" t="str">
        <f t="shared" si="795"/>
        <v>METALDET1-LINE 14</v>
      </c>
      <c r="AI5110">
        <f>IF(I5110="violation",COUNTIF($AH$1:AH5110,AH5110),0)</f>
        <v>743</v>
      </c>
      <c r="AJ5110" t="str">
        <f t="shared" si="796"/>
        <v>violation-METALDET1</v>
      </c>
      <c r="AK5110">
        <f>IF(I5110="violation",COUNTIF($AJ$1:AJ5110,AJ5110),FALSE)</f>
        <v>3980</v>
      </c>
      <c r="AL5110">
        <f t="shared" si="797"/>
        <v>0</v>
      </c>
      <c r="AM5110">
        <f t="shared" si="798"/>
        <v>3</v>
      </c>
      <c r="AN5110" t="str">
        <f t="shared" si="799"/>
        <v>ALERT! 3 Violation founded @METALDET1</v>
      </c>
    </row>
    <row r="5111" spans="1:40">
      <c r="A5111" t="s">
        <v>120</v>
      </c>
      <c r="B5111" t="s">
        <v>121</v>
      </c>
      <c r="C5111" t="s">
        <v>2270</v>
      </c>
      <c r="D5111" t="s">
        <v>52</v>
      </c>
      <c r="E5111">
        <v>1</v>
      </c>
      <c r="G5111" t="s">
        <v>130</v>
      </c>
      <c r="I5111" t="s">
        <v>125</v>
      </c>
      <c r="Z5111" t="str">
        <f>IFERROR(MID(AA5111,FIND("-",H5111,1)+1,20),_xlfn.IFNA(VLOOKUP(F5111&amp;"-"&amp;AA5111,Ref_Kontak!$A:$E,4,FALSE),Ref_Kontak!$H$2))</f>
        <v>628999007703</v>
      </c>
      <c r="AA5111" t="str">
        <f t="shared" si="790"/>
        <v/>
      </c>
      <c r="AB5111" t="str">
        <f t="shared" si="791"/>
        <v/>
      </c>
      <c r="AC5111" t="str">
        <f t="shared" si="792"/>
        <v>628999007703</v>
      </c>
      <c r="AD5111" t="str">
        <f t="shared" si="793"/>
        <v>Halo+,+Visual+AI+5S+mendeteksi+Violation%3A+METALDET1-LINE+14</v>
      </c>
      <c r="AE5111" t="str">
        <f t="shared" si="794"/>
        <v>https://web.whatsapp.com/send/?phone=628999007703&amp;text=Halo+,+Visual+AI+5S+mendeteksi+Violation%3A+METALDET1-LINE+14&amp;type=phone_number&amp;app_absent=0</v>
      </c>
      <c r="AF5111" t="b">
        <f>IF(ISNA(VLOOKUP(D5111&amp;"-"&amp;AB5111, Ref_Kontak!$A:$E, 4, FALSE)), FALSE, TRUE)</f>
        <v>0</v>
      </c>
      <c r="AG5111" t="str">
        <f>_xlfn.IFNA(VLOOKUP(Z5111,Ref_Kontak!H:H,1,FALSE),"FALSE")</f>
        <v>628999007703</v>
      </c>
      <c r="AH5111" t="str">
        <f t="shared" si="795"/>
        <v>METALDET1-LINE 14</v>
      </c>
      <c r="AI5111">
        <f>IF(I5111="violation",COUNTIF($AH$1:AH5111,AH5111),0)</f>
        <v>744</v>
      </c>
      <c r="AJ5111" t="str">
        <f t="shared" si="796"/>
        <v>violation-METALDET1</v>
      </c>
      <c r="AK5111">
        <f>IF(I5111="violation",COUNTIF($AJ$1:AJ5111,AJ5111),FALSE)</f>
        <v>3981</v>
      </c>
      <c r="AL5111">
        <f t="shared" si="797"/>
        <v>0</v>
      </c>
      <c r="AM5111">
        <f t="shared" si="798"/>
        <v>3</v>
      </c>
      <c r="AN5111" t="str">
        <f t="shared" si="799"/>
        <v>ALERT! 3 Violation founded @METALDET1</v>
      </c>
    </row>
    <row r="5112" spans="1:40">
      <c r="A5112" t="s">
        <v>120</v>
      </c>
      <c r="B5112" t="s">
        <v>121</v>
      </c>
      <c r="C5112" t="s">
        <v>2270</v>
      </c>
      <c r="D5112" t="s">
        <v>52</v>
      </c>
      <c r="E5112">
        <v>1</v>
      </c>
      <c r="G5112" t="s">
        <v>130</v>
      </c>
      <c r="I5112" t="s">
        <v>125</v>
      </c>
      <c r="Z5112" t="str">
        <f>IFERROR(MID(AA5112,FIND("-",H5112,1)+1,20),_xlfn.IFNA(VLOOKUP(F5112&amp;"-"&amp;AA5112,Ref_Kontak!$A:$E,4,FALSE),Ref_Kontak!$H$2))</f>
        <v>628999007703</v>
      </c>
      <c r="AA5112" t="str">
        <f t="shared" si="790"/>
        <v/>
      </c>
      <c r="AB5112" t="str">
        <f t="shared" si="791"/>
        <v/>
      </c>
      <c r="AC5112" t="str">
        <f t="shared" si="792"/>
        <v>628999007703</v>
      </c>
      <c r="AD5112" t="str">
        <f t="shared" si="793"/>
        <v>Halo+,+Visual+AI+5S+mendeteksi+Violation%3A+METALDET1-LINE+14</v>
      </c>
      <c r="AE5112" t="str">
        <f t="shared" si="794"/>
        <v>https://web.whatsapp.com/send/?phone=628999007703&amp;text=Halo+,+Visual+AI+5S+mendeteksi+Violation%3A+METALDET1-LINE+14&amp;type=phone_number&amp;app_absent=0</v>
      </c>
      <c r="AF5112" t="b">
        <f>IF(ISNA(VLOOKUP(D5112&amp;"-"&amp;AB5112, Ref_Kontak!$A:$E, 4, FALSE)), FALSE, TRUE)</f>
        <v>0</v>
      </c>
      <c r="AG5112" t="str">
        <f>_xlfn.IFNA(VLOOKUP(Z5112,Ref_Kontak!H:H,1,FALSE),"FALSE")</f>
        <v>628999007703</v>
      </c>
      <c r="AH5112" t="str">
        <f t="shared" si="795"/>
        <v>METALDET1-LINE 14</v>
      </c>
      <c r="AI5112">
        <f>IF(I5112="violation",COUNTIF($AH$1:AH5112,AH5112),0)</f>
        <v>745</v>
      </c>
      <c r="AJ5112" t="str">
        <f t="shared" si="796"/>
        <v>violation-METALDET1</v>
      </c>
      <c r="AK5112">
        <f>IF(I5112="violation",COUNTIF($AJ$1:AJ5112,AJ5112),FALSE)</f>
        <v>3982</v>
      </c>
      <c r="AL5112">
        <f t="shared" si="797"/>
        <v>0</v>
      </c>
      <c r="AM5112">
        <f t="shared" si="798"/>
        <v>3</v>
      </c>
      <c r="AN5112" t="str">
        <f t="shared" si="799"/>
        <v>ALERT! 3 Violation founded @METALDET1</v>
      </c>
    </row>
    <row r="5113" spans="1:40">
      <c r="A5113" t="s">
        <v>120</v>
      </c>
      <c r="B5113" t="s">
        <v>121</v>
      </c>
      <c r="C5113" t="s">
        <v>2271</v>
      </c>
      <c r="D5113" t="s">
        <v>52</v>
      </c>
      <c r="E5113">
        <v>1</v>
      </c>
      <c r="G5113" t="s">
        <v>130</v>
      </c>
      <c r="I5113" t="s">
        <v>125</v>
      </c>
      <c r="Z5113" t="str">
        <f>IFERROR(MID(AA5113,FIND("-",H5113,1)+1,20),_xlfn.IFNA(VLOOKUP(F5113&amp;"-"&amp;AA5113,Ref_Kontak!$A:$E,4,FALSE),Ref_Kontak!$H$2))</f>
        <v>628999007703</v>
      </c>
      <c r="AA5113" t="str">
        <f t="shared" si="790"/>
        <v/>
      </c>
      <c r="AB5113" t="str">
        <f t="shared" si="791"/>
        <v/>
      </c>
      <c r="AC5113" t="str">
        <f t="shared" si="792"/>
        <v>628999007703</v>
      </c>
      <c r="AD5113" t="str">
        <f t="shared" si="793"/>
        <v>Halo+,+Visual+AI+5S+mendeteksi+Violation%3A+METALDET1-LINE+14</v>
      </c>
      <c r="AE5113" t="str">
        <f t="shared" si="794"/>
        <v>https://web.whatsapp.com/send/?phone=628999007703&amp;text=Halo+,+Visual+AI+5S+mendeteksi+Violation%3A+METALDET1-LINE+14&amp;type=phone_number&amp;app_absent=0</v>
      </c>
      <c r="AF5113" t="b">
        <f>IF(ISNA(VLOOKUP(D5113&amp;"-"&amp;AB5113, Ref_Kontak!$A:$E, 4, FALSE)), FALSE, TRUE)</f>
        <v>0</v>
      </c>
      <c r="AG5113" t="str">
        <f>_xlfn.IFNA(VLOOKUP(Z5113,Ref_Kontak!H:H,1,FALSE),"FALSE")</f>
        <v>628999007703</v>
      </c>
      <c r="AH5113" t="str">
        <f t="shared" si="795"/>
        <v>METALDET1-LINE 14</v>
      </c>
      <c r="AI5113">
        <f>IF(I5113="violation",COUNTIF($AH$1:AH5113,AH5113),0)</f>
        <v>746</v>
      </c>
      <c r="AJ5113" t="str">
        <f t="shared" si="796"/>
        <v>violation-METALDET1</v>
      </c>
      <c r="AK5113">
        <f>IF(I5113="violation",COUNTIF($AJ$1:AJ5113,AJ5113),FALSE)</f>
        <v>3983</v>
      </c>
      <c r="AL5113">
        <f t="shared" si="797"/>
        <v>0</v>
      </c>
      <c r="AM5113">
        <f t="shared" si="798"/>
        <v>3</v>
      </c>
      <c r="AN5113" t="str">
        <f t="shared" si="799"/>
        <v>ALERT! 3 Violation founded @METALDET1</v>
      </c>
    </row>
    <row r="5114" spans="1:40">
      <c r="A5114" t="s">
        <v>120</v>
      </c>
      <c r="B5114" t="s">
        <v>121</v>
      </c>
      <c r="C5114" t="s">
        <v>2272</v>
      </c>
      <c r="D5114" t="s">
        <v>52</v>
      </c>
      <c r="E5114">
        <v>1</v>
      </c>
      <c r="G5114" t="s">
        <v>130</v>
      </c>
      <c r="I5114" t="s">
        <v>125</v>
      </c>
      <c r="Z5114" t="str">
        <f>IFERROR(MID(AA5114,FIND("-",H5114,1)+1,20),_xlfn.IFNA(VLOOKUP(F5114&amp;"-"&amp;AA5114,Ref_Kontak!$A:$E,4,FALSE),Ref_Kontak!$H$2))</f>
        <v>628999007703</v>
      </c>
      <c r="AA5114" t="str">
        <f t="shared" si="790"/>
        <v/>
      </c>
      <c r="AB5114" t="str">
        <f t="shared" si="791"/>
        <v/>
      </c>
      <c r="AC5114" t="str">
        <f t="shared" si="792"/>
        <v>628999007703</v>
      </c>
      <c r="AD5114" t="str">
        <f t="shared" si="793"/>
        <v>Halo+,+Visual+AI+5S+mendeteksi+Violation%3A+METALDET1-LINE+14</v>
      </c>
      <c r="AE5114" t="str">
        <f t="shared" si="794"/>
        <v>https://web.whatsapp.com/send/?phone=628999007703&amp;text=Halo+,+Visual+AI+5S+mendeteksi+Violation%3A+METALDET1-LINE+14&amp;type=phone_number&amp;app_absent=0</v>
      </c>
      <c r="AF5114" t="b">
        <f>IF(ISNA(VLOOKUP(D5114&amp;"-"&amp;AB5114, Ref_Kontak!$A:$E, 4, FALSE)), FALSE, TRUE)</f>
        <v>0</v>
      </c>
      <c r="AG5114" t="str">
        <f>_xlfn.IFNA(VLOOKUP(Z5114,Ref_Kontak!H:H,1,FALSE),"FALSE")</f>
        <v>628999007703</v>
      </c>
      <c r="AH5114" t="str">
        <f t="shared" si="795"/>
        <v>METALDET1-LINE 14</v>
      </c>
      <c r="AI5114">
        <f>IF(I5114="violation",COUNTIF($AH$1:AH5114,AH5114),0)</f>
        <v>747</v>
      </c>
      <c r="AJ5114" t="str">
        <f t="shared" si="796"/>
        <v>violation-METALDET1</v>
      </c>
      <c r="AK5114">
        <f>IF(I5114="violation",COUNTIF($AJ$1:AJ5114,AJ5114),FALSE)</f>
        <v>3984</v>
      </c>
      <c r="AL5114">
        <f t="shared" si="797"/>
        <v>0</v>
      </c>
      <c r="AM5114">
        <f t="shared" si="798"/>
        <v>3</v>
      </c>
      <c r="AN5114" t="str">
        <f t="shared" si="799"/>
        <v>ALERT! 3 Violation founded @METALDET1</v>
      </c>
    </row>
    <row r="5115" spans="1:40">
      <c r="A5115" t="s">
        <v>120</v>
      </c>
      <c r="B5115" t="s">
        <v>121</v>
      </c>
      <c r="C5115" t="s">
        <v>2272</v>
      </c>
      <c r="D5115" t="s">
        <v>52</v>
      </c>
      <c r="E5115">
        <v>1</v>
      </c>
      <c r="G5115" t="s">
        <v>130</v>
      </c>
      <c r="I5115" t="s">
        <v>125</v>
      </c>
      <c r="Z5115" t="str">
        <f>IFERROR(MID(AA5115,FIND("-",H5115,1)+1,20),_xlfn.IFNA(VLOOKUP(F5115&amp;"-"&amp;AA5115,Ref_Kontak!$A:$E,4,FALSE),Ref_Kontak!$H$2))</f>
        <v>628999007703</v>
      </c>
      <c r="AA5115" t="str">
        <f t="shared" si="790"/>
        <v/>
      </c>
      <c r="AB5115" t="str">
        <f t="shared" si="791"/>
        <v/>
      </c>
      <c r="AC5115" t="str">
        <f t="shared" si="792"/>
        <v>628999007703</v>
      </c>
      <c r="AD5115" t="str">
        <f t="shared" si="793"/>
        <v>Halo+,+Visual+AI+5S+mendeteksi+Violation%3A+METALDET1-LINE+14</v>
      </c>
      <c r="AE5115" t="str">
        <f t="shared" si="794"/>
        <v>https://web.whatsapp.com/send/?phone=628999007703&amp;text=Halo+,+Visual+AI+5S+mendeteksi+Violation%3A+METALDET1-LINE+14&amp;type=phone_number&amp;app_absent=0</v>
      </c>
      <c r="AF5115" t="b">
        <f>IF(ISNA(VLOOKUP(D5115&amp;"-"&amp;AB5115, Ref_Kontak!$A:$E, 4, FALSE)), FALSE, TRUE)</f>
        <v>0</v>
      </c>
      <c r="AG5115" t="str">
        <f>_xlfn.IFNA(VLOOKUP(Z5115,Ref_Kontak!H:H,1,FALSE),"FALSE")</f>
        <v>628999007703</v>
      </c>
      <c r="AH5115" t="str">
        <f t="shared" si="795"/>
        <v>METALDET1-LINE 14</v>
      </c>
      <c r="AI5115">
        <f>IF(I5115="violation",COUNTIF($AH$1:AH5115,AH5115),0)</f>
        <v>748</v>
      </c>
      <c r="AJ5115" t="str">
        <f t="shared" si="796"/>
        <v>violation-METALDET1</v>
      </c>
      <c r="AK5115">
        <f>IF(I5115="violation",COUNTIF($AJ$1:AJ5115,AJ5115),FALSE)</f>
        <v>3985</v>
      </c>
      <c r="AL5115">
        <f t="shared" si="797"/>
        <v>0</v>
      </c>
      <c r="AM5115">
        <f t="shared" si="798"/>
        <v>3</v>
      </c>
      <c r="AN5115" t="str">
        <f t="shared" si="799"/>
        <v>ALERT! 3 Violation founded @METALDET1</v>
      </c>
    </row>
    <row r="5116" spans="1:40">
      <c r="A5116" t="s">
        <v>120</v>
      </c>
      <c r="B5116" t="s">
        <v>121</v>
      </c>
      <c r="C5116" t="s">
        <v>2273</v>
      </c>
      <c r="D5116" t="s">
        <v>129</v>
      </c>
      <c r="E5116">
        <v>1</v>
      </c>
      <c r="G5116" t="s">
        <v>130</v>
      </c>
      <c r="I5116" t="s">
        <v>125</v>
      </c>
      <c r="K5116" t="s">
        <v>2274</v>
      </c>
      <c r="Z5116" t="str">
        <f>IFERROR(MID(AA5116,FIND("-",H5116,1)+1,20),_xlfn.IFNA(VLOOKUP(F5116&amp;"-"&amp;AA5116,Ref_Kontak!$A:$E,4,FALSE),Ref_Kontak!$H$2))</f>
        <v>628999007703</v>
      </c>
      <c r="AA5116" t="str">
        <f t="shared" si="790"/>
        <v/>
      </c>
      <c r="AB5116" t="str">
        <f t="shared" si="791"/>
        <v/>
      </c>
      <c r="AC5116" t="str">
        <f t="shared" si="792"/>
        <v>628999007703</v>
      </c>
      <c r="AD5116" t="str">
        <f t="shared" si="793"/>
        <v>Halo+,+Visual+AI+5S+mendeteksi+Violation%3A+METALDET1-LINE+8</v>
      </c>
      <c r="AE5116" t="str">
        <f t="shared" si="794"/>
        <v>https://web.whatsapp.com/send/?phone=628999007703&amp;text=Halo+,+Visual+AI+5S+mendeteksi+Violation%3A+METALDET1-LINE+8&amp;type=phone_number&amp;app_absent=0</v>
      </c>
      <c r="AF5116" t="b">
        <f>IF(ISNA(VLOOKUP(D5116&amp;"-"&amp;AB5116, Ref_Kontak!$A:$E, 4, FALSE)), FALSE, TRUE)</f>
        <v>0</v>
      </c>
      <c r="AG5116" t="str">
        <f>_xlfn.IFNA(VLOOKUP(Z5116,Ref_Kontak!H:H,1,FALSE),"FALSE")</f>
        <v>628999007703</v>
      </c>
      <c r="AH5116" t="str">
        <f t="shared" si="795"/>
        <v>METALDET1-LINE 8</v>
      </c>
      <c r="AI5116">
        <f>IF(I5116="violation",COUNTIF($AH$1:AH5116,AH5116),0)</f>
        <v>1710</v>
      </c>
      <c r="AJ5116" t="str">
        <f t="shared" si="796"/>
        <v>violation-METALDET1</v>
      </c>
      <c r="AK5116">
        <f>IF(I5116="violation",COUNTIF($AJ$1:AJ5116,AJ5116),FALSE)</f>
        <v>3986</v>
      </c>
      <c r="AL5116">
        <f t="shared" si="797"/>
        <v>0</v>
      </c>
      <c r="AM5116">
        <f t="shared" si="798"/>
        <v>3</v>
      </c>
      <c r="AN5116" t="str">
        <f t="shared" si="799"/>
        <v>ALERT! 3 Violation founded @METALDET1</v>
      </c>
    </row>
    <row r="5117" spans="1:40">
      <c r="A5117" t="s">
        <v>120</v>
      </c>
      <c r="B5117" t="s">
        <v>121</v>
      </c>
      <c r="C5117" t="s">
        <v>2275</v>
      </c>
      <c r="D5117" t="s">
        <v>129</v>
      </c>
      <c r="E5117">
        <v>1</v>
      </c>
      <c r="G5117" t="s">
        <v>130</v>
      </c>
      <c r="I5117" t="s">
        <v>125</v>
      </c>
      <c r="Z5117" t="str">
        <f>IFERROR(MID(AA5117,FIND("-",H5117,1)+1,20),_xlfn.IFNA(VLOOKUP(F5117&amp;"-"&amp;AA5117,Ref_Kontak!$A:$E,4,FALSE),Ref_Kontak!$H$2))</f>
        <v>628999007703</v>
      </c>
      <c r="AA5117" t="str">
        <f t="shared" si="790"/>
        <v/>
      </c>
      <c r="AB5117" t="str">
        <f t="shared" si="791"/>
        <v/>
      </c>
      <c r="AC5117" t="str">
        <f t="shared" si="792"/>
        <v>628999007703</v>
      </c>
      <c r="AD5117" t="str">
        <f t="shared" si="793"/>
        <v>Halo+,+Visual+AI+5S+mendeteksi+Violation%3A+METALDET1-LINE+8</v>
      </c>
      <c r="AE5117" t="str">
        <f t="shared" si="794"/>
        <v>https://web.whatsapp.com/send/?phone=628999007703&amp;text=Halo+,+Visual+AI+5S+mendeteksi+Violation%3A+METALDET1-LINE+8&amp;type=phone_number&amp;app_absent=0</v>
      </c>
      <c r="AF5117" t="b">
        <f>IF(ISNA(VLOOKUP(D5117&amp;"-"&amp;AB5117, Ref_Kontak!$A:$E, 4, FALSE)), FALSE, TRUE)</f>
        <v>0</v>
      </c>
      <c r="AG5117" t="str">
        <f>_xlfn.IFNA(VLOOKUP(Z5117,Ref_Kontak!H:H,1,FALSE),"FALSE")</f>
        <v>628999007703</v>
      </c>
      <c r="AH5117" t="str">
        <f t="shared" si="795"/>
        <v>METALDET1-LINE 8</v>
      </c>
      <c r="AI5117">
        <f>IF(I5117="violation",COUNTIF($AH$1:AH5117,AH5117),0)</f>
        <v>1711</v>
      </c>
      <c r="AJ5117" t="str">
        <f t="shared" si="796"/>
        <v>violation-METALDET1</v>
      </c>
      <c r="AK5117">
        <f>IF(I5117="violation",COUNTIF($AJ$1:AJ5117,AJ5117),FALSE)</f>
        <v>3987</v>
      </c>
      <c r="AL5117">
        <f t="shared" si="797"/>
        <v>0</v>
      </c>
      <c r="AM5117">
        <f t="shared" si="798"/>
        <v>3</v>
      </c>
      <c r="AN5117" t="str">
        <f t="shared" si="799"/>
        <v>ALERT! 3 Violation founded @METALDET1</v>
      </c>
    </row>
    <row r="5118" spans="1:40">
      <c r="A5118" t="s">
        <v>120</v>
      </c>
      <c r="B5118" t="s">
        <v>121</v>
      </c>
      <c r="C5118" t="s">
        <v>2276</v>
      </c>
      <c r="D5118" t="s">
        <v>129</v>
      </c>
      <c r="E5118">
        <v>1</v>
      </c>
      <c r="G5118" t="s">
        <v>130</v>
      </c>
      <c r="I5118" t="s">
        <v>125</v>
      </c>
      <c r="Z5118" t="str">
        <f>IFERROR(MID(AA5118,FIND("-",H5118,1)+1,20),_xlfn.IFNA(VLOOKUP(F5118&amp;"-"&amp;AA5118,Ref_Kontak!$A:$E,4,FALSE),Ref_Kontak!$H$2))</f>
        <v>628999007703</v>
      </c>
      <c r="AA5118" t="str">
        <f t="shared" si="790"/>
        <v/>
      </c>
      <c r="AB5118" t="str">
        <f t="shared" si="791"/>
        <v/>
      </c>
      <c r="AC5118" t="str">
        <f t="shared" si="792"/>
        <v>628999007703</v>
      </c>
      <c r="AD5118" t="str">
        <f t="shared" si="793"/>
        <v>Halo+,+Visual+AI+5S+mendeteksi+Violation%3A+METALDET1-LINE+8</v>
      </c>
      <c r="AE5118" t="str">
        <f t="shared" si="794"/>
        <v>https://web.whatsapp.com/send/?phone=628999007703&amp;text=Halo+,+Visual+AI+5S+mendeteksi+Violation%3A+METALDET1-LINE+8&amp;type=phone_number&amp;app_absent=0</v>
      </c>
      <c r="AF5118" t="b">
        <f>IF(ISNA(VLOOKUP(D5118&amp;"-"&amp;AB5118, Ref_Kontak!$A:$E, 4, FALSE)), FALSE, TRUE)</f>
        <v>0</v>
      </c>
      <c r="AG5118" t="str">
        <f>_xlfn.IFNA(VLOOKUP(Z5118,Ref_Kontak!H:H,1,FALSE),"FALSE")</f>
        <v>628999007703</v>
      </c>
      <c r="AH5118" t="str">
        <f t="shared" si="795"/>
        <v>METALDET1-LINE 8</v>
      </c>
      <c r="AI5118">
        <f>IF(I5118="violation",COUNTIF($AH$1:AH5118,AH5118),0)</f>
        <v>1712</v>
      </c>
      <c r="AJ5118" t="str">
        <f t="shared" si="796"/>
        <v>violation-METALDET1</v>
      </c>
      <c r="AK5118">
        <f>IF(I5118="violation",COUNTIF($AJ$1:AJ5118,AJ5118),FALSE)</f>
        <v>3988</v>
      </c>
      <c r="AL5118">
        <f t="shared" si="797"/>
        <v>0</v>
      </c>
      <c r="AM5118">
        <f t="shared" si="798"/>
        <v>3</v>
      </c>
      <c r="AN5118" t="str">
        <f t="shared" si="799"/>
        <v>ALERT! 3 Violation founded @METALDET1</v>
      </c>
    </row>
    <row r="5119" spans="1:40">
      <c r="A5119" t="s">
        <v>120</v>
      </c>
      <c r="B5119" t="s">
        <v>121</v>
      </c>
      <c r="C5119" t="s">
        <v>2276</v>
      </c>
      <c r="D5119" t="s">
        <v>129</v>
      </c>
      <c r="E5119">
        <v>1</v>
      </c>
      <c r="G5119" t="s">
        <v>130</v>
      </c>
      <c r="I5119" t="s">
        <v>125</v>
      </c>
      <c r="Z5119" t="str">
        <f>IFERROR(MID(AA5119,FIND("-",H5119,1)+1,20),_xlfn.IFNA(VLOOKUP(F5119&amp;"-"&amp;AA5119,Ref_Kontak!$A:$E,4,FALSE),Ref_Kontak!$H$2))</f>
        <v>628999007703</v>
      </c>
      <c r="AA5119" t="str">
        <f t="shared" si="790"/>
        <v/>
      </c>
      <c r="AB5119" t="str">
        <f t="shared" si="791"/>
        <v/>
      </c>
      <c r="AC5119" t="str">
        <f t="shared" si="792"/>
        <v>628999007703</v>
      </c>
      <c r="AD5119" t="str">
        <f t="shared" si="793"/>
        <v>Halo+,+Visual+AI+5S+mendeteksi+Violation%3A+METALDET1-LINE+8</v>
      </c>
      <c r="AE5119" t="str">
        <f t="shared" si="794"/>
        <v>https://web.whatsapp.com/send/?phone=628999007703&amp;text=Halo+,+Visual+AI+5S+mendeteksi+Violation%3A+METALDET1-LINE+8&amp;type=phone_number&amp;app_absent=0</v>
      </c>
      <c r="AF5119" t="b">
        <f>IF(ISNA(VLOOKUP(D5119&amp;"-"&amp;AB5119, Ref_Kontak!$A:$E, 4, FALSE)), FALSE, TRUE)</f>
        <v>0</v>
      </c>
      <c r="AG5119" t="str">
        <f>_xlfn.IFNA(VLOOKUP(Z5119,Ref_Kontak!H:H,1,FALSE),"FALSE")</f>
        <v>628999007703</v>
      </c>
      <c r="AH5119" t="str">
        <f t="shared" si="795"/>
        <v>METALDET1-LINE 8</v>
      </c>
      <c r="AI5119">
        <f>IF(I5119="violation",COUNTIF($AH$1:AH5119,AH5119),0)</f>
        <v>1713</v>
      </c>
      <c r="AJ5119" t="str">
        <f t="shared" si="796"/>
        <v>violation-METALDET1</v>
      </c>
      <c r="AK5119">
        <f>IF(I5119="violation",COUNTIF($AJ$1:AJ5119,AJ5119),FALSE)</f>
        <v>3989</v>
      </c>
      <c r="AL5119">
        <f t="shared" si="797"/>
        <v>0</v>
      </c>
      <c r="AM5119">
        <f t="shared" si="798"/>
        <v>3</v>
      </c>
      <c r="AN5119" t="str">
        <f t="shared" si="799"/>
        <v>ALERT! 3 Violation founded @METALDET1</v>
      </c>
    </row>
    <row r="5120" spans="1:40">
      <c r="A5120" t="s">
        <v>120</v>
      </c>
      <c r="B5120" t="s">
        <v>121</v>
      </c>
      <c r="C5120" t="s">
        <v>2277</v>
      </c>
      <c r="D5120" t="s">
        <v>129</v>
      </c>
      <c r="E5120">
        <v>1</v>
      </c>
      <c r="G5120" t="s">
        <v>130</v>
      </c>
      <c r="I5120" t="s">
        <v>125</v>
      </c>
      <c r="Z5120" t="str">
        <f>IFERROR(MID(AA5120,FIND("-",H5120,1)+1,20),_xlfn.IFNA(VLOOKUP(F5120&amp;"-"&amp;AA5120,Ref_Kontak!$A:$E,4,FALSE),Ref_Kontak!$H$2))</f>
        <v>628999007703</v>
      </c>
      <c r="AA5120" t="str">
        <f t="shared" si="790"/>
        <v/>
      </c>
      <c r="AB5120" t="str">
        <f t="shared" si="791"/>
        <v/>
      </c>
      <c r="AC5120" t="str">
        <f t="shared" si="792"/>
        <v>628999007703</v>
      </c>
      <c r="AD5120" t="str">
        <f t="shared" si="793"/>
        <v>Halo+,+Visual+AI+5S+mendeteksi+Violation%3A+METALDET1-LINE+8</v>
      </c>
      <c r="AE5120" t="str">
        <f t="shared" si="794"/>
        <v>https://web.whatsapp.com/send/?phone=628999007703&amp;text=Halo+,+Visual+AI+5S+mendeteksi+Violation%3A+METALDET1-LINE+8&amp;type=phone_number&amp;app_absent=0</v>
      </c>
      <c r="AF5120" t="b">
        <f>IF(ISNA(VLOOKUP(D5120&amp;"-"&amp;AB5120, Ref_Kontak!$A:$E, 4, FALSE)), FALSE, TRUE)</f>
        <v>0</v>
      </c>
      <c r="AG5120" t="str">
        <f>_xlfn.IFNA(VLOOKUP(Z5120,Ref_Kontak!H:H,1,FALSE),"FALSE")</f>
        <v>628999007703</v>
      </c>
      <c r="AH5120" t="str">
        <f t="shared" si="795"/>
        <v>METALDET1-LINE 8</v>
      </c>
      <c r="AI5120">
        <f>IF(I5120="violation",COUNTIF($AH$1:AH5120,AH5120),0)</f>
        <v>1714</v>
      </c>
      <c r="AJ5120" t="str">
        <f t="shared" si="796"/>
        <v>violation-METALDET1</v>
      </c>
      <c r="AK5120">
        <f>IF(I5120="violation",COUNTIF($AJ$1:AJ5120,AJ5120),FALSE)</f>
        <v>3990</v>
      </c>
      <c r="AL5120">
        <f t="shared" si="797"/>
        <v>0</v>
      </c>
      <c r="AM5120">
        <f t="shared" si="798"/>
        <v>3</v>
      </c>
      <c r="AN5120" t="str">
        <f t="shared" si="799"/>
        <v>ALERT! 3 Violation founded @METALDET1</v>
      </c>
    </row>
    <row r="5121" spans="1:40">
      <c r="A5121" t="s">
        <v>120</v>
      </c>
      <c r="B5121" t="s">
        <v>121</v>
      </c>
      <c r="C5121" t="s">
        <v>2278</v>
      </c>
      <c r="D5121" t="s">
        <v>129</v>
      </c>
      <c r="E5121">
        <v>1</v>
      </c>
      <c r="G5121" t="s">
        <v>130</v>
      </c>
      <c r="I5121" t="s">
        <v>125</v>
      </c>
      <c r="Z5121" t="str">
        <f>IFERROR(MID(AA5121,FIND("-",H5121,1)+1,20),_xlfn.IFNA(VLOOKUP(F5121&amp;"-"&amp;AA5121,Ref_Kontak!$A:$E,4,FALSE),Ref_Kontak!$H$2))</f>
        <v>628999007703</v>
      </c>
      <c r="AA5121" t="str">
        <f t="shared" si="790"/>
        <v/>
      </c>
      <c r="AB5121" t="str">
        <f t="shared" si="791"/>
        <v/>
      </c>
      <c r="AC5121" t="str">
        <f t="shared" si="792"/>
        <v>628999007703</v>
      </c>
      <c r="AD5121" t="str">
        <f t="shared" si="793"/>
        <v>Halo+,+Visual+AI+5S+mendeteksi+Violation%3A+METALDET1-LINE+8</v>
      </c>
      <c r="AE5121" t="str">
        <f t="shared" si="794"/>
        <v>https://web.whatsapp.com/send/?phone=628999007703&amp;text=Halo+,+Visual+AI+5S+mendeteksi+Violation%3A+METALDET1-LINE+8&amp;type=phone_number&amp;app_absent=0</v>
      </c>
      <c r="AF5121" t="b">
        <f>IF(ISNA(VLOOKUP(D5121&amp;"-"&amp;AB5121, Ref_Kontak!$A:$E, 4, FALSE)), FALSE, TRUE)</f>
        <v>0</v>
      </c>
      <c r="AG5121" t="str">
        <f>_xlfn.IFNA(VLOOKUP(Z5121,Ref_Kontak!H:H,1,FALSE),"FALSE")</f>
        <v>628999007703</v>
      </c>
      <c r="AH5121" t="str">
        <f t="shared" si="795"/>
        <v>METALDET1-LINE 8</v>
      </c>
      <c r="AI5121">
        <f>IF(I5121="violation",COUNTIF($AH$1:AH5121,AH5121),0)</f>
        <v>1715</v>
      </c>
      <c r="AJ5121" t="str">
        <f t="shared" si="796"/>
        <v>violation-METALDET1</v>
      </c>
      <c r="AK5121">
        <f>IF(I5121="violation",COUNTIF($AJ$1:AJ5121,AJ5121),FALSE)</f>
        <v>3991</v>
      </c>
      <c r="AL5121">
        <f t="shared" si="797"/>
        <v>0</v>
      </c>
      <c r="AM5121">
        <f t="shared" si="798"/>
        <v>3</v>
      </c>
      <c r="AN5121" t="str">
        <f t="shared" si="799"/>
        <v>ALERT! 3 Violation founded @METALDET1</v>
      </c>
    </row>
    <row r="5122" spans="1:40">
      <c r="A5122" t="s">
        <v>120</v>
      </c>
      <c r="B5122" t="s">
        <v>121</v>
      </c>
      <c r="C5122" t="s">
        <v>2279</v>
      </c>
      <c r="D5122" t="s">
        <v>129</v>
      </c>
      <c r="E5122">
        <v>1</v>
      </c>
      <c r="G5122" t="s">
        <v>130</v>
      </c>
      <c r="I5122" t="s">
        <v>125</v>
      </c>
      <c r="Z5122" t="str">
        <f>IFERROR(MID(AA5122,FIND("-",H5122,1)+1,20),_xlfn.IFNA(VLOOKUP(F5122&amp;"-"&amp;AA5122,Ref_Kontak!$A:$E,4,FALSE),Ref_Kontak!$H$2))</f>
        <v>628999007703</v>
      </c>
      <c r="AA5122" t="str">
        <f t="shared" ref="AA5122:AA5185" si="800">CLEAN(SUBSTITUTE(H5122," ",""))</f>
        <v/>
      </c>
      <c r="AB5122" t="str">
        <f t="shared" ref="AB5122:AB5185" si="801">IFERROR(LEFT(AA5122,FIND("-",H5122,1)-1),CLEAN(SUBSTITUTE(SUBSTITUTE(H5122," ",""),"-","")))</f>
        <v/>
      </c>
      <c r="AC5122" t="str">
        <f t="shared" ref="AC5122:AC5185" si="802">IF(LEFT(Z5122,1)="0","62"&amp; MID(Z5122,2,999),Z5122)</f>
        <v>628999007703</v>
      </c>
      <c r="AD5122" t="str">
        <f t="shared" ref="AD5122:AD5185" si="803">"Halo+"&amp;AB5122&amp;","&amp;"+Visual+AI+5S+mendeteksi+Violation%3A+"&amp;SUBSTITUTE(AH5122," ","+")</f>
        <v>Halo+,+Visual+AI+5S+mendeteksi+Violation%3A+METALDET1-LINE+8</v>
      </c>
      <c r="AE5122" t="str">
        <f t="shared" ref="AE5122:AE5185" si="804">"https://web.whatsapp.com/send/?phone="&amp;AC5122&amp;"&amp;text="&amp;AD5122&amp;"&amp;type=phone_number&amp;app_absent=0"</f>
        <v>https://web.whatsapp.com/send/?phone=628999007703&amp;text=Halo+,+Visual+AI+5S+mendeteksi+Violation%3A+METALDET1-LINE+8&amp;type=phone_number&amp;app_absent=0</v>
      </c>
      <c r="AF5122" t="b">
        <f>IF(ISNA(VLOOKUP(D5122&amp;"-"&amp;AB5122, Ref_Kontak!$A:$E, 4, FALSE)), FALSE, TRUE)</f>
        <v>0</v>
      </c>
      <c r="AG5122" t="str">
        <f>_xlfn.IFNA(VLOOKUP(Z5122,Ref_Kontak!H:H,1,FALSE),"FALSE")</f>
        <v>628999007703</v>
      </c>
      <c r="AH5122" t="str">
        <f t="shared" ref="AH5122:AH5185" si="805">G5122&amp;"-"&amp;D5122</f>
        <v>METALDET1-LINE 8</v>
      </c>
      <c r="AI5122">
        <f>IF(I5122="violation",COUNTIF($AH$1:AH5122,AH5122),0)</f>
        <v>1716</v>
      </c>
      <c r="AJ5122" t="str">
        <f t="shared" si="796"/>
        <v>violation-METALDET1</v>
      </c>
      <c r="AK5122">
        <f>IF(I5122="violation",COUNTIF($AJ$1:AJ5122,AJ5122),FALSE)</f>
        <v>3992</v>
      </c>
      <c r="AL5122">
        <f t="shared" si="797"/>
        <v>0</v>
      </c>
      <c r="AM5122">
        <f t="shared" si="798"/>
        <v>3</v>
      </c>
      <c r="AN5122" t="str">
        <f t="shared" si="799"/>
        <v>ALERT! 3 Violation founded @METALDET1</v>
      </c>
    </row>
    <row r="5123" spans="1:40">
      <c r="A5123" t="s">
        <v>120</v>
      </c>
      <c r="B5123" t="s">
        <v>121</v>
      </c>
      <c r="C5123" t="s">
        <v>2279</v>
      </c>
      <c r="D5123" t="s">
        <v>129</v>
      </c>
      <c r="E5123">
        <v>1</v>
      </c>
      <c r="G5123" t="s">
        <v>130</v>
      </c>
      <c r="I5123" t="s">
        <v>125</v>
      </c>
      <c r="Z5123" t="str">
        <f>IFERROR(MID(AA5123,FIND("-",H5123,1)+1,20),_xlfn.IFNA(VLOOKUP(F5123&amp;"-"&amp;AA5123,Ref_Kontak!$A:$E,4,FALSE),Ref_Kontak!$H$2))</f>
        <v>628999007703</v>
      </c>
      <c r="AA5123" t="str">
        <f t="shared" si="800"/>
        <v/>
      </c>
      <c r="AB5123" t="str">
        <f t="shared" si="801"/>
        <v/>
      </c>
      <c r="AC5123" t="str">
        <f t="shared" si="802"/>
        <v>628999007703</v>
      </c>
      <c r="AD5123" t="str">
        <f t="shared" si="803"/>
        <v>Halo+,+Visual+AI+5S+mendeteksi+Violation%3A+METALDET1-LINE+8</v>
      </c>
      <c r="AE5123" t="str">
        <f t="shared" si="804"/>
        <v>https://web.whatsapp.com/send/?phone=628999007703&amp;text=Halo+,+Visual+AI+5S+mendeteksi+Violation%3A+METALDET1-LINE+8&amp;type=phone_number&amp;app_absent=0</v>
      </c>
      <c r="AF5123" t="b">
        <f>IF(ISNA(VLOOKUP(D5123&amp;"-"&amp;AB5123, Ref_Kontak!$A:$E, 4, FALSE)), FALSE, TRUE)</f>
        <v>0</v>
      </c>
      <c r="AG5123" t="str">
        <f>_xlfn.IFNA(VLOOKUP(Z5123,Ref_Kontak!H:H,1,FALSE),"FALSE")</f>
        <v>628999007703</v>
      </c>
      <c r="AH5123" t="str">
        <f t="shared" si="805"/>
        <v>METALDET1-LINE 8</v>
      </c>
      <c r="AI5123">
        <f>IF(I5123="violation",COUNTIF($AH$1:AH5123,AH5123),0)</f>
        <v>1717</v>
      </c>
      <c r="AJ5123" t="str">
        <f t="shared" ref="AJ5123:AJ5186" si="806">I5123&amp;"-"&amp;G5123</f>
        <v>violation-METALDET1</v>
      </c>
      <c r="AK5123">
        <f>IF(I5123="violation",COUNTIF($AJ$1:AJ5123,AJ5123),FALSE)</f>
        <v>3993</v>
      </c>
      <c r="AL5123">
        <f t="shared" ref="AL5123:AL5186" si="807">IF(AI5123=1,1,0)</f>
        <v>0</v>
      </c>
      <c r="AM5123">
        <f t="shared" ref="AM5123:AM5186" si="808">SUMIF($AJ$2:$AJ$5516,AJ5123,$AL$2:$AL$5516)</f>
        <v>3</v>
      </c>
      <c r="AN5123" t="str">
        <f t="shared" ref="AN5123:AN5186" si="809">"ALERT! " &amp;AM5123&amp; " Violation founded @"&amp;G5123</f>
        <v>ALERT! 3 Violation founded @METALDET1</v>
      </c>
    </row>
    <row r="5124" spans="1:40">
      <c r="A5124" t="s">
        <v>120</v>
      </c>
      <c r="B5124" t="s">
        <v>121</v>
      </c>
      <c r="C5124" t="s">
        <v>2280</v>
      </c>
      <c r="D5124" t="s">
        <v>129</v>
      </c>
      <c r="E5124">
        <v>1</v>
      </c>
      <c r="G5124" t="s">
        <v>130</v>
      </c>
      <c r="I5124" t="s">
        <v>125</v>
      </c>
      <c r="Z5124" t="str">
        <f>IFERROR(MID(AA5124,FIND("-",H5124,1)+1,20),_xlfn.IFNA(VLOOKUP(F5124&amp;"-"&amp;AA5124,Ref_Kontak!$A:$E,4,FALSE),Ref_Kontak!$H$2))</f>
        <v>628999007703</v>
      </c>
      <c r="AA5124" t="str">
        <f t="shared" si="800"/>
        <v/>
      </c>
      <c r="AB5124" t="str">
        <f t="shared" si="801"/>
        <v/>
      </c>
      <c r="AC5124" t="str">
        <f t="shared" si="802"/>
        <v>628999007703</v>
      </c>
      <c r="AD5124" t="str">
        <f t="shared" si="803"/>
        <v>Halo+,+Visual+AI+5S+mendeteksi+Violation%3A+METALDET1-LINE+8</v>
      </c>
      <c r="AE5124" t="str">
        <f t="shared" si="804"/>
        <v>https://web.whatsapp.com/send/?phone=628999007703&amp;text=Halo+,+Visual+AI+5S+mendeteksi+Violation%3A+METALDET1-LINE+8&amp;type=phone_number&amp;app_absent=0</v>
      </c>
      <c r="AF5124" t="b">
        <f>IF(ISNA(VLOOKUP(D5124&amp;"-"&amp;AB5124, Ref_Kontak!$A:$E, 4, FALSE)), FALSE, TRUE)</f>
        <v>0</v>
      </c>
      <c r="AG5124" t="str">
        <f>_xlfn.IFNA(VLOOKUP(Z5124,Ref_Kontak!H:H,1,FALSE),"FALSE")</f>
        <v>628999007703</v>
      </c>
      <c r="AH5124" t="str">
        <f t="shared" si="805"/>
        <v>METALDET1-LINE 8</v>
      </c>
      <c r="AI5124">
        <f>IF(I5124="violation",COUNTIF($AH$1:AH5124,AH5124),0)</f>
        <v>1718</v>
      </c>
      <c r="AJ5124" t="str">
        <f t="shared" si="806"/>
        <v>violation-METALDET1</v>
      </c>
      <c r="AK5124">
        <f>IF(I5124="violation",COUNTIF($AJ$1:AJ5124,AJ5124),FALSE)</f>
        <v>3994</v>
      </c>
      <c r="AL5124">
        <f t="shared" si="807"/>
        <v>0</v>
      </c>
      <c r="AM5124">
        <f t="shared" si="808"/>
        <v>3</v>
      </c>
      <c r="AN5124" t="str">
        <f t="shared" si="809"/>
        <v>ALERT! 3 Violation founded @METALDET1</v>
      </c>
    </row>
    <row r="5125" spans="1:40">
      <c r="A5125" t="s">
        <v>120</v>
      </c>
      <c r="B5125" t="s">
        <v>121</v>
      </c>
      <c r="C5125" t="s">
        <v>2281</v>
      </c>
      <c r="D5125" t="s">
        <v>129</v>
      </c>
      <c r="E5125">
        <v>1</v>
      </c>
      <c r="G5125" t="s">
        <v>130</v>
      </c>
      <c r="I5125" t="s">
        <v>125</v>
      </c>
      <c r="Z5125" t="str">
        <f>IFERROR(MID(AA5125,FIND("-",H5125,1)+1,20),_xlfn.IFNA(VLOOKUP(F5125&amp;"-"&amp;AA5125,Ref_Kontak!$A:$E,4,FALSE),Ref_Kontak!$H$2))</f>
        <v>628999007703</v>
      </c>
      <c r="AA5125" t="str">
        <f t="shared" si="800"/>
        <v/>
      </c>
      <c r="AB5125" t="str">
        <f t="shared" si="801"/>
        <v/>
      </c>
      <c r="AC5125" t="str">
        <f t="shared" si="802"/>
        <v>628999007703</v>
      </c>
      <c r="AD5125" t="str">
        <f t="shared" si="803"/>
        <v>Halo+,+Visual+AI+5S+mendeteksi+Violation%3A+METALDET1-LINE+8</v>
      </c>
      <c r="AE5125" t="str">
        <f t="shared" si="804"/>
        <v>https://web.whatsapp.com/send/?phone=628999007703&amp;text=Halo+,+Visual+AI+5S+mendeteksi+Violation%3A+METALDET1-LINE+8&amp;type=phone_number&amp;app_absent=0</v>
      </c>
      <c r="AF5125" t="b">
        <f>IF(ISNA(VLOOKUP(D5125&amp;"-"&amp;AB5125, Ref_Kontak!$A:$E, 4, FALSE)), FALSE, TRUE)</f>
        <v>0</v>
      </c>
      <c r="AG5125" t="str">
        <f>_xlfn.IFNA(VLOOKUP(Z5125,Ref_Kontak!H:H,1,FALSE),"FALSE")</f>
        <v>628999007703</v>
      </c>
      <c r="AH5125" t="str">
        <f t="shared" si="805"/>
        <v>METALDET1-LINE 8</v>
      </c>
      <c r="AI5125">
        <f>IF(I5125="violation",COUNTIF($AH$1:AH5125,AH5125),0)</f>
        <v>1719</v>
      </c>
      <c r="AJ5125" t="str">
        <f t="shared" si="806"/>
        <v>violation-METALDET1</v>
      </c>
      <c r="AK5125">
        <f>IF(I5125="violation",COUNTIF($AJ$1:AJ5125,AJ5125),FALSE)</f>
        <v>3995</v>
      </c>
      <c r="AL5125">
        <f t="shared" si="807"/>
        <v>0</v>
      </c>
      <c r="AM5125">
        <f t="shared" si="808"/>
        <v>3</v>
      </c>
      <c r="AN5125" t="str">
        <f t="shared" si="809"/>
        <v>ALERT! 3 Violation founded @METALDET1</v>
      </c>
    </row>
    <row r="5126" spans="1:40">
      <c r="A5126" t="s">
        <v>120</v>
      </c>
      <c r="B5126" t="s">
        <v>121</v>
      </c>
      <c r="C5126" t="s">
        <v>2282</v>
      </c>
      <c r="D5126" t="s">
        <v>129</v>
      </c>
      <c r="E5126">
        <v>1</v>
      </c>
      <c r="G5126" t="s">
        <v>130</v>
      </c>
      <c r="I5126" t="s">
        <v>125</v>
      </c>
      <c r="Z5126" t="str">
        <f>IFERROR(MID(AA5126,FIND("-",H5126,1)+1,20),_xlfn.IFNA(VLOOKUP(F5126&amp;"-"&amp;AA5126,Ref_Kontak!$A:$E,4,FALSE),Ref_Kontak!$H$2))</f>
        <v>628999007703</v>
      </c>
      <c r="AA5126" t="str">
        <f t="shared" si="800"/>
        <v/>
      </c>
      <c r="AB5126" t="str">
        <f t="shared" si="801"/>
        <v/>
      </c>
      <c r="AC5126" t="str">
        <f t="shared" si="802"/>
        <v>628999007703</v>
      </c>
      <c r="AD5126" t="str">
        <f t="shared" si="803"/>
        <v>Halo+,+Visual+AI+5S+mendeteksi+Violation%3A+METALDET1-LINE+8</v>
      </c>
      <c r="AE5126" t="str">
        <f t="shared" si="804"/>
        <v>https://web.whatsapp.com/send/?phone=628999007703&amp;text=Halo+,+Visual+AI+5S+mendeteksi+Violation%3A+METALDET1-LINE+8&amp;type=phone_number&amp;app_absent=0</v>
      </c>
      <c r="AF5126" t="b">
        <f>IF(ISNA(VLOOKUP(D5126&amp;"-"&amp;AB5126, Ref_Kontak!$A:$E, 4, FALSE)), FALSE, TRUE)</f>
        <v>0</v>
      </c>
      <c r="AG5126" t="str">
        <f>_xlfn.IFNA(VLOOKUP(Z5126,Ref_Kontak!H:H,1,FALSE),"FALSE")</f>
        <v>628999007703</v>
      </c>
      <c r="AH5126" t="str">
        <f t="shared" si="805"/>
        <v>METALDET1-LINE 8</v>
      </c>
      <c r="AI5126">
        <f>IF(I5126="violation",COUNTIF($AH$1:AH5126,AH5126),0)</f>
        <v>1720</v>
      </c>
      <c r="AJ5126" t="str">
        <f t="shared" si="806"/>
        <v>violation-METALDET1</v>
      </c>
      <c r="AK5126">
        <f>IF(I5126="violation",COUNTIF($AJ$1:AJ5126,AJ5126),FALSE)</f>
        <v>3996</v>
      </c>
      <c r="AL5126">
        <f t="shared" si="807"/>
        <v>0</v>
      </c>
      <c r="AM5126">
        <f t="shared" si="808"/>
        <v>3</v>
      </c>
      <c r="AN5126" t="str">
        <f t="shared" si="809"/>
        <v>ALERT! 3 Violation founded @METALDET1</v>
      </c>
    </row>
    <row r="5127" spans="1:40">
      <c r="A5127" t="s">
        <v>120</v>
      </c>
      <c r="B5127" t="s">
        <v>121</v>
      </c>
      <c r="C5127" t="s">
        <v>2282</v>
      </c>
      <c r="D5127" t="s">
        <v>129</v>
      </c>
      <c r="E5127">
        <v>1</v>
      </c>
      <c r="G5127" t="s">
        <v>130</v>
      </c>
      <c r="I5127" t="s">
        <v>125</v>
      </c>
      <c r="Z5127" t="str">
        <f>IFERROR(MID(AA5127,FIND("-",H5127,1)+1,20),_xlfn.IFNA(VLOOKUP(F5127&amp;"-"&amp;AA5127,Ref_Kontak!$A:$E,4,FALSE),Ref_Kontak!$H$2))</f>
        <v>628999007703</v>
      </c>
      <c r="AA5127" t="str">
        <f t="shared" si="800"/>
        <v/>
      </c>
      <c r="AB5127" t="str">
        <f t="shared" si="801"/>
        <v/>
      </c>
      <c r="AC5127" t="str">
        <f t="shared" si="802"/>
        <v>628999007703</v>
      </c>
      <c r="AD5127" t="str">
        <f t="shared" si="803"/>
        <v>Halo+,+Visual+AI+5S+mendeteksi+Violation%3A+METALDET1-LINE+8</v>
      </c>
      <c r="AE5127" t="str">
        <f t="shared" si="804"/>
        <v>https://web.whatsapp.com/send/?phone=628999007703&amp;text=Halo+,+Visual+AI+5S+mendeteksi+Violation%3A+METALDET1-LINE+8&amp;type=phone_number&amp;app_absent=0</v>
      </c>
      <c r="AF5127" t="b">
        <f>IF(ISNA(VLOOKUP(D5127&amp;"-"&amp;AB5127, Ref_Kontak!$A:$E, 4, FALSE)), FALSE, TRUE)</f>
        <v>0</v>
      </c>
      <c r="AG5127" t="str">
        <f>_xlfn.IFNA(VLOOKUP(Z5127,Ref_Kontak!H:H,1,FALSE),"FALSE")</f>
        <v>628999007703</v>
      </c>
      <c r="AH5127" t="str">
        <f t="shared" si="805"/>
        <v>METALDET1-LINE 8</v>
      </c>
      <c r="AI5127">
        <f>IF(I5127="violation",COUNTIF($AH$1:AH5127,AH5127),0)</f>
        <v>1721</v>
      </c>
      <c r="AJ5127" t="str">
        <f t="shared" si="806"/>
        <v>violation-METALDET1</v>
      </c>
      <c r="AK5127">
        <f>IF(I5127="violation",COUNTIF($AJ$1:AJ5127,AJ5127),FALSE)</f>
        <v>3997</v>
      </c>
      <c r="AL5127">
        <f t="shared" si="807"/>
        <v>0</v>
      </c>
      <c r="AM5127">
        <f t="shared" si="808"/>
        <v>3</v>
      </c>
      <c r="AN5127" t="str">
        <f t="shared" si="809"/>
        <v>ALERT! 3 Violation founded @METALDET1</v>
      </c>
    </row>
    <row r="5128" spans="1:40">
      <c r="A5128" t="s">
        <v>120</v>
      </c>
      <c r="B5128" t="s">
        <v>121</v>
      </c>
      <c r="C5128" t="s">
        <v>2283</v>
      </c>
      <c r="D5128" t="s">
        <v>129</v>
      </c>
      <c r="E5128">
        <v>1</v>
      </c>
      <c r="G5128" t="s">
        <v>130</v>
      </c>
      <c r="I5128" t="s">
        <v>125</v>
      </c>
      <c r="Z5128" t="str">
        <f>IFERROR(MID(AA5128,FIND("-",H5128,1)+1,20),_xlfn.IFNA(VLOOKUP(F5128&amp;"-"&amp;AA5128,Ref_Kontak!$A:$E,4,FALSE),Ref_Kontak!$H$2))</f>
        <v>628999007703</v>
      </c>
      <c r="AA5128" t="str">
        <f t="shared" si="800"/>
        <v/>
      </c>
      <c r="AB5128" t="str">
        <f t="shared" si="801"/>
        <v/>
      </c>
      <c r="AC5128" t="str">
        <f t="shared" si="802"/>
        <v>628999007703</v>
      </c>
      <c r="AD5128" t="str">
        <f t="shared" si="803"/>
        <v>Halo+,+Visual+AI+5S+mendeteksi+Violation%3A+METALDET1-LINE+8</v>
      </c>
      <c r="AE5128" t="str">
        <f t="shared" si="804"/>
        <v>https://web.whatsapp.com/send/?phone=628999007703&amp;text=Halo+,+Visual+AI+5S+mendeteksi+Violation%3A+METALDET1-LINE+8&amp;type=phone_number&amp;app_absent=0</v>
      </c>
      <c r="AF5128" t="b">
        <f>IF(ISNA(VLOOKUP(D5128&amp;"-"&amp;AB5128, Ref_Kontak!$A:$E, 4, FALSE)), FALSE, TRUE)</f>
        <v>0</v>
      </c>
      <c r="AG5128" t="str">
        <f>_xlfn.IFNA(VLOOKUP(Z5128,Ref_Kontak!H:H,1,FALSE),"FALSE")</f>
        <v>628999007703</v>
      </c>
      <c r="AH5128" t="str">
        <f t="shared" si="805"/>
        <v>METALDET1-LINE 8</v>
      </c>
      <c r="AI5128">
        <f>IF(I5128="violation",COUNTIF($AH$1:AH5128,AH5128),0)</f>
        <v>1722</v>
      </c>
      <c r="AJ5128" t="str">
        <f t="shared" si="806"/>
        <v>violation-METALDET1</v>
      </c>
      <c r="AK5128">
        <f>IF(I5128="violation",COUNTIF($AJ$1:AJ5128,AJ5128),FALSE)</f>
        <v>3998</v>
      </c>
      <c r="AL5128">
        <f t="shared" si="807"/>
        <v>0</v>
      </c>
      <c r="AM5128">
        <f t="shared" si="808"/>
        <v>3</v>
      </c>
      <c r="AN5128" t="str">
        <f t="shared" si="809"/>
        <v>ALERT! 3 Violation founded @METALDET1</v>
      </c>
    </row>
    <row r="5129" spans="1:40">
      <c r="A5129" t="s">
        <v>120</v>
      </c>
      <c r="B5129" t="s">
        <v>121</v>
      </c>
      <c r="C5129" t="s">
        <v>2284</v>
      </c>
      <c r="D5129" t="s">
        <v>129</v>
      </c>
      <c r="E5129">
        <v>1</v>
      </c>
      <c r="G5129" t="s">
        <v>130</v>
      </c>
      <c r="I5129" t="s">
        <v>125</v>
      </c>
      <c r="Z5129" t="str">
        <f>IFERROR(MID(AA5129,FIND("-",H5129,1)+1,20),_xlfn.IFNA(VLOOKUP(F5129&amp;"-"&amp;AA5129,Ref_Kontak!$A:$E,4,FALSE),Ref_Kontak!$H$2))</f>
        <v>628999007703</v>
      </c>
      <c r="AA5129" t="str">
        <f t="shared" si="800"/>
        <v/>
      </c>
      <c r="AB5129" t="str">
        <f t="shared" si="801"/>
        <v/>
      </c>
      <c r="AC5129" t="str">
        <f t="shared" si="802"/>
        <v>628999007703</v>
      </c>
      <c r="AD5129" t="str">
        <f t="shared" si="803"/>
        <v>Halo+,+Visual+AI+5S+mendeteksi+Violation%3A+METALDET1-LINE+8</v>
      </c>
      <c r="AE5129" t="str">
        <f t="shared" si="804"/>
        <v>https://web.whatsapp.com/send/?phone=628999007703&amp;text=Halo+,+Visual+AI+5S+mendeteksi+Violation%3A+METALDET1-LINE+8&amp;type=phone_number&amp;app_absent=0</v>
      </c>
      <c r="AF5129" t="b">
        <f>IF(ISNA(VLOOKUP(D5129&amp;"-"&amp;AB5129, Ref_Kontak!$A:$E, 4, FALSE)), FALSE, TRUE)</f>
        <v>0</v>
      </c>
      <c r="AG5129" t="str">
        <f>_xlfn.IFNA(VLOOKUP(Z5129,Ref_Kontak!H:H,1,FALSE),"FALSE")</f>
        <v>628999007703</v>
      </c>
      <c r="AH5129" t="str">
        <f t="shared" si="805"/>
        <v>METALDET1-LINE 8</v>
      </c>
      <c r="AI5129">
        <f>IF(I5129="violation",COUNTIF($AH$1:AH5129,AH5129),0)</f>
        <v>1723</v>
      </c>
      <c r="AJ5129" t="str">
        <f t="shared" si="806"/>
        <v>violation-METALDET1</v>
      </c>
      <c r="AK5129">
        <f>IF(I5129="violation",COUNTIF($AJ$1:AJ5129,AJ5129),FALSE)</f>
        <v>3999</v>
      </c>
      <c r="AL5129">
        <f t="shared" si="807"/>
        <v>0</v>
      </c>
      <c r="AM5129">
        <f t="shared" si="808"/>
        <v>3</v>
      </c>
      <c r="AN5129" t="str">
        <f t="shared" si="809"/>
        <v>ALERT! 3 Violation founded @METALDET1</v>
      </c>
    </row>
    <row r="5130" spans="1:40">
      <c r="A5130" t="s">
        <v>120</v>
      </c>
      <c r="B5130" t="s">
        <v>121</v>
      </c>
      <c r="C5130" t="s">
        <v>2285</v>
      </c>
      <c r="D5130" t="s">
        <v>129</v>
      </c>
      <c r="E5130">
        <v>1</v>
      </c>
      <c r="G5130" t="s">
        <v>130</v>
      </c>
      <c r="I5130" t="s">
        <v>125</v>
      </c>
      <c r="Z5130" t="str">
        <f>IFERROR(MID(AA5130,FIND("-",H5130,1)+1,20),_xlfn.IFNA(VLOOKUP(F5130&amp;"-"&amp;AA5130,Ref_Kontak!$A:$E,4,FALSE),Ref_Kontak!$H$2))</f>
        <v>628999007703</v>
      </c>
      <c r="AA5130" t="str">
        <f t="shared" si="800"/>
        <v/>
      </c>
      <c r="AB5130" t="str">
        <f t="shared" si="801"/>
        <v/>
      </c>
      <c r="AC5130" t="str">
        <f t="shared" si="802"/>
        <v>628999007703</v>
      </c>
      <c r="AD5130" t="str">
        <f t="shared" si="803"/>
        <v>Halo+,+Visual+AI+5S+mendeteksi+Violation%3A+METALDET1-LINE+8</v>
      </c>
      <c r="AE5130" t="str">
        <f t="shared" si="804"/>
        <v>https://web.whatsapp.com/send/?phone=628999007703&amp;text=Halo+,+Visual+AI+5S+mendeteksi+Violation%3A+METALDET1-LINE+8&amp;type=phone_number&amp;app_absent=0</v>
      </c>
      <c r="AF5130" t="b">
        <f>IF(ISNA(VLOOKUP(D5130&amp;"-"&amp;AB5130, Ref_Kontak!$A:$E, 4, FALSE)), FALSE, TRUE)</f>
        <v>0</v>
      </c>
      <c r="AG5130" t="str">
        <f>_xlfn.IFNA(VLOOKUP(Z5130,Ref_Kontak!H:H,1,FALSE),"FALSE")</f>
        <v>628999007703</v>
      </c>
      <c r="AH5130" t="str">
        <f t="shared" si="805"/>
        <v>METALDET1-LINE 8</v>
      </c>
      <c r="AI5130">
        <f>IF(I5130="violation",COUNTIF($AH$1:AH5130,AH5130),0)</f>
        <v>1724</v>
      </c>
      <c r="AJ5130" t="str">
        <f t="shared" si="806"/>
        <v>violation-METALDET1</v>
      </c>
      <c r="AK5130">
        <f>IF(I5130="violation",COUNTIF($AJ$1:AJ5130,AJ5130),FALSE)</f>
        <v>4000</v>
      </c>
      <c r="AL5130">
        <f t="shared" si="807"/>
        <v>0</v>
      </c>
      <c r="AM5130">
        <f t="shared" si="808"/>
        <v>3</v>
      </c>
      <c r="AN5130" t="str">
        <f t="shared" si="809"/>
        <v>ALERT! 3 Violation founded @METALDET1</v>
      </c>
    </row>
    <row r="5131" spans="1:40">
      <c r="A5131" t="s">
        <v>120</v>
      </c>
      <c r="B5131" t="s">
        <v>121</v>
      </c>
      <c r="C5131" t="s">
        <v>2285</v>
      </c>
      <c r="D5131" t="s">
        <v>129</v>
      </c>
      <c r="E5131">
        <v>1</v>
      </c>
      <c r="G5131" t="s">
        <v>130</v>
      </c>
      <c r="I5131" t="s">
        <v>125</v>
      </c>
      <c r="Z5131" t="str">
        <f>IFERROR(MID(AA5131,FIND("-",H5131,1)+1,20),_xlfn.IFNA(VLOOKUP(F5131&amp;"-"&amp;AA5131,Ref_Kontak!$A:$E,4,FALSE),Ref_Kontak!$H$2))</f>
        <v>628999007703</v>
      </c>
      <c r="AA5131" t="str">
        <f t="shared" si="800"/>
        <v/>
      </c>
      <c r="AB5131" t="str">
        <f t="shared" si="801"/>
        <v/>
      </c>
      <c r="AC5131" t="str">
        <f t="shared" si="802"/>
        <v>628999007703</v>
      </c>
      <c r="AD5131" t="str">
        <f t="shared" si="803"/>
        <v>Halo+,+Visual+AI+5S+mendeteksi+Violation%3A+METALDET1-LINE+8</v>
      </c>
      <c r="AE5131" t="str">
        <f t="shared" si="804"/>
        <v>https://web.whatsapp.com/send/?phone=628999007703&amp;text=Halo+,+Visual+AI+5S+mendeteksi+Violation%3A+METALDET1-LINE+8&amp;type=phone_number&amp;app_absent=0</v>
      </c>
      <c r="AF5131" t="b">
        <f>IF(ISNA(VLOOKUP(D5131&amp;"-"&amp;AB5131, Ref_Kontak!$A:$E, 4, FALSE)), FALSE, TRUE)</f>
        <v>0</v>
      </c>
      <c r="AG5131" t="str">
        <f>_xlfn.IFNA(VLOOKUP(Z5131,Ref_Kontak!H:H,1,FALSE),"FALSE")</f>
        <v>628999007703</v>
      </c>
      <c r="AH5131" t="str">
        <f t="shared" si="805"/>
        <v>METALDET1-LINE 8</v>
      </c>
      <c r="AI5131">
        <f>IF(I5131="violation",COUNTIF($AH$1:AH5131,AH5131),0)</f>
        <v>1725</v>
      </c>
      <c r="AJ5131" t="str">
        <f t="shared" si="806"/>
        <v>violation-METALDET1</v>
      </c>
      <c r="AK5131">
        <f>IF(I5131="violation",COUNTIF($AJ$1:AJ5131,AJ5131),FALSE)</f>
        <v>4001</v>
      </c>
      <c r="AL5131">
        <f t="shared" si="807"/>
        <v>0</v>
      </c>
      <c r="AM5131">
        <f t="shared" si="808"/>
        <v>3</v>
      </c>
      <c r="AN5131" t="str">
        <f t="shared" si="809"/>
        <v>ALERT! 3 Violation founded @METALDET1</v>
      </c>
    </row>
    <row r="5132" spans="1:40">
      <c r="A5132" t="s">
        <v>120</v>
      </c>
      <c r="B5132" t="s">
        <v>121</v>
      </c>
      <c r="C5132" t="s">
        <v>2286</v>
      </c>
      <c r="D5132" t="s">
        <v>129</v>
      </c>
      <c r="E5132">
        <v>1</v>
      </c>
      <c r="G5132" t="s">
        <v>130</v>
      </c>
      <c r="I5132" t="s">
        <v>125</v>
      </c>
      <c r="Z5132" t="str">
        <f>IFERROR(MID(AA5132,FIND("-",H5132,1)+1,20),_xlfn.IFNA(VLOOKUP(F5132&amp;"-"&amp;AA5132,Ref_Kontak!$A:$E,4,FALSE),Ref_Kontak!$H$2))</f>
        <v>628999007703</v>
      </c>
      <c r="AA5132" t="str">
        <f t="shared" si="800"/>
        <v/>
      </c>
      <c r="AB5132" t="str">
        <f t="shared" si="801"/>
        <v/>
      </c>
      <c r="AC5132" t="str">
        <f t="shared" si="802"/>
        <v>628999007703</v>
      </c>
      <c r="AD5132" t="str">
        <f t="shared" si="803"/>
        <v>Halo+,+Visual+AI+5S+mendeteksi+Violation%3A+METALDET1-LINE+8</v>
      </c>
      <c r="AE5132" t="str">
        <f t="shared" si="804"/>
        <v>https://web.whatsapp.com/send/?phone=628999007703&amp;text=Halo+,+Visual+AI+5S+mendeteksi+Violation%3A+METALDET1-LINE+8&amp;type=phone_number&amp;app_absent=0</v>
      </c>
      <c r="AF5132" t="b">
        <f>IF(ISNA(VLOOKUP(D5132&amp;"-"&amp;AB5132, Ref_Kontak!$A:$E, 4, FALSE)), FALSE, TRUE)</f>
        <v>0</v>
      </c>
      <c r="AG5132" t="str">
        <f>_xlfn.IFNA(VLOOKUP(Z5132,Ref_Kontak!H:H,1,FALSE),"FALSE")</f>
        <v>628999007703</v>
      </c>
      <c r="AH5132" t="str">
        <f t="shared" si="805"/>
        <v>METALDET1-LINE 8</v>
      </c>
      <c r="AI5132">
        <f>IF(I5132="violation",COUNTIF($AH$1:AH5132,AH5132),0)</f>
        <v>1726</v>
      </c>
      <c r="AJ5132" t="str">
        <f t="shared" si="806"/>
        <v>violation-METALDET1</v>
      </c>
      <c r="AK5132">
        <f>IF(I5132="violation",COUNTIF($AJ$1:AJ5132,AJ5132),FALSE)</f>
        <v>4002</v>
      </c>
      <c r="AL5132">
        <f t="shared" si="807"/>
        <v>0</v>
      </c>
      <c r="AM5132">
        <f t="shared" si="808"/>
        <v>3</v>
      </c>
      <c r="AN5132" t="str">
        <f t="shared" si="809"/>
        <v>ALERT! 3 Violation founded @METALDET1</v>
      </c>
    </row>
    <row r="5133" spans="1:40">
      <c r="A5133" t="s">
        <v>120</v>
      </c>
      <c r="B5133" t="s">
        <v>121</v>
      </c>
      <c r="C5133" t="s">
        <v>2287</v>
      </c>
      <c r="D5133" t="s">
        <v>129</v>
      </c>
      <c r="E5133">
        <v>1</v>
      </c>
      <c r="G5133" t="s">
        <v>130</v>
      </c>
      <c r="I5133" t="s">
        <v>125</v>
      </c>
      <c r="Z5133" t="str">
        <f>IFERROR(MID(AA5133,FIND("-",H5133,1)+1,20),_xlfn.IFNA(VLOOKUP(F5133&amp;"-"&amp;AA5133,Ref_Kontak!$A:$E,4,FALSE),Ref_Kontak!$H$2))</f>
        <v>628999007703</v>
      </c>
      <c r="AA5133" t="str">
        <f t="shared" si="800"/>
        <v/>
      </c>
      <c r="AB5133" t="str">
        <f t="shared" si="801"/>
        <v/>
      </c>
      <c r="AC5133" t="str">
        <f t="shared" si="802"/>
        <v>628999007703</v>
      </c>
      <c r="AD5133" t="str">
        <f t="shared" si="803"/>
        <v>Halo+,+Visual+AI+5S+mendeteksi+Violation%3A+METALDET1-LINE+8</v>
      </c>
      <c r="AE5133" t="str">
        <f t="shared" si="804"/>
        <v>https://web.whatsapp.com/send/?phone=628999007703&amp;text=Halo+,+Visual+AI+5S+mendeteksi+Violation%3A+METALDET1-LINE+8&amp;type=phone_number&amp;app_absent=0</v>
      </c>
      <c r="AF5133" t="b">
        <f>IF(ISNA(VLOOKUP(D5133&amp;"-"&amp;AB5133, Ref_Kontak!$A:$E, 4, FALSE)), FALSE, TRUE)</f>
        <v>0</v>
      </c>
      <c r="AG5133" t="str">
        <f>_xlfn.IFNA(VLOOKUP(Z5133,Ref_Kontak!H:H,1,FALSE),"FALSE")</f>
        <v>628999007703</v>
      </c>
      <c r="AH5133" t="str">
        <f t="shared" si="805"/>
        <v>METALDET1-LINE 8</v>
      </c>
      <c r="AI5133">
        <f>IF(I5133="violation",COUNTIF($AH$1:AH5133,AH5133),0)</f>
        <v>1727</v>
      </c>
      <c r="AJ5133" t="str">
        <f t="shared" si="806"/>
        <v>violation-METALDET1</v>
      </c>
      <c r="AK5133">
        <f>IF(I5133="violation",COUNTIF($AJ$1:AJ5133,AJ5133),FALSE)</f>
        <v>4003</v>
      </c>
      <c r="AL5133">
        <f t="shared" si="807"/>
        <v>0</v>
      </c>
      <c r="AM5133">
        <f t="shared" si="808"/>
        <v>3</v>
      </c>
      <c r="AN5133" t="str">
        <f t="shared" si="809"/>
        <v>ALERT! 3 Violation founded @METALDET1</v>
      </c>
    </row>
    <row r="5134" spans="1:40">
      <c r="A5134" t="s">
        <v>120</v>
      </c>
      <c r="B5134" t="s">
        <v>121</v>
      </c>
      <c r="C5134" t="s">
        <v>2288</v>
      </c>
      <c r="D5134" t="s">
        <v>129</v>
      </c>
      <c r="E5134">
        <v>1</v>
      </c>
      <c r="G5134" t="s">
        <v>130</v>
      </c>
      <c r="I5134" t="s">
        <v>125</v>
      </c>
      <c r="Z5134" t="str">
        <f>IFERROR(MID(AA5134,FIND("-",H5134,1)+1,20),_xlfn.IFNA(VLOOKUP(F5134&amp;"-"&amp;AA5134,Ref_Kontak!$A:$E,4,FALSE),Ref_Kontak!$H$2))</f>
        <v>628999007703</v>
      </c>
      <c r="AA5134" t="str">
        <f t="shared" si="800"/>
        <v/>
      </c>
      <c r="AB5134" t="str">
        <f t="shared" si="801"/>
        <v/>
      </c>
      <c r="AC5134" t="str">
        <f t="shared" si="802"/>
        <v>628999007703</v>
      </c>
      <c r="AD5134" t="str">
        <f t="shared" si="803"/>
        <v>Halo+,+Visual+AI+5S+mendeteksi+Violation%3A+METALDET1-LINE+8</v>
      </c>
      <c r="AE5134" t="str">
        <f t="shared" si="804"/>
        <v>https://web.whatsapp.com/send/?phone=628999007703&amp;text=Halo+,+Visual+AI+5S+mendeteksi+Violation%3A+METALDET1-LINE+8&amp;type=phone_number&amp;app_absent=0</v>
      </c>
      <c r="AF5134" t="b">
        <f>IF(ISNA(VLOOKUP(D5134&amp;"-"&amp;AB5134, Ref_Kontak!$A:$E, 4, FALSE)), FALSE, TRUE)</f>
        <v>0</v>
      </c>
      <c r="AG5134" t="str">
        <f>_xlfn.IFNA(VLOOKUP(Z5134,Ref_Kontak!H:H,1,FALSE),"FALSE")</f>
        <v>628999007703</v>
      </c>
      <c r="AH5134" t="str">
        <f t="shared" si="805"/>
        <v>METALDET1-LINE 8</v>
      </c>
      <c r="AI5134">
        <f>IF(I5134="violation",COUNTIF($AH$1:AH5134,AH5134),0)</f>
        <v>1728</v>
      </c>
      <c r="AJ5134" t="str">
        <f t="shared" si="806"/>
        <v>violation-METALDET1</v>
      </c>
      <c r="AK5134">
        <f>IF(I5134="violation",COUNTIF($AJ$1:AJ5134,AJ5134),FALSE)</f>
        <v>4004</v>
      </c>
      <c r="AL5134">
        <f t="shared" si="807"/>
        <v>0</v>
      </c>
      <c r="AM5134">
        <f t="shared" si="808"/>
        <v>3</v>
      </c>
      <c r="AN5134" t="str">
        <f t="shared" si="809"/>
        <v>ALERT! 3 Violation founded @METALDET1</v>
      </c>
    </row>
    <row r="5135" spans="1:40">
      <c r="A5135" t="s">
        <v>120</v>
      </c>
      <c r="B5135" t="s">
        <v>121</v>
      </c>
      <c r="C5135" t="s">
        <v>2288</v>
      </c>
      <c r="D5135" t="s">
        <v>129</v>
      </c>
      <c r="E5135">
        <v>1</v>
      </c>
      <c r="G5135" t="s">
        <v>130</v>
      </c>
      <c r="I5135" t="s">
        <v>125</v>
      </c>
      <c r="Z5135" t="str">
        <f>IFERROR(MID(AA5135,FIND("-",H5135,1)+1,20),_xlfn.IFNA(VLOOKUP(F5135&amp;"-"&amp;AA5135,Ref_Kontak!$A:$E,4,FALSE),Ref_Kontak!$H$2))</f>
        <v>628999007703</v>
      </c>
      <c r="AA5135" t="str">
        <f t="shared" si="800"/>
        <v/>
      </c>
      <c r="AB5135" t="str">
        <f t="shared" si="801"/>
        <v/>
      </c>
      <c r="AC5135" t="str">
        <f t="shared" si="802"/>
        <v>628999007703</v>
      </c>
      <c r="AD5135" t="str">
        <f t="shared" si="803"/>
        <v>Halo+,+Visual+AI+5S+mendeteksi+Violation%3A+METALDET1-LINE+8</v>
      </c>
      <c r="AE5135" t="str">
        <f t="shared" si="804"/>
        <v>https://web.whatsapp.com/send/?phone=628999007703&amp;text=Halo+,+Visual+AI+5S+mendeteksi+Violation%3A+METALDET1-LINE+8&amp;type=phone_number&amp;app_absent=0</v>
      </c>
      <c r="AF5135" t="b">
        <f>IF(ISNA(VLOOKUP(D5135&amp;"-"&amp;AB5135, Ref_Kontak!$A:$E, 4, FALSE)), FALSE, TRUE)</f>
        <v>0</v>
      </c>
      <c r="AG5135" t="str">
        <f>_xlfn.IFNA(VLOOKUP(Z5135,Ref_Kontak!H:H,1,FALSE),"FALSE")</f>
        <v>628999007703</v>
      </c>
      <c r="AH5135" t="str">
        <f t="shared" si="805"/>
        <v>METALDET1-LINE 8</v>
      </c>
      <c r="AI5135">
        <f>IF(I5135="violation",COUNTIF($AH$1:AH5135,AH5135),0)</f>
        <v>1729</v>
      </c>
      <c r="AJ5135" t="str">
        <f t="shared" si="806"/>
        <v>violation-METALDET1</v>
      </c>
      <c r="AK5135">
        <f>IF(I5135="violation",COUNTIF($AJ$1:AJ5135,AJ5135),FALSE)</f>
        <v>4005</v>
      </c>
      <c r="AL5135">
        <f t="shared" si="807"/>
        <v>0</v>
      </c>
      <c r="AM5135">
        <f t="shared" si="808"/>
        <v>3</v>
      </c>
      <c r="AN5135" t="str">
        <f t="shared" si="809"/>
        <v>ALERT! 3 Violation founded @METALDET1</v>
      </c>
    </row>
    <row r="5136" spans="1:40">
      <c r="A5136" t="s">
        <v>120</v>
      </c>
      <c r="B5136" t="s">
        <v>121</v>
      </c>
      <c r="C5136" t="s">
        <v>2289</v>
      </c>
      <c r="D5136" t="s">
        <v>129</v>
      </c>
      <c r="E5136">
        <v>1</v>
      </c>
      <c r="G5136" t="s">
        <v>130</v>
      </c>
      <c r="I5136" t="s">
        <v>125</v>
      </c>
      <c r="Z5136" t="str">
        <f>IFERROR(MID(AA5136,FIND("-",H5136,1)+1,20),_xlfn.IFNA(VLOOKUP(F5136&amp;"-"&amp;AA5136,Ref_Kontak!$A:$E,4,FALSE),Ref_Kontak!$H$2))</f>
        <v>628999007703</v>
      </c>
      <c r="AA5136" t="str">
        <f t="shared" si="800"/>
        <v/>
      </c>
      <c r="AB5136" t="str">
        <f t="shared" si="801"/>
        <v/>
      </c>
      <c r="AC5136" t="str">
        <f t="shared" si="802"/>
        <v>628999007703</v>
      </c>
      <c r="AD5136" t="str">
        <f t="shared" si="803"/>
        <v>Halo+,+Visual+AI+5S+mendeteksi+Violation%3A+METALDET1-LINE+8</v>
      </c>
      <c r="AE5136" t="str">
        <f t="shared" si="804"/>
        <v>https://web.whatsapp.com/send/?phone=628999007703&amp;text=Halo+,+Visual+AI+5S+mendeteksi+Violation%3A+METALDET1-LINE+8&amp;type=phone_number&amp;app_absent=0</v>
      </c>
      <c r="AF5136" t="b">
        <f>IF(ISNA(VLOOKUP(D5136&amp;"-"&amp;AB5136, Ref_Kontak!$A:$E, 4, FALSE)), FALSE, TRUE)</f>
        <v>0</v>
      </c>
      <c r="AG5136" t="str">
        <f>_xlfn.IFNA(VLOOKUP(Z5136,Ref_Kontak!H:H,1,FALSE),"FALSE")</f>
        <v>628999007703</v>
      </c>
      <c r="AH5136" t="str">
        <f t="shared" si="805"/>
        <v>METALDET1-LINE 8</v>
      </c>
      <c r="AI5136">
        <f>IF(I5136="violation",COUNTIF($AH$1:AH5136,AH5136),0)</f>
        <v>1730</v>
      </c>
      <c r="AJ5136" t="str">
        <f t="shared" si="806"/>
        <v>violation-METALDET1</v>
      </c>
      <c r="AK5136">
        <f>IF(I5136="violation",COUNTIF($AJ$1:AJ5136,AJ5136),FALSE)</f>
        <v>4006</v>
      </c>
      <c r="AL5136">
        <f t="shared" si="807"/>
        <v>0</v>
      </c>
      <c r="AM5136">
        <f t="shared" si="808"/>
        <v>3</v>
      </c>
      <c r="AN5136" t="str">
        <f t="shared" si="809"/>
        <v>ALERT! 3 Violation founded @METALDET1</v>
      </c>
    </row>
    <row r="5137" spans="1:40">
      <c r="A5137" t="s">
        <v>120</v>
      </c>
      <c r="B5137" t="s">
        <v>121</v>
      </c>
      <c r="C5137" t="s">
        <v>2290</v>
      </c>
      <c r="D5137" t="s">
        <v>129</v>
      </c>
      <c r="E5137">
        <v>1</v>
      </c>
      <c r="G5137" t="s">
        <v>130</v>
      </c>
      <c r="I5137" t="s">
        <v>125</v>
      </c>
      <c r="Z5137" t="str">
        <f>IFERROR(MID(AA5137,FIND("-",H5137,1)+1,20),_xlfn.IFNA(VLOOKUP(F5137&amp;"-"&amp;AA5137,Ref_Kontak!$A:$E,4,FALSE),Ref_Kontak!$H$2))</f>
        <v>628999007703</v>
      </c>
      <c r="AA5137" t="str">
        <f t="shared" si="800"/>
        <v/>
      </c>
      <c r="AB5137" t="str">
        <f t="shared" si="801"/>
        <v/>
      </c>
      <c r="AC5137" t="str">
        <f t="shared" si="802"/>
        <v>628999007703</v>
      </c>
      <c r="AD5137" t="str">
        <f t="shared" si="803"/>
        <v>Halo+,+Visual+AI+5S+mendeteksi+Violation%3A+METALDET1-LINE+8</v>
      </c>
      <c r="AE5137" t="str">
        <f t="shared" si="804"/>
        <v>https://web.whatsapp.com/send/?phone=628999007703&amp;text=Halo+,+Visual+AI+5S+mendeteksi+Violation%3A+METALDET1-LINE+8&amp;type=phone_number&amp;app_absent=0</v>
      </c>
      <c r="AF5137" t="b">
        <f>IF(ISNA(VLOOKUP(D5137&amp;"-"&amp;AB5137, Ref_Kontak!$A:$E, 4, FALSE)), FALSE, TRUE)</f>
        <v>0</v>
      </c>
      <c r="AG5137" t="str">
        <f>_xlfn.IFNA(VLOOKUP(Z5137,Ref_Kontak!H:H,1,FALSE),"FALSE")</f>
        <v>628999007703</v>
      </c>
      <c r="AH5137" t="str">
        <f t="shared" si="805"/>
        <v>METALDET1-LINE 8</v>
      </c>
      <c r="AI5137">
        <f>IF(I5137="violation",COUNTIF($AH$1:AH5137,AH5137),0)</f>
        <v>1731</v>
      </c>
      <c r="AJ5137" t="str">
        <f t="shared" si="806"/>
        <v>violation-METALDET1</v>
      </c>
      <c r="AK5137">
        <f>IF(I5137="violation",COUNTIF($AJ$1:AJ5137,AJ5137),FALSE)</f>
        <v>4007</v>
      </c>
      <c r="AL5137">
        <f t="shared" si="807"/>
        <v>0</v>
      </c>
      <c r="AM5137">
        <f t="shared" si="808"/>
        <v>3</v>
      </c>
      <c r="AN5137" t="str">
        <f t="shared" si="809"/>
        <v>ALERT! 3 Violation founded @METALDET1</v>
      </c>
    </row>
    <row r="5138" spans="1:40">
      <c r="A5138" t="s">
        <v>120</v>
      </c>
      <c r="B5138" t="s">
        <v>121</v>
      </c>
      <c r="C5138" t="s">
        <v>2291</v>
      </c>
      <c r="D5138" t="s">
        <v>129</v>
      </c>
      <c r="E5138">
        <v>1</v>
      </c>
      <c r="G5138" t="s">
        <v>130</v>
      </c>
      <c r="I5138" t="s">
        <v>125</v>
      </c>
      <c r="Z5138" t="str">
        <f>IFERROR(MID(AA5138,FIND("-",H5138,1)+1,20),_xlfn.IFNA(VLOOKUP(F5138&amp;"-"&amp;AA5138,Ref_Kontak!$A:$E,4,FALSE),Ref_Kontak!$H$2))</f>
        <v>628999007703</v>
      </c>
      <c r="AA5138" t="str">
        <f t="shared" si="800"/>
        <v/>
      </c>
      <c r="AB5138" t="str">
        <f t="shared" si="801"/>
        <v/>
      </c>
      <c r="AC5138" t="str">
        <f t="shared" si="802"/>
        <v>628999007703</v>
      </c>
      <c r="AD5138" t="str">
        <f t="shared" si="803"/>
        <v>Halo+,+Visual+AI+5S+mendeteksi+Violation%3A+METALDET1-LINE+8</v>
      </c>
      <c r="AE5138" t="str">
        <f t="shared" si="804"/>
        <v>https://web.whatsapp.com/send/?phone=628999007703&amp;text=Halo+,+Visual+AI+5S+mendeteksi+Violation%3A+METALDET1-LINE+8&amp;type=phone_number&amp;app_absent=0</v>
      </c>
      <c r="AF5138" t="b">
        <f>IF(ISNA(VLOOKUP(D5138&amp;"-"&amp;AB5138, Ref_Kontak!$A:$E, 4, FALSE)), FALSE, TRUE)</f>
        <v>0</v>
      </c>
      <c r="AG5138" t="str">
        <f>_xlfn.IFNA(VLOOKUP(Z5138,Ref_Kontak!H:H,1,FALSE),"FALSE")</f>
        <v>628999007703</v>
      </c>
      <c r="AH5138" t="str">
        <f t="shared" si="805"/>
        <v>METALDET1-LINE 8</v>
      </c>
      <c r="AI5138">
        <f>IF(I5138="violation",COUNTIF($AH$1:AH5138,AH5138),0)</f>
        <v>1732</v>
      </c>
      <c r="AJ5138" t="str">
        <f t="shared" si="806"/>
        <v>violation-METALDET1</v>
      </c>
      <c r="AK5138">
        <f>IF(I5138="violation",COUNTIF($AJ$1:AJ5138,AJ5138),FALSE)</f>
        <v>4008</v>
      </c>
      <c r="AL5138">
        <f t="shared" si="807"/>
        <v>0</v>
      </c>
      <c r="AM5138">
        <f t="shared" si="808"/>
        <v>3</v>
      </c>
      <c r="AN5138" t="str">
        <f t="shared" si="809"/>
        <v>ALERT! 3 Violation founded @METALDET1</v>
      </c>
    </row>
    <row r="5139" spans="1:40">
      <c r="A5139" t="s">
        <v>120</v>
      </c>
      <c r="B5139" t="s">
        <v>121</v>
      </c>
      <c r="C5139" t="s">
        <v>2291</v>
      </c>
      <c r="D5139" t="s">
        <v>129</v>
      </c>
      <c r="E5139">
        <v>1</v>
      </c>
      <c r="G5139" t="s">
        <v>130</v>
      </c>
      <c r="I5139" t="s">
        <v>125</v>
      </c>
      <c r="Z5139" t="str">
        <f>IFERROR(MID(AA5139,FIND("-",H5139,1)+1,20),_xlfn.IFNA(VLOOKUP(F5139&amp;"-"&amp;AA5139,Ref_Kontak!$A:$E,4,FALSE),Ref_Kontak!$H$2))</f>
        <v>628999007703</v>
      </c>
      <c r="AA5139" t="str">
        <f t="shared" si="800"/>
        <v/>
      </c>
      <c r="AB5139" t="str">
        <f t="shared" si="801"/>
        <v/>
      </c>
      <c r="AC5139" t="str">
        <f t="shared" si="802"/>
        <v>628999007703</v>
      </c>
      <c r="AD5139" t="str">
        <f t="shared" si="803"/>
        <v>Halo+,+Visual+AI+5S+mendeteksi+Violation%3A+METALDET1-LINE+8</v>
      </c>
      <c r="AE5139" t="str">
        <f t="shared" si="804"/>
        <v>https://web.whatsapp.com/send/?phone=628999007703&amp;text=Halo+,+Visual+AI+5S+mendeteksi+Violation%3A+METALDET1-LINE+8&amp;type=phone_number&amp;app_absent=0</v>
      </c>
      <c r="AF5139" t="b">
        <f>IF(ISNA(VLOOKUP(D5139&amp;"-"&amp;AB5139, Ref_Kontak!$A:$E, 4, FALSE)), FALSE, TRUE)</f>
        <v>0</v>
      </c>
      <c r="AG5139" t="str">
        <f>_xlfn.IFNA(VLOOKUP(Z5139,Ref_Kontak!H:H,1,FALSE),"FALSE")</f>
        <v>628999007703</v>
      </c>
      <c r="AH5139" t="str">
        <f t="shared" si="805"/>
        <v>METALDET1-LINE 8</v>
      </c>
      <c r="AI5139">
        <f>IF(I5139="violation",COUNTIF($AH$1:AH5139,AH5139),0)</f>
        <v>1733</v>
      </c>
      <c r="AJ5139" t="str">
        <f t="shared" si="806"/>
        <v>violation-METALDET1</v>
      </c>
      <c r="AK5139">
        <f>IF(I5139="violation",COUNTIF($AJ$1:AJ5139,AJ5139),FALSE)</f>
        <v>4009</v>
      </c>
      <c r="AL5139">
        <f t="shared" si="807"/>
        <v>0</v>
      </c>
      <c r="AM5139">
        <f t="shared" si="808"/>
        <v>3</v>
      </c>
      <c r="AN5139" t="str">
        <f t="shared" si="809"/>
        <v>ALERT! 3 Violation founded @METALDET1</v>
      </c>
    </row>
    <row r="5140" spans="1:40">
      <c r="A5140" t="s">
        <v>120</v>
      </c>
      <c r="B5140" t="s">
        <v>121</v>
      </c>
      <c r="C5140" t="s">
        <v>2292</v>
      </c>
      <c r="D5140" t="s">
        <v>129</v>
      </c>
      <c r="E5140">
        <v>1</v>
      </c>
      <c r="G5140" t="s">
        <v>130</v>
      </c>
      <c r="I5140" t="s">
        <v>125</v>
      </c>
      <c r="Z5140" t="str">
        <f>IFERROR(MID(AA5140,FIND("-",H5140,1)+1,20),_xlfn.IFNA(VLOOKUP(F5140&amp;"-"&amp;AA5140,Ref_Kontak!$A:$E,4,FALSE),Ref_Kontak!$H$2))</f>
        <v>628999007703</v>
      </c>
      <c r="AA5140" t="str">
        <f t="shared" si="800"/>
        <v/>
      </c>
      <c r="AB5140" t="str">
        <f t="shared" si="801"/>
        <v/>
      </c>
      <c r="AC5140" t="str">
        <f t="shared" si="802"/>
        <v>628999007703</v>
      </c>
      <c r="AD5140" t="str">
        <f t="shared" si="803"/>
        <v>Halo+,+Visual+AI+5S+mendeteksi+Violation%3A+METALDET1-LINE+8</v>
      </c>
      <c r="AE5140" t="str">
        <f t="shared" si="804"/>
        <v>https://web.whatsapp.com/send/?phone=628999007703&amp;text=Halo+,+Visual+AI+5S+mendeteksi+Violation%3A+METALDET1-LINE+8&amp;type=phone_number&amp;app_absent=0</v>
      </c>
      <c r="AF5140" t="b">
        <f>IF(ISNA(VLOOKUP(D5140&amp;"-"&amp;AB5140, Ref_Kontak!$A:$E, 4, FALSE)), FALSE, TRUE)</f>
        <v>0</v>
      </c>
      <c r="AG5140" t="str">
        <f>_xlfn.IFNA(VLOOKUP(Z5140,Ref_Kontak!H:H,1,FALSE),"FALSE")</f>
        <v>628999007703</v>
      </c>
      <c r="AH5140" t="str">
        <f t="shared" si="805"/>
        <v>METALDET1-LINE 8</v>
      </c>
      <c r="AI5140">
        <f>IF(I5140="violation",COUNTIF($AH$1:AH5140,AH5140),0)</f>
        <v>1734</v>
      </c>
      <c r="AJ5140" t="str">
        <f t="shared" si="806"/>
        <v>violation-METALDET1</v>
      </c>
      <c r="AK5140">
        <f>IF(I5140="violation",COUNTIF($AJ$1:AJ5140,AJ5140),FALSE)</f>
        <v>4010</v>
      </c>
      <c r="AL5140">
        <f t="shared" si="807"/>
        <v>0</v>
      </c>
      <c r="AM5140">
        <f t="shared" si="808"/>
        <v>3</v>
      </c>
      <c r="AN5140" t="str">
        <f t="shared" si="809"/>
        <v>ALERT! 3 Violation founded @METALDET1</v>
      </c>
    </row>
    <row r="5141" spans="1:40">
      <c r="A5141" t="s">
        <v>120</v>
      </c>
      <c r="B5141" t="s">
        <v>121</v>
      </c>
      <c r="C5141" t="s">
        <v>2293</v>
      </c>
      <c r="D5141" t="s">
        <v>129</v>
      </c>
      <c r="E5141">
        <v>1</v>
      </c>
      <c r="G5141" t="s">
        <v>130</v>
      </c>
      <c r="I5141" t="s">
        <v>125</v>
      </c>
      <c r="Z5141" t="str">
        <f>IFERROR(MID(AA5141,FIND("-",H5141,1)+1,20),_xlfn.IFNA(VLOOKUP(F5141&amp;"-"&amp;AA5141,Ref_Kontak!$A:$E,4,FALSE),Ref_Kontak!$H$2))</f>
        <v>628999007703</v>
      </c>
      <c r="AA5141" t="str">
        <f t="shared" si="800"/>
        <v/>
      </c>
      <c r="AB5141" t="str">
        <f t="shared" si="801"/>
        <v/>
      </c>
      <c r="AC5141" t="str">
        <f t="shared" si="802"/>
        <v>628999007703</v>
      </c>
      <c r="AD5141" t="str">
        <f t="shared" si="803"/>
        <v>Halo+,+Visual+AI+5S+mendeteksi+Violation%3A+METALDET1-LINE+8</v>
      </c>
      <c r="AE5141" t="str">
        <f t="shared" si="804"/>
        <v>https://web.whatsapp.com/send/?phone=628999007703&amp;text=Halo+,+Visual+AI+5S+mendeteksi+Violation%3A+METALDET1-LINE+8&amp;type=phone_number&amp;app_absent=0</v>
      </c>
      <c r="AF5141" t="b">
        <f>IF(ISNA(VLOOKUP(D5141&amp;"-"&amp;AB5141, Ref_Kontak!$A:$E, 4, FALSE)), FALSE, TRUE)</f>
        <v>0</v>
      </c>
      <c r="AG5141" t="str">
        <f>_xlfn.IFNA(VLOOKUP(Z5141,Ref_Kontak!H:H,1,FALSE),"FALSE")</f>
        <v>628999007703</v>
      </c>
      <c r="AH5141" t="str">
        <f t="shared" si="805"/>
        <v>METALDET1-LINE 8</v>
      </c>
      <c r="AI5141">
        <f>IF(I5141="violation",COUNTIF($AH$1:AH5141,AH5141),0)</f>
        <v>1735</v>
      </c>
      <c r="AJ5141" t="str">
        <f t="shared" si="806"/>
        <v>violation-METALDET1</v>
      </c>
      <c r="AK5141">
        <f>IF(I5141="violation",COUNTIF($AJ$1:AJ5141,AJ5141),FALSE)</f>
        <v>4011</v>
      </c>
      <c r="AL5141">
        <f t="shared" si="807"/>
        <v>0</v>
      </c>
      <c r="AM5141">
        <f t="shared" si="808"/>
        <v>3</v>
      </c>
      <c r="AN5141" t="str">
        <f t="shared" si="809"/>
        <v>ALERT! 3 Violation founded @METALDET1</v>
      </c>
    </row>
    <row r="5142" spans="1:40">
      <c r="A5142" t="s">
        <v>120</v>
      </c>
      <c r="B5142" t="s">
        <v>121</v>
      </c>
      <c r="C5142" t="s">
        <v>2294</v>
      </c>
      <c r="D5142" t="s">
        <v>129</v>
      </c>
      <c r="E5142">
        <v>1</v>
      </c>
      <c r="G5142" t="s">
        <v>130</v>
      </c>
      <c r="I5142" t="s">
        <v>125</v>
      </c>
      <c r="Z5142" t="str">
        <f>IFERROR(MID(AA5142,FIND("-",H5142,1)+1,20),_xlfn.IFNA(VLOOKUP(F5142&amp;"-"&amp;AA5142,Ref_Kontak!$A:$E,4,FALSE),Ref_Kontak!$H$2))</f>
        <v>628999007703</v>
      </c>
      <c r="AA5142" t="str">
        <f t="shared" si="800"/>
        <v/>
      </c>
      <c r="AB5142" t="str">
        <f t="shared" si="801"/>
        <v/>
      </c>
      <c r="AC5142" t="str">
        <f t="shared" si="802"/>
        <v>628999007703</v>
      </c>
      <c r="AD5142" t="str">
        <f t="shared" si="803"/>
        <v>Halo+,+Visual+AI+5S+mendeteksi+Violation%3A+METALDET1-LINE+8</v>
      </c>
      <c r="AE5142" t="str">
        <f t="shared" si="804"/>
        <v>https://web.whatsapp.com/send/?phone=628999007703&amp;text=Halo+,+Visual+AI+5S+mendeteksi+Violation%3A+METALDET1-LINE+8&amp;type=phone_number&amp;app_absent=0</v>
      </c>
      <c r="AF5142" t="b">
        <f>IF(ISNA(VLOOKUP(D5142&amp;"-"&amp;AB5142, Ref_Kontak!$A:$E, 4, FALSE)), FALSE, TRUE)</f>
        <v>0</v>
      </c>
      <c r="AG5142" t="str">
        <f>_xlfn.IFNA(VLOOKUP(Z5142,Ref_Kontak!H:H,1,FALSE),"FALSE")</f>
        <v>628999007703</v>
      </c>
      <c r="AH5142" t="str">
        <f t="shared" si="805"/>
        <v>METALDET1-LINE 8</v>
      </c>
      <c r="AI5142">
        <f>IF(I5142="violation",COUNTIF($AH$1:AH5142,AH5142),0)</f>
        <v>1736</v>
      </c>
      <c r="AJ5142" t="str">
        <f t="shared" si="806"/>
        <v>violation-METALDET1</v>
      </c>
      <c r="AK5142">
        <f>IF(I5142="violation",COUNTIF($AJ$1:AJ5142,AJ5142),FALSE)</f>
        <v>4012</v>
      </c>
      <c r="AL5142">
        <f t="shared" si="807"/>
        <v>0</v>
      </c>
      <c r="AM5142">
        <f t="shared" si="808"/>
        <v>3</v>
      </c>
      <c r="AN5142" t="str">
        <f t="shared" si="809"/>
        <v>ALERT! 3 Violation founded @METALDET1</v>
      </c>
    </row>
    <row r="5143" spans="1:40">
      <c r="A5143" t="s">
        <v>120</v>
      </c>
      <c r="B5143" t="s">
        <v>121</v>
      </c>
      <c r="C5143" t="s">
        <v>2294</v>
      </c>
      <c r="D5143" t="s">
        <v>129</v>
      </c>
      <c r="E5143">
        <v>1</v>
      </c>
      <c r="G5143" t="s">
        <v>130</v>
      </c>
      <c r="I5143" t="s">
        <v>125</v>
      </c>
      <c r="Z5143" t="str">
        <f>IFERROR(MID(AA5143,FIND("-",H5143,1)+1,20),_xlfn.IFNA(VLOOKUP(F5143&amp;"-"&amp;AA5143,Ref_Kontak!$A:$E,4,FALSE),Ref_Kontak!$H$2))</f>
        <v>628999007703</v>
      </c>
      <c r="AA5143" t="str">
        <f t="shared" si="800"/>
        <v/>
      </c>
      <c r="AB5143" t="str">
        <f t="shared" si="801"/>
        <v/>
      </c>
      <c r="AC5143" t="str">
        <f t="shared" si="802"/>
        <v>628999007703</v>
      </c>
      <c r="AD5143" t="str">
        <f t="shared" si="803"/>
        <v>Halo+,+Visual+AI+5S+mendeteksi+Violation%3A+METALDET1-LINE+8</v>
      </c>
      <c r="AE5143" t="str">
        <f t="shared" si="804"/>
        <v>https://web.whatsapp.com/send/?phone=628999007703&amp;text=Halo+,+Visual+AI+5S+mendeteksi+Violation%3A+METALDET1-LINE+8&amp;type=phone_number&amp;app_absent=0</v>
      </c>
      <c r="AF5143" t="b">
        <f>IF(ISNA(VLOOKUP(D5143&amp;"-"&amp;AB5143, Ref_Kontak!$A:$E, 4, FALSE)), FALSE, TRUE)</f>
        <v>0</v>
      </c>
      <c r="AG5143" t="str">
        <f>_xlfn.IFNA(VLOOKUP(Z5143,Ref_Kontak!H:H,1,FALSE),"FALSE")</f>
        <v>628999007703</v>
      </c>
      <c r="AH5143" t="str">
        <f t="shared" si="805"/>
        <v>METALDET1-LINE 8</v>
      </c>
      <c r="AI5143">
        <f>IF(I5143="violation",COUNTIF($AH$1:AH5143,AH5143),0)</f>
        <v>1737</v>
      </c>
      <c r="AJ5143" t="str">
        <f t="shared" si="806"/>
        <v>violation-METALDET1</v>
      </c>
      <c r="AK5143">
        <f>IF(I5143="violation",COUNTIF($AJ$1:AJ5143,AJ5143),FALSE)</f>
        <v>4013</v>
      </c>
      <c r="AL5143">
        <f t="shared" si="807"/>
        <v>0</v>
      </c>
      <c r="AM5143">
        <f t="shared" si="808"/>
        <v>3</v>
      </c>
      <c r="AN5143" t="str">
        <f t="shared" si="809"/>
        <v>ALERT! 3 Violation founded @METALDET1</v>
      </c>
    </row>
    <row r="5144" spans="1:40">
      <c r="A5144" t="s">
        <v>120</v>
      </c>
      <c r="B5144" t="s">
        <v>121</v>
      </c>
      <c r="C5144" t="s">
        <v>2295</v>
      </c>
      <c r="D5144" t="s">
        <v>129</v>
      </c>
      <c r="E5144">
        <v>1</v>
      </c>
      <c r="G5144" t="s">
        <v>130</v>
      </c>
      <c r="I5144" t="s">
        <v>125</v>
      </c>
      <c r="Z5144" t="str">
        <f>IFERROR(MID(AA5144,FIND("-",H5144,1)+1,20),_xlfn.IFNA(VLOOKUP(F5144&amp;"-"&amp;AA5144,Ref_Kontak!$A:$E,4,FALSE),Ref_Kontak!$H$2))</f>
        <v>628999007703</v>
      </c>
      <c r="AA5144" t="str">
        <f t="shared" si="800"/>
        <v/>
      </c>
      <c r="AB5144" t="str">
        <f t="shared" si="801"/>
        <v/>
      </c>
      <c r="AC5144" t="str">
        <f t="shared" si="802"/>
        <v>628999007703</v>
      </c>
      <c r="AD5144" t="str">
        <f t="shared" si="803"/>
        <v>Halo+,+Visual+AI+5S+mendeteksi+Violation%3A+METALDET1-LINE+8</v>
      </c>
      <c r="AE5144" t="str">
        <f t="shared" si="804"/>
        <v>https://web.whatsapp.com/send/?phone=628999007703&amp;text=Halo+,+Visual+AI+5S+mendeteksi+Violation%3A+METALDET1-LINE+8&amp;type=phone_number&amp;app_absent=0</v>
      </c>
      <c r="AF5144" t="b">
        <f>IF(ISNA(VLOOKUP(D5144&amp;"-"&amp;AB5144, Ref_Kontak!$A:$E, 4, FALSE)), FALSE, TRUE)</f>
        <v>0</v>
      </c>
      <c r="AG5144" t="str">
        <f>_xlfn.IFNA(VLOOKUP(Z5144,Ref_Kontak!H:H,1,FALSE),"FALSE")</f>
        <v>628999007703</v>
      </c>
      <c r="AH5144" t="str">
        <f t="shared" si="805"/>
        <v>METALDET1-LINE 8</v>
      </c>
      <c r="AI5144">
        <f>IF(I5144="violation",COUNTIF($AH$1:AH5144,AH5144),0)</f>
        <v>1738</v>
      </c>
      <c r="AJ5144" t="str">
        <f t="shared" si="806"/>
        <v>violation-METALDET1</v>
      </c>
      <c r="AK5144">
        <f>IF(I5144="violation",COUNTIF($AJ$1:AJ5144,AJ5144),FALSE)</f>
        <v>4014</v>
      </c>
      <c r="AL5144">
        <f t="shared" si="807"/>
        <v>0</v>
      </c>
      <c r="AM5144">
        <f t="shared" si="808"/>
        <v>3</v>
      </c>
      <c r="AN5144" t="str">
        <f t="shared" si="809"/>
        <v>ALERT! 3 Violation founded @METALDET1</v>
      </c>
    </row>
    <row r="5145" spans="1:40">
      <c r="A5145" t="s">
        <v>120</v>
      </c>
      <c r="B5145" t="s">
        <v>121</v>
      </c>
      <c r="C5145" t="s">
        <v>2296</v>
      </c>
      <c r="D5145" t="s">
        <v>129</v>
      </c>
      <c r="E5145">
        <v>1</v>
      </c>
      <c r="G5145" t="s">
        <v>130</v>
      </c>
      <c r="I5145" t="s">
        <v>125</v>
      </c>
      <c r="Z5145" t="str">
        <f>IFERROR(MID(AA5145,FIND("-",H5145,1)+1,20),_xlfn.IFNA(VLOOKUP(F5145&amp;"-"&amp;AA5145,Ref_Kontak!$A:$E,4,FALSE),Ref_Kontak!$H$2))</f>
        <v>628999007703</v>
      </c>
      <c r="AA5145" t="str">
        <f t="shared" si="800"/>
        <v/>
      </c>
      <c r="AB5145" t="str">
        <f t="shared" si="801"/>
        <v/>
      </c>
      <c r="AC5145" t="str">
        <f t="shared" si="802"/>
        <v>628999007703</v>
      </c>
      <c r="AD5145" t="str">
        <f t="shared" si="803"/>
        <v>Halo+,+Visual+AI+5S+mendeteksi+Violation%3A+METALDET1-LINE+8</v>
      </c>
      <c r="AE5145" t="str">
        <f t="shared" si="804"/>
        <v>https://web.whatsapp.com/send/?phone=628999007703&amp;text=Halo+,+Visual+AI+5S+mendeteksi+Violation%3A+METALDET1-LINE+8&amp;type=phone_number&amp;app_absent=0</v>
      </c>
      <c r="AF5145" t="b">
        <f>IF(ISNA(VLOOKUP(D5145&amp;"-"&amp;AB5145, Ref_Kontak!$A:$E, 4, FALSE)), FALSE, TRUE)</f>
        <v>0</v>
      </c>
      <c r="AG5145" t="str">
        <f>_xlfn.IFNA(VLOOKUP(Z5145,Ref_Kontak!H:H,1,FALSE),"FALSE")</f>
        <v>628999007703</v>
      </c>
      <c r="AH5145" t="str">
        <f t="shared" si="805"/>
        <v>METALDET1-LINE 8</v>
      </c>
      <c r="AI5145">
        <f>IF(I5145="violation",COUNTIF($AH$1:AH5145,AH5145),0)</f>
        <v>1739</v>
      </c>
      <c r="AJ5145" t="str">
        <f t="shared" si="806"/>
        <v>violation-METALDET1</v>
      </c>
      <c r="AK5145">
        <f>IF(I5145="violation",COUNTIF($AJ$1:AJ5145,AJ5145),FALSE)</f>
        <v>4015</v>
      </c>
      <c r="AL5145">
        <f t="shared" si="807"/>
        <v>0</v>
      </c>
      <c r="AM5145">
        <f t="shared" si="808"/>
        <v>3</v>
      </c>
      <c r="AN5145" t="str">
        <f t="shared" si="809"/>
        <v>ALERT! 3 Violation founded @METALDET1</v>
      </c>
    </row>
    <row r="5146" spans="1:40">
      <c r="A5146" t="s">
        <v>120</v>
      </c>
      <c r="B5146" t="s">
        <v>121</v>
      </c>
      <c r="C5146" t="s">
        <v>2297</v>
      </c>
      <c r="D5146" t="s">
        <v>129</v>
      </c>
      <c r="E5146">
        <v>1</v>
      </c>
      <c r="G5146" t="s">
        <v>130</v>
      </c>
      <c r="I5146" t="s">
        <v>125</v>
      </c>
      <c r="Z5146" t="str">
        <f>IFERROR(MID(AA5146,FIND("-",H5146,1)+1,20),_xlfn.IFNA(VLOOKUP(F5146&amp;"-"&amp;AA5146,Ref_Kontak!$A:$E,4,FALSE),Ref_Kontak!$H$2))</f>
        <v>628999007703</v>
      </c>
      <c r="AA5146" t="str">
        <f t="shared" si="800"/>
        <v/>
      </c>
      <c r="AB5146" t="str">
        <f t="shared" si="801"/>
        <v/>
      </c>
      <c r="AC5146" t="str">
        <f t="shared" si="802"/>
        <v>628999007703</v>
      </c>
      <c r="AD5146" t="str">
        <f t="shared" si="803"/>
        <v>Halo+,+Visual+AI+5S+mendeteksi+Violation%3A+METALDET1-LINE+8</v>
      </c>
      <c r="AE5146" t="str">
        <f t="shared" si="804"/>
        <v>https://web.whatsapp.com/send/?phone=628999007703&amp;text=Halo+,+Visual+AI+5S+mendeteksi+Violation%3A+METALDET1-LINE+8&amp;type=phone_number&amp;app_absent=0</v>
      </c>
      <c r="AF5146" t="b">
        <f>IF(ISNA(VLOOKUP(D5146&amp;"-"&amp;AB5146, Ref_Kontak!$A:$E, 4, FALSE)), FALSE, TRUE)</f>
        <v>0</v>
      </c>
      <c r="AG5146" t="str">
        <f>_xlfn.IFNA(VLOOKUP(Z5146,Ref_Kontak!H:H,1,FALSE),"FALSE")</f>
        <v>628999007703</v>
      </c>
      <c r="AH5146" t="str">
        <f t="shared" si="805"/>
        <v>METALDET1-LINE 8</v>
      </c>
      <c r="AI5146">
        <f>IF(I5146="violation",COUNTIF($AH$1:AH5146,AH5146),0)</f>
        <v>1740</v>
      </c>
      <c r="AJ5146" t="str">
        <f t="shared" si="806"/>
        <v>violation-METALDET1</v>
      </c>
      <c r="AK5146">
        <f>IF(I5146="violation",COUNTIF($AJ$1:AJ5146,AJ5146),FALSE)</f>
        <v>4016</v>
      </c>
      <c r="AL5146">
        <f t="shared" si="807"/>
        <v>0</v>
      </c>
      <c r="AM5146">
        <f t="shared" si="808"/>
        <v>3</v>
      </c>
      <c r="AN5146" t="str">
        <f t="shared" si="809"/>
        <v>ALERT! 3 Violation founded @METALDET1</v>
      </c>
    </row>
    <row r="5147" spans="1:40">
      <c r="A5147" t="s">
        <v>120</v>
      </c>
      <c r="B5147" t="s">
        <v>121</v>
      </c>
      <c r="C5147" t="s">
        <v>2297</v>
      </c>
      <c r="D5147" t="s">
        <v>129</v>
      </c>
      <c r="E5147">
        <v>1</v>
      </c>
      <c r="G5147" t="s">
        <v>130</v>
      </c>
      <c r="I5147" t="s">
        <v>125</v>
      </c>
      <c r="Z5147" t="str">
        <f>IFERROR(MID(AA5147,FIND("-",H5147,1)+1,20),_xlfn.IFNA(VLOOKUP(F5147&amp;"-"&amp;AA5147,Ref_Kontak!$A:$E,4,FALSE),Ref_Kontak!$H$2))</f>
        <v>628999007703</v>
      </c>
      <c r="AA5147" t="str">
        <f t="shared" si="800"/>
        <v/>
      </c>
      <c r="AB5147" t="str">
        <f t="shared" si="801"/>
        <v/>
      </c>
      <c r="AC5147" t="str">
        <f t="shared" si="802"/>
        <v>628999007703</v>
      </c>
      <c r="AD5147" t="str">
        <f t="shared" si="803"/>
        <v>Halo+,+Visual+AI+5S+mendeteksi+Violation%3A+METALDET1-LINE+8</v>
      </c>
      <c r="AE5147" t="str">
        <f t="shared" si="804"/>
        <v>https://web.whatsapp.com/send/?phone=628999007703&amp;text=Halo+,+Visual+AI+5S+mendeteksi+Violation%3A+METALDET1-LINE+8&amp;type=phone_number&amp;app_absent=0</v>
      </c>
      <c r="AF5147" t="b">
        <f>IF(ISNA(VLOOKUP(D5147&amp;"-"&amp;AB5147, Ref_Kontak!$A:$E, 4, FALSE)), FALSE, TRUE)</f>
        <v>0</v>
      </c>
      <c r="AG5147" t="str">
        <f>_xlfn.IFNA(VLOOKUP(Z5147,Ref_Kontak!H:H,1,FALSE),"FALSE")</f>
        <v>628999007703</v>
      </c>
      <c r="AH5147" t="str">
        <f t="shared" si="805"/>
        <v>METALDET1-LINE 8</v>
      </c>
      <c r="AI5147">
        <f>IF(I5147="violation",COUNTIF($AH$1:AH5147,AH5147),0)</f>
        <v>1741</v>
      </c>
      <c r="AJ5147" t="str">
        <f t="shared" si="806"/>
        <v>violation-METALDET1</v>
      </c>
      <c r="AK5147">
        <f>IF(I5147="violation",COUNTIF($AJ$1:AJ5147,AJ5147),FALSE)</f>
        <v>4017</v>
      </c>
      <c r="AL5147">
        <f t="shared" si="807"/>
        <v>0</v>
      </c>
      <c r="AM5147">
        <f t="shared" si="808"/>
        <v>3</v>
      </c>
      <c r="AN5147" t="str">
        <f t="shared" si="809"/>
        <v>ALERT! 3 Violation founded @METALDET1</v>
      </c>
    </row>
    <row r="5148" spans="1:40">
      <c r="A5148" t="s">
        <v>120</v>
      </c>
      <c r="B5148" t="s">
        <v>121</v>
      </c>
      <c r="C5148" t="s">
        <v>2298</v>
      </c>
      <c r="D5148" t="s">
        <v>129</v>
      </c>
      <c r="E5148">
        <v>1</v>
      </c>
      <c r="G5148" t="s">
        <v>130</v>
      </c>
      <c r="I5148" t="s">
        <v>125</v>
      </c>
      <c r="Z5148" t="str">
        <f>IFERROR(MID(AA5148,FIND("-",H5148,1)+1,20),_xlfn.IFNA(VLOOKUP(F5148&amp;"-"&amp;AA5148,Ref_Kontak!$A:$E,4,FALSE),Ref_Kontak!$H$2))</f>
        <v>628999007703</v>
      </c>
      <c r="AA5148" t="str">
        <f t="shared" si="800"/>
        <v/>
      </c>
      <c r="AB5148" t="str">
        <f t="shared" si="801"/>
        <v/>
      </c>
      <c r="AC5148" t="str">
        <f t="shared" si="802"/>
        <v>628999007703</v>
      </c>
      <c r="AD5148" t="str">
        <f t="shared" si="803"/>
        <v>Halo+,+Visual+AI+5S+mendeteksi+Violation%3A+METALDET1-LINE+8</v>
      </c>
      <c r="AE5148" t="str">
        <f t="shared" si="804"/>
        <v>https://web.whatsapp.com/send/?phone=628999007703&amp;text=Halo+,+Visual+AI+5S+mendeteksi+Violation%3A+METALDET1-LINE+8&amp;type=phone_number&amp;app_absent=0</v>
      </c>
      <c r="AF5148" t="b">
        <f>IF(ISNA(VLOOKUP(D5148&amp;"-"&amp;AB5148, Ref_Kontak!$A:$E, 4, FALSE)), FALSE, TRUE)</f>
        <v>0</v>
      </c>
      <c r="AG5148" t="str">
        <f>_xlfn.IFNA(VLOOKUP(Z5148,Ref_Kontak!H:H,1,FALSE),"FALSE")</f>
        <v>628999007703</v>
      </c>
      <c r="AH5148" t="str">
        <f t="shared" si="805"/>
        <v>METALDET1-LINE 8</v>
      </c>
      <c r="AI5148">
        <f>IF(I5148="violation",COUNTIF($AH$1:AH5148,AH5148),0)</f>
        <v>1742</v>
      </c>
      <c r="AJ5148" t="str">
        <f t="shared" si="806"/>
        <v>violation-METALDET1</v>
      </c>
      <c r="AK5148">
        <f>IF(I5148="violation",COUNTIF($AJ$1:AJ5148,AJ5148),FALSE)</f>
        <v>4018</v>
      </c>
      <c r="AL5148">
        <f t="shared" si="807"/>
        <v>0</v>
      </c>
      <c r="AM5148">
        <f t="shared" si="808"/>
        <v>3</v>
      </c>
      <c r="AN5148" t="str">
        <f t="shared" si="809"/>
        <v>ALERT! 3 Violation founded @METALDET1</v>
      </c>
    </row>
    <row r="5149" spans="1:40">
      <c r="A5149" t="s">
        <v>120</v>
      </c>
      <c r="B5149" t="s">
        <v>121</v>
      </c>
      <c r="C5149" t="s">
        <v>2299</v>
      </c>
      <c r="D5149" t="s">
        <v>129</v>
      </c>
      <c r="E5149">
        <v>1</v>
      </c>
      <c r="G5149" t="s">
        <v>130</v>
      </c>
      <c r="I5149" t="s">
        <v>125</v>
      </c>
      <c r="Z5149" t="str">
        <f>IFERROR(MID(AA5149,FIND("-",H5149,1)+1,20),_xlfn.IFNA(VLOOKUP(F5149&amp;"-"&amp;AA5149,Ref_Kontak!$A:$E,4,FALSE),Ref_Kontak!$H$2))</f>
        <v>628999007703</v>
      </c>
      <c r="AA5149" t="str">
        <f t="shared" si="800"/>
        <v/>
      </c>
      <c r="AB5149" t="str">
        <f t="shared" si="801"/>
        <v/>
      </c>
      <c r="AC5149" t="str">
        <f t="shared" si="802"/>
        <v>628999007703</v>
      </c>
      <c r="AD5149" t="str">
        <f t="shared" si="803"/>
        <v>Halo+,+Visual+AI+5S+mendeteksi+Violation%3A+METALDET1-LINE+8</v>
      </c>
      <c r="AE5149" t="str">
        <f t="shared" si="804"/>
        <v>https://web.whatsapp.com/send/?phone=628999007703&amp;text=Halo+,+Visual+AI+5S+mendeteksi+Violation%3A+METALDET1-LINE+8&amp;type=phone_number&amp;app_absent=0</v>
      </c>
      <c r="AF5149" t="b">
        <f>IF(ISNA(VLOOKUP(D5149&amp;"-"&amp;AB5149, Ref_Kontak!$A:$E, 4, FALSE)), FALSE, TRUE)</f>
        <v>0</v>
      </c>
      <c r="AG5149" t="str">
        <f>_xlfn.IFNA(VLOOKUP(Z5149,Ref_Kontak!H:H,1,FALSE),"FALSE")</f>
        <v>628999007703</v>
      </c>
      <c r="AH5149" t="str">
        <f t="shared" si="805"/>
        <v>METALDET1-LINE 8</v>
      </c>
      <c r="AI5149">
        <f>IF(I5149="violation",COUNTIF($AH$1:AH5149,AH5149),0)</f>
        <v>1743</v>
      </c>
      <c r="AJ5149" t="str">
        <f t="shared" si="806"/>
        <v>violation-METALDET1</v>
      </c>
      <c r="AK5149">
        <f>IF(I5149="violation",COUNTIF($AJ$1:AJ5149,AJ5149),FALSE)</f>
        <v>4019</v>
      </c>
      <c r="AL5149">
        <f t="shared" si="807"/>
        <v>0</v>
      </c>
      <c r="AM5149">
        <f t="shared" si="808"/>
        <v>3</v>
      </c>
      <c r="AN5149" t="str">
        <f t="shared" si="809"/>
        <v>ALERT! 3 Violation founded @METALDET1</v>
      </c>
    </row>
    <row r="5150" spans="1:40">
      <c r="A5150" t="s">
        <v>120</v>
      </c>
      <c r="B5150" t="s">
        <v>121</v>
      </c>
      <c r="C5150" t="s">
        <v>2300</v>
      </c>
      <c r="D5150" t="s">
        <v>129</v>
      </c>
      <c r="E5150">
        <v>1</v>
      </c>
      <c r="G5150" t="s">
        <v>130</v>
      </c>
      <c r="I5150" t="s">
        <v>125</v>
      </c>
      <c r="Z5150" t="str">
        <f>IFERROR(MID(AA5150,FIND("-",H5150,1)+1,20),_xlfn.IFNA(VLOOKUP(F5150&amp;"-"&amp;AA5150,Ref_Kontak!$A:$E,4,FALSE),Ref_Kontak!$H$2))</f>
        <v>628999007703</v>
      </c>
      <c r="AA5150" t="str">
        <f t="shared" si="800"/>
        <v/>
      </c>
      <c r="AB5150" t="str">
        <f t="shared" si="801"/>
        <v/>
      </c>
      <c r="AC5150" t="str">
        <f t="shared" si="802"/>
        <v>628999007703</v>
      </c>
      <c r="AD5150" t="str">
        <f t="shared" si="803"/>
        <v>Halo+,+Visual+AI+5S+mendeteksi+Violation%3A+METALDET1-LINE+8</v>
      </c>
      <c r="AE5150" t="str">
        <f t="shared" si="804"/>
        <v>https://web.whatsapp.com/send/?phone=628999007703&amp;text=Halo+,+Visual+AI+5S+mendeteksi+Violation%3A+METALDET1-LINE+8&amp;type=phone_number&amp;app_absent=0</v>
      </c>
      <c r="AF5150" t="b">
        <f>IF(ISNA(VLOOKUP(D5150&amp;"-"&amp;AB5150, Ref_Kontak!$A:$E, 4, FALSE)), FALSE, TRUE)</f>
        <v>0</v>
      </c>
      <c r="AG5150" t="str">
        <f>_xlfn.IFNA(VLOOKUP(Z5150,Ref_Kontak!H:H,1,FALSE),"FALSE")</f>
        <v>628999007703</v>
      </c>
      <c r="AH5150" t="str">
        <f t="shared" si="805"/>
        <v>METALDET1-LINE 8</v>
      </c>
      <c r="AI5150">
        <f>IF(I5150="violation",COUNTIF($AH$1:AH5150,AH5150),0)</f>
        <v>1744</v>
      </c>
      <c r="AJ5150" t="str">
        <f t="shared" si="806"/>
        <v>violation-METALDET1</v>
      </c>
      <c r="AK5150">
        <f>IF(I5150="violation",COUNTIF($AJ$1:AJ5150,AJ5150),FALSE)</f>
        <v>4020</v>
      </c>
      <c r="AL5150">
        <f t="shared" si="807"/>
        <v>0</v>
      </c>
      <c r="AM5150">
        <f t="shared" si="808"/>
        <v>3</v>
      </c>
      <c r="AN5150" t="str">
        <f t="shared" si="809"/>
        <v>ALERT! 3 Violation founded @METALDET1</v>
      </c>
    </row>
    <row r="5151" spans="1:40">
      <c r="A5151" t="s">
        <v>120</v>
      </c>
      <c r="B5151" t="s">
        <v>121</v>
      </c>
      <c r="C5151" t="s">
        <v>2300</v>
      </c>
      <c r="D5151" t="s">
        <v>129</v>
      </c>
      <c r="E5151">
        <v>1</v>
      </c>
      <c r="G5151" t="s">
        <v>130</v>
      </c>
      <c r="I5151" t="s">
        <v>125</v>
      </c>
      <c r="Z5151" t="str">
        <f>IFERROR(MID(AA5151,FIND("-",H5151,1)+1,20),_xlfn.IFNA(VLOOKUP(F5151&amp;"-"&amp;AA5151,Ref_Kontak!$A:$E,4,FALSE),Ref_Kontak!$H$2))</f>
        <v>628999007703</v>
      </c>
      <c r="AA5151" t="str">
        <f t="shared" si="800"/>
        <v/>
      </c>
      <c r="AB5151" t="str">
        <f t="shared" si="801"/>
        <v/>
      </c>
      <c r="AC5151" t="str">
        <f t="shared" si="802"/>
        <v>628999007703</v>
      </c>
      <c r="AD5151" t="str">
        <f t="shared" si="803"/>
        <v>Halo+,+Visual+AI+5S+mendeteksi+Violation%3A+METALDET1-LINE+8</v>
      </c>
      <c r="AE5151" t="str">
        <f t="shared" si="804"/>
        <v>https://web.whatsapp.com/send/?phone=628999007703&amp;text=Halo+,+Visual+AI+5S+mendeteksi+Violation%3A+METALDET1-LINE+8&amp;type=phone_number&amp;app_absent=0</v>
      </c>
      <c r="AF5151" t="b">
        <f>IF(ISNA(VLOOKUP(D5151&amp;"-"&amp;AB5151, Ref_Kontak!$A:$E, 4, FALSE)), FALSE, TRUE)</f>
        <v>0</v>
      </c>
      <c r="AG5151" t="str">
        <f>_xlfn.IFNA(VLOOKUP(Z5151,Ref_Kontak!H:H,1,FALSE),"FALSE")</f>
        <v>628999007703</v>
      </c>
      <c r="AH5151" t="str">
        <f t="shared" si="805"/>
        <v>METALDET1-LINE 8</v>
      </c>
      <c r="AI5151">
        <f>IF(I5151="violation",COUNTIF($AH$1:AH5151,AH5151),0)</f>
        <v>1745</v>
      </c>
      <c r="AJ5151" t="str">
        <f t="shared" si="806"/>
        <v>violation-METALDET1</v>
      </c>
      <c r="AK5151">
        <f>IF(I5151="violation",COUNTIF($AJ$1:AJ5151,AJ5151),FALSE)</f>
        <v>4021</v>
      </c>
      <c r="AL5151">
        <f t="shared" si="807"/>
        <v>0</v>
      </c>
      <c r="AM5151">
        <f t="shared" si="808"/>
        <v>3</v>
      </c>
      <c r="AN5151" t="str">
        <f t="shared" si="809"/>
        <v>ALERT! 3 Violation founded @METALDET1</v>
      </c>
    </row>
    <row r="5152" spans="1:40">
      <c r="A5152" t="s">
        <v>120</v>
      </c>
      <c r="B5152" t="s">
        <v>121</v>
      </c>
      <c r="C5152" t="s">
        <v>2301</v>
      </c>
      <c r="D5152" t="s">
        <v>129</v>
      </c>
      <c r="E5152">
        <v>1</v>
      </c>
      <c r="G5152" t="s">
        <v>130</v>
      </c>
      <c r="I5152" t="s">
        <v>125</v>
      </c>
      <c r="Z5152" t="str">
        <f>IFERROR(MID(AA5152,FIND("-",H5152,1)+1,20),_xlfn.IFNA(VLOOKUP(F5152&amp;"-"&amp;AA5152,Ref_Kontak!$A:$E,4,FALSE),Ref_Kontak!$H$2))</f>
        <v>628999007703</v>
      </c>
      <c r="AA5152" t="str">
        <f t="shared" si="800"/>
        <v/>
      </c>
      <c r="AB5152" t="str">
        <f t="shared" si="801"/>
        <v/>
      </c>
      <c r="AC5152" t="str">
        <f t="shared" si="802"/>
        <v>628999007703</v>
      </c>
      <c r="AD5152" t="str">
        <f t="shared" si="803"/>
        <v>Halo+,+Visual+AI+5S+mendeteksi+Violation%3A+METALDET1-LINE+8</v>
      </c>
      <c r="AE5152" t="str">
        <f t="shared" si="804"/>
        <v>https://web.whatsapp.com/send/?phone=628999007703&amp;text=Halo+,+Visual+AI+5S+mendeteksi+Violation%3A+METALDET1-LINE+8&amp;type=phone_number&amp;app_absent=0</v>
      </c>
      <c r="AF5152" t="b">
        <f>IF(ISNA(VLOOKUP(D5152&amp;"-"&amp;AB5152, Ref_Kontak!$A:$E, 4, FALSE)), FALSE, TRUE)</f>
        <v>0</v>
      </c>
      <c r="AG5152" t="str">
        <f>_xlfn.IFNA(VLOOKUP(Z5152,Ref_Kontak!H:H,1,FALSE),"FALSE")</f>
        <v>628999007703</v>
      </c>
      <c r="AH5152" t="str">
        <f t="shared" si="805"/>
        <v>METALDET1-LINE 8</v>
      </c>
      <c r="AI5152">
        <f>IF(I5152="violation",COUNTIF($AH$1:AH5152,AH5152),0)</f>
        <v>1746</v>
      </c>
      <c r="AJ5152" t="str">
        <f t="shared" si="806"/>
        <v>violation-METALDET1</v>
      </c>
      <c r="AK5152">
        <f>IF(I5152="violation",COUNTIF($AJ$1:AJ5152,AJ5152),FALSE)</f>
        <v>4022</v>
      </c>
      <c r="AL5152">
        <f t="shared" si="807"/>
        <v>0</v>
      </c>
      <c r="AM5152">
        <f t="shared" si="808"/>
        <v>3</v>
      </c>
      <c r="AN5152" t="str">
        <f t="shared" si="809"/>
        <v>ALERT! 3 Violation founded @METALDET1</v>
      </c>
    </row>
    <row r="5153" spans="1:40">
      <c r="A5153" t="s">
        <v>120</v>
      </c>
      <c r="B5153" t="s">
        <v>121</v>
      </c>
      <c r="C5153" t="s">
        <v>2302</v>
      </c>
      <c r="D5153" t="s">
        <v>129</v>
      </c>
      <c r="E5153">
        <v>1</v>
      </c>
      <c r="G5153" t="s">
        <v>130</v>
      </c>
      <c r="I5153" t="s">
        <v>125</v>
      </c>
      <c r="Z5153" t="str">
        <f>IFERROR(MID(AA5153,FIND("-",H5153,1)+1,20),_xlfn.IFNA(VLOOKUP(F5153&amp;"-"&amp;AA5153,Ref_Kontak!$A:$E,4,FALSE),Ref_Kontak!$H$2))</f>
        <v>628999007703</v>
      </c>
      <c r="AA5153" t="str">
        <f t="shared" si="800"/>
        <v/>
      </c>
      <c r="AB5153" t="str">
        <f t="shared" si="801"/>
        <v/>
      </c>
      <c r="AC5153" t="str">
        <f t="shared" si="802"/>
        <v>628999007703</v>
      </c>
      <c r="AD5153" t="str">
        <f t="shared" si="803"/>
        <v>Halo+,+Visual+AI+5S+mendeteksi+Violation%3A+METALDET1-LINE+8</v>
      </c>
      <c r="AE5153" t="str">
        <f t="shared" si="804"/>
        <v>https://web.whatsapp.com/send/?phone=628999007703&amp;text=Halo+,+Visual+AI+5S+mendeteksi+Violation%3A+METALDET1-LINE+8&amp;type=phone_number&amp;app_absent=0</v>
      </c>
      <c r="AF5153" t="b">
        <f>IF(ISNA(VLOOKUP(D5153&amp;"-"&amp;AB5153, Ref_Kontak!$A:$E, 4, FALSE)), FALSE, TRUE)</f>
        <v>0</v>
      </c>
      <c r="AG5153" t="str">
        <f>_xlfn.IFNA(VLOOKUP(Z5153,Ref_Kontak!H:H,1,FALSE),"FALSE")</f>
        <v>628999007703</v>
      </c>
      <c r="AH5153" t="str">
        <f t="shared" si="805"/>
        <v>METALDET1-LINE 8</v>
      </c>
      <c r="AI5153">
        <f>IF(I5153="violation",COUNTIF($AH$1:AH5153,AH5153),0)</f>
        <v>1747</v>
      </c>
      <c r="AJ5153" t="str">
        <f t="shared" si="806"/>
        <v>violation-METALDET1</v>
      </c>
      <c r="AK5153">
        <f>IF(I5153="violation",COUNTIF($AJ$1:AJ5153,AJ5153),FALSE)</f>
        <v>4023</v>
      </c>
      <c r="AL5153">
        <f t="shared" si="807"/>
        <v>0</v>
      </c>
      <c r="AM5153">
        <f t="shared" si="808"/>
        <v>3</v>
      </c>
      <c r="AN5153" t="str">
        <f t="shared" si="809"/>
        <v>ALERT! 3 Violation founded @METALDET1</v>
      </c>
    </row>
    <row r="5154" spans="1:40">
      <c r="A5154" t="s">
        <v>120</v>
      </c>
      <c r="B5154" t="s">
        <v>121</v>
      </c>
      <c r="C5154" t="s">
        <v>2303</v>
      </c>
      <c r="D5154" t="s">
        <v>129</v>
      </c>
      <c r="E5154">
        <v>1</v>
      </c>
      <c r="G5154" t="s">
        <v>130</v>
      </c>
      <c r="I5154" t="s">
        <v>125</v>
      </c>
      <c r="Z5154" t="str">
        <f>IFERROR(MID(AA5154,FIND("-",H5154,1)+1,20),_xlfn.IFNA(VLOOKUP(F5154&amp;"-"&amp;AA5154,Ref_Kontak!$A:$E,4,FALSE),Ref_Kontak!$H$2))</f>
        <v>628999007703</v>
      </c>
      <c r="AA5154" t="str">
        <f t="shared" si="800"/>
        <v/>
      </c>
      <c r="AB5154" t="str">
        <f t="shared" si="801"/>
        <v/>
      </c>
      <c r="AC5154" t="str">
        <f t="shared" si="802"/>
        <v>628999007703</v>
      </c>
      <c r="AD5154" t="str">
        <f t="shared" si="803"/>
        <v>Halo+,+Visual+AI+5S+mendeteksi+Violation%3A+METALDET1-LINE+8</v>
      </c>
      <c r="AE5154" t="str">
        <f t="shared" si="804"/>
        <v>https://web.whatsapp.com/send/?phone=628999007703&amp;text=Halo+,+Visual+AI+5S+mendeteksi+Violation%3A+METALDET1-LINE+8&amp;type=phone_number&amp;app_absent=0</v>
      </c>
      <c r="AF5154" t="b">
        <f>IF(ISNA(VLOOKUP(D5154&amp;"-"&amp;AB5154, Ref_Kontak!$A:$E, 4, FALSE)), FALSE, TRUE)</f>
        <v>0</v>
      </c>
      <c r="AG5154" t="str">
        <f>_xlfn.IFNA(VLOOKUP(Z5154,Ref_Kontak!H:H,1,FALSE),"FALSE")</f>
        <v>628999007703</v>
      </c>
      <c r="AH5154" t="str">
        <f t="shared" si="805"/>
        <v>METALDET1-LINE 8</v>
      </c>
      <c r="AI5154">
        <f>IF(I5154="violation",COUNTIF($AH$1:AH5154,AH5154),0)</f>
        <v>1748</v>
      </c>
      <c r="AJ5154" t="str">
        <f t="shared" si="806"/>
        <v>violation-METALDET1</v>
      </c>
      <c r="AK5154">
        <f>IF(I5154="violation",COUNTIF($AJ$1:AJ5154,AJ5154),FALSE)</f>
        <v>4024</v>
      </c>
      <c r="AL5154">
        <f t="shared" si="807"/>
        <v>0</v>
      </c>
      <c r="AM5154">
        <f t="shared" si="808"/>
        <v>3</v>
      </c>
      <c r="AN5154" t="str">
        <f t="shared" si="809"/>
        <v>ALERT! 3 Violation founded @METALDET1</v>
      </c>
    </row>
    <row r="5155" spans="1:40">
      <c r="A5155" t="s">
        <v>120</v>
      </c>
      <c r="B5155" t="s">
        <v>121</v>
      </c>
      <c r="C5155" t="s">
        <v>2303</v>
      </c>
      <c r="D5155" t="s">
        <v>129</v>
      </c>
      <c r="E5155">
        <v>1</v>
      </c>
      <c r="G5155" t="s">
        <v>130</v>
      </c>
      <c r="I5155" t="s">
        <v>125</v>
      </c>
      <c r="Z5155" t="str">
        <f>IFERROR(MID(AA5155,FIND("-",H5155,1)+1,20),_xlfn.IFNA(VLOOKUP(F5155&amp;"-"&amp;AA5155,Ref_Kontak!$A:$E,4,FALSE),Ref_Kontak!$H$2))</f>
        <v>628999007703</v>
      </c>
      <c r="AA5155" t="str">
        <f t="shared" si="800"/>
        <v/>
      </c>
      <c r="AB5155" t="str">
        <f t="shared" si="801"/>
        <v/>
      </c>
      <c r="AC5155" t="str">
        <f t="shared" si="802"/>
        <v>628999007703</v>
      </c>
      <c r="AD5155" t="str">
        <f t="shared" si="803"/>
        <v>Halo+,+Visual+AI+5S+mendeteksi+Violation%3A+METALDET1-LINE+8</v>
      </c>
      <c r="AE5155" t="str">
        <f t="shared" si="804"/>
        <v>https://web.whatsapp.com/send/?phone=628999007703&amp;text=Halo+,+Visual+AI+5S+mendeteksi+Violation%3A+METALDET1-LINE+8&amp;type=phone_number&amp;app_absent=0</v>
      </c>
      <c r="AF5155" t="b">
        <f>IF(ISNA(VLOOKUP(D5155&amp;"-"&amp;AB5155, Ref_Kontak!$A:$E, 4, FALSE)), FALSE, TRUE)</f>
        <v>0</v>
      </c>
      <c r="AG5155" t="str">
        <f>_xlfn.IFNA(VLOOKUP(Z5155,Ref_Kontak!H:H,1,FALSE),"FALSE")</f>
        <v>628999007703</v>
      </c>
      <c r="AH5155" t="str">
        <f t="shared" si="805"/>
        <v>METALDET1-LINE 8</v>
      </c>
      <c r="AI5155">
        <f>IF(I5155="violation",COUNTIF($AH$1:AH5155,AH5155),0)</f>
        <v>1749</v>
      </c>
      <c r="AJ5155" t="str">
        <f t="shared" si="806"/>
        <v>violation-METALDET1</v>
      </c>
      <c r="AK5155">
        <f>IF(I5155="violation",COUNTIF($AJ$1:AJ5155,AJ5155),FALSE)</f>
        <v>4025</v>
      </c>
      <c r="AL5155">
        <f t="shared" si="807"/>
        <v>0</v>
      </c>
      <c r="AM5155">
        <f t="shared" si="808"/>
        <v>3</v>
      </c>
      <c r="AN5155" t="str">
        <f t="shared" si="809"/>
        <v>ALERT! 3 Violation founded @METALDET1</v>
      </c>
    </row>
    <row r="5156" spans="1:40">
      <c r="A5156" t="s">
        <v>120</v>
      </c>
      <c r="B5156" t="s">
        <v>121</v>
      </c>
      <c r="C5156" t="s">
        <v>2304</v>
      </c>
      <c r="D5156" t="s">
        <v>129</v>
      </c>
      <c r="E5156">
        <v>1</v>
      </c>
      <c r="G5156" t="s">
        <v>130</v>
      </c>
      <c r="I5156" t="s">
        <v>125</v>
      </c>
      <c r="Z5156" t="str">
        <f>IFERROR(MID(AA5156,FIND("-",H5156,1)+1,20),_xlfn.IFNA(VLOOKUP(F5156&amp;"-"&amp;AA5156,Ref_Kontak!$A:$E,4,FALSE),Ref_Kontak!$H$2))</f>
        <v>628999007703</v>
      </c>
      <c r="AA5156" t="str">
        <f t="shared" si="800"/>
        <v/>
      </c>
      <c r="AB5156" t="str">
        <f t="shared" si="801"/>
        <v/>
      </c>
      <c r="AC5156" t="str">
        <f t="shared" si="802"/>
        <v>628999007703</v>
      </c>
      <c r="AD5156" t="str">
        <f t="shared" si="803"/>
        <v>Halo+,+Visual+AI+5S+mendeteksi+Violation%3A+METALDET1-LINE+8</v>
      </c>
      <c r="AE5156" t="str">
        <f t="shared" si="804"/>
        <v>https://web.whatsapp.com/send/?phone=628999007703&amp;text=Halo+,+Visual+AI+5S+mendeteksi+Violation%3A+METALDET1-LINE+8&amp;type=phone_number&amp;app_absent=0</v>
      </c>
      <c r="AF5156" t="b">
        <f>IF(ISNA(VLOOKUP(D5156&amp;"-"&amp;AB5156, Ref_Kontak!$A:$E, 4, FALSE)), FALSE, TRUE)</f>
        <v>0</v>
      </c>
      <c r="AG5156" t="str">
        <f>_xlfn.IFNA(VLOOKUP(Z5156,Ref_Kontak!H:H,1,FALSE),"FALSE")</f>
        <v>628999007703</v>
      </c>
      <c r="AH5156" t="str">
        <f t="shared" si="805"/>
        <v>METALDET1-LINE 8</v>
      </c>
      <c r="AI5156">
        <f>IF(I5156="violation",COUNTIF($AH$1:AH5156,AH5156),0)</f>
        <v>1750</v>
      </c>
      <c r="AJ5156" t="str">
        <f t="shared" si="806"/>
        <v>violation-METALDET1</v>
      </c>
      <c r="AK5156">
        <f>IF(I5156="violation",COUNTIF($AJ$1:AJ5156,AJ5156),FALSE)</f>
        <v>4026</v>
      </c>
      <c r="AL5156">
        <f t="shared" si="807"/>
        <v>0</v>
      </c>
      <c r="AM5156">
        <f t="shared" si="808"/>
        <v>3</v>
      </c>
      <c r="AN5156" t="str">
        <f t="shared" si="809"/>
        <v>ALERT! 3 Violation founded @METALDET1</v>
      </c>
    </row>
    <row r="5157" spans="1:40">
      <c r="A5157" t="s">
        <v>120</v>
      </c>
      <c r="B5157" t="s">
        <v>121</v>
      </c>
      <c r="C5157" t="s">
        <v>2305</v>
      </c>
      <c r="D5157" t="s">
        <v>129</v>
      </c>
      <c r="E5157">
        <v>1</v>
      </c>
      <c r="G5157" t="s">
        <v>130</v>
      </c>
      <c r="I5157" t="s">
        <v>125</v>
      </c>
      <c r="Z5157" t="str">
        <f>IFERROR(MID(AA5157,FIND("-",H5157,1)+1,20),_xlfn.IFNA(VLOOKUP(F5157&amp;"-"&amp;AA5157,Ref_Kontak!$A:$E,4,FALSE),Ref_Kontak!$H$2))</f>
        <v>628999007703</v>
      </c>
      <c r="AA5157" t="str">
        <f t="shared" si="800"/>
        <v/>
      </c>
      <c r="AB5157" t="str">
        <f t="shared" si="801"/>
        <v/>
      </c>
      <c r="AC5157" t="str">
        <f t="shared" si="802"/>
        <v>628999007703</v>
      </c>
      <c r="AD5157" t="str">
        <f t="shared" si="803"/>
        <v>Halo+,+Visual+AI+5S+mendeteksi+Violation%3A+METALDET1-LINE+8</v>
      </c>
      <c r="AE5157" t="str">
        <f t="shared" si="804"/>
        <v>https://web.whatsapp.com/send/?phone=628999007703&amp;text=Halo+,+Visual+AI+5S+mendeteksi+Violation%3A+METALDET1-LINE+8&amp;type=phone_number&amp;app_absent=0</v>
      </c>
      <c r="AF5157" t="b">
        <f>IF(ISNA(VLOOKUP(D5157&amp;"-"&amp;AB5157, Ref_Kontak!$A:$E, 4, FALSE)), FALSE, TRUE)</f>
        <v>0</v>
      </c>
      <c r="AG5157" t="str">
        <f>_xlfn.IFNA(VLOOKUP(Z5157,Ref_Kontak!H:H,1,FALSE),"FALSE")</f>
        <v>628999007703</v>
      </c>
      <c r="AH5157" t="str">
        <f t="shared" si="805"/>
        <v>METALDET1-LINE 8</v>
      </c>
      <c r="AI5157">
        <f>IF(I5157="violation",COUNTIF($AH$1:AH5157,AH5157),0)</f>
        <v>1751</v>
      </c>
      <c r="AJ5157" t="str">
        <f t="shared" si="806"/>
        <v>violation-METALDET1</v>
      </c>
      <c r="AK5157">
        <f>IF(I5157="violation",COUNTIF($AJ$1:AJ5157,AJ5157),FALSE)</f>
        <v>4027</v>
      </c>
      <c r="AL5157">
        <f t="shared" si="807"/>
        <v>0</v>
      </c>
      <c r="AM5157">
        <f t="shared" si="808"/>
        <v>3</v>
      </c>
      <c r="AN5157" t="str">
        <f t="shared" si="809"/>
        <v>ALERT! 3 Violation founded @METALDET1</v>
      </c>
    </row>
    <row r="5158" spans="1:40">
      <c r="A5158" t="s">
        <v>120</v>
      </c>
      <c r="B5158" t="s">
        <v>121</v>
      </c>
      <c r="C5158" t="s">
        <v>2306</v>
      </c>
      <c r="D5158" t="s">
        <v>129</v>
      </c>
      <c r="E5158">
        <v>1</v>
      </c>
      <c r="G5158" t="s">
        <v>130</v>
      </c>
      <c r="I5158" t="s">
        <v>125</v>
      </c>
      <c r="Z5158" t="str">
        <f>IFERROR(MID(AA5158,FIND("-",H5158,1)+1,20),_xlfn.IFNA(VLOOKUP(F5158&amp;"-"&amp;AA5158,Ref_Kontak!$A:$E,4,FALSE),Ref_Kontak!$H$2))</f>
        <v>628999007703</v>
      </c>
      <c r="AA5158" t="str">
        <f t="shared" si="800"/>
        <v/>
      </c>
      <c r="AB5158" t="str">
        <f t="shared" si="801"/>
        <v/>
      </c>
      <c r="AC5158" t="str">
        <f t="shared" si="802"/>
        <v>628999007703</v>
      </c>
      <c r="AD5158" t="str">
        <f t="shared" si="803"/>
        <v>Halo+,+Visual+AI+5S+mendeteksi+Violation%3A+METALDET1-LINE+8</v>
      </c>
      <c r="AE5158" t="str">
        <f t="shared" si="804"/>
        <v>https://web.whatsapp.com/send/?phone=628999007703&amp;text=Halo+,+Visual+AI+5S+mendeteksi+Violation%3A+METALDET1-LINE+8&amp;type=phone_number&amp;app_absent=0</v>
      </c>
      <c r="AF5158" t="b">
        <f>IF(ISNA(VLOOKUP(D5158&amp;"-"&amp;AB5158, Ref_Kontak!$A:$E, 4, FALSE)), FALSE, TRUE)</f>
        <v>0</v>
      </c>
      <c r="AG5158" t="str">
        <f>_xlfn.IFNA(VLOOKUP(Z5158,Ref_Kontak!H:H,1,FALSE),"FALSE")</f>
        <v>628999007703</v>
      </c>
      <c r="AH5158" t="str">
        <f t="shared" si="805"/>
        <v>METALDET1-LINE 8</v>
      </c>
      <c r="AI5158">
        <f>IF(I5158="violation",COUNTIF($AH$1:AH5158,AH5158),0)</f>
        <v>1752</v>
      </c>
      <c r="AJ5158" t="str">
        <f t="shared" si="806"/>
        <v>violation-METALDET1</v>
      </c>
      <c r="AK5158">
        <f>IF(I5158="violation",COUNTIF($AJ$1:AJ5158,AJ5158),FALSE)</f>
        <v>4028</v>
      </c>
      <c r="AL5158">
        <f t="shared" si="807"/>
        <v>0</v>
      </c>
      <c r="AM5158">
        <f t="shared" si="808"/>
        <v>3</v>
      </c>
      <c r="AN5158" t="str">
        <f t="shared" si="809"/>
        <v>ALERT! 3 Violation founded @METALDET1</v>
      </c>
    </row>
    <row r="5159" spans="1:40">
      <c r="A5159" t="s">
        <v>120</v>
      </c>
      <c r="B5159" t="s">
        <v>121</v>
      </c>
      <c r="C5159" t="s">
        <v>2306</v>
      </c>
      <c r="D5159" t="s">
        <v>129</v>
      </c>
      <c r="E5159">
        <v>1</v>
      </c>
      <c r="G5159" t="s">
        <v>130</v>
      </c>
      <c r="I5159" t="s">
        <v>125</v>
      </c>
      <c r="Z5159" t="str">
        <f>IFERROR(MID(AA5159,FIND("-",H5159,1)+1,20),_xlfn.IFNA(VLOOKUP(F5159&amp;"-"&amp;AA5159,Ref_Kontak!$A:$E,4,FALSE),Ref_Kontak!$H$2))</f>
        <v>628999007703</v>
      </c>
      <c r="AA5159" t="str">
        <f t="shared" si="800"/>
        <v/>
      </c>
      <c r="AB5159" t="str">
        <f t="shared" si="801"/>
        <v/>
      </c>
      <c r="AC5159" t="str">
        <f t="shared" si="802"/>
        <v>628999007703</v>
      </c>
      <c r="AD5159" t="str">
        <f t="shared" si="803"/>
        <v>Halo+,+Visual+AI+5S+mendeteksi+Violation%3A+METALDET1-LINE+8</v>
      </c>
      <c r="AE5159" t="str">
        <f t="shared" si="804"/>
        <v>https://web.whatsapp.com/send/?phone=628999007703&amp;text=Halo+,+Visual+AI+5S+mendeteksi+Violation%3A+METALDET1-LINE+8&amp;type=phone_number&amp;app_absent=0</v>
      </c>
      <c r="AF5159" t="b">
        <f>IF(ISNA(VLOOKUP(D5159&amp;"-"&amp;AB5159, Ref_Kontak!$A:$E, 4, FALSE)), FALSE, TRUE)</f>
        <v>0</v>
      </c>
      <c r="AG5159" t="str">
        <f>_xlfn.IFNA(VLOOKUP(Z5159,Ref_Kontak!H:H,1,FALSE),"FALSE")</f>
        <v>628999007703</v>
      </c>
      <c r="AH5159" t="str">
        <f t="shared" si="805"/>
        <v>METALDET1-LINE 8</v>
      </c>
      <c r="AI5159">
        <f>IF(I5159="violation",COUNTIF($AH$1:AH5159,AH5159),0)</f>
        <v>1753</v>
      </c>
      <c r="AJ5159" t="str">
        <f t="shared" si="806"/>
        <v>violation-METALDET1</v>
      </c>
      <c r="AK5159">
        <f>IF(I5159="violation",COUNTIF($AJ$1:AJ5159,AJ5159),FALSE)</f>
        <v>4029</v>
      </c>
      <c r="AL5159">
        <f t="shared" si="807"/>
        <v>0</v>
      </c>
      <c r="AM5159">
        <f t="shared" si="808"/>
        <v>3</v>
      </c>
      <c r="AN5159" t="str">
        <f t="shared" si="809"/>
        <v>ALERT! 3 Violation founded @METALDET1</v>
      </c>
    </row>
    <row r="5160" spans="1:40">
      <c r="A5160" t="s">
        <v>120</v>
      </c>
      <c r="B5160" t="s">
        <v>121</v>
      </c>
      <c r="C5160" t="s">
        <v>2307</v>
      </c>
      <c r="D5160" t="s">
        <v>129</v>
      </c>
      <c r="E5160">
        <v>1</v>
      </c>
      <c r="G5160" t="s">
        <v>130</v>
      </c>
      <c r="I5160" t="s">
        <v>125</v>
      </c>
      <c r="Z5160" t="str">
        <f>IFERROR(MID(AA5160,FIND("-",H5160,1)+1,20),_xlfn.IFNA(VLOOKUP(F5160&amp;"-"&amp;AA5160,Ref_Kontak!$A:$E,4,FALSE),Ref_Kontak!$H$2))</f>
        <v>628999007703</v>
      </c>
      <c r="AA5160" t="str">
        <f t="shared" si="800"/>
        <v/>
      </c>
      <c r="AB5160" t="str">
        <f t="shared" si="801"/>
        <v/>
      </c>
      <c r="AC5160" t="str">
        <f t="shared" si="802"/>
        <v>628999007703</v>
      </c>
      <c r="AD5160" t="str">
        <f t="shared" si="803"/>
        <v>Halo+,+Visual+AI+5S+mendeteksi+Violation%3A+METALDET1-LINE+8</v>
      </c>
      <c r="AE5160" t="str">
        <f t="shared" si="804"/>
        <v>https://web.whatsapp.com/send/?phone=628999007703&amp;text=Halo+,+Visual+AI+5S+mendeteksi+Violation%3A+METALDET1-LINE+8&amp;type=phone_number&amp;app_absent=0</v>
      </c>
      <c r="AF5160" t="b">
        <f>IF(ISNA(VLOOKUP(D5160&amp;"-"&amp;AB5160, Ref_Kontak!$A:$E, 4, FALSE)), FALSE, TRUE)</f>
        <v>0</v>
      </c>
      <c r="AG5160" t="str">
        <f>_xlfn.IFNA(VLOOKUP(Z5160,Ref_Kontak!H:H,1,FALSE),"FALSE")</f>
        <v>628999007703</v>
      </c>
      <c r="AH5160" t="str">
        <f t="shared" si="805"/>
        <v>METALDET1-LINE 8</v>
      </c>
      <c r="AI5160">
        <f>IF(I5160="violation",COUNTIF($AH$1:AH5160,AH5160),0)</f>
        <v>1754</v>
      </c>
      <c r="AJ5160" t="str">
        <f t="shared" si="806"/>
        <v>violation-METALDET1</v>
      </c>
      <c r="AK5160">
        <f>IF(I5160="violation",COUNTIF($AJ$1:AJ5160,AJ5160),FALSE)</f>
        <v>4030</v>
      </c>
      <c r="AL5160">
        <f t="shared" si="807"/>
        <v>0</v>
      </c>
      <c r="AM5160">
        <f t="shared" si="808"/>
        <v>3</v>
      </c>
      <c r="AN5160" t="str">
        <f t="shared" si="809"/>
        <v>ALERT! 3 Violation founded @METALDET1</v>
      </c>
    </row>
    <row r="5161" spans="1:40">
      <c r="A5161" t="s">
        <v>120</v>
      </c>
      <c r="B5161" t="s">
        <v>121</v>
      </c>
      <c r="C5161" t="s">
        <v>2308</v>
      </c>
      <c r="D5161" t="s">
        <v>129</v>
      </c>
      <c r="E5161">
        <v>1</v>
      </c>
      <c r="G5161" t="s">
        <v>130</v>
      </c>
      <c r="I5161" t="s">
        <v>125</v>
      </c>
      <c r="Z5161" t="str">
        <f>IFERROR(MID(AA5161,FIND("-",H5161,1)+1,20),_xlfn.IFNA(VLOOKUP(F5161&amp;"-"&amp;AA5161,Ref_Kontak!$A:$E,4,FALSE),Ref_Kontak!$H$2))</f>
        <v>628999007703</v>
      </c>
      <c r="AA5161" t="str">
        <f t="shared" si="800"/>
        <v/>
      </c>
      <c r="AB5161" t="str">
        <f t="shared" si="801"/>
        <v/>
      </c>
      <c r="AC5161" t="str">
        <f t="shared" si="802"/>
        <v>628999007703</v>
      </c>
      <c r="AD5161" t="str">
        <f t="shared" si="803"/>
        <v>Halo+,+Visual+AI+5S+mendeteksi+Violation%3A+METALDET1-LINE+8</v>
      </c>
      <c r="AE5161" t="str">
        <f t="shared" si="804"/>
        <v>https://web.whatsapp.com/send/?phone=628999007703&amp;text=Halo+,+Visual+AI+5S+mendeteksi+Violation%3A+METALDET1-LINE+8&amp;type=phone_number&amp;app_absent=0</v>
      </c>
      <c r="AF5161" t="b">
        <f>IF(ISNA(VLOOKUP(D5161&amp;"-"&amp;AB5161, Ref_Kontak!$A:$E, 4, FALSE)), FALSE, TRUE)</f>
        <v>0</v>
      </c>
      <c r="AG5161" t="str">
        <f>_xlfn.IFNA(VLOOKUP(Z5161,Ref_Kontak!H:H,1,FALSE),"FALSE")</f>
        <v>628999007703</v>
      </c>
      <c r="AH5161" t="str">
        <f t="shared" si="805"/>
        <v>METALDET1-LINE 8</v>
      </c>
      <c r="AI5161">
        <f>IF(I5161="violation",COUNTIF($AH$1:AH5161,AH5161),0)</f>
        <v>1755</v>
      </c>
      <c r="AJ5161" t="str">
        <f t="shared" si="806"/>
        <v>violation-METALDET1</v>
      </c>
      <c r="AK5161">
        <f>IF(I5161="violation",COUNTIF($AJ$1:AJ5161,AJ5161),FALSE)</f>
        <v>4031</v>
      </c>
      <c r="AL5161">
        <f t="shared" si="807"/>
        <v>0</v>
      </c>
      <c r="AM5161">
        <f t="shared" si="808"/>
        <v>3</v>
      </c>
      <c r="AN5161" t="str">
        <f t="shared" si="809"/>
        <v>ALERT! 3 Violation founded @METALDET1</v>
      </c>
    </row>
    <row r="5162" spans="1:40">
      <c r="A5162" t="s">
        <v>120</v>
      </c>
      <c r="B5162" t="s">
        <v>121</v>
      </c>
      <c r="C5162" t="s">
        <v>2309</v>
      </c>
      <c r="D5162" t="s">
        <v>129</v>
      </c>
      <c r="E5162">
        <v>1</v>
      </c>
      <c r="G5162" t="s">
        <v>130</v>
      </c>
      <c r="I5162" t="s">
        <v>125</v>
      </c>
      <c r="Z5162" t="str">
        <f>IFERROR(MID(AA5162,FIND("-",H5162,1)+1,20),_xlfn.IFNA(VLOOKUP(F5162&amp;"-"&amp;AA5162,Ref_Kontak!$A:$E,4,FALSE),Ref_Kontak!$H$2))</f>
        <v>628999007703</v>
      </c>
      <c r="AA5162" t="str">
        <f t="shared" si="800"/>
        <v/>
      </c>
      <c r="AB5162" t="str">
        <f t="shared" si="801"/>
        <v/>
      </c>
      <c r="AC5162" t="str">
        <f t="shared" si="802"/>
        <v>628999007703</v>
      </c>
      <c r="AD5162" t="str">
        <f t="shared" si="803"/>
        <v>Halo+,+Visual+AI+5S+mendeteksi+Violation%3A+METALDET1-LINE+8</v>
      </c>
      <c r="AE5162" t="str">
        <f t="shared" si="804"/>
        <v>https://web.whatsapp.com/send/?phone=628999007703&amp;text=Halo+,+Visual+AI+5S+mendeteksi+Violation%3A+METALDET1-LINE+8&amp;type=phone_number&amp;app_absent=0</v>
      </c>
      <c r="AF5162" t="b">
        <f>IF(ISNA(VLOOKUP(D5162&amp;"-"&amp;AB5162, Ref_Kontak!$A:$E, 4, FALSE)), FALSE, TRUE)</f>
        <v>0</v>
      </c>
      <c r="AG5162" t="str">
        <f>_xlfn.IFNA(VLOOKUP(Z5162,Ref_Kontak!H:H,1,FALSE),"FALSE")</f>
        <v>628999007703</v>
      </c>
      <c r="AH5162" t="str">
        <f t="shared" si="805"/>
        <v>METALDET1-LINE 8</v>
      </c>
      <c r="AI5162">
        <f>IF(I5162="violation",COUNTIF($AH$1:AH5162,AH5162),0)</f>
        <v>1756</v>
      </c>
      <c r="AJ5162" t="str">
        <f t="shared" si="806"/>
        <v>violation-METALDET1</v>
      </c>
      <c r="AK5162">
        <f>IF(I5162="violation",COUNTIF($AJ$1:AJ5162,AJ5162),FALSE)</f>
        <v>4032</v>
      </c>
      <c r="AL5162">
        <f t="shared" si="807"/>
        <v>0</v>
      </c>
      <c r="AM5162">
        <f t="shared" si="808"/>
        <v>3</v>
      </c>
      <c r="AN5162" t="str">
        <f t="shared" si="809"/>
        <v>ALERT! 3 Violation founded @METALDET1</v>
      </c>
    </row>
    <row r="5163" spans="1:40">
      <c r="A5163" t="s">
        <v>120</v>
      </c>
      <c r="B5163" t="s">
        <v>121</v>
      </c>
      <c r="C5163" t="s">
        <v>2309</v>
      </c>
      <c r="D5163" t="s">
        <v>129</v>
      </c>
      <c r="E5163">
        <v>1</v>
      </c>
      <c r="G5163" t="s">
        <v>130</v>
      </c>
      <c r="I5163" t="s">
        <v>125</v>
      </c>
      <c r="Z5163" t="str">
        <f>IFERROR(MID(AA5163,FIND("-",H5163,1)+1,20),_xlfn.IFNA(VLOOKUP(F5163&amp;"-"&amp;AA5163,Ref_Kontak!$A:$E,4,FALSE),Ref_Kontak!$H$2))</f>
        <v>628999007703</v>
      </c>
      <c r="AA5163" t="str">
        <f t="shared" si="800"/>
        <v/>
      </c>
      <c r="AB5163" t="str">
        <f t="shared" si="801"/>
        <v/>
      </c>
      <c r="AC5163" t="str">
        <f t="shared" si="802"/>
        <v>628999007703</v>
      </c>
      <c r="AD5163" t="str">
        <f t="shared" si="803"/>
        <v>Halo+,+Visual+AI+5S+mendeteksi+Violation%3A+METALDET1-LINE+8</v>
      </c>
      <c r="AE5163" t="str">
        <f t="shared" si="804"/>
        <v>https://web.whatsapp.com/send/?phone=628999007703&amp;text=Halo+,+Visual+AI+5S+mendeteksi+Violation%3A+METALDET1-LINE+8&amp;type=phone_number&amp;app_absent=0</v>
      </c>
      <c r="AF5163" t="b">
        <f>IF(ISNA(VLOOKUP(D5163&amp;"-"&amp;AB5163, Ref_Kontak!$A:$E, 4, FALSE)), FALSE, TRUE)</f>
        <v>0</v>
      </c>
      <c r="AG5163" t="str">
        <f>_xlfn.IFNA(VLOOKUP(Z5163,Ref_Kontak!H:H,1,FALSE),"FALSE")</f>
        <v>628999007703</v>
      </c>
      <c r="AH5163" t="str">
        <f t="shared" si="805"/>
        <v>METALDET1-LINE 8</v>
      </c>
      <c r="AI5163">
        <f>IF(I5163="violation",COUNTIF($AH$1:AH5163,AH5163),0)</f>
        <v>1757</v>
      </c>
      <c r="AJ5163" t="str">
        <f t="shared" si="806"/>
        <v>violation-METALDET1</v>
      </c>
      <c r="AK5163">
        <f>IF(I5163="violation",COUNTIF($AJ$1:AJ5163,AJ5163),FALSE)</f>
        <v>4033</v>
      </c>
      <c r="AL5163">
        <f t="shared" si="807"/>
        <v>0</v>
      </c>
      <c r="AM5163">
        <f t="shared" si="808"/>
        <v>3</v>
      </c>
      <c r="AN5163" t="str">
        <f t="shared" si="809"/>
        <v>ALERT! 3 Violation founded @METALDET1</v>
      </c>
    </row>
    <row r="5164" spans="1:40">
      <c r="A5164" t="s">
        <v>120</v>
      </c>
      <c r="B5164" t="s">
        <v>121</v>
      </c>
      <c r="C5164" t="s">
        <v>2310</v>
      </c>
      <c r="D5164" t="s">
        <v>129</v>
      </c>
      <c r="E5164">
        <v>1</v>
      </c>
      <c r="G5164" t="s">
        <v>130</v>
      </c>
      <c r="I5164" t="s">
        <v>125</v>
      </c>
      <c r="Z5164" t="str">
        <f>IFERROR(MID(AA5164,FIND("-",H5164,1)+1,20),_xlfn.IFNA(VLOOKUP(F5164&amp;"-"&amp;AA5164,Ref_Kontak!$A:$E,4,FALSE),Ref_Kontak!$H$2))</f>
        <v>628999007703</v>
      </c>
      <c r="AA5164" t="str">
        <f t="shared" si="800"/>
        <v/>
      </c>
      <c r="AB5164" t="str">
        <f t="shared" si="801"/>
        <v/>
      </c>
      <c r="AC5164" t="str">
        <f t="shared" si="802"/>
        <v>628999007703</v>
      </c>
      <c r="AD5164" t="str">
        <f t="shared" si="803"/>
        <v>Halo+,+Visual+AI+5S+mendeteksi+Violation%3A+METALDET1-LINE+8</v>
      </c>
      <c r="AE5164" t="str">
        <f t="shared" si="804"/>
        <v>https://web.whatsapp.com/send/?phone=628999007703&amp;text=Halo+,+Visual+AI+5S+mendeteksi+Violation%3A+METALDET1-LINE+8&amp;type=phone_number&amp;app_absent=0</v>
      </c>
      <c r="AF5164" t="b">
        <f>IF(ISNA(VLOOKUP(D5164&amp;"-"&amp;AB5164, Ref_Kontak!$A:$E, 4, FALSE)), FALSE, TRUE)</f>
        <v>0</v>
      </c>
      <c r="AG5164" t="str">
        <f>_xlfn.IFNA(VLOOKUP(Z5164,Ref_Kontak!H:H,1,FALSE),"FALSE")</f>
        <v>628999007703</v>
      </c>
      <c r="AH5164" t="str">
        <f t="shared" si="805"/>
        <v>METALDET1-LINE 8</v>
      </c>
      <c r="AI5164">
        <f>IF(I5164="violation",COUNTIF($AH$1:AH5164,AH5164),0)</f>
        <v>1758</v>
      </c>
      <c r="AJ5164" t="str">
        <f t="shared" si="806"/>
        <v>violation-METALDET1</v>
      </c>
      <c r="AK5164">
        <f>IF(I5164="violation",COUNTIF($AJ$1:AJ5164,AJ5164),FALSE)</f>
        <v>4034</v>
      </c>
      <c r="AL5164">
        <f t="shared" si="807"/>
        <v>0</v>
      </c>
      <c r="AM5164">
        <f t="shared" si="808"/>
        <v>3</v>
      </c>
      <c r="AN5164" t="str">
        <f t="shared" si="809"/>
        <v>ALERT! 3 Violation founded @METALDET1</v>
      </c>
    </row>
    <row r="5165" spans="1:40">
      <c r="A5165" t="s">
        <v>120</v>
      </c>
      <c r="B5165" t="s">
        <v>121</v>
      </c>
      <c r="C5165" t="s">
        <v>2311</v>
      </c>
      <c r="D5165" t="s">
        <v>129</v>
      </c>
      <c r="E5165">
        <v>1</v>
      </c>
      <c r="G5165" t="s">
        <v>130</v>
      </c>
      <c r="I5165" t="s">
        <v>125</v>
      </c>
      <c r="Z5165" t="str">
        <f>IFERROR(MID(AA5165,FIND("-",H5165,1)+1,20),_xlfn.IFNA(VLOOKUP(F5165&amp;"-"&amp;AA5165,Ref_Kontak!$A:$E,4,FALSE),Ref_Kontak!$H$2))</f>
        <v>628999007703</v>
      </c>
      <c r="AA5165" t="str">
        <f t="shared" si="800"/>
        <v/>
      </c>
      <c r="AB5165" t="str">
        <f t="shared" si="801"/>
        <v/>
      </c>
      <c r="AC5165" t="str">
        <f t="shared" si="802"/>
        <v>628999007703</v>
      </c>
      <c r="AD5165" t="str">
        <f t="shared" si="803"/>
        <v>Halo+,+Visual+AI+5S+mendeteksi+Violation%3A+METALDET1-LINE+8</v>
      </c>
      <c r="AE5165" t="str">
        <f t="shared" si="804"/>
        <v>https://web.whatsapp.com/send/?phone=628999007703&amp;text=Halo+,+Visual+AI+5S+mendeteksi+Violation%3A+METALDET1-LINE+8&amp;type=phone_number&amp;app_absent=0</v>
      </c>
      <c r="AF5165" t="b">
        <f>IF(ISNA(VLOOKUP(D5165&amp;"-"&amp;AB5165, Ref_Kontak!$A:$E, 4, FALSE)), FALSE, TRUE)</f>
        <v>0</v>
      </c>
      <c r="AG5165" t="str">
        <f>_xlfn.IFNA(VLOOKUP(Z5165,Ref_Kontak!H:H,1,FALSE),"FALSE")</f>
        <v>628999007703</v>
      </c>
      <c r="AH5165" t="str">
        <f t="shared" si="805"/>
        <v>METALDET1-LINE 8</v>
      </c>
      <c r="AI5165">
        <f>IF(I5165="violation",COUNTIF($AH$1:AH5165,AH5165),0)</f>
        <v>1759</v>
      </c>
      <c r="AJ5165" t="str">
        <f t="shared" si="806"/>
        <v>violation-METALDET1</v>
      </c>
      <c r="AK5165">
        <f>IF(I5165="violation",COUNTIF($AJ$1:AJ5165,AJ5165),FALSE)</f>
        <v>4035</v>
      </c>
      <c r="AL5165">
        <f t="shared" si="807"/>
        <v>0</v>
      </c>
      <c r="AM5165">
        <f t="shared" si="808"/>
        <v>3</v>
      </c>
      <c r="AN5165" t="str">
        <f t="shared" si="809"/>
        <v>ALERT! 3 Violation founded @METALDET1</v>
      </c>
    </row>
    <row r="5166" spans="1:40">
      <c r="A5166" t="s">
        <v>120</v>
      </c>
      <c r="B5166" t="s">
        <v>121</v>
      </c>
      <c r="C5166" t="s">
        <v>2312</v>
      </c>
      <c r="D5166" t="s">
        <v>129</v>
      </c>
      <c r="E5166">
        <v>1</v>
      </c>
      <c r="G5166" t="s">
        <v>130</v>
      </c>
      <c r="I5166" t="s">
        <v>125</v>
      </c>
      <c r="Z5166" t="str">
        <f>IFERROR(MID(AA5166,FIND("-",H5166,1)+1,20),_xlfn.IFNA(VLOOKUP(F5166&amp;"-"&amp;AA5166,Ref_Kontak!$A:$E,4,FALSE),Ref_Kontak!$H$2))</f>
        <v>628999007703</v>
      </c>
      <c r="AA5166" t="str">
        <f t="shared" si="800"/>
        <v/>
      </c>
      <c r="AB5166" t="str">
        <f t="shared" si="801"/>
        <v/>
      </c>
      <c r="AC5166" t="str">
        <f t="shared" si="802"/>
        <v>628999007703</v>
      </c>
      <c r="AD5166" t="str">
        <f t="shared" si="803"/>
        <v>Halo+,+Visual+AI+5S+mendeteksi+Violation%3A+METALDET1-LINE+8</v>
      </c>
      <c r="AE5166" t="str">
        <f t="shared" si="804"/>
        <v>https://web.whatsapp.com/send/?phone=628999007703&amp;text=Halo+,+Visual+AI+5S+mendeteksi+Violation%3A+METALDET1-LINE+8&amp;type=phone_number&amp;app_absent=0</v>
      </c>
      <c r="AF5166" t="b">
        <f>IF(ISNA(VLOOKUP(D5166&amp;"-"&amp;AB5166, Ref_Kontak!$A:$E, 4, FALSE)), FALSE, TRUE)</f>
        <v>0</v>
      </c>
      <c r="AG5166" t="str">
        <f>_xlfn.IFNA(VLOOKUP(Z5166,Ref_Kontak!H:H,1,FALSE),"FALSE")</f>
        <v>628999007703</v>
      </c>
      <c r="AH5166" t="str">
        <f t="shared" si="805"/>
        <v>METALDET1-LINE 8</v>
      </c>
      <c r="AI5166">
        <f>IF(I5166="violation",COUNTIF($AH$1:AH5166,AH5166),0)</f>
        <v>1760</v>
      </c>
      <c r="AJ5166" t="str">
        <f t="shared" si="806"/>
        <v>violation-METALDET1</v>
      </c>
      <c r="AK5166">
        <f>IF(I5166="violation",COUNTIF($AJ$1:AJ5166,AJ5166),FALSE)</f>
        <v>4036</v>
      </c>
      <c r="AL5166">
        <f t="shared" si="807"/>
        <v>0</v>
      </c>
      <c r="AM5166">
        <f t="shared" si="808"/>
        <v>3</v>
      </c>
      <c r="AN5166" t="str">
        <f t="shared" si="809"/>
        <v>ALERT! 3 Violation founded @METALDET1</v>
      </c>
    </row>
    <row r="5167" spans="1:40">
      <c r="A5167" t="s">
        <v>120</v>
      </c>
      <c r="B5167" t="s">
        <v>121</v>
      </c>
      <c r="C5167" t="s">
        <v>2312</v>
      </c>
      <c r="D5167" t="s">
        <v>129</v>
      </c>
      <c r="E5167">
        <v>1</v>
      </c>
      <c r="G5167" t="s">
        <v>130</v>
      </c>
      <c r="I5167" t="s">
        <v>125</v>
      </c>
      <c r="Z5167" t="str">
        <f>IFERROR(MID(AA5167,FIND("-",H5167,1)+1,20),_xlfn.IFNA(VLOOKUP(F5167&amp;"-"&amp;AA5167,Ref_Kontak!$A:$E,4,FALSE),Ref_Kontak!$H$2))</f>
        <v>628999007703</v>
      </c>
      <c r="AA5167" t="str">
        <f t="shared" si="800"/>
        <v/>
      </c>
      <c r="AB5167" t="str">
        <f t="shared" si="801"/>
        <v/>
      </c>
      <c r="AC5167" t="str">
        <f t="shared" si="802"/>
        <v>628999007703</v>
      </c>
      <c r="AD5167" t="str">
        <f t="shared" si="803"/>
        <v>Halo+,+Visual+AI+5S+mendeteksi+Violation%3A+METALDET1-LINE+8</v>
      </c>
      <c r="AE5167" t="str">
        <f t="shared" si="804"/>
        <v>https://web.whatsapp.com/send/?phone=628999007703&amp;text=Halo+,+Visual+AI+5S+mendeteksi+Violation%3A+METALDET1-LINE+8&amp;type=phone_number&amp;app_absent=0</v>
      </c>
      <c r="AF5167" t="b">
        <f>IF(ISNA(VLOOKUP(D5167&amp;"-"&amp;AB5167, Ref_Kontak!$A:$E, 4, FALSE)), FALSE, TRUE)</f>
        <v>0</v>
      </c>
      <c r="AG5167" t="str">
        <f>_xlfn.IFNA(VLOOKUP(Z5167,Ref_Kontak!H:H,1,FALSE),"FALSE")</f>
        <v>628999007703</v>
      </c>
      <c r="AH5167" t="str">
        <f t="shared" si="805"/>
        <v>METALDET1-LINE 8</v>
      </c>
      <c r="AI5167">
        <f>IF(I5167="violation",COUNTIF($AH$1:AH5167,AH5167),0)</f>
        <v>1761</v>
      </c>
      <c r="AJ5167" t="str">
        <f t="shared" si="806"/>
        <v>violation-METALDET1</v>
      </c>
      <c r="AK5167">
        <f>IF(I5167="violation",COUNTIF($AJ$1:AJ5167,AJ5167),FALSE)</f>
        <v>4037</v>
      </c>
      <c r="AL5167">
        <f t="shared" si="807"/>
        <v>0</v>
      </c>
      <c r="AM5167">
        <f t="shared" si="808"/>
        <v>3</v>
      </c>
      <c r="AN5167" t="str">
        <f t="shared" si="809"/>
        <v>ALERT! 3 Violation founded @METALDET1</v>
      </c>
    </row>
    <row r="5168" spans="1:40">
      <c r="A5168" t="s">
        <v>120</v>
      </c>
      <c r="B5168" t="s">
        <v>121</v>
      </c>
      <c r="C5168" t="s">
        <v>2313</v>
      </c>
      <c r="D5168" t="s">
        <v>129</v>
      </c>
      <c r="E5168">
        <v>1</v>
      </c>
      <c r="G5168" t="s">
        <v>130</v>
      </c>
      <c r="I5168" t="s">
        <v>125</v>
      </c>
      <c r="Z5168" t="str">
        <f>IFERROR(MID(AA5168,FIND("-",H5168,1)+1,20),_xlfn.IFNA(VLOOKUP(F5168&amp;"-"&amp;AA5168,Ref_Kontak!$A:$E,4,FALSE),Ref_Kontak!$H$2))</f>
        <v>628999007703</v>
      </c>
      <c r="AA5168" t="str">
        <f t="shared" si="800"/>
        <v/>
      </c>
      <c r="AB5168" t="str">
        <f t="shared" si="801"/>
        <v/>
      </c>
      <c r="AC5168" t="str">
        <f t="shared" si="802"/>
        <v>628999007703</v>
      </c>
      <c r="AD5168" t="str">
        <f t="shared" si="803"/>
        <v>Halo+,+Visual+AI+5S+mendeteksi+Violation%3A+METALDET1-LINE+8</v>
      </c>
      <c r="AE5168" t="str">
        <f t="shared" si="804"/>
        <v>https://web.whatsapp.com/send/?phone=628999007703&amp;text=Halo+,+Visual+AI+5S+mendeteksi+Violation%3A+METALDET1-LINE+8&amp;type=phone_number&amp;app_absent=0</v>
      </c>
      <c r="AF5168" t="b">
        <f>IF(ISNA(VLOOKUP(D5168&amp;"-"&amp;AB5168, Ref_Kontak!$A:$E, 4, FALSE)), FALSE, TRUE)</f>
        <v>0</v>
      </c>
      <c r="AG5168" t="str">
        <f>_xlfn.IFNA(VLOOKUP(Z5168,Ref_Kontak!H:H,1,FALSE),"FALSE")</f>
        <v>628999007703</v>
      </c>
      <c r="AH5168" t="str">
        <f t="shared" si="805"/>
        <v>METALDET1-LINE 8</v>
      </c>
      <c r="AI5168">
        <f>IF(I5168="violation",COUNTIF($AH$1:AH5168,AH5168),0)</f>
        <v>1762</v>
      </c>
      <c r="AJ5168" t="str">
        <f t="shared" si="806"/>
        <v>violation-METALDET1</v>
      </c>
      <c r="AK5168">
        <f>IF(I5168="violation",COUNTIF($AJ$1:AJ5168,AJ5168),FALSE)</f>
        <v>4038</v>
      </c>
      <c r="AL5168">
        <f t="shared" si="807"/>
        <v>0</v>
      </c>
      <c r="AM5168">
        <f t="shared" si="808"/>
        <v>3</v>
      </c>
      <c r="AN5168" t="str">
        <f t="shared" si="809"/>
        <v>ALERT! 3 Violation founded @METALDET1</v>
      </c>
    </row>
    <row r="5169" spans="1:40">
      <c r="A5169" t="s">
        <v>120</v>
      </c>
      <c r="B5169" t="s">
        <v>121</v>
      </c>
      <c r="C5169" t="s">
        <v>2314</v>
      </c>
      <c r="D5169" t="s">
        <v>129</v>
      </c>
      <c r="E5169">
        <v>1</v>
      </c>
      <c r="G5169" t="s">
        <v>130</v>
      </c>
      <c r="I5169" t="s">
        <v>125</v>
      </c>
      <c r="Z5169" t="str">
        <f>IFERROR(MID(AA5169,FIND("-",H5169,1)+1,20),_xlfn.IFNA(VLOOKUP(F5169&amp;"-"&amp;AA5169,Ref_Kontak!$A:$E,4,FALSE),Ref_Kontak!$H$2))</f>
        <v>628999007703</v>
      </c>
      <c r="AA5169" t="str">
        <f t="shared" si="800"/>
        <v/>
      </c>
      <c r="AB5169" t="str">
        <f t="shared" si="801"/>
        <v/>
      </c>
      <c r="AC5169" t="str">
        <f t="shared" si="802"/>
        <v>628999007703</v>
      </c>
      <c r="AD5169" t="str">
        <f t="shared" si="803"/>
        <v>Halo+,+Visual+AI+5S+mendeteksi+Violation%3A+METALDET1-LINE+8</v>
      </c>
      <c r="AE5169" t="str">
        <f t="shared" si="804"/>
        <v>https://web.whatsapp.com/send/?phone=628999007703&amp;text=Halo+,+Visual+AI+5S+mendeteksi+Violation%3A+METALDET1-LINE+8&amp;type=phone_number&amp;app_absent=0</v>
      </c>
      <c r="AF5169" t="b">
        <f>IF(ISNA(VLOOKUP(D5169&amp;"-"&amp;AB5169, Ref_Kontak!$A:$E, 4, FALSE)), FALSE, TRUE)</f>
        <v>0</v>
      </c>
      <c r="AG5169" t="str">
        <f>_xlfn.IFNA(VLOOKUP(Z5169,Ref_Kontak!H:H,1,FALSE),"FALSE")</f>
        <v>628999007703</v>
      </c>
      <c r="AH5169" t="str">
        <f t="shared" si="805"/>
        <v>METALDET1-LINE 8</v>
      </c>
      <c r="AI5169">
        <f>IF(I5169="violation",COUNTIF($AH$1:AH5169,AH5169),0)</f>
        <v>1763</v>
      </c>
      <c r="AJ5169" t="str">
        <f t="shared" si="806"/>
        <v>violation-METALDET1</v>
      </c>
      <c r="AK5169">
        <f>IF(I5169="violation",COUNTIF($AJ$1:AJ5169,AJ5169),FALSE)</f>
        <v>4039</v>
      </c>
      <c r="AL5169">
        <f t="shared" si="807"/>
        <v>0</v>
      </c>
      <c r="AM5169">
        <f t="shared" si="808"/>
        <v>3</v>
      </c>
      <c r="AN5169" t="str">
        <f t="shared" si="809"/>
        <v>ALERT! 3 Violation founded @METALDET1</v>
      </c>
    </row>
    <row r="5170" spans="1:40">
      <c r="A5170" t="s">
        <v>120</v>
      </c>
      <c r="B5170" t="s">
        <v>121</v>
      </c>
      <c r="C5170" t="s">
        <v>2315</v>
      </c>
      <c r="D5170" t="s">
        <v>129</v>
      </c>
      <c r="E5170">
        <v>1</v>
      </c>
      <c r="G5170" t="s">
        <v>130</v>
      </c>
      <c r="I5170" t="s">
        <v>125</v>
      </c>
      <c r="Z5170" t="str">
        <f>IFERROR(MID(AA5170,FIND("-",H5170,1)+1,20),_xlfn.IFNA(VLOOKUP(F5170&amp;"-"&amp;AA5170,Ref_Kontak!$A:$E,4,FALSE),Ref_Kontak!$H$2))</f>
        <v>628999007703</v>
      </c>
      <c r="AA5170" t="str">
        <f t="shared" si="800"/>
        <v/>
      </c>
      <c r="AB5170" t="str">
        <f t="shared" si="801"/>
        <v/>
      </c>
      <c r="AC5170" t="str">
        <f t="shared" si="802"/>
        <v>628999007703</v>
      </c>
      <c r="AD5170" t="str">
        <f t="shared" si="803"/>
        <v>Halo+,+Visual+AI+5S+mendeteksi+Violation%3A+METALDET1-LINE+8</v>
      </c>
      <c r="AE5170" t="str">
        <f t="shared" si="804"/>
        <v>https://web.whatsapp.com/send/?phone=628999007703&amp;text=Halo+,+Visual+AI+5S+mendeteksi+Violation%3A+METALDET1-LINE+8&amp;type=phone_number&amp;app_absent=0</v>
      </c>
      <c r="AF5170" t="b">
        <f>IF(ISNA(VLOOKUP(D5170&amp;"-"&amp;AB5170, Ref_Kontak!$A:$E, 4, FALSE)), FALSE, TRUE)</f>
        <v>0</v>
      </c>
      <c r="AG5170" t="str">
        <f>_xlfn.IFNA(VLOOKUP(Z5170,Ref_Kontak!H:H,1,FALSE),"FALSE")</f>
        <v>628999007703</v>
      </c>
      <c r="AH5170" t="str">
        <f t="shared" si="805"/>
        <v>METALDET1-LINE 8</v>
      </c>
      <c r="AI5170">
        <f>IF(I5170="violation",COUNTIF($AH$1:AH5170,AH5170),0)</f>
        <v>1764</v>
      </c>
      <c r="AJ5170" t="str">
        <f t="shared" si="806"/>
        <v>violation-METALDET1</v>
      </c>
      <c r="AK5170">
        <f>IF(I5170="violation",COUNTIF($AJ$1:AJ5170,AJ5170),FALSE)</f>
        <v>4040</v>
      </c>
      <c r="AL5170">
        <f t="shared" si="807"/>
        <v>0</v>
      </c>
      <c r="AM5170">
        <f t="shared" si="808"/>
        <v>3</v>
      </c>
      <c r="AN5170" t="str">
        <f t="shared" si="809"/>
        <v>ALERT! 3 Violation founded @METALDET1</v>
      </c>
    </row>
    <row r="5171" spans="1:40">
      <c r="A5171" t="s">
        <v>120</v>
      </c>
      <c r="B5171" t="s">
        <v>121</v>
      </c>
      <c r="C5171" t="s">
        <v>2315</v>
      </c>
      <c r="D5171" t="s">
        <v>129</v>
      </c>
      <c r="E5171">
        <v>1</v>
      </c>
      <c r="G5171" t="s">
        <v>130</v>
      </c>
      <c r="I5171" t="s">
        <v>125</v>
      </c>
      <c r="Z5171" t="str">
        <f>IFERROR(MID(AA5171,FIND("-",H5171,1)+1,20),_xlfn.IFNA(VLOOKUP(F5171&amp;"-"&amp;AA5171,Ref_Kontak!$A:$E,4,FALSE),Ref_Kontak!$H$2))</f>
        <v>628999007703</v>
      </c>
      <c r="AA5171" t="str">
        <f t="shared" si="800"/>
        <v/>
      </c>
      <c r="AB5171" t="str">
        <f t="shared" si="801"/>
        <v/>
      </c>
      <c r="AC5171" t="str">
        <f t="shared" si="802"/>
        <v>628999007703</v>
      </c>
      <c r="AD5171" t="str">
        <f t="shared" si="803"/>
        <v>Halo+,+Visual+AI+5S+mendeteksi+Violation%3A+METALDET1-LINE+8</v>
      </c>
      <c r="AE5171" t="str">
        <f t="shared" si="804"/>
        <v>https://web.whatsapp.com/send/?phone=628999007703&amp;text=Halo+,+Visual+AI+5S+mendeteksi+Violation%3A+METALDET1-LINE+8&amp;type=phone_number&amp;app_absent=0</v>
      </c>
      <c r="AF5171" t="b">
        <f>IF(ISNA(VLOOKUP(D5171&amp;"-"&amp;AB5171, Ref_Kontak!$A:$E, 4, FALSE)), FALSE, TRUE)</f>
        <v>0</v>
      </c>
      <c r="AG5171" t="str">
        <f>_xlfn.IFNA(VLOOKUP(Z5171,Ref_Kontak!H:H,1,FALSE),"FALSE")</f>
        <v>628999007703</v>
      </c>
      <c r="AH5171" t="str">
        <f t="shared" si="805"/>
        <v>METALDET1-LINE 8</v>
      </c>
      <c r="AI5171">
        <f>IF(I5171="violation",COUNTIF($AH$1:AH5171,AH5171),0)</f>
        <v>1765</v>
      </c>
      <c r="AJ5171" t="str">
        <f t="shared" si="806"/>
        <v>violation-METALDET1</v>
      </c>
      <c r="AK5171">
        <f>IF(I5171="violation",COUNTIF($AJ$1:AJ5171,AJ5171),FALSE)</f>
        <v>4041</v>
      </c>
      <c r="AL5171">
        <f t="shared" si="807"/>
        <v>0</v>
      </c>
      <c r="AM5171">
        <f t="shared" si="808"/>
        <v>3</v>
      </c>
      <c r="AN5171" t="str">
        <f t="shared" si="809"/>
        <v>ALERT! 3 Violation founded @METALDET1</v>
      </c>
    </row>
    <row r="5172" spans="1:40">
      <c r="A5172" t="s">
        <v>120</v>
      </c>
      <c r="B5172" t="s">
        <v>121</v>
      </c>
      <c r="C5172" t="s">
        <v>2316</v>
      </c>
      <c r="D5172" t="s">
        <v>129</v>
      </c>
      <c r="E5172">
        <v>1</v>
      </c>
      <c r="G5172" t="s">
        <v>130</v>
      </c>
      <c r="I5172" t="s">
        <v>125</v>
      </c>
      <c r="Z5172" t="str">
        <f>IFERROR(MID(AA5172,FIND("-",H5172,1)+1,20),_xlfn.IFNA(VLOOKUP(F5172&amp;"-"&amp;AA5172,Ref_Kontak!$A:$E,4,FALSE),Ref_Kontak!$H$2))</f>
        <v>628999007703</v>
      </c>
      <c r="AA5172" t="str">
        <f t="shared" si="800"/>
        <v/>
      </c>
      <c r="AB5172" t="str">
        <f t="shared" si="801"/>
        <v/>
      </c>
      <c r="AC5172" t="str">
        <f t="shared" si="802"/>
        <v>628999007703</v>
      </c>
      <c r="AD5172" t="str">
        <f t="shared" si="803"/>
        <v>Halo+,+Visual+AI+5S+mendeteksi+Violation%3A+METALDET1-LINE+8</v>
      </c>
      <c r="AE5172" t="str">
        <f t="shared" si="804"/>
        <v>https://web.whatsapp.com/send/?phone=628999007703&amp;text=Halo+,+Visual+AI+5S+mendeteksi+Violation%3A+METALDET1-LINE+8&amp;type=phone_number&amp;app_absent=0</v>
      </c>
      <c r="AF5172" t="b">
        <f>IF(ISNA(VLOOKUP(D5172&amp;"-"&amp;AB5172, Ref_Kontak!$A:$E, 4, FALSE)), FALSE, TRUE)</f>
        <v>0</v>
      </c>
      <c r="AG5172" t="str">
        <f>_xlfn.IFNA(VLOOKUP(Z5172,Ref_Kontak!H:H,1,FALSE),"FALSE")</f>
        <v>628999007703</v>
      </c>
      <c r="AH5172" t="str">
        <f t="shared" si="805"/>
        <v>METALDET1-LINE 8</v>
      </c>
      <c r="AI5172">
        <f>IF(I5172="violation",COUNTIF($AH$1:AH5172,AH5172),0)</f>
        <v>1766</v>
      </c>
      <c r="AJ5172" t="str">
        <f t="shared" si="806"/>
        <v>violation-METALDET1</v>
      </c>
      <c r="AK5172">
        <f>IF(I5172="violation",COUNTIF($AJ$1:AJ5172,AJ5172),FALSE)</f>
        <v>4042</v>
      </c>
      <c r="AL5172">
        <f t="shared" si="807"/>
        <v>0</v>
      </c>
      <c r="AM5172">
        <f t="shared" si="808"/>
        <v>3</v>
      </c>
      <c r="AN5172" t="str">
        <f t="shared" si="809"/>
        <v>ALERT! 3 Violation founded @METALDET1</v>
      </c>
    </row>
    <row r="5173" spans="1:40">
      <c r="A5173" t="s">
        <v>120</v>
      </c>
      <c r="B5173" t="s">
        <v>121</v>
      </c>
      <c r="C5173" t="s">
        <v>2317</v>
      </c>
      <c r="D5173" t="s">
        <v>129</v>
      </c>
      <c r="E5173">
        <v>1</v>
      </c>
      <c r="G5173" t="s">
        <v>130</v>
      </c>
      <c r="I5173" t="s">
        <v>125</v>
      </c>
      <c r="Z5173" t="str">
        <f>IFERROR(MID(AA5173,FIND("-",H5173,1)+1,20),_xlfn.IFNA(VLOOKUP(F5173&amp;"-"&amp;AA5173,Ref_Kontak!$A:$E,4,FALSE),Ref_Kontak!$H$2))</f>
        <v>628999007703</v>
      </c>
      <c r="AA5173" t="str">
        <f t="shared" si="800"/>
        <v/>
      </c>
      <c r="AB5173" t="str">
        <f t="shared" si="801"/>
        <v/>
      </c>
      <c r="AC5173" t="str">
        <f t="shared" si="802"/>
        <v>628999007703</v>
      </c>
      <c r="AD5173" t="str">
        <f t="shared" si="803"/>
        <v>Halo+,+Visual+AI+5S+mendeteksi+Violation%3A+METALDET1-LINE+8</v>
      </c>
      <c r="AE5173" t="str">
        <f t="shared" si="804"/>
        <v>https://web.whatsapp.com/send/?phone=628999007703&amp;text=Halo+,+Visual+AI+5S+mendeteksi+Violation%3A+METALDET1-LINE+8&amp;type=phone_number&amp;app_absent=0</v>
      </c>
      <c r="AF5173" t="b">
        <f>IF(ISNA(VLOOKUP(D5173&amp;"-"&amp;AB5173, Ref_Kontak!$A:$E, 4, FALSE)), FALSE, TRUE)</f>
        <v>0</v>
      </c>
      <c r="AG5173" t="str">
        <f>_xlfn.IFNA(VLOOKUP(Z5173,Ref_Kontak!H:H,1,FALSE),"FALSE")</f>
        <v>628999007703</v>
      </c>
      <c r="AH5173" t="str">
        <f t="shared" si="805"/>
        <v>METALDET1-LINE 8</v>
      </c>
      <c r="AI5173">
        <f>IF(I5173="violation",COUNTIF($AH$1:AH5173,AH5173),0)</f>
        <v>1767</v>
      </c>
      <c r="AJ5173" t="str">
        <f t="shared" si="806"/>
        <v>violation-METALDET1</v>
      </c>
      <c r="AK5173">
        <f>IF(I5173="violation",COUNTIF($AJ$1:AJ5173,AJ5173),FALSE)</f>
        <v>4043</v>
      </c>
      <c r="AL5173">
        <f t="shared" si="807"/>
        <v>0</v>
      </c>
      <c r="AM5173">
        <f t="shared" si="808"/>
        <v>3</v>
      </c>
      <c r="AN5173" t="str">
        <f t="shared" si="809"/>
        <v>ALERT! 3 Violation founded @METALDET1</v>
      </c>
    </row>
    <row r="5174" spans="1:40">
      <c r="A5174" t="s">
        <v>120</v>
      </c>
      <c r="B5174" t="s">
        <v>121</v>
      </c>
      <c r="C5174" t="s">
        <v>2318</v>
      </c>
      <c r="D5174" t="s">
        <v>129</v>
      </c>
      <c r="E5174">
        <v>1</v>
      </c>
      <c r="G5174" t="s">
        <v>130</v>
      </c>
      <c r="I5174" t="s">
        <v>125</v>
      </c>
      <c r="Z5174" t="str">
        <f>IFERROR(MID(AA5174,FIND("-",H5174,1)+1,20),_xlfn.IFNA(VLOOKUP(F5174&amp;"-"&amp;AA5174,Ref_Kontak!$A:$E,4,FALSE),Ref_Kontak!$H$2))</f>
        <v>628999007703</v>
      </c>
      <c r="AA5174" t="str">
        <f t="shared" si="800"/>
        <v/>
      </c>
      <c r="AB5174" t="str">
        <f t="shared" si="801"/>
        <v/>
      </c>
      <c r="AC5174" t="str">
        <f t="shared" si="802"/>
        <v>628999007703</v>
      </c>
      <c r="AD5174" t="str">
        <f t="shared" si="803"/>
        <v>Halo+,+Visual+AI+5S+mendeteksi+Violation%3A+METALDET1-LINE+8</v>
      </c>
      <c r="AE5174" t="str">
        <f t="shared" si="804"/>
        <v>https://web.whatsapp.com/send/?phone=628999007703&amp;text=Halo+,+Visual+AI+5S+mendeteksi+Violation%3A+METALDET1-LINE+8&amp;type=phone_number&amp;app_absent=0</v>
      </c>
      <c r="AF5174" t="b">
        <f>IF(ISNA(VLOOKUP(D5174&amp;"-"&amp;AB5174, Ref_Kontak!$A:$E, 4, FALSE)), FALSE, TRUE)</f>
        <v>0</v>
      </c>
      <c r="AG5174" t="str">
        <f>_xlfn.IFNA(VLOOKUP(Z5174,Ref_Kontak!H:H,1,FALSE),"FALSE")</f>
        <v>628999007703</v>
      </c>
      <c r="AH5174" t="str">
        <f t="shared" si="805"/>
        <v>METALDET1-LINE 8</v>
      </c>
      <c r="AI5174">
        <f>IF(I5174="violation",COUNTIF($AH$1:AH5174,AH5174),0)</f>
        <v>1768</v>
      </c>
      <c r="AJ5174" t="str">
        <f t="shared" si="806"/>
        <v>violation-METALDET1</v>
      </c>
      <c r="AK5174">
        <f>IF(I5174="violation",COUNTIF($AJ$1:AJ5174,AJ5174),FALSE)</f>
        <v>4044</v>
      </c>
      <c r="AL5174">
        <f t="shared" si="807"/>
        <v>0</v>
      </c>
      <c r="AM5174">
        <f t="shared" si="808"/>
        <v>3</v>
      </c>
      <c r="AN5174" t="str">
        <f t="shared" si="809"/>
        <v>ALERT! 3 Violation founded @METALDET1</v>
      </c>
    </row>
    <row r="5175" spans="1:40">
      <c r="A5175" t="s">
        <v>120</v>
      </c>
      <c r="B5175" t="s">
        <v>121</v>
      </c>
      <c r="C5175" t="s">
        <v>2318</v>
      </c>
      <c r="D5175" t="s">
        <v>129</v>
      </c>
      <c r="E5175">
        <v>1</v>
      </c>
      <c r="G5175" t="s">
        <v>130</v>
      </c>
      <c r="I5175" t="s">
        <v>125</v>
      </c>
      <c r="Z5175" t="str">
        <f>IFERROR(MID(AA5175,FIND("-",H5175,1)+1,20),_xlfn.IFNA(VLOOKUP(F5175&amp;"-"&amp;AA5175,Ref_Kontak!$A:$E,4,FALSE),Ref_Kontak!$H$2))</f>
        <v>628999007703</v>
      </c>
      <c r="AA5175" t="str">
        <f t="shared" si="800"/>
        <v/>
      </c>
      <c r="AB5175" t="str">
        <f t="shared" si="801"/>
        <v/>
      </c>
      <c r="AC5175" t="str">
        <f t="shared" si="802"/>
        <v>628999007703</v>
      </c>
      <c r="AD5175" t="str">
        <f t="shared" si="803"/>
        <v>Halo+,+Visual+AI+5S+mendeteksi+Violation%3A+METALDET1-LINE+8</v>
      </c>
      <c r="AE5175" t="str">
        <f t="shared" si="804"/>
        <v>https://web.whatsapp.com/send/?phone=628999007703&amp;text=Halo+,+Visual+AI+5S+mendeteksi+Violation%3A+METALDET1-LINE+8&amp;type=phone_number&amp;app_absent=0</v>
      </c>
      <c r="AF5175" t="b">
        <f>IF(ISNA(VLOOKUP(D5175&amp;"-"&amp;AB5175, Ref_Kontak!$A:$E, 4, FALSE)), FALSE, TRUE)</f>
        <v>0</v>
      </c>
      <c r="AG5175" t="str">
        <f>_xlfn.IFNA(VLOOKUP(Z5175,Ref_Kontak!H:H,1,FALSE),"FALSE")</f>
        <v>628999007703</v>
      </c>
      <c r="AH5175" t="str">
        <f t="shared" si="805"/>
        <v>METALDET1-LINE 8</v>
      </c>
      <c r="AI5175">
        <f>IF(I5175="violation",COUNTIF($AH$1:AH5175,AH5175),0)</f>
        <v>1769</v>
      </c>
      <c r="AJ5175" t="str">
        <f t="shared" si="806"/>
        <v>violation-METALDET1</v>
      </c>
      <c r="AK5175">
        <f>IF(I5175="violation",COUNTIF($AJ$1:AJ5175,AJ5175),FALSE)</f>
        <v>4045</v>
      </c>
      <c r="AL5175">
        <f t="shared" si="807"/>
        <v>0</v>
      </c>
      <c r="AM5175">
        <f t="shared" si="808"/>
        <v>3</v>
      </c>
      <c r="AN5175" t="str">
        <f t="shared" si="809"/>
        <v>ALERT! 3 Violation founded @METALDET1</v>
      </c>
    </row>
    <row r="5176" spans="1:40">
      <c r="A5176" t="s">
        <v>120</v>
      </c>
      <c r="B5176" t="s">
        <v>121</v>
      </c>
      <c r="C5176" t="s">
        <v>2319</v>
      </c>
      <c r="D5176" t="s">
        <v>129</v>
      </c>
      <c r="E5176">
        <v>1</v>
      </c>
      <c r="G5176" t="s">
        <v>130</v>
      </c>
      <c r="I5176" t="s">
        <v>125</v>
      </c>
      <c r="Z5176" t="str">
        <f>IFERROR(MID(AA5176,FIND("-",H5176,1)+1,20),_xlfn.IFNA(VLOOKUP(F5176&amp;"-"&amp;AA5176,Ref_Kontak!$A:$E,4,FALSE),Ref_Kontak!$H$2))</f>
        <v>628999007703</v>
      </c>
      <c r="AA5176" t="str">
        <f t="shared" si="800"/>
        <v/>
      </c>
      <c r="AB5176" t="str">
        <f t="shared" si="801"/>
        <v/>
      </c>
      <c r="AC5176" t="str">
        <f t="shared" si="802"/>
        <v>628999007703</v>
      </c>
      <c r="AD5176" t="str">
        <f t="shared" si="803"/>
        <v>Halo+,+Visual+AI+5S+mendeteksi+Violation%3A+METALDET1-LINE+8</v>
      </c>
      <c r="AE5176" t="str">
        <f t="shared" si="804"/>
        <v>https://web.whatsapp.com/send/?phone=628999007703&amp;text=Halo+,+Visual+AI+5S+mendeteksi+Violation%3A+METALDET1-LINE+8&amp;type=phone_number&amp;app_absent=0</v>
      </c>
      <c r="AF5176" t="b">
        <f>IF(ISNA(VLOOKUP(D5176&amp;"-"&amp;AB5176, Ref_Kontak!$A:$E, 4, FALSE)), FALSE, TRUE)</f>
        <v>0</v>
      </c>
      <c r="AG5176" t="str">
        <f>_xlfn.IFNA(VLOOKUP(Z5176,Ref_Kontak!H:H,1,FALSE),"FALSE")</f>
        <v>628999007703</v>
      </c>
      <c r="AH5176" t="str">
        <f t="shared" si="805"/>
        <v>METALDET1-LINE 8</v>
      </c>
      <c r="AI5176">
        <f>IF(I5176="violation",COUNTIF($AH$1:AH5176,AH5176),0)</f>
        <v>1770</v>
      </c>
      <c r="AJ5176" t="str">
        <f t="shared" si="806"/>
        <v>violation-METALDET1</v>
      </c>
      <c r="AK5176">
        <f>IF(I5176="violation",COUNTIF($AJ$1:AJ5176,AJ5176),FALSE)</f>
        <v>4046</v>
      </c>
      <c r="AL5176">
        <f t="shared" si="807"/>
        <v>0</v>
      </c>
      <c r="AM5176">
        <f t="shared" si="808"/>
        <v>3</v>
      </c>
      <c r="AN5176" t="str">
        <f t="shared" si="809"/>
        <v>ALERT! 3 Violation founded @METALDET1</v>
      </c>
    </row>
    <row r="5177" spans="1:40">
      <c r="A5177" t="s">
        <v>120</v>
      </c>
      <c r="B5177" t="s">
        <v>121</v>
      </c>
      <c r="C5177" t="s">
        <v>2320</v>
      </c>
      <c r="D5177" t="s">
        <v>129</v>
      </c>
      <c r="E5177">
        <v>1</v>
      </c>
      <c r="G5177" t="s">
        <v>130</v>
      </c>
      <c r="I5177" t="s">
        <v>125</v>
      </c>
      <c r="Z5177" t="str">
        <f>IFERROR(MID(AA5177,FIND("-",H5177,1)+1,20),_xlfn.IFNA(VLOOKUP(F5177&amp;"-"&amp;AA5177,Ref_Kontak!$A:$E,4,FALSE),Ref_Kontak!$H$2))</f>
        <v>628999007703</v>
      </c>
      <c r="AA5177" t="str">
        <f t="shared" si="800"/>
        <v/>
      </c>
      <c r="AB5177" t="str">
        <f t="shared" si="801"/>
        <v/>
      </c>
      <c r="AC5177" t="str">
        <f t="shared" si="802"/>
        <v>628999007703</v>
      </c>
      <c r="AD5177" t="str">
        <f t="shared" si="803"/>
        <v>Halo+,+Visual+AI+5S+mendeteksi+Violation%3A+METALDET1-LINE+8</v>
      </c>
      <c r="AE5177" t="str">
        <f t="shared" si="804"/>
        <v>https://web.whatsapp.com/send/?phone=628999007703&amp;text=Halo+,+Visual+AI+5S+mendeteksi+Violation%3A+METALDET1-LINE+8&amp;type=phone_number&amp;app_absent=0</v>
      </c>
      <c r="AF5177" t="b">
        <f>IF(ISNA(VLOOKUP(D5177&amp;"-"&amp;AB5177, Ref_Kontak!$A:$E, 4, FALSE)), FALSE, TRUE)</f>
        <v>0</v>
      </c>
      <c r="AG5177" t="str">
        <f>_xlfn.IFNA(VLOOKUP(Z5177,Ref_Kontak!H:H,1,FALSE),"FALSE")</f>
        <v>628999007703</v>
      </c>
      <c r="AH5177" t="str">
        <f t="shared" si="805"/>
        <v>METALDET1-LINE 8</v>
      </c>
      <c r="AI5177">
        <f>IF(I5177="violation",COUNTIF($AH$1:AH5177,AH5177),0)</f>
        <v>1771</v>
      </c>
      <c r="AJ5177" t="str">
        <f t="shared" si="806"/>
        <v>violation-METALDET1</v>
      </c>
      <c r="AK5177">
        <f>IF(I5177="violation",COUNTIF($AJ$1:AJ5177,AJ5177),FALSE)</f>
        <v>4047</v>
      </c>
      <c r="AL5177">
        <f t="shared" si="807"/>
        <v>0</v>
      </c>
      <c r="AM5177">
        <f t="shared" si="808"/>
        <v>3</v>
      </c>
      <c r="AN5177" t="str">
        <f t="shared" si="809"/>
        <v>ALERT! 3 Violation founded @METALDET1</v>
      </c>
    </row>
    <row r="5178" spans="1:40">
      <c r="A5178" t="s">
        <v>120</v>
      </c>
      <c r="B5178" t="s">
        <v>121</v>
      </c>
      <c r="C5178" t="s">
        <v>2321</v>
      </c>
      <c r="D5178" t="s">
        <v>129</v>
      </c>
      <c r="E5178">
        <v>1</v>
      </c>
      <c r="G5178" t="s">
        <v>130</v>
      </c>
      <c r="I5178" t="s">
        <v>125</v>
      </c>
      <c r="Z5178" t="str">
        <f>IFERROR(MID(AA5178,FIND("-",H5178,1)+1,20),_xlfn.IFNA(VLOOKUP(F5178&amp;"-"&amp;AA5178,Ref_Kontak!$A:$E,4,FALSE),Ref_Kontak!$H$2))</f>
        <v>628999007703</v>
      </c>
      <c r="AA5178" t="str">
        <f t="shared" si="800"/>
        <v/>
      </c>
      <c r="AB5178" t="str">
        <f t="shared" si="801"/>
        <v/>
      </c>
      <c r="AC5178" t="str">
        <f t="shared" si="802"/>
        <v>628999007703</v>
      </c>
      <c r="AD5178" t="str">
        <f t="shared" si="803"/>
        <v>Halo+,+Visual+AI+5S+mendeteksi+Violation%3A+METALDET1-LINE+8</v>
      </c>
      <c r="AE5178" t="str">
        <f t="shared" si="804"/>
        <v>https://web.whatsapp.com/send/?phone=628999007703&amp;text=Halo+,+Visual+AI+5S+mendeteksi+Violation%3A+METALDET1-LINE+8&amp;type=phone_number&amp;app_absent=0</v>
      </c>
      <c r="AF5178" t="b">
        <f>IF(ISNA(VLOOKUP(D5178&amp;"-"&amp;AB5178, Ref_Kontak!$A:$E, 4, FALSE)), FALSE, TRUE)</f>
        <v>0</v>
      </c>
      <c r="AG5178" t="str">
        <f>_xlfn.IFNA(VLOOKUP(Z5178,Ref_Kontak!H:H,1,FALSE),"FALSE")</f>
        <v>628999007703</v>
      </c>
      <c r="AH5178" t="str">
        <f t="shared" si="805"/>
        <v>METALDET1-LINE 8</v>
      </c>
      <c r="AI5178">
        <f>IF(I5178="violation",COUNTIF($AH$1:AH5178,AH5178),0)</f>
        <v>1772</v>
      </c>
      <c r="AJ5178" t="str">
        <f t="shared" si="806"/>
        <v>violation-METALDET1</v>
      </c>
      <c r="AK5178">
        <f>IF(I5178="violation",COUNTIF($AJ$1:AJ5178,AJ5178),FALSE)</f>
        <v>4048</v>
      </c>
      <c r="AL5178">
        <f t="shared" si="807"/>
        <v>0</v>
      </c>
      <c r="AM5178">
        <f t="shared" si="808"/>
        <v>3</v>
      </c>
      <c r="AN5178" t="str">
        <f t="shared" si="809"/>
        <v>ALERT! 3 Violation founded @METALDET1</v>
      </c>
    </row>
    <row r="5179" spans="1:40">
      <c r="A5179" t="s">
        <v>120</v>
      </c>
      <c r="B5179" t="s">
        <v>121</v>
      </c>
      <c r="C5179" t="s">
        <v>2321</v>
      </c>
      <c r="D5179" t="s">
        <v>129</v>
      </c>
      <c r="E5179">
        <v>1</v>
      </c>
      <c r="G5179" t="s">
        <v>130</v>
      </c>
      <c r="I5179" t="s">
        <v>125</v>
      </c>
      <c r="Z5179" t="str">
        <f>IFERROR(MID(AA5179,FIND("-",H5179,1)+1,20),_xlfn.IFNA(VLOOKUP(F5179&amp;"-"&amp;AA5179,Ref_Kontak!$A:$E,4,FALSE),Ref_Kontak!$H$2))</f>
        <v>628999007703</v>
      </c>
      <c r="AA5179" t="str">
        <f t="shared" si="800"/>
        <v/>
      </c>
      <c r="AB5179" t="str">
        <f t="shared" si="801"/>
        <v/>
      </c>
      <c r="AC5179" t="str">
        <f t="shared" si="802"/>
        <v>628999007703</v>
      </c>
      <c r="AD5179" t="str">
        <f t="shared" si="803"/>
        <v>Halo+,+Visual+AI+5S+mendeteksi+Violation%3A+METALDET1-LINE+8</v>
      </c>
      <c r="AE5179" t="str">
        <f t="shared" si="804"/>
        <v>https://web.whatsapp.com/send/?phone=628999007703&amp;text=Halo+,+Visual+AI+5S+mendeteksi+Violation%3A+METALDET1-LINE+8&amp;type=phone_number&amp;app_absent=0</v>
      </c>
      <c r="AF5179" t="b">
        <f>IF(ISNA(VLOOKUP(D5179&amp;"-"&amp;AB5179, Ref_Kontak!$A:$E, 4, FALSE)), FALSE, TRUE)</f>
        <v>0</v>
      </c>
      <c r="AG5179" t="str">
        <f>_xlfn.IFNA(VLOOKUP(Z5179,Ref_Kontak!H:H,1,FALSE),"FALSE")</f>
        <v>628999007703</v>
      </c>
      <c r="AH5179" t="str">
        <f t="shared" si="805"/>
        <v>METALDET1-LINE 8</v>
      </c>
      <c r="AI5179">
        <f>IF(I5179="violation",COUNTIF($AH$1:AH5179,AH5179),0)</f>
        <v>1773</v>
      </c>
      <c r="AJ5179" t="str">
        <f t="shared" si="806"/>
        <v>violation-METALDET1</v>
      </c>
      <c r="AK5179">
        <f>IF(I5179="violation",COUNTIF($AJ$1:AJ5179,AJ5179),FALSE)</f>
        <v>4049</v>
      </c>
      <c r="AL5179">
        <f t="shared" si="807"/>
        <v>0</v>
      </c>
      <c r="AM5179">
        <f t="shared" si="808"/>
        <v>3</v>
      </c>
      <c r="AN5179" t="str">
        <f t="shared" si="809"/>
        <v>ALERT! 3 Violation founded @METALDET1</v>
      </c>
    </row>
    <row r="5180" spans="1:40">
      <c r="A5180" t="s">
        <v>120</v>
      </c>
      <c r="B5180" t="s">
        <v>121</v>
      </c>
      <c r="C5180" t="s">
        <v>2322</v>
      </c>
      <c r="D5180" t="s">
        <v>129</v>
      </c>
      <c r="E5180">
        <v>1</v>
      </c>
      <c r="G5180" t="s">
        <v>130</v>
      </c>
      <c r="I5180" t="s">
        <v>125</v>
      </c>
      <c r="Z5180" t="str">
        <f>IFERROR(MID(AA5180,FIND("-",H5180,1)+1,20),_xlfn.IFNA(VLOOKUP(F5180&amp;"-"&amp;AA5180,Ref_Kontak!$A:$E,4,FALSE),Ref_Kontak!$H$2))</f>
        <v>628999007703</v>
      </c>
      <c r="AA5180" t="str">
        <f t="shared" si="800"/>
        <v/>
      </c>
      <c r="AB5180" t="str">
        <f t="shared" si="801"/>
        <v/>
      </c>
      <c r="AC5180" t="str">
        <f t="shared" si="802"/>
        <v>628999007703</v>
      </c>
      <c r="AD5180" t="str">
        <f t="shared" si="803"/>
        <v>Halo+,+Visual+AI+5S+mendeteksi+Violation%3A+METALDET1-LINE+8</v>
      </c>
      <c r="AE5180" t="str">
        <f t="shared" si="804"/>
        <v>https://web.whatsapp.com/send/?phone=628999007703&amp;text=Halo+,+Visual+AI+5S+mendeteksi+Violation%3A+METALDET1-LINE+8&amp;type=phone_number&amp;app_absent=0</v>
      </c>
      <c r="AF5180" t="b">
        <f>IF(ISNA(VLOOKUP(D5180&amp;"-"&amp;AB5180, Ref_Kontak!$A:$E, 4, FALSE)), FALSE, TRUE)</f>
        <v>0</v>
      </c>
      <c r="AG5180" t="str">
        <f>_xlfn.IFNA(VLOOKUP(Z5180,Ref_Kontak!H:H,1,FALSE),"FALSE")</f>
        <v>628999007703</v>
      </c>
      <c r="AH5180" t="str">
        <f t="shared" si="805"/>
        <v>METALDET1-LINE 8</v>
      </c>
      <c r="AI5180">
        <f>IF(I5180="violation",COUNTIF($AH$1:AH5180,AH5180),0)</f>
        <v>1774</v>
      </c>
      <c r="AJ5180" t="str">
        <f t="shared" si="806"/>
        <v>violation-METALDET1</v>
      </c>
      <c r="AK5180">
        <f>IF(I5180="violation",COUNTIF($AJ$1:AJ5180,AJ5180),FALSE)</f>
        <v>4050</v>
      </c>
      <c r="AL5180">
        <f t="shared" si="807"/>
        <v>0</v>
      </c>
      <c r="AM5180">
        <f t="shared" si="808"/>
        <v>3</v>
      </c>
      <c r="AN5180" t="str">
        <f t="shared" si="809"/>
        <v>ALERT! 3 Violation founded @METALDET1</v>
      </c>
    </row>
    <row r="5181" spans="1:40">
      <c r="A5181" t="s">
        <v>120</v>
      </c>
      <c r="B5181" t="s">
        <v>121</v>
      </c>
      <c r="C5181" t="s">
        <v>2323</v>
      </c>
      <c r="D5181" t="s">
        <v>129</v>
      </c>
      <c r="E5181">
        <v>1</v>
      </c>
      <c r="G5181" t="s">
        <v>130</v>
      </c>
      <c r="I5181" t="s">
        <v>125</v>
      </c>
      <c r="K5181" t="s">
        <v>2324</v>
      </c>
      <c r="Z5181" t="str">
        <f>IFERROR(MID(AA5181,FIND("-",H5181,1)+1,20),_xlfn.IFNA(VLOOKUP(F5181&amp;"-"&amp;AA5181,Ref_Kontak!$A:$E,4,FALSE),Ref_Kontak!$H$2))</f>
        <v>628999007703</v>
      </c>
      <c r="AA5181" t="str">
        <f t="shared" si="800"/>
        <v/>
      </c>
      <c r="AB5181" t="str">
        <f t="shared" si="801"/>
        <v/>
      </c>
      <c r="AC5181" t="str">
        <f t="shared" si="802"/>
        <v>628999007703</v>
      </c>
      <c r="AD5181" t="str">
        <f t="shared" si="803"/>
        <v>Halo+,+Visual+AI+5S+mendeteksi+Violation%3A+METALDET1-LINE+8</v>
      </c>
      <c r="AE5181" t="str">
        <f t="shared" si="804"/>
        <v>https://web.whatsapp.com/send/?phone=628999007703&amp;text=Halo+,+Visual+AI+5S+mendeteksi+Violation%3A+METALDET1-LINE+8&amp;type=phone_number&amp;app_absent=0</v>
      </c>
      <c r="AF5181" t="b">
        <f>IF(ISNA(VLOOKUP(D5181&amp;"-"&amp;AB5181, Ref_Kontak!$A:$E, 4, FALSE)), FALSE, TRUE)</f>
        <v>0</v>
      </c>
      <c r="AG5181" t="str">
        <f>_xlfn.IFNA(VLOOKUP(Z5181,Ref_Kontak!H:H,1,FALSE),"FALSE")</f>
        <v>628999007703</v>
      </c>
      <c r="AH5181" t="str">
        <f t="shared" si="805"/>
        <v>METALDET1-LINE 8</v>
      </c>
      <c r="AI5181">
        <f>IF(I5181="violation",COUNTIF($AH$1:AH5181,AH5181),0)</f>
        <v>1775</v>
      </c>
      <c r="AJ5181" t="str">
        <f t="shared" si="806"/>
        <v>violation-METALDET1</v>
      </c>
      <c r="AK5181">
        <f>IF(I5181="violation",COUNTIF($AJ$1:AJ5181,AJ5181),FALSE)</f>
        <v>4051</v>
      </c>
      <c r="AL5181">
        <f t="shared" si="807"/>
        <v>0</v>
      </c>
      <c r="AM5181">
        <f t="shared" si="808"/>
        <v>3</v>
      </c>
      <c r="AN5181" t="str">
        <f t="shared" si="809"/>
        <v>ALERT! 3 Violation founded @METALDET1</v>
      </c>
    </row>
    <row r="5182" spans="1:40">
      <c r="A5182" t="s">
        <v>120</v>
      </c>
      <c r="B5182" t="s">
        <v>121</v>
      </c>
      <c r="C5182" t="s">
        <v>2323</v>
      </c>
      <c r="D5182" t="s">
        <v>129</v>
      </c>
      <c r="E5182">
        <v>1</v>
      </c>
      <c r="G5182" t="s">
        <v>130</v>
      </c>
      <c r="I5182" t="s">
        <v>125</v>
      </c>
      <c r="Z5182" t="str">
        <f>IFERROR(MID(AA5182,FIND("-",H5182,1)+1,20),_xlfn.IFNA(VLOOKUP(F5182&amp;"-"&amp;AA5182,Ref_Kontak!$A:$E,4,FALSE),Ref_Kontak!$H$2))</f>
        <v>628999007703</v>
      </c>
      <c r="AA5182" t="str">
        <f t="shared" si="800"/>
        <v/>
      </c>
      <c r="AB5182" t="str">
        <f t="shared" si="801"/>
        <v/>
      </c>
      <c r="AC5182" t="str">
        <f t="shared" si="802"/>
        <v>628999007703</v>
      </c>
      <c r="AD5182" t="str">
        <f t="shared" si="803"/>
        <v>Halo+,+Visual+AI+5S+mendeteksi+Violation%3A+METALDET1-LINE+8</v>
      </c>
      <c r="AE5182" t="str">
        <f t="shared" si="804"/>
        <v>https://web.whatsapp.com/send/?phone=628999007703&amp;text=Halo+,+Visual+AI+5S+mendeteksi+Violation%3A+METALDET1-LINE+8&amp;type=phone_number&amp;app_absent=0</v>
      </c>
      <c r="AF5182" t="b">
        <f>IF(ISNA(VLOOKUP(D5182&amp;"-"&amp;AB5182, Ref_Kontak!$A:$E, 4, FALSE)), FALSE, TRUE)</f>
        <v>0</v>
      </c>
      <c r="AG5182" t="str">
        <f>_xlfn.IFNA(VLOOKUP(Z5182,Ref_Kontak!H:H,1,FALSE),"FALSE")</f>
        <v>628999007703</v>
      </c>
      <c r="AH5182" t="str">
        <f t="shared" si="805"/>
        <v>METALDET1-LINE 8</v>
      </c>
      <c r="AI5182">
        <f>IF(I5182="violation",COUNTIF($AH$1:AH5182,AH5182),0)</f>
        <v>1776</v>
      </c>
      <c r="AJ5182" t="str">
        <f t="shared" si="806"/>
        <v>violation-METALDET1</v>
      </c>
      <c r="AK5182">
        <f>IF(I5182="violation",COUNTIF($AJ$1:AJ5182,AJ5182),FALSE)</f>
        <v>4052</v>
      </c>
      <c r="AL5182">
        <f t="shared" si="807"/>
        <v>0</v>
      </c>
      <c r="AM5182">
        <f t="shared" si="808"/>
        <v>3</v>
      </c>
      <c r="AN5182" t="str">
        <f t="shared" si="809"/>
        <v>ALERT! 3 Violation founded @METALDET1</v>
      </c>
    </row>
    <row r="5183" spans="1:40">
      <c r="A5183" t="s">
        <v>120</v>
      </c>
      <c r="B5183" t="s">
        <v>121</v>
      </c>
      <c r="C5183" t="s">
        <v>2325</v>
      </c>
      <c r="D5183" t="s">
        <v>129</v>
      </c>
      <c r="E5183">
        <v>1</v>
      </c>
      <c r="G5183" t="s">
        <v>130</v>
      </c>
      <c r="I5183" t="s">
        <v>125</v>
      </c>
      <c r="K5183" t="s">
        <v>2326</v>
      </c>
      <c r="Z5183" t="str">
        <f>IFERROR(MID(AA5183,FIND("-",H5183,1)+1,20),_xlfn.IFNA(VLOOKUP(F5183&amp;"-"&amp;AA5183,Ref_Kontak!$A:$E,4,FALSE),Ref_Kontak!$H$2))</f>
        <v>628999007703</v>
      </c>
      <c r="AA5183" t="str">
        <f t="shared" si="800"/>
        <v/>
      </c>
      <c r="AB5183" t="str">
        <f t="shared" si="801"/>
        <v/>
      </c>
      <c r="AC5183" t="str">
        <f t="shared" si="802"/>
        <v>628999007703</v>
      </c>
      <c r="AD5183" t="str">
        <f t="shared" si="803"/>
        <v>Halo+,+Visual+AI+5S+mendeteksi+Violation%3A+METALDET1-LINE+8</v>
      </c>
      <c r="AE5183" t="str">
        <f t="shared" si="804"/>
        <v>https://web.whatsapp.com/send/?phone=628999007703&amp;text=Halo+,+Visual+AI+5S+mendeteksi+Violation%3A+METALDET1-LINE+8&amp;type=phone_number&amp;app_absent=0</v>
      </c>
      <c r="AF5183" t="b">
        <f>IF(ISNA(VLOOKUP(D5183&amp;"-"&amp;AB5183, Ref_Kontak!$A:$E, 4, FALSE)), FALSE, TRUE)</f>
        <v>0</v>
      </c>
      <c r="AG5183" t="str">
        <f>_xlfn.IFNA(VLOOKUP(Z5183,Ref_Kontak!H:H,1,FALSE),"FALSE")</f>
        <v>628999007703</v>
      </c>
      <c r="AH5183" t="str">
        <f t="shared" si="805"/>
        <v>METALDET1-LINE 8</v>
      </c>
      <c r="AI5183">
        <f>IF(I5183="violation",COUNTIF($AH$1:AH5183,AH5183),0)</f>
        <v>1777</v>
      </c>
      <c r="AJ5183" t="str">
        <f t="shared" si="806"/>
        <v>violation-METALDET1</v>
      </c>
      <c r="AK5183">
        <f>IF(I5183="violation",COUNTIF($AJ$1:AJ5183,AJ5183),FALSE)</f>
        <v>4053</v>
      </c>
      <c r="AL5183">
        <f t="shared" si="807"/>
        <v>0</v>
      </c>
      <c r="AM5183">
        <f t="shared" si="808"/>
        <v>3</v>
      </c>
      <c r="AN5183" t="str">
        <f t="shared" si="809"/>
        <v>ALERT! 3 Violation founded @METALDET1</v>
      </c>
    </row>
    <row r="5184" spans="1:40">
      <c r="A5184" t="s">
        <v>120</v>
      </c>
      <c r="B5184" t="s">
        <v>121</v>
      </c>
      <c r="C5184" t="s">
        <v>2327</v>
      </c>
      <c r="D5184" t="s">
        <v>129</v>
      </c>
      <c r="E5184">
        <v>1</v>
      </c>
      <c r="G5184" t="s">
        <v>130</v>
      </c>
      <c r="I5184" t="s">
        <v>125</v>
      </c>
      <c r="Z5184" t="str">
        <f>IFERROR(MID(AA5184,FIND("-",H5184,1)+1,20),_xlfn.IFNA(VLOOKUP(F5184&amp;"-"&amp;AA5184,Ref_Kontak!$A:$E,4,FALSE),Ref_Kontak!$H$2))</f>
        <v>628999007703</v>
      </c>
      <c r="AA5184" t="str">
        <f t="shared" si="800"/>
        <v/>
      </c>
      <c r="AB5184" t="str">
        <f t="shared" si="801"/>
        <v/>
      </c>
      <c r="AC5184" t="str">
        <f t="shared" si="802"/>
        <v>628999007703</v>
      </c>
      <c r="AD5184" t="str">
        <f t="shared" si="803"/>
        <v>Halo+,+Visual+AI+5S+mendeteksi+Violation%3A+METALDET1-LINE+8</v>
      </c>
      <c r="AE5184" t="str">
        <f t="shared" si="804"/>
        <v>https://web.whatsapp.com/send/?phone=628999007703&amp;text=Halo+,+Visual+AI+5S+mendeteksi+Violation%3A+METALDET1-LINE+8&amp;type=phone_number&amp;app_absent=0</v>
      </c>
      <c r="AF5184" t="b">
        <f>IF(ISNA(VLOOKUP(D5184&amp;"-"&amp;AB5184, Ref_Kontak!$A:$E, 4, FALSE)), FALSE, TRUE)</f>
        <v>0</v>
      </c>
      <c r="AG5184" t="str">
        <f>_xlfn.IFNA(VLOOKUP(Z5184,Ref_Kontak!H:H,1,FALSE),"FALSE")</f>
        <v>628999007703</v>
      </c>
      <c r="AH5184" t="str">
        <f t="shared" si="805"/>
        <v>METALDET1-LINE 8</v>
      </c>
      <c r="AI5184">
        <f>IF(I5184="violation",COUNTIF($AH$1:AH5184,AH5184),0)</f>
        <v>1778</v>
      </c>
      <c r="AJ5184" t="str">
        <f t="shared" si="806"/>
        <v>violation-METALDET1</v>
      </c>
      <c r="AK5184">
        <f>IF(I5184="violation",COUNTIF($AJ$1:AJ5184,AJ5184),FALSE)</f>
        <v>4054</v>
      </c>
      <c r="AL5184">
        <f t="shared" si="807"/>
        <v>0</v>
      </c>
      <c r="AM5184">
        <f t="shared" si="808"/>
        <v>3</v>
      </c>
      <c r="AN5184" t="str">
        <f t="shared" si="809"/>
        <v>ALERT! 3 Violation founded @METALDET1</v>
      </c>
    </row>
    <row r="5185" spans="1:40">
      <c r="A5185" t="s">
        <v>120</v>
      </c>
      <c r="B5185" t="s">
        <v>121</v>
      </c>
      <c r="C5185" t="s">
        <v>2328</v>
      </c>
      <c r="D5185" t="s">
        <v>129</v>
      </c>
      <c r="E5185">
        <v>1</v>
      </c>
      <c r="G5185" t="s">
        <v>130</v>
      </c>
      <c r="I5185" t="s">
        <v>125</v>
      </c>
      <c r="Z5185" t="str">
        <f>IFERROR(MID(AA5185,FIND("-",H5185,1)+1,20),_xlfn.IFNA(VLOOKUP(F5185&amp;"-"&amp;AA5185,Ref_Kontak!$A:$E,4,FALSE),Ref_Kontak!$H$2))</f>
        <v>628999007703</v>
      </c>
      <c r="AA5185" t="str">
        <f t="shared" si="800"/>
        <v/>
      </c>
      <c r="AB5185" t="str">
        <f t="shared" si="801"/>
        <v/>
      </c>
      <c r="AC5185" t="str">
        <f t="shared" si="802"/>
        <v>628999007703</v>
      </c>
      <c r="AD5185" t="str">
        <f t="shared" si="803"/>
        <v>Halo+,+Visual+AI+5S+mendeteksi+Violation%3A+METALDET1-LINE+8</v>
      </c>
      <c r="AE5185" t="str">
        <f t="shared" si="804"/>
        <v>https://web.whatsapp.com/send/?phone=628999007703&amp;text=Halo+,+Visual+AI+5S+mendeteksi+Violation%3A+METALDET1-LINE+8&amp;type=phone_number&amp;app_absent=0</v>
      </c>
      <c r="AF5185" t="b">
        <f>IF(ISNA(VLOOKUP(D5185&amp;"-"&amp;AB5185, Ref_Kontak!$A:$E, 4, FALSE)), FALSE, TRUE)</f>
        <v>0</v>
      </c>
      <c r="AG5185" t="str">
        <f>_xlfn.IFNA(VLOOKUP(Z5185,Ref_Kontak!H:H,1,FALSE),"FALSE")</f>
        <v>628999007703</v>
      </c>
      <c r="AH5185" t="str">
        <f t="shared" si="805"/>
        <v>METALDET1-LINE 8</v>
      </c>
      <c r="AI5185">
        <f>IF(I5185="violation",COUNTIF($AH$1:AH5185,AH5185),0)</f>
        <v>1779</v>
      </c>
      <c r="AJ5185" t="str">
        <f t="shared" si="806"/>
        <v>violation-METALDET1</v>
      </c>
      <c r="AK5185">
        <f>IF(I5185="violation",COUNTIF($AJ$1:AJ5185,AJ5185),FALSE)</f>
        <v>4055</v>
      </c>
      <c r="AL5185">
        <f t="shared" si="807"/>
        <v>0</v>
      </c>
      <c r="AM5185">
        <f t="shared" si="808"/>
        <v>3</v>
      </c>
      <c r="AN5185" t="str">
        <f t="shared" si="809"/>
        <v>ALERT! 3 Violation founded @METALDET1</v>
      </c>
    </row>
    <row r="5186" spans="1:40">
      <c r="A5186" t="s">
        <v>120</v>
      </c>
      <c r="B5186" t="s">
        <v>121</v>
      </c>
      <c r="C5186" t="s">
        <v>2329</v>
      </c>
      <c r="D5186" t="s">
        <v>129</v>
      </c>
      <c r="E5186">
        <v>1</v>
      </c>
      <c r="G5186" t="s">
        <v>130</v>
      </c>
      <c r="I5186" t="s">
        <v>125</v>
      </c>
      <c r="Z5186" t="str">
        <f>IFERROR(MID(AA5186,FIND("-",H5186,1)+1,20),_xlfn.IFNA(VLOOKUP(F5186&amp;"-"&amp;AA5186,Ref_Kontak!$A:$E,4,FALSE),Ref_Kontak!$H$2))</f>
        <v>628999007703</v>
      </c>
      <c r="AA5186" t="str">
        <f t="shared" ref="AA5186:AA5249" si="810">CLEAN(SUBSTITUTE(H5186," ",""))</f>
        <v/>
      </c>
      <c r="AB5186" t="str">
        <f t="shared" ref="AB5186:AB5249" si="811">IFERROR(LEFT(AA5186,FIND("-",H5186,1)-1),CLEAN(SUBSTITUTE(SUBSTITUTE(H5186," ",""),"-","")))</f>
        <v/>
      </c>
      <c r="AC5186" t="str">
        <f t="shared" ref="AC5186:AC5249" si="812">IF(LEFT(Z5186,1)="0","62"&amp; MID(Z5186,2,999),Z5186)</f>
        <v>628999007703</v>
      </c>
      <c r="AD5186" t="str">
        <f t="shared" ref="AD5186:AD5249" si="813">"Halo+"&amp;AB5186&amp;","&amp;"+Visual+AI+5S+mendeteksi+Violation%3A+"&amp;SUBSTITUTE(AH5186," ","+")</f>
        <v>Halo+,+Visual+AI+5S+mendeteksi+Violation%3A+METALDET1-LINE+8</v>
      </c>
      <c r="AE5186" t="str">
        <f t="shared" ref="AE5186:AE5249" si="814">"https://web.whatsapp.com/send/?phone="&amp;AC5186&amp;"&amp;text="&amp;AD5186&amp;"&amp;type=phone_number&amp;app_absent=0"</f>
        <v>https://web.whatsapp.com/send/?phone=628999007703&amp;text=Halo+,+Visual+AI+5S+mendeteksi+Violation%3A+METALDET1-LINE+8&amp;type=phone_number&amp;app_absent=0</v>
      </c>
      <c r="AF5186" t="b">
        <f>IF(ISNA(VLOOKUP(D5186&amp;"-"&amp;AB5186, Ref_Kontak!$A:$E, 4, FALSE)), FALSE, TRUE)</f>
        <v>0</v>
      </c>
      <c r="AG5186" t="str">
        <f>_xlfn.IFNA(VLOOKUP(Z5186,Ref_Kontak!H:H,1,FALSE),"FALSE")</f>
        <v>628999007703</v>
      </c>
      <c r="AH5186" t="str">
        <f t="shared" ref="AH5186:AH5249" si="815">G5186&amp;"-"&amp;D5186</f>
        <v>METALDET1-LINE 8</v>
      </c>
      <c r="AI5186">
        <f>IF(I5186="violation",COUNTIF($AH$1:AH5186,AH5186),0)</f>
        <v>1780</v>
      </c>
      <c r="AJ5186" t="str">
        <f t="shared" si="806"/>
        <v>violation-METALDET1</v>
      </c>
      <c r="AK5186">
        <f>IF(I5186="violation",COUNTIF($AJ$1:AJ5186,AJ5186),FALSE)</f>
        <v>4056</v>
      </c>
      <c r="AL5186">
        <f t="shared" si="807"/>
        <v>0</v>
      </c>
      <c r="AM5186">
        <f t="shared" si="808"/>
        <v>3</v>
      </c>
      <c r="AN5186" t="str">
        <f t="shared" si="809"/>
        <v>ALERT! 3 Violation founded @METALDET1</v>
      </c>
    </row>
    <row r="5187" spans="1:40">
      <c r="A5187" t="s">
        <v>120</v>
      </c>
      <c r="B5187" t="s">
        <v>121</v>
      </c>
      <c r="C5187" t="s">
        <v>2330</v>
      </c>
      <c r="D5187" t="s">
        <v>129</v>
      </c>
      <c r="E5187">
        <v>1</v>
      </c>
      <c r="G5187" t="s">
        <v>130</v>
      </c>
      <c r="I5187" t="s">
        <v>125</v>
      </c>
      <c r="Z5187" t="str">
        <f>IFERROR(MID(AA5187,FIND("-",H5187,1)+1,20),_xlfn.IFNA(VLOOKUP(F5187&amp;"-"&amp;AA5187,Ref_Kontak!$A:$E,4,FALSE),Ref_Kontak!$H$2))</f>
        <v>628999007703</v>
      </c>
      <c r="AA5187" t="str">
        <f t="shared" si="810"/>
        <v/>
      </c>
      <c r="AB5187" t="str">
        <f t="shared" si="811"/>
        <v/>
      </c>
      <c r="AC5187" t="str">
        <f t="shared" si="812"/>
        <v>628999007703</v>
      </c>
      <c r="AD5187" t="str">
        <f t="shared" si="813"/>
        <v>Halo+,+Visual+AI+5S+mendeteksi+Violation%3A+METALDET1-LINE+8</v>
      </c>
      <c r="AE5187" t="str">
        <f t="shared" si="814"/>
        <v>https://web.whatsapp.com/send/?phone=628999007703&amp;text=Halo+,+Visual+AI+5S+mendeteksi+Violation%3A+METALDET1-LINE+8&amp;type=phone_number&amp;app_absent=0</v>
      </c>
      <c r="AF5187" t="b">
        <f>IF(ISNA(VLOOKUP(D5187&amp;"-"&amp;AB5187, Ref_Kontak!$A:$E, 4, FALSE)), FALSE, TRUE)</f>
        <v>0</v>
      </c>
      <c r="AG5187" t="str">
        <f>_xlfn.IFNA(VLOOKUP(Z5187,Ref_Kontak!H:H,1,FALSE),"FALSE")</f>
        <v>628999007703</v>
      </c>
      <c r="AH5187" t="str">
        <f t="shared" si="815"/>
        <v>METALDET1-LINE 8</v>
      </c>
      <c r="AI5187">
        <f>IF(I5187="violation",COUNTIF($AH$1:AH5187,AH5187),0)</f>
        <v>1781</v>
      </c>
      <c r="AJ5187" t="str">
        <f t="shared" ref="AJ5187:AJ5250" si="816">I5187&amp;"-"&amp;G5187</f>
        <v>violation-METALDET1</v>
      </c>
      <c r="AK5187">
        <f>IF(I5187="violation",COUNTIF($AJ$1:AJ5187,AJ5187),FALSE)</f>
        <v>4057</v>
      </c>
      <c r="AL5187">
        <f t="shared" ref="AL5187:AL5250" si="817">IF(AI5187=1,1,0)</f>
        <v>0</v>
      </c>
      <c r="AM5187">
        <f t="shared" ref="AM5187:AM5250" si="818">SUMIF($AJ$2:$AJ$5516,AJ5187,$AL$2:$AL$5516)</f>
        <v>3</v>
      </c>
      <c r="AN5187" t="str">
        <f t="shared" ref="AN5187:AN5250" si="819">"ALERT! " &amp;AM5187&amp; " Violation founded @"&amp;G5187</f>
        <v>ALERT! 3 Violation founded @METALDET1</v>
      </c>
    </row>
    <row r="5188" spans="1:40">
      <c r="A5188" t="s">
        <v>120</v>
      </c>
      <c r="B5188" t="s">
        <v>121</v>
      </c>
      <c r="C5188" t="s">
        <v>2331</v>
      </c>
      <c r="D5188" t="s">
        <v>129</v>
      </c>
      <c r="E5188">
        <v>1</v>
      </c>
      <c r="G5188" t="s">
        <v>130</v>
      </c>
      <c r="I5188" t="s">
        <v>125</v>
      </c>
      <c r="Z5188" t="str">
        <f>IFERROR(MID(AA5188,FIND("-",H5188,1)+1,20),_xlfn.IFNA(VLOOKUP(F5188&amp;"-"&amp;AA5188,Ref_Kontak!$A:$E,4,FALSE),Ref_Kontak!$H$2))</f>
        <v>628999007703</v>
      </c>
      <c r="AA5188" t="str">
        <f t="shared" si="810"/>
        <v/>
      </c>
      <c r="AB5188" t="str">
        <f t="shared" si="811"/>
        <v/>
      </c>
      <c r="AC5188" t="str">
        <f t="shared" si="812"/>
        <v>628999007703</v>
      </c>
      <c r="AD5188" t="str">
        <f t="shared" si="813"/>
        <v>Halo+,+Visual+AI+5S+mendeteksi+Violation%3A+METALDET1-LINE+8</v>
      </c>
      <c r="AE5188" t="str">
        <f t="shared" si="814"/>
        <v>https://web.whatsapp.com/send/?phone=628999007703&amp;text=Halo+,+Visual+AI+5S+mendeteksi+Violation%3A+METALDET1-LINE+8&amp;type=phone_number&amp;app_absent=0</v>
      </c>
      <c r="AF5188" t="b">
        <f>IF(ISNA(VLOOKUP(D5188&amp;"-"&amp;AB5188, Ref_Kontak!$A:$E, 4, FALSE)), FALSE, TRUE)</f>
        <v>0</v>
      </c>
      <c r="AG5188" t="str">
        <f>_xlfn.IFNA(VLOOKUP(Z5188,Ref_Kontak!H:H,1,FALSE),"FALSE")</f>
        <v>628999007703</v>
      </c>
      <c r="AH5188" t="str">
        <f t="shared" si="815"/>
        <v>METALDET1-LINE 8</v>
      </c>
      <c r="AI5188">
        <f>IF(I5188="violation",COUNTIF($AH$1:AH5188,AH5188),0)</f>
        <v>1782</v>
      </c>
      <c r="AJ5188" t="str">
        <f t="shared" si="816"/>
        <v>violation-METALDET1</v>
      </c>
      <c r="AK5188">
        <f>IF(I5188="violation",COUNTIF($AJ$1:AJ5188,AJ5188),FALSE)</f>
        <v>4058</v>
      </c>
      <c r="AL5188">
        <f t="shared" si="817"/>
        <v>0</v>
      </c>
      <c r="AM5188">
        <f t="shared" si="818"/>
        <v>3</v>
      </c>
      <c r="AN5188" t="str">
        <f t="shared" si="819"/>
        <v>ALERT! 3 Violation founded @METALDET1</v>
      </c>
    </row>
    <row r="5189" spans="1:40">
      <c r="A5189" t="s">
        <v>120</v>
      </c>
      <c r="B5189" t="s">
        <v>121</v>
      </c>
      <c r="C5189" t="s">
        <v>2332</v>
      </c>
      <c r="D5189" t="s">
        <v>129</v>
      </c>
      <c r="E5189">
        <v>1</v>
      </c>
      <c r="G5189" t="s">
        <v>130</v>
      </c>
      <c r="I5189" t="s">
        <v>125</v>
      </c>
      <c r="Z5189" t="str">
        <f>IFERROR(MID(AA5189,FIND("-",H5189,1)+1,20),_xlfn.IFNA(VLOOKUP(F5189&amp;"-"&amp;AA5189,Ref_Kontak!$A:$E,4,FALSE),Ref_Kontak!$H$2))</f>
        <v>628999007703</v>
      </c>
      <c r="AA5189" t="str">
        <f t="shared" si="810"/>
        <v/>
      </c>
      <c r="AB5189" t="str">
        <f t="shared" si="811"/>
        <v/>
      </c>
      <c r="AC5189" t="str">
        <f t="shared" si="812"/>
        <v>628999007703</v>
      </c>
      <c r="AD5189" t="str">
        <f t="shared" si="813"/>
        <v>Halo+,+Visual+AI+5S+mendeteksi+Violation%3A+METALDET1-LINE+8</v>
      </c>
      <c r="AE5189" t="str">
        <f t="shared" si="814"/>
        <v>https://web.whatsapp.com/send/?phone=628999007703&amp;text=Halo+,+Visual+AI+5S+mendeteksi+Violation%3A+METALDET1-LINE+8&amp;type=phone_number&amp;app_absent=0</v>
      </c>
      <c r="AF5189" t="b">
        <f>IF(ISNA(VLOOKUP(D5189&amp;"-"&amp;AB5189, Ref_Kontak!$A:$E, 4, FALSE)), FALSE, TRUE)</f>
        <v>0</v>
      </c>
      <c r="AG5189" t="str">
        <f>_xlfn.IFNA(VLOOKUP(Z5189,Ref_Kontak!H:H,1,FALSE),"FALSE")</f>
        <v>628999007703</v>
      </c>
      <c r="AH5189" t="str">
        <f t="shared" si="815"/>
        <v>METALDET1-LINE 8</v>
      </c>
      <c r="AI5189">
        <f>IF(I5189="violation",COUNTIF($AH$1:AH5189,AH5189),0)</f>
        <v>1783</v>
      </c>
      <c r="AJ5189" t="str">
        <f t="shared" si="816"/>
        <v>violation-METALDET1</v>
      </c>
      <c r="AK5189">
        <f>IF(I5189="violation",COUNTIF($AJ$1:AJ5189,AJ5189),FALSE)</f>
        <v>4059</v>
      </c>
      <c r="AL5189">
        <f t="shared" si="817"/>
        <v>0</v>
      </c>
      <c r="AM5189">
        <f t="shared" si="818"/>
        <v>3</v>
      </c>
      <c r="AN5189" t="str">
        <f t="shared" si="819"/>
        <v>ALERT! 3 Violation founded @METALDET1</v>
      </c>
    </row>
    <row r="5190" spans="1:40">
      <c r="A5190" t="s">
        <v>120</v>
      </c>
      <c r="B5190" t="s">
        <v>121</v>
      </c>
      <c r="C5190" t="s">
        <v>2332</v>
      </c>
      <c r="D5190" t="s">
        <v>129</v>
      </c>
      <c r="E5190">
        <v>1</v>
      </c>
      <c r="G5190" t="s">
        <v>130</v>
      </c>
      <c r="I5190" t="s">
        <v>125</v>
      </c>
      <c r="Z5190" t="str">
        <f>IFERROR(MID(AA5190,FIND("-",H5190,1)+1,20),_xlfn.IFNA(VLOOKUP(F5190&amp;"-"&amp;AA5190,Ref_Kontak!$A:$E,4,FALSE),Ref_Kontak!$H$2))</f>
        <v>628999007703</v>
      </c>
      <c r="AA5190" t="str">
        <f t="shared" si="810"/>
        <v/>
      </c>
      <c r="AB5190" t="str">
        <f t="shared" si="811"/>
        <v/>
      </c>
      <c r="AC5190" t="str">
        <f t="shared" si="812"/>
        <v>628999007703</v>
      </c>
      <c r="AD5190" t="str">
        <f t="shared" si="813"/>
        <v>Halo+,+Visual+AI+5S+mendeteksi+Violation%3A+METALDET1-LINE+8</v>
      </c>
      <c r="AE5190" t="str">
        <f t="shared" si="814"/>
        <v>https://web.whatsapp.com/send/?phone=628999007703&amp;text=Halo+,+Visual+AI+5S+mendeteksi+Violation%3A+METALDET1-LINE+8&amp;type=phone_number&amp;app_absent=0</v>
      </c>
      <c r="AF5190" t="b">
        <f>IF(ISNA(VLOOKUP(D5190&amp;"-"&amp;AB5190, Ref_Kontak!$A:$E, 4, FALSE)), FALSE, TRUE)</f>
        <v>0</v>
      </c>
      <c r="AG5190" t="str">
        <f>_xlfn.IFNA(VLOOKUP(Z5190,Ref_Kontak!H:H,1,FALSE),"FALSE")</f>
        <v>628999007703</v>
      </c>
      <c r="AH5190" t="str">
        <f t="shared" si="815"/>
        <v>METALDET1-LINE 8</v>
      </c>
      <c r="AI5190">
        <f>IF(I5190="violation",COUNTIF($AH$1:AH5190,AH5190),0)</f>
        <v>1784</v>
      </c>
      <c r="AJ5190" t="str">
        <f t="shared" si="816"/>
        <v>violation-METALDET1</v>
      </c>
      <c r="AK5190">
        <f>IF(I5190="violation",COUNTIF($AJ$1:AJ5190,AJ5190),FALSE)</f>
        <v>4060</v>
      </c>
      <c r="AL5190">
        <f t="shared" si="817"/>
        <v>0</v>
      </c>
      <c r="AM5190">
        <f t="shared" si="818"/>
        <v>3</v>
      </c>
      <c r="AN5190" t="str">
        <f t="shared" si="819"/>
        <v>ALERT! 3 Violation founded @METALDET1</v>
      </c>
    </row>
    <row r="5191" spans="1:40">
      <c r="A5191" t="s">
        <v>120</v>
      </c>
      <c r="B5191" t="s">
        <v>121</v>
      </c>
      <c r="C5191" t="s">
        <v>2333</v>
      </c>
      <c r="D5191" t="s">
        <v>129</v>
      </c>
      <c r="E5191">
        <v>1</v>
      </c>
      <c r="G5191" t="s">
        <v>130</v>
      </c>
      <c r="I5191" t="s">
        <v>125</v>
      </c>
      <c r="Z5191" t="str">
        <f>IFERROR(MID(AA5191,FIND("-",H5191,1)+1,20),_xlfn.IFNA(VLOOKUP(F5191&amp;"-"&amp;AA5191,Ref_Kontak!$A:$E,4,FALSE),Ref_Kontak!$H$2))</f>
        <v>628999007703</v>
      </c>
      <c r="AA5191" t="str">
        <f t="shared" si="810"/>
        <v/>
      </c>
      <c r="AB5191" t="str">
        <f t="shared" si="811"/>
        <v/>
      </c>
      <c r="AC5191" t="str">
        <f t="shared" si="812"/>
        <v>628999007703</v>
      </c>
      <c r="AD5191" t="str">
        <f t="shared" si="813"/>
        <v>Halo+,+Visual+AI+5S+mendeteksi+Violation%3A+METALDET1-LINE+8</v>
      </c>
      <c r="AE5191" t="str">
        <f t="shared" si="814"/>
        <v>https://web.whatsapp.com/send/?phone=628999007703&amp;text=Halo+,+Visual+AI+5S+mendeteksi+Violation%3A+METALDET1-LINE+8&amp;type=phone_number&amp;app_absent=0</v>
      </c>
      <c r="AF5191" t="b">
        <f>IF(ISNA(VLOOKUP(D5191&amp;"-"&amp;AB5191, Ref_Kontak!$A:$E, 4, FALSE)), FALSE, TRUE)</f>
        <v>0</v>
      </c>
      <c r="AG5191" t="str">
        <f>_xlfn.IFNA(VLOOKUP(Z5191,Ref_Kontak!H:H,1,FALSE),"FALSE")</f>
        <v>628999007703</v>
      </c>
      <c r="AH5191" t="str">
        <f t="shared" si="815"/>
        <v>METALDET1-LINE 8</v>
      </c>
      <c r="AI5191">
        <f>IF(I5191="violation",COUNTIF($AH$1:AH5191,AH5191),0)</f>
        <v>1785</v>
      </c>
      <c r="AJ5191" t="str">
        <f t="shared" si="816"/>
        <v>violation-METALDET1</v>
      </c>
      <c r="AK5191">
        <f>IF(I5191="violation",COUNTIF($AJ$1:AJ5191,AJ5191),FALSE)</f>
        <v>4061</v>
      </c>
      <c r="AL5191">
        <f t="shared" si="817"/>
        <v>0</v>
      </c>
      <c r="AM5191">
        <f t="shared" si="818"/>
        <v>3</v>
      </c>
      <c r="AN5191" t="str">
        <f t="shared" si="819"/>
        <v>ALERT! 3 Violation founded @METALDET1</v>
      </c>
    </row>
    <row r="5192" spans="1:40">
      <c r="A5192" t="s">
        <v>120</v>
      </c>
      <c r="B5192" t="s">
        <v>121</v>
      </c>
      <c r="C5192" t="s">
        <v>2334</v>
      </c>
      <c r="D5192" t="s">
        <v>129</v>
      </c>
      <c r="E5192">
        <v>1</v>
      </c>
      <c r="G5192" t="s">
        <v>130</v>
      </c>
      <c r="I5192" t="s">
        <v>125</v>
      </c>
      <c r="Z5192" t="str">
        <f>IFERROR(MID(AA5192,FIND("-",H5192,1)+1,20),_xlfn.IFNA(VLOOKUP(F5192&amp;"-"&amp;AA5192,Ref_Kontak!$A:$E,4,FALSE),Ref_Kontak!$H$2))</f>
        <v>628999007703</v>
      </c>
      <c r="AA5192" t="str">
        <f t="shared" si="810"/>
        <v/>
      </c>
      <c r="AB5192" t="str">
        <f t="shared" si="811"/>
        <v/>
      </c>
      <c r="AC5192" t="str">
        <f t="shared" si="812"/>
        <v>628999007703</v>
      </c>
      <c r="AD5192" t="str">
        <f t="shared" si="813"/>
        <v>Halo+,+Visual+AI+5S+mendeteksi+Violation%3A+METALDET1-LINE+8</v>
      </c>
      <c r="AE5192" t="str">
        <f t="shared" si="814"/>
        <v>https://web.whatsapp.com/send/?phone=628999007703&amp;text=Halo+,+Visual+AI+5S+mendeteksi+Violation%3A+METALDET1-LINE+8&amp;type=phone_number&amp;app_absent=0</v>
      </c>
      <c r="AF5192" t="b">
        <f>IF(ISNA(VLOOKUP(D5192&amp;"-"&amp;AB5192, Ref_Kontak!$A:$E, 4, FALSE)), FALSE, TRUE)</f>
        <v>0</v>
      </c>
      <c r="AG5192" t="str">
        <f>_xlfn.IFNA(VLOOKUP(Z5192,Ref_Kontak!H:H,1,FALSE),"FALSE")</f>
        <v>628999007703</v>
      </c>
      <c r="AH5192" t="str">
        <f t="shared" si="815"/>
        <v>METALDET1-LINE 8</v>
      </c>
      <c r="AI5192">
        <f>IF(I5192="violation",COUNTIF($AH$1:AH5192,AH5192),0)</f>
        <v>1786</v>
      </c>
      <c r="AJ5192" t="str">
        <f t="shared" si="816"/>
        <v>violation-METALDET1</v>
      </c>
      <c r="AK5192">
        <f>IF(I5192="violation",COUNTIF($AJ$1:AJ5192,AJ5192),FALSE)</f>
        <v>4062</v>
      </c>
      <c r="AL5192">
        <f t="shared" si="817"/>
        <v>0</v>
      </c>
      <c r="AM5192">
        <f t="shared" si="818"/>
        <v>3</v>
      </c>
      <c r="AN5192" t="str">
        <f t="shared" si="819"/>
        <v>ALERT! 3 Violation founded @METALDET1</v>
      </c>
    </row>
    <row r="5193" spans="1:40">
      <c r="A5193" t="s">
        <v>120</v>
      </c>
      <c r="B5193" t="s">
        <v>121</v>
      </c>
      <c r="C5193" t="s">
        <v>2334</v>
      </c>
      <c r="D5193" t="s">
        <v>129</v>
      </c>
      <c r="E5193">
        <v>1</v>
      </c>
      <c r="G5193" t="s">
        <v>130</v>
      </c>
      <c r="I5193" t="s">
        <v>125</v>
      </c>
      <c r="Z5193" t="str">
        <f>IFERROR(MID(AA5193,FIND("-",H5193,1)+1,20),_xlfn.IFNA(VLOOKUP(F5193&amp;"-"&amp;AA5193,Ref_Kontak!$A:$E,4,FALSE),Ref_Kontak!$H$2))</f>
        <v>628999007703</v>
      </c>
      <c r="AA5193" t="str">
        <f t="shared" si="810"/>
        <v/>
      </c>
      <c r="AB5193" t="str">
        <f t="shared" si="811"/>
        <v/>
      </c>
      <c r="AC5193" t="str">
        <f t="shared" si="812"/>
        <v>628999007703</v>
      </c>
      <c r="AD5193" t="str">
        <f t="shared" si="813"/>
        <v>Halo+,+Visual+AI+5S+mendeteksi+Violation%3A+METALDET1-LINE+8</v>
      </c>
      <c r="AE5193" t="str">
        <f t="shared" si="814"/>
        <v>https://web.whatsapp.com/send/?phone=628999007703&amp;text=Halo+,+Visual+AI+5S+mendeteksi+Violation%3A+METALDET1-LINE+8&amp;type=phone_number&amp;app_absent=0</v>
      </c>
      <c r="AF5193" t="b">
        <f>IF(ISNA(VLOOKUP(D5193&amp;"-"&amp;AB5193, Ref_Kontak!$A:$E, 4, FALSE)), FALSE, TRUE)</f>
        <v>0</v>
      </c>
      <c r="AG5193" t="str">
        <f>_xlfn.IFNA(VLOOKUP(Z5193,Ref_Kontak!H:H,1,FALSE),"FALSE")</f>
        <v>628999007703</v>
      </c>
      <c r="AH5193" t="str">
        <f t="shared" si="815"/>
        <v>METALDET1-LINE 8</v>
      </c>
      <c r="AI5193">
        <f>IF(I5193="violation",COUNTIF($AH$1:AH5193,AH5193),0)</f>
        <v>1787</v>
      </c>
      <c r="AJ5193" t="str">
        <f t="shared" si="816"/>
        <v>violation-METALDET1</v>
      </c>
      <c r="AK5193">
        <f>IF(I5193="violation",COUNTIF($AJ$1:AJ5193,AJ5193),FALSE)</f>
        <v>4063</v>
      </c>
      <c r="AL5193">
        <f t="shared" si="817"/>
        <v>0</v>
      </c>
      <c r="AM5193">
        <f t="shared" si="818"/>
        <v>3</v>
      </c>
      <c r="AN5193" t="str">
        <f t="shared" si="819"/>
        <v>ALERT! 3 Violation founded @METALDET1</v>
      </c>
    </row>
    <row r="5194" spans="1:40">
      <c r="A5194" t="s">
        <v>120</v>
      </c>
      <c r="B5194" t="s">
        <v>121</v>
      </c>
      <c r="C5194" t="s">
        <v>2335</v>
      </c>
      <c r="D5194" t="s">
        <v>129</v>
      </c>
      <c r="E5194">
        <v>1</v>
      </c>
      <c r="G5194" t="s">
        <v>130</v>
      </c>
      <c r="I5194" t="s">
        <v>125</v>
      </c>
      <c r="Z5194" t="str">
        <f>IFERROR(MID(AA5194,FIND("-",H5194,1)+1,20),_xlfn.IFNA(VLOOKUP(F5194&amp;"-"&amp;AA5194,Ref_Kontak!$A:$E,4,FALSE),Ref_Kontak!$H$2))</f>
        <v>628999007703</v>
      </c>
      <c r="AA5194" t="str">
        <f t="shared" si="810"/>
        <v/>
      </c>
      <c r="AB5194" t="str">
        <f t="shared" si="811"/>
        <v/>
      </c>
      <c r="AC5194" t="str">
        <f t="shared" si="812"/>
        <v>628999007703</v>
      </c>
      <c r="AD5194" t="str">
        <f t="shared" si="813"/>
        <v>Halo+,+Visual+AI+5S+mendeteksi+Violation%3A+METALDET1-LINE+8</v>
      </c>
      <c r="AE5194" t="str">
        <f t="shared" si="814"/>
        <v>https://web.whatsapp.com/send/?phone=628999007703&amp;text=Halo+,+Visual+AI+5S+mendeteksi+Violation%3A+METALDET1-LINE+8&amp;type=phone_number&amp;app_absent=0</v>
      </c>
      <c r="AF5194" t="b">
        <f>IF(ISNA(VLOOKUP(D5194&amp;"-"&amp;AB5194, Ref_Kontak!$A:$E, 4, FALSE)), FALSE, TRUE)</f>
        <v>0</v>
      </c>
      <c r="AG5194" t="str">
        <f>_xlfn.IFNA(VLOOKUP(Z5194,Ref_Kontak!H:H,1,FALSE),"FALSE")</f>
        <v>628999007703</v>
      </c>
      <c r="AH5194" t="str">
        <f t="shared" si="815"/>
        <v>METALDET1-LINE 8</v>
      </c>
      <c r="AI5194">
        <f>IF(I5194="violation",COUNTIF($AH$1:AH5194,AH5194),0)</f>
        <v>1788</v>
      </c>
      <c r="AJ5194" t="str">
        <f t="shared" si="816"/>
        <v>violation-METALDET1</v>
      </c>
      <c r="AK5194">
        <f>IF(I5194="violation",COUNTIF($AJ$1:AJ5194,AJ5194),FALSE)</f>
        <v>4064</v>
      </c>
      <c r="AL5194">
        <f t="shared" si="817"/>
        <v>0</v>
      </c>
      <c r="AM5194">
        <f t="shared" si="818"/>
        <v>3</v>
      </c>
      <c r="AN5194" t="str">
        <f t="shared" si="819"/>
        <v>ALERT! 3 Violation founded @METALDET1</v>
      </c>
    </row>
    <row r="5195" spans="1:40">
      <c r="A5195" t="s">
        <v>120</v>
      </c>
      <c r="B5195" t="s">
        <v>121</v>
      </c>
      <c r="C5195" t="s">
        <v>2336</v>
      </c>
      <c r="D5195" t="s">
        <v>129</v>
      </c>
      <c r="E5195">
        <v>1</v>
      </c>
      <c r="G5195" t="s">
        <v>130</v>
      </c>
      <c r="I5195" t="s">
        <v>125</v>
      </c>
      <c r="Z5195" t="str">
        <f>IFERROR(MID(AA5195,FIND("-",H5195,1)+1,20),_xlfn.IFNA(VLOOKUP(F5195&amp;"-"&amp;AA5195,Ref_Kontak!$A:$E,4,FALSE),Ref_Kontak!$H$2))</f>
        <v>628999007703</v>
      </c>
      <c r="AA5195" t="str">
        <f t="shared" si="810"/>
        <v/>
      </c>
      <c r="AB5195" t="str">
        <f t="shared" si="811"/>
        <v/>
      </c>
      <c r="AC5195" t="str">
        <f t="shared" si="812"/>
        <v>628999007703</v>
      </c>
      <c r="AD5195" t="str">
        <f t="shared" si="813"/>
        <v>Halo+,+Visual+AI+5S+mendeteksi+Violation%3A+METALDET1-LINE+8</v>
      </c>
      <c r="AE5195" t="str">
        <f t="shared" si="814"/>
        <v>https://web.whatsapp.com/send/?phone=628999007703&amp;text=Halo+,+Visual+AI+5S+mendeteksi+Violation%3A+METALDET1-LINE+8&amp;type=phone_number&amp;app_absent=0</v>
      </c>
      <c r="AF5195" t="b">
        <f>IF(ISNA(VLOOKUP(D5195&amp;"-"&amp;AB5195, Ref_Kontak!$A:$E, 4, FALSE)), FALSE, TRUE)</f>
        <v>0</v>
      </c>
      <c r="AG5195" t="str">
        <f>_xlfn.IFNA(VLOOKUP(Z5195,Ref_Kontak!H:H,1,FALSE),"FALSE")</f>
        <v>628999007703</v>
      </c>
      <c r="AH5195" t="str">
        <f t="shared" si="815"/>
        <v>METALDET1-LINE 8</v>
      </c>
      <c r="AI5195">
        <f>IF(I5195="violation",COUNTIF($AH$1:AH5195,AH5195),0)</f>
        <v>1789</v>
      </c>
      <c r="AJ5195" t="str">
        <f t="shared" si="816"/>
        <v>violation-METALDET1</v>
      </c>
      <c r="AK5195">
        <f>IF(I5195="violation",COUNTIF($AJ$1:AJ5195,AJ5195),FALSE)</f>
        <v>4065</v>
      </c>
      <c r="AL5195">
        <f t="shared" si="817"/>
        <v>0</v>
      </c>
      <c r="AM5195">
        <f t="shared" si="818"/>
        <v>3</v>
      </c>
      <c r="AN5195" t="str">
        <f t="shared" si="819"/>
        <v>ALERT! 3 Violation founded @METALDET1</v>
      </c>
    </row>
    <row r="5196" spans="1:40">
      <c r="A5196" t="s">
        <v>120</v>
      </c>
      <c r="B5196" t="s">
        <v>121</v>
      </c>
      <c r="C5196" t="s">
        <v>2337</v>
      </c>
      <c r="D5196" t="s">
        <v>129</v>
      </c>
      <c r="E5196">
        <v>1</v>
      </c>
      <c r="G5196" t="s">
        <v>130</v>
      </c>
      <c r="I5196" t="s">
        <v>125</v>
      </c>
      <c r="Z5196" t="str">
        <f>IFERROR(MID(AA5196,FIND("-",H5196,1)+1,20),_xlfn.IFNA(VLOOKUP(F5196&amp;"-"&amp;AA5196,Ref_Kontak!$A:$E,4,FALSE),Ref_Kontak!$H$2))</f>
        <v>628999007703</v>
      </c>
      <c r="AA5196" t="str">
        <f t="shared" si="810"/>
        <v/>
      </c>
      <c r="AB5196" t="str">
        <f t="shared" si="811"/>
        <v/>
      </c>
      <c r="AC5196" t="str">
        <f t="shared" si="812"/>
        <v>628999007703</v>
      </c>
      <c r="AD5196" t="str">
        <f t="shared" si="813"/>
        <v>Halo+,+Visual+AI+5S+mendeteksi+Violation%3A+METALDET1-LINE+8</v>
      </c>
      <c r="AE5196" t="str">
        <f t="shared" si="814"/>
        <v>https://web.whatsapp.com/send/?phone=628999007703&amp;text=Halo+,+Visual+AI+5S+mendeteksi+Violation%3A+METALDET1-LINE+8&amp;type=phone_number&amp;app_absent=0</v>
      </c>
      <c r="AF5196" t="b">
        <f>IF(ISNA(VLOOKUP(D5196&amp;"-"&amp;AB5196, Ref_Kontak!$A:$E, 4, FALSE)), FALSE, TRUE)</f>
        <v>0</v>
      </c>
      <c r="AG5196" t="str">
        <f>_xlfn.IFNA(VLOOKUP(Z5196,Ref_Kontak!H:H,1,FALSE),"FALSE")</f>
        <v>628999007703</v>
      </c>
      <c r="AH5196" t="str">
        <f t="shared" si="815"/>
        <v>METALDET1-LINE 8</v>
      </c>
      <c r="AI5196">
        <f>IF(I5196="violation",COUNTIF($AH$1:AH5196,AH5196),0)</f>
        <v>1790</v>
      </c>
      <c r="AJ5196" t="str">
        <f t="shared" si="816"/>
        <v>violation-METALDET1</v>
      </c>
      <c r="AK5196">
        <f>IF(I5196="violation",COUNTIF($AJ$1:AJ5196,AJ5196),FALSE)</f>
        <v>4066</v>
      </c>
      <c r="AL5196">
        <f t="shared" si="817"/>
        <v>0</v>
      </c>
      <c r="AM5196">
        <f t="shared" si="818"/>
        <v>3</v>
      </c>
      <c r="AN5196" t="str">
        <f t="shared" si="819"/>
        <v>ALERT! 3 Violation founded @METALDET1</v>
      </c>
    </row>
    <row r="5197" spans="1:40">
      <c r="A5197" t="s">
        <v>120</v>
      </c>
      <c r="B5197" t="s">
        <v>121</v>
      </c>
      <c r="C5197" t="s">
        <v>2337</v>
      </c>
      <c r="D5197" t="s">
        <v>129</v>
      </c>
      <c r="E5197">
        <v>1</v>
      </c>
      <c r="G5197" t="s">
        <v>130</v>
      </c>
      <c r="I5197" t="s">
        <v>125</v>
      </c>
      <c r="Z5197" t="str">
        <f>IFERROR(MID(AA5197,FIND("-",H5197,1)+1,20),_xlfn.IFNA(VLOOKUP(F5197&amp;"-"&amp;AA5197,Ref_Kontak!$A:$E,4,FALSE),Ref_Kontak!$H$2))</f>
        <v>628999007703</v>
      </c>
      <c r="AA5197" t="str">
        <f t="shared" si="810"/>
        <v/>
      </c>
      <c r="AB5197" t="str">
        <f t="shared" si="811"/>
        <v/>
      </c>
      <c r="AC5197" t="str">
        <f t="shared" si="812"/>
        <v>628999007703</v>
      </c>
      <c r="AD5197" t="str">
        <f t="shared" si="813"/>
        <v>Halo+,+Visual+AI+5S+mendeteksi+Violation%3A+METALDET1-LINE+8</v>
      </c>
      <c r="AE5197" t="str">
        <f t="shared" si="814"/>
        <v>https://web.whatsapp.com/send/?phone=628999007703&amp;text=Halo+,+Visual+AI+5S+mendeteksi+Violation%3A+METALDET1-LINE+8&amp;type=phone_number&amp;app_absent=0</v>
      </c>
      <c r="AF5197" t="b">
        <f>IF(ISNA(VLOOKUP(D5197&amp;"-"&amp;AB5197, Ref_Kontak!$A:$E, 4, FALSE)), FALSE, TRUE)</f>
        <v>0</v>
      </c>
      <c r="AG5197" t="str">
        <f>_xlfn.IFNA(VLOOKUP(Z5197,Ref_Kontak!H:H,1,FALSE),"FALSE")</f>
        <v>628999007703</v>
      </c>
      <c r="AH5197" t="str">
        <f t="shared" si="815"/>
        <v>METALDET1-LINE 8</v>
      </c>
      <c r="AI5197">
        <f>IF(I5197="violation",COUNTIF($AH$1:AH5197,AH5197),0)</f>
        <v>1791</v>
      </c>
      <c r="AJ5197" t="str">
        <f t="shared" si="816"/>
        <v>violation-METALDET1</v>
      </c>
      <c r="AK5197">
        <f>IF(I5197="violation",COUNTIF($AJ$1:AJ5197,AJ5197),FALSE)</f>
        <v>4067</v>
      </c>
      <c r="AL5197">
        <f t="shared" si="817"/>
        <v>0</v>
      </c>
      <c r="AM5197">
        <f t="shared" si="818"/>
        <v>3</v>
      </c>
      <c r="AN5197" t="str">
        <f t="shared" si="819"/>
        <v>ALERT! 3 Violation founded @METALDET1</v>
      </c>
    </row>
    <row r="5198" spans="1:40">
      <c r="A5198" t="s">
        <v>120</v>
      </c>
      <c r="B5198" t="s">
        <v>121</v>
      </c>
      <c r="C5198" t="s">
        <v>2338</v>
      </c>
      <c r="D5198" t="s">
        <v>129</v>
      </c>
      <c r="E5198">
        <v>1</v>
      </c>
      <c r="G5198" t="s">
        <v>130</v>
      </c>
      <c r="I5198" t="s">
        <v>125</v>
      </c>
      <c r="Z5198" t="str">
        <f>IFERROR(MID(AA5198,FIND("-",H5198,1)+1,20),_xlfn.IFNA(VLOOKUP(F5198&amp;"-"&amp;AA5198,Ref_Kontak!$A:$E,4,FALSE),Ref_Kontak!$H$2))</f>
        <v>628999007703</v>
      </c>
      <c r="AA5198" t="str">
        <f t="shared" si="810"/>
        <v/>
      </c>
      <c r="AB5198" t="str">
        <f t="shared" si="811"/>
        <v/>
      </c>
      <c r="AC5198" t="str">
        <f t="shared" si="812"/>
        <v>628999007703</v>
      </c>
      <c r="AD5198" t="str">
        <f t="shared" si="813"/>
        <v>Halo+,+Visual+AI+5S+mendeteksi+Violation%3A+METALDET1-LINE+8</v>
      </c>
      <c r="AE5198" t="str">
        <f t="shared" si="814"/>
        <v>https://web.whatsapp.com/send/?phone=628999007703&amp;text=Halo+,+Visual+AI+5S+mendeteksi+Violation%3A+METALDET1-LINE+8&amp;type=phone_number&amp;app_absent=0</v>
      </c>
      <c r="AF5198" t="b">
        <f>IF(ISNA(VLOOKUP(D5198&amp;"-"&amp;AB5198, Ref_Kontak!$A:$E, 4, FALSE)), FALSE, TRUE)</f>
        <v>0</v>
      </c>
      <c r="AG5198" t="str">
        <f>_xlfn.IFNA(VLOOKUP(Z5198,Ref_Kontak!H:H,1,FALSE),"FALSE")</f>
        <v>628999007703</v>
      </c>
      <c r="AH5198" t="str">
        <f t="shared" si="815"/>
        <v>METALDET1-LINE 8</v>
      </c>
      <c r="AI5198">
        <f>IF(I5198="violation",COUNTIF($AH$1:AH5198,AH5198),0)</f>
        <v>1792</v>
      </c>
      <c r="AJ5198" t="str">
        <f t="shared" si="816"/>
        <v>violation-METALDET1</v>
      </c>
      <c r="AK5198">
        <f>IF(I5198="violation",COUNTIF($AJ$1:AJ5198,AJ5198),FALSE)</f>
        <v>4068</v>
      </c>
      <c r="AL5198">
        <f t="shared" si="817"/>
        <v>0</v>
      </c>
      <c r="AM5198">
        <f t="shared" si="818"/>
        <v>3</v>
      </c>
      <c r="AN5198" t="str">
        <f t="shared" si="819"/>
        <v>ALERT! 3 Violation founded @METALDET1</v>
      </c>
    </row>
    <row r="5199" spans="1:40">
      <c r="A5199" t="s">
        <v>120</v>
      </c>
      <c r="B5199" t="s">
        <v>121</v>
      </c>
      <c r="C5199" t="s">
        <v>2339</v>
      </c>
      <c r="D5199" t="s">
        <v>129</v>
      </c>
      <c r="E5199">
        <v>1</v>
      </c>
      <c r="G5199" t="s">
        <v>130</v>
      </c>
      <c r="I5199" t="s">
        <v>125</v>
      </c>
      <c r="Z5199" t="str">
        <f>IFERROR(MID(AA5199,FIND("-",H5199,1)+1,20),_xlfn.IFNA(VLOOKUP(F5199&amp;"-"&amp;AA5199,Ref_Kontak!$A:$E,4,FALSE),Ref_Kontak!$H$2))</f>
        <v>628999007703</v>
      </c>
      <c r="AA5199" t="str">
        <f t="shared" si="810"/>
        <v/>
      </c>
      <c r="AB5199" t="str">
        <f t="shared" si="811"/>
        <v/>
      </c>
      <c r="AC5199" t="str">
        <f t="shared" si="812"/>
        <v>628999007703</v>
      </c>
      <c r="AD5199" t="str">
        <f t="shared" si="813"/>
        <v>Halo+,+Visual+AI+5S+mendeteksi+Violation%3A+METALDET1-LINE+8</v>
      </c>
      <c r="AE5199" t="str">
        <f t="shared" si="814"/>
        <v>https://web.whatsapp.com/send/?phone=628999007703&amp;text=Halo+,+Visual+AI+5S+mendeteksi+Violation%3A+METALDET1-LINE+8&amp;type=phone_number&amp;app_absent=0</v>
      </c>
      <c r="AF5199" t="b">
        <f>IF(ISNA(VLOOKUP(D5199&amp;"-"&amp;AB5199, Ref_Kontak!$A:$E, 4, FALSE)), FALSE, TRUE)</f>
        <v>0</v>
      </c>
      <c r="AG5199" t="str">
        <f>_xlfn.IFNA(VLOOKUP(Z5199,Ref_Kontak!H:H,1,FALSE),"FALSE")</f>
        <v>628999007703</v>
      </c>
      <c r="AH5199" t="str">
        <f t="shared" si="815"/>
        <v>METALDET1-LINE 8</v>
      </c>
      <c r="AI5199">
        <f>IF(I5199="violation",COUNTIF($AH$1:AH5199,AH5199),0)</f>
        <v>1793</v>
      </c>
      <c r="AJ5199" t="str">
        <f t="shared" si="816"/>
        <v>violation-METALDET1</v>
      </c>
      <c r="AK5199">
        <f>IF(I5199="violation",COUNTIF($AJ$1:AJ5199,AJ5199),FALSE)</f>
        <v>4069</v>
      </c>
      <c r="AL5199">
        <f t="shared" si="817"/>
        <v>0</v>
      </c>
      <c r="AM5199">
        <f t="shared" si="818"/>
        <v>3</v>
      </c>
      <c r="AN5199" t="str">
        <f t="shared" si="819"/>
        <v>ALERT! 3 Violation founded @METALDET1</v>
      </c>
    </row>
    <row r="5200" spans="1:40">
      <c r="A5200" t="s">
        <v>120</v>
      </c>
      <c r="B5200" t="s">
        <v>121</v>
      </c>
      <c r="C5200" t="s">
        <v>2340</v>
      </c>
      <c r="D5200" t="s">
        <v>129</v>
      </c>
      <c r="E5200">
        <v>1</v>
      </c>
      <c r="G5200" t="s">
        <v>130</v>
      </c>
      <c r="I5200" t="s">
        <v>125</v>
      </c>
      <c r="Z5200" t="str">
        <f>IFERROR(MID(AA5200,FIND("-",H5200,1)+1,20),_xlfn.IFNA(VLOOKUP(F5200&amp;"-"&amp;AA5200,Ref_Kontak!$A:$E,4,FALSE),Ref_Kontak!$H$2))</f>
        <v>628999007703</v>
      </c>
      <c r="AA5200" t="str">
        <f t="shared" si="810"/>
        <v/>
      </c>
      <c r="AB5200" t="str">
        <f t="shared" si="811"/>
        <v/>
      </c>
      <c r="AC5200" t="str">
        <f t="shared" si="812"/>
        <v>628999007703</v>
      </c>
      <c r="AD5200" t="str">
        <f t="shared" si="813"/>
        <v>Halo+,+Visual+AI+5S+mendeteksi+Violation%3A+METALDET1-LINE+8</v>
      </c>
      <c r="AE5200" t="str">
        <f t="shared" si="814"/>
        <v>https://web.whatsapp.com/send/?phone=628999007703&amp;text=Halo+,+Visual+AI+5S+mendeteksi+Violation%3A+METALDET1-LINE+8&amp;type=phone_number&amp;app_absent=0</v>
      </c>
      <c r="AF5200" t="b">
        <f>IF(ISNA(VLOOKUP(D5200&amp;"-"&amp;AB5200, Ref_Kontak!$A:$E, 4, FALSE)), FALSE, TRUE)</f>
        <v>0</v>
      </c>
      <c r="AG5200" t="str">
        <f>_xlfn.IFNA(VLOOKUP(Z5200,Ref_Kontak!H:H,1,FALSE),"FALSE")</f>
        <v>628999007703</v>
      </c>
      <c r="AH5200" t="str">
        <f t="shared" si="815"/>
        <v>METALDET1-LINE 8</v>
      </c>
      <c r="AI5200">
        <f>IF(I5200="violation",COUNTIF($AH$1:AH5200,AH5200),0)</f>
        <v>1794</v>
      </c>
      <c r="AJ5200" t="str">
        <f t="shared" si="816"/>
        <v>violation-METALDET1</v>
      </c>
      <c r="AK5200">
        <f>IF(I5200="violation",COUNTIF($AJ$1:AJ5200,AJ5200),FALSE)</f>
        <v>4070</v>
      </c>
      <c r="AL5200">
        <f t="shared" si="817"/>
        <v>0</v>
      </c>
      <c r="AM5200">
        <f t="shared" si="818"/>
        <v>3</v>
      </c>
      <c r="AN5200" t="str">
        <f t="shared" si="819"/>
        <v>ALERT! 3 Violation founded @METALDET1</v>
      </c>
    </row>
    <row r="5201" spans="1:40">
      <c r="A5201" t="s">
        <v>120</v>
      </c>
      <c r="B5201" t="s">
        <v>121</v>
      </c>
      <c r="C5201" t="s">
        <v>2341</v>
      </c>
      <c r="D5201" t="s">
        <v>129</v>
      </c>
      <c r="E5201">
        <v>1</v>
      </c>
      <c r="G5201" t="s">
        <v>130</v>
      </c>
      <c r="I5201" t="s">
        <v>125</v>
      </c>
      <c r="Z5201" t="str">
        <f>IFERROR(MID(AA5201,FIND("-",H5201,1)+1,20),_xlfn.IFNA(VLOOKUP(F5201&amp;"-"&amp;AA5201,Ref_Kontak!$A:$E,4,FALSE),Ref_Kontak!$H$2))</f>
        <v>628999007703</v>
      </c>
      <c r="AA5201" t="str">
        <f t="shared" si="810"/>
        <v/>
      </c>
      <c r="AB5201" t="str">
        <f t="shared" si="811"/>
        <v/>
      </c>
      <c r="AC5201" t="str">
        <f t="shared" si="812"/>
        <v>628999007703</v>
      </c>
      <c r="AD5201" t="str">
        <f t="shared" si="813"/>
        <v>Halo+,+Visual+AI+5S+mendeteksi+Violation%3A+METALDET1-LINE+8</v>
      </c>
      <c r="AE5201" t="str">
        <f t="shared" si="814"/>
        <v>https://web.whatsapp.com/send/?phone=628999007703&amp;text=Halo+,+Visual+AI+5S+mendeteksi+Violation%3A+METALDET1-LINE+8&amp;type=phone_number&amp;app_absent=0</v>
      </c>
      <c r="AF5201" t="b">
        <f>IF(ISNA(VLOOKUP(D5201&amp;"-"&amp;AB5201, Ref_Kontak!$A:$E, 4, FALSE)), FALSE, TRUE)</f>
        <v>0</v>
      </c>
      <c r="AG5201" t="str">
        <f>_xlfn.IFNA(VLOOKUP(Z5201,Ref_Kontak!H:H,1,FALSE),"FALSE")</f>
        <v>628999007703</v>
      </c>
      <c r="AH5201" t="str">
        <f t="shared" si="815"/>
        <v>METALDET1-LINE 8</v>
      </c>
      <c r="AI5201">
        <f>IF(I5201="violation",COUNTIF($AH$1:AH5201,AH5201),0)</f>
        <v>1795</v>
      </c>
      <c r="AJ5201" t="str">
        <f t="shared" si="816"/>
        <v>violation-METALDET1</v>
      </c>
      <c r="AK5201">
        <f>IF(I5201="violation",COUNTIF($AJ$1:AJ5201,AJ5201),FALSE)</f>
        <v>4071</v>
      </c>
      <c r="AL5201">
        <f t="shared" si="817"/>
        <v>0</v>
      </c>
      <c r="AM5201">
        <f t="shared" si="818"/>
        <v>3</v>
      </c>
      <c r="AN5201" t="str">
        <f t="shared" si="819"/>
        <v>ALERT! 3 Violation founded @METALDET1</v>
      </c>
    </row>
    <row r="5202" spans="1:40">
      <c r="A5202" t="s">
        <v>120</v>
      </c>
      <c r="B5202" t="s">
        <v>121</v>
      </c>
      <c r="C5202" t="s">
        <v>2342</v>
      </c>
      <c r="D5202" t="s">
        <v>129</v>
      </c>
      <c r="E5202">
        <v>1</v>
      </c>
      <c r="G5202" t="s">
        <v>130</v>
      </c>
      <c r="I5202" t="s">
        <v>125</v>
      </c>
      <c r="Z5202" t="str">
        <f>IFERROR(MID(AA5202,FIND("-",H5202,1)+1,20),_xlfn.IFNA(VLOOKUP(F5202&amp;"-"&amp;AA5202,Ref_Kontak!$A:$E,4,FALSE),Ref_Kontak!$H$2))</f>
        <v>628999007703</v>
      </c>
      <c r="AA5202" t="str">
        <f t="shared" si="810"/>
        <v/>
      </c>
      <c r="AB5202" t="str">
        <f t="shared" si="811"/>
        <v/>
      </c>
      <c r="AC5202" t="str">
        <f t="shared" si="812"/>
        <v>628999007703</v>
      </c>
      <c r="AD5202" t="str">
        <f t="shared" si="813"/>
        <v>Halo+,+Visual+AI+5S+mendeteksi+Violation%3A+METALDET1-LINE+8</v>
      </c>
      <c r="AE5202" t="str">
        <f t="shared" si="814"/>
        <v>https://web.whatsapp.com/send/?phone=628999007703&amp;text=Halo+,+Visual+AI+5S+mendeteksi+Violation%3A+METALDET1-LINE+8&amp;type=phone_number&amp;app_absent=0</v>
      </c>
      <c r="AF5202" t="b">
        <f>IF(ISNA(VLOOKUP(D5202&amp;"-"&amp;AB5202, Ref_Kontak!$A:$E, 4, FALSE)), FALSE, TRUE)</f>
        <v>0</v>
      </c>
      <c r="AG5202" t="str">
        <f>_xlfn.IFNA(VLOOKUP(Z5202,Ref_Kontak!H:H,1,FALSE),"FALSE")</f>
        <v>628999007703</v>
      </c>
      <c r="AH5202" t="str">
        <f t="shared" si="815"/>
        <v>METALDET1-LINE 8</v>
      </c>
      <c r="AI5202">
        <f>IF(I5202="violation",COUNTIF($AH$1:AH5202,AH5202),0)</f>
        <v>1796</v>
      </c>
      <c r="AJ5202" t="str">
        <f t="shared" si="816"/>
        <v>violation-METALDET1</v>
      </c>
      <c r="AK5202">
        <f>IF(I5202="violation",COUNTIF($AJ$1:AJ5202,AJ5202),FALSE)</f>
        <v>4072</v>
      </c>
      <c r="AL5202">
        <f t="shared" si="817"/>
        <v>0</v>
      </c>
      <c r="AM5202">
        <f t="shared" si="818"/>
        <v>3</v>
      </c>
      <c r="AN5202" t="str">
        <f t="shared" si="819"/>
        <v>ALERT! 3 Violation founded @METALDET1</v>
      </c>
    </row>
    <row r="5203" spans="1:40">
      <c r="A5203" t="s">
        <v>120</v>
      </c>
      <c r="B5203" t="s">
        <v>121</v>
      </c>
      <c r="C5203" t="s">
        <v>2342</v>
      </c>
      <c r="D5203" t="s">
        <v>129</v>
      </c>
      <c r="E5203">
        <v>1</v>
      </c>
      <c r="G5203" t="s">
        <v>130</v>
      </c>
      <c r="I5203" t="s">
        <v>125</v>
      </c>
      <c r="Z5203" t="str">
        <f>IFERROR(MID(AA5203,FIND("-",H5203,1)+1,20),_xlfn.IFNA(VLOOKUP(F5203&amp;"-"&amp;AA5203,Ref_Kontak!$A:$E,4,FALSE),Ref_Kontak!$H$2))</f>
        <v>628999007703</v>
      </c>
      <c r="AA5203" t="str">
        <f t="shared" si="810"/>
        <v/>
      </c>
      <c r="AB5203" t="str">
        <f t="shared" si="811"/>
        <v/>
      </c>
      <c r="AC5203" t="str">
        <f t="shared" si="812"/>
        <v>628999007703</v>
      </c>
      <c r="AD5203" t="str">
        <f t="shared" si="813"/>
        <v>Halo+,+Visual+AI+5S+mendeteksi+Violation%3A+METALDET1-LINE+8</v>
      </c>
      <c r="AE5203" t="str">
        <f t="shared" si="814"/>
        <v>https://web.whatsapp.com/send/?phone=628999007703&amp;text=Halo+,+Visual+AI+5S+mendeteksi+Violation%3A+METALDET1-LINE+8&amp;type=phone_number&amp;app_absent=0</v>
      </c>
      <c r="AF5203" t="b">
        <f>IF(ISNA(VLOOKUP(D5203&amp;"-"&amp;AB5203, Ref_Kontak!$A:$E, 4, FALSE)), FALSE, TRUE)</f>
        <v>0</v>
      </c>
      <c r="AG5203" t="str">
        <f>_xlfn.IFNA(VLOOKUP(Z5203,Ref_Kontak!H:H,1,FALSE),"FALSE")</f>
        <v>628999007703</v>
      </c>
      <c r="AH5203" t="str">
        <f t="shared" si="815"/>
        <v>METALDET1-LINE 8</v>
      </c>
      <c r="AI5203">
        <f>IF(I5203="violation",COUNTIF($AH$1:AH5203,AH5203),0)</f>
        <v>1797</v>
      </c>
      <c r="AJ5203" t="str">
        <f t="shared" si="816"/>
        <v>violation-METALDET1</v>
      </c>
      <c r="AK5203">
        <f>IF(I5203="violation",COUNTIF($AJ$1:AJ5203,AJ5203),FALSE)</f>
        <v>4073</v>
      </c>
      <c r="AL5203">
        <f t="shared" si="817"/>
        <v>0</v>
      </c>
      <c r="AM5203">
        <f t="shared" si="818"/>
        <v>3</v>
      </c>
      <c r="AN5203" t="str">
        <f t="shared" si="819"/>
        <v>ALERT! 3 Violation founded @METALDET1</v>
      </c>
    </row>
    <row r="5204" spans="1:40">
      <c r="A5204" t="s">
        <v>120</v>
      </c>
      <c r="B5204" t="s">
        <v>121</v>
      </c>
      <c r="C5204" t="s">
        <v>2343</v>
      </c>
      <c r="D5204" t="s">
        <v>129</v>
      </c>
      <c r="E5204">
        <v>1</v>
      </c>
      <c r="G5204" t="s">
        <v>130</v>
      </c>
      <c r="I5204" t="s">
        <v>125</v>
      </c>
      <c r="Z5204" t="str">
        <f>IFERROR(MID(AA5204,FIND("-",H5204,1)+1,20),_xlfn.IFNA(VLOOKUP(F5204&amp;"-"&amp;AA5204,Ref_Kontak!$A:$E,4,FALSE),Ref_Kontak!$H$2))</f>
        <v>628999007703</v>
      </c>
      <c r="AA5204" t="str">
        <f t="shared" si="810"/>
        <v/>
      </c>
      <c r="AB5204" t="str">
        <f t="shared" si="811"/>
        <v/>
      </c>
      <c r="AC5204" t="str">
        <f t="shared" si="812"/>
        <v>628999007703</v>
      </c>
      <c r="AD5204" t="str">
        <f t="shared" si="813"/>
        <v>Halo+,+Visual+AI+5S+mendeteksi+Violation%3A+METALDET1-LINE+8</v>
      </c>
      <c r="AE5204" t="str">
        <f t="shared" si="814"/>
        <v>https://web.whatsapp.com/send/?phone=628999007703&amp;text=Halo+,+Visual+AI+5S+mendeteksi+Violation%3A+METALDET1-LINE+8&amp;type=phone_number&amp;app_absent=0</v>
      </c>
      <c r="AF5204" t="b">
        <f>IF(ISNA(VLOOKUP(D5204&amp;"-"&amp;AB5204, Ref_Kontak!$A:$E, 4, FALSE)), FALSE, TRUE)</f>
        <v>0</v>
      </c>
      <c r="AG5204" t="str">
        <f>_xlfn.IFNA(VLOOKUP(Z5204,Ref_Kontak!H:H,1,FALSE),"FALSE")</f>
        <v>628999007703</v>
      </c>
      <c r="AH5204" t="str">
        <f t="shared" si="815"/>
        <v>METALDET1-LINE 8</v>
      </c>
      <c r="AI5204">
        <f>IF(I5204="violation",COUNTIF($AH$1:AH5204,AH5204),0)</f>
        <v>1798</v>
      </c>
      <c r="AJ5204" t="str">
        <f t="shared" si="816"/>
        <v>violation-METALDET1</v>
      </c>
      <c r="AK5204">
        <f>IF(I5204="violation",COUNTIF($AJ$1:AJ5204,AJ5204),FALSE)</f>
        <v>4074</v>
      </c>
      <c r="AL5204">
        <f t="shared" si="817"/>
        <v>0</v>
      </c>
      <c r="AM5204">
        <f t="shared" si="818"/>
        <v>3</v>
      </c>
      <c r="AN5204" t="str">
        <f t="shared" si="819"/>
        <v>ALERT! 3 Violation founded @METALDET1</v>
      </c>
    </row>
    <row r="5205" spans="1:40">
      <c r="A5205" t="s">
        <v>120</v>
      </c>
      <c r="B5205" t="s">
        <v>121</v>
      </c>
      <c r="C5205" t="s">
        <v>2343</v>
      </c>
      <c r="D5205" t="s">
        <v>129</v>
      </c>
      <c r="E5205">
        <v>1</v>
      </c>
      <c r="G5205" t="s">
        <v>130</v>
      </c>
      <c r="I5205" t="s">
        <v>125</v>
      </c>
      <c r="Z5205" t="str">
        <f>IFERROR(MID(AA5205,FIND("-",H5205,1)+1,20),_xlfn.IFNA(VLOOKUP(F5205&amp;"-"&amp;AA5205,Ref_Kontak!$A:$E,4,FALSE),Ref_Kontak!$H$2))</f>
        <v>628999007703</v>
      </c>
      <c r="AA5205" t="str">
        <f t="shared" si="810"/>
        <v/>
      </c>
      <c r="AB5205" t="str">
        <f t="shared" si="811"/>
        <v/>
      </c>
      <c r="AC5205" t="str">
        <f t="shared" si="812"/>
        <v>628999007703</v>
      </c>
      <c r="AD5205" t="str">
        <f t="shared" si="813"/>
        <v>Halo+,+Visual+AI+5S+mendeteksi+Violation%3A+METALDET1-LINE+8</v>
      </c>
      <c r="AE5205" t="str">
        <f t="shared" si="814"/>
        <v>https://web.whatsapp.com/send/?phone=628999007703&amp;text=Halo+,+Visual+AI+5S+mendeteksi+Violation%3A+METALDET1-LINE+8&amp;type=phone_number&amp;app_absent=0</v>
      </c>
      <c r="AF5205" t="b">
        <f>IF(ISNA(VLOOKUP(D5205&amp;"-"&amp;AB5205, Ref_Kontak!$A:$E, 4, FALSE)), FALSE, TRUE)</f>
        <v>0</v>
      </c>
      <c r="AG5205" t="str">
        <f>_xlfn.IFNA(VLOOKUP(Z5205,Ref_Kontak!H:H,1,FALSE),"FALSE")</f>
        <v>628999007703</v>
      </c>
      <c r="AH5205" t="str">
        <f t="shared" si="815"/>
        <v>METALDET1-LINE 8</v>
      </c>
      <c r="AI5205">
        <f>IF(I5205="violation",COUNTIF($AH$1:AH5205,AH5205),0)</f>
        <v>1799</v>
      </c>
      <c r="AJ5205" t="str">
        <f t="shared" si="816"/>
        <v>violation-METALDET1</v>
      </c>
      <c r="AK5205">
        <f>IF(I5205="violation",COUNTIF($AJ$1:AJ5205,AJ5205),FALSE)</f>
        <v>4075</v>
      </c>
      <c r="AL5205">
        <f t="shared" si="817"/>
        <v>0</v>
      </c>
      <c r="AM5205">
        <f t="shared" si="818"/>
        <v>3</v>
      </c>
      <c r="AN5205" t="str">
        <f t="shared" si="819"/>
        <v>ALERT! 3 Violation founded @METALDET1</v>
      </c>
    </row>
    <row r="5206" spans="1:40">
      <c r="A5206" t="s">
        <v>120</v>
      </c>
      <c r="B5206" t="s">
        <v>121</v>
      </c>
      <c r="C5206" t="s">
        <v>2344</v>
      </c>
      <c r="D5206" t="s">
        <v>129</v>
      </c>
      <c r="E5206">
        <v>1</v>
      </c>
      <c r="G5206" t="s">
        <v>130</v>
      </c>
      <c r="I5206" t="s">
        <v>125</v>
      </c>
      <c r="Z5206" t="str">
        <f>IFERROR(MID(AA5206,FIND("-",H5206,1)+1,20),_xlfn.IFNA(VLOOKUP(F5206&amp;"-"&amp;AA5206,Ref_Kontak!$A:$E,4,FALSE),Ref_Kontak!$H$2))</f>
        <v>628999007703</v>
      </c>
      <c r="AA5206" t="str">
        <f t="shared" si="810"/>
        <v/>
      </c>
      <c r="AB5206" t="str">
        <f t="shared" si="811"/>
        <v/>
      </c>
      <c r="AC5206" t="str">
        <f t="shared" si="812"/>
        <v>628999007703</v>
      </c>
      <c r="AD5206" t="str">
        <f t="shared" si="813"/>
        <v>Halo+,+Visual+AI+5S+mendeteksi+Violation%3A+METALDET1-LINE+8</v>
      </c>
      <c r="AE5206" t="str">
        <f t="shared" si="814"/>
        <v>https://web.whatsapp.com/send/?phone=628999007703&amp;text=Halo+,+Visual+AI+5S+mendeteksi+Violation%3A+METALDET1-LINE+8&amp;type=phone_number&amp;app_absent=0</v>
      </c>
      <c r="AF5206" t="b">
        <f>IF(ISNA(VLOOKUP(D5206&amp;"-"&amp;AB5206, Ref_Kontak!$A:$E, 4, FALSE)), FALSE, TRUE)</f>
        <v>0</v>
      </c>
      <c r="AG5206" t="str">
        <f>_xlfn.IFNA(VLOOKUP(Z5206,Ref_Kontak!H:H,1,FALSE),"FALSE")</f>
        <v>628999007703</v>
      </c>
      <c r="AH5206" t="str">
        <f t="shared" si="815"/>
        <v>METALDET1-LINE 8</v>
      </c>
      <c r="AI5206">
        <f>IF(I5206="violation",COUNTIF($AH$1:AH5206,AH5206),0)</f>
        <v>1800</v>
      </c>
      <c r="AJ5206" t="str">
        <f t="shared" si="816"/>
        <v>violation-METALDET1</v>
      </c>
      <c r="AK5206">
        <f>IF(I5206="violation",COUNTIF($AJ$1:AJ5206,AJ5206),FALSE)</f>
        <v>4076</v>
      </c>
      <c r="AL5206">
        <f t="shared" si="817"/>
        <v>0</v>
      </c>
      <c r="AM5206">
        <f t="shared" si="818"/>
        <v>3</v>
      </c>
      <c r="AN5206" t="str">
        <f t="shared" si="819"/>
        <v>ALERT! 3 Violation founded @METALDET1</v>
      </c>
    </row>
    <row r="5207" spans="1:40">
      <c r="A5207" t="s">
        <v>120</v>
      </c>
      <c r="B5207" t="s">
        <v>121</v>
      </c>
      <c r="C5207" t="s">
        <v>2345</v>
      </c>
      <c r="D5207" t="s">
        <v>129</v>
      </c>
      <c r="E5207">
        <v>1</v>
      </c>
      <c r="G5207" t="s">
        <v>130</v>
      </c>
      <c r="I5207" t="s">
        <v>125</v>
      </c>
      <c r="Z5207" t="str">
        <f>IFERROR(MID(AA5207,FIND("-",H5207,1)+1,20),_xlfn.IFNA(VLOOKUP(F5207&amp;"-"&amp;AA5207,Ref_Kontak!$A:$E,4,FALSE),Ref_Kontak!$H$2))</f>
        <v>628999007703</v>
      </c>
      <c r="AA5207" t="str">
        <f t="shared" si="810"/>
        <v/>
      </c>
      <c r="AB5207" t="str">
        <f t="shared" si="811"/>
        <v/>
      </c>
      <c r="AC5207" t="str">
        <f t="shared" si="812"/>
        <v>628999007703</v>
      </c>
      <c r="AD5207" t="str">
        <f t="shared" si="813"/>
        <v>Halo+,+Visual+AI+5S+mendeteksi+Violation%3A+METALDET1-LINE+8</v>
      </c>
      <c r="AE5207" t="str">
        <f t="shared" si="814"/>
        <v>https://web.whatsapp.com/send/?phone=628999007703&amp;text=Halo+,+Visual+AI+5S+mendeteksi+Violation%3A+METALDET1-LINE+8&amp;type=phone_number&amp;app_absent=0</v>
      </c>
      <c r="AF5207" t="b">
        <f>IF(ISNA(VLOOKUP(D5207&amp;"-"&amp;AB5207, Ref_Kontak!$A:$E, 4, FALSE)), FALSE, TRUE)</f>
        <v>0</v>
      </c>
      <c r="AG5207" t="str">
        <f>_xlfn.IFNA(VLOOKUP(Z5207,Ref_Kontak!H:H,1,FALSE),"FALSE")</f>
        <v>628999007703</v>
      </c>
      <c r="AH5207" t="str">
        <f t="shared" si="815"/>
        <v>METALDET1-LINE 8</v>
      </c>
      <c r="AI5207">
        <f>IF(I5207="violation",COUNTIF($AH$1:AH5207,AH5207),0)</f>
        <v>1801</v>
      </c>
      <c r="AJ5207" t="str">
        <f t="shared" si="816"/>
        <v>violation-METALDET1</v>
      </c>
      <c r="AK5207">
        <f>IF(I5207="violation",COUNTIF($AJ$1:AJ5207,AJ5207),FALSE)</f>
        <v>4077</v>
      </c>
      <c r="AL5207">
        <f t="shared" si="817"/>
        <v>0</v>
      </c>
      <c r="AM5207">
        <f t="shared" si="818"/>
        <v>3</v>
      </c>
      <c r="AN5207" t="str">
        <f t="shared" si="819"/>
        <v>ALERT! 3 Violation founded @METALDET1</v>
      </c>
    </row>
    <row r="5208" spans="1:40">
      <c r="A5208" t="s">
        <v>120</v>
      </c>
      <c r="B5208" t="s">
        <v>121</v>
      </c>
      <c r="C5208" t="s">
        <v>2346</v>
      </c>
      <c r="D5208" t="s">
        <v>129</v>
      </c>
      <c r="E5208">
        <v>1</v>
      </c>
      <c r="G5208" t="s">
        <v>130</v>
      </c>
      <c r="I5208" t="s">
        <v>125</v>
      </c>
      <c r="Z5208" t="str">
        <f>IFERROR(MID(AA5208,FIND("-",H5208,1)+1,20),_xlfn.IFNA(VLOOKUP(F5208&amp;"-"&amp;AA5208,Ref_Kontak!$A:$E,4,FALSE),Ref_Kontak!$H$2))</f>
        <v>628999007703</v>
      </c>
      <c r="AA5208" t="str">
        <f t="shared" si="810"/>
        <v/>
      </c>
      <c r="AB5208" t="str">
        <f t="shared" si="811"/>
        <v/>
      </c>
      <c r="AC5208" t="str">
        <f t="shared" si="812"/>
        <v>628999007703</v>
      </c>
      <c r="AD5208" t="str">
        <f t="shared" si="813"/>
        <v>Halo+,+Visual+AI+5S+mendeteksi+Violation%3A+METALDET1-LINE+8</v>
      </c>
      <c r="AE5208" t="str">
        <f t="shared" si="814"/>
        <v>https://web.whatsapp.com/send/?phone=628999007703&amp;text=Halo+,+Visual+AI+5S+mendeteksi+Violation%3A+METALDET1-LINE+8&amp;type=phone_number&amp;app_absent=0</v>
      </c>
      <c r="AF5208" t="b">
        <f>IF(ISNA(VLOOKUP(D5208&amp;"-"&amp;AB5208, Ref_Kontak!$A:$E, 4, FALSE)), FALSE, TRUE)</f>
        <v>0</v>
      </c>
      <c r="AG5208" t="str">
        <f>_xlfn.IFNA(VLOOKUP(Z5208,Ref_Kontak!H:H,1,FALSE),"FALSE")</f>
        <v>628999007703</v>
      </c>
      <c r="AH5208" t="str">
        <f t="shared" si="815"/>
        <v>METALDET1-LINE 8</v>
      </c>
      <c r="AI5208">
        <f>IF(I5208="violation",COUNTIF($AH$1:AH5208,AH5208),0)</f>
        <v>1802</v>
      </c>
      <c r="AJ5208" t="str">
        <f t="shared" si="816"/>
        <v>violation-METALDET1</v>
      </c>
      <c r="AK5208">
        <f>IF(I5208="violation",COUNTIF($AJ$1:AJ5208,AJ5208),FALSE)</f>
        <v>4078</v>
      </c>
      <c r="AL5208">
        <f t="shared" si="817"/>
        <v>0</v>
      </c>
      <c r="AM5208">
        <f t="shared" si="818"/>
        <v>3</v>
      </c>
      <c r="AN5208" t="str">
        <f t="shared" si="819"/>
        <v>ALERT! 3 Violation founded @METALDET1</v>
      </c>
    </row>
    <row r="5209" spans="1:40">
      <c r="A5209" t="s">
        <v>120</v>
      </c>
      <c r="B5209" t="s">
        <v>121</v>
      </c>
      <c r="C5209" t="s">
        <v>2347</v>
      </c>
      <c r="D5209" t="s">
        <v>129</v>
      </c>
      <c r="E5209">
        <v>1</v>
      </c>
      <c r="G5209" t="s">
        <v>130</v>
      </c>
      <c r="I5209" t="s">
        <v>125</v>
      </c>
      <c r="Z5209" t="str">
        <f>IFERROR(MID(AA5209,FIND("-",H5209,1)+1,20),_xlfn.IFNA(VLOOKUP(F5209&amp;"-"&amp;AA5209,Ref_Kontak!$A:$E,4,FALSE),Ref_Kontak!$H$2))</f>
        <v>628999007703</v>
      </c>
      <c r="AA5209" t="str">
        <f t="shared" si="810"/>
        <v/>
      </c>
      <c r="AB5209" t="str">
        <f t="shared" si="811"/>
        <v/>
      </c>
      <c r="AC5209" t="str">
        <f t="shared" si="812"/>
        <v>628999007703</v>
      </c>
      <c r="AD5209" t="str">
        <f t="shared" si="813"/>
        <v>Halo+,+Visual+AI+5S+mendeteksi+Violation%3A+METALDET1-LINE+8</v>
      </c>
      <c r="AE5209" t="str">
        <f t="shared" si="814"/>
        <v>https://web.whatsapp.com/send/?phone=628999007703&amp;text=Halo+,+Visual+AI+5S+mendeteksi+Violation%3A+METALDET1-LINE+8&amp;type=phone_number&amp;app_absent=0</v>
      </c>
      <c r="AF5209" t="b">
        <f>IF(ISNA(VLOOKUP(D5209&amp;"-"&amp;AB5209, Ref_Kontak!$A:$E, 4, FALSE)), FALSE, TRUE)</f>
        <v>0</v>
      </c>
      <c r="AG5209" t="str">
        <f>_xlfn.IFNA(VLOOKUP(Z5209,Ref_Kontak!H:H,1,FALSE),"FALSE")</f>
        <v>628999007703</v>
      </c>
      <c r="AH5209" t="str">
        <f t="shared" si="815"/>
        <v>METALDET1-LINE 8</v>
      </c>
      <c r="AI5209">
        <f>IF(I5209="violation",COUNTIF($AH$1:AH5209,AH5209),0)</f>
        <v>1803</v>
      </c>
      <c r="AJ5209" t="str">
        <f t="shared" si="816"/>
        <v>violation-METALDET1</v>
      </c>
      <c r="AK5209">
        <f>IF(I5209="violation",COUNTIF($AJ$1:AJ5209,AJ5209),FALSE)</f>
        <v>4079</v>
      </c>
      <c r="AL5209">
        <f t="shared" si="817"/>
        <v>0</v>
      </c>
      <c r="AM5209">
        <f t="shared" si="818"/>
        <v>3</v>
      </c>
      <c r="AN5209" t="str">
        <f t="shared" si="819"/>
        <v>ALERT! 3 Violation founded @METALDET1</v>
      </c>
    </row>
    <row r="5210" spans="1:40">
      <c r="A5210" t="s">
        <v>120</v>
      </c>
      <c r="B5210" t="s">
        <v>121</v>
      </c>
      <c r="C5210" t="s">
        <v>2348</v>
      </c>
      <c r="D5210" t="s">
        <v>129</v>
      </c>
      <c r="E5210">
        <v>1</v>
      </c>
      <c r="G5210" t="s">
        <v>130</v>
      </c>
      <c r="I5210" t="s">
        <v>125</v>
      </c>
      <c r="K5210" t="s">
        <v>2349</v>
      </c>
      <c r="Z5210" t="str">
        <f>IFERROR(MID(AA5210,FIND("-",H5210,1)+1,20),_xlfn.IFNA(VLOOKUP(F5210&amp;"-"&amp;AA5210,Ref_Kontak!$A:$E,4,FALSE),Ref_Kontak!$H$2))</f>
        <v>628999007703</v>
      </c>
      <c r="AA5210" t="str">
        <f t="shared" si="810"/>
        <v/>
      </c>
      <c r="AB5210" t="str">
        <f t="shared" si="811"/>
        <v/>
      </c>
      <c r="AC5210" t="str">
        <f t="shared" si="812"/>
        <v>628999007703</v>
      </c>
      <c r="AD5210" t="str">
        <f t="shared" si="813"/>
        <v>Halo+,+Visual+AI+5S+mendeteksi+Violation%3A+METALDET1-LINE+8</v>
      </c>
      <c r="AE5210" t="str">
        <f t="shared" si="814"/>
        <v>https://web.whatsapp.com/send/?phone=628999007703&amp;text=Halo+,+Visual+AI+5S+mendeteksi+Violation%3A+METALDET1-LINE+8&amp;type=phone_number&amp;app_absent=0</v>
      </c>
      <c r="AF5210" t="b">
        <f>IF(ISNA(VLOOKUP(D5210&amp;"-"&amp;AB5210, Ref_Kontak!$A:$E, 4, FALSE)), FALSE, TRUE)</f>
        <v>0</v>
      </c>
      <c r="AG5210" t="str">
        <f>_xlfn.IFNA(VLOOKUP(Z5210,Ref_Kontak!H:H,1,FALSE),"FALSE")</f>
        <v>628999007703</v>
      </c>
      <c r="AH5210" t="str">
        <f t="shared" si="815"/>
        <v>METALDET1-LINE 8</v>
      </c>
      <c r="AI5210">
        <f>IF(I5210="violation",COUNTIF($AH$1:AH5210,AH5210),0)</f>
        <v>1804</v>
      </c>
      <c r="AJ5210" t="str">
        <f t="shared" si="816"/>
        <v>violation-METALDET1</v>
      </c>
      <c r="AK5210">
        <f>IF(I5210="violation",COUNTIF($AJ$1:AJ5210,AJ5210),FALSE)</f>
        <v>4080</v>
      </c>
      <c r="AL5210">
        <f t="shared" si="817"/>
        <v>0</v>
      </c>
      <c r="AM5210">
        <f t="shared" si="818"/>
        <v>3</v>
      </c>
      <c r="AN5210" t="str">
        <f t="shared" si="819"/>
        <v>ALERT! 3 Violation founded @METALDET1</v>
      </c>
    </row>
    <row r="5211" spans="1:40">
      <c r="A5211" t="s">
        <v>120</v>
      </c>
      <c r="B5211" t="s">
        <v>121</v>
      </c>
      <c r="C5211" t="s">
        <v>2350</v>
      </c>
      <c r="D5211" t="s">
        <v>129</v>
      </c>
      <c r="E5211">
        <v>1</v>
      </c>
      <c r="G5211" t="s">
        <v>130</v>
      </c>
      <c r="I5211" t="s">
        <v>125</v>
      </c>
      <c r="Z5211" t="str">
        <f>IFERROR(MID(AA5211,FIND("-",H5211,1)+1,20),_xlfn.IFNA(VLOOKUP(F5211&amp;"-"&amp;AA5211,Ref_Kontak!$A:$E,4,FALSE),Ref_Kontak!$H$2))</f>
        <v>628999007703</v>
      </c>
      <c r="AA5211" t="str">
        <f t="shared" si="810"/>
        <v/>
      </c>
      <c r="AB5211" t="str">
        <f t="shared" si="811"/>
        <v/>
      </c>
      <c r="AC5211" t="str">
        <f t="shared" si="812"/>
        <v>628999007703</v>
      </c>
      <c r="AD5211" t="str">
        <f t="shared" si="813"/>
        <v>Halo+,+Visual+AI+5S+mendeteksi+Violation%3A+METALDET1-LINE+8</v>
      </c>
      <c r="AE5211" t="str">
        <f t="shared" si="814"/>
        <v>https://web.whatsapp.com/send/?phone=628999007703&amp;text=Halo+,+Visual+AI+5S+mendeteksi+Violation%3A+METALDET1-LINE+8&amp;type=phone_number&amp;app_absent=0</v>
      </c>
      <c r="AF5211" t="b">
        <f>IF(ISNA(VLOOKUP(D5211&amp;"-"&amp;AB5211, Ref_Kontak!$A:$E, 4, FALSE)), FALSE, TRUE)</f>
        <v>0</v>
      </c>
      <c r="AG5211" t="str">
        <f>_xlfn.IFNA(VLOOKUP(Z5211,Ref_Kontak!H:H,1,FALSE),"FALSE")</f>
        <v>628999007703</v>
      </c>
      <c r="AH5211" t="str">
        <f t="shared" si="815"/>
        <v>METALDET1-LINE 8</v>
      </c>
      <c r="AI5211">
        <f>IF(I5211="violation",COUNTIF($AH$1:AH5211,AH5211),0)</f>
        <v>1805</v>
      </c>
      <c r="AJ5211" t="str">
        <f t="shared" si="816"/>
        <v>violation-METALDET1</v>
      </c>
      <c r="AK5211">
        <f>IF(I5211="violation",COUNTIF($AJ$1:AJ5211,AJ5211),FALSE)</f>
        <v>4081</v>
      </c>
      <c r="AL5211">
        <f t="shared" si="817"/>
        <v>0</v>
      </c>
      <c r="AM5211">
        <f t="shared" si="818"/>
        <v>3</v>
      </c>
      <c r="AN5211" t="str">
        <f t="shared" si="819"/>
        <v>ALERT! 3 Violation founded @METALDET1</v>
      </c>
    </row>
    <row r="5212" spans="1:40">
      <c r="A5212" t="s">
        <v>120</v>
      </c>
      <c r="B5212" t="s">
        <v>121</v>
      </c>
      <c r="C5212" t="s">
        <v>2350</v>
      </c>
      <c r="D5212" t="s">
        <v>129</v>
      </c>
      <c r="E5212">
        <v>1</v>
      </c>
      <c r="G5212" t="s">
        <v>130</v>
      </c>
      <c r="I5212" t="s">
        <v>125</v>
      </c>
      <c r="Z5212" t="str">
        <f>IFERROR(MID(AA5212,FIND("-",H5212,1)+1,20),_xlfn.IFNA(VLOOKUP(F5212&amp;"-"&amp;AA5212,Ref_Kontak!$A:$E,4,FALSE),Ref_Kontak!$H$2))</f>
        <v>628999007703</v>
      </c>
      <c r="AA5212" t="str">
        <f t="shared" si="810"/>
        <v/>
      </c>
      <c r="AB5212" t="str">
        <f t="shared" si="811"/>
        <v/>
      </c>
      <c r="AC5212" t="str">
        <f t="shared" si="812"/>
        <v>628999007703</v>
      </c>
      <c r="AD5212" t="str">
        <f t="shared" si="813"/>
        <v>Halo+,+Visual+AI+5S+mendeteksi+Violation%3A+METALDET1-LINE+8</v>
      </c>
      <c r="AE5212" t="str">
        <f t="shared" si="814"/>
        <v>https://web.whatsapp.com/send/?phone=628999007703&amp;text=Halo+,+Visual+AI+5S+mendeteksi+Violation%3A+METALDET1-LINE+8&amp;type=phone_number&amp;app_absent=0</v>
      </c>
      <c r="AF5212" t="b">
        <f>IF(ISNA(VLOOKUP(D5212&amp;"-"&amp;AB5212, Ref_Kontak!$A:$E, 4, FALSE)), FALSE, TRUE)</f>
        <v>0</v>
      </c>
      <c r="AG5212" t="str">
        <f>_xlfn.IFNA(VLOOKUP(Z5212,Ref_Kontak!H:H,1,FALSE),"FALSE")</f>
        <v>628999007703</v>
      </c>
      <c r="AH5212" t="str">
        <f t="shared" si="815"/>
        <v>METALDET1-LINE 8</v>
      </c>
      <c r="AI5212">
        <f>IF(I5212="violation",COUNTIF($AH$1:AH5212,AH5212),0)</f>
        <v>1806</v>
      </c>
      <c r="AJ5212" t="str">
        <f t="shared" si="816"/>
        <v>violation-METALDET1</v>
      </c>
      <c r="AK5212">
        <f>IF(I5212="violation",COUNTIF($AJ$1:AJ5212,AJ5212),FALSE)</f>
        <v>4082</v>
      </c>
      <c r="AL5212">
        <f t="shared" si="817"/>
        <v>0</v>
      </c>
      <c r="AM5212">
        <f t="shared" si="818"/>
        <v>3</v>
      </c>
      <c r="AN5212" t="str">
        <f t="shared" si="819"/>
        <v>ALERT! 3 Violation founded @METALDET1</v>
      </c>
    </row>
    <row r="5213" spans="1:40">
      <c r="A5213" t="s">
        <v>120</v>
      </c>
      <c r="B5213" t="s">
        <v>121</v>
      </c>
      <c r="C5213" t="s">
        <v>2351</v>
      </c>
      <c r="D5213" t="s">
        <v>129</v>
      </c>
      <c r="E5213">
        <v>1</v>
      </c>
      <c r="G5213" t="s">
        <v>130</v>
      </c>
      <c r="I5213" t="s">
        <v>125</v>
      </c>
      <c r="Z5213" t="str">
        <f>IFERROR(MID(AA5213,FIND("-",H5213,1)+1,20),_xlfn.IFNA(VLOOKUP(F5213&amp;"-"&amp;AA5213,Ref_Kontak!$A:$E,4,FALSE),Ref_Kontak!$H$2))</f>
        <v>628999007703</v>
      </c>
      <c r="AA5213" t="str">
        <f t="shared" si="810"/>
        <v/>
      </c>
      <c r="AB5213" t="str">
        <f t="shared" si="811"/>
        <v/>
      </c>
      <c r="AC5213" t="str">
        <f t="shared" si="812"/>
        <v>628999007703</v>
      </c>
      <c r="AD5213" t="str">
        <f t="shared" si="813"/>
        <v>Halo+,+Visual+AI+5S+mendeteksi+Violation%3A+METALDET1-LINE+8</v>
      </c>
      <c r="AE5213" t="str">
        <f t="shared" si="814"/>
        <v>https://web.whatsapp.com/send/?phone=628999007703&amp;text=Halo+,+Visual+AI+5S+mendeteksi+Violation%3A+METALDET1-LINE+8&amp;type=phone_number&amp;app_absent=0</v>
      </c>
      <c r="AF5213" t="b">
        <f>IF(ISNA(VLOOKUP(D5213&amp;"-"&amp;AB5213, Ref_Kontak!$A:$E, 4, FALSE)), FALSE, TRUE)</f>
        <v>0</v>
      </c>
      <c r="AG5213" t="str">
        <f>_xlfn.IFNA(VLOOKUP(Z5213,Ref_Kontak!H:H,1,FALSE),"FALSE")</f>
        <v>628999007703</v>
      </c>
      <c r="AH5213" t="str">
        <f t="shared" si="815"/>
        <v>METALDET1-LINE 8</v>
      </c>
      <c r="AI5213">
        <f>IF(I5213="violation",COUNTIF($AH$1:AH5213,AH5213),0)</f>
        <v>1807</v>
      </c>
      <c r="AJ5213" t="str">
        <f t="shared" si="816"/>
        <v>violation-METALDET1</v>
      </c>
      <c r="AK5213">
        <f>IF(I5213="violation",COUNTIF($AJ$1:AJ5213,AJ5213),FALSE)</f>
        <v>4083</v>
      </c>
      <c r="AL5213">
        <f t="shared" si="817"/>
        <v>0</v>
      </c>
      <c r="AM5213">
        <f t="shared" si="818"/>
        <v>3</v>
      </c>
      <c r="AN5213" t="str">
        <f t="shared" si="819"/>
        <v>ALERT! 3 Violation founded @METALDET1</v>
      </c>
    </row>
    <row r="5214" spans="1:40">
      <c r="A5214" t="s">
        <v>120</v>
      </c>
      <c r="B5214" t="s">
        <v>121</v>
      </c>
      <c r="C5214" t="s">
        <v>2351</v>
      </c>
      <c r="D5214" t="s">
        <v>129</v>
      </c>
      <c r="E5214">
        <v>1</v>
      </c>
      <c r="G5214" t="s">
        <v>130</v>
      </c>
      <c r="I5214" t="s">
        <v>125</v>
      </c>
      <c r="Z5214" t="str">
        <f>IFERROR(MID(AA5214,FIND("-",H5214,1)+1,20),_xlfn.IFNA(VLOOKUP(F5214&amp;"-"&amp;AA5214,Ref_Kontak!$A:$E,4,FALSE),Ref_Kontak!$H$2))</f>
        <v>628999007703</v>
      </c>
      <c r="AA5214" t="str">
        <f t="shared" si="810"/>
        <v/>
      </c>
      <c r="AB5214" t="str">
        <f t="shared" si="811"/>
        <v/>
      </c>
      <c r="AC5214" t="str">
        <f t="shared" si="812"/>
        <v>628999007703</v>
      </c>
      <c r="AD5214" t="str">
        <f t="shared" si="813"/>
        <v>Halo+,+Visual+AI+5S+mendeteksi+Violation%3A+METALDET1-LINE+8</v>
      </c>
      <c r="AE5214" t="str">
        <f t="shared" si="814"/>
        <v>https://web.whatsapp.com/send/?phone=628999007703&amp;text=Halo+,+Visual+AI+5S+mendeteksi+Violation%3A+METALDET1-LINE+8&amp;type=phone_number&amp;app_absent=0</v>
      </c>
      <c r="AF5214" t="b">
        <f>IF(ISNA(VLOOKUP(D5214&amp;"-"&amp;AB5214, Ref_Kontak!$A:$E, 4, FALSE)), FALSE, TRUE)</f>
        <v>0</v>
      </c>
      <c r="AG5214" t="str">
        <f>_xlfn.IFNA(VLOOKUP(Z5214,Ref_Kontak!H:H,1,FALSE),"FALSE")</f>
        <v>628999007703</v>
      </c>
      <c r="AH5214" t="str">
        <f t="shared" si="815"/>
        <v>METALDET1-LINE 8</v>
      </c>
      <c r="AI5214">
        <f>IF(I5214="violation",COUNTIF($AH$1:AH5214,AH5214),0)</f>
        <v>1808</v>
      </c>
      <c r="AJ5214" t="str">
        <f t="shared" si="816"/>
        <v>violation-METALDET1</v>
      </c>
      <c r="AK5214">
        <f>IF(I5214="violation",COUNTIF($AJ$1:AJ5214,AJ5214),FALSE)</f>
        <v>4084</v>
      </c>
      <c r="AL5214">
        <f t="shared" si="817"/>
        <v>0</v>
      </c>
      <c r="AM5214">
        <f t="shared" si="818"/>
        <v>3</v>
      </c>
      <c r="AN5214" t="str">
        <f t="shared" si="819"/>
        <v>ALERT! 3 Violation founded @METALDET1</v>
      </c>
    </row>
    <row r="5215" spans="1:40">
      <c r="A5215" t="s">
        <v>120</v>
      </c>
      <c r="B5215" t="s">
        <v>121</v>
      </c>
      <c r="C5215" t="s">
        <v>2352</v>
      </c>
      <c r="D5215" t="s">
        <v>129</v>
      </c>
      <c r="E5215">
        <v>1</v>
      </c>
      <c r="G5215" t="s">
        <v>130</v>
      </c>
      <c r="I5215" t="s">
        <v>125</v>
      </c>
      <c r="Z5215" t="str">
        <f>IFERROR(MID(AA5215,FIND("-",H5215,1)+1,20),_xlfn.IFNA(VLOOKUP(F5215&amp;"-"&amp;AA5215,Ref_Kontak!$A:$E,4,FALSE),Ref_Kontak!$H$2))</f>
        <v>628999007703</v>
      </c>
      <c r="AA5215" t="str">
        <f t="shared" si="810"/>
        <v/>
      </c>
      <c r="AB5215" t="str">
        <f t="shared" si="811"/>
        <v/>
      </c>
      <c r="AC5215" t="str">
        <f t="shared" si="812"/>
        <v>628999007703</v>
      </c>
      <c r="AD5215" t="str">
        <f t="shared" si="813"/>
        <v>Halo+,+Visual+AI+5S+mendeteksi+Violation%3A+METALDET1-LINE+8</v>
      </c>
      <c r="AE5215" t="str">
        <f t="shared" si="814"/>
        <v>https://web.whatsapp.com/send/?phone=628999007703&amp;text=Halo+,+Visual+AI+5S+mendeteksi+Violation%3A+METALDET1-LINE+8&amp;type=phone_number&amp;app_absent=0</v>
      </c>
      <c r="AF5215" t="b">
        <f>IF(ISNA(VLOOKUP(D5215&amp;"-"&amp;AB5215, Ref_Kontak!$A:$E, 4, FALSE)), FALSE, TRUE)</f>
        <v>0</v>
      </c>
      <c r="AG5215" t="str">
        <f>_xlfn.IFNA(VLOOKUP(Z5215,Ref_Kontak!H:H,1,FALSE),"FALSE")</f>
        <v>628999007703</v>
      </c>
      <c r="AH5215" t="str">
        <f t="shared" si="815"/>
        <v>METALDET1-LINE 8</v>
      </c>
      <c r="AI5215">
        <f>IF(I5215="violation",COUNTIF($AH$1:AH5215,AH5215),0)</f>
        <v>1809</v>
      </c>
      <c r="AJ5215" t="str">
        <f t="shared" si="816"/>
        <v>violation-METALDET1</v>
      </c>
      <c r="AK5215">
        <f>IF(I5215="violation",COUNTIF($AJ$1:AJ5215,AJ5215),FALSE)</f>
        <v>4085</v>
      </c>
      <c r="AL5215">
        <f t="shared" si="817"/>
        <v>0</v>
      </c>
      <c r="AM5215">
        <f t="shared" si="818"/>
        <v>3</v>
      </c>
      <c r="AN5215" t="str">
        <f t="shared" si="819"/>
        <v>ALERT! 3 Violation founded @METALDET1</v>
      </c>
    </row>
    <row r="5216" spans="1:40">
      <c r="A5216" t="s">
        <v>120</v>
      </c>
      <c r="B5216" t="s">
        <v>121</v>
      </c>
      <c r="C5216" t="s">
        <v>2353</v>
      </c>
      <c r="D5216" t="s">
        <v>129</v>
      </c>
      <c r="E5216">
        <v>1</v>
      </c>
      <c r="G5216" t="s">
        <v>130</v>
      </c>
      <c r="I5216" t="s">
        <v>125</v>
      </c>
      <c r="Z5216" t="str">
        <f>IFERROR(MID(AA5216,FIND("-",H5216,1)+1,20),_xlfn.IFNA(VLOOKUP(F5216&amp;"-"&amp;AA5216,Ref_Kontak!$A:$E,4,FALSE),Ref_Kontak!$H$2))</f>
        <v>628999007703</v>
      </c>
      <c r="AA5216" t="str">
        <f t="shared" si="810"/>
        <v/>
      </c>
      <c r="AB5216" t="str">
        <f t="shared" si="811"/>
        <v/>
      </c>
      <c r="AC5216" t="str">
        <f t="shared" si="812"/>
        <v>628999007703</v>
      </c>
      <c r="AD5216" t="str">
        <f t="shared" si="813"/>
        <v>Halo+,+Visual+AI+5S+mendeteksi+Violation%3A+METALDET1-LINE+8</v>
      </c>
      <c r="AE5216" t="str">
        <f t="shared" si="814"/>
        <v>https://web.whatsapp.com/send/?phone=628999007703&amp;text=Halo+,+Visual+AI+5S+mendeteksi+Violation%3A+METALDET1-LINE+8&amp;type=phone_number&amp;app_absent=0</v>
      </c>
      <c r="AF5216" t="b">
        <f>IF(ISNA(VLOOKUP(D5216&amp;"-"&amp;AB5216, Ref_Kontak!$A:$E, 4, FALSE)), FALSE, TRUE)</f>
        <v>0</v>
      </c>
      <c r="AG5216" t="str">
        <f>_xlfn.IFNA(VLOOKUP(Z5216,Ref_Kontak!H:H,1,FALSE),"FALSE")</f>
        <v>628999007703</v>
      </c>
      <c r="AH5216" t="str">
        <f t="shared" si="815"/>
        <v>METALDET1-LINE 8</v>
      </c>
      <c r="AI5216">
        <f>IF(I5216="violation",COUNTIF($AH$1:AH5216,AH5216),0)</f>
        <v>1810</v>
      </c>
      <c r="AJ5216" t="str">
        <f t="shared" si="816"/>
        <v>violation-METALDET1</v>
      </c>
      <c r="AK5216">
        <f>IF(I5216="violation",COUNTIF($AJ$1:AJ5216,AJ5216),FALSE)</f>
        <v>4086</v>
      </c>
      <c r="AL5216">
        <f t="shared" si="817"/>
        <v>0</v>
      </c>
      <c r="AM5216">
        <f t="shared" si="818"/>
        <v>3</v>
      </c>
      <c r="AN5216" t="str">
        <f t="shared" si="819"/>
        <v>ALERT! 3 Violation founded @METALDET1</v>
      </c>
    </row>
    <row r="5217" spans="1:40">
      <c r="A5217" t="s">
        <v>120</v>
      </c>
      <c r="B5217" t="s">
        <v>121</v>
      </c>
      <c r="C5217" t="s">
        <v>2353</v>
      </c>
      <c r="D5217" t="s">
        <v>129</v>
      </c>
      <c r="E5217">
        <v>1</v>
      </c>
      <c r="G5217" t="s">
        <v>130</v>
      </c>
      <c r="I5217" t="s">
        <v>125</v>
      </c>
      <c r="Z5217" t="str">
        <f>IFERROR(MID(AA5217,FIND("-",H5217,1)+1,20),_xlfn.IFNA(VLOOKUP(F5217&amp;"-"&amp;AA5217,Ref_Kontak!$A:$E,4,FALSE),Ref_Kontak!$H$2))</f>
        <v>628999007703</v>
      </c>
      <c r="AA5217" t="str">
        <f t="shared" si="810"/>
        <v/>
      </c>
      <c r="AB5217" t="str">
        <f t="shared" si="811"/>
        <v/>
      </c>
      <c r="AC5217" t="str">
        <f t="shared" si="812"/>
        <v>628999007703</v>
      </c>
      <c r="AD5217" t="str">
        <f t="shared" si="813"/>
        <v>Halo+,+Visual+AI+5S+mendeteksi+Violation%3A+METALDET1-LINE+8</v>
      </c>
      <c r="AE5217" t="str">
        <f t="shared" si="814"/>
        <v>https://web.whatsapp.com/send/?phone=628999007703&amp;text=Halo+,+Visual+AI+5S+mendeteksi+Violation%3A+METALDET1-LINE+8&amp;type=phone_number&amp;app_absent=0</v>
      </c>
      <c r="AF5217" t="b">
        <f>IF(ISNA(VLOOKUP(D5217&amp;"-"&amp;AB5217, Ref_Kontak!$A:$E, 4, FALSE)), FALSE, TRUE)</f>
        <v>0</v>
      </c>
      <c r="AG5217" t="str">
        <f>_xlfn.IFNA(VLOOKUP(Z5217,Ref_Kontak!H:H,1,FALSE),"FALSE")</f>
        <v>628999007703</v>
      </c>
      <c r="AH5217" t="str">
        <f t="shared" si="815"/>
        <v>METALDET1-LINE 8</v>
      </c>
      <c r="AI5217">
        <f>IF(I5217="violation",COUNTIF($AH$1:AH5217,AH5217),0)</f>
        <v>1811</v>
      </c>
      <c r="AJ5217" t="str">
        <f t="shared" si="816"/>
        <v>violation-METALDET1</v>
      </c>
      <c r="AK5217">
        <f>IF(I5217="violation",COUNTIF($AJ$1:AJ5217,AJ5217),FALSE)</f>
        <v>4087</v>
      </c>
      <c r="AL5217">
        <f t="shared" si="817"/>
        <v>0</v>
      </c>
      <c r="AM5217">
        <f t="shared" si="818"/>
        <v>3</v>
      </c>
      <c r="AN5217" t="str">
        <f t="shared" si="819"/>
        <v>ALERT! 3 Violation founded @METALDET1</v>
      </c>
    </row>
    <row r="5218" spans="1:40">
      <c r="A5218" t="s">
        <v>120</v>
      </c>
      <c r="B5218" t="s">
        <v>121</v>
      </c>
      <c r="C5218" t="s">
        <v>2354</v>
      </c>
      <c r="D5218" t="s">
        <v>129</v>
      </c>
      <c r="E5218">
        <v>1</v>
      </c>
      <c r="G5218" t="s">
        <v>130</v>
      </c>
      <c r="I5218" t="s">
        <v>125</v>
      </c>
      <c r="Z5218" t="str">
        <f>IFERROR(MID(AA5218,FIND("-",H5218,1)+1,20),_xlfn.IFNA(VLOOKUP(F5218&amp;"-"&amp;AA5218,Ref_Kontak!$A:$E,4,FALSE),Ref_Kontak!$H$2))</f>
        <v>628999007703</v>
      </c>
      <c r="AA5218" t="str">
        <f t="shared" si="810"/>
        <v/>
      </c>
      <c r="AB5218" t="str">
        <f t="shared" si="811"/>
        <v/>
      </c>
      <c r="AC5218" t="str">
        <f t="shared" si="812"/>
        <v>628999007703</v>
      </c>
      <c r="AD5218" t="str">
        <f t="shared" si="813"/>
        <v>Halo+,+Visual+AI+5S+mendeteksi+Violation%3A+METALDET1-LINE+8</v>
      </c>
      <c r="AE5218" t="str">
        <f t="shared" si="814"/>
        <v>https://web.whatsapp.com/send/?phone=628999007703&amp;text=Halo+,+Visual+AI+5S+mendeteksi+Violation%3A+METALDET1-LINE+8&amp;type=phone_number&amp;app_absent=0</v>
      </c>
      <c r="AF5218" t="b">
        <f>IF(ISNA(VLOOKUP(D5218&amp;"-"&amp;AB5218, Ref_Kontak!$A:$E, 4, FALSE)), FALSE, TRUE)</f>
        <v>0</v>
      </c>
      <c r="AG5218" t="str">
        <f>_xlfn.IFNA(VLOOKUP(Z5218,Ref_Kontak!H:H,1,FALSE),"FALSE")</f>
        <v>628999007703</v>
      </c>
      <c r="AH5218" t="str">
        <f t="shared" si="815"/>
        <v>METALDET1-LINE 8</v>
      </c>
      <c r="AI5218">
        <f>IF(I5218="violation",COUNTIF($AH$1:AH5218,AH5218),0)</f>
        <v>1812</v>
      </c>
      <c r="AJ5218" t="str">
        <f t="shared" si="816"/>
        <v>violation-METALDET1</v>
      </c>
      <c r="AK5218">
        <f>IF(I5218="violation",COUNTIF($AJ$1:AJ5218,AJ5218),FALSE)</f>
        <v>4088</v>
      </c>
      <c r="AL5218">
        <f t="shared" si="817"/>
        <v>0</v>
      </c>
      <c r="AM5218">
        <f t="shared" si="818"/>
        <v>3</v>
      </c>
      <c r="AN5218" t="str">
        <f t="shared" si="819"/>
        <v>ALERT! 3 Violation founded @METALDET1</v>
      </c>
    </row>
    <row r="5219" spans="1:40">
      <c r="A5219" t="s">
        <v>120</v>
      </c>
      <c r="B5219" t="s">
        <v>121</v>
      </c>
      <c r="C5219" t="s">
        <v>2354</v>
      </c>
      <c r="D5219" t="s">
        <v>129</v>
      </c>
      <c r="E5219">
        <v>1</v>
      </c>
      <c r="G5219" t="s">
        <v>130</v>
      </c>
      <c r="I5219" t="s">
        <v>125</v>
      </c>
      <c r="Z5219" t="str">
        <f>IFERROR(MID(AA5219,FIND("-",H5219,1)+1,20),_xlfn.IFNA(VLOOKUP(F5219&amp;"-"&amp;AA5219,Ref_Kontak!$A:$E,4,FALSE),Ref_Kontak!$H$2))</f>
        <v>628999007703</v>
      </c>
      <c r="AA5219" t="str">
        <f t="shared" si="810"/>
        <v/>
      </c>
      <c r="AB5219" t="str">
        <f t="shared" si="811"/>
        <v/>
      </c>
      <c r="AC5219" t="str">
        <f t="shared" si="812"/>
        <v>628999007703</v>
      </c>
      <c r="AD5219" t="str">
        <f t="shared" si="813"/>
        <v>Halo+,+Visual+AI+5S+mendeteksi+Violation%3A+METALDET1-LINE+8</v>
      </c>
      <c r="AE5219" t="str">
        <f t="shared" si="814"/>
        <v>https://web.whatsapp.com/send/?phone=628999007703&amp;text=Halo+,+Visual+AI+5S+mendeteksi+Violation%3A+METALDET1-LINE+8&amp;type=phone_number&amp;app_absent=0</v>
      </c>
      <c r="AF5219" t="b">
        <f>IF(ISNA(VLOOKUP(D5219&amp;"-"&amp;AB5219, Ref_Kontak!$A:$E, 4, FALSE)), FALSE, TRUE)</f>
        <v>0</v>
      </c>
      <c r="AG5219" t="str">
        <f>_xlfn.IFNA(VLOOKUP(Z5219,Ref_Kontak!H:H,1,FALSE),"FALSE")</f>
        <v>628999007703</v>
      </c>
      <c r="AH5219" t="str">
        <f t="shared" si="815"/>
        <v>METALDET1-LINE 8</v>
      </c>
      <c r="AI5219">
        <f>IF(I5219="violation",COUNTIF($AH$1:AH5219,AH5219),0)</f>
        <v>1813</v>
      </c>
      <c r="AJ5219" t="str">
        <f t="shared" si="816"/>
        <v>violation-METALDET1</v>
      </c>
      <c r="AK5219">
        <f>IF(I5219="violation",COUNTIF($AJ$1:AJ5219,AJ5219),FALSE)</f>
        <v>4089</v>
      </c>
      <c r="AL5219">
        <f t="shared" si="817"/>
        <v>0</v>
      </c>
      <c r="AM5219">
        <f t="shared" si="818"/>
        <v>3</v>
      </c>
      <c r="AN5219" t="str">
        <f t="shared" si="819"/>
        <v>ALERT! 3 Violation founded @METALDET1</v>
      </c>
    </row>
    <row r="5220" spans="1:40">
      <c r="A5220" t="s">
        <v>120</v>
      </c>
      <c r="B5220" t="s">
        <v>121</v>
      </c>
      <c r="C5220" t="s">
        <v>2355</v>
      </c>
      <c r="D5220" t="s">
        <v>129</v>
      </c>
      <c r="E5220">
        <v>1</v>
      </c>
      <c r="G5220" t="s">
        <v>130</v>
      </c>
      <c r="I5220" t="s">
        <v>125</v>
      </c>
      <c r="Z5220" t="str">
        <f>IFERROR(MID(AA5220,FIND("-",H5220,1)+1,20),_xlfn.IFNA(VLOOKUP(F5220&amp;"-"&amp;AA5220,Ref_Kontak!$A:$E,4,FALSE),Ref_Kontak!$H$2))</f>
        <v>628999007703</v>
      </c>
      <c r="AA5220" t="str">
        <f t="shared" si="810"/>
        <v/>
      </c>
      <c r="AB5220" t="str">
        <f t="shared" si="811"/>
        <v/>
      </c>
      <c r="AC5220" t="str">
        <f t="shared" si="812"/>
        <v>628999007703</v>
      </c>
      <c r="AD5220" t="str">
        <f t="shared" si="813"/>
        <v>Halo+,+Visual+AI+5S+mendeteksi+Violation%3A+METALDET1-LINE+8</v>
      </c>
      <c r="AE5220" t="str">
        <f t="shared" si="814"/>
        <v>https://web.whatsapp.com/send/?phone=628999007703&amp;text=Halo+,+Visual+AI+5S+mendeteksi+Violation%3A+METALDET1-LINE+8&amp;type=phone_number&amp;app_absent=0</v>
      </c>
      <c r="AF5220" t="b">
        <f>IF(ISNA(VLOOKUP(D5220&amp;"-"&amp;AB5220, Ref_Kontak!$A:$E, 4, FALSE)), FALSE, TRUE)</f>
        <v>0</v>
      </c>
      <c r="AG5220" t="str">
        <f>_xlfn.IFNA(VLOOKUP(Z5220,Ref_Kontak!H:H,1,FALSE),"FALSE")</f>
        <v>628999007703</v>
      </c>
      <c r="AH5220" t="str">
        <f t="shared" si="815"/>
        <v>METALDET1-LINE 8</v>
      </c>
      <c r="AI5220">
        <f>IF(I5220="violation",COUNTIF($AH$1:AH5220,AH5220),0)</f>
        <v>1814</v>
      </c>
      <c r="AJ5220" t="str">
        <f t="shared" si="816"/>
        <v>violation-METALDET1</v>
      </c>
      <c r="AK5220">
        <f>IF(I5220="violation",COUNTIF($AJ$1:AJ5220,AJ5220),FALSE)</f>
        <v>4090</v>
      </c>
      <c r="AL5220">
        <f t="shared" si="817"/>
        <v>0</v>
      </c>
      <c r="AM5220">
        <f t="shared" si="818"/>
        <v>3</v>
      </c>
      <c r="AN5220" t="str">
        <f t="shared" si="819"/>
        <v>ALERT! 3 Violation founded @METALDET1</v>
      </c>
    </row>
    <row r="5221" spans="1:40">
      <c r="A5221" t="s">
        <v>120</v>
      </c>
      <c r="B5221" t="s">
        <v>121</v>
      </c>
      <c r="C5221" t="s">
        <v>2356</v>
      </c>
      <c r="D5221" t="s">
        <v>129</v>
      </c>
      <c r="E5221">
        <v>1</v>
      </c>
      <c r="G5221" t="s">
        <v>130</v>
      </c>
      <c r="I5221" t="s">
        <v>125</v>
      </c>
      <c r="Z5221" t="str">
        <f>IFERROR(MID(AA5221,FIND("-",H5221,1)+1,20),_xlfn.IFNA(VLOOKUP(F5221&amp;"-"&amp;AA5221,Ref_Kontak!$A:$E,4,FALSE),Ref_Kontak!$H$2))</f>
        <v>628999007703</v>
      </c>
      <c r="AA5221" t="str">
        <f t="shared" si="810"/>
        <v/>
      </c>
      <c r="AB5221" t="str">
        <f t="shared" si="811"/>
        <v/>
      </c>
      <c r="AC5221" t="str">
        <f t="shared" si="812"/>
        <v>628999007703</v>
      </c>
      <c r="AD5221" t="str">
        <f t="shared" si="813"/>
        <v>Halo+,+Visual+AI+5S+mendeteksi+Violation%3A+METALDET1-LINE+8</v>
      </c>
      <c r="AE5221" t="str">
        <f t="shared" si="814"/>
        <v>https://web.whatsapp.com/send/?phone=628999007703&amp;text=Halo+,+Visual+AI+5S+mendeteksi+Violation%3A+METALDET1-LINE+8&amp;type=phone_number&amp;app_absent=0</v>
      </c>
      <c r="AF5221" t="b">
        <f>IF(ISNA(VLOOKUP(D5221&amp;"-"&amp;AB5221, Ref_Kontak!$A:$E, 4, FALSE)), FALSE, TRUE)</f>
        <v>0</v>
      </c>
      <c r="AG5221" t="str">
        <f>_xlfn.IFNA(VLOOKUP(Z5221,Ref_Kontak!H:H,1,FALSE),"FALSE")</f>
        <v>628999007703</v>
      </c>
      <c r="AH5221" t="str">
        <f t="shared" si="815"/>
        <v>METALDET1-LINE 8</v>
      </c>
      <c r="AI5221">
        <f>IF(I5221="violation",COUNTIF($AH$1:AH5221,AH5221),0)</f>
        <v>1815</v>
      </c>
      <c r="AJ5221" t="str">
        <f t="shared" si="816"/>
        <v>violation-METALDET1</v>
      </c>
      <c r="AK5221">
        <f>IF(I5221="violation",COUNTIF($AJ$1:AJ5221,AJ5221),FALSE)</f>
        <v>4091</v>
      </c>
      <c r="AL5221">
        <f t="shared" si="817"/>
        <v>0</v>
      </c>
      <c r="AM5221">
        <f t="shared" si="818"/>
        <v>3</v>
      </c>
      <c r="AN5221" t="str">
        <f t="shared" si="819"/>
        <v>ALERT! 3 Violation founded @METALDET1</v>
      </c>
    </row>
    <row r="5222" spans="1:40">
      <c r="A5222" t="s">
        <v>120</v>
      </c>
      <c r="B5222" t="s">
        <v>121</v>
      </c>
      <c r="C5222" t="s">
        <v>2356</v>
      </c>
      <c r="D5222" t="s">
        <v>129</v>
      </c>
      <c r="E5222">
        <v>1</v>
      </c>
      <c r="G5222" t="s">
        <v>130</v>
      </c>
      <c r="I5222" t="s">
        <v>125</v>
      </c>
      <c r="Z5222" t="str">
        <f>IFERROR(MID(AA5222,FIND("-",H5222,1)+1,20),_xlfn.IFNA(VLOOKUP(F5222&amp;"-"&amp;AA5222,Ref_Kontak!$A:$E,4,FALSE),Ref_Kontak!$H$2))</f>
        <v>628999007703</v>
      </c>
      <c r="AA5222" t="str">
        <f t="shared" si="810"/>
        <v/>
      </c>
      <c r="AB5222" t="str">
        <f t="shared" si="811"/>
        <v/>
      </c>
      <c r="AC5222" t="str">
        <f t="shared" si="812"/>
        <v>628999007703</v>
      </c>
      <c r="AD5222" t="str">
        <f t="shared" si="813"/>
        <v>Halo+,+Visual+AI+5S+mendeteksi+Violation%3A+METALDET1-LINE+8</v>
      </c>
      <c r="AE5222" t="str">
        <f t="shared" si="814"/>
        <v>https://web.whatsapp.com/send/?phone=628999007703&amp;text=Halo+,+Visual+AI+5S+mendeteksi+Violation%3A+METALDET1-LINE+8&amp;type=phone_number&amp;app_absent=0</v>
      </c>
      <c r="AF5222" t="b">
        <f>IF(ISNA(VLOOKUP(D5222&amp;"-"&amp;AB5222, Ref_Kontak!$A:$E, 4, FALSE)), FALSE, TRUE)</f>
        <v>0</v>
      </c>
      <c r="AG5222" t="str">
        <f>_xlfn.IFNA(VLOOKUP(Z5222,Ref_Kontak!H:H,1,FALSE),"FALSE")</f>
        <v>628999007703</v>
      </c>
      <c r="AH5222" t="str">
        <f t="shared" si="815"/>
        <v>METALDET1-LINE 8</v>
      </c>
      <c r="AI5222">
        <f>IF(I5222="violation",COUNTIF($AH$1:AH5222,AH5222),0)</f>
        <v>1816</v>
      </c>
      <c r="AJ5222" t="str">
        <f t="shared" si="816"/>
        <v>violation-METALDET1</v>
      </c>
      <c r="AK5222">
        <f>IF(I5222="violation",COUNTIF($AJ$1:AJ5222,AJ5222),FALSE)</f>
        <v>4092</v>
      </c>
      <c r="AL5222">
        <f t="shared" si="817"/>
        <v>0</v>
      </c>
      <c r="AM5222">
        <f t="shared" si="818"/>
        <v>3</v>
      </c>
      <c r="AN5222" t="str">
        <f t="shared" si="819"/>
        <v>ALERT! 3 Violation founded @METALDET1</v>
      </c>
    </row>
    <row r="5223" spans="1:40">
      <c r="A5223" t="s">
        <v>120</v>
      </c>
      <c r="B5223" t="s">
        <v>121</v>
      </c>
      <c r="C5223" t="s">
        <v>2357</v>
      </c>
      <c r="D5223" t="s">
        <v>129</v>
      </c>
      <c r="E5223">
        <v>1</v>
      </c>
      <c r="G5223" t="s">
        <v>130</v>
      </c>
      <c r="I5223" t="s">
        <v>125</v>
      </c>
      <c r="Z5223" t="str">
        <f>IFERROR(MID(AA5223,FIND("-",H5223,1)+1,20),_xlfn.IFNA(VLOOKUP(F5223&amp;"-"&amp;AA5223,Ref_Kontak!$A:$E,4,FALSE),Ref_Kontak!$H$2))</f>
        <v>628999007703</v>
      </c>
      <c r="AA5223" t="str">
        <f t="shared" si="810"/>
        <v/>
      </c>
      <c r="AB5223" t="str">
        <f t="shared" si="811"/>
        <v/>
      </c>
      <c r="AC5223" t="str">
        <f t="shared" si="812"/>
        <v>628999007703</v>
      </c>
      <c r="AD5223" t="str">
        <f t="shared" si="813"/>
        <v>Halo+,+Visual+AI+5S+mendeteksi+Violation%3A+METALDET1-LINE+8</v>
      </c>
      <c r="AE5223" t="str">
        <f t="shared" si="814"/>
        <v>https://web.whatsapp.com/send/?phone=628999007703&amp;text=Halo+,+Visual+AI+5S+mendeteksi+Violation%3A+METALDET1-LINE+8&amp;type=phone_number&amp;app_absent=0</v>
      </c>
      <c r="AF5223" t="b">
        <f>IF(ISNA(VLOOKUP(D5223&amp;"-"&amp;AB5223, Ref_Kontak!$A:$E, 4, FALSE)), FALSE, TRUE)</f>
        <v>0</v>
      </c>
      <c r="AG5223" t="str">
        <f>_xlfn.IFNA(VLOOKUP(Z5223,Ref_Kontak!H:H,1,FALSE),"FALSE")</f>
        <v>628999007703</v>
      </c>
      <c r="AH5223" t="str">
        <f t="shared" si="815"/>
        <v>METALDET1-LINE 8</v>
      </c>
      <c r="AI5223">
        <f>IF(I5223="violation",COUNTIF($AH$1:AH5223,AH5223),0)</f>
        <v>1817</v>
      </c>
      <c r="AJ5223" t="str">
        <f t="shared" si="816"/>
        <v>violation-METALDET1</v>
      </c>
      <c r="AK5223">
        <f>IF(I5223="violation",COUNTIF($AJ$1:AJ5223,AJ5223),FALSE)</f>
        <v>4093</v>
      </c>
      <c r="AL5223">
        <f t="shared" si="817"/>
        <v>0</v>
      </c>
      <c r="AM5223">
        <f t="shared" si="818"/>
        <v>3</v>
      </c>
      <c r="AN5223" t="str">
        <f t="shared" si="819"/>
        <v>ALERT! 3 Violation founded @METALDET1</v>
      </c>
    </row>
    <row r="5224" spans="1:40">
      <c r="A5224" t="s">
        <v>120</v>
      </c>
      <c r="B5224" t="s">
        <v>121</v>
      </c>
      <c r="C5224" t="s">
        <v>2357</v>
      </c>
      <c r="D5224" t="s">
        <v>129</v>
      </c>
      <c r="E5224">
        <v>1</v>
      </c>
      <c r="G5224" t="s">
        <v>130</v>
      </c>
      <c r="I5224" t="s">
        <v>125</v>
      </c>
      <c r="Z5224" t="str">
        <f>IFERROR(MID(AA5224,FIND("-",H5224,1)+1,20),_xlfn.IFNA(VLOOKUP(F5224&amp;"-"&amp;AA5224,Ref_Kontak!$A:$E,4,FALSE),Ref_Kontak!$H$2))</f>
        <v>628999007703</v>
      </c>
      <c r="AA5224" t="str">
        <f t="shared" si="810"/>
        <v/>
      </c>
      <c r="AB5224" t="str">
        <f t="shared" si="811"/>
        <v/>
      </c>
      <c r="AC5224" t="str">
        <f t="shared" si="812"/>
        <v>628999007703</v>
      </c>
      <c r="AD5224" t="str">
        <f t="shared" si="813"/>
        <v>Halo+,+Visual+AI+5S+mendeteksi+Violation%3A+METALDET1-LINE+8</v>
      </c>
      <c r="AE5224" t="str">
        <f t="shared" si="814"/>
        <v>https://web.whatsapp.com/send/?phone=628999007703&amp;text=Halo+,+Visual+AI+5S+mendeteksi+Violation%3A+METALDET1-LINE+8&amp;type=phone_number&amp;app_absent=0</v>
      </c>
      <c r="AF5224" t="b">
        <f>IF(ISNA(VLOOKUP(D5224&amp;"-"&amp;AB5224, Ref_Kontak!$A:$E, 4, FALSE)), FALSE, TRUE)</f>
        <v>0</v>
      </c>
      <c r="AG5224" t="str">
        <f>_xlfn.IFNA(VLOOKUP(Z5224,Ref_Kontak!H:H,1,FALSE),"FALSE")</f>
        <v>628999007703</v>
      </c>
      <c r="AH5224" t="str">
        <f t="shared" si="815"/>
        <v>METALDET1-LINE 8</v>
      </c>
      <c r="AI5224">
        <f>IF(I5224="violation",COUNTIF($AH$1:AH5224,AH5224),0)</f>
        <v>1818</v>
      </c>
      <c r="AJ5224" t="str">
        <f t="shared" si="816"/>
        <v>violation-METALDET1</v>
      </c>
      <c r="AK5224">
        <f>IF(I5224="violation",COUNTIF($AJ$1:AJ5224,AJ5224),FALSE)</f>
        <v>4094</v>
      </c>
      <c r="AL5224">
        <f t="shared" si="817"/>
        <v>0</v>
      </c>
      <c r="AM5224">
        <f t="shared" si="818"/>
        <v>3</v>
      </c>
      <c r="AN5224" t="str">
        <f t="shared" si="819"/>
        <v>ALERT! 3 Violation founded @METALDET1</v>
      </c>
    </row>
    <row r="5225" spans="1:40">
      <c r="A5225" t="s">
        <v>120</v>
      </c>
      <c r="B5225" t="s">
        <v>121</v>
      </c>
      <c r="C5225" t="s">
        <v>2358</v>
      </c>
      <c r="D5225" t="s">
        <v>129</v>
      </c>
      <c r="E5225">
        <v>1</v>
      </c>
      <c r="G5225" t="s">
        <v>130</v>
      </c>
      <c r="I5225" t="s">
        <v>125</v>
      </c>
      <c r="Z5225" t="str">
        <f>IFERROR(MID(AA5225,FIND("-",H5225,1)+1,20),_xlfn.IFNA(VLOOKUP(F5225&amp;"-"&amp;AA5225,Ref_Kontak!$A:$E,4,FALSE),Ref_Kontak!$H$2))</f>
        <v>628999007703</v>
      </c>
      <c r="AA5225" t="str">
        <f t="shared" si="810"/>
        <v/>
      </c>
      <c r="AB5225" t="str">
        <f t="shared" si="811"/>
        <v/>
      </c>
      <c r="AC5225" t="str">
        <f t="shared" si="812"/>
        <v>628999007703</v>
      </c>
      <c r="AD5225" t="str">
        <f t="shared" si="813"/>
        <v>Halo+,+Visual+AI+5S+mendeteksi+Violation%3A+METALDET1-LINE+8</v>
      </c>
      <c r="AE5225" t="str">
        <f t="shared" si="814"/>
        <v>https://web.whatsapp.com/send/?phone=628999007703&amp;text=Halo+,+Visual+AI+5S+mendeteksi+Violation%3A+METALDET1-LINE+8&amp;type=phone_number&amp;app_absent=0</v>
      </c>
      <c r="AF5225" t="b">
        <f>IF(ISNA(VLOOKUP(D5225&amp;"-"&amp;AB5225, Ref_Kontak!$A:$E, 4, FALSE)), FALSE, TRUE)</f>
        <v>0</v>
      </c>
      <c r="AG5225" t="str">
        <f>_xlfn.IFNA(VLOOKUP(Z5225,Ref_Kontak!H:H,1,FALSE),"FALSE")</f>
        <v>628999007703</v>
      </c>
      <c r="AH5225" t="str">
        <f t="shared" si="815"/>
        <v>METALDET1-LINE 8</v>
      </c>
      <c r="AI5225">
        <f>IF(I5225="violation",COUNTIF($AH$1:AH5225,AH5225),0)</f>
        <v>1819</v>
      </c>
      <c r="AJ5225" t="str">
        <f t="shared" si="816"/>
        <v>violation-METALDET1</v>
      </c>
      <c r="AK5225">
        <f>IF(I5225="violation",COUNTIF($AJ$1:AJ5225,AJ5225),FALSE)</f>
        <v>4095</v>
      </c>
      <c r="AL5225">
        <f t="shared" si="817"/>
        <v>0</v>
      </c>
      <c r="AM5225">
        <f t="shared" si="818"/>
        <v>3</v>
      </c>
      <c r="AN5225" t="str">
        <f t="shared" si="819"/>
        <v>ALERT! 3 Violation founded @METALDET1</v>
      </c>
    </row>
    <row r="5226" spans="1:40">
      <c r="A5226" t="s">
        <v>120</v>
      </c>
      <c r="B5226" t="s">
        <v>121</v>
      </c>
      <c r="C5226" t="s">
        <v>2359</v>
      </c>
      <c r="D5226" t="s">
        <v>129</v>
      </c>
      <c r="E5226">
        <v>1</v>
      </c>
      <c r="G5226" t="s">
        <v>130</v>
      </c>
      <c r="I5226" t="s">
        <v>125</v>
      </c>
      <c r="Z5226" t="str">
        <f>IFERROR(MID(AA5226,FIND("-",H5226,1)+1,20),_xlfn.IFNA(VLOOKUP(F5226&amp;"-"&amp;AA5226,Ref_Kontak!$A:$E,4,FALSE),Ref_Kontak!$H$2))</f>
        <v>628999007703</v>
      </c>
      <c r="AA5226" t="str">
        <f t="shared" si="810"/>
        <v/>
      </c>
      <c r="AB5226" t="str">
        <f t="shared" si="811"/>
        <v/>
      </c>
      <c r="AC5226" t="str">
        <f t="shared" si="812"/>
        <v>628999007703</v>
      </c>
      <c r="AD5226" t="str">
        <f t="shared" si="813"/>
        <v>Halo+,+Visual+AI+5S+mendeteksi+Violation%3A+METALDET1-LINE+8</v>
      </c>
      <c r="AE5226" t="str">
        <f t="shared" si="814"/>
        <v>https://web.whatsapp.com/send/?phone=628999007703&amp;text=Halo+,+Visual+AI+5S+mendeteksi+Violation%3A+METALDET1-LINE+8&amp;type=phone_number&amp;app_absent=0</v>
      </c>
      <c r="AF5226" t="b">
        <f>IF(ISNA(VLOOKUP(D5226&amp;"-"&amp;AB5226, Ref_Kontak!$A:$E, 4, FALSE)), FALSE, TRUE)</f>
        <v>0</v>
      </c>
      <c r="AG5226" t="str">
        <f>_xlfn.IFNA(VLOOKUP(Z5226,Ref_Kontak!H:H,1,FALSE),"FALSE")</f>
        <v>628999007703</v>
      </c>
      <c r="AH5226" t="str">
        <f t="shared" si="815"/>
        <v>METALDET1-LINE 8</v>
      </c>
      <c r="AI5226">
        <f>IF(I5226="violation",COUNTIF($AH$1:AH5226,AH5226),0)</f>
        <v>1820</v>
      </c>
      <c r="AJ5226" t="str">
        <f t="shared" si="816"/>
        <v>violation-METALDET1</v>
      </c>
      <c r="AK5226">
        <f>IF(I5226="violation",COUNTIF($AJ$1:AJ5226,AJ5226),FALSE)</f>
        <v>4096</v>
      </c>
      <c r="AL5226">
        <f t="shared" si="817"/>
        <v>0</v>
      </c>
      <c r="AM5226">
        <f t="shared" si="818"/>
        <v>3</v>
      </c>
      <c r="AN5226" t="str">
        <f t="shared" si="819"/>
        <v>ALERT! 3 Violation founded @METALDET1</v>
      </c>
    </row>
    <row r="5227" spans="1:40">
      <c r="A5227" t="s">
        <v>120</v>
      </c>
      <c r="B5227" t="s">
        <v>121</v>
      </c>
      <c r="C5227" t="s">
        <v>2359</v>
      </c>
      <c r="D5227" t="s">
        <v>129</v>
      </c>
      <c r="E5227">
        <v>1</v>
      </c>
      <c r="G5227" t="s">
        <v>130</v>
      </c>
      <c r="I5227" t="s">
        <v>125</v>
      </c>
      <c r="Z5227" t="str">
        <f>IFERROR(MID(AA5227,FIND("-",H5227,1)+1,20),_xlfn.IFNA(VLOOKUP(F5227&amp;"-"&amp;AA5227,Ref_Kontak!$A:$E,4,FALSE),Ref_Kontak!$H$2))</f>
        <v>628999007703</v>
      </c>
      <c r="AA5227" t="str">
        <f t="shared" si="810"/>
        <v/>
      </c>
      <c r="AB5227" t="str">
        <f t="shared" si="811"/>
        <v/>
      </c>
      <c r="AC5227" t="str">
        <f t="shared" si="812"/>
        <v>628999007703</v>
      </c>
      <c r="AD5227" t="str">
        <f t="shared" si="813"/>
        <v>Halo+,+Visual+AI+5S+mendeteksi+Violation%3A+METALDET1-LINE+8</v>
      </c>
      <c r="AE5227" t="str">
        <f t="shared" si="814"/>
        <v>https://web.whatsapp.com/send/?phone=628999007703&amp;text=Halo+,+Visual+AI+5S+mendeteksi+Violation%3A+METALDET1-LINE+8&amp;type=phone_number&amp;app_absent=0</v>
      </c>
      <c r="AF5227" t="b">
        <f>IF(ISNA(VLOOKUP(D5227&amp;"-"&amp;AB5227, Ref_Kontak!$A:$E, 4, FALSE)), FALSE, TRUE)</f>
        <v>0</v>
      </c>
      <c r="AG5227" t="str">
        <f>_xlfn.IFNA(VLOOKUP(Z5227,Ref_Kontak!H:H,1,FALSE),"FALSE")</f>
        <v>628999007703</v>
      </c>
      <c r="AH5227" t="str">
        <f t="shared" si="815"/>
        <v>METALDET1-LINE 8</v>
      </c>
      <c r="AI5227">
        <f>IF(I5227="violation",COUNTIF($AH$1:AH5227,AH5227),0)</f>
        <v>1821</v>
      </c>
      <c r="AJ5227" t="str">
        <f t="shared" si="816"/>
        <v>violation-METALDET1</v>
      </c>
      <c r="AK5227">
        <f>IF(I5227="violation",COUNTIF($AJ$1:AJ5227,AJ5227),FALSE)</f>
        <v>4097</v>
      </c>
      <c r="AL5227">
        <f t="shared" si="817"/>
        <v>0</v>
      </c>
      <c r="AM5227">
        <f t="shared" si="818"/>
        <v>3</v>
      </c>
      <c r="AN5227" t="str">
        <f t="shared" si="819"/>
        <v>ALERT! 3 Violation founded @METALDET1</v>
      </c>
    </row>
    <row r="5228" spans="1:40">
      <c r="A5228" t="s">
        <v>120</v>
      </c>
      <c r="B5228" t="s">
        <v>121</v>
      </c>
      <c r="C5228" t="s">
        <v>2360</v>
      </c>
      <c r="D5228" t="s">
        <v>129</v>
      </c>
      <c r="E5228">
        <v>1</v>
      </c>
      <c r="G5228" t="s">
        <v>130</v>
      </c>
      <c r="I5228" t="s">
        <v>125</v>
      </c>
      <c r="Z5228" t="str">
        <f>IFERROR(MID(AA5228,FIND("-",H5228,1)+1,20),_xlfn.IFNA(VLOOKUP(F5228&amp;"-"&amp;AA5228,Ref_Kontak!$A:$E,4,FALSE),Ref_Kontak!$H$2))</f>
        <v>628999007703</v>
      </c>
      <c r="AA5228" t="str">
        <f t="shared" si="810"/>
        <v/>
      </c>
      <c r="AB5228" t="str">
        <f t="shared" si="811"/>
        <v/>
      </c>
      <c r="AC5228" t="str">
        <f t="shared" si="812"/>
        <v>628999007703</v>
      </c>
      <c r="AD5228" t="str">
        <f t="shared" si="813"/>
        <v>Halo+,+Visual+AI+5S+mendeteksi+Violation%3A+METALDET1-LINE+8</v>
      </c>
      <c r="AE5228" t="str">
        <f t="shared" si="814"/>
        <v>https://web.whatsapp.com/send/?phone=628999007703&amp;text=Halo+,+Visual+AI+5S+mendeteksi+Violation%3A+METALDET1-LINE+8&amp;type=phone_number&amp;app_absent=0</v>
      </c>
      <c r="AF5228" t="b">
        <f>IF(ISNA(VLOOKUP(D5228&amp;"-"&amp;AB5228, Ref_Kontak!$A:$E, 4, FALSE)), FALSE, TRUE)</f>
        <v>0</v>
      </c>
      <c r="AG5228" t="str">
        <f>_xlfn.IFNA(VLOOKUP(Z5228,Ref_Kontak!H:H,1,FALSE),"FALSE")</f>
        <v>628999007703</v>
      </c>
      <c r="AH5228" t="str">
        <f t="shared" si="815"/>
        <v>METALDET1-LINE 8</v>
      </c>
      <c r="AI5228">
        <f>IF(I5228="violation",COUNTIF($AH$1:AH5228,AH5228),0)</f>
        <v>1822</v>
      </c>
      <c r="AJ5228" t="str">
        <f t="shared" si="816"/>
        <v>violation-METALDET1</v>
      </c>
      <c r="AK5228">
        <f>IF(I5228="violation",COUNTIF($AJ$1:AJ5228,AJ5228),FALSE)</f>
        <v>4098</v>
      </c>
      <c r="AL5228">
        <f t="shared" si="817"/>
        <v>0</v>
      </c>
      <c r="AM5228">
        <f t="shared" si="818"/>
        <v>3</v>
      </c>
      <c r="AN5228" t="str">
        <f t="shared" si="819"/>
        <v>ALERT! 3 Violation founded @METALDET1</v>
      </c>
    </row>
    <row r="5229" spans="1:40">
      <c r="A5229" t="s">
        <v>120</v>
      </c>
      <c r="B5229" t="s">
        <v>121</v>
      </c>
      <c r="C5229" t="s">
        <v>2360</v>
      </c>
      <c r="D5229" t="s">
        <v>129</v>
      </c>
      <c r="E5229">
        <v>1</v>
      </c>
      <c r="G5229" t="s">
        <v>130</v>
      </c>
      <c r="I5229" t="s">
        <v>125</v>
      </c>
      <c r="Z5229" t="str">
        <f>IFERROR(MID(AA5229,FIND("-",H5229,1)+1,20),_xlfn.IFNA(VLOOKUP(F5229&amp;"-"&amp;AA5229,Ref_Kontak!$A:$E,4,FALSE),Ref_Kontak!$H$2))</f>
        <v>628999007703</v>
      </c>
      <c r="AA5229" t="str">
        <f t="shared" si="810"/>
        <v/>
      </c>
      <c r="AB5229" t="str">
        <f t="shared" si="811"/>
        <v/>
      </c>
      <c r="AC5229" t="str">
        <f t="shared" si="812"/>
        <v>628999007703</v>
      </c>
      <c r="AD5229" t="str">
        <f t="shared" si="813"/>
        <v>Halo+,+Visual+AI+5S+mendeteksi+Violation%3A+METALDET1-LINE+8</v>
      </c>
      <c r="AE5229" t="str">
        <f t="shared" si="814"/>
        <v>https://web.whatsapp.com/send/?phone=628999007703&amp;text=Halo+,+Visual+AI+5S+mendeteksi+Violation%3A+METALDET1-LINE+8&amp;type=phone_number&amp;app_absent=0</v>
      </c>
      <c r="AF5229" t="b">
        <f>IF(ISNA(VLOOKUP(D5229&amp;"-"&amp;AB5229, Ref_Kontak!$A:$E, 4, FALSE)), FALSE, TRUE)</f>
        <v>0</v>
      </c>
      <c r="AG5229" t="str">
        <f>_xlfn.IFNA(VLOOKUP(Z5229,Ref_Kontak!H:H,1,FALSE),"FALSE")</f>
        <v>628999007703</v>
      </c>
      <c r="AH5229" t="str">
        <f t="shared" si="815"/>
        <v>METALDET1-LINE 8</v>
      </c>
      <c r="AI5229">
        <f>IF(I5229="violation",COUNTIF($AH$1:AH5229,AH5229),0)</f>
        <v>1823</v>
      </c>
      <c r="AJ5229" t="str">
        <f t="shared" si="816"/>
        <v>violation-METALDET1</v>
      </c>
      <c r="AK5229">
        <f>IF(I5229="violation",COUNTIF($AJ$1:AJ5229,AJ5229),FALSE)</f>
        <v>4099</v>
      </c>
      <c r="AL5229">
        <f t="shared" si="817"/>
        <v>0</v>
      </c>
      <c r="AM5229">
        <f t="shared" si="818"/>
        <v>3</v>
      </c>
      <c r="AN5229" t="str">
        <f t="shared" si="819"/>
        <v>ALERT! 3 Violation founded @METALDET1</v>
      </c>
    </row>
    <row r="5230" spans="1:40">
      <c r="A5230" t="s">
        <v>120</v>
      </c>
      <c r="B5230" t="s">
        <v>121</v>
      </c>
      <c r="C5230" t="s">
        <v>2361</v>
      </c>
      <c r="D5230" t="s">
        <v>129</v>
      </c>
      <c r="E5230">
        <v>1</v>
      </c>
      <c r="G5230" t="s">
        <v>130</v>
      </c>
      <c r="I5230" t="s">
        <v>125</v>
      </c>
      <c r="Z5230" t="str">
        <f>IFERROR(MID(AA5230,FIND("-",H5230,1)+1,20),_xlfn.IFNA(VLOOKUP(F5230&amp;"-"&amp;AA5230,Ref_Kontak!$A:$E,4,FALSE),Ref_Kontak!$H$2))</f>
        <v>628999007703</v>
      </c>
      <c r="AA5230" t="str">
        <f t="shared" si="810"/>
        <v/>
      </c>
      <c r="AB5230" t="str">
        <f t="shared" si="811"/>
        <v/>
      </c>
      <c r="AC5230" t="str">
        <f t="shared" si="812"/>
        <v>628999007703</v>
      </c>
      <c r="AD5230" t="str">
        <f t="shared" si="813"/>
        <v>Halo+,+Visual+AI+5S+mendeteksi+Violation%3A+METALDET1-LINE+8</v>
      </c>
      <c r="AE5230" t="str">
        <f t="shared" si="814"/>
        <v>https://web.whatsapp.com/send/?phone=628999007703&amp;text=Halo+,+Visual+AI+5S+mendeteksi+Violation%3A+METALDET1-LINE+8&amp;type=phone_number&amp;app_absent=0</v>
      </c>
      <c r="AF5230" t="b">
        <f>IF(ISNA(VLOOKUP(D5230&amp;"-"&amp;AB5230, Ref_Kontak!$A:$E, 4, FALSE)), FALSE, TRUE)</f>
        <v>0</v>
      </c>
      <c r="AG5230" t="str">
        <f>_xlfn.IFNA(VLOOKUP(Z5230,Ref_Kontak!H:H,1,FALSE),"FALSE")</f>
        <v>628999007703</v>
      </c>
      <c r="AH5230" t="str">
        <f t="shared" si="815"/>
        <v>METALDET1-LINE 8</v>
      </c>
      <c r="AI5230">
        <f>IF(I5230="violation",COUNTIF($AH$1:AH5230,AH5230),0)</f>
        <v>1824</v>
      </c>
      <c r="AJ5230" t="str">
        <f t="shared" si="816"/>
        <v>violation-METALDET1</v>
      </c>
      <c r="AK5230">
        <f>IF(I5230="violation",COUNTIF($AJ$1:AJ5230,AJ5230),FALSE)</f>
        <v>4100</v>
      </c>
      <c r="AL5230">
        <f t="shared" si="817"/>
        <v>0</v>
      </c>
      <c r="AM5230">
        <f t="shared" si="818"/>
        <v>3</v>
      </c>
      <c r="AN5230" t="str">
        <f t="shared" si="819"/>
        <v>ALERT! 3 Violation founded @METALDET1</v>
      </c>
    </row>
    <row r="5231" spans="1:40">
      <c r="A5231" t="s">
        <v>120</v>
      </c>
      <c r="B5231" t="s">
        <v>121</v>
      </c>
      <c r="C5231" t="s">
        <v>2362</v>
      </c>
      <c r="D5231" t="s">
        <v>129</v>
      </c>
      <c r="E5231">
        <v>1</v>
      </c>
      <c r="G5231" t="s">
        <v>130</v>
      </c>
      <c r="I5231" t="s">
        <v>125</v>
      </c>
      <c r="Z5231" t="str">
        <f>IFERROR(MID(AA5231,FIND("-",H5231,1)+1,20),_xlfn.IFNA(VLOOKUP(F5231&amp;"-"&amp;AA5231,Ref_Kontak!$A:$E,4,FALSE),Ref_Kontak!$H$2))</f>
        <v>628999007703</v>
      </c>
      <c r="AA5231" t="str">
        <f t="shared" si="810"/>
        <v/>
      </c>
      <c r="AB5231" t="str">
        <f t="shared" si="811"/>
        <v/>
      </c>
      <c r="AC5231" t="str">
        <f t="shared" si="812"/>
        <v>628999007703</v>
      </c>
      <c r="AD5231" t="str">
        <f t="shared" si="813"/>
        <v>Halo+,+Visual+AI+5S+mendeteksi+Violation%3A+METALDET1-LINE+8</v>
      </c>
      <c r="AE5231" t="str">
        <f t="shared" si="814"/>
        <v>https://web.whatsapp.com/send/?phone=628999007703&amp;text=Halo+,+Visual+AI+5S+mendeteksi+Violation%3A+METALDET1-LINE+8&amp;type=phone_number&amp;app_absent=0</v>
      </c>
      <c r="AF5231" t="b">
        <f>IF(ISNA(VLOOKUP(D5231&amp;"-"&amp;AB5231, Ref_Kontak!$A:$E, 4, FALSE)), FALSE, TRUE)</f>
        <v>0</v>
      </c>
      <c r="AG5231" t="str">
        <f>_xlfn.IFNA(VLOOKUP(Z5231,Ref_Kontak!H:H,1,FALSE),"FALSE")</f>
        <v>628999007703</v>
      </c>
      <c r="AH5231" t="str">
        <f t="shared" si="815"/>
        <v>METALDET1-LINE 8</v>
      </c>
      <c r="AI5231">
        <f>IF(I5231="violation",COUNTIF($AH$1:AH5231,AH5231),0)</f>
        <v>1825</v>
      </c>
      <c r="AJ5231" t="str">
        <f t="shared" si="816"/>
        <v>violation-METALDET1</v>
      </c>
      <c r="AK5231">
        <f>IF(I5231="violation",COUNTIF($AJ$1:AJ5231,AJ5231),FALSE)</f>
        <v>4101</v>
      </c>
      <c r="AL5231">
        <f t="shared" si="817"/>
        <v>0</v>
      </c>
      <c r="AM5231">
        <f t="shared" si="818"/>
        <v>3</v>
      </c>
      <c r="AN5231" t="str">
        <f t="shared" si="819"/>
        <v>ALERT! 3 Violation founded @METALDET1</v>
      </c>
    </row>
    <row r="5232" spans="1:40">
      <c r="A5232" t="s">
        <v>120</v>
      </c>
      <c r="B5232" t="s">
        <v>121</v>
      </c>
      <c r="C5232" t="s">
        <v>2362</v>
      </c>
      <c r="D5232" t="s">
        <v>129</v>
      </c>
      <c r="E5232">
        <v>1</v>
      </c>
      <c r="G5232" t="s">
        <v>130</v>
      </c>
      <c r="I5232" t="s">
        <v>125</v>
      </c>
      <c r="Z5232" t="str">
        <f>IFERROR(MID(AA5232,FIND("-",H5232,1)+1,20),_xlfn.IFNA(VLOOKUP(F5232&amp;"-"&amp;AA5232,Ref_Kontak!$A:$E,4,FALSE),Ref_Kontak!$H$2))</f>
        <v>628999007703</v>
      </c>
      <c r="AA5232" t="str">
        <f t="shared" si="810"/>
        <v/>
      </c>
      <c r="AB5232" t="str">
        <f t="shared" si="811"/>
        <v/>
      </c>
      <c r="AC5232" t="str">
        <f t="shared" si="812"/>
        <v>628999007703</v>
      </c>
      <c r="AD5232" t="str">
        <f t="shared" si="813"/>
        <v>Halo+,+Visual+AI+5S+mendeteksi+Violation%3A+METALDET1-LINE+8</v>
      </c>
      <c r="AE5232" t="str">
        <f t="shared" si="814"/>
        <v>https://web.whatsapp.com/send/?phone=628999007703&amp;text=Halo+,+Visual+AI+5S+mendeteksi+Violation%3A+METALDET1-LINE+8&amp;type=phone_number&amp;app_absent=0</v>
      </c>
      <c r="AF5232" t="b">
        <f>IF(ISNA(VLOOKUP(D5232&amp;"-"&amp;AB5232, Ref_Kontak!$A:$E, 4, FALSE)), FALSE, TRUE)</f>
        <v>0</v>
      </c>
      <c r="AG5232" t="str">
        <f>_xlfn.IFNA(VLOOKUP(Z5232,Ref_Kontak!H:H,1,FALSE),"FALSE")</f>
        <v>628999007703</v>
      </c>
      <c r="AH5232" t="str">
        <f t="shared" si="815"/>
        <v>METALDET1-LINE 8</v>
      </c>
      <c r="AI5232">
        <f>IF(I5232="violation",COUNTIF($AH$1:AH5232,AH5232),0)</f>
        <v>1826</v>
      </c>
      <c r="AJ5232" t="str">
        <f t="shared" si="816"/>
        <v>violation-METALDET1</v>
      </c>
      <c r="AK5232">
        <f>IF(I5232="violation",COUNTIF($AJ$1:AJ5232,AJ5232),FALSE)</f>
        <v>4102</v>
      </c>
      <c r="AL5232">
        <f t="shared" si="817"/>
        <v>0</v>
      </c>
      <c r="AM5232">
        <f t="shared" si="818"/>
        <v>3</v>
      </c>
      <c r="AN5232" t="str">
        <f t="shared" si="819"/>
        <v>ALERT! 3 Violation founded @METALDET1</v>
      </c>
    </row>
    <row r="5233" spans="1:40">
      <c r="A5233" t="s">
        <v>120</v>
      </c>
      <c r="B5233" t="s">
        <v>121</v>
      </c>
      <c r="C5233" t="s">
        <v>2363</v>
      </c>
      <c r="D5233" t="s">
        <v>129</v>
      </c>
      <c r="E5233">
        <v>1</v>
      </c>
      <c r="G5233" t="s">
        <v>130</v>
      </c>
      <c r="I5233" t="s">
        <v>125</v>
      </c>
      <c r="Z5233" t="str">
        <f>IFERROR(MID(AA5233,FIND("-",H5233,1)+1,20),_xlfn.IFNA(VLOOKUP(F5233&amp;"-"&amp;AA5233,Ref_Kontak!$A:$E,4,FALSE),Ref_Kontak!$H$2))</f>
        <v>628999007703</v>
      </c>
      <c r="AA5233" t="str">
        <f t="shared" si="810"/>
        <v/>
      </c>
      <c r="AB5233" t="str">
        <f t="shared" si="811"/>
        <v/>
      </c>
      <c r="AC5233" t="str">
        <f t="shared" si="812"/>
        <v>628999007703</v>
      </c>
      <c r="AD5233" t="str">
        <f t="shared" si="813"/>
        <v>Halo+,+Visual+AI+5S+mendeteksi+Violation%3A+METALDET1-LINE+8</v>
      </c>
      <c r="AE5233" t="str">
        <f t="shared" si="814"/>
        <v>https://web.whatsapp.com/send/?phone=628999007703&amp;text=Halo+,+Visual+AI+5S+mendeteksi+Violation%3A+METALDET1-LINE+8&amp;type=phone_number&amp;app_absent=0</v>
      </c>
      <c r="AF5233" t="b">
        <f>IF(ISNA(VLOOKUP(D5233&amp;"-"&amp;AB5233, Ref_Kontak!$A:$E, 4, FALSE)), FALSE, TRUE)</f>
        <v>0</v>
      </c>
      <c r="AG5233" t="str">
        <f>_xlfn.IFNA(VLOOKUP(Z5233,Ref_Kontak!H:H,1,FALSE),"FALSE")</f>
        <v>628999007703</v>
      </c>
      <c r="AH5233" t="str">
        <f t="shared" si="815"/>
        <v>METALDET1-LINE 8</v>
      </c>
      <c r="AI5233">
        <f>IF(I5233="violation",COUNTIF($AH$1:AH5233,AH5233),0)</f>
        <v>1827</v>
      </c>
      <c r="AJ5233" t="str">
        <f t="shared" si="816"/>
        <v>violation-METALDET1</v>
      </c>
      <c r="AK5233">
        <f>IF(I5233="violation",COUNTIF($AJ$1:AJ5233,AJ5233),FALSE)</f>
        <v>4103</v>
      </c>
      <c r="AL5233">
        <f t="shared" si="817"/>
        <v>0</v>
      </c>
      <c r="AM5233">
        <f t="shared" si="818"/>
        <v>3</v>
      </c>
      <c r="AN5233" t="str">
        <f t="shared" si="819"/>
        <v>ALERT! 3 Violation founded @METALDET1</v>
      </c>
    </row>
    <row r="5234" spans="1:40">
      <c r="A5234" t="s">
        <v>120</v>
      </c>
      <c r="B5234" t="s">
        <v>121</v>
      </c>
      <c r="C5234" t="s">
        <v>2363</v>
      </c>
      <c r="D5234" t="s">
        <v>129</v>
      </c>
      <c r="E5234">
        <v>1</v>
      </c>
      <c r="G5234" t="s">
        <v>130</v>
      </c>
      <c r="I5234" t="s">
        <v>125</v>
      </c>
      <c r="Z5234" t="str">
        <f>IFERROR(MID(AA5234,FIND("-",H5234,1)+1,20),_xlfn.IFNA(VLOOKUP(F5234&amp;"-"&amp;AA5234,Ref_Kontak!$A:$E,4,FALSE),Ref_Kontak!$H$2))</f>
        <v>628999007703</v>
      </c>
      <c r="AA5234" t="str">
        <f t="shared" si="810"/>
        <v/>
      </c>
      <c r="AB5234" t="str">
        <f t="shared" si="811"/>
        <v/>
      </c>
      <c r="AC5234" t="str">
        <f t="shared" si="812"/>
        <v>628999007703</v>
      </c>
      <c r="AD5234" t="str">
        <f t="shared" si="813"/>
        <v>Halo+,+Visual+AI+5S+mendeteksi+Violation%3A+METALDET1-LINE+8</v>
      </c>
      <c r="AE5234" t="str">
        <f t="shared" si="814"/>
        <v>https://web.whatsapp.com/send/?phone=628999007703&amp;text=Halo+,+Visual+AI+5S+mendeteksi+Violation%3A+METALDET1-LINE+8&amp;type=phone_number&amp;app_absent=0</v>
      </c>
      <c r="AF5234" t="b">
        <f>IF(ISNA(VLOOKUP(D5234&amp;"-"&amp;AB5234, Ref_Kontak!$A:$E, 4, FALSE)), FALSE, TRUE)</f>
        <v>0</v>
      </c>
      <c r="AG5234" t="str">
        <f>_xlfn.IFNA(VLOOKUP(Z5234,Ref_Kontak!H:H,1,FALSE),"FALSE")</f>
        <v>628999007703</v>
      </c>
      <c r="AH5234" t="str">
        <f t="shared" si="815"/>
        <v>METALDET1-LINE 8</v>
      </c>
      <c r="AI5234">
        <f>IF(I5234="violation",COUNTIF($AH$1:AH5234,AH5234),0)</f>
        <v>1828</v>
      </c>
      <c r="AJ5234" t="str">
        <f t="shared" si="816"/>
        <v>violation-METALDET1</v>
      </c>
      <c r="AK5234">
        <f>IF(I5234="violation",COUNTIF($AJ$1:AJ5234,AJ5234),FALSE)</f>
        <v>4104</v>
      </c>
      <c r="AL5234">
        <f t="shared" si="817"/>
        <v>0</v>
      </c>
      <c r="AM5234">
        <f t="shared" si="818"/>
        <v>3</v>
      </c>
      <c r="AN5234" t="str">
        <f t="shared" si="819"/>
        <v>ALERT! 3 Violation founded @METALDET1</v>
      </c>
    </row>
    <row r="5235" spans="1:40">
      <c r="A5235" t="s">
        <v>120</v>
      </c>
      <c r="B5235" t="s">
        <v>121</v>
      </c>
      <c r="C5235" t="s">
        <v>2364</v>
      </c>
      <c r="D5235" t="s">
        <v>129</v>
      </c>
      <c r="E5235">
        <v>1</v>
      </c>
      <c r="G5235" t="s">
        <v>130</v>
      </c>
      <c r="I5235" t="s">
        <v>125</v>
      </c>
      <c r="Z5235" t="str">
        <f>IFERROR(MID(AA5235,FIND("-",H5235,1)+1,20),_xlfn.IFNA(VLOOKUP(F5235&amp;"-"&amp;AA5235,Ref_Kontak!$A:$E,4,FALSE),Ref_Kontak!$H$2))</f>
        <v>628999007703</v>
      </c>
      <c r="AA5235" t="str">
        <f t="shared" si="810"/>
        <v/>
      </c>
      <c r="AB5235" t="str">
        <f t="shared" si="811"/>
        <v/>
      </c>
      <c r="AC5235" t="str">
        <f t="shared" si="812"/>
        <v>628999007703</v>
      </c>
      <c r="AD5235" t="str">
        <f t="shared" si="813"/>
        <v>Halo+,+Visual+AI+5S+mendeteksi+Violation%3A+METALDET1-LINE+8</v>
      </c>
      <c r="AE5235" t="str">
        <f t="shared" si="814"/>
        <v>https://web.whatsapp.com/send/?phone=628999007703&amp;text=Halo+,+Visual+AI+5S+mendeteksi+Violation%3A+METALDET1-LINE+8&amp;type=phone_number&amp;app_absent=0</v>
      </c>
      <c r="AF5235" t="b">
        <f>IF(ISNA(VLOOKUP(D5235&amp;"-"&amp;AB5235, Ref_Kontak!$A:$E, 4, FALSE)), FALSE, TRUE)</f>
        <v>0</v>
      </c>
      <c r="AG5235" t="str">
        <f>_xlfn.IFNA(VLOOKUP(Z5235,Ref_Kontak!H:H,1,FALSE),"FALSE")</f>
        <v>628999007703</v>
      </c>
      <c r="AH5235" t="str">
        <f t="shared" si="815"/>
        <v>METALDET1-LINE 8</v>
      </c>
      <c r="AI5235">
        <f>IF(I5235="violation",COUNTIF($AH$1:AH5235,AH5235),0)</f>
        <v>1829</v>
      </c>
      <c r="AJ5235" t="str">
        <f t="shared" si="816"/>
        <v>violation-METALDET1</v>
      </c>
      <c r="AK5235">
        <f>IF(I5235="violation",COUNTIF($AJ$1:AJ5235,AJ5235),FALSE)</f>
        <v>4105</v>
      </c>
      <c r="AL5235">
        <f t="shared" si="817"/>
        <v>0</v>
      </c>
      <c r="AM5235">
        <f t="shared" si="818"/>
        <v>3</v>
      </c>
      <c r="AN5235" t="str">
        <f t="shared" si="819"/>
        <v>ALERT! 3 Violation founded @METALDET1</v>
      </c>
    </row>
    <row r="5236" spans="1:40">
      <c r="A5236" t="s">
        <v>120</v>
      </c>
      <c r="B5236" t="s">
        <v>121</v>
      </c>
      <c r="C5236" t="s">
        <v>2365</v>
      </c>
      <c r="D5236" t="s">
        <v>129</v>
      </c>
      <c r="E5236">
        <v>1</v>
      </c>
      <c r="G5236" t="s">
        <v>130</v>
      </c>
      <c r="I5236" t="s">
        <v>125</v>
      </c>
      <c r="Z5236" t="str">
        <f>IFERROR(MID(AA5236,FIND("-",H5236,1)+1,20),_xlfn.IFNA(VLOOKUP(F5236&amp;"-"&amp;AA5236,Ref_Kontak!$A:$E,4,FALSE),Ref_Kontak!$H$2))</f>
        <v>628999007703</v>
      </c>
      <c r="AA5236" t="str">
        <f t="shared" si="810"/>
        <v/>
      </c>
      <c r="AB5236" t="str">
        <f t="shared" si="811"/>
        <v/>
      </c>
      <c r="AC5236" t="str">
        <f t="shared" si="812"/>
        <v>628999007703</v>
      </c>
      <c r="AD5236" t="str">
        <f t="shared" si="813"/>
        <v>Halo+,+Visual+AI+5S+mendeteksi+Violation%3A+METALDET1-LINE+8</v>
      </c>
      <c r="AE5236" t="str">
        <f t="shared" si="814"/>
        <v>https://web.whatsapp.com/send/?phone=628999007703&amp;text=Halo+,+Visual+AI+5S+mendeteksi+Violation%3A+METALDET1-LINE+8&amp;type=phone_number&amp;app_absent=0</v>
      </c>
      <c r="AF5236" t="b">
        <f>IF(ISNA(VLOOKUP(D5236&amp;"-"&amp;AB5236, Ref_Kontak!$A:$E, 4, FALSE)), FALSE, TRUE)</f>
        <v>0</v>
      </c>
      <c r="AG5236" t="str">
        <f>_xlfn.IFNA(VLOOKUP(Z5236,Ref_Kontak!H:H,1,FALSE),"FALSE")</f>
        <v>628999007703</v>
      </c>
      <c r="AH5236" t="str">
        <f t="shared" si="815"/>
        <v>METALDET1-LINE 8</v>
      </c>
      <c r="AI5236">
        <f>IF(I5236="violation",COUNTIF($AH$1:AH5236,AH5236),0)</f>
        <v>1830</v>
      </c>
      <c r="AJ5236" t="str">
        <f t="shared" si="816"/>
        <v>violation-METALDET1</v>
      </c>
      <c r="AK5236">
        <f>IF(I5236="violation",COUNTIF($AJ$1:AJ5236,AJ5236),FALSE)</f>
        <v>4106</v>
      </c>
      <c r="AL5236">
        <f t="shared" si="817"/>
        <v>0</v>
      </c>
      <c r="AM5236">
        <f t="shared" si="818"/>
        <v>3</v>
      </c>
      <c r="AN5236" t="str">
        <f t="shared" si="819"/>
        <v>ALERT! 3 Violation founded @METALDET1</v>
      </c>
    </row>
    <row r="5237" spans="1:40">
      <c r="A5237" t="s">
        <v>120</v>
      </c>
      <c r="B5237" t="s">
        <v>121</v>
      </c>
      <c r="C5237" t="s">
        <v>2365</v>
      </c>
      <c r="D5237" t="s">
        <v>129</v>
      </c>
      <c r="E5237">
        <v>1</v>
      </c>
      <c r="G5237" t="s">
        <v>130</v>
      </c>
      <c r="I5237" t="s">
        <v>125</v>
      </c>
      <c r="Z5237" t="str">
        <f>IFERROR(MID(AA5237,FIND("-",H5237,1)+1,20),_xlfn.IFNA(VLOOKUP(F5237&amp;"-"&amp;AA5237,Ref_Kontak!$A:$E,4,FALSE),Ref_Kontak!$H$2))</f>
        <v>628999007703</v>
      </c>
      <c r="AA5237" t="str">
        <f t="shared" si="810"/>
        <v/>
      </c>
      <c r="AB5237" t="str">
        <f t="shared" si="811"/>
        <v/>
      </c>
      <c r="AC5237" t="str">
        <f t="shared" si="812"/>
        <v>628999007703</v>
      </c>
      <c r="AD5237" t="str">
        <f t="shared" si="813"/>
        <v>Halo+,+Visual+AI+5S+mendeteksi+Violation%3A+METALDET1-LINE+8</v>
      </c>
      <c r="AE5237" t="str">
        <f t="shared" si="814"/>
        <v>https://web.whatsapp.com/send/?phone=628999007703&amp;text=Halo+,+Visual+AI+5S+mendeteksi+Violation%3A+METALDET1-LINE+8&amp;type=phone_number&amp;app_absent=0</v>
      </c>
      <c r="AF5237" t="b">
        <f>IF(ISNA(VLOOKUP(D5237&amp;"-"&amp;AB5237, Ref_Kontak!$A:$E, 4, FALSE)), FALSE, TRUE)</f>
        <v>0</v>
      </c>
      <c r="AG5237" t="str">
        <f>_xlfn.IFNA(VLOOKUP(Z5237,Ref_Kontak!H:H,1,FALSE),"FALSE")</f>
        <v>628999007703</v>
      </c>
      <c r="AH5237" t="str">
        <f t="shared" si="815"/>
        <v>METALDET1-LINE 8</v>
      </c>
      <c r="AI5237">
        <f>IF(I5237="violation",COUNTIF($AH$1:AH5237,AH5237),0)</f>
        <v>1831</v>
      </c>
      <c r="AJ5237" t="str">
        <f t="shared" si="816"/>
        <v>violation-METALDET1</v>
      </c>
      <c r="AK5237">
        <f>IF(I5237="violation",COUNTIF($AJ$1:AJ5237,AJ5237),FALSE)</f>
        <v>4107</v>
      </c>
      <c r="AL5237">
        <f t="shared" si="817"/>
        <v>0</v>
      </c>
      <c r="AM5237">
        <f t="shared" si="818"/>
        <v>3</v>
      </c>
      <c r="AN5237" t="str">
        <f t="shared" si="819"/>
        <v>ALERT! 3 Violation founded @METALDET1</v>
      </c>
    </row>
    <row r="5238" spans="1:40">
      <c r="A5238" t="s">
        <v>120</v>
      </c>
      <c r="B5238" t="s">
        <v>121</v>
      </c>
      <c r="C5238" t="s">
        <v>2366</v>
      </c>
      <c r="D5238" t="s">
        <v>129</v>
      </c>
      <c r="E5238">
        <v>1</v>
      </c>
      <c r="G5238" t="s">
        <v>130</v>
      </c>
      <c r="I5238" t="s">
        <v>125</v>
      </c>
      <c r="Z5238" t="str">
        <f>IFERROR(MID(AA5238,FIND("-",H5238,1)+1,20),_xlfn.IFNA(VLOOKUP(F5238&amp;"-"&amp;AA5238,Ref_Kontak!$A:$E,4,FALSE),Ref_Kontak!$H$2))</f>
        <v>628999007703</v>
      </c>
      <c r="AA5238" t="str">
        <f t="shared" si="810"/>
        <v/>
      </c>
      <c r="AB5238" t="str">
        <f t="shared" si="811"/>
        <v/>
      </c>
      <c r="AC5238" t="str">
        <f t="shared" si="812"/>
        <v>628999007703</v>
      </c>
      <c r="AD5238" t="str">
        <f t="shared" si="813"/>
        <v>Halo+,+Visual+AI+5S+mendeteksi+Violation%3A+METALDET1-LINE+8</v>
      </c>
      <c r="AE5238" t="str">
        <f t="shared" si="814"/>
        <v>https://web.whatsapp.com/send/?phone=628999007703&amp;text=Halo+,+Visual+AI+5S+mendeteksi+Violation%3A+METALDET1-LINE+8&amp;type=phone_number&amp;app_absent=0</v>
      </c>
      <c r="AF5238" t="b">
        <f>IF(ISNA(VLOOKUP(D5238&amp;"-"&amp;AB5238, Ref_Kontak!$A:$E, 4, FALSE)), FALSE, TRUE)</f>
        <v>0</v>
      </c>
      <c r="AG5238" t="str">
        <f>_xlfn.IFNA(VLOOKUP(Z5238,Ref_Kontak!H:H,1,FALSE),"FALSE")</f>
        <v>628999007703</v>
      </c>
      <c r="AH5238" t="str">
        <f t="shared" si="815"/>
        <v>METALDET1-LINE 8</v>
      </c>
      <c r="AI5238">
        <f>IF(I5238="violation",COUNTIF($AH$1:AH5238,AH5238),0)</f>
        <v>1832</v>
      </c>
      <c r="AJ5238" t="str">
        <f t="shared" si="816"/>
        <v>violation-METALDET1</v>
      </c>
      <c r="AK5238">
        <f>IF(I5238="violation",COUNTIF($AJ$1:AJ5238,AJ5238),FALSE)</f>
        <v>4108</v>
      </c>
      <c r="AL5238">
        <f t="shared" si="817"/>
        <v>0</v>
      </c>
      <c r="AM5238">
        <f t="shared" si="818"/>
        <v>3</v>
      </c>
      <c r="AN5238" t="str">
        <f t="shared" si="819"/>
        <v>ALERT! 3 Violation founded @METALDET1</v>
      </c>
    </row>
    <row r="5239" spans="1:40">
      <c r="A5239" t="s">
        <v>120</v>
      </c>
      <c r="B5239" t="s">
        <v>121</v>
      </c>
      <c r="C5239" t="s">
        <v>2366</v>
      </c>
      <c r="D5239" t="s">
        <v>129</v>
      </c>
      <c r="E5239">
        <v>1</v>
      </c>
      <c r="G5239" t="s">
        <v>130</v>
      </c>
      <c r="I5239" t="s">
        <v>125</v>
      </c>
      <c r="Z5239" t="str">
        <f>IFERROR(MID(AA5239,FIND("-",H5239,1)+1,20),_xlfn.IFNA(VLOOKUP(F5239&amp;"-"&amp;AA5239,Ref_Kontak!$A:$E,4,FALSE),Ref_Kontak!$H$2))</f>
        <v>628999007703</v>
      </c>
      <c r="AA5239" t="str">
        <f t="shared" si="810"/>
        <v/>
      </c>
      <c r="AB5239" t="str">
        <f t="shared" si="811"/>
        <v/>
      </c>
      <c r="AC5239" t="str">
        <f t="shared" si="812"/>
        <v>628999007703</v>
      </c>
      <c r="AD5239" t="str">
        <f t="shared" si="813"/>
        <v>Halo+,+Visual+AI+5S+mendeteksi+Violation%3A+METALDET1-LINE+8</v>
      </c>
      <c r="AE5239" t="str">
        <f t="shared" si="814"/>
        <v>https://web.whatsapp.com/send/?phone=628999007703&amp;text=Halo+,+Visual+AI+5S+mendeteksi+Violation%3A+METALDET1-LINE+8&amp;type=phone_number&amp;app_absent=0</v>
      </c>
      <c r="AF5239" t="b">
        <f>IF(ISNA(VLOOKUP(D5239&amp;"-"&amp;AB5239, Ref_Kontak!$A:$E, 4, FALSE)), FALSE, TRUE)</f>
        <v>0</v>
      </c>
      <c r="AG5239" t="str">
        <f>_xlfn.IFNA(VLOOKUP(Z5239,Ref_Kontak!H:H,1,FALSE),"FALSE")</f>
        <v>628999007703</v>
      </c>
      <c r="AH5239" t="str">
        <f t="shared" si="815"/>
        <v>METALDET1-LINE 8</v>
      </c>
      <c r="AI5239">
        <f>IF(I5239="violation",COUNTIF($AH$1:AH5239,AH5239),0)</f>
        <v>1833</v>
      </c>
      <c r="AJ5239" t="str">
        <f t="shared" si="816"/>
        <v>violation-METALDET1</v>
      </c>
      <c r="AK5239">
        <f>IF(I5239="violation",COUNTIF($AJ$1:AJ5239,AJ5239),FALSE)</f>
        <v>4109</v>
      </c>
      <c r="AL5239">
        <f t="shared" si="817"/>
        <v>0</v>
      </c>
      <c r="AM5239">
        <f t="shared" si="818"/>
        <v>3</v>
      </c>
      <c r="AN5239" t="str">
        <f t="shared" si="819"/>
        <v>ALERT! 3 Violation founded @METALDET1</v>
      </c>
    </row>
    <row r="5240" spans="1:40">
      <c r="A5240" t="s">
        <v>120</v>
      </c>
      <c r="B5240" t="s">
        <v>121</v>
      </c>
      <c r="C5240" t="s">
        <v>2367</v>
      </c>
      <c r="D5240" t="s">
        <v>129</v>
      </c>
      <c r="E5240">
        <v>1</v>
      </c>
      <c r="G5240" t="s">
        <v>130</v>
      </c>
      <c r="I5240" t="s">
        <v>125</v>
      </c>
      <c r="Z5240" t="str">
        <f>IFERROR(MID(AA5240,FIND("-",H5240,1)+1,20),_xlfn.IFNA(VLOOKUP(F5240&amp;"-"&amp;AA5240,Ref_Kontak!$A:$E,4,FALSE),Ref_Kontak!$H$2))</f>
        <v>628999007703</v>
      </c>
      <c r="AA5240" t="str">
        <f t="shared" si="810"/>
        <v/>
      </c>
      <c r="AB5240" t="str">
        <f t="shared" si="811"/>
        <v/>
      </c>
      <c r="AC5240" t="str">
        <f t="shared" si="812"/>
        <v>628999007703</v>
      </c>
      <c r="AD5240" t="str">
        <f t="shared" si="813"/>
        <v>Halo+,+Visual+AI+5S+mendeteksi+Violation%3A+METALDET1-LINE+8</v>
      </c>
      <c r="AE5240" t="str">
        <f t="shared" si="814"/>
        <v>https://web.whatsapp.com/send/?phone=628999007703&amp;text=Halo+,+Visual+AI+5S+mendeteksi+Violation%3A+METALDET1-LINE+8&amp;type=phone_number&amp;app_absent=0</v>
      </c>
      <c r="AF5240" t="b">
        <f>IF(ISNA(VLOOKUP(D5240&amp;"-"&amp;AB5240, Ref_Kontak!$A:$E, 4, FALSE)), FALSE, TRUE)</f>
        <v>0</v>
      </c>
      <c r="AG5240" t="str">
        <f>_xlfn.IFNA(VLOOKUP(Z5240,Ref_Kontak!H:H,1,FALSE),"FALSE")</f>
        <v>628999007703</v>
      </c>
      <c r="AH5240" t="str">
        <f t="shared" si="815"/>
        <v>METALDET1-LINE 8</v>
      </c>
      <c r="AI5240">
        <f>IF(I5240="violation",COUNTIF($AH$1:AH5240,AH5240),0)</f>
        <v>1834</v>
      </c>
      <c r="AJ5240" t="str">
        <f t="shared" si="816"/>
        <v>violation-METALDET1</v>
      </c>
      <c r="AK5240">
        <f>IF(I5240="violation",COUNTIF($AJ$1:AJ5240,AJ5240),FALSE)</f>
        <v>4110</v>
      </c>
      <c r="AL5240">
        <f t="shared" si="817"/>
        <v>0</v>
      </c>
      <c r="AM5240">
        <f t="shared" si="818"/>
        <v>3</v>
      </c>
      <c r="AN5240" t="str">
        <f t="shared" si="819"/>
        <v>ALERT! 3 Violation founded @METALDET1</v>
      </c>
    </row>
    <row r="5241" spans="1:40">
      <c r="A5241" t="s">
        <v>120</v>
      </c>
      <c r="B5241" t="s">
        <v>121</v>
      </c>
      <c r="C5241" t="s">
        <v>2368</v>
      </c>
      <c r="D5241" t="s">
        <v>129</v>
      </c>
      <c r="E5241">
        <v>1</v>
      </c>
      <c r="G5241" t="s">
        <v>130</v>
      </c>
      <c r="I5241" t="s">
        <v>125</v>
      </c>
      <c r="Z5241" t="str">
        <f>IFERROR(MID(AA5241,FIND("-",H5241,1)+1,20),_xlfn.IFNA(VLOOKUP(F5241&amp;"-"&amp;AA5241,Ref_Kontak!$A:$E,4,FALSE),Ref_Kontak!$H$2))</f>
        <v>628999007703</v>
      </c>
      <c r="AA5241" t="str">
        <f t="shared" si="810"/>
        <v/>
      </c>
      <c r="AB5241" t="str">
        <f t="shared" si="811"/>
        <v/>
      </c>
      <c r="AC5241" t="str">
        <f t="shared" si="812"/>
        <v>628999007703</v>
      </c>
      <c r="AD5241" t="str">
        <f t="shared" si="813"/>
        <v>Halo+,+Visual+AI+5S+mendeteksi+Violation%3A+METALDET1-LINE+8</v>
      </c>
      <c r="AE5241" t="str">
        <f t="shared" si="814"/>
        <v>https://web.whatsapp.com/send/?phone=628999007703&amp;text=Halo+,+Visual+AI+5S+mendeteksi+Violation%3A+METALDET1-LINE+8&amp;type=phone_number&amp;app_absent=0</v>
      </c>
      <c r="AF5241" t="b">
        <f>IF(ISNA(VLOOKUP(D5241&amp;"-"&amp;AB5241, Ref_Kontak!$A:$E, 4, FALSE)), FALSE, TRUE)</f>
        <v>0</v>
      </c>
      <c r="AG5241" t="str">
        <f>_xlfn.IFNA(VLOOKUP(Z5241,Ref_Kontak!H:H,1,FALSE),"FALSE")</f>
        <v>628999007703</v>
      </c>
      <c r="AH5241" t="str">
        <f t="shared" si="815"/>
        <v>METALDET1-LINE 8</v>
      </c>
      <c r="AI5241">
        <f>IF(I5241="violation",COUNTIF($AH$1:AH5241,AH5241),0)</f>
        <v>1835</v>
      </c>
      <c r="AJ5241" t="str">
        <f t="shared" si="816"/>
        <v>violation-METALDET1</v>
      </c>
      <c r="AK5241">
        <f>IF(I5241="violation",COUNTIF($AJ$1:AJ5241,AJ5241),FALSE)</f>
        <v>4111</v>
      </c>
      <c r="AL5241">
        <f t="shared" si="817"/>
        <v>0</v>
      </c>
      <c r="AM5241">
        <f t="shared" si="818"/>
        <v>3</v>
      </c>
      <c r="AN5241" t="str">
        <f t="shared" si="819"/>
        <v>ALERT! 3 Violation founded @METALDET1</v>
      </c>
    </row>
    <row r="5242" spans="1:40">
      <c r="A5242" t="s">
        <v>120</v>
      </c>
      <c r="B5242" t="s">
        <v>121</v>
      </c>
      <c r="C5242" t="s">
        <v>2368</v>
      </c>
      <c r="D5242" t="s">
        <v>129</v>
      </c>
      <c r="E5242">
        <v>1</v>
      </c>
      <c r="G5242" t="s">
        <v>130</v>
      </c>
      <c r="I5242" t="s">
        <v>125</v>
      </c>
      <c r="Z5242" t="str">
        <f>IFERROR(MID(AA5242,FIND("-",H5242,1)+1,20),_xlfn.IFNA(VLOOKUP(F5242&amp;"-"&amp;AA5242,Ref_Kontak!$A:$E,4,FALSE),Ref_Kontak!$H$2))</f>
        <v>628999007703</v>
      </c>
      <c r="AA5242" t="str">
        <f t="shared" si="810"/>
        <v/>
      </c>
      <c r="AB5242" t="str">
        <f t="shared" si="811"/>
        <v/>
      </c>
      <c r="AC5242" t="str">
        <f t="shared" si="812"/>
        <v>628999007703</v>
      </c>
      <c r="AD5242" t="str">
        <f t="shared" si="813"/>
        <v>Halo+,+Visual+AI+5S+mendeteksi+Violation%3A+METALDET1-LINE+8</v>
      </c>
      <c r="AE5242" t="str">
        <f t="shared" si="814"/>
        <v>https://web.whatsapp.com/send/?phone=628999007703&amp;text=Halo+,+Visual+AI+5S+mendeteksi+Violation%3A+METALDET1-LINE+8&amp;type=phone_number&amp;app_absent=0</v>
      </c>
      <c r="AF5242" t="b">
        <f>IF(ISNA(VLOOKUP(D5242&amp;"-"&amp;AB5242, Ref_Kontak!$A:$E, 4, FALSE)), FALSE, TRUE)</f>
        <v>0</v>
      </c>
      <c r="AG5242" t="str">
        <f>_xlfn.IFNA(VLOOKUP(Z5242,Ref_Kontak!H:H,1,FALSE),"FALSE")</f>
        <v>628999007703</v>
      </c>
      <c r="AH5242" t="str">
        <f t="shared" si="815"/>
        <v>METALDET1-LINE 8</v>
      </c>
      <c r="AI5242">
        <f>IF(I5242="violation",COUNTIF($AH$1:AH5242,AH5242),0)</f>
        <v>1836</v>
      </c>
      <c r="AJ5242" t="str">
        <f t="shared" si="816"/>
        <v>violation-METALDET1</v>
      </c>
      <c r="AK5242">
        <f>IF(I5242="violation",COUNTIF($AJ$1:AJ5242,AJ5242),FALSE)</f>
        <v>4112</v>
      </c>
      <c r="AL5242">
        <f t="shared" si="817"/>
        <v>0</v>
      </c>
      <c r="AM5242">
        <f t="shared" si="818"/>
        <v>3</v>
      </c>
      <c r="AN5242" t="str">
        <f t="shared" si="819"/>
        <v>ALERT! 3 Violation founded @METALDET1</v>
      </c>
    </row>
    <row r="5243" spans="1:40">
      <c r="A5243" t="s">
        <v>120</v>
      </c>
      <c r="B5243" t="s">
        <v>121</v>
      </c>
      <c r="C5243" t="s">
        <v>2369</v>
      </c>
      <c r="D5243" t="s">
        <v>129</v>
      </c>
      <c r="E5243">
        <v>1</v>
      </c>
      <c r="G5243" t="s">
        <v>130</v>
      </c>
      <c r="I5243" t="s">
        <v>125</v>
      </c>
      <c r="Z5243" t="str">
        <f>IFERROR(MID(AA5243,FIND("-",H5243,1)+1,20),_xlfn.IFNA(VLOOKUP(F5243&amp;"-"&amp;AA5243,Ref_Kontak!$A:$E,4,FALSE),Ref_Kontak!$H$2))</f>
        <v>628999007703</v>
      </c>
      <c r="AA5243" t="str">
        <f t="shared" si="810"/>
        <v/>
      </c>
      <c r="AB5243" t="str">
        <f t="shared" si="811"/>
        <v/>
      </c>
      <c r="AC5243" t="str">
        <f t="shared" si="812"/>
        <v>628999007703</v>
      </c>
      <c r="AD5243" t="str">
        <f t="shared" si="813"/>
        <v>Halo+,+Visual+AI+5S+mendeteksi+Violation%3A+METALDET1-LINE+8</v>
      </c>
      <c r="AE5243" t="str">
        <f t="shared" si="814"/>
        <v>https://web.whatsapp.com/send/?phone=628999007703&amp;text=Halo+,+Visual+AI+5S+mendeteksi+Violation%3A+METALDET1-LINE+8&amp;type=phone_number&amp;app_absent=0</v>
      </c>
      <c r="AF5243" t="b">
        <f>IF(ISNA(VLOOKUP(D5243&amp;"-"&amp;AB5243, Ref_Kontak!$A:$E, 4, FALSE)), FALSE, TRUE)</f>
        <v>0</v>
      </c>
      <c r="AG5243" t="str">
        <f>_xlfn.IFNA(VLOOKUP(Z5243,Ref_Kontak!H:H,1,FALSE),"FALSE")</f>
        <v>628999007703</v>
      </c>
      <c r="AH5243" t="str">
        <f t="shared" si="815"/>
        <v>METALDET1-LINE 8</v>
      </c>
      <c r="AI5243">
        <f>IF(I5243="violation",COUNTIF($AH$1:AH5243,AH5243),0)</f>
        <v>1837</v>
      </c>
      <c r="AJ5243" t="str">
        <f t="shared" si="816"/>
        <v>violation-METALDET1</v>
      </c>
      <c r="AK5243">
        <f>IF(I5243="violation",COUNTIF($AJ$1:AJ5243,AJ5243),FALSE)</f>
        <v>4113</v>
      </c>
      <c r="AL5243">
        <f t="shared" si="817"/>
        <v>0</v>
      </c>
      <c r="AM5243">
        <f t="shared" si="818"/>
        <v>3</v>
      </c>
      <c r="AN5243" t="str">
        <f t="shared" si="819"/>
        <v>ALERT! 3 Violation founded @METALDET1</v>
      </c>
    </row>
    <row r="5244" spans="1:40">
      <c r="A5244" t="s">
        <v>120</v>
      </c>
      <c r="B5244" t="s">
        <v>121</v>
      </c>
      <c r="C5244" t="s">
        <v>2369</v>
      </c>
      <c r="D5244" t="s">
        <v>129</v>
      </c>
      <c r="E5244">
        <v>1</v>
      </c>
      <c r="G5244" t="s">
        <v>130</v>
      </c>
      <c r="I5244" t="s">
        <v>125</v>
      </c>
      <c r="Z5244" t="str">
        <f>IFERROR(MID(AA5244,FIND("-",H5244,1)+1,20),_xlfn.IFNA(VLOOKUP(F5244&amp;"-"&amp;AA5244,Ref_Kontak!$A:$E,4,FALSE),Ref_Kontak!$H$2))</f>
        <v>628999007703</v>
      </c>
      <c r="AA5244" t="str">
        <f t="shared" si="810"/>
        <v/>
      </c>
      <c r="AB5244" t="str">
        <f t="shared" si="811"/>
        <v/>
      </c>
      <c r="AC5244" t="str">
        <f t="shared" si="812"/>
        <v>628999007703</v>
      </c>
      <c r="AD5244" t="str">
        <f t="shared" si="813"/>
        <v>Halo+,+Visual+AI+5S+mendeteksi+Violation%3A+METALDET1-LINE+8</v>
      </c>
      <c r="AE5244" t="str">
        <f t="shared" si="814"/>
        <v>https://web.whatsapp.com/send/?phone=628999007703&amp;text=Halo+,+Visual+AI+5S+mendeteksi+Violation%3A+METALDET1-LINE+8&amp;type=phone_number&amp;app_absent=0</v>
      </c>
      <c r="AF5244" t="b">
        <f>IF(ISNA(VLOOKUP(D5244&amp;"-"&amp;AB5244, Ref_Kontak!$A:$E, 4, FALSE)), FALSE, TRUE)</f>
        <v>0</v>
      </c>
      <c r="AG5244" t="str">
        <f>_xlfn.IFNA(VLOOKUP(Z5244,Ref_Kontak!H:H,1,FALSE),"FALSE")</f>
        <v>628999007703</v>
      </c>
      <c r="AH5244" t="str">
        <f t="shared" si="815"/>
        <v>METALDET1-LINE 8</v>
      </c>
      <c r="AI5244">
        <f>IF(I5244="violation",COUNTIF($AH$1:AH5244,AH5244),0)</f>
        <v>1838</v>
      </c>
      <c r="AJ5244" t="str">
        <f t="shared" si="816"/>
        <v>violation-METALDET1</v>
      </c>
      <c r="AK5244">
        <f>IF(I5244="violation",COUNTIF($AJ$1:AJ5244,AJ5244),FALSE)</f>
        <v>4114</v>
      </c>
      <c r="AL5244">
        <f t="shared" si="817"/>
        <v>0</v>
      </c>
      <c r="AM5244">
        <f t="shared" si="818"/>
        <v>3</v>
      </c>
      <c r="AN5244" t="str">
        <f t="shared" si="819"/>
        <v>ALERT! 3 Violation founded @METALDET1</v>
      </c>
    </row>
    <row r="5245" spans="1:40">
      <c r="A5245" t="s">
        <v>120</v>
      </c>
      <c r="B5245" t="s">
        <v>121</v>
      </c>
      <c r="C5245" t="s">
        <v>2370</v>
      </c>
      <c r="D5245" t="s">
        <v>129</v>
      </c>
      <c r="E5245">
        <v>1</v>
      </c>
      <c r="G5245" t="s">
        <v>130</v>
      </c>
      <c r="I5245" t="s">
        <v>125</v>
      </c>
      <c r="Z5245" t="str">
        <f>IFERROR(MID(AA5245,FIND("-",H5245,1)+1,20),_xlfn.IFNA(VLOOKUP(F5245&amp;"-"&amp;AA5245,Ref_Kontak!$A:$E,4,FALSE),Ref_Kontak!$H$2))</f>
        <v>628999007703</v>
      </c>
      <c r="AA5245" t="str">
        <f t="shared" si="810"/>
        <v/>
      </c>
      <c r="AB5245" t="str">
        <f t="shared" si="811"/>
        <v/>
      </c>
      <c r="AC5245" t="str">
        <f t="shared" si="812"/>
        <v>628999007703</v>
      </c>
      <c r="AD5245" t="str">
        <f t="shared" si="813"/>
        <v>Halo+,+Visual+AI+5S+mendeteksi+Violation%3A+METALDET1-LINE+8</v>
      </c>
      <c r="AE5245" t="str">
        <f t="shared" si="814"/>
        <v>https://web.whatsapp.com/send/?phone=628999007703&amp;text=Halo+,+Visual+AI+5S+mendeteksi+Violation%3A+METALDET1-LINE+8&amp;type=phone_number&amp;app_absent=0</v>
      </c>
      <c r="AF5245" t="b">
        <f>IF(ISNA(VLOOKUP(D5245&amp;"-"&amp;AB5245, Ref_Kontak!$A:$E, 4, FALSE)), FALSE, TRUE)</f>
        <v>0</v>
      </c>
      <c r="AG5245" t="str">
        <f>_xlfn.IFNA(VLOOKUP(Z5245,Ref_Kontak!H:H,1,FALSE),"FALSE")</f>
        <v>628999007703</v>
      </c>
      <c r="AH5245" t="str">
        <f t="shared" si="815"/>
        <v>METALDET1-LINE 8</v>
      </c>
      <c r="AI5245">
        <f>IF(I5245="violation",COUNTIF($AH$1:AH5245,AH5245),0)</f>
        <v>1839</v>
      </c>
      <c r="AJ5245" t="str">
        <f t="shared" si="816"/>
        <v>violation-METALDET1</v>
      </c>
      <c r="AK5245">
        <f>IF(I5245="violation",COUNTIF($AJ$1:AJ5245,AJ5245),FALSE)</f>
        <v>4115</v>
      </c>
      <c r="AL5245">
        <f t="shared" si="817"/>
        <v>0</v>
      </c>
      <c r="AM5245">
        <f t="shared" si="818"/>
        <v>3</v>
      </c>
      <c r="AN5245" t="str">
        <f t="shared" si="819"/>
        <v>ALERT! 3 Violation founded @METALDET1</v>
      </c>
    </row>
    <row r="5246" spans="1:40">
      <c r="A5246" t="s">
        <v>120</v>
      </c>
      <c r="B5246" t="s">
        <v>121</v>
      </c>
      <c r="C5246" t="s">
        <v>2371</v>
      </c>
      <c r="D5246" t="s">
        <v>129</v>
      </c>
      <c r="E5246">
        <v>1</v>
      </c>
      <c r="G5246" t="s">
        <v>130</v>
      </c>
      <c r="I5246" t="s">
        <v>125</v>
      </c>
      <c r="Z5246" t="str">
        <f>IFERROR(MID(AA5246,FIND("-",H5246,1)+1,20),_xlfn.IFNA(VLOOKUP(F5246&amp;"-"&amp;AA5246,Ref_Kontak!$A:$E,4,FALSE),Ref_Kontak!$H$2))</f>
        <v>628999007703</v>
      </c>
      <c r="AA5246" t="str">
        <f t="shared" si="810"/>
        <v/>
      </c>
      <c r="AB5246" t="str">
        <f t="shared" si="811"/>
        <v/>
      </c>
      <c r="AC5246" t="str">
        <f t="shared" si="812"/>
        <v>628999007703</v>
      </c>
      <c r="AD5246" t="str">
        <f t="shared" si="813"/>
        <v>Halo+,+Visual+AI+5S+mendeteksi+Violation%3A+METALDET1-LINE+8</v>
      </c>
      <c r="AE5246" t="str">
        <f t="shared" si="814"/>
        <v>https://web.whatsapp.com/send/?phone=628999007703&amp;text=Halo+,+Visual+AI+5S+mendeteksi+Violation%3A+METALDET1-LINE+8&amp;type=phone_number&amp;app_absent=0</v>
      </c>
      <c r="AF5246" t="b">
        <f>IF(ISNA(VLOOKUP(D5246&amp;"-"&amp;AB5246, Ref_Kontak!$A:$E, 4, FALSE)), FALSE, TRUE)</f>
        <v>0</v>
      </c>
      <c r="AG5246" t="str">
        <f>_xlfn.IFNA(VLOOKUP(Z5246,Ref_Kontak!H:H,1,FALSE),"FALSE")</f>
        <v>628999007703</v>
      </c>
      <c r="AH5246" t="str">
        <f t="shared" si="815"/>
        <v>METALDET1-LINE 8</v>
      </c>
      <c r="AI5246">
        <f>IF(I5246="violation",COUNTIF($AH$1:AH5246,AH5246),0)</f>
        <v>1840</v>
      </c>
      <c r="AJ5246" t="str">
        <f t="shared" si="816"/>
        <v>violation-METALDET1</v>
      </c>
      <c r="AK5246">
        <f>IF(I5246="violation",COUNTIF($AJ$1:AJ5246,AJ5246),FALSE)</f>
        <v>4116</v>
      </c>
      <c r="AL5246">
        <f t="shared" si="817"/>
        <v>0</v>
      </c>
      <c r="AM5246">
        <f t="shared" si="818"/>
        <v>3</v>
      </c>
      <c r="AN5246" t="str">
        <f t="shared" si="819"/>
        <v>ALERT! 3 Violation founded @METALDET1</v>
      </c>
    </row>
    <row r="5247" spans="1:40">
      <c r="A5247" t="s">
        <v>120</v>
      </c>
      <c r="B5247" t="s">
        <v>121</v>
      </c>
      <c r="C5247" t="s">
        <v>2372</v>
      </c>
      <c r="D5247" t="s">
        <v>129</v>
      </c>
      <c r="E5247">
        <v>1</v>
      </c>
      <c r="G5247" t="s">
        <v>130</v>
      </c>
      <c r="I5247" t="s">
        <v>125</v>
      </c>
      <c r="Z5247" t="str">
        <f>IFERROR(MID(AA5247,FIND("-",H5247,1)+1,20),_xlfn.IFNA(VLOOKUP(F5247&amp;"-"&amp;AA5247,Ref_Kontak!$A:$E,4,FALSE),Ref_Kontak!$H$2))</f>
        <v>628999007703</v>
      </c>
      <c r="AA5247" t="str">
        <f t="shared" si="810"/>
        <v/>
      </c>
      <c r="AB5247" t="str">
        <f t="shared" si="811"/>
        <v/>
      </c>
      <c r="AC5247" t="str">
        <f t="shared" si="812"/>
        <v>628999007703</v>
      </c>
      <c r="AD5247" t="str">
        <f t="shared" si="813"/>
        <v>Halo+,+Visual+AI+5S+mendeteksi+Violation%3A+METALDET1-LINE+8</v>
      </c>
      <c r="AE5247" t="str">
        <f t="shared" si="814"/>
        <v>https://web.whatsapp.com/send/?phone=628999007703&amp;text=Halo+,+Visual+AI+5S+mendeteksi+Violation%3A+METALDET1-LINE+8&amp;type=phone_number&amp;app_absent=0</v>
      </c>
      <c r="AF5247" t="b">
        <f>IF(ISNA(VLOOKUP(D5247&amp;"-"&amp;AB5247, Ref_Kontak!$A:$E, 4, FALSE)), FALSE, TRUE)</f>
        <v>0</v>
      </c>
      <c r="AG5247" t="str">
        <f>_xlfn.IFNA(VLOOKUP(Z5247,Ref_Kontak!H:H,1,FALSE),"FALSE")</f>
        <v>628999007703</v>
      </c>
      <c r="AH5247" t="str">
        <f t="shared" si="815"/>
        <v>METALDET1-LINE 8</v>
      </c>
      <c r="AI5247">
        <f>IF(I5247="violation",COUNTIF($AH$1:AH5247,AH5247),0)</f>
        <v>1841</v>
      </c>
      <c r="AJ5247" t="str">
        <f t="shared" si="816"/>
        <v>violation-METALDET1</v>
      </c>
      <c r="AK5247">
        <f>IF(I5247="violation",COUNTIF($AJ$1:AJ5247,AJ5247),FALSE)</f>
        <v>4117</v>
      </c>
      <c r="AL5247">
        <f t="shared" si="817"/>
        <v>0</v>
      </c>
      <c r="AM5247">
        <f t="shared" si="818"/>
        <v>3</v>
      </c>
      <c r="AN5247" t="str">
        <f t="shared" si="819"/>
        <v>ALERT! 3 Violation founded @METALDET1</v>
      </c>
    </row>
    <row r="5248" spans="1:40">
      <c r="A5248" t="s">
        <v>120</v>
      </c>
      <c r="B5248" t="s">
        <v>121</v>
      </c>
      <c r="C5248" t="s">
        <v>2373</v>
      </c>
      <c r="D5248" t="s">
        <v>129</v>
      </c>
      <c r="E5248">
        <v>1</v>
      </c>
      <c r="G5248" t="s">
        <v>130</v>
      </c>
      <c r="I5248" t="s">
        <v>125</v>
      </c>
      <c r="Z5248" t="str">
        <f>IFERROR(MID(AA5248,FIND("-",H5248,1)+1,20),_xlfn.IFNA(VLOOKUP(F5248&amp;"-"&amp;AA5248,Ref_Kontak!$A:$E,4,FALSE),Ref_Kontak!$H$2))</f>
        <v>628999007703</v>
      </c>
      <c r="AA5248" t="str">
        <f t="shared" si="810"/>
        <v/>
      </c>
      <c r="AB5248" t="str">
        <f t="shared" si="811"/>
        <v/>
      </c>
      <c r="AC5248" t="str">
        <f t="shared" si="812"/>
        <v>628999007703</v>
      </c>
      <c r="AD5248" t="str">
        <f t="shared" si="813"/>
        <v>Halo+,+Visual+AI+5S+mendeteksi+Violation%3A+METALDET1-LINE+8</v>
      </c>
      <c r="AE5248" t="str">
        <f t="shared" si="814"/>
        <v>https://web.whatsapp.com/send/?phone=628999007703&amp;text=Halo+,+Visual+AI+5S+mendeteksi+Violation%3A+METALDET1-LINE+8&amp;type=phone_number&amp;app_absent=0</v>
      </c>
      <c r="AF5248" t="b">
        <f>IF(ISNA(VLOOKUP(D5248&amp;"-"&amp;AB5248, Ref_Kontak!$A:$E, 4, FALSE)), FALSE, TRUE)</f>
        <v>0</v>
      </c>
      <c r="AG5248" t="str">
        <f>_xlfn.IFNA(VLOOKUP(Z5248,Ref_Kontak!H:H,1,FALSE),"FALSE")</f>
        <v>628999007703</v>
      </c>
      <c r="AH5248" t="str">
        <f t="shared" si="815"/>
        <v>METALDET1-LINE 8</v>
      </c>
      <c r="AI5248">
        <f>IF(I5248="violation",COUNTIF($AH$1:AH5248,AH5248),0)</f>
        <v>1842</v>
      </c>
      <c r="AJ5248" t="str">
        <f t="shared" si="816"/>
        <v>violation-METALDET1</v>
      </c>
      <c r="AK5248">
        <f>IF(I5248="violation",COUNTIF($AJ$1:AJ5248,AJ5248),FALSE)</f>
        <v>4118</v>
      </c>
      <c r="AL5248">
        <f t="shared" si="817"/>
        <v>0</v>
      </c>
      <c r="AM5248">
        <f t="shared" si="818"/>
        <v>3</v>
      </c>
      <c r="AN5248" t="str">
        <f t="shared" si="819"/>
        <v>ALERT! 3 Violation founded @METALDET1</v>
      </c>
    </row>
    <row r="5249" spans="1:40">
      <c r="A5249" t="s">
        <v>120</v>
      </c>
      <c r="B5249" t="s">
        <v>121</v>
      </c>
      <c r="C5249" t="s">
        <v>2373</v>
      </c>
      <c r="D5249" t="s">
        <v>129</v>
      </c>
      <c r="E5249">
        <v>1</v>
      </c>
      <c r="G5249" t="s">
        <v>130</v>
      </c>
      <c r="I5249" t="s">
        <v>125</v>
      </c>
      <c r="Z5249" t="str">
        <f>IFERROR(MID(AA5249,FIND("-",H5249,1)+1,20),_xlfn.IFNA(VLOOKUP(F5249&amp;"-"&amp;AA5249,Ref_Kontak!$A:$E,4,FALSE),Ref_Kontak!$H$2))</f>
        <v>628999007703</v>
      </c>
      <c r="AA5249" t="str">
        <f t="shared" si="810"/>
        <v/>
      </c>
      <c r="AB5249" t="str">
        <f t="shared" si="811"/>
        <v/>
      </c>
      <c r="AC5249" t="str">
        <f t="shared" si="812"/>
        <v>628999007703</v>
      </c>
      <c r="AD5249" t="str">
        <f t="shared" si="813"/>
        <v>Halo+,+Visual+AI+5S+mendeteksi+Violation%3A+METALDET1-LINE+8</v>
      </c>
      <c r="AE5249" t="str">
        <f t="shared" si="814"/>
        <v>https://web.whatsapp.com/send/?phone=628999007703&amp;text=Halo+,+Visual+AI+5S+mendeteksi+Violation%3A+METALDET1-LINE+8&amp;type=phone_number&amp;app_absent=0</v>
      </c>
      <c r="AF5249" t="b">
        <f>IF(ISNA(VLOOKUP(D5249&amp;"-"&amp;AB5249, Ref_Kontak!$A:$E, 4, FALSE)), FALSE, TRUE)</f>
        <v>0</v>
      </c>
      <c r="AG5249" t="str">
        <f>_xlfn.IFNA(VLOOKUP(Z5249,Ref_Kontak!H:H,1,FALSE),"FALSE")</f>
        <v>628999007703</v>
      </c>
      <c r="AH5249" t="str">
        <f t="shared" si="815"/>
        <v>METALDET1-LINE 8</v>
      </c>
      <c r="AI5249">
        <f>IF(I5249="violation",COUNTIF($AH$1:AH5249,AH5249),0)</f>
        <v>1843</v>
      </c>
      <c r="AJ5249" t="str">
        <f t="shared" si="816"/>
        <v>violation-METALDET1</v>
      </c>
      <c r="AK5249">
        <f>IF(I5249="violation",COUNTIF($AJ$1:AJ5249,AJ5249),FALSE)</f>
        <v>4119</v>
      </c>
      <c r="AL5249">
        <f t="shared" si="817"/>
        <v>0</v>
      </c>
      <c r="AM5249">
        <f t="shared" si="818"/>
        <v>3</v>
      </c>
      <c r="AN5249" t="str">
        <f t="shared" si="819"/>
        <v>ALERT! 3 Violation founded @METALDET1</v>
      </c>
    </row>
    <row r="5250" spans="1:40">
      <c r="A5250" t="s">
        <v>120</v>
      </c>
      <c r="B5250" t="s">
        <v>121</v>
      </c>
      <c r="C5250" t="s">
        <v>2374</v>
      </c>
      <c r="D5250" t="s">
        <v>129</v>
      </c>
      <c r="E5250">
        <v>1</v>
      </c>
      <c r="G5250" t="s">
        <v>130</v>
      </c>
      <c r="I5250" t="s">
        <v>125</v>
      </c>
      <c r="Z5250" t="str">
        <f>IFERROR(MID(AA5250,FIND("-",H5250,1)+1,20),_xlfn.IFNA(VLOOKUP(F5250&amp;"-"&amp;AA5250,Ref_Kontak!$A:$E,4,FALSE),Ref_Kontak!$H$2))</f>
        <v>628999007703</v>
      </c>
      <c r="AA5250" t="str">
        <f t="shared" ref="AA5250:AA5313" si="820">CLEAN(SUBSTITUTE(H5250," ",""))</f>
        <v/>
      </c>
      <c r="AB5250" t="str">
        <f t="shared" ref="AB5250:AB5313" si="821">IFERROR(LEFT(AA5250,FIND("-",H5250,1)-1),CLEAN(SUBSTITUTE(SUBSTITUTE(H5250," ",""),"-","")))</f>
        <v/>
      </c>
      <c r="AC5250" t="str">
        <f t="shared" ref="AC5250:AC5313" si="822">IF(LEFT(Z5250,1)="0","62"&amp; MID(Z5250,2,999),Z5250)</f>
        <v>628999007703</v>
      </c>
      <c r="AD5250" t="str">
        <f t="shared" ref="AD5250:AD5313" si="823">"Halo+"&amp;AB5250&amp;","&amp;"+Visual+AI+5S+mendeteksi+Violation%3A+"&amp;SUBSTITUTE(AH5250," ","+")</f>
        <v>Halo+,+Visual+AI+5S+mendeteksi+Violation%3A+METALDET1-LINE+8</v>
      </c>
      <c r="AE5250" t="str">
        <f t="shared" ref="AE5250:AE5313" si="824">"https://web.whatsapp.com/send/?phone="&amp;AC5250&amp;"&amp;text="&amp;AD5250&amp;"&amp;type=phone_number&amp;app_absent=0"</f>
        <v>https://web.whatsapp.com/send/?phone=628999007703&amp;text=Halo+,+Visual+AI+5S+mendeteksi+Violation%3A+METALDET1-LINE+8&amp;type=phone_number&amp;app_absent=0</v>
      </c>
      <c r="AF5250" t="b">
        <f>IF(ISNA(VLOOKUP(D5250&amp;"-"&amp;AB5250, Ref_Kontak!$A:$E, 4, FALSE)), FALSE, TRUE)</f>
        <v>0</v>
      </c>
      <c r="AG5250" t="str">
        <f>_xlfn.IFNA(VLOOKUP(Z5250,Ref_Kontak!H:H,1,FALSE),"FALSE")</f>
        <v>628999007703</v>
      </c>
      <c r="AH5250" t="str">
        <f t="shared" ref="AH5250:AH5313" si="825">G5250&amp;"-"&amp;D5250</f>
        <v>METALDET1-LINE 8</v>
      </c>
      <c r="AI5250">
        <f>IF(I5250="violation",COUNTIF($AH$1:AH5250,AH5250),0)</f>
        <v>1844</v>
      </c>
      <c r="AJ5250" t="str">
        <f t="shared" si="816"/>
        <v>violation-METALDET1</v>
      </c>
      <c r="AK5250">
        <f>IF(I5250="violation",COUNTIF($AJ$1:AJ5250,AJ5250),FALSE)</f>
        <v>4120</v>
      </c>
      <c r="AL5250">
        <f t="shared" si="817"/>
        <v>0</v>
      </c>
      <c r="AM5250">
        <f t="shared" si="818"/>
        <v>3</v>
      </c>
      <c r="AN5250" t="str">
        <f t="shared" si="819"/>
        <v>ALERT! 3 Violation founded @METALDET1</v>
      </c>
    </row>
    <row r="5251" spans="1:40">
      <c r="A5251" t="s">
        <v>120</v>
      </c>
      <c r="B5251" t="s">
        <v>121</v>
      </c>
      <c r="C5251" t="s">
        <v>2375</v>
      </c>
      <c r="D5251" t="s">
        <v>129</v>
      </c>
      <c r="E5251">
        <v>1</v>
      </c>
      <c r="G5251" t="s">
        <v>130</v>
      </c>
      <c r="I5251" t="s">
        <v>125</v>
      </c>
      <c r="Z5251" t="str">
        <f>IFERROR(MID(AA5251,FIND("-",H5251,1)+1,20),_xlfn.IFNA(VLOOKUP(F5251&amp;"-"&amp;AA5251,Ref_Kontak!$A:$E,4,FALSE),Ref_Kontak!$H$2))</f>
        <v>628999007703</v>
      </c>
      <c r="AA5251" t="str">
        <f t="shared" si="820"/>
        <v/>
      </c>
      <c r="AB5251" t="str">
        <f t="shared" si="821"/>
        <v/>
      </c>
      <c r="AC5251" t="str">
        <f t="shared" si="822"/>
        <v>628999007703</v>
      </c>
      <c r="AD5251" t="str">
        <f t="shared" si="823"/>
        <v>Halo+,+Visual+AI+5S+mendeteksi+Violation%3A+METALDET1-LINE+8</v>
      </c>
      <c r="AE5251" t="str">
        <f t="shared" si="824"/>
        <v>https://web.whatsapp.com/send/?phone=628999007703&amp;text=Halo+,+Visual+AI+5S+mendeteksi+Violation%3A+METALDET1-LINE+8&amp;type=phone_number&amp;app_absent=0</v>
      </c>
      <c r="AF5251" t="b">
        <f>IF(ISNA(VLOOKUP(D5251&amp;"-"&amp;AB5251, Ref_Kontak!$A:$E, 4, FALSE)), FALSE, TRUE)</f>
        <v>0</v>
      </c>
      <c r="AG5251" t="str">
        <f>_xlfn.IFNA(VLOOKUP(Z5251,Ref_Kontak!H:H,1,FALSE),"FALSE")</f>
        <v>628999007703</v>
      </c>
      <c r="AH5251" t="str">
        <f t="shared" si="825"/>
        <v>METALDET1-LINE 8</v>
      </c>
      <c r="AI5251">
        <f>IF(I5251="violation",COUNTIF($AH$1:AH5251,AH5251),0)</f>
        <v>1845</v>
      </c>
      <c r="AJ5251" t="str">
        <f t="shared" ref="AJ5251:AJ5314" si="826">I5251&amp;"-"&amp;G5251</f>
        <v>violation-METALDET1</v>
      </c>
      <c r="AK5251">
        <f>IF(I5251="violation",COUNTIF($AJ$1:AJ5251,AJ5251),FALSE)</f>
        <v>4121</v>
      </c>
      <c r="AL5251">
        <f t="shared" ref="AL5251:AL5314" si="827">IF(AI5251=1,1,0)</f>
        <v>0</v>
      </c>
      <c r="AM5251">
        <f t="shared" ref="AM5251:AM5314" si="828">SUMIF($AJ$2:$AJ$5516,AJ5251,$AL$2:$AL$5516)</f>
        <v>3</v>
      </c>
      <c r="AN5251" t="str">
        <f t="shared" ref="AN5251:AN5314" si="829">"ALERT! " &amp;AM5251&amp; " Violation founded @"&amp;G5251</f>
        <v>ALERT! 3 Violation founded @METALDET1</v>
      </c>
    </row>
    <row r="5252" spans="1:40">
      <c r="A5252" t="s">
        <v>120</v>
      </c>
      <c r="B5252" t="s">
        <v>121</v>
      </c>
      <c r="C5252" t="s">
        <v>2375</v>
      </c>
      <c r="D5252" t="s">
        <v>129</v>
      </c>
      <c r="E5252">
        <v>1</v>
      </c>
      <c r="G5252" t="s">
        <v>130</v>
      </c>
      <c r="I5252" t="s">
        <v>125</v>
      </c>
      <c r="Z5252" t="str">
        <f>IFERROR(MID(AA5252,FIND("-",H5252,1)+1,20),_xlfn.IFNA(VLOOKUP(F5252&amp;"-"&amp;AA5252,Ref_Kontak!$A:$E,4,FALSE),Ref_Kontak!$H$2))</f>
        <v>628999007703</v>
      </c>
      <c r="AA5252" t="str">
        <f t="shared" si="820"/>
        <v/>
      </c>
      <c r="AB5252" t="str">
        <f t="shared" si="821"/>
        <v/>
      </c>
      <c r="AC5252" t="str">
        <f t="shared" si="822"/>
        <v>628999007703</v>
      </c>
      <c r="AD5252" t="str">
        <f t="shared" si="823"/>
        <v>Halo+,+Visual+AI+5S+mendeteksi+Violation%3A+METALDET1-LINE+8</v>
      </c>
      <c r="AE5252" t="str">
        <f t="shared" si="824"/>
        <v>https://web.whatsapp.com/send/?phone=628999007703&amp;text=Halo+,+Visual+AI+5S+mendeteksi+Violation%3A+METALDET1-LINE+8&amp;type=phone_number&amp;app_absent=0</v>
      </c>
      <c r="AF5252" t="b">
        <f>IF(ISNA(VLOOKUP(D5252&amp;"-"&amp;AB5252, Ref_Kontak!$A:$E, 4, FALSE)), FALSE, TRUE)</f>
        <v>0</v>
      </c>
      <c r="AG5252" t="str">
        <f>_xlfn.IFNA(VLOOKUP(Z5252,Ref_Kontak!H:H,1,FALSE),"FALSE")</f>
        <v>628999007703</v>
      </c>
      <c r="AH5252" t="str">
        <f t="shared" si="825"/>
        <v>METALDET1-LINE 8</v>
      </c>
      <c r="AI5252">
        <f>IF(I5252="violation",COUNTIF($AH$1:AH5252,AH5252),0)</f>
        <v>1846</v>
      </c>
      <c r="AJ5252" t="str">
        <f t="shared" si="826"/>
        <v>violation-METALDET1</v>
      </c>
      <c r="AK5252">
        <f>IF(I5252="violation",COUNTIF($AJ$1:AJ5252,AJ5252),FALSE)</f>
        <v>4122</v>
      </c>
      <c r="AL5252">
        <f t="shared" si="827"/>
        <v>0</v>
      </c>
      <c r="AM5252">
        <f t="shared" si="828"/>
        <v>3</v>
      </c>
      <c r="AN5252" t="str">
        <f t="shared" si="829"/>
        <v>ALERT! 3 Violation founded @METALDET1</v>
      </c>
    </row>
    <row r="5253" spans="1:40">
      <c r="A5253" t="s">
        <v>120</v>
      </c>
      <c r="B5253" t="s">
        <v>121</v>
      </c>
      <c r="C5253" t="s">
        <v>2376</v>
      </c>
      <c r="D5253" t="s">
        <v>129</v>
      </c>
      <c r="E5253">
        <v>1</v>
      </c>
      <c r="G5253" t="s">
        <v>130</v>
      </c>
      <c r="I5253" t="s">
        <v>125</v>
      </c>
      <c r="Z5253" t="str">
        <f>IFERROR(MID(AA5253,FIND("-",H5253,1)+1,20),_xlfn.IFNA(VLOOKUP(F5253&amp;"-"&amp;AA5253,Ref_Kontak!$A:$E,4,FALSE),Ref_Kontak!$H$2))</f>
        <v>628999007703</v>
      </c>
      <c r="AA5253" t="str">
        <f t="shared" si="820"/>
        <v/>
      </c>
      <c r="AB5253" t="str">
        <f t="shared" si="821"/>
        <v/>
      </c>
      <c r="AC5253" t="str">
        <f t="shared" si="822"/>
        <v>628999007703</v>
      </c>
      <c r="AD5253" t="str">
        <f t="shared" si="823"/>
        <v>Halo+,+Visual+AI+5S+mendeteksi+Violation%3A+METALDET1-LINE+8</v>
      </c>
      <c r="AE5253" t="str">
        <f t="shared" si="824"/>
        <v>https://web.whatsapp.com/send/?phone=628999007703&amp;text=Halo+,+Visual+AI+5S+mendeteksi+Violation%3A+METALDET1-LINE+8&amp;type=phone_number&amp;app_absent=0</v>
      </c>
      <c r="AF5253" t="b">
        <f>IF(ISNA(VLOOKUP(D5253&amp;"-"&amp;AB5253, Ref_Kontak!$A:$E, 4, FALSE)), FALSE, TRUE)</f>
        <v>0</v>
      </c>
      <c r="AG5253" t="str">
        <f>_xlfn.IFNA(VLOOKUP(Z5253,Ref_Kontak!H:H,1,FALSE),"FALSE")</f>
        <v>628999007703</v>
      </c>
      <c r="AH5253" t="str">
        <f t="shared" si="825"/>
        <v>METALDET1-LINE 8</v>
      </c>
      <c r="AI5253">
        <f>IF(I5253="violation",COUNTIF($AH$1:AH5253,AH5253),0)</f>
        <v>1847</v>
      </c>
      <c r="AJ5253" t="str">
        <f t="shared" si="826"/>
        <v>violation-METALDET1</v>
      </c>
      <c r="AK5253">
        <f>IF(I5253="violation",COUNTIF($AJ$1:AJ5253,AJ5253),FALSE)</f>
        <v>4123</v>
      </c>
      <c r="AL5253">
        <f t="shared" si="827"/>
        <v>0</v>
      </c>
      <c r="AM5253">
        <f t="shared" si="828"/>
        <v>3</v>
      </c>
      <c r="AN5253" t="str">
        <f t="shared" si="829"/>
        <v>ALERT! 3 Violation founded @METALDET1</v>
      </c>
    </row>
    <row r="5254" spans="1:40">
      <c r="A5254" t="s">
        <v>120</v>
      </c>
      <c r="B5254" t="s">
        <v>121</v>
      </c>
      <c r="C5254" t="s">
        <v>2376</v>
      </c>
      <c r="D5254" t="s">
        <v>129</v>
      </c>
      <c r="E5254">
        <v>1</v>
      </c>
      <c r="G5254" t="s">
        <v>130</v>
      </c>
      <c r="I5254" t="s">
        <v>125</v>
      </c>
      <c r="Z5254" t="str">
        <f>IFERROR(MID(AA5254,FIND("-",H5254,1)+1,20),_xlfn.IFNA(VLOOKUP(F5254&amp;"-"&amp;AA5254,Ref_Kontak!$A:$E,4,FALSE),Ref_Kontak!$H$2))</f>
        <v>628999007703</v>
      </c>
      <c r="AA5254" t="str">
        <f t="shared" si="820"/>
        <v/>
      </c>
      <c r="AB5254" t="str">
        <f t="shared" si="821"/>
        <v/>
      </c>
      <c r="AC5254" t="str">
        <f t="shared" si="822"/>
        <v>628999007703</v>
      </c>
      <c r="AD5254" t="str">
        <f t="shared" si="823"/>
        <v>Halo+,+Visual+AI+5S+mendeteksi+Violation%3A+METALDET1-LINE+8</v>
      </c>
      <c r="AE5254" t="str">
        <f t="shared" si="824"/>
        <v>https://web.whatsapp.com/send/?phone=628999007703&amp;text=Halo+,+Visual+AI+5S+mendeteksi+Violation%3A+METALDET1-LINE+8&amp;type=phone_number&amp;app_absent=0</v>
      </c>
      <c r="AF5254" t="b">
        <f>IF(ISNA(VLOOKUP(D5254&amp;"-"&amp;AB5254, Ref_Kontak!$A:$E, 4, FALSE)), FALSE, TRUE)</f>
        <v>0</v>
      </c>
      <c r="AG5254" t="str">
        <f>_xlfn.IFNA(VLOOKUP(Z5254,Ref_Kontak!H:H,1,FALSE),"FALSE")</f>
        <v>628999007703</v>
      </c>
      <c r="AH5254" t="str">
        <f t="shared" si="825"/>
        <v>METALDET1-LINE 8</v>
      </c>
      <c r="AI5254">
        <f>IF(I5254="violation",COUNTIF($AH$1:AH5254,AH5254),0)</f>
        <v>1848</v>
      </c>
      <c r="AJ5254" t="str">
        <f t="shared" si="826"/>
        <v>violation-METALDET1</v>
      </c>
      <c r="AK5254">
        <f>IF(I5254="violation",COUNTIF($AJ$1:AJ5254,AJ5254),FALSE)</f>
        <v>4124</v>
      </c>
      <c r="AL5254">
        <f t="shared" si="827"/>
        <v>0</v>
      </c>
      <c r="AM5254">
        <f t="shared" si="828"/>
        <v>3</v>
      </c>
      <c r="AN5254" t="str">
        <f t="shared" si="829"/>
        <v>ALERT! 3 Violation founded @METALDET1</v>
      </c>
    </row>
    <row r="5255" spans="1:40">
      <c r="A5255" t="s">
        <v>120</v>
      </c>
      <c r="B5255" t="s">
        <v>121</v>
      </c>
      <c r="C5255" t="s">
        <v>2377</v>
      </c>
      <c r="D5255" t="s">
        <v>129</v>
      </c>
      <c r="E5255">
        <v>1</v>
      </c>
      <c r="G5255" t="s">
        <v>130</v>
      </c>
      <c r="I5255" t="s">
        <v>125</v>
      </c>
      <c r="Z5255" t="str">
        <f>IFERROR(MID(AA5255,FIND("-",H5255,1)+1,20),_xlfn.IFNA(VLOOKUP(F5255&amp;"-"&amp;AA5255,Ref_Kontak!$A:$E,4,FALSE),Ref_Kontak!$H$2))</f>
        <v>628999007703</v>
      </c>
      <c r="AA5255" t="str">
        <f t="shared" si="820"/>
        <v/>
      </c>
      <c r="AB5255" t="str">
        <f t="shared" si="821"/>
        <v/>
      </c>
      <c r="AC5255" t="str">
        <f t="shared" si="822"/>
        <v>628999007703</v>
      </c>
      <c r="AD5255" t="str">
        <f t="shared" si="823"/>
        <v>Halo+,+Visual+AI+5S+mendeteksi+Violation%3A+METALDET1-LINE+8</v>
      </c>
      <c r="AE5255" t="str">
        <f t="shared" si="824"/>
        <v>https://web.whatsapp.com/send/?phone=628999007703&amp;text=Halo+,+Visual+AI+5S+mendeteksi+Violation%3A+METALDET1-LINE+8&amp;type=phone_number&amp;app_absent=0</v>
      </c>
      <c r="AF5255" t="b">
        <f>IF(ISNA(VLOOKUP(D5255&amp;"-"&amp;AB5255, Ref_Kontak!$A:$E, 4, FALSE)), FALSE, TRUE)</f>
        <v>0</v>
      </c>
      <c r="AG5255" t="str">
        <f>_xlfn.IFNA(VLOOKUP(Z5255,Ref_Kontak!H:H,1,FALSE),"FALSE")</f>
        <v>628999007703</v>
      </c>
      <c r="AH5255" t="str">
        <f t="shared" si="825"/>
        <v>METALDET1-LINE 8</v>
      </c>
      <c r="AI5255">
        <f>IF(I5255="violation",COUNTIF($AH$1:AH5255,AH5255),0)</f>
        <v>1849</v>
      </c>
      <c r="AJ5255" t="str">
        <f t="shared" si="826"/>
        <v>violation-METALDET1</v>
      </c>
      <c r="AK5255">
        <f>IF(I5255="violation",COUNTIF($AJ$1:AJ5255,AJ5255),FALSE)</f>
        <v>4125</v>
      </c>
      <c r="AL5255">
        <f t="shared" si="827"/>
        <v>0</v>
      </c>
      <c r="AM5255">
        <f t="shared" si="828"/>
        <v>3</v>
      </c>
      <c r="AN5255" t="str">
        <f t="shared" si="829"/>
        <v>ALERT! 3 Violation founded @METALDET1</v>
      </c>
    </row>
    <row r="5256" spans="1:40">
      <c r="A5256" t="s">
        <v>120</v>
      </c>
      <c r="B5256" t="s">
        <v>121</v>
      </c>
      <c r="C5256" t="s">
        <v>2378</v>
      </c>
      <c r="D5256" t="s">
        <v>129</v>
      </c>
      <c r="E5256">
        <v>1</v>
      </c>
      <c r="G5256" t="s">
        <v>130</v>
      </c>
      <c r="I5256" t="s">
        <v>125</v>
      </c>
      <c r="Z5256" t="str">
        <f>IFERROR(MID(AA5256,FIND("-",H5256,1)+1,20),_xlfn.IFNA(VLOOKUP(F5256&amp;"-"&amp;AA5256,Ref_Kontak!$A:$E,4,FALSE),Ref_Kontak!$H$2))</f>
        <v>628999007703</v>
      </c>
      <c r="AA5256" t="str">
        <f t="shared" si="820"/>
        <v/>
      </c>
      <c r="AB5256" t="str">
        <f t="shared" si="821"/>
        <v/>
      </c>
      <c r="AC5256" t="str">
        <f t="shared" si="822"/>
        <v>628999007703</v>
      </c>
      <c r="AD5256" t="str">
        <f t="shared" si="823"/>
        <v>Halo+,+Visual+AI+5S+mendeteksi+Violation%3A+METALDET1-LINE+8</v>
      </c>
      <c r="AE5256" t="str">
        <f t="shared" si="824"/>
        <v>https://web.whatsapp.com/send/?phone=628999007703&amp;text=Halo+,+Visual+AI+5S+mendeteksi+Violation%3A+METALDET1-LINE+8&amp;type=phone_number&amp;app_absent=0</v>
      </c>
      <c r="AF5256" t="b">
        <f>IF(ISNA(VLOOKUP(D5256&amp;"-"&amp;AB5256, Ref_Kontak!$A:$E, 4, FALSE)), FALSE, TRUE)</f>
        <v>0</v>
      </c>
      <c r="AG5256" t="str">
        <f>_xlfn.IFNA(VLOOKUP(Z5256,Ref_Kontak!H:H,1,FALSE),"FALSE")</f>
        <v>628999007703</v>
      </c>
      <c r="AH5256" t="str">
        <f t="shared" si="825"/>
        <v>METALDET1-LINE 8</v>
      </c>
      <c r="AI5256">
        <f>IF(I5256="violation",COUNTIF($AH$1:AH5256,AH5256),0)</f>
        <v>1850</v>
      </c>
      <c r="AJ5256" t="str">
        <f t="shared" si="826"/>
        <v>violation-METALDET1</v>
      </c>
      <c r="AK5256">
        <f>IF(I5256="violation",COUNTIF($AJ$1:AJ5256,AJ5256),FALSE)</f>
        <v>4126</v>
      </c>
      <c r="AL5256">
        <f t="shared" si="827"/>
        <v>0</v>
      </c>
      <c r="AM5256">
        <f t="shared" si="828"/>
        <v>3</v>
      </c>
      <c r="AN5256" t="str">
        <f t="shared" si="829"/>
        <v>ALERT! 3 Violation founded @METALDET1</v>
      </c>
    </row>
    <row r="5257" spans="1:40">
      <c r="A5257" t="s">
        <v>120</v>
      </c>
      <c r="B5257" t="s">
        <v>121</v>
      </c>
      <c r="C5257" t="s">
        <v>2379</v>
      </c>
      <c r="D5257" t="s">
        <v>129</v>
      </c>
      <c r="E5257">
        <v>1</v>
      </c>
      <c r="G5257" t="s">
        <v>130</v>
      </c>
      <c r="I5257" t="s">
        <v>125</v>
      </c>
      <c r="Z5257" t="str">
        <f>IFERROR(MID(AA5257,FIND("-",H5257,1)+1,20),_xlfn.IFNA(VLOOKUP(F5257&amp;"-"&amp;AA5257,Ref_Kontak!$A:$E,4,FALSE),Ref_Kontak!$H$2))</f>
        <v>628999007703</v>
      </c>
      <c r="AA5257" t="str">
        <f t="shared" si="820"/>
        <v/>
      </c>
      <c r="AB5257" t="str">
        <f t="shared" si="821"/>
        <v/>
      </c>
      <c r="AC5257" t="str">
        <f t="shared" si="822"/>
        <v>628999007703</v>
      </c>
      <c r="AD5257" t="str">
        <f t="shared" si="823"/>
        <v>Halo+,+Visual+AI+5S+mendeteksi+Violation%3A+METALDET1-LINE+8</v>
      </c>
      <c r="AE5257" t="str">
        <f t="shared" si="824"/>
        <v>https://web.whatsapp.com/send/?phone=628999007703&amp;text=Halo+,+Visual+AI+5S+mendeteksi+Violation%3A+METALDET1-LINE+8&amp;type=phone_number&amp;app_absent=0</v>
      </c>
      <c r="AF5257" t="b">
        <f>IF(ISNA(VLOOKUP(D5257&amp;"-"&amp;AB5257, Ref_Kontak!$A:$E, 4, FALSE)), FALSE, TRUE)</f>
        <v>0</v>
      </c>
      <c r="AG5257" t="str">
        <f>_xlfn.IFNA(VLOOKUP(Z5257,Ref_Kontak!H:H,1,FALSE),"FALSE")</f>
        <v>628999007703</v>
      </c>
      <c r="AH5257" t="str">
        <f t="shared" si="825"/>
        <v>METALDET1-LINE 8</v>
      </c>
      <c r="AI5257">
        <f>IF(I5257="violation",COUNTIF($AH$1:AH5257,AH5257),0)</f>
        <v>1851</v>
      </c>
      <c r="AJ5257" t="str">
        <f t="shared" si="826"/>
        <v>violation-METALDET1</v>
      </c>
      <c r="AK5257">
        <f>IF(I5257="violation",COUNTIF($AJ$1:AJ5257,AJ5257),FALSE)</f>
        <v>4127</v>
      </c>
      <c r="AL5257">
        <f t="shared" si="827"/>
        <v>0</v>
      </c>
      <c r="AM5257">
        <f t="shared" si="828"/>
        <v>3</v>
      </c>
      <c r="AN5257" t="str">
        <f t="shared" si="829"/>
        <v>ALERT! 3 Violation founded @METALDET1</v>
      </c>
    </row>
    <row r="5258" spans="1:40">
      <c r="A5258" t="s">
        <v>120</v>
      </c>
      <c r="B5258" t="s">
        <v>121</v>
      </c>
      <c r="C5258" t="s">
        <v>2380</v>
      </c>
      <c r="D5258" t="s">
        <v>129</v>
      </c>
      <c r="E5258">
        <v>1</v>
      </c>
      <c r="G5258" t="s">
        <v>130</v>
      </c>
      <c r="I5258" t="s">
        <v>125</v>
      </c>
      <c r="Z5258" t="str">
        <f>IFERROR(MID(AA5258,FIND("-",H5258,1)+1,20),_xlfn.IFNA(VLOOKUP(F5258&amp;"-"&amp;AA5258,Ref_Kontak!$A:$E,4,FALSE),Ref_Kontak!$H$2))</f>
        <v>628999007703</v>
      </c>
      <c r="AA5258" t="str">
        <f t="shared" si="820"/>
        <v/>
      </c>
      <c r="AB5258" t="str">
        <f t="shared" si="821"/>
        <v/>
      </c>
      <c r="AC5258" t="str">
        <f t="shared" si="822"/>
        <v>628999007703</v>
      </c>
      <c r="AD5258" t="str">
        <f t="shared" si="823"/>
        <v>Halo+,+Visual+AI+5S+mendeteksi+Violation%3A+METALDET1-LINE+8</v>
      </c>
      <c r="AE5258" t="str">
        <f t="shared" si="824"/>
        <v>https://web.whatsapp.com/send/?phone=628999007703&amp;text=Halo+,+Visual+AI+5S+mendeteksi+Violation%3A+METALDET1-LINE+8&amp;type=phone_number&amp;app_absent=0</v>
      </c>
      <c r="AF5258" t="b">
        <f>IF(ISNA(VLOOKUP(D5258&amp;"-"&amp;AB5258, Ref_Kontak!$A:$E, 4, FALSE)), FALSE, TRUE)</f>
        <v>0</v>
      </c>
      <c r="AG5258" t="str">
        <f>_xlfn.IFNA(VLOOKUP(Z5258,Ref_Kontak!H:H,1,FALSE),"FALSE")</f>
        <v>628999007703</v>
      </c>
      <c r="AH5258" t="str">
        <f t="shared" si="825"/>
        <v>METALDET1-LINE 8</v>
      </c>
      <c r="AI5258">
        <f>IF(I5258="violation",COUNTIF($AH$1:AH5258,AH5258),0)</f>
        <v>1852</v>
      </c>
      <c r="AJ5258" t="str">
        <f t="shared" si="826"/>
        <v>violation-METALDET1</v>
      </c>
      <c r="AK5258">
        <f>IF(I5258="violation",COUNTIF($AJ$1:AJ5258,AJ5258),FALSE)</f>
        <v>4128</v>
      </c>
      <c r="AL5258">
        <f t="shared" si="827"/>
        <v>0</v>
      </c>
      <c r="AM5258">
        <f t="shared" si="828"/>
        <v>3</v>
      </c>
      <c r="AN5258" t="str">
        <f t="shared" si="829"/>
        <v>ALERT! 3 Violation founded @METALDET1</v>
      </c>
    </row>
    <row r="5259" spans="1:40">
      <c r="A5259" t="s">
        <v>120</v>
      </c>
      <c r="B5259" t="s">
        <v>121</v>
      </c>
      <c r="C5259" t="s">
        <v>2380</v>
      </c>
      <c r="D5259" t="s">
        <v>129</v>
      </c>
      <c r="E5259">
        <v>1</v>
      </c>
      <c r="G5259" t="s">
        <v>130</v>
      </c>
      <c r="I5259" t="s">
        <v>125</v>
      </c>
      <c r="Z5259" t="str">
        <f>IFERROR(MID(AA5259,FIND("-",H5259,1)+1,20),_xlfn.IFNA(VLOOKUP(F5259&amp;"-"&amp;AA5259,Ref_Kontak!$A:$E,4,FALSE),Ref_Kontak!$H$2))</f>
        <v>628999007703</v>
      </c>
      <c r="AA5259" t="str">
        <f t="shared" si="820"/>
        <v/>
      </c>
      <c r="AB5259" t="str">
        <f t="shared" si="821"/>
        <v/>
      </c>
      <c r="AC5259" t="str">
        <f t="shared" si="822"/>
        <v>628999007703</v>
      </c>
      <c r="AD5259" t="str">
        <f t="shared" si="823"/>
        <v>Halo+,+Visual+AI+5S+mendeteksi+Violation%3A+METALDET1-LINE+8</v>
      </c>
      <c r="AE5259" t="str">
        <f t="shared" si="824"/>
        <v>https://web.whatsapp.com/send/?phone=628999007703&amp;text=Halo+,+Visual+AI+5S+mendeteksi+Violation%3A+METALDET1-LINE+8&amp;type=phone_number&amp;app_absent=0</v>
      </c>
      <c r="AF5259" t="b">
        <f>IF(ISNA(VLOOKUP(D5259&amp;"-"&amp;AB5259, Ref_Kontak!$A:$E, 4, FALSE)), FALSE, TRUE)</f>
        <v>0</v>
      </c>
      <c r="AG5259" t="str">
        <f>_xlfn.IFNA(VLOOKUP(Z5259,Ref_Kontak!H:H,1,FALSE),"FALSE")</f>
        <v>628999007703</v>
      </c>
      <c r="AH5259" t="str">
        <f t="shared" si="825"/>
        <v>METALDET1-LINE 8</v>
      </c>
      <c r="AI5259">
        <f>IF(I5259="violation",COUNTIF($AH$1:AH5259,AH5259),0)</f>
        <v>1853</v>
      </c>
      <c r="AJ5259" t="str">
        <f t="shared" si="826"/>
        <v>violation-METALDET1</v>
      </c>
      <c r="AK5259">
        <f>IF(I5259="violation",COUNTIF($AJ$1:AJ5259,AJ5259),FALSE)</f>
        <v>4129</v>
      </c>
      <c r="AL5259">
        <f t="shared" si="827"/>
        <v>0</v>
      </c>
      <c r="AM5259">
        <f t="shared" si="828"/>
        <v>3</v>
      </c>
      <c r="AN5259" t="str">
        <f t="shared" si="829"/>
        <v>ALERT! 3 Violation founded @METALDET1</v>
      </c>
    </row>
    <row r="5260" spans="1:40">
      <c r="A5260" t="s">
        <v>120</v>
      </c>
      <c r="B5260" t="s">
        <v>121</v>
      </c>
      <c r="C5260" t="s">
        <v>2381</v>
      </c>
      <c r="D5260" t="s">
        <v>129</v>
      </c>
      <c r="E5260">
        <v>1</v>
      </c>
      <c r="G5260" t="s">
        <v>130</v>
      </c>
      <c r="I5260" t="s">
        <v>125</v>
      </c>
      <c r="Z5260" t="str">
        <f>IFERROR(MID(AA5260,FIND("-",H5260,1)+1,20),_xlfn.IFNA(VLOOKUP(F5260&amp;"-"&amp;AA5260,Ref_Kontak!$A:$E,4,FALSE),Ref_Kontak!$H$2))</f>
        <v>628999007703</v>
      </c>
      <c r="AA5260" t="str">
        <f t="shared" si="820"/>
        <v/>
      </c>
      <c r="AB5260" t="str">
        <f t="shared" si="821"/>
        <v/>
      </c>
      <c r="AC5260" t="str">
        <f t="shared" si="822"/>
        <v>628999007703</v>
      </c>
      <c r="AD5260" t="str">
        <f t="shared" si="823"/>
        <v>Halo+,+Visual+AI+5S+mendeteksi+Violation%3A+METALDET1-LINE+8</v>
      </c>
      <c r="AE5260" t="str">
        <f t="shared" si="824"/>
        <v>https://web.whatsapp.com/send/?phone=628999007703&amp;text=Halo+,+Visual+AI+5S+mendeteksi+Violation%3A+METALDET1-LINE+8&amp;type=phone_number&amp;app_absent=0</v>
      </c>
      <c r="AF5260" t="b">
        <f>IF(ISNA(VLOOKUP(D5260&amp;"-"&amp;AB5260, Ref_Kontak!$A:$E, 4, FALSE)), FALSE, TRUE)</f>
        <v>0</v>
      </c>
      <c r="AG5260" t="str">
        <f>_xlfn.IFNA(VLOOKUP(Z5260,Ref_Kontak!H:H,1,FALSE),"FALSE")</f>
        <v>628999007703</v>
      </c>
      <c r="AH5260" t="str">
        <f t="shared" si="825"/>
        <v>METALDET1-LINE 8</v>
      </c>
      <c r="AI5260">
        <f>IF(I5260="violation",COUNTIF($AH$1:AH5260,AH5260),0)</f>
        <v>1854</v>
      </c>
      <c r="AJ5260" t="str">
        <f t="shared" si="826"/>
        <v>violation-METALDET1</v>
      </c>
      <c r="AK5260">
        <f>IF(I5260="violation",COUNTIF($AJ$1:AJ5260,AJ5260),FALSE)</f>
        <v>4130</v>
      </c>
      <c r="AL5260">
        <f t="shared" si="827"/>
        <v>0</v>
      </c>
      <c r="AM5260">
        <f t="shared" si="828"/>
        <v>3</v>
      </c>
      <c r="AN5260" t="str">
        <f t="shared" si="829"/>
        <v>ALERT! 3 Violation founded @METALDET1</v>
      </c>
    </row>
    <row r="5261" spans="1:40">
      <c r="A5261" t="s">
        <v>120</v>
      </c>
      <c r="B5261" t="s">
        <v>121</v>
      </c>
      <c r="C5261" t="s">
        <v>2381</v>
      </c>
      <c r="D5261" t="s">
        <v>129</v>
      </c>
      <c r="E5261">
        <v>1</v>
      </c>
      <c r="G5261" t="s">
        <v>130</v>
      </c>
      <c r="I5261" t="s">
        <v>125</v>
      </c>
      <c r="Z5261" t="str">
        <f>IFERROR(MID(AA5261,FIND("-",H5261,1)+1,20),_xlfn.IFNA(VLOOKUP(F5261&amp;"-"&amp;AA5261,Ref_Kontak!$A:$E,4,FALSE),Ref_Kontak!$H$2))</f>
        <v>628999007703</v>
      </c>
      <c r="AA5261" t="str">
        <f t="shared" si="820"/>
        <v/>
      </c>
      <c r="AB5261" t="str">
        <f t="shared" si="821"/>
        <v/>
      </c>
      <c r="AC5261" t="str">
        <f t="shared" si="822"/>
        <v>628999007703</v>
      </c>
      <c r="AD5261" t="str">
        <f t="shared" si="823"/>
        <v>Halo+,+Visual+AI+5S+mendeteksi+Violation%3A+METALDET1-LINE+8</v>
      </c>
      <c r="AE5261" t="str">
        <f t="shared" si="824"/>
        <v>https://web.whatsapp.com/send/?phone=628999007703&amp;text=Halo+,+Visual+AI+5S+mendeteksi+Violation%3A+METALDET1-LINE+8&amp;type=phone_number&amp;app_absent=0</v>
      </c>
      <c r="AF5261" t="b">
        <f>IF(ISNA(VLOOKUP(D5261&amp;"-"&amp;AB5261, Ref_Kontak!$A:$E, 4, FALSE)), FALSE, TRUE)</f>
        <v>0</v>
      </c>
      <c r="AG5261" t="str">
        <f>_xlfn.IFNA(VLOOKUP(Z5261,Ref_Kontak!H:H,1,FALSE),"FALSE")</f>
        <v>628999007703</v>
      </c>
      <c r="AH5261" t="str">
        <f t="shared" si="825"/>
        <v>METALDET1-LINE 8</v>
      </c>
      <c r="AI5261">
        <f>IF(I5261="violation",COUNTIF($AH$1:AH5261,AH5261),0)</f>
        <v>1855</v>
      </c>
      <c r="AJ5261" t="str">
        <f t="shared" si="826"/>
        <v>violation-METALDET1</v>
      </c>
      <c r="AK5261">
        <f>IF(I5261="violation",COUNTIF($AJ$1:AJ5261,AJ5261),FALSE)</f>
        <v>4131</v>
      </c>
      <c r="AL5261">
        <f t="shared" si="827"/>
        <v>0</v>
      </c>
      <c r="AM5261">
        <f t="shared" si="828"/>
        <v>3</v>
      </c>
      <c r="AN5261" t="str">
        <f t="shared" si="829"/>
        <v>ALERT! 3 Violation founded @METALDET1</v>
      </c>
    </row>
    <row r="5262" spans="1:40">
      <c r="A5262" t="s">
        <v>120</v>
      </c>
      <c r="B5262" t="s">
        <v>121</v>
      </c>
      <c r="C5262" t="s">
        <v>2382</v>
      </c>
      <c r="D5262" t="s">
        <v>129</v>
      </c>
      <c r="E5262">
        <v>1</v>
      </c>
      <c r="G5262" t="s">
        <v>130</v>
      </c>
      <c r="I5262" t="s">
        <v>125</v>
      </c>
      <c r="Z5262" t="str">
        <f>IFERROR(MID(AA5262,FIND("-",H5262,1)+1,20),_xlfn.IFNA(VLOOKUP(F5262&amp;"-"&amp;AA5262,Ref_Kontak!$A:$E,4,FALSE),Ref_Kontak!$H$2))</f>
        <v>628999007703</v>
      </c>
      <c r="AA5262" t="str">
        <f t="shared" si="820"/>
        <v/>
      </c>
      <c r="AB5262" t="str">
        <f t="shared" si="821"/>
        <v/>
      </c>
      <c r="AC5262" t="str">
        <f t="shared" si="822"/>
        <v>628999007703</v>
      </c>
      <c r="AD5262" t="str">
        <f t="shared" si="823"/>
        <v>Halo+,+Visual+AI+5S+mendeteksi+Violation%3A+METALDET1-LINE+8</v>
      </c>
      <c r="AE5262" t="str">
        <f t="shared" si="824"/>
        <v>https://web.whatsapp.com/send/?phone=628999007703&amp;text=Halo+,+Visual+AI+5S+mendeteksi+Violation%3A+METALDET1-LINE+8&amp;type=phone_number&amp;app_absent=0</v>
      </c>
      <c r="AF5262" t="b">
        <f>IF(ISNA(VLOOKUP(D5262&amp;"-"&amp;AB5262, Ref_Kontak!$A:$E, 4, FALSE)), FALSE, TRUE)</f>
        <v>0</v>
      </c>
      <c r="AG5262" t="str">
        <f>_xlfn.IFNA(VLOOKUP(Z5262,Ref_Kontak!H:H,1,FALSE),"FALSE")</f>
        <v>628999007703</v>
      </c>
      <c r="AH5262" t="str">
        <f t="shared" si="825"/>
        <v>METALDET1-LINE 8</v>
      </c>
      <c r="AI5262">
        <f>IF(I5262="violation",COUNTIF($AH$1:AH5262,AH5262),0)</f>
        <v>1856</v>
      </c>
      <c r="AJ5262" t="str">
        <f t="shared" si="826"/>
        <v>violation-METALDET1</v>
      </c>
      <c r="AK5262">
        <f>IF(I5262="violation",COUNTIF($AJ$1:AJ5262,AJ5262),FALSE)</f>
        <v>4132</v>
      </c>
      <c r="AL5262">
        <f t="shared" si="827"/>
        <v>0</v>
      </c>
      <c r="AM5262">
        <f t="shared" si="828"/>
        <v>3</v>
      </c>
      <c r="AN5262" t="str">
        <f t="shared" si="829"/>
        <v>ALERT! 3 Violation founded @METALDET1</v>
      </c>
    </row>
    <row r="5263" spans="1:40">
      <c r="A5263" t="s">
        <v>120</v>
      </c>
      <c r="B5263" t="s">
        <v>121</v>
      </c>
      <c r="C5263" t="s">
        <v>2383</v>
      </c>
      <c r="D5263" t="s">
        <v>129</v>
      </c>
      <c r="E5263">
        <v>1</v>
      </c>
      <c r="G5263" t="s">
        <v>130</v>
      </c>
      <c r="I5263" t="s">
        <v>125</v>
      </c>
      <c r="Z5263" t="str">
        <f>IFERROR(MID(AA5263,FIND("-",H5263,1)+1,20),_xlfn.IFNA(VLOOKUP(F5263&amp;"-"&amp;AA5263,Ref_Kontak!$A:$E,4,FALSE),Ref_Kontak!$H$2))</f>
        <v>628999007703</v>
      </c>
      <c r="AA5263" t="str">
        <f t="shared" si="820"/>
        <v/>
      </c>
      <c r="AB5263" t="str">
        <f t="shared" si="821"/>
        <v/>
      </c>
      <c r="AC5263" t="str">
        <f t="shared" si="822"/>
        <v>628999007703</v>
      </c>
      <c r="AD5263" t="str">
        <f t="shared" si="823"/>
        <v>Halo+,+Visual+AI+5S+mendeteksi+Violation%3A+METALDET1-LINE+8</v>
      </c>
      <c r="AE5263" t="str">
        <f t="shared" si="824"/>
        <v>https://web.whatsapp.com/send/?phone=628999007703&amp;text=Halo+,+Visual+AI+5S+mendeteksi+Violation%3A+METALDET1-LINE+8&amp;type=phone_number&amp;app_absent=0</v>
      </c>
      <c r="AF5263" t="b">
        <f>IF(ISNA(VLOOKUP(D5263&amp;"-"&amp;AB5263, Ref_Kontak!$A:$E, 4, FALSE)), FALSE, TRUE)</f>
        <v>0</v>
      </c>
      <c r="AG5263" t="str">
        <f>_xlfn.IFNA(VLOOKUP(Z5263,Ref_Kontak!H:H,1,FALSE),"FALSE")</f>
        <v>628999007703</v>
      </c>
      <c r="AH5263" t="str">
        <f t="shared" si="825"/>
        <v>METALDET1-LINE 8</v>
      </c>
      <c r="AI5263">
        <f>IF(I5263="violation",COUNTIF($AH$1:AH5263,AH5263),0)</f>
        <v>1857</v>
      </c>
      <c r="AJ5263" t="str">
        <f t="shared" si="826"/>
        <v>violation-METALDET1</v>
      </c>
      <c r="AK5263">
        <f>IF(I5263="violation",COUNTIF($AJ$1:AJ5263,AJ5263),FALSE)</f>
        <v>4133</v>
      </c>
      <c r="AL5263">
        <f t="shared" si="827"/>
        <v>0</v>
      </c>
      <c r="AM5263">
        <f t="shared" si="828"/>
        <v>3</v>
      </c>
      <c r="AN5263" t="str">
        <f t="shared" si="829"/>
        <v>ALERT! 3 Violation founded @METALDET1</v>
      </c>
    </row>
    <row r="5264" spans="1:40">
      <c r="A5264" t="s">
        <v>120</v>
      </c>
      <c r="B5264" t="s">
        <v>121</v>
      </c>
      <c r="C5264" t="s">
        <v>2383</v>
      </c>
      <c r="D5264" t="s">
        <v>129</v>
      </c>
      <c r="E5264">
        <v>1</v>
      </c>
      <c r="G5264" t="s">
        <v>130</v>
      </c>
      <c r="I5264" t="s">
        <v>125</v>
      </c>
      <c r="Z5264" t="str">
        <f>IFERROR(MID(AA5264,FIND("-",H5264,1)+1,20),_xlfn.IFNA(VLOOKUP(F5264&amp;"-"&amp;AA5264,Ref_Kontak!$A:$E,4,FALSE),Ref_Kontak!$H$2))</f>
        <v>628999007703</v>
      </c>
      <c r="AA5264" t="str">
        <f t="shared" si="820"/>
        <v/>
      </c>
      <c r="AB5264" t="str">
        <f t="shared" si="821"/>
        <v/>
      </c>
      <c r="AC5264" t="str">
        <f t="shared" si="822"/>
        <v>628999007703</v>
      </c>
      <c r="AD5264" t="str">
        <f t="shared" si="823"/>
        <v>Halo+,+Visual+AI+5S+mendeteksi+Violation%3A+METALDET1-LINE+8</v>
      </c>
      <c r="AE5264" t="str">
        <f t="shared" si="824"/>
        <v>https://web.whatsapp.com/send/?phone=628999007703&amp;text=Halo+,+Visual+AI+5S+mendeteksi+Violation%3A+METALDET1-LINE+8&amp;type=phone_number&amp;app_absent=0</v>
      </c>
      <c r="AF5264" t="b">
        <f>IF(ISNA(VLOOKUP(D5264&amp;"-"&amp;AB5264, Ref_Kontak!$A:$E, 4, FALSE)), FALSE, TRUE)</f>
        <v>0</v>
      </c>
      <c r="AG5264" t="str">
        <f>_xlfn.IFNA(VLOOKUP(Z5264,Ref_Kontak!H:H,1,FALSE),"FALSE")</f>
        <v>628999007703</v>
      </c>
      <c r="AH5264" t="str">
        <f t="shared" si="825"/>
        <v>METALDET1-LINE 8</v>
      </c>
      <c r="AI5264">
        <f>IF(I5264="violation",COUNTIF($AH$1:AH5264,AH5264),0)</f>
        <v>1858</v>
      </c>
      <c r="AJ5264" t="str">
        <f t="shared" si="826"/>
        <v>violation-METALDET1</v>
      </c>
      <c r="AK5264">
        <f>IF(I5264="violation",COUNTIF($AJ$1:AJ5264,AJ5264),FALSE)</f>
        <v>4134</v>
      </c>
      <c r="AL5264">
        <f t="shared" si="827"/>
        <v>0</v>
      </c>
      <c r="AM5264">
        <f t="shared" si="828"/>
        <v>3</v>
      </c>
      <c r="AN5264" t="str">
        <f t="shared" si="829"/>
        <v>ALERT! 3 Violation founded @METALDET1</v>
      </c>
    </row>
    <row r="5265" spans="1:40">
      <c r="A5265" t="s">
        <v>120</v>
      </c>
      <c r="B5265" t="s">
        <v>121</v>
      </c>
      <c r="C5265" t="s">
        <v>2384</v>
      </c>
      <c r="D5265" t="s">
        <v>129</v>
      </c>
      <c r="E5265">
        <v>1</v>
      </c>
      <c r="G5265" t="s">
        <v>130</v>
      </c>
      <c r="I5265" t="s">
        <v>125</v>
      </c>
      <c r="Z5265" t="str">
        <f>IFERROR(MID(AA5265,FIND("-",H5265,1)+1,20),_xlfn.IFNA(VLOOKUP(F5265&amp;"-"&amp;AA5265,Ref_Kontak!$A:$E,4,FALSE),Ref_Kontak!$H$2))</f>
        <v>628999007703</v>
      </c>
      <c r="AA5265" t="str">
        <f t="shared" si="820"/>
        <v/>
      </c>
      <c r="AB5265" t="str">
        <f t="shared" si="821"/>
        <v/>
      </c>
      <c r="AC5265" t="str">
        <f t="shared" si="822"/>
        <v>628999007703</v>
      </c>
      <c r="AD5265" t="str">
        <f t="shared" si="823"/>
        <v>Halo+,+Visual+AI+5S+mendeteksi+Violation%3A+METALDET1-LINE+8</v>
      </c>
      <c r="AE5265" t="str">
        <f t="shared" si="824"/>
        <v>https://web.whatsapp.com/send/?phone=628999007703&amp;text=Halo+,+Visual+AI+5S+mendeteksi+Violation%3A+METALDET1-LINE+8&amp;type=phone_number&amp;app_absent=0</v>
      </c>
      <c r="AF5265" t="b">
        <f>IF(ISNA(VLOOKUP(D5265&amp;"-"&amp;AB5265, Ref_Kontak!$A:$E, 4, FALSE)), FALSE, TRUE)</f>
        <v>0</v>
      </c>
      <c r="AG5265" t="str">
        <f>_xlfn.IFNA(VLOOKUP(Z5265,Ref_Kontak!H:H,1,FALSE),"FALSE")</f>
        <v>628999007703</v>
      </c>
      <c r="AH5265" t="str">
        <f t="shared" si="825"/>
        <v>METALDET1-LINE 8</v>
      </c>
      <c r="AI5265">
        <f>IF(I5265="violation",COUNTIF($AH$1:AH5265,AH5265),0)</f>
        <v>1859</v>
      </c>
      <c r="AJ5265" t="str">
        <f t="shared" si="826"/>
        <v>violation-METALDET1</v>
      </c>
      <c r="AK5265">
        <f>IF(I5265="violation",COUNTIF($AJ$1:AJ5265,AJ5265),FALSE)</f>
        <v>4135</v>
      </c>
      <c r="AL5265">
        <f t="shared" si="827"/>
        <v>0</v>
      </c>
      <c r="AM5265">
        <f t="shared" si="828"/>
        <v>3</v>
      </c>
      <c r="AN5265" t="str">
        <f t="shared" si="829"/>
        <v>ALERT! 3 Violation founded @METALDET1</v>
      </c>
    </row>
    <row r="5266" spans="1:40">
      <c r="A5266" t="s">
        <v>120</v>
      </c>
      <c r="B5266" t="s">
        <v>121</v>
      </c>
      <c r="C5266" t="s">
        <v>2384</v>
      </c>
      <c r="D5266" t="s">
        <v>129</v>
      </c>
      <c r="E5266">
        <v>1</v>
      </c>
      <c r="G5266" t="s">
        <v>130</v>
      </c>
      <c r="I5266" t="s">
        <v>125</v>
      </c>
      <c r="Z5266" t="str">
        <f>IFERROR(MID(AA5266,FIND("-",H5266,1)+1,20),_xlfn.IFNA(VLOOKUP(F5266&amp;"-"&amp;AA5266,Ref_Kontak!$A:$E,4,FALSE),Ref_Kontak!$H$2))</f>
        <v>628999007703</v>
      </c>
      <c r="AA5266" t="str">
        <f t="shared" si="820"/>
        <v/>
      </c>
      <c r="AB5266" t="str">
        <f t="shared" si="821"/>
        <v/>
      </c>
      <c r="AC5266" t="str">
        <f t="shared" si="822"/>
        <v>628999007703</v>
      </c>
      <c r="AD5266" t="str">
        <f t="shared" si="823"/>
        <v>Halo+,+Visual+AI+5S+mendeteksi+Violation%3A+METALDET1-LINE+8</v>
      </c>
      <c r="AE5266" t="str">
        <f t="shared" si="824"/>
        <v>https://web.whatsapp.com/send/?phone=628999007703&amp;text=Halo+,+Visual+AI+5S+mendeteksi+Violation%3A+METALDET1-LINE+8&amp;type=phone_number&amp;app_absent=0</v>
      </c>
      <c r="AF5266" t="b">
        <f>IF(ISNA(VLOOKUP(D5266&amp;"-"&amp;AB5266, Ref_Kontak!$A:$E, 4, FALSE)), FALSE, TRUE)</f>
        <v>0</v>
      </c>
      <c r="AG5266" t="str">
        <f>_xlfn.IFNA(VLOOKUP(Z5266,Ref_Kontak!H:H,1,FALSE),"FALSE")</f>
        <v>628999007703</v>
      </c>
      <c r="AH5266" t="str">
        <f t="shared" si="825"/>
        <v>METALDET1-LINE 8</v>
      </c>
      <c r="AI5266">
        <f>IF(I5266="violation",COUNTIF($AH$1:AH5266,AH5266),0)</f>
        <v>1860</v>
      </c>
      <c r="AJ5266" t="str">
        <f t="shared" si="826"/>
        <v>violation-METALDET1</v>
      </c>
      <c r="AK5266">
        <f>IF(I5266="violation",COUNTIF($AJ$1:AJ5266,AJ5266),FALSE)</f>
        <v>4136</v>
      </c>
      <c r="AL5266">
        <f t="shared" si="827"/>
        <v>0</v>
      </c>
      <c r="AM5266">
        <f t="shared" si="828"/>
        <v>3</v>
      </c>
      <c r="AN5266" t="str">
        <f t="shared" si="829"/>
        <v>ALERT! 3 Violation founded @METALDET1</v>
      </c>
    </row>
    <row r="5267" spans="1:40">
      <c r="A5267" t="s">
        <v>120</v>
      </c>
      <c r="B5267" t="s">
        <v>121</v>
      </c>
      <c r="C5267" t="s">
        <v>2385</v>
      </c>
      <c r="D5267" t="s">
        <v>129</v>
      </c>
      <c r="E5267">
        <v>1</v>
      </c>
      <c r="G5267" t="s">
        <v>130</v>
      </c>
      <c r="I5267" t="s">
        <v>125</v>
      </c>
      <c r="Z5267" t="str">
        <f>IFERROR(MID(AA5267,FIND("-",H5267,1)+1,20),_xlfn.IFNA(VLOOKUP(F5267&amp;"-"&amp;AA5267,Ref_Kontak!$A:$E,4,FALSE),Ref_Kontak!$H$2))</f>
        <v>628999007703</v>
      </c>
      <c r="AA5267" t="str">
        <f t="shared" si="820"/>
        <v/>
      </c>
      <c r="AB5267" t="str">
        <f t="shared" si="821"/>
        <v/>
      </c>
      <c r="AC5267" t="str">
        <f t="shared" si="822"/>
        <v>628999007703</v>
      </c>
      <c r="AD5267" t="str">
        <f t="shared" si="823"/>
        <v>Halo+,+Visual+AI+5S+mendeteksi+Violation%3A+METALDET1-LINE+8</v>
      </c>
      <c r="AE5267" t="str">
        <f t="shared" si="824"/>
        <v>https://web.whatsapp.com/send/?phone=628999007703&amp;text=Halo+,+Visual+AI+5S+mendeteksi+Violation%3A+METALDET1-LINE+8&amp;type=phone_number&amp;app_absent=0</v>
      </c>
      <c r="AF5267" t="b">
        <f>IF(ISNA(VLOOKUP(D5267&amp;"-"&amp;AB5267, Ref_Kontak!$A:$E, 4, FALSE)), FALSE, TRUE)</f>
        <v>0</v>
      </c>
      <c r="AG5267" t="str">
        <f>_xlfn.IFNA(VLOOKUP(Z5267,Ref_Kontak!H:H,1,FALSE),"FALSE")</f>
        <v>628999007703</v>
      </c>
      <c r="AH5267" t="str">
        <f t="shared" si="825"/>
        <v>METALDET1-LINE 8</v>
      </c>
      <c r="AI5267">
        <f>IF(I5267="violation",COUNTIF($AH$1:AH5267,AH5267),0)</f>
        <v>1861</v>
      </c>
      <c r="AJ5267" t="str">
        <f t="shared" si="826"/>
        <v>violation-METALDET1</v>
      </c>
      <c r="AK5267">
        <f>IF(I5267="violation",COUNTIF($AJ$1:AJ5267,AJ5267),FALSE)</f>
        <v>4137</v>
      </c>
      <c r="AL5267">
        <f t="shared" si="827"/>
        <v>0</v>
      </c>
      <c r="AM5267">
        <f t="shared" si="828"/>
        <v>3</v>
      </c>
      <c r="AN5267" t="str">
        <f t="shared" si="829"/>
        <v>ALERT! 3 Violation founded @METALDET1</v>
      </c>
    </row>
    <row r="5268" spans="1:40">
      <c r="A5268" t="s">
        <v>120</v>
      </c>
      <c r="B5268" t="s">
        <v>121</v>
      </c>
      <c r="C5268" t="s">
        <v>2386</v>
      </c>
      <c r="D5268" t="s">
        <v>129</v>
      </c>
      <c r="E5268">
        <v>1</v>
      </c>
      <c r="G5268" t="s">
        <v>130</v>
      </c>
      <c r="I5268" t="s">
        <v>125</v>
      </c>
      <c r="Z5268" t="str">
        <f>IFERROR(MID(AA5268,FIND("-",H5268,1)+1,20),_xlfn.IFNA(VLOOKUP(F5268&amp;"-"&amp;AA5268,Ref_Kontak!$A:$E,4,FALSE),Ref_Kontak!$H$2))</f>
        <v>628999007703</v>
      </c>
      <c r="AA5268" t="str">
        <f t="shared" si="820"/>
        <v/>
      </c>
      <c r="AB5268" t="str">
        <f t="shared" si="821"/>
        <v/>
      </c>
      <c r="AC5268" t="str">
        <f t="shared" si="822"/>
        <v>628999007703</v>
      </c>
      <c r="AD5268" t="str">
        <f t="shared" si="823"/>
        <v>Halo+,+Visual+AI+5S+mendeteksi+Violation%3A+METALDET1-LINE+8</v>
      </c>
      <c r="AE5268" t="str">
        <f t="shared" si="824"/>
        <v>https://web.whatsapp.com/send/?phone=628999007703&amp;text=Halo+,+Visual+AI+5S+mendeteksi+Violation%3A+METALDET1-LINE+8&amp;type=phone_number&amp;app_absent=0</v>
      </c>
      <c r="AF5268" t="b">
        <f>IF(ISNA(VLOOKUP(D5268&amp;"-"&amp;AB5268, Ref_Kontak!$A:$E, 4, FALSE)), FALSE, TRUE)</f>
        <v>0</v>
      </c>
      <c r="AG5268" t="str">
        <f>_xlfn.IFNA(VLOOKUP(Z5268,Ref_Kontak!H:H,1,FALSE),"FALSE")</f>
        <v>628999007703</v>
      </c>
      <c r="AH5268" t="str">
        <f t="shared" si="825"/>
        <v>METALDET1-LINE 8</v>
      </c>
      <c r="AI5268">
        <f>IF(I5268="violation",COUNTIF($AH$1:AH5268,AH5268),0)</f>
        <v>1862</v>
      </c>
      <c r="AJ5268" t="str">
        <f t="shared" si="826"/>
        <v>violation-METALDET1</v>
      </c>
      <c r="AK5268">
        <f>IF(I5268="violation",COUNTIF($AJ$1:AJ5268,AJ5268),FALSE)</f>
        <v>4138</v>
      </c>
      <c r="AL5268">
        <f t="shared" si="827"/>
        <v>0</v>
      </c>
      <c r="AM5268">
        <f t="shared" si="828"/>
        <v>3</v>
      </c>
      <c r="AN5268" t="str">
        <f t="shared" si="829"/>
        <v>ALERT! 3 Violation founded @METALDET1</v>
      </c>
    </row>
    <row r="5269" spans="1:40">
      <c r="A5269" t="s">
        <v>120</v>
      </c>
      <c r="B5269" t="s">
        <v>121</v>
      </c>
      <c r="C5269" t="s">
        <v>2386</v>
      </c>
      <c r="D5269" t="s">
        <v>129</v>
      </c>
      <c r="E5269">
        <v>1</v>
      </c>
      <c r="G5269" t="s">
        <v>130</v>
      </c>
      <c r="I5269" t="s">
        <v>125</v>
      </c>
      <c r="Z5269" t="str">
        <f>IFERROR(MID(AA5269,FIND("-",H5269,1)+1,20),_xlfn.IFNA(VLOOKUP(F5269&amp;"-"&amp;AA5269,Ref_Kontak!$A:$E,4,FALSE),Ref_Kontak!$H$2))</f>
        <v>628999007703</v>
      </c>
      <c r="AA5269" t="str">
        <f t="shared" si="820"/>
        <v/>
      </c>
      <c r="AB5269" t="str">
        <f t="shared" si="821"/>
        <v/>
      </c>
      <c r="AC5269" t="str">
        <f t="shared" si="822"/>
        <v>628999007703</v>
      </c>
      <c r="AD5269" t="str">
        <f t="shared" si="823"/>
        <v>Halo+,+Visual+AI+5S+mendeteksi+Violation%3A+METALDET1-LINE+8</v>
      </c>
      <c r="AE5269" t="str">
        <f t="shared" si="824"/>
        <v>https://web.whatsapp.com/send/?phone=628999007703&amp;text=Halo+,+Visual+AI+5S+mendeteksi+Violation%3A+METALDET1-LINE+8&amp;type=phone_number&amp;app_absent=0</v>
      </c>
      <c r="AF5269" t="b">
        <f>IF(ISNA(VLOOKUP(D5269&amp;"-"&amp;AB5269, Ref_Kontak!$A:$E, 4, FALSE)), FALSE, TRUE)</f>
        <v>0</v>
      </c>
      <c r="AG5269" t="str">
        <f>_xlfn.IFNA(VLOOKUP(Z5269,Ref_Kontak!H:H,1,FALSE),"FALSE")</f>
        <v>628999007703</v>
      </c>
      <c r="AH5269" t="str">
        <f t="shared" si="825"/>
        <v>METALDET1-LINE 8</v>
      </c>
      <c r="AI5269">
        <f>IF(I5269="violation",COUNTIF($AH$1:AH5269,AH5269),0)</f>
        <v>1863</v>
      </c>
      <c r="AJ5269" t="str">
        <f t="shared" si="826"/>
        <v>violation-METALDET1</v>
      </c>
      <c r="AK5269">
        <f>IF(I5269="violation",COUNTIF($AJ$1:AJ5269,AJ5269),FALSE)</f>
        <v>4139</v>
      </c>
      <c r="AL5269">
        <f t="shared" si="827"/>
        <v>0</v>
      </c>
      <c r="AM5269">
        <f t="shared" si="828"/>
        <v>3</v>
      </c>
      <c r="AN5269" t="str">
        <f t="shared" si="829"/>
        <v>ALERT! 3 Violation founded @METALDET1</v>
      </c>
    </row>
    <row r="5270" spans="1:40">
      <c r="A5270" t="s">
        <v>120</v>
      </c>
      <c r="B5270" t="s">
        <v>121</v>
      </c>
      <c r="C5270" t="s">
        <v>2387</v>
      </c>
      <c r="D5270" t="s">
        <v>129</v>
      </c>
      <c r="E5270">
        <v>1</v>
      </c>
      <c r="G5270" t="s">
        <v>130</v>
      </c>
      <c r="I5270" t="s">
        <v>125</v>
      </c>
      <c r="Z5270" t="str">
        <f>IFERROR(MID(AA5270,FIND("-",H5270,1)+1,20),_xlfn.IFNA(VLOOKUP(F5270&amp;"-"&amp;AA5270,Ref_Kontak!$A:$E,4,FALSE),Ref_Kontak!$H$2))</f>
        <v>628999007703</v>
      </c>
      <c r="AA5270" t="str">
        <f t="shared" si="820"/>
        <v/>
      </c>
      <c r="AB5270" t="str">
        <f t="shared" si="821"/>
        <v/>
      </c>
      <c r="AC5270" t="str">
        <f t="shared" si="822"/>
        <v>628999007703</v>
      </c>
      <c r="AD5270" t="str">
        <f t="shared" si="823"/>
        <v>Halo+,+Visual+AI+5S+mendeteksi+Violation%3A+METALDET1-LINE+8</v>
      </c>
      <c r="AE5270" t="str">
        <f t="shared" si="824"/>
        <v>https://web.whatsapp.com/send/?phone=628999007703&amp;text=Halo+,+Visual+AI+5S+mendeteksi+Violation%3A+METALDET1-LINE+8&amp;type=phone_number&amp;app_absent=0</v>
      </c>
      <c r="AF5270" t="b">
        <f>IF(ISNA(VLOOKUP(D5270&amp;"-"&amp;AB5270, Ref_Kontak!$A:$E, 4, FALSE)), FALSE, TRUE)</f>
        <v>0</v>
      </c>
      <c r="AG5270" t="str">
        <f>_xlfn.IFNA(VLOOKUP(Z5270,Ref_Kontak!H:H,1,FALSE),"FALSE")</f>
        <v>628999007703</v>
      </c>
      <c r="AH5270" t="str">
        <f t="shared" si="825"/>
        <v>METALDET1-LINE 8</v>
      </c>
      <c r="AI5270">
        <f>IF(I5270="violation",COUNTIF($AH$1:AH5270,AH5270),0)</f>
        <v>1864</v>
      </c>
      <c r="AJ5270" t="str">
        <f t="shared" si="826"/>
        <v>violation-METALDET1</v>
      </c>
      <c r="AK5270">
        <f>IF(I5270="violation",COUNTIF($AJ$1:AJ5270,AJ5270),FALSE)</f>
        <v>4140</v>
      </c>
      <c r="AL5270">
        <f t="shared" si="827"/>
        <v>0</v>
      </c>
      <c r="AM5270">
        <f t="shared" si="828"/>
        <v>3</v>
      </c>
      <c r="AN5270" t="str">
        <f t="shared" si="829"/>
        <v>ALERT! 3 Violation founded @METALDET1</v>
      </c>
    </row>
    <row r="5271" spans="1:40">
      <c r="A5271" t="s">
        <v>120</v>
      </c>
      <c r="B5271" t="s">
        <v>121</v>
      </c>
      <c r="C5271" t="s">
        <v>2388</v>
      </c>
      <c r="D5271" t="s">
        <v>129</v>
      </c>
      <c r="E5271">
        <v>1</v>
      </c>
      <c r="G5271" t="s">
        <v>130</v>
      </c>
      <c r="I5271" t="s">
        <v>125</v>
      </c>
      <c r="Z5271" t="str">
        <f>IFERROR(MID(AA5271,FIND("-",H5271,1)+1,20),_xlfn.IFNA(VLOOKUP(F5271&amp;"-"&amp;AA5271,Ref_Kontak!$A:$E,4,FALSE),Ref_Kontak!$H$2))</f>
        <v>628999007703</v>
      </c>
      <c r="AA5271" t="str">
        <f t="shared" si="820"/>
        <v/>
      </c>
      <c r="AB5271" t="str">
        <f t="shared" si="821"/>
        <v/>
      </c>
      <c r="AC5271" t="str">
        <f t="shared" si="822"/>
        <v>628999007703</v>
      </c>
      <c r="AD5271" t="str">
        <f t="shared" si="823"/>
        <v>Halo+,+Visual+AI+5S+mendeteksi+Violation%3A+METALDET1-LINE+8</v>
      </c>
      <c r="AE5271" t="str">
        <f t="shared" si="824"/>
        <v>https://web.whatsapp.com/send/?phone=628999007703&amp;text=Halo+,+Visual+AI+5S+mendeteksi+Violation%3A+METALDET1-LINE+8&amp;type=phone_number&amp;app_absent=0</v>
      </c>
      <c r="AF5271" t="b">
        <f>IF(ISNA(VLOOKUP(D5271&amp;"-"&amp;AB5271, Ref_Kontak!$A:$E, 4, FALSE)), FALSE, TRUE)</f>
        <v>0</v>
      </c>
      <c r="AG5271" t="str">
        <f>_xlfn.IFNA(VLOOKUP(Z5271,Ref_Kontak!H:H,1,FALSE),"FALSE")</f>
        <v>628999007703</v>
      </c>
      <c r="AH5271" t="str">
        <f t="shared" si="825"/>
        <v>METALDET1-LINE 8</v>
      </c>
      <c r="AI5271">
        <f>IF(I5271="violation",COUNTIF($AH$1:AH5271,AH5271),0)</f>
        <v>1865</v>
      </c>
      <c r="AJ5271" t="str">
        <f t="shared" si="826"/>
        <v>violation-METALDET1</v>
      </c>
      <c r="AK5271">
        <f>IF(I5271="violation",COUNTIF($AJ$1:AJ5271,AJ5271),FALSE)</f>
        <v>4141</v>
      </c>
      <c r="AL5271">
        <f t="shared" si="827"/>
        <v>0</v>
      </c>
      <c r="AM5271">
        <f t="shared" si="828"/>
        <v>3</v>
      </c>
      <c r="AN5271" t="str">
        <f t="shared" si="829"/>
        <v>ALERT! 3 Violation founded @METALDET1</v>
      </c>
    </row>
    <row r="5272" spans="1:40">
      <c r="A5272" t="s">
        <v>120</v>
      </c>
      <c r="B5272" t="s">
        <v>121</v>
      </c>
      <c r="C5272" t="s">
        <v>2389</v>
      </c>
      <c r="D5272" t="s">
        <v>129</v>
      </c>
      <c r="E5272">
        <v>1</v>
      </c>
      <c r="G5272" t="s">
        <v>130</v>
      </c>
      <c r="I5272" t="s">
        <v>125</v>
      </c>
      <c r="Z5272" t="str">
        <f>IFERROR(MID(AA5272,FIND("-",H5272,1)+1,20),_xlfn.IFNA(VLOOKUP(F5272&amp;"-"&amp;AA5272,Ref_Kontak!$A:$E,4,FALSE),Ref_Kontak!$H$2))</f>
        <v>628999007703</v>
      </c>
      <c r="AA5272" t="str">
        <f t="shared" si="820"/>
        <v/>
      </c>
      <c r="AB5272" t="str">
        <f t="shared" si="821"/>
        <v/>
      </c>
      <c r="AC5272" t="str">
        <f t="shared" si="822"/>
        <v>628999007703</v>
      </c>
      <c r="AD5272" t="str">
        <f t="shared" si="823"/>
        <v>Halo+,+Visual+AI+5S+mendeteksi+Violation%3A+METALDET1-LINE+8</v>
      </c>
      <c r="AE5272" t="str">
        <f t="shared" si="824"/>
        <v>https://web.whatsapp.com/send/?phone=628999007703&amp;text=Halo+,+Visual+AI+5S+mendeteksi+Violation%3A+METALDET1-LINE+8&amp;type=phone_number&amp;app_absent=0</v>
      </c>
      <c r="AF5272" t="b">
        <f>IF(ISNA(VLOOKUP(D5272&amp;"-"&amp;AB5272, Ref_Kontak!$A:$E, 4, FALSE)), FALSE, TRUE)</f>
        <v>0</v>
      </c>
      <c r="AG5272" t="str">
        <f>_xlfn.IFNA(VLOOKUP(Z5272,Ref_Kontak!H:H,1,FALSE),"FALSE")</f>
        <v>628999007703</v>
      </c>
      <c r="AH5272" t="str">
        <f t="shared" si="825"/>
        <v>METALDET1-LINE 8</v>
      </c>
      <c r="AI5272">
        <f>IF(I5272="violation",COUNTIF($AH$1:AH5272,AH5272),0)</f>
        <v>1866</v>
      </c>
      <c r="AJ5272" t="str">
        <f t="shared" si="826"/>
        <v>violation-METALDET1</v>
      </c>
      <c r="AK5272">
        <f>IF(I5272="violation",COUNTIF($AJ$1:AJ5272,AJ5272),FALSE)</f>
        <v>4142</v>
      </c>
      <c r="AL5272">
        <f t="shared" si="827"/>
        <v>0</v>
      </c>
      <c r="AM5272">
        <f t="shared" si="828"/>
        <v>3</v>
      </c>
      <c r="AN5272" t="str">
        <f t="shared" si="829"/>
        <v>ALERT! 3 Violation founded @METALDET1</v>
      </c>
    </row>
    <row r="5273" spans="1:40">
      <c r="A5273" t="s">
        <v>120</v>
      </c>
      <c r="B5273" t="s">
        <v>121</v>
      </c>
      <c r="C5273" t="s">
        <v>2390</v>
      </c>
      <c r="D5273" t="s">
        <v>129</v>
      </c>
      <c r="E5273">
        <v>1</v>
      </c>
      <c r="G5273" t="s">
        <v>130</v>
      </c>
      <c r="I5273" t="s">
        <v>125</v>
      </c>
      <c r="Z5273" t="str">
        <f>IFERROR(MID(AA5273,FIND("-",H5273,1)+1,20),_xlfn.IFNA(VLOOKUP(F5273&amp;"-"&amp;AA5273,Ref_Kontak!$A:$E,4,FALSE),Ref_Kontak!$H$2))</f>
        <v>628999007703</v>
      </c>
      <c r="AA5273" t="str">
        <f t="shared" si="820"/>
        <v/>
      </c>
      <c r="AB5273" t="str">
        <f t="shared" si="821"/>
        <v/>
      </c>
      <c r="AC5273" t="str">
        <f t="shared" si="822"/>
        <v>628999007703</v>
      </c>
      <c r="AD5273" t="str">
        <f t="shared" si="823"/>
        <v>Halo+,+Visual+AI+5S+mendeteksi+Violation%3A+METALDET1-LINE+8</v>
      </c>
      <c r="AE5273" t="str">
        <f t="shared" si="824"/>
        <v>https://web.whatsapp.com/send/?phone=628999007703&amp;text=Halo+,+Visual+AI+5S+mendeteksi+Violation%3A+METALDET1-LINE+8&amp;type=phone_number&amp;app_absent=0</v>
      </c>
      <c r="AF5273" t="b">
        <f>IF(ISNA(VLOOKUP(D5273&amp;"-"&amp;AB5273, Ref_Kontak!$A:$E, 4, FALSE)), FALSE, TRUE)</f>
        <v>0</v>
      </c>
      <c r="AG5273" t="str">
        <f>_xlfn.IFNA(VLOOKUP(Z5273,Ref_Kontak!H:H,1,FALSE),"FALSE")</f>
        <v>628999007703</v>
      </c>
      <c r="AH5273" t="str">
        <f t="shared" si="825"/>
        <v>METALDET1-LINE 8</v>
      </c>
      <c r="AI5273">
        <f>IF(I5273="violation",COUNTIF($AH$1:AH5273,AH5273),0)</f>
        <v>1867</v>
      </c>
      <c r="AJ5273" t="str">
        <f t="shared" si="826"/>
        <v>violation-METALDET1</v>
      </c>
      <c r="AK5273">
        <f>IF(I5273="violation",COUNTIF($AJ$1:AJ5273,AJ5273),FALSE)</f>
        <v>4143</v>
      </c>
      <c r="AL5273">
        <f t="shared" si="827"/>
        <v>0</v>
      </c>
      <c r="AM5273">
        <f t="shared" si="828"/>
        <v>3</v>
      </c>
      <c r="AN5273" t="str">
        <f t="shared" si="829"/>
        <v>ALERT! 3 Violation founded @METALDET1</v>
      </c>
    </row>
    <row r="5274" spans="1:40">
      <c r="A5274" t="s">
        <v>120</v>
      </c>
      <c r="B5274" t="s">
        <v>121</v>
      </c>
      <c r="C5274" t="s">
        <v>2390</v>
      </c>
      <c r="D5274" t="s">
        <v>129</v>
      </c>
      <c r="E5274">
        <v>1</v>
      </c>
      <c r="G5274" t="s">
        <v>130</v>
      </c>
      <c r="I5274" t="s">
        <v>125</v>
      </c>
      <c r="Z5274" t="str">
        <f>IFERROR(MID(AA5274,FIND("-",H5274,1)+1,20),_xlfn.IFNA(VLOOKUP(F5274&amp;"-"&amp;AA5274,Ref_Kontak!$A:$E,4,FALSE),Ref_Kontak!$H$2))</f>
        <v>628999007703</v>
      </c>
      <c r="AA5274" t="str">
        <f t="shared" si="820"/>
        <v/>
      </c>
      <c r="AB5274" t="str">
        <f t="shared" si="821"/>
        <v/>
      </c>
      <c r="AC5274" t="str">
        <f t="shared" si="822"/>
        <v>628999007703</v>
      </c>
      <c r="AD5274" t="str">
        <f t="shared" si="823"/>
        <v>Halo+,+Visual+AI+5S+mendeteksi+Violation%3A+METALDET1-LINE+8</v>
      </c>
      <c r="AE5274" t="str">
        <f t="shared" si="824"/>
        <v>https://web.whatsapp.com/send/?phone=628999007703&amp;text=Halo+,+Visual+AI+5S+mendeteksi+Violation%3A+METALDET1-LINE+8&amp;type=phone_number&amp;app_absent=0</v>
      </c>
      <c r="AF5274" t="b">
        <f>IF(ISNA(VLOOKUP(D5274&amp;"-"&amp;AB5274, Ref_Kontak!$A:$E, 4, FALSE)), FALSE, TRUE)</f>
        <v>0</v>
      </c>
      <c r="AG5274" t="str">
        <f>_xlfn.IFNA(VLOOKUP(Z5274,Ref_Kontak!H:H,1,FALSE),"FALSE")</f>
        <v>628999007703</v>
      </c>
      <c r="AH5274" t="str">
        <f t="shared" si="825"/>
        <v>METALDET1-LINE 8</v>
      </c>
      <c r="AI5274">
        <f>IF(I5274="violation",COUNTIF($AH$1:AH5274,AH5274),0)</f>
        <v>1868</v>
      </c>
      <c r="AJ5274" t="str">
        <f t="shared" si="826"/>
        <v>violation-METALDET1</v>
      </c>
      <c r="AK5274">
        <f>IF(I5274="violation",COUNTIF($AJ$1:AJ5274,AJ5274),FALSE)</f>
        <v>4144</v>
      </c>
      <c r="AL5274">
        <f t="shared" si="827"/>
        <v>0</v>
      </c>
      <c r="AM5274">
        <f t="shared" si="828"/>
        <v>3</v>
      </c>
      <c r="AN5274" t="str">
        <f t="shared" si="829"/>
        <v>ALERT! 3 Violation founded @METALDET1</v>
      </c>
    </row>
    <row r="5275" spans="1:40">
      <c r="A5275" t="s">
        <v>120</v>
      </c>
      <c r="B5275" t="s">
        <v>121</v>
      </c>
      <c r="C5275" t="s">
        <v>2391</v>
      </c>
      <c r="D5275" t="s">
        <v>129</v>
      </c>
      <c r="E5275">
        <v>1</v>
      </c>
      <c r="G5275" t="s">
        <v>130</v>
      </c>
      <c r="I5275" t="s">
        <v>125</v>
      </c>
      <c r="Z5275" t="str">
        <f>IFERROR(MID(AA5275,FIND("-",H5275,1)+1,20),_xlfn.IFNA(VLOOKUP(F5275&amp;"-"&amp;AA5275,Ref_Kontak!$A:$E,4,FALSE),Ref_Kontak!$H$2))</f>
        <v>628999007703</v>
      </c>
      <c r="AA5275" t="str">
        <f t="shared" si="820"/>
        <v/>
      </c>
      <c r="AB5275" t="str">
        <f t="shared" si="821"/>
        <v/>
      </c>
      <c r="AC5275" t="str">
        <f t="shared" si="822"/>
        <v>628999007703</v>
      </c>
      <c r="AD5275" t="str">
        <f t="shared" si="823"/>
        <v>Halo+,+Visual+AI+5S+mendeteksi+Violation%3A+METALDET1-LINE+8</v>
      </c>
      <c r="AE5275" t="str">
        <f t="shared" si="824"/>
        <v>https://web.whatsapp.com/send/?phone=628999007703&amp;text=Halo+,+Visual+AI+5S+mendeteksi+Violation%3A+METALDET1-LINE+8&amp;type=phone_number&amp;app_absent=0</v>
      </c>
      <c r="AF5275" t="b">
        <f>IF(ISNA(VLOOKUP(D5275&amp;"-"&amp;AB5275, Ref_Kontak!$A:$E, 4, FALSE)), FALSE, TRUE)</f>
        <v>0</v>
      </c>
      <c r="AG5275" t="str">
        <f>_xlfn.IFNA(VLOOKUP(Z5275,Ref_Kontak!H:H,1,FALSE),"FALSE")</f>
        <v>628999007703</v>
      </c>
      <c r="AH5275" t="str">
        <f t="shared" si="825"/>
        <v>METALDET1-LINE 8</v>
      </c>
      <c r="AI5275">
        <f>IF(I5275="violation",COUNTIF($AH$1:AH5275,AH5275),0)</f>
        <v>1869</v>
      </c>
      <c r="AJ5275" t="str">
        <f t="shared" si="826"/>
        <v>violation-METALDET1</v>
      </c>
      <c r="AK5275">
        <f>IF(I5275="violation",COUNTIF($AJ$1:AJ5275,AJ5275),FALSE)</f>
        <v>4145</v>
      </c>
      <c r="AL5275">
        <f t="shared" si="827"/>
        <v>0</v>
      </c>
      <c r="AM5275">
        <f t="shared" si="828"/>
        <v>3</v>
      </c>
      <c r="AN5275" t="str">
        <f t="shared" si="829"/>
        <v>ALERT! 3 Violation founded @METALDET1</v>
      </c>
    </row>
    <row r="5276" spans="1:40">
      <c r="A5276" t="s">
        <v>120</v>
      </c>
      <c r="B5276" t="s">
        <v>121</v>
      </c>
      <c r="C5276" t="s">
        <v>2392</v>
      </c>
      <c r="D5276" t="s">
        <v>129</v>
      </c>
      <c r="E5276">
        <v>1</v>
      </c>
      <c r="G5276" t="s">
        <v>130</v>
      </c>
      <c r="I5276" t="s">
        <v>125</v>
      </c>
      <c r="Z5276" t="str">
        <f>IFERROR(MID(AA5276,FIND("-",H5276,1)+1,20),_xlfn.IFNA(VLOOKUP(F5276&amp;"-"&amp;AA5276,Ref_Kontak!$A:$E,4,FALSE),Ref_Kontak!$H$2))</f>
        <v>628999007703</v>
      </c>
      <c r="AA5276" t="str">
        <f t="shared" si="820"/>
        <v/>
      </c>
      <c r="AB5276" t="str">
        <f t="shared" si="821"/>
        <v/>
      </c>
      <c r="AC5276" t="str">
        <f t="shared" si="822"/>
        <v>628999007703</v>
      </c>
      <c r="AD5276" t="str">
        <f t="shared" si="823"/>
        <v>Halo+,+Visual+AI+5S+mendeteksi+Violation%3A+METALDET1-LINE+8</v>
      </c>
      <c r="AE5276" t="str">
        <f t="shared" si="824"/>
        <v>https://web.whatsapp.com/send/?phone=628999007703&amp;text=Halo+,+Visual+AI+5S+mendeteksi+Violation%3A+METALDET1-LINE+8&amp;type=phone_number&amp;app_absent=0</v>
      </c>
      <c r="AF5276" t="b">
        <f>IF(ISNA(VLOOKUP(D5276&amp;"-"&amp;AB5276, Ref_Kontak!$A:$E, 4, FALSE)), FALSE, TRUE)</f>
        <v>0</v>
      </c>
      <c r="AG5276" t="str">
        <f>_xlfn.IFNA(VLOOKUP(Z5276,Ref_Kontak!H:H,1,FALSE),"FALSE")</f>
        <v>628999007703</v>
      </c>
      <c r="AH5276" t="str">
        <f t="shared" si="825"/>
        <v>METALDET1-LINE 8</v>
      </c>
      <c r="AI5276">
        <f>IF(I5276="violation",COUNTIF($AH$1:AH5276,AH5276),0)</f>
        <v>1870</v>
      </c>
      <c r="AJ5276" t="str">
        <f t="shared" si="826"/>
        <v>violation-METALDET1</v>
      </c>
      <c r="AK5276">
        <f>IF(I5276="violation",COUNTIF($AJ$1:AJ5276,AJ5276),FALSE)</f>
        <v>4146</v>
      </c>
      <c r="AL5276">
        <f t="shared" si="827"/>
        <v>0</v>
      </c>
      <c r="AM5276">
        <f t="shared" si="828"/>
        <v>3</v>
      </c>
      <c r="AN5276" t="str">
        <f t="shared" si="829"/>
        <v>ALERT! 3 Violation founded @METALDET1</v>
      </c>
    </row>
    <row r="5277" spans="1:40">
      <c r="A5277" t="s">
        <v>120</v>
      </c>
      <c r="B5277" t="s">
        <v>121</v>
      </c>
      <c r="C5277" t="s">
        <v>2393</v>
      </c>
      <c r="D5277" t="s">
        <v>129</v>
      </c>
      <c r="E5277">
        <v>1</v>
      </c>
      <c r="G5277" t="s">
        <v>130</v>
      </c>
      <c r="I5277" t="s">
        <v>125</v>
      </c>
      <c r="Z5277" t="str">
        <f>IFERROR(MID(AA5277,FIND("-",H5277,1)+1,20),_xlfn.IFNA(VLOOKUP(F5277&amp;"-"&amp;AA5277,Ref_Kontak!$A:$E,4,FALSE),Ref_Kontak!$H$2))</f>
        <v>628999007703</v>
      </c>
      <c r="AA5277" t="str">
        <f t="shared" si="820"/>
        <v/>
      </c>
      <c r="AB5277" t="str">
        <f t="shared" si="821"/>
        <v/>
      </c>
      <c r="AC5277" t="str">
        <f t="shared" si="822"/>
        <v>628999007703</v>
      </c>
      <c r="AD5277" t="str">
        <f t="shared" si="823"/>
        <v>Halo+,+Visual+AI+5S+mendeteksi+Violation%3A+METALDET1-LINE+8</v>
      </c>
      <c r="AE5277" t="str">
        <f t="shared" si="824"/>
        <v>https://web.whatsapp.com/send/?phone=628999007703&amp;text=Halo+,+Visual+AI+5S+mendeteksi+Violation%3A+METALDET1-LINE+8&amp;type=phone_number&amp;app_absent=0</v>
      </c>
      <c r="AF5277" t="b">
        <f>IF(ISNA(VLOOKUP(D5277&amp;"-"&amp;AB5277, Ref_Kontak!$A:$E, 4, FALSE)), FALSE, TRUE)</f>
        <v>0</v>
      </c>
      <c r="AG5277" t="str">
        <f>_xlfn.IFNA(VLOOKUP(Z5277,Ref_Kontak!H:H,1,FALSE),"FALSE")</f>
        <v>628999007703</v>
      </c>
      <c r="AH5277" t="str">
        <f t="shared" si="825"/>
        <v>METALDET1-LINE 8</v>
      </c>
      <c r="AI5277">
        <f>IF(I5277="violation",COUNTIF($AH$1:AH5277,AH5277),0)</f>
        <v>1871</v>
      </c>
      <c r="AJ5277" t="str">
        <f t="shared" si="826"/>
        <v>violation-METALDET1</v>
      </c>
      <c r="AK5277">
        <f>IF(I5277="violation",COUNTIF($AJ$1:AJ5277,AJ5277),FALSE)</f>
        <v>4147</v>
      </c>
      <c r="AL5277">
        <f t="shared" si="827"/>
        <v>0</v>
      </c>
      <c r="AM5277">
        <f t="shared" si="828"/>
        <v>3</v>
      </c>
      <c r="AN5277" t="str">
        <f t="shared" si="829"/>
        <v>ALERT! 3 Violation founded @METALDET1</v>
      </c>
    </row>
    <row r="5278" spans="1:40">
      <c r="A5278" t="s">
        <v>120</v>
      </c>
      <c r="B5278" t="s">
        <v>121</v>
      </c>
      <c r="C5278" t="s">
        <v>2393</v>
      </c>
      <c r="D5278" t="s">
        <v>129</v>
      </c>
      <c r="E5278">
        <v>1</v>
      </c>
      <c r="G5278" t="s">
        <v>130</v>
      </c>
      <c r="I5278" t="s">
        <v>125</v>
      </c>
      <c r="Z5278" t="str">
        <f>IFERROR(MID(AA5278,FIND("-",H5278,1)+1,20),_xlfn.IFNA(VLOOKUP(F5278&amp;"-"&amp;AA5278,Ref_Kontak!$A:$E,4,FALSE),Ref_Kontak!$H$2))</f>
        <v>628999007703</v>
      </c>
      <c r="AA5278" t="str">
        <f t="shared" si="820"/>
        <v/>
      </c>
      <c r="AB5278" t="str">
        <f t="shared" si="821"/>
        <v/>
      </c>
      <c r="AC5278" t="str">
        <f t="shared" si="822"/>
        <v>628999007703</v>
      </c>
      <c r="AD5278" t="str">
        <f t="shared" si="823"/>
        <v>Halo+,+Visual+AI+5S+mendeteksi+Violation%3A+METALDET1-LINE+8</v>
      </c>
      <c r="AE5278" t="str">
        <f t="shared" si="824"/>
        <v>https://web.whatsapp.com/send/?phone=628999007703&amp;text=Halo+,+Visual+AI+5S+mendeteksi+Violation%3A+METALDET1-LINE+8&amp;type=phone_number&amp;app_absent=0</v>
      </c>
      <c r="AF5278" t="b">
        <f>IF(ISNA(VLOOKUP(D5278&amp;"-"&amp;AB5278, Ref_Kontak!$A:$E, 4, FALSE)), FALSE, TRUE)</f>
        <v>0</v>
      </c>
      <c r="AG5278" t="str">
        <f>_xlfn.IFNA(VLOOKUP(Z5278,Ref_Kontak!H:H,1,FALSE),"FALSE")</f>
        <v>628999007703</v>
      </c>
      <c r="AH5278" t="str">
        <f t="shared" si="825"/>
        <v>METALDET1-LINE 8</v>
      </c>
      <c r="AI5278">
        <f>IF(I5278="violation",COUNTIF($AH$1:AH5278,AH5278),0)</f>
        <v>1872</v>
      </c>
      <c r="AJ5278" t="str">
        <f t="shared" si="826"/>
        <v>violation-METALDET1</v>
      </c>
      <c r="AK5278">
        <f>IF(I5278="violation",COUNTIF($AJ$1:AJ5278,AJ5278),FALSE)</f>
        <v>4148</v>
      </c>
      <c r="AL5278">
        <f t="shared" si="827"/>
        <v>0</v>
      </c>
      <c r="AM5278">
        <f t="shared" si="828"/>
        <v>3</v>
      </c>
      <c r="AN5278" t="str">
        <f t="shared" si="829"/>
        <v>ALERT! 3 Violation founded @METALDET1</v>
      </c>
    </row>
    <row r="5279" spans="1:40">
      <c r="A5279" t="s">
        <v>120</v>
      </c>
      <c r="B5279" t="s">
        <v>121</v>
      </c>
      <c r="C5279" t="s">
        <v>2394</v>
      </c>
      <c r="D5279" t="s">
        <v>129</v>
      </c>
      <c r="E5279">
        <v>1</v>
      </c>
      <c r="G5279" t="s">
        <v>130</v>
      </c>
      <c r="I5279" t="s">
        <v>125</v>
      </c>
      <c r="Z5279" t="str">
        <f>IFERROR(MID(AA5279,FIND("-",H5279,1)+1,20),_xlfn.IFNA(VLOOKUP(F5279&amp;"-"&amp;AA5279,Ref_Kontak!$A:$E,4,FALSE),Ref_Kontak!$H$2))</f>
        <v>628999007703</v>
      </c>
      <c r="AA5279" t="str">
        <f t="shared" si="820"/>
        <v/>
      </c>
      <c r="AB5279" t="str">
        <f t="shared" si="821"/>
        <v/>
      </c>
      <c r="AC5279" t="str">
        <f t="shared" si="822"/>
        <v>628999007703</v>
      </c>
      <c r="AD5279" t="str">
        <f t="shared" si="823"/>
        <v>Halo+,+Visual+AI+5S+mendeteksi+Violation%3A+METALDET1-LINE+8</v>
      </c>
      <c r="AE5279" t="str">
        <f t="shared" si="824"/>
        <v>https://web.whatsapp.com/send/?phone=628999007703&amp;text=Halo+,+Visual+AI+5S+mendeteksi+Violation%3A+METALDET1-LINE+8&amp;type=phone_number&amp;app_absent=0</v>
      </c>
      <c r="AF5279" t="b">
        <f>IF(ISNA(VLOOKUP(D5279&amp;"-"&amp;AB5279, Ref_Kontak!$A:$E, 4, FALSE)), FALSE, TRUE)</f>
        <v>0</v>
      </c>
      <c r="AG5279" t="str">
        <f>_xlfn.IFNA(VLOOKUP(Z5279,Ref_Kontak!H:H,1,FALSE),"FALSE")</f>
        <v>628999007703</v>
      </c>
      <c r="AH5279" t="str">
        <f t="shared" si="825"/>
        <v>METALDET1-LINE 8</v>
      </c>
      <c r="AI5279">
        <f>IF(I5279="violation",COUNTIF($AH$1:AH5279,AH5279),0)</f>
        <v>1873</v>
      </c>
      <c r="AJ5279" t="str">
        <f t="shared" si="826"/>
        <v>violation-METALDET1</v>
      </c>
      <c r="AK5279">
        <f>IF(I5279="violation",COUNTIF($AJ$1:AJ5279,AJ5279),FALSE)</f>
        <v>4149</v>
      </c>
      <c r="AL5279">
        <f t="shared" si="827"/>
        <v>0</v>
      </c>
      <c r="AM5279">
        <f t="shared" si="828"/>
        <v>3</v>
      </c>
      <c r="AN5279" t="str">
        <f t="shared" si="829"/>
        <v>ALERT! 3 Violation founded @METALDET1</v>
      </c>
    </row>
    <row r="5280" spans="1:40">
      <c r="A5280" t="s">
        <v>120</v>
      </c>
      <c r="B5280" t="s">
        <v>121</v>
      </c>
      <c r="C5280" t="s">
        <v>2395</v>
      </c>
      <c r="D5280" t="s">
        <v>129</v>
      </c>
      <c r="E5280">
        <v>1</v>
      </c>
      <c r="G5280" t="s">
        <v>130</v>
      </c>
      <c r="I5280" t="s">
        <v>125</v>
      </c>
      <c r="Z5280" t="str">
        <f>IFERROR(MID(AA5280,FIND("-",H5280,1)+1,20),_xlfn.IFNA(VLOOKUP(F5280&amp;"-"&amp;AA5280,Ref_Kontak!$A:$E,4,FALSE),Ref_Kontak!$H$2))</f>
        <v>628999007703</v>
      </c>
      <c r="AA5280" t="str">
        <f t="shared" si="820"/>
        <v/>
      </c>
      <c r="AB5280" t="str">
        <f t="shared" si="821"/>
        <v/>
      </c>
      <c r="AC5280" t="str">
        <f t="shared" si="822"/>
        <v>628999007703</v>
      </c>
      <c r="AD5280" t="str">
        <f t="shared" si="823"/>
        <v>Halo+,+Visual+AI+5S+mendeteksi+Violation%3A+METALDET1-LINE+8</v>
      </c>
      <c r="AE5280" t="str">
        <f t="shared" si="824"/>
        <v>https://web.whatsapp.com/send/?phone=628999007703&amp;text=Halo+,+Visual+AI+5S+mendeteksi+Violation%3A+METALDET1-LINE+8&amp;type=phone_number&amp;app_absent=0</v>
      </c>
      <c r="AF5280" t="b">
        <f>IF(ISNA(VLOOKUP(D5280&amp;"-"&amp;AB5280, Ref_Kontak!$A:$E, 4, FALSE)), FALSE, TRUE)</f>
        <v>0</v>
      </c>
      <c r="AG5280" t="str">
        <f>_xlfn.IFNA(VLOOKUP(Z5280,Ref_Kontak!H:H,1,FALSE),"FALSE")</f>
        <v>628999007703</v>
      </c>
      <c r="AH5280" t="str">
        <f t="shared" si="825"/>
        <v>METALDET1-LINE 8</v>
      </c>
      <c r="AI5280">
        <f>IF(I5280="violation",COUNTIF($AH$1:AH5280,AH5280),0)</f>
        <v>1874</v>
      </c>
      <c r="AJ5280" t="str">
        <f t="shared" si="826"/>
        <v>violation-METALDET1</v>
      </c>
      <c r="AK5280">
        <f>IF(I5280="violation",COUNTIF($AJ$1:AJ5280,AJ5280),FALSE)</f>
        <v>4150</v>
      </c>
      <c r="AL5280">
        <f t="shared" si="827"/>
        <v>0</v>
      </c>
      <c r="AM5280">
        <f t="shared" si="828"/>
        <v>3</v>
      </c>
      <c r="AN5280" t="str">
        <f t="shared" si="829"/>
        <v>ALERT! 3 Violation founded @METALDET1</v>
      </c>
    </row>
    <row r="5281" spans="1:40">
      <c r="A5281" t="s">
        <v>120</v>
      </c>
      <c r="B5281" t="s">
        <v>121</v>
      </c>
      <c r="C5281" t="s">
        <v>2395</v>
      </c>
      <c r="D5281" t="s">
        <v>129</v>
      </c>
      <c r="E5281">
        <v>1</v>
      </c>
      <c r="G5281" t="s">
        <v>130</v>
      </c>
      <c r="I5281" t="s">
        <v>125</v>
      </c>
      <c r="Z5281" t="str">
        <f>IFERROR(MID(AA5281,FIND("-",H5281,1)+1,20),_xlfn.IFNA(VLOOKUP(F5281&amp;"-"&amp;AA5281,Ref_Kontak!$A:$E,4,FALSE),Ref_Kontak!$H$2))</f>
        <v>628999007703</v>
      </c>
      <c r="AA5281" t="str">
        <f t="shared" si="820"/>
        <v/>
      </c>
      <c r="AB5281" t="str">
        <f t="shared" si="821"/>
        <v/>
      </c>
      <c r="AC5281" t="str">
        <f t="shared" si="822"/>
        <v>628999007703</v>
      </c>
      <c r="AD5281" t="str">
        <f t="shared" si="823"/>
        <v>Halo+,+Visual+AI+5S+mendeteksi+Violation%3A+METALDET1-LINE+8</v>
      </c>
      <c r="AE5281" t="str">
        <f t="shared" si="824"/>
        <v>https://web.whatsapp.com/send/?phone=628999007703&amp;text=Halo+,+Visual+AI+5S+mendeteksi+Violation%3A+METALDET1-LINE+8&amp;type=phone_number&amp;app_absent=0</v>
      </c>
      <c r="AF5281" t="b">
        <f>IF(ISNA(VLOOKUP(D5281&amp;"-"&amp;AB5281, Ref_Kontak!$A:$E, 4, FALSE)), FALSE, TRUE)</f>
        <v>0</v>
      </c>
      <c r="AG5281" t="str">
        <f>_xlfn.IFNA(VLOOKUP(Z5281,Ref_Kontak!H:H,1,FALSE),"FALSE")</f>
        <v>628999007703</v>
      </c>
      <c r="AH5281" t="str">
        <f t="shared" si="825"/>
        <v>METALDET1-LINE 8</v>
      </c>
      <c r="AI5281">
        <f>IF(I5281="violation",COUNTIF($AH$1:AH5281,AH5281),0)</f>
        <v>1875</v>
      </c>
      <c r="AJ5281" t="str">
        <f t="shared" si="826"/>
        <v>violation-METALDET1</v>
      </c>
      <c r="AK5281">
        <f>IF(I5281="violation",COUNTIF($AJ$1:AJ5281,AJ5281),FALSE)</f>
        <v>4151</v>
      </c>
      <c r="AL5281">
        <f t="shared" si="827"/>
        <v>0</v>
      </c>
      <c r="AM5281">
        <f t="shared" si="828"/>
        <v>3</v>
      </c>
      <c r="AN5281" t="str">
        <f t="shared" si="829"/>
        <v>ALERT! 3 Violation founded @METALDET1</v>
      </c>
    </row>
    <row r="5282" spans="1:40">
      <c r="A5282" t="s">
        <v>120</v>
      </c>
      <c r="B5282" t="s">
        <v>121</v>
      </c>
      <c r="C5282" t="s">
        <v>2396</v>
      </c>
      <c r="D5282" t="s">
        <v>129</v>
      </c>
      <c r="E5282">
        <v>1</v>
      </c>
      <c r="G5282" t="s">
        <v>130</v>
      </c>
      <c r="I5282" t="s">
        <v>125</v>
      </c>
      <c r="Z5282" t="str">
        <f>IFERROR(MID(AA5282,FIND("-",H5282,1)+1,20),_xlfn.IFNA(VLOOKUP(F5282&amp;"-"&amp;AA5282,Ref_Kontak!$A:$E,4,FALSE),Ref_Kontak!$H$2))</f>
        <v>628999007703</v>
      </c>
      <c r="AA5282" t="str">
        <f t="shared" si="820"/>
        <v/>
      </c>
      <c r="AB5282" t="str">
        <f t="shared" si="821"/>
        <v/>
      </c>
      <c r="AC5282" t="str">
        <f t="shared" si="822"/>
        <v>628999007703</v>
      </c>
      <c r="AD5282" t="str">
        <f t="shared" si="823"/>
        <v>Halo+,+Visual+AI+5S+mendeteksi+Violation%3A+METALDET1-LINE+8</v>
      </c>
      <c r="AE5282" t="str">
        <f t="shared" si="824"/>
        <v>https://web.whatsapp.com/send/?phone=628999007703&amp;text=Halo+,+Visual+AI+5S+mendeteksi+Violation%3A+METALDET1-LINE+8&amp;type=phone_number&amp;app_absent=0</v>
      </c>
      <c r="AF5282" t="b">
        <f>IF(ISNA(VLOOKUP(D5282&amp;"-"&amp;AB5282, Ref_Kontak!$A:$E, 4, FALSE)), FALSE, TRUE)</f>
        <v>0</v>
      </c>
      <c r="AG5282" t="str">
        <f>_xlfn.IFNA(VLOOKUP(Z5282,Ref_Kontak!H:H,1,FALSE),"FALSE")</f>
        <v>628999007703</v>
      </c>
      <c r="AH5282" t="str">
        <f t="shared" si="825"/>
        <v>METALDET1-LINE 8</v>
      </c>
      <c r="AI5282">
        <f>IF(I5282="violation",COUNTIF($AH$1:AH5282,AH5282),0)</f>
        <v>1876</v>
      </c>
      <c r="AJ5282" t="str">
        <f t="shared" si="826"/>
        <v>violation-METALDET1</v>
      </c>
      <c r="AK5282">
        <f>IF(I5282="violation",COUNTIF($AJ$1:AJ5282,AJ5282),FALSE)</f>
        <v>4152</v>
      </c>
      <c r="AL5282">
        <f t="shared" si="827"/>
        <v>0</v>
      </c>
      <c r="AM5282">
        <f t="shared" si="828"/>
        <v>3</v>
      </c>
      <c r="AN5282" t="str">
        <f t="shared" si="829"/>
        <v>ALERT! 3 Violation founded @METALDET1</v>
      </c>
    </row>
    <row r="5283" spans="1:40">
      <c r="A5283" t="s">
        <v>120</v>
      </c>
      <c r="B5283" t="s">
        <v>121</v>
      </c>
      <c r="C5283" t="s">
        <v>2396</v>
      </c>
      <c r="D5283" t="s">
        <v>129</v>
      </c>
      <c r="E5283">
        <v>1</v>
      </c>
      <c r="G5283" t="s">
        <v>130</v>
      </c>
      <c r="I5283" t="s">
        <v>125</v>
      </c>
      <c r="Z5283" t="str">
        <f>IFERROR(MID(AA5283,FIND("-",H5283,1)+1,20),_xlfn.IFNA(VLOOKUP(F5283&amp;"-"&amp;AA5283,Ref_Kontak!$A:$E,4,FALSE),Ref_Kontak!$H$2))</f>
        <v>628999007703</v>
      </c>
      <c r="AA5283" t="str">
        <f t="shared" si="820"/>
        <v/>
      </c>
      <c r="AB5283" t="str">
        <f t="shared" si="821"/>
        <v/>
      </c>
      <c r="AC5283" t="str">
        <f t="shared" si="822"/>
        <v>628999007703</v>
      </c>
      <c r="AD5283" t="str">
        <f t="shared" si="823"/>
        <v>Halo+,+Visual+AI+5S+mendeteksi+Violation%3A+METALDET1-LINE+8</v>
      </c>
      <c r="AE5283" t="str">
        <f t="shared" si="824"/>
        <v>https://web.whatsapp.com/send/?phone=628999007703&amp;text=Halo+,+Visual+AI+5S+mendeteksi+Violation%3A+METALDET1-LINE+8&amp;type=phone_number&amp;app_absent=0</v>
      </c>
      <c r="AF5283" t="b">
        <f>IF(ISNA(VLOOKUP(D5283&amp;"-"&amp;AB5283, Ref_Kontak!$A:$E, 4, FALSE)), FALSE, TRUE)</f>
        <v>0</v>
      </c>
      <c r="AG5283" t="str">
        <f>_xlfn.IFNA(VLOOKUP(Z5283,Ref_Kontak!H:H,1,FALSE),"FALSE")</f>
        <v>628999007703</v>
      </c>
      <c r="AH5283" t="str">
        <f t="shared" si="825"/>
        <v>METALDET1-LINE 8</v>
      </c>
      <c r="AI5283">
        <f>IF(I5283="violation",COUNTIF($AH$1:AH5283,AH5283),0)</f>
        <v>1877</v>
      </c>
      <c r="AJ5283" t="str">
        <f t="shared" si="826"/>
        <v>violation-METALDET1</v>
      </c>
      <c r="AK5283">
        <f>IF(I5283="violation",COUNTIF($AJ$1:AJ5283,AJ5283),FALSE)</f>
        <v>4153</v>
      </c>
      <c r="AL5283">
        <f t="shared" si="827"/>
        <v>0</v>
      </c>
      <c r="AM5283">
        <f t="shared" si="828"/>
        <v>3</v>
      </c>
      <c r="AN5283" t="str">
        <f t="shared" si="829"/>
        <v>ALERT! 3 Violation founded @METALDET1</v>
      </c>
    </row>
    <row r="5284" spans="1:40">
      <c r="A5284" t="s">
        <v>120</v>
      </c>
      <c r="B5284" t="s">
        <v>121</v>
      </c>
      <c r="C5284" t="s">
        <v>2397</v>
      </c>
      <c r="D5284" t="s">
        <v>129</v>
      </c>
      <c r="E5284">
        <v>1</v>
      </c>
      <c r="G5284" t="s">
        <v>130</v>
      </c>
      <c r="I5284" t="s">
        <v>125</v>
      </c>
      <c r="Z5284" t="str">
        <f>IFERROR(MID(AA5284,FIND("-",H5284,1)+1,20),_xlfn.IFNA(VLOOKUP(F5284&amp;"-"&amp;AA5284,Ref_Kontak!$A:$E,4,FALSE),Ref_Kontak!$H$2))</f>
        <v>628999007703</v>
      </c>
      <c r="AA5284" t="str">
        <f t="shared" si="820"/>
        <v/>
      </c>
      <c r="AB5284" t="str">
        <f t="shared" si="821"/>
        <v/>
      </c>
      <c r="AC5284" t="str">
        <f t="shared" si="822"/>
        <v>628999007703</v>
      </c>
      <c r="AD5284" t="str">
        <f t="shared" si="823"/>
        <v>Halo+,+Visual+AI+5S+mendeteksi+Violation%3A+METALDET1-LINE+8</v>
      </c>
      <c r="AE5284" t="str">
        <f t="shared" si="824"/>
        <v>https://web.whatsapp.com/send/?phone=628999007703&amp;text=Halo+,+Visual+AI+5S+mendeteksi+Violation%3A+METALDET1-LINE+8&amp;type=phone_number&amp;app_absent=0</v>
      </c>
      <c r="AF5284" t="b">
        <f>IF(ISNA(VLOOKUP(D5284&amp;"-"&amp;AB5284, Ref_Kontak!$A:$E, 4, FALSE)), FALSE, TRUE)</f>
        <v>0</v>
      </c>
      <c r="AG5284" t="str">
        <f>_xlfn.IFNA(VLOOKUP(Z5284,Ref_Kontak!H:H,1,FALSE),"FALSE")</f>
        <v>628999007703</v>
      </c>
      <c r="AH5284" t="str">
        <f t="shared" si="825"/>
        <v>METALDET1-LINE 8</v>
      </c>
      <c r="AI5284">
        <f>IF(I5284="violation",COUNTIF($AH$1:AH5284,AH5284),0)</f>
        <v>1878</v>
      </c>
      <c r="AJ5284" t="str">
        <f t="shared" si="826"/>
        <v>violation-METALDET1</v>
      </c>
      <c r="AK5284">
        <f>IF(I5284="violation",COUNTIF($AJ$1:AJ5284,AJ5284),FALSE)</f>
        <v>4154</v>
      </c>
      <c r="AL5284">
        <f t="shared" si="827"/>
        <v>0</v>
      </c>
      <c r="AM5284">
        <f t="shared" si="828"/>
        <v>3</v>
      </c>
      <c r="AN5284" t="str">
        <f t="shared" si="829"/>
        <v>ALERT! 3 Violation founded @METALDET1</v>
      </c>
    </row>
    <row r="5285" spans="1:40">
      <c r="A5285" t="s">
        <v>120</v>
      </c>
      <c r="B5285" t="s">
        <v>121</v>
      </c>
      <c r="C5285" t="s">
        <v>2398</v>
      </c>
      <c r="D5285" t="s">
        <v>129</v>
      </c>
      <c r="E5285">
        <v>1</v>
      </c>
      <c r="G5285" t="s">
        <v>130</v>
      </c>
      <c r="I5285" t="s">
        <v>125</v>
      </c>
      <c r="Z5285" t="str">
        <f>IFERROR(MID(AA5285,FIND("-",H5285,1)+1,20),_xlfn.IFNA(VLOOKUP(F5285&amp;"-"&amp;AA5285,Ref_Kontak!$A:$E,4,FALSE),Ref_Kontak!$H$2))</f>
        <v>628999007703</v>
      </c>
      <c r="AA5285" t="str">
        <f t="shared" si="820"/>
        <v/>
      </c>
      <c r="AB5285" t="str">
        <f t="shared" si="821"/>
        <v/>
      </c>
      <c r="AC5285" t="str">
        <f t="shared" si="822"/>
        <v>628999007703</v>
      </c>
      <c r="AD5285" t="str">
        <f t="shared" si="823"/>
        <v>Halo+,+Visual+AI+5S+mendeteksi+Violation%3A+METALDET1-LINE+8</v>
      </c>
      <c r="AE5285" t="str">
        <f t="shared" si="824"/>
        <v>https://web.whatsapp.com/send/?phone=628999007703&amp;text=Halo+,+Visual+AI+5S+mendeteksi+Violation%3A+METALDET1-LINE+8&amp;type=phone_number&amp;app_absent=0</v>
      </c>
      <c r="AF5285" t="b">
        <f>IF(ISNA(VLOOKUP(D5285&amp;"-"&amp;AB5285, Ref_Kontak!$A:$E, 4, FALSE)), FALSE, TRUE)</f>
        <v>0</v>
      </c>
      <c r="AG5285" t="str">
        <f>_xlfn.IFNA(VLOOKUP(Z5285,Ref_Kontak!H:H,1,FALSE),"FALSE")</f>
        <v>628999007703</v>
      </c>
      <c r="AH5285" t="str">
        <f t="shared" si="825"/>
        <v>METALDET1-LINE 8</v>
      </c>
      <c r="AI5285">
        <f>IF(I5285="violation",COUNTIF($AH$1:AH5285,AH5285),0)</f>
        <v>1879</v>
      </c>
      <c r="AJ5285" t="str">
        <f t="shared" si="826"/>
        <v>violation-METALDET1</v>
      </c>
      <c r="AK5285">
        <f>IF(I5285="violation",COUNTIF($AJ$1:AJ5285,AJ5285),FALSE)</f>
        <v>4155</v>
      </c>
      <c r="AL5285">
        <f t="shared" si="827"/>
        <v>0</v>
      </c>
      <c r="AM5285">
        <f t="shared" si="828"/>
        <v>3</v>
      </c>
      <c r="AN5285" t="str">
        <f t="shared" si="829"/>
        <v>ALERT! 3 Violation founded @METALDET1</v>
      </c>
    </row>
    <row r="5286" spans="1:40">
      <c r="A5286" t="s">
        <v>120</v>
      </c>
      <c r="B5286" t="s">
        <v>121</v>
      </c>
      <c r="C5286" t="s">
        <v>2399</v>
      </c>
      <c r="D5286" t="s">
        <v>129</v>
      </c>
      <c r="E5286">
        <v>1</v>
      </c>
      <c r="G5286" t="s">
        <v>130</v>
      </c>
      <c r="I5286" t="s">
        <v>125</v>
      </c>
      <c r="Z5286" t="str">
        <f>IFERROR(MID(AA5286,FIND("-",H5286,1)+1,20),_xlfn.IFNA(VLOOKUP(F5286&amp;"-"&amp;AA5286,Ref_Kontak!$A:$E,4,FALSE),Ref_Kontak!$H$2))</f>
        <v>628999007703</v>
      </c>
      <c r="AA5286" t="str">
        <f t="shared" si="820"/>
        <v/>
      </c>
      <c r="AB5286" t="str">
        <f t="shared" si="821"/>
        <v/>
      </c>
      <c r="AC5286" t="str">
        <f t="shared" si="822"/>
        <v>628999007703</v>
      </c>
      <c r="AD5286" t="str">
        <f t="shared" si="823"/>
        <v>Halo+,+Visual+AI+5S+mendeteksi+Violation%3A+METALDET1-LINE+8</v>
      </c>
      <c r="AE5286" t="str">
        <f t="shared" si="824"/>
        <v>https://web.whatsapp.com/send/?phone=628999007703&amp;text=Halo+,+Visual+AI+5S+mendeteksi+Violation%3A+METALDET1-LINE+8&amp;type=phone_number&amp;app_absent=0</v>
      </c>
      <c r="AF5286" t="b">
        <f>IF(ISNA(VLOOKUP(D5286&amp;"-"&amp;AB5286, Ref_Kontak!$A:$E, 4, FALSE)), FALSE, TRUE)</f>
        <v>0</v>
      </c>
      <c r="AG5286" t="str">
        <f>_xlfn.IFNA(VLOOKUP(Z5286,Ref_Kontak!H:H,1,FALSE),"FALSE")</f>
        <v>628999007703</v>
      </c>
      <c r="AH5286" t="str">
        <f t="shared" si="825"/>
        <v>METALDET1-LINE 8</v>
      </c>
      <c r="AI5286">
        <f>IF(I5286="violation",COUNTIF($AH$1:AH5286,AH5286),0)</f>
        <v>1880</v>
      </c>
      <c r="AJ5286" t="str">
        <f t="shared" si="826"/>
        <v>violation-METALDET1</v>
      </c>
      <c r="AK5286">
        <f>IF(I5286="violation",COUNTIF($AJ$1:AJ5286,AJ5286),FALSE)</f>
        <v>4156</v>
      </c>
      <c r="AL5286">
        <f t="shared" si="827"/>
        <v>0</v>
      </c>
      <c r="AM5286">
        <f t="shared" si="828"/>
        <v>3</v>
      </c>
      <c r="AN5286" t="str">
        <f t="shared" si="829"/>
        <v>ALERT! 3 Violation founded @METALDET1</v>
      </c>
    </row>
    <row r="5287" spans="1:40">
      <c r="A5287" t="s">
        <v>120</v>
      </c>
      <c r="B5287" t="s">
        <v>121</v>
      </c>
      <c r="C5287" t="s">
        <v>2400</v>
      </c>
      <c r="D5287" t="s">
        <v>129</v>
      </c>
      <c r="E5287">
        <v>1</v>
      </c>
      <c r="G5287" t="s">
        <v>130</v>
      </c>
      <c r="I5287" t="s">
        <v>125</v>
      </c>
      <c r="Z5287" t="str">
        <f>IFERROR(MID(AA5287,FIND("-",H5287,1)+1,20),_xlfn.IFNA(VLOOKUP(F5287&amp;"-"&amp;AA5287,Ref_Kontak!$A:$E,4,FALSE),Ref_Kontak!$H$2))</f>
        <v>628999007703</v>
      </c>
      <c r="AA5287" t="str">
        <f t="shared" si="820"/>
        <v/>
      </c>
      <c r="AB5287" t="str">
        <f t="shared" si="821"/>
        <v/>
      </c>
      <c r="AC5287" t="str">
        <f t="shared" si="822"/>
        <v>628999007703</v>
      </c>
      <c r="AD5287" t="str">
        <f t="shared" si="823"/>
        <v>Halo+,+Visual+AI+5S+mendeteksi+Violation%3A+METALDET1-LINE+8</v>
      </c>
      <c r="AE5287" t="str">
        <f t="shared" si="824"/>
        <v>https://web.whatsapp.com/send/?phone=628999007703&amp;text=Halo+,+Visual+AI+5S+mendeteksi+Violation%3A+METALDET1-LINE+8&amp;type=phone_number&amp;app_absent=0</v>
      </c>
      <c r="AF5287" t="b">
        <f>IF(ISNA(VLOOKUP(D5287&amp;"-"&amp;AB5287, Ref_Kontak!$A:$E, 4, FALSE)), FALSE, TRUE)</f>
        <v>0</v>
      </c>
      <c r="AG5287" t="str">
        <f>_xlfn.IFNA(VLOOKUP(Z5287,Ref_Kontak!H:H,1,FALSE),"FALSE")</f>
        <v>628999007703</v>
      </c>
      <c r="AH5287" t="str">
        <f t="shared" si="825"/>
        <v>METALDET1-LINE 8</v>
      </c>
      <c r="AI5287">
        <f>IF(I5287="violation",COUNTIF($AH$1:AH5287,AH5287),0)</f>
        <v>1881</v>
      </c>
      <c r="AJ5287" t="str">
        <f t="shared" si="826"/>
        <v>violation-METALDET1</v>
      </c>
      <c r="AK5287">
        <f>IF(I5287="violation",COUNTIF($AJ$1:AJ5287,AJ5287),FALSE)</f>
        <v>4157</v>
      </c>
      <c r="AL5287">
        <f t="shared" si="827"/>
        <v>0</v>
      </c>
      <c r="AM5287">
        <f t="shared" si="828"/>
        <v>3</v>
      </c>
      <c r="AN5287" t="str">
        <f t="shared" si="829"/>
        <v>ALERT! 3 Violation founded @METALDET1</v>
      </c>
    </row>
    <row r="5288" spans="1:40">
      <c r="A5288" t="s">
        <v>120</v>
      </c>
      <c r="B5288" t="s">
        <v>121</v>
      </c>
      <c r="C5288" t="s">
        <v>2400</v>
      </c>
      <c r="D5288" t="s">
        <v>129</v>
      </c>
      <c r="E5288">
        <v>1</v>
      </c>
      <c r="G5288" t="s">
        <v>130</v>
      </c>
      <c r="I5288" t="s">
        <v>125</v>
      </c>
      <c r="Z5288" t="str">
        <f>IFERROR(MID(AA5288,FIND("-",H5288,1)+1,20),_xlfn.IFNA(VLOOKUP(F5288&amp;"-"&amp;AA5288,Ref_Kontak!$A:$E,4,FALSE),Ref_Kontak!$H$2))</f>
        <v>628999007703</v>
      </c>
      <c r="AA5288" t="str">
        <f t="shared" si="820"/>
        <v/>
      </c>
      <c r="AB5288" t="str">
        <f t="shared" si="821"/>
        <v/>
      </c>
      <c r="AC5288" t="str">
        <f t="shared" si="822"/>
        <v>628999007703</v>
      </c>
      <c r="AD5288" t="str">
        <f t="shared" si="823"/>
        <v>Halo+,+Visual+AI+5S+mendeteksi+Violation%3A+METALDET1-LINE+8</v>
      </c>
      <c r="AE5288" t="str">
        <f t="shared" si="824"/>
        <v>https://web.whatsapp.com/send/?phone=628999007703&amp;text=Halo+,+Visual+AI+5S+mendeteksi+Violation%3A+METALDET1-LINE+8&amp;type=phone_number&amp;app_absent=0</v>
      </c>
      <c r="AF5288" t="b">
        <f>IF(ISNA(VLOOKUP(D5288&amp;"-"&amp;AB5288, Ref_Kontak!$A:$E, 4, FALSE)), FALSE, TRUE)</f>
        <v>0</v>
      </c>
      <c r="AG5288" t="str">
        <f>_xlfn.IFNA(VLOOKUP(Z5288,Ref_Kontak!H:H,1,FALSE),"FALSE")</f>
        <v>628999007703</v>
      </c>
      <c r="AH5288" t="str">
        <f t="shared" si="825"/>
        <v>METALDET1-LINE 8</v>
      </c>
      <c r="AI5288">
        <f>IF(I5288="violation",COUNTIF($AH$1:AH5288,AH5288),0)</f>
        <v>1882</v>
      </c>
      <c r="AJ5288" t="str">
        <f t="shared" si="826"/>
        <v>violation-METALDET1</v>
      </c>
      <c r="AK5288">
        <f>IF(I5288="violation",COUNTIF($AJ$1:AJ5288,AJ5288),FALSE)</f>
        <v>4158</v>
      </c>
      <c r="AL5288">
        <f t="shared" si="827"/>
        <v>0</v>
      </c>
      <c r="AM5288">
        <f t="shared" si="828"/>
        <v>3</v>
      </c>
      <c r="AN5288" t="str">
        <f t="shared" si="829"/>
        <v>ALERT! 3 Violation founded @METALDET1</v>
      </c>
    </row>
    <row r="5289" spans="1:40">
      <c r="A5289" t="s">
        <v>120</v>
      </c>
      <c r="B5289" t="s">
        <v>121</v>
      </c>
      <c r="C5289" t="s">
        <v>2401</v>
      </c>
      <c r="D5289" t="s">
        <v>129</v>
      </c>
      <c r="E5289">
        <v>1</v>
      </c>
      <c r="G5289" t="s">
        <v>130</v>
      </c>
      <c r="I5289" t="s">
        <v>125</v>
      </c>
      <c r="Z5289" t="str">
        <f>IFERROR(MID(AA5289,FIND("-",H5289,1)+1,20),_xlfn.IFNA(VLOOKUP(F5289&amp;"-"&amp;AA5289,Ref_Kontak!$A:$E,4,FALSE),Ref_Kontak!$H$2))</f>
        <v>628999007703</v>
      </c>
      <c r="AA5289" t="str">
        <f t="shared" si="820"/>
        <v/>
      </c>
      <c r="AB5289" t="str">
        <f t="shared" si="821"/>
        <v/>
      </c>
      <c r="AC5289" t="str">
        <f t="shared" si="822"/>
        <v>628999007703</v>
      </c>
      <c r="AD5289" t="str">
        <f t="shared" si="823"/>
        <v>Halo+,+Visual+AI+5S+mendeteksi+Violation%3A+METALDET1-LINE+8</v>
      </c>
      <c r="AE5289" t="str">
        <f t="shared" si="824"/>
        <v>https://web.whatsapp.com/send/?phone=628999007703&amp;text=Halo+,+Visual+AI+5S+mendeteksi+Violation%3A+METALDET1-LINE+8&amp;type=phone_number&amp;app_absent=0</v>
      </c>
      <c r="AF5289" t="b">
        <f>IF(ISNA(VLOOKUP(D5289&amp;"-"&amp;AB5289, Ref_Kontak!$A:$E, 4, FALSE)), FALSE, TRUE)</f>
        <v>0</v>
      </c>
      <c r="AG5289" t="str">
        <f>_xlfn.IFNA(VLOOKUP(Z5289,Ref_Kontak!H:H,1,FALSE),"FALSE")</f>
        <v>628999007703</v>
      </c>
      <c r="AH5289" t="str">
        <f t="shared" si="825"/>
        <v>METALDET1-LINE 8</v>
      </c>
      <c r="AI5289">
        <f>IF(I5289="violation",COUNTIF($AH$1:AH5289,AH5289),0)</f>
        <v>1883</v>
      </c>
      <c r="AJ5289" t="str">
        <f t="shared" si="826"/>
        <v>violation-METALDET1</v>
      </c>
      <c r="AK5289">
        <f>IF(I5289="violation",COUNTIF($AJ$1:AJ5289,AJ5289),FALSE)</f>
        <v>4159</v>
      </c>
      <c r="AL5289">
        <f t="shared" si="827"/>
        <v>0</v>
      </c>
      <c r="AM5289">
        <f t="shared" si="828"/>
        <v>3</v>
      </c>
      <c r="AN5289" t="str">
        <f t="shared" si="829"/>
        <v>ALERT! 3 Violation founded @METALDET1</v>
      </c>
    </row>
    <row r="5290" spans="1:40">
      <c r="A5290" t="s">
        <v>120</v>
      </c>
      <c r="B5290" t="s">
        <v>121</v>
      </c>
      <c r="C5290" t="s">
        <v>2402</v>
      </c>
      <c r="D5290" t="s">
        <v>129</v>
      </c>
      <c r="E5290">
        <v>1</v>
      </c>
      <c r="G5290" t="s">
        <v>130</v>
      </c>
      <c r="I5290" t="s">
        <v>125</v>
      </c>
      <c r="Z5290" t="str">
        <f>IFERROR(MID(AA5290,FIND("-",H5290,1)+1,20),_xlfn.IFNA(VLOOKUP(F5290&amp;"-"&amp;AA5290,Ref_Kontak!$A:$E,4,FALSE),Ref_Kontak!$H$2))</f>
        <v>628999007703</v>
      </c>
      <c r="AA5290" t="str">
        <f t="shared" si="820"/>
        <v/>
      </c>
      <c r="AB5290" t="str">
        <f t="shared" si="821"/>
        <v/>
      </c>
      <c r="AC5290" t="str">
        <f t="shared" si="822"/>
        <v>628999007703</v>
      </c>
      <c r="AD5290" t="str">
        <f t="shared" si="823"/>
        <v>Halo+,+Visual+AI+5S+mendeteksi+Violation%3A+METALDET1-LINE+8</v>
      </c>
      <c r="AE5290" t="str">
        <f t="shared" si="824"/>
        <v>https://web.whatsapp.com/send/?phone=628999007703&amp;text=Halo+,+Visual+AI+5S+mendeteksi+Violation%3A+METALDET1-LINE+8&amp;type=phone_number&amp;app_absent=0</v>
      </c>
      <c r="AF5290" t="b">
        <f>IF(ISNA(VLOOKUP(D5290&amp;"-"&amp;AB5290, Ref_Kontak!$A:$E, 4, FALSE)), FALSE, TRUE)</f>
        <v>0</v>
      </c>
      <c r="AG5290" t="str">
        <f>_xlfn.IFNA(VLOOKUP(Z5290,Ref_Kontak!H:H,1,FALSE),"FALSE")</f>
        <v>628999007703</v>
      </c>
      <c r="AH5290" t="str">
        <f t="shared" si="825"/>
        <v>METALDET1-LINE 8</v>
      </c>
      <c r="AI5290">
        <f>IF(I5290="violation",COUNTIF($AH$1:AH5290,AH5290),0)</f>
        <v>1884</v>
      </c>
      <c r="AJ5290" t="str">
        <f t="shared" si="826"/>
        <v>violation-METALDET1</v>
      </c>
      <c r="AK5290">
        <f>IF(I5290="violation",COUNTIF($AJ$1:AJ5290,AJ5290),FALSE)</f>
        <v>4160</v>
      </c>
      <c r="AL5290">
        <f t="shared" si="827"/>
        <v>0</v>
      </c>
      <c r="AM5290">
        <f t="shared" si="828"/>
        <v>3</v>
      </c>
      <c r="AN5290" t="str">
        <f t="shared" si="829"/>
        <v>ALERT! 3 Violation founded @METALDET1</v>
      </c>
    </row>
    <row r="5291" spans="1:40">
      <c r="A5291" t="s">
        <v>120</v>
      </c>
      <c r="B5291" t="s">
        <v>121</v>
      </c>
      <c r="C5291" t="s">
        <v>2402</v>
      </c>
      <c r="D5291" t="s">
        <v>129</v>
      </c>
      <c r="E5291">
        <v>1</v>
      </c>
      <c r="G5291" t="s">
        <v>130</v>
      </c>
      <c r="I5291" t="s">
        <v>125</v>
      </c>
      <c r="Z5291" t="str">
        <f>IFERROR(MID(AA5291,FIND("-",H5291,1)+1,20),_xlfn.IFNA(VLOOKUP(F5291&amp;"-"&amp;AA5291,Ref_Kontak!$A:$E,4,FALSE),Ref_Kontak!$H$2))</f>
        <v>628999007703</v>
      </c>
      <c r="AA5291" t="str">
        <f t="shared" si="820"/>
        <v/>
      </c>
      <c r="AB5291" t="str">
        <f t="shared" si="821"/>
        <v/>
      </c>
      <c r="AC5291" t="str">
        <f t="shared" si="822"/>
        <v>628999007703</v>
      </c>
      <c r="AD5291" t="str">
        <f t="shared" si="823"/>
        <v>Halo+,+Visual+AI+5S+mendeteksi+Violation%3A+METALDET1-LINE+8</v>
      </c>
      <c r="AE5291" t="str">
        <f t="shared" si="824"/>
        <v>https://web.whatsapp.com/send/?phone=628999007703&amp;text=Halo+,+Visual+AI+5S+mendeteksi+Violation%3A+METALDET1-LINE+8&amp;type=phone_number&amp;app_absent=0</v>
      </c>
      <c r="AF5291" t="b">
        <f>IF(ISNA(VLOOKUP(D5291&amp;"-"&amp;AB5291, Ref_Kontak!$A:$E, 4, FALSE)), FALSE, TRUE)</f>
        <v>0</v>
      </c>
      <c r="AG5291" t="str">
        <f>_xlfn.IFNA(VLOOKUP(Z5291,Ref_Kontak!H:H,1,FALSE),"FALSE")</f>
        <v>628999007703</v>
      </c>
      <c r="AH5291" t="str">
        <f t="shared" si="825"/>
        <v>METALDET1-LINE 8</v>
      </c>
      <c r="AI5291">
        <f>IF(I5291="violation",COUNTIF($AH$1:AH5291,AH5291),0)</f>
        <v>1885</v>
      </c>
      <c r="AJ5291" t="str">
        <f t="shared" si="826"/>
        <v>violation-METALDET1</v>
      </c>
      <c r="AK5291">
        <f>IF(I5291="violation",COUNTIF($AJ$1:AJ5291,AJ5291),FALSE)</f>
        <v>4161</v>
      </c>
      <c r="AL5291">
        <f t="shared" si="827"/>
        <v>0</v>
      </c>
      <c r="AM5291">
        <f t="shared" si="828"/>
        <v>3</v>
      </c>
      <c r="AN5291" t="str">
        <f t="shared" si="829"/>
        <v>ALERT! 3 Violation founded @METALDET1</v>
      </c>
    </row>
    <row r="5292" spans="1:40">
      <c r="A5292" t="s">
        <v>120</v>
      </c>
      <c r="B5292" t="s">
        <v>121</v>
      </c>
      <c r="C5292" t="s">
        <v>2403</v>
      </c>
      <c r="D5292" t="s">
        <v>129</v>
      </c>
      <c r="E5292">
        <v>1</v>
      </c>
      <c r="G5292" t="s">
        <v>130</v>
      </c>
      <c r="I5292" t="s">
        <v>125</v>
      </c>
      <c r="Z5292" t="str">
        <f>IFERROR(MID(AA5292,FIND("-",H5292,1)+1,20),_xlfn.IFNA(VLOOKUP(F5292&amp;"-"&amp;AA5292,Ref_Kontak!$A:$E,4,FALSE),Ref_Kontak!$H$2))</f>
        <v>628999007703</v>
      </c>
      <c r="AA5292" t="str">
        <f t="shared" si="820"/>
        <v/>
      </c>
      <c r="AB5292" t="str">
        <f t="shared" si="821"/>
        <v/>
      </c>
      <c r="AC5292" t="str">
        <f t="shared" si="822"/>
        <v>628999007703</v>
      </c>
      <c r="AD5292" t="str">
        <f t="shared" si="823"/>
        <v>Halo+,+Visual+AI+5S+mendeteksi+Violation%3A+METALDET1-LINE+8</v>
      </c>
      <c r="AE5292" t="str">
        <f t="shared" si="824"/>
        <v>https://web.whatsapp.com/send/?phone=628999007703&amp;text=Halo+,+Visual+AI+5S+mendeteksi+Violation%3A+METALDET1-LINE+8&amp;type=phone_number&amp;app_absent=0</v>
      </c>
      <c r="AF5292" t="b">
        <f>IF(ISNA(VLOOKUP(D5292&amp;"-"&amp;AB5292, Ref_Kontak!$A:$E, 4, FALSE)), FALSE, TRUE)</f>
        <v>0</v>
      </c>
      <c r="AG5292" t="str">
        <f>_xlfn.IFNA(VLOOKUP(Z5292,Ref_Kontak!H:H,1,FALSE),"FALSE")</f>
        <v>628999007703</v>
      </c>
      <c r="AH5292" t="str">
        <f t="shared" si="825"/>
        <v>METALDET1-LINE 8</v>
      </c>
      <c r="AI5292">
        <f>IF(I5292="violation",COUNTIF($AH$1:AH5292,AH5292),0)</f>
        <v>1886</v>
      </c>
      <c r="AJ5292" t="str">
        <f t="shared" si="826"/>
        <v>violation-METALDET1</v>
      </c>
      <c r="AK5292">
        <f>IF(I5292="violation",COUNTIF($AJ$1:AJ5292,AJ5292),FALSE)</f>
        <v>4162</v>
      </c>
      <c r="AL5292">
        <f t="shared" si="827"/>
        <v>0</v>
      </c>
      <c r="AM5292">
        <f t="shared" si="828"/>
        <v>3</v>
      </c>
      <c r="AN5292" t="str">
        <f t="shared" si="829"/>
        <v>ALERT! 3 Violation founded @METALDET1</v>
      </c>
    </row>
    <row r="5293" spans="1:40">
      <c r="A5293" t="s">
        <v>120</v>
      </c>
      <c r="B5293" t="s">
        <v>121</v>
      </c>
      <c r="C5293" t="s">
        <v>2403</v>
      </c>
      <c r="D5293" t="s">
        <v>129</v>
      </c>
      <c r="E5293">
        <v>1</v>
      </c>
      <c r="G5293" t="s">
        <v>130</v>
      </c>
      <c r="I5293" t="s">
        <v>125</v>
      </c>
      <c r="Z5293" t="str">
        <f>IFERROR(MID(AA5293,FIND("-",H5293,1)+1,20),_xlfn.IFNA(VLOOKUP(F5293&amp;"-"&amp;AA5293,Ref_Kontak!$A:$E,4,FALSE),Ref_Kontak!$H$2))</f>
        <v>628999007703</v>
      </c>
      <c r="AA5293" t="str">
        <f t="shared" si="820"/>
        <v/>
      </c>
      <c r="AB5293" t="str">
        <f t="shared" si="821"/>
        <v/>
      </c>
      <c r="AC5293" t="str">
        <f t="shared" si="822"/>
        <v>628999007703</v>
      </c>
      <c r="AD5293" t="str">
        <f t="shared" si="823"/>
        <v>Halo+,+Visual+AI+5S+mendeteksi+Violation%3A+METALDET1-LINE+8</v>
      </c>
      <c r="AE5293" t="str">
        <f t="shared" si="824"/>
        <v>https://web.whatsapp.com/send/?phone=628999007703&amp;text=Halo+,+Visual+AI+5S+mendeteksi+Violation%3A+METALDET1-LINE+8&amp;type=phone_number&amp;app_absent=0</v>
      </c>
      <c r="AF5293" t="b">
        <f>IF(ISNA(VLOOKUP(D5293&amp;"-"&amp;AB5293, Ref_Kontak!$A:$E, 4, FALSE)), FALSE, TRUE)</f>
        <v>0</v>
      </c>
      <c r="AG5293" t="str">
        <f>_xlfn.IFNA(VLOOKUP(Z5293,Ref_Kontak!H:H,1,FALSE),"FALSE")</f>
        <v>628999007703</v>
      </c>
      <c r="AH5293" t="str">
        <f t="shared" si="825"/>
        <v>METALDET1-LINE 8</v>
      </c>
      <c r="AI5293">
        <f>IF(I5293="violation",COUNTIF($AH$1:AH5293,AH5293),0)</f>
        <v>1887</v>
      </c>
      <c r="AJ5293" t="str">
        <f t="shared" si="826"/>
        <v>violation-METALDET1</v>
      </c>
      <c r="AK5293">
        <f>IF(I5293="violation",COUNTIF($AJ$1:AJ5293,AJ5293),FALSE)</f>
        <v>4163</v>
      </c>
      <c r="AL5293">
        <f t="shared" si="827"/>
        <v>0</v>
      </c>
      <c r="AM5293">
        <f t="shared" si="828"/>
        <v>3</v>
      </c>
      <c r="AN5293" t="str">
        <f t="shared" si="829"/>
        <v>ALERT! 3 Violation founded @METALDET1</v>
      </c>
    </row>
    <row r="5294" spans="1:40">
      <c r="A5294" t="s">
        <v>120</v>
      </c>
      <c r="B5294" t="s">
        <v>121</v>
      </c>
      <c r="C5294" t="s">
        <v>2404</v>
      </c>
      <c r="D5294" t="s">
        <v>129</v>
      </c>
      <c r="E5294">
        <v>1</v>
      </c>
      <c r="G5294" t="s">
        <v>130</v>
      </c>
      <c r="I5294" t="s">
        <v>125</v>
      </c>
      <c r="Z5294" t="str">
        <f>IFERROR(MID(AA5294,FIND("-",H5294,1)+1,20),_xlfn.IFNA(VLOOKUP(F5294&amp;"-"&amp;AA5294,Ref_Kontak!$A:$E,4,FALSE),Ref_Kontak!$H$2))</f>
        <v>628999007703</v>
      </c>
      <c r="AA5294" t="str">
        <f t="shared" si="820"/>
        <v/>
      </c>
      <c r="AB5294" t="str">
        <f t="shared" si="821"/>
        <v/>
      </c>
      <c r="AC5294" t="str">
        <f t="shared" si="822"/>
        <v>628999007703</v>
      </c>
      <c r="AD5294" t="str">
        <f t="shared" si="823"/>
        <v>Halo+,+Visual+AI+5S+mendeteksi+Violation%3A+METALDET1-LINE+8</v>
      </c>
      <c r="AE5294" t="str">
        <f t="shared" si="824"/>
        <v>https://web.whatsapp.com/send/?phone=628999007703&amp;text=Halo+,+Visual+AI+5S+mendeteksi+Violation%3A+METALDET1-LINE+8&amp;type=phone_number&amp;app_absent=0</v>
      </c>
      <c r="AF5294" t="b">
        <f>IF(ISNA(VLOOKUP(D5294&amp;"-"&amp;AB5294, Ref_Kontak!$A:$E, 4, FALSE)), FALSE, TRUE)</f>
        <v>0</v>
      </c>
      <c r="AG5294" t="str">
        <f>_xlfn.IFNA(VLOOKUP(Z5294,Ref_Kontak!H:H,1,FALSE),"FALSE")</f>
        <v>628999007703</v>
      </c>
      <c r="AH5294" t="str">
        <f t="shared" si="825"/>
        <v>METALDET1-LINE 8</v>
      </c>
      <c r="AI5294">
        <f>IF(I5294="violation",COUNTIF($AH$1:AH5294,AH5294),0)</f>
        <v>1888</v>
      </c>
      <c r="AJ5294" t="str">
        <f t="shared" si="826"/>
        <v>violation-METALDET1</v>
      </c>
      <c r="AK5294">
        <f>IF(I5294="violation",COUNTIF($AJ$1:AJ5294,AJ5294),FALSE)</f>
        <v>4164</v>
      </c>
      <c r="AL5294">
        <f t="shared" si="827"/>
        <v>0</v>
      </c>
      <c r="AM5294">
        <f t="shared" si="828"/>
        <v>3</v>
      </c>
      <c r="AN5294" t="str">
        <f t="shared" si="829"/>
        <v>ALERT! 3 Violation founded @METALDET1</v>
      </c>
    </row>
    <row r="5295" spans="1:40">
      <c r="A5295" t="s">
        <v>120</v>
      </c>
      <c r="B5295" t="s">
        <v>121</v>
      </c>
      <c r="C5295" t="s">
        <v>2405</v>
      </c>
      <c r="D5295" t="s">
        <v>129</v>
      </c>
      <c r="E5295">
        <v>1</v>
      </c>
      <c r="G5295" t="s">
        <v>130</v>
      </c>
      <c r="I5295" t="s">
        <v>125</v>
      </c>
      <c r="Z5295" t="str">
        <f>IFERROR(MID(AA5295,FIND("-",H5295,1)+1,20),_xlfn.IFNA(VLOOKUP(F5295&amp;"-"&amp;AA5295,Ref_Kontak!$A:$E,4,FALSE),Ref_Kontak!$H$2))</f>
        <v>628999007703</v>
      </c>
      <c r="AA5295" t="str">
        <f t="shared" si="820"/>
        <v/>
      </c>
      <c r="AB5295" t="str">
        <f t="shared" si="821"/>
        <v/>
      </c>
      <c r="AC5295" t="str">
        <f t="shared" si="822"/>
        <v>628999007703</v>
      </c>
      <c r="AD5295" t="str">
        <f t="shared" si="823"/>
        <v>Halo+,+Visual+AI+5S+mendeteksi+Violation%3A+METALDET1-LINE+8</v>
      </c>
      <c r="AE5295" t="str">
        <f t="shared" si="824"/>
        <v>https://web.whatsapp.com/send/?phone=628999007703&amp;text=Halo+,+Visual+AI+5S+mendeteksi+Violation%3A+METALDET1-LINE+8&amp;type=phone_number&amp;app_absent=0</v>
      </c>
      <c r="AF5295" t="b">
        <f>IF(ISNA(VLOOKUP(D5295&amp;"-"&amp;AB5295, Ref_Kontak!$A:$E, 4, FALSE)), FALSE, TRUE)</f>
        <v>0</v>
      </c>
      <c r="AG5295" t="str">
        <f>_xlfn.IFNA(VLOOKUP(Z5295,Ref_Kontak!H:H,1,FALSE),"FALSE")</f>
        <v>628999007703</v>
      </c>
      <c r="AH5295" t="str">
        <f t="shared" si="825"/>
        <v>METALDET1-LINE 8</v>
      </c>
      <c r="AI5295">
        <f>IF(I5295="violation",COUNTIF($AH$1:AH5295,AH5295),0)</f>
        <v>1889</v>
      </c>
      <c r="AJ5295" t="str">
        <f t="shared" si="826"/>
        <v>violation-METALDET1</v>
      </c>
      <c r="AK5295">
        <f>IF(I5295="violation",COUNTIF($AJ$1:AJ5295,AJ5295),FALSE)</f>
        <v>4165</v>
      </c>
      <c r="AL5295">
        <f t="shared" si="827"/>
        <v>0</v>
      </c>
      <c r="AM5295">
        <f t="shared" si="828"/>
        <v>3</v>
      </c>
      <c r="AN5295" t="str">
        <f t="shared" si="829"/>
        <v>ALERT! 3 Violation founded @METALDET1</v>
      </c>
    </row>
    <row r="5296" spans="1:40">
      <c r="A5296" t="s">
        <v>120</v>
      </c>
      <c r="B5296" t="s">
        <v>121</v>
      </c>
      <c r="C5296" t="s">
        <v>2406</v>
      </c>
      <c r="D5296" t="s">
        <v>129</v>
      </c>
      <c r="E5296">
        <v>1</v>
      </c>
      <c r="G5296" t="s">
        <v>130</v>
      </c>
      <c r="I5296" t="s">
        <v>125</v>
      </c>
      <c r="Z5296" t="str">
        <f>IFERROR(MID(AA5296,FIND("-",H5296,1)+1,20),_xlfn.IFNA(VLOOKUP(F5296&amp;"-"&amp;AA5296,Ref_Kontak!$A:$E,4,FALSE),Ref_Kontak!$H$2))</f>
        <v>628999007703</v>
      </c>
      <c r="AA5296" t="str">
        <f t="shared" si="820"/>
        <v/>
      </c>
      <c r="AB5296" t="str">
        <f t="shared" si="821"/>
        <v/>
      </c>
      <c r="AC5296" t="str">
        <f t="shared" si="822"/>
        <v>628999007703</v>
      </c>
      <c r="AD5296" t="str">
        <f t="shared" si="823"/>
        <v>Halo+,+Visual+AI+5S+mendeteksi+Violation%3A+METALDET1-LINE+8</v>
      </c>
      <c r="AE5296" t="str">
        <f t="shared" si="824"/>
        <v>https://web.whatsapp.com/send/?phone=628999007703&amp;text=Halo+,+Visual+AI+5S+mendeteksi+Violation%3A+METALDET1-LINE+8&amp;type=phone_number&amp;app_absent=0</v>
      </c>
      <c r="AF5296" t="b">
        <f>IF(ISNA(VLOOKUP(D5296&amp;"-"&amp;AB5296, Ref_Kontak!$A:$E, 4, FALSE)), FALSE, TRUE)</f>
        <v>0</v>
      </c>
      <c r="AG5296" t="str">
        <f>_xlfn.IFNA(VLOOKUP(Z5296,Ref_Kontak!H:H,1,FALSE),"FALSE")</f>
        <v>628999007703</v>
      </c>
      <c r="AH5296" t="str">
        <f t="shared" si="825"/>
        <v>METALDET1-LINE 8</v>
      </c>
      <c r="AI5296">
        <f>IF(I5296="violation",COUNTIF($AH$1:AH5296,AH5296),0)</f>
        <v>1890</v>
      </c>
      <c r="AJ5296" t="str">
        <f t="shared" si="826"/>
        <v>violation-METALDET1</v>
      </c>
      <c r="AK5296">
        <f>IF(I5296="violation",COUNTIF($AJ$1:AJ5296,AJ5296),FALSE)</f>
        <v>4166</v>
      </c>
      <c r="AL5296">
        <f t="shared" si="827"/>
        <v>0</v>
      </c>
      <c r="AM5296">
        <f t="shared" si="828"/>
        <v>3</v>
      </c>
      <c r="AN5296" t="str">
        <f t="shared" si="829"/>
        <v>ALERT! 3 Violation founded @METALDET1</v>
      </c>
    </row>
    <row r="5297" spans="1:40">
      <c r="A5297" t="s">
        <v>120</v>
      </c>
      <c r="B5297" t="s">
        <v>121</v>
      </c>
      <c r="C5297" t="s">
        <v>2407</v>
      </c>
      <c r="D5297" t="s">
        <v>129</v>
      </c>
      <c r="E5297">
        <v>1</v>
      </c>
      <c r="G5297" t="s">
        <v>130</v>
      </c>
      <c r="I5297" t="s">
        <v>125</v>
      </c>
      <c r="Z5297" t="str">
        <f>IFERROR(MID(AA5297,FIND("-",H5297,1)+1,20),_xlfn.IFNA(VLOOKUP(F5297&amp;"-"&amp;AA5297,Ref_Kontak!$A:$E,4,FALSE),Ref_Kontak!$H$2))</f>
        <v>628999007703</v>
      </c>
      <c r="AA5297" t="str">
        <f t="shared" si="820"/>
        <v/>
      </c>
      <c r="AB5297" t="str">
        <f t="shared" si="821"/>
        <v/>
      </c>
      <c r="AC5297" t="str">
        <f t="shared" si="822"/>
        <v>628999007703</v>
      </c>
      <c r="AD5297" t="str">
        <f t="shared" si="823"/>
        <v>Halo+,+Visual+AI+5S+mendeteksi+Violation%3A+METALDET1-LINE+8</v>
      </c>
      <c r="AE5297" t="str">
        <f t="shared" si="824"/>
        <v>https://web.whatsapp.com/send/?phone=628999007703&amp;text=Halo+,+Visual+AI+5S+mendeteksi+Violation%3A+METALDET1-LINE+8&amp;type=phone_number&amp;app_absent=0</v>
      </c>
      <c r="AF5297" t="b">
        <f>IF(ISNA(VLOOKUP(D5297&amp;"-"&amp;AB5297, Ref_Kontak!$A:$E, 4, FALSE)), FALSE, TRUE)</f>
        <v>0</v>
      </c>
      <c r="AG5297" t="str">
        <f>_xlfn.IFNA(VLOOKUP(Z5297,Ref_Kontak!H:H,1,FALSE),"FALSE")</f>
        <v>628999007703</v>
      </c>
      <c r="AH5297" t="str">
        <f t="shared" si="825"/>
        <v>METALDET1-LINE 8</v>
      </c>
      <c r="AI5297">
        <f>IF(I5297="violation",COUNTIF($AH$1:AH5297,AH5297),0)</f>
        <v>1891</v>
      </c>
      <c r="AJ5297" t="str">
        <f t="shared" si="826"/>
        <v>violation-METALDET1</v>
      </c>
      <c r="AK5297">
        <f>IF(I5297="violation",COUNTIF($AJ$1:AJ5297,AJ5297),FALSE)</f>
        <v>4167</v>
      </c>
      <c r="AL5297">
        <f t="shared" si="827"/>
        <v>0</v>
      </c>
      <c r="AM5297">
        <f t="shared" si="828"/>
        <v>3</v>
      </c>
      <c r="AN5297" t="str">
        <f t="shared" si="829"/>
        <v>ALERT! 3 Violation founded @METALDET1</v>
      </c>
    </row>
    <row r="5298" spans="1:40">
      <c r="A5298" t="s">
        <v>120</v>
      </c>
      <c r="B5298" t="s">
        <v>121</v>
      </c>
      <c r="C5298" t="s">
        <v>2407</v>
      </c>
      <c r="D5298" t="s">
        <v>129</v>
      </c>
      <c r="E5298">
        <v>1</v>
      </c>
      <c r="G5298" t="s">
        <v>130</v>
      </c>
      <c r="I5298" t="s">
        <v>125</v>
      </c>
      <c r="Z5298" t="str">
        <f>IFERROR(MID(AA5298,FIND("-",H5298,1)+1,20),_xlfn.IFNA(VLOOKUP(F5298&amp;"-"&amp;AA5298,Ref_Kontak!$A:$E,4,FALSE),Ref_Kontak!$H$2))</f>
        <v>628999007703</v>
      </c>
      <c r="AA5298" t="str">
        <f t="shared" si="820"/>
        <v/>
      </c>
      <c r="AB5298" t="str">
        <f t="shared" si="821"/>
        <v/>
      </c>
      <c r="AC5298" t="str">
        <f t="shared" si="822"/>
        <v>628999007703</v>
      </c>
      <c r="AD5298" t="str">
        <f t="shared" si="823"/>
        <v>Halo+,+Visual+AI+5S+mendeteksi+Violation%3A+METALDET1-LINE+8</v>
      </c>
      <c r="AE5298" t="str">
        <f t="shared" si="824"/>
        <v>https://web.whatsapp.com/send/?phone=628999007703&amp;text=Halo+,+Visual+AI+5S+mendeteksi+Violation%3A+METALDET1-LINE+8&amp;type=phone_number&amp;app_absent=0</v>
      </c>
      <c r="AF5298" t="b">
        <f>IF(ISNA(VLOOKUP(D5298&amp;"-"&amp;AB5298, Ref_Kontak!$A:$E, 4, FALSE)), FALSE, TRUE)</f>
        <v>0</v>
      </c>
      <c r="AG5298" t="str">
        <f>_xlfn.IFNA(VLOOKUP(Z5298,Ref_Kontak!H:H,1,FALSE),"FALSE")</f>
        <v>628999007703</v>
      </c>
      <c r="AH5298" t="str">
        <f t="shared" si="825"/>
        <v>METALDET1-LINE 8</v>
      </c>
      <c r="AI5298">
        <f>IF(I5298="violation",COUNTIF($AH$1:AH5298,AH5298),0)</f>
        <v>1892</v>
      </c>
      <c r="AJ5298" t="str">
        <f t="shared" si="826"/>
        <v>violation-METALDET1</v>
      </c>
      <c r="AK5298">
        <f>IF(I5298="violation",COUNTIF($AJ$1:AJ5298,AJ5298),FALSE)</f>
        <v>4168</v>
      </c>
      <c r="AL5298">
        <f t="shared" si="827"/>
        <v>0</v>
      </c>
      <c r="AM5298">
        <f t="shared" si="828"/>
        <v>3</v>
      </c>
      <c r="AN5298" t="str">
        <f t="shared" si="829"/>
        <v>ALERT! 3 Violation founded @METALDET1</v>
      </c>
    </row>
    <row r="5299" spans="1:40">
      <c r="A5299" t="s">
        <v>120</v>
      </c>
      <c r="B5299" t="s">
        <v>121</v>
      </c>
      <c r="C5299" t="s">
        <v>2408</v>
      </c>
      <c r="D5299" t="s">
        <v>129</v>
      </c>
      <c r="E5299">
        <v>1</v>
      </c>
      <c r="G5299" t="s">
        <v>130</v>
      </c>
      <c r="I5299" t="s">
        <v>125</v>
      </c>
      <c r="Z5299" t="str">
        <f>IFERROR(MID(AA5299,FIND("-",H5299,1)+1,20),_xlfn.IFNA(VLOOKUP(F5299&amp;"-"&amp;AA5299,Ref_Kontak!$A:$E,4,FALSE),Ref_Kontak!$H$2))</f>
        <v>628999007703</v>
      </c>
      <c r="AA5299" t="str">
        <f t="shared" si="820"/>
        <v/>
      </c>
      <c r="AB5299" t="str">
        <f t="shared" si="821"/>
        <v/>
      </c>
      <c r="AC5299" t="str">
        <f t="shared" si="822"/>
        <v>628999007703</v>
      </c>
      <c r="AD5299" t="str">
        <f t="shared" si="823"/>
        <v>Halo+,+Visual+AI+5S+mendeteksi+Violation%3A+METALDET1-LINE+8</v>
      </c>
      <c r="AE5299" t="str">
        <f t="shared" si="824"/>
        <v>https://web.whatsapp.com/send/?phone=628999007703&amp;text=Halo+,+Visual+AI+5S+mendeteksi+Violation%3A+METALDET1-LINE+8&amp;type=phone_number&amp;app_absent=0</v>
      </c>
      <c r="AF5299" t="b">
        <f>IF(ISNA(VLOOKUP(D5299&amp;"-"&amp;AB5299, Ref_Kontak!$A:$E, 4, FALSE)), FALSE, TRUE)</f>
        <v>0</v>
      </c>
      <c r="AG5299" t="str">
        <f>_xlfn.IFNA(VLOOKUP(Z5299,Ref_Kontak!H:H,1,FALSE),"FALSE")</f>
        <v>628999007703</v>
      </c>
      <c r="AH5299" t="str">
        <f t="shared" si="825"/>
        <v>METALDET1-LINE 8</v>
      </c>
      <c r="AI5299">
        <f>IF(I5299="violation",COUNTIF($AH$1:AH5299,AH5299),0)</f>
        <v>1893</v>
      </c>
      <c r="AJ5299" t="str">
        <f t="shared" si="826"/>
        <v>violation-METALDET1</v>
      </c>
      <c r="AK5299">
        <f>IF(I5299="violation",COUNTIF($AJ$1:AJ5299,AJ5299),FALSE)</f>
        <v>4169</v>
      </c>
      <c r="AL5299">
        <f t="shared" si="827"/>
        <v>0</v>
      </c>
      <c r="AM5299">
        <f t="shared" si="828"/>
        <v>3</v>
      </c>
      <c r="AN5299" t="str">
        <f t="shared" si="829"/>
        <v>ALERT! 3 Violation founded @METALDET1</v>
      </c>
    </row>
    <row r="5300" spans="1:40">
      <c r="A5300" t="s">
        <v>120</v>
      </c>
      <c r="B5300" t="s">
        <v>121</v>
      </c>
      <c r="C5300" t="s">
        <v>2409</v>
      </c>
      <c r="D5300" t="s">
        <v>129</v>
      </c>
      <c r="E5300">
        <v>1</v>
      </c>
      <c r="G5300" t="s">
        <v>130</v>
      </c>
      <c r="I5300" t="s">
        <v>125</v>
      </c>
      <c r="Z5300" t="str">
        <f>IFERROR(MID(AA5300,FIND("-",H5300,1)+1,20),_xlfn.IFNA(VLOOKUP(F5300&amp;"-"&amp;AA5300,Ref_Kontak!$A:$E,4,FALSE),Ref_Kontak!$H$2))</f>
        <v>628999007703</v>
      </c>
      <c r="AA5300" t="str">
        <f t="shared" si="820"/>
        <v/>
      </c>
      <c r="AB5300" t="str">
        <f t="shared" si="821"/>
        <v/>
      </c>
      <c r="AC5300" t="str">
        <f t="shared" si="822"/>
        <v>628999007703</v>
      </c>
      <c r="AD5300" t="str">
        <f t="shared" si="823"/>
        <v>Halo+,+Visual+AI+5S+mendeteksi+Violation%3A+METALDET1-LINE+8</v>
      </c>
      <c r="AE5300" t="str">
        <f t="shared" si="824"/>
        <v>https://web.whatsapp.com/send/?phone=628999007703&amp;text=Halo+,+Visual+AI+5S+mendeteksi+Violation%3A+METALDET1-LINE+8&amp;type=phone_number&amp;app_absent=0</v>
      </c>
      <c r="AF5300" t="b">
        <f>IF(ISNA(VLOOKUP(D5300&amp;"-"&amp;AB5300, Ref_Kontak!$A:$E, 4, FALSE)), FALSE, TRUE)</f>
        <v>0</v>
      </c>
      <c r="AG5300" t="str">
        <f>_xlfn.IFNA(VLOOKUP(Z5300,Ref_Kontak!H:H,1,FALSE),"FALSE")</f>
        <v>628999007703</v>
      </c>
      <c r="AH5300" t="str">
        <f t="shared" si="825"/>
        <v>METALDET1-LINE 8</v>
      </c>
      <c r="AI5300">
        <f>IF(I5300="violation",COUNTIF($AH$1:AH5300,AH5300),0)</f>
        <v>1894</v>
      </c>
      <c r="AJ5300" t="str">
        <f t="shared" si="826"/>
        <v>violation-METALDET1</v>
      </c>
      <c r="AK5300">
        <f>IF(I5300="violation",COUNTIF($AJ$1:AJ5300,AJ5300),FALSE)</f>
        <v>4170</v>
      </c>
      <c r="AL5300">
        <f t="shared" si="827"/>
        <v>0</v>
      </c>
      <c r="AM5300">
        <f t="shared" si="828"/>
        <v>3</v>
      </c>
      <c r="AN5300" t="str">
        <f t="shared" si="829"/>
        <v>ALERT! 3 Violation founded @METALDET1</v>
      </c>
    </row>
    <row r="5301" spans="1:40">
      <c r="A5301" t="s">
        <v>120</v>
      </c>
      <c r="B5301" t="s">
        <v>121</v>
      </c>
      <c r="C5301" t="s">
        <v>2410</v>
      </c>
      <c r="D5301" t="s">
        <v>129</v>
      </c>
      <c r="E5301">
        <v>1</v>
      </c>
      <c r="G5301" t="s">
        <v>130</v>
      </c>
      <c r="I5301" t="s">
        <v>125</v>
      </c>
      <c r="Z5301" t="str">
        <f>IFERROR(MID(AA5301,FIND("-",H5301,1)+1,20),_xlfn.IFNA(VLOOKUP(F5301&amp;"-"&amp;AA5301,Ref_Kontak!$A:$E,4,FALSE),Ref_Kontak!$H$2))</f>
        <v>628999007703</v>
      </c>
      <c r="AA5301" t="str">
        <f t="shared" si="820"/>
        <v/>
      </c>
      <c r="AB5301" t="str">
        <f t="shared" si="821"/>
        <v/>
      </c>
      <c r="AC5301" t="str">
        <f t="shared" si="822"/>
        <v>628999007703</v>
      </c>
      <c r="AD5301" t="str">
        <f t="shared" si="823"/>
        <v>Halo+,+Visual+AI+5S+mendeteksi+Violation%3A+METALDET1-LINE+8</v>
      </c>
      <c r="AE5301" t="str">
        <f t="shared" si="824"/>
        <v>https://web.whatsapp.com/send/?phone=628999007703&amp;text=Halo+,+Visual+AI+5S+mendeteksi+Violation%3A+METALDET1-LINE+8&amp;type=phone_number&amp;app_absent=0</v>
      </c>
      <c r="AF5301" t="b">
        <f>IF(ISNA(VLOOKUP(D5301&amp;"-"&amp;AB5301, Ref_Kontak!$A:$E, 4, FALSE)), FALSE, TRUE)</f>
        <v>0</v>
      </c>
      <c r="AG5301" t="str">
        <f>_xlfn.IFNA(VLOOKUP(Z5301,Ref_Kontak!H:H,1,FALSE),"FALSE")</f>
        <v>628999007703</v>
      </c>
      <c r="AH5301" t="str">
        <f t="shared" si="825"/>
        <v>METALDET1-LINE 8</v>
      </c>
      <c r="AI5301">
        <f>IF(I5301="violation",COUNTIF($AH$1:AH5301,AH5301),0)</f>
        <v>1895</v>
      </c>
      <c r="AJ5301" t="str">
        <f t="shared" si="826"/>
        <v>violation-METALDET1</v>
      </c>
      <c r="AK5301">
        <f>IF(I5301="violation",COUNTIF($AJ$1:AJ5301,AJ5301),FALSE)</f>
        <v>4171</v>
      </c>
      <c r="AL5301">
        <f t="shared" si="827"/>
        <v>0</v>
      </c>
      <c r="AM5301">
        <f t="shared" si="828"/>
        <v>3</v>
      </c>
      <c r="AN5301" t="str">
        <f t="shared" si="829"/>
        <v>ALERT! 3 Violation founded @METALDET1</v>
      </c>
    </row>
    <row r="5302" spans="1:40">
      <c r="A5302" t="s">
        <v>120</v>
      </c>
      <c r="B5302" t="s">
        <v>121</v>
      </c>
      <c r="C5302" t="s">
        <v>2410</v>
      </c>
      <c r="D5302" t="s">
        <v>129</v>
      </c>
      <c r="E5302">
        <v>1</v>
      </c>
      <c r="G5302" t="s">
        <v>130</v>
      </c>
      <c r="I5302" t="s">
        <v>125</v>
      </c>
      <c r="Z5302" t="str">
        <f>IFERROR(MID(AA5302,FIND("-",H5302,1)+1,20),_xlfn.IFNA(VLOOKUP(F5302&amp;"-"&amp;AA5302,Ref_Kontak!$A:$E,4,FALSE),Ref_Kontak!$H$2))</f>
        <v>628999007703</v>
      </c>
      <c r="AA5302" t="str">
        <f t="shared" si="820"/>
        <v/>
      </c>
      <c r="AB5302" t="str">
        <f t="shared" si="821"/>
        <v/>
      </c>
      <c r="AC5302" t="str">
        <f t="shared" si="822"/>
        <v>628999007703</v>
      </c>
      <c r="AD5302" t="str">
        <f t="shared" si="823"/>
        <v>Halo+,+Visual+AI+5S+mendeteksi+Violation%3A+METALDET1-LINE+8</v>
      </c>
      <c r="AE5302" t="str">
        <f t="shared" si="824"/>
        <v>https://web.whatsapp.com/send/?phone=628999007703&amp;text=Halo+,+Visual+AI+5S+mendeteksi+Violation%3A+METALDET1-LINE+8&amp;type=phone_number&amp;app_absent=0</v>
      </c>
      <c r="AF5302" t="b">
        <f>IF(ISNA(VLOOKUP(D5302&amp;"-"&amp;AB5302, Ref_Kontak!$A:$E, 4, FALSE)), FALSE, TRUE)</f>
        <v>0</v>
      </c>
      <c r="AG5302" t="str">
        <f>_xlfn.IFNA(VLOOKUP(Z5302,Ref_Kontak!H:H,1,FALSE),"FALSE")</f>
        <v>628999007703</v>
      </c>
      <c r="AH5302" t="str">
        <f t="shared" si="825"/>
        <v>METALDET1-LINE 8</v>
      </c>
      <c r="AI5302">
        <f>IF(I5302="violation",COUNTIF($AH$1:AH5302,AH5302),0)</f>
        <v>1896</v>
      </c>
      <c r="AJ5302" t="str">
        <f t="shared" si="826"/>
        <v>violation-METALDET1</v>
      </c>
      <c r="AK5302">
        <f>IF(I5302="violation",COUNTIF($AJ$1:AJ5302,AJ5302),FALSE)</f>
        <v>4172</v>
      </c>
      <c r="AL5302">
        <f t="shared" si="827"/>
        <v>0</v>
      </c>
      <c r="AM5302">
        <f t="shared" si="828"/>
        <v>3</v>
      </c>
      <c r="AN5302" t="str">
        <f t="shared" si="829"/>
        <v>ALERT! 3 Violation founded @METALDET1</v>
      </c>
    </row>
    <row r="5303" spans="1:40">
      <c r="A5303" t="s">
        <v>120</v>
      </c>
      <c r="B5303" t="s">
        <v>121</v>
      </c>
      <c r="C5303" t="s">
        <v>2411</v>
      </c>
      <c r="D5303" t="s">
        <v>129</v>
      </c>
      <c r="E5303">
        <v>1</v>
      </c>
      <c r="G5303" t="s">
        <v>130</v>
      </c>
      <c r="I5303" t="s">
        <v>125</v>
      </c>
      <c r="Z5303" t="str">
        <f>IFERROR(MID(AA5303,FIND("-",H5303,1)+1,20),_xlfn.IFNA(VLOOKUP(F5303&amp;"-"&amp;AA5303,Ref_Kontak!$A:$E,4,FALSE),Ref_Kontak!$H$2))</f>
        <v>628999007703</v>
      </c>
      <c r="AA5303" t="str">
        <f t="shared" si="820"/>
        <v/>
      </c>
      <c r="AB5303" t="str">
        <f t="shared" si="821"/>
        <v/>
      </c>
      <c r="AC5303" t="str">
        <f t="shared" si="822"/>
        <v>628999007703</v>
      </c>
      <c r="AD5303" t="str">
        <f t="shared" si="823"/>
        <v>Halo+,+Visual+AI+5S+mendeteksi+Violation%3A+METALDET1-LINE+8</v>
      </c>
      <c r="AE5303" t="str">
        <f t="shared" si="824"/>
        <v>https://web.whatsapp.com/send/?phone=628999007703&amp;text=Halo+,+Visual+AI+5S+mendeteksi+Violation%3A+METALDET1-LINE+8&amp;type=phone_number&amp;app_absent=0</v>
      </c>
      <c r="AF5303" t="b">
        <f>IF(ISNA(VLOOKUP(D5303&amp;"-"&amp;AB5303, Ref_Kontak!$A:$E, 4, FALSE)), FALSE, TRUE)</f>
        <v>0</v>
      </c>
      <c r="AG5303" t="str">
        <f>_xlfn.IFNA(VLOOKUP(Z5303,Ref_Kontak!H:H,1,FALSE),"FALSE")</f>
        <v>628999007703</v>
      </c>
      <c r="AH5303" t="str">
        <f t="shared" si="825"/>
        <v>METALDET1-LINE 8</v>
      </c>
      <c r="AI5303">
        <f>IF(I5303="violation",COUNTIF($AH$1:AH5303,AH5303),0)</f>
        <v>1897</v>
      </c>
      <c r="AJ5303" t="str">
        <f t="shared" si="826"/>
        <v>violation-METALDET1</v>
      </c>
      <c r="AK5303">
        <f>IF(I5303="violation",COUNTIF($AJ$1:AJ5303,AJ5303),FALSE)</f>
        <v>4173</v>
      </c>
      <c r="AL5303">
        <f t="shared" si="827"/>
        <v>0</v>
      </c>
      <c r="AM5303">
        <f t="shared" si="828"/>
        <v>3</v>
      </c>
      <c r="AN5303" t="str">
        <f t="shared" si="829"/>
        <v>ALERT! 3 Violation founded @METALDET1</v>
      </c>
    </row>
    <row r="5304" spans="1:40">
      <c r="A5304" t="s">
        <v>120</v>
      </c>
      <c r="B5304" t="s">
        <v>121</v>
      </c>
      <c r="C5304" t="s">
        <v>2412</v>
      </c>
      <c r="D5304" t="s">
        <v>129</v>
      </c>
      <c r="E5304">
        <v>1</v>
      </c>
      <c r="G5304" t="s">
        <v>130</v>
      </c>
      <c r="I5304" t="s">
        <v>125</v>
      </c>
      <c r="Z5304" t="str">
        <f>IFERROR(MID(AA5304,FIND("-",H5304,1)+1,20),_xlfn.IFNA(VLOOKUP(F5304&amp;"-"&amp;AA5304,Ref_Kontak!$A:$E,4,FALSE),Ref_Kontak!$H$2))</f>
        <v>628999007703</v>
      </c>
      <c r="AA5304" t="str">
        <f t="shared" si="820"/>
        <v/>
      </c>
      <c r="AB5304" t="str">
        <f t="shared" si="821"/>
        <v/>
      </c>
      <c r="AC5304" t="str">
        <f t="shared" si="822"/>
        <v>628999007703</v>
      </c>
      <c r="AD5304" t="str">
        <f t="shared" si="823"/>
        <v>Halo+,+Visual+AI+5S+mendeteksi+Violation%3A+METALDET1-LINE+8</v>
      </c>
      <c r="AE5304" t="str">
        <f t="shared" si="824"/>
        <v>https://web.whatsapp.com/send/?phone=628999007703&amp;text=Halo+,+Visual+AI+5S+mendeteksi+Violation%3A+METALDET1-LINE+8&amp;type=phone_number&amp;app_absent=0</v>
      </c>
      <c r="AF5304" t="b">
        <f>IF(ISNA(VLOOKUP(D5304&amp;"-"&amp;AB5304, Ref_Kontak!$A:$E, 4, FALSE)), FALSE, TRUE)</f>
        <v>0</v>
      </c>
      <c r="AG5304" t="str">
        <f>_xlfn.IFNA(VLOOKUP(Z5304,Ref_Kontak!H:H,1,FALSE),"FALSE")</f>
        <v>628999007703</v>
      </c>
      <c r="AH5304" t="str">
        <f t="shared" si="825"/>
        <v>METALDET1-LINE 8</v>
      </c>
      <c r="AI5304">
        <f>IF(I5304="violation",COUNTIF($AH$1:AH5304,AH5304),0)</f>
        <v>1898</v>
      </c>
      <c r="AJ5304" t="str">
        <f t="shared" si="826"/>
        <v>violation-METALDET1</v>
      </c>
      <c r="AK5304">
        <f>IF(I5304="violation",COUNTIF($AJ$1:AJ5304,AJ5304),FALSE)</f>
        <v>4174</v>
      </c>
      <c r="AL5304">
        <f t="shared" si="827"/>
        <v>0</v>
      </c>
      <c r="AM5304">
        <f t="shared" si="828"/>
        <v>3</v>
      </c>
      <c r="AN5304" t="str">
        <f t="shared" si="829"/>
        <v>ALERT! 3 Violation founded @METALDET1</v>
      </c>
    </row>
    <row r="5305" spans="1:40">
      <c r="A5305" t="s">
        <v>120</v>
      </c>
      <c r="B5305" t="s">
        <v>121</v>
      </c>
      <c r="C5305" t="s">
        <v>2413</v>
      </c>
      <c r="D5305" t="s">
        <v>129</v>
      </c>
      <c r="E5305">
        <v>1</v>
      </c>
      <c r="G5305" t="s">
        <v>130</v>
      </c>
      <c r="I5305" t="s">
        <v>125</v>
      </c>
      <c r="Z5305" t="str">
        <f>IFERROR(MID(AA5305,FIND("-",H5305,1)+1,20),_xlfn.IFNA(VLOOKUP(F5305&amp;"-"&amp;AA5305,Ref_Kontak!$A:$E,4,FALSE),Ref_Kontak!$H$2))</f>
        <v>628999007703</v>
      </c>
      <c r="AA5305" t="str">
        <f t="shared" si="820"/>
        <v/>
      </c>
      <c r="AB5305" t="str">
        <f t="shared" si="821"/>
        <v/>
      </c>
      <c r="AC5305" t="str">
        <f t="shared" si="822"/>
        <v>628999007703</v>
      </c>
      <c r="AD5305" t="str">
        <f t="shared" si="823"/>
        <v>Halo+,+Visual+AI+5S+mendeteksi+Violation%3A+METALDET1-LINE+8</v>
      </c>
      <c r="AE5305" t="str">
        <f t="shared" si="824"/>
        <v>https://web.whatsapp.com/send/?phone=628999007703&amp;text=Halo+,+Visual+AI+5S+mendeteksi+Violation%3A+METALDET1-LINE+8&amp;type=phone_number&amp;app_absent=0</v>
      </c>
      <c r="AF5305" t="b">
        <f>IF(ISNA(VLOOKUP(D5305&amp;"-"&amp;AB5305, Ref_Kontak!$A:$E, 4, FALSE)), FALSE, TRUE)</f>
        <v>0</v>
      </c>
      <c r="AG5305" t="str">
        <f>_xlfn.IFNA(VLOOKUP(Z5305,Ref_Kontak!H:H,1,FALSE),"FALSE")</f>
        <v>628999007703</v>
      </c>
      <c r="AH5305" t="str">
        <f t="shared" si="825"/>
        <v>METALDET1-LINE 8</v>
      </c>
      <c r="AI5305">
        <f>IF(I5305="violation",COUNTIF($AH$1:AH5305,AH5305),0)</f>
        <v>1899</v>
      </c>
      <c r="AJ5305" t="str">
        <f t="shared" si="826"/>
        <v>violation-METALDET1</v>
      </c>
      <c r="AK5305">
        <f>IF(I5305="violation",COUNTIF($AJ$1:AJ5305,AJ5305),FALSE)</f>
        <v>4175</v>
      </c>
      <c r="AL5305">
        <f t="shared" si="827"/>
        <v>0</v>
      </c>
      <c r="AM5305">
        <f t="shared" si="828"/>
        <v>3</v>
      </c>
      <c r="AN5305" t="str">
        <f t="shared" si="829"/>
        <v>ALERT! 3 Violation founded @METALDET1</v>
      </c>
    </row>
    <row r="5306" spans="1:40">
      <c r="A5306" t="s">
        <v>120</v>
      </c>
      <c r="B5306" t="s">
        <v>121</v>
      </c>
      <c r="C5306" t="s">
        <v>2413</v>
      </c>
      <c r="D5306" t="s">
        <v>129</v>
      </c>
      <c r="E5306">
        <v>1</v>
      </c>
      <c r="G5306" t="s">
        <v>130</v>
      </c>
      <c r="I5306" t="s">
        <v>125</v>
      </c>
      <c r="Z5306" t="str">
        <f>IFERROR(MID(AA5306,FIND("-",H5306,1)+1,20),_xlfn.IFNA(VLOOKUP(F5306&amp;"-"&amp;AA5306,Ref_Kontak!$A:$E,4,FALSE),Ref_Kontak!$H$2))</f>
        <v>628999007703</v>
      </c>
      <c r="AA5306" t="str">
        <f t="shared" si="820"/>
        <v/>
      </c>
      <c r="AB5306" t="str">
        <f t="shared" si="821"/>
        <v/>
      </c>
      <c r="AC5306" t="str">
        <f t="shared" si="822"/>
        <v>628999007703</v>
      </c>
      <c r="AD5306" t="str">
        <f t="shared" si="823"/>
        <v>Halo+,+Visual+AI+5S+mendeteksi+Violation%3A+METALDET1-LINE+8</v>
      </c>
      <c r="AE5306" t="str">
        <f t="shared" si="824"/>
        <v>https://web.whatsapp.com/send/?phone=628999007703&amp;text=Halo+,+Visual+AI+5S+mendeteksi+Violation%3A+METALDET1-LINE+8&amp;type=phone_number&amp;app_absent=0</v>
      </c>
      <c r="AF5306" t="b">
        <f>IF(ISNA(VLOOKUP(D5306&amp;"-"&amp;AB5306, Ref_Kontak!$A:$E, 4, FALSE)), FALSE, TRUE)</f>
        <v>0</v>
      </c>
      <c r="AG5306" t="str">
        <f>_xlfn.IFNA(VLOOKUP(Z5306,Ref_Kontak!H:H,1,FALSE),"FALSE")</f>
        <v>628999007703</v>
      </c>
      <c r="AH5306" t="str">
        <f t="shared" si="825"/>
        <v>METALDET1-LINE 8</v>
      </c>
      <c r="AI5306">
        <f>IF(I5306="violation",COUNTIF($AH$1:AH5306,AH5306),0)</f>
        <v>1900</v>
      </c>
      <c r="AJ5306" t="str">
        <f t="shared" si="826"/>
        <v>violation-METALDET1</v>
      </c>
      <c r="AK5306">
        <f>IF(I5306="violation",COUNTIF($AJ$1:AJ5306,AJ5306),FALSE)</f>
        <v>4176</v>
      </c>
      <c r="AL5306">
        <f t="shared" si="827"/>
        <v>0</v>
      </c>
      <c r="AM5306">
        <f t="shared" si="828"/>
        <v>3</v>
      </c>
      <c r="AN5306" t="str">
        <f t="shared" si="829"/>
        <v>ALERT! 3 Violation founded @METALDET1</v>
      </c>
    </row>
    <row r="5307" spans="1:40">
      <c r="A5307" t="s">
        <v>120</v>
      </c>
      <c r="B5307" t="s">
        <v>121</v>
      </c>
      <c r="C5307" t="s">
        <v>2414</v>
      </c>
      <c r="D5307" t="s">
        <v>129</v>
      </c>
      <c r="E5307">
        <v>1</v>
      </c>
      <c r="G5307" t="s">
        <v>130</v>
      </c>
      <c r="I5307" t="s">
        <v>125</v>
      </c>
      <c r="Z5307" t="str">
        <f>IFERROR(MID(AA5307,FIND("-",H5307,1)+1,20),_xlfn.IFNA(VLOOKUP(F5307&amp;"-"&amp;AA5307,Ref_Kontak!$A:$E,4,FALSE),Ref_Kontak!$H$2))</f>
        <v>628999007703</v>
      </c>
      <c r="AA5307" t="str">
        <f t="shared" si="820"/>
        <v/>
      </c>
      <c r="AB5307" t="str">
        <f t="shared" si="821"/>
        <v/>
      </c>
      <c r="AC5307" t="str">
        <f t="shared" si="822"/>
        <v>628999007703</v>
      </c>
      <c r="AD5307" t="str">
        <f t="shared" si="823"/>
        <v>Halo+,+Visual+AI+5S+mendeteksi+Violation%3A+METALDET1-LINE+8</v>
      </c>
      <c r="AE5307" t="str">
        <f t="shared" si="824"/>
        <v>https://web.whatsapp.com/send/?phone=628999007703&amp;text=Halo+,+Visual+AI+5S+mendeteksi+Violation%3A+METALDET1-LINE+8&amp;type=phone_number&amp;app_absent=0</v>
      </c>
      <c r="AF5307" t="b">
        <f>IF(ISNA(VLOOKUP(D5307&amp;"-"&amp;AB5307, Ref_Kontak!$A:$E, 4, FALSE)), FALSE, TRUE)</f>
        <v>0</v>
      </c>
      <c r="AG5307" t="str">
        <f>_xlfn.IFNA(VLOOKUP(Z5307,Ref_Kontak!H:H,1,FALSE),"FALSE")</f>
        <v>628999007703</v>
      </c>
      <c r="AH5307" t="str">
        <f t="shared" si="825"/>
        <v>METALDET1-LINE 8</v>
      </c>
      <c r="AI5307">
        <f>IF(I5307="violation",COUNTIF($AH$1:AH5307,AH5307),0)</f>
        <v>1901</v>
      </c>
      <c r="AJ5307" t="str">
        <f t="shared" si="826"/>
        <v>violation-METALDET1</v>
      </c>
      <c r="AK5307">
        <f>IF(I5307="violation",COUNTIF($AJ$1:AJ5307,AJ5307),FALSE)</f>
        <v>4177</v>
      </c>
      <c r="AL5307">
        <f t="shared" si="827"/>
        <v>0</v>
      </c>
      <c r="AM5307">
        <f t="shared" si="828"/>
        <v>3</v>
      </c>
      <c r="AN5307" t="str">
        <f t="shared" si="829"/>
        <v>ALERT! 3 Violation founded @METALDET1</v>
      </c>
    </row>
    <row r="5308" spans="1:40">
      <c r="A5308" t="s">
        <v>120</v>
      </c>
      <c r="B5308" t="s">
        <v>121</v>
      </c>
      <c r="C5308" t="s">
        <v>2415</v>
      </c>
      <c r="D5308" t="s">
        <v>129</v>
      </c>
      <c r="E5308">
        <v>1</v>
      </c>
      <c r="G5308" t="s">
        <v>130</v>
      </c>
      <c r="I5308" t="s">
        <v>125</v>
      </c>
      <c r="Z5308" t="str">
        <f>IFERROR(MID(AA5308,FIND("-",H5308,1)+1,20),_xlfn.IFNA(VLOOKUP(F5308&amp;"-"&amp;AA5308,Ref_Kontak!$A:$E,4,FALSE),Ref_Kontak!$H$2))</f>
        <v>628999007703</v>
      </c>
      <c r="AA5308" t="str">
        <f t="shared" si="820"/>
        <v/>
      </c>
      <c r="AB5308" t="str">
        <f t="shared" si="821"/>
        <v/>
      </c>
      <c r="AC5308" t="str">
        <f t="shared" si="822"/>
        <v>628999007703</v>
      </c>
      <c r="AD5308" t="str">
        <f t="shared" si="823"/>
        <v>Halo+,+Visual+AI+5S+mendeteksi+Violation%3A+METALDET1-LINE+8</v>
      </c>
      <c r="AE5308" t="str">
        <f t="shared" si="824"/>
        <v>https://web.whatsapp.com/send/?phone=628999007703&amp;text=Halo+,+Visual+AI+5S+mendeteksi+Violation%3A+METALDET1-LINE+8&amp;type=phone_number&amp;app_absent=0</v>
      </c>
      <c r="AF5308" t="b">
        <f>IF(ISNA(VLOOKUP(D5308&amp;"-"&amp;AB5308, Ref_Kontak!$A:$E, 4, FALSE)), FALSE, TRUE)</f>
        <v>0</v>
      </c>
      <c r="AG5308" t="str">
        <f>_xlfn.IFNA(VLOOKUP(Z5308,Ref_Kontak!H:H,1,FALSE),"FALSE")</f>
        <v>628999007703</v>
      </c>
      <c r="AH5308" t="str">
        <f t="shared" si="825"/>
        <v>METALDET1-LINE 8</v>
      </c>
      <c r="AI5308">
        <f>IF(I5308="violation",COUNTIF($AH$1:AH5308,AH5308),0)</f>
        <v>1902</v>
      </c>
      <c r="AJ5308" t="str">
        <f t="shared" si="826"/>
        <v>violation-METALDET1</v>
      </c>
      <c r="AK5308">
        <f>IF(I5308="violation",COUNTIF($AJ$1:AJ5308,AJ5308),FALSE)</f>
        <v>4178</v>
      </c>
      <c r="AL5308">
        <f t="shared" si="827"/>
        <v>0</v>
      </c>
      <c r="AM5308">
        <f t="shared" si="828"/>
        <v>3</v>
      </c>
      <c r="AN5308" t="str">
        <f t="shared" si="829"/>
        <v>ALERT! 3 Violation founded @METALDET1</v>
      </c>
    </row>
    <row r="5309" spans="1:40">
      <c r="A5309" t="s">
        <v>120</v>
      </c>
      <c r="B5309" t="s">
        <v>121</v>
      </c>
      <c r="C5309" t="s">
        <v>2416</v>
      </c>
      <c r="D5309" t="s">
        <v>129</v>
      </c>
      <c r="E5309">
        <v>1</v>
      </c>
      <c r="G5309" t="s">
        <v>130</v>
      </c>
      <c r="I5309" t="s">
        <v>125</v>
      </c>
      <c r="Z5309" t="str">
        <f>IFERROR(MID(AA5309,FIND("-",H5309,1)+1,20),_xlfn.IFNA(VLOOKUP(F5309&amp;"-"&amp;AA5309,Ref_Kontak!$A:$E,4,FALSE),Ref_Kontak!$H$2))</f>
        <v>628999007703</v>
      </c>
      <c r="AA5309" t="str">
        <f t="shared" si="820"/>
        <v/>
      </c>
      <c r="AB5309" t="str">
        <f t="shared" si="821"/>
        <v/>
      </c>
      <c r="AC5309" t="str">
        <f t="shared" si="822"/>
        <v>628999007703</v>
      </c>
      <c r="AD5309" t="str">
        <f t="shared" si="823"/>
        <v>Halo+,+Visual+AI+5S+mendeteksi+Violation%3A+METALDET1-LINE+8</v>
      </c>
      <c r="AE5309" t="str">
        <f t="shared" si="824"/>
        <v>https://web.whatsapp.com/send/?phone=628999007703&amp;text=Halo+,+Visual+AI+5S+mendeteksi+Violation%3A+METALDET1-LINE+8&amp;type=phone_number&amp;app_absent=0</v>
      </c>
      <c r="AF5309" t="b">
        <f>IF(ISNA(VLOOKUP(D5309&amp;"-"&amp;AB5309, Ref_Kontak!$A:$E, 4, FALSE)), FALSE, TRUE)</f>
        <v>0</v>
      </c>
      <c r="AG5309" t="str">
        <f>_xlfn.IFNA(VLOOKUP(Z5309,Ref_Kontak!H:H,1,FALSE),"FALSE")</f>
        <v>628999007703</v>
      </c>
      <c r="AH5309" t="str">
        <f t="shared" si="825"/>
        <v>METALDET1-LINE 8</v>
      </c>
      <c r="AI5309">
        <f>IF(I5309="violation",COUNTIF($AH$1:AH5309,AH5309),0)</f>
        <v>1903</v>
      </c>
      <c r="AJ5309" t="str">
        <f t="shared" si="826"/>
        <v>violation-METALDET1</v>
      </c>
      <c r="AK5309">
        <f>IF(I5309="violation",COUNTIF($AJ$1:AJ5309,AJ5309),FALSE)</f>
        <v>4179</v>
      </c>
      <c r="AL5309">
        <f t="shared" si="827"/>
        <v>0</v>
      </c>
      <c r="AM5309">
        <f t="shared" si="828"/>
        <v>3</v>
      </c>
      <c r="AN5309" t="str">
        <f t="shared" si="829"/>
        <v>ALERT! 3 Violation founded @METALDET1</v>
      </c>
    </row>
    <row r="5310" spans="1:40">
      <c r="A5310" t="s">
        <v>120</v>
      </c>
      <c r="B5310" t="s">
        <v>121</v>
      </c>
      <c r="C5310" t="s">
        <v>2417</v>
      </c>
      <c r="D5310" t="s">
        <v>129</v>
      </c>
      <c r="E5310">
        <v>1</v>
      </c>
      <c r="G5310" t="s">
        <v>130</v>
      </c>
      <c r="I5310" t="s">
        <v>125</v>
      </c>
      <c r="Z5310" t="str">
        <f>IFERROR(MID(AA5310,FIND("-",H5310,1)+1,20),_xlfn.IFNA(VLOOKUP(F5310&amp;"-"&amp;AA5310,Ref_Kontak!$A:$E,4,FALSE),Ref_Kontak!$H$2))</f>
        <v>628999007703</v>
      </c>
      <c r="AA5310" t="str">
        <f t="shared" si="820"/>
        <v/>
      </c>
      <c r="AB5310" t="str">
        <f t="shared" si="821"/>
        <v/>
      </c>
      <c r="AC5310" t="str">
        <f t="shared" si="822"/>
        <v>628999007703</v>
      </c>
      <c r="AD5310" t="str">
        <f t="shared" si="823"/>
        <v>Halo+,+Visual+AI+5S+mendeteksi+Violation%3A+METALDET1-LINE+8</v>
      </c>
      <c r="AE5310" t="str">
        <f t="shared" si="824"/>
        <v>https://web.whatsapp.com/send/?phone=628999007703&amp;text=Halo+,+Visual+AI+5S+mendeteksi+Violation%3A+METALDET1-LINE+8&amp;type=phone_number&amp;app_absent=0</v>
      </c>
      <c r="AF5310" t="b">
        <f>IF(ISNA(VLOOKUP(D5310&amp;"-"&amp;AB5310, Ref_Kontak!$A:$E, 4, FALSE)), FALSE, TRUE)</f>
        <v>0</v>
      </c>
      <c r="AG5310" t="str">
        <f>_xlfn.IFNA(VLOOKUP(Z5310,Ref_Kontak!H:H,1,FALSE),"FALSE")</f>
        <v>628999007703</v>
      </c>
      <c r="AH5310" t="str">
        <f t="shared" si="825"/>
        <v>METALDET1-LINE 8</v>
      </c>
      <c r="AI5310">
        <f>IF(I5310="violation",COUNTIF($AH$1:AH5310,AH5310),0)</f>
        <v>1904</v>
      </c>
      <c r="AJ5310" t="str">
        <f t="shared" si="826"/>
        <v>violation-METALDET1</v>
      </c>
      <c r="AK5310">
        <f>IF(I5310="violation",COUNTIF($AJ$1:AJ5310,AJ5310),FALSE)</f>
        <v>4180</v>
      </c>
      <c r="AL5310">
        <f t="shared" si="827"/>
        <v>0</v>
      </c>
      <c r="AM5310">
        <f t="shared" si="828"/>
        <v>3</v>
      </c>
      <c r="AN5310" t="str">
        <f t="shared" si="829"/>
        <v>ALERT! 3 Violation founded @METALDET1</v>
      </c>
    </row>
    <row r="5311" spans="1:40">
      <c r="A5311" t="s">
        <v>120</v>
      </c>
      <c r="B5311" t="s">
        <v>121</v>
      </c>
      <c r="C5311" t="s">
        <v>2417</v>
      </c>
      <c r="D5311" t="s">
        <v>129</v>
      </c>
      <c r="E5311">
        <v>1</v>
      </c>
      <c r="G5311" t="s">
        <v>130</v>
      </c>
      <c r="I5311" t="s">
        <v>125</v>
      </c>
      <c r="Z5311" t="str">
        <f>IFERROR(MID(AA5311,FIND("-",H5311,1)+1,20),_xlfn.IFNA(VLOOKUP(F5311&amp;"-"&amp;AA5311,Ref_Kontak!$A:$E,4,FALSE),Ref_Kontak!$H$2))</f>
        <v>628999007703</v>
      </c>
      <c r="AA5311" t="str">
        <f t="shared" si="820"/>
        <v/>
      </c>
      <c r="AB5311" t="str">
        <f t="shared" si="821"/>
        <v/>
      </c>
      <c r="AC5311" t="str">
        <f t="shared" si="822"/>
        <v>628999007703</v>
      </c>
      <c r="AD5311" t="str">
        <f t="shared" si="823"/>
        <v>Halo+,+Visual+AI+5S+mendeteksi+Violation%3A+METALDET1-LINE+8</v>
      </c>
      <c r="AE5311" t="str">
        <f t="shared" si="824"/>
        <v>https://web.whatsapp.com/send/?phone=628999007703&amp;text=Halo+,+Visual+AI+5S+mendeteksi+Violation%3A+METALDET1-LINE+8&amp;type=phone_number&amp;app_absent=0</v>
      </c>
      <c r="AF5311" t="b">
        <f>IF(ISNA(VLOOKUP(D5311&amp;"-"&amp;AB5311, Ref_Kontak!$A:$E, 4, FALSE)), FALSE, TRUE)</f>
        <v>0</v>
      </c>
      <c r="AG5311" t="str">
        <f>_xlfn.IFNA(VLOOKUP(Z5311,Ref_Kontak!H:H,1,FALSE),"FALSE")</f>
        <v>628999007703</v>
      </c>
      <c r="AH5311" t="str">
        <f t="shared" si="825"/>
        <v>METALDET1-LINE 8</v>
      </c>
      <c r="AI5311">
        <f>IF(I5311="violation",COUNTIF($AH$1:AH5311,AH5311),0)</f>
        <v>1905</v>
      </c>
      <c r="AJ5311" t="str">
        <f t="shared" si="826"/>
        <v>violation-METALDET1</v>
      </c>
      <c r="AK5311">
        <f>IF(I5311="violation",COUNTIF($AJ$1:AJ5311,AJ5311),FALSE)</f>
        <v>4181</v>
      </c>
      <c r="AL5311">
        <f t="shared" si="827"/>
        <v>0</v>
      </c>
      <c r="AM5311">
        <f t="shared" si="828"/>
        <v>3</v>
      </c>
      <c r="AN5311" t="str">
        <f t="shared" si="829"/>
        <v>ALERT! 3 Violation founded @METALDET1</v>
      </c>
    </row>
    <row r="5312" spans="1:40">
      <c r="A5312" t="s">
        <v>120</v>
      </c>
      <c r="B5312" t="s">
        <v>121</v>
      </c>
      <c r="C5312" t="s">
        <v>2418</v>
      </c>
      <c r="D5312" t="s">
        <v>129</v>
      </c>
      <c r="E5312">
        <v>1</v>
      </c>
      <c r="G5312" t="s">
        <v>130</v>
      </c>
      <c r="I5312" t="s">
        <v>125</v>
      </c>
      <c r="Z5312" t="str">
        <f>IFERROR(MID(AA5312,FIND("-",H5312,1)+1,20),_xlfn.IFNA(VLOOKUP(F5312&amp;"-"&amp;AA5312,Ref_Kontak!$A:$E,4,FALSE),Ref_Kontak!$H$2))</f>
        <v>628999007703</v>
      </c>
      <c r="AA5312" t="str">
        <f t="shared" si="820"/>
        <v/>
      </c>
      <c r="AB5312" t="str">
        <f t="shared" si="821"/>
        <v/>
      </c>
      <c r="AC5312" t="str">
        <f t="shared" si="822"/>
        <v>628999007703</v>
      </c>
      <c r="AD5312" t="str">
        <f t="shared" si="823"/>
        <v>Halo+,+Visual+AI+5S+mendeteksi+Violation%3A+METALDET1-LINE+8</v>
      </c>
      <c r="AE5312" t="str">
        <f t="shared" si="824"/>
        <v>https://web.whatsapp.com/send/?phone=628999007703&amp;text=Halo+,+Visual+AI+5S+mendeteksi+Violation%3A+METALDET1-LINE+8&amp;type=phone_number&amp;app_absent=0</v>
      </c>
      <c r="AF5312" t="b">
        <f>IF(ISNA(VLOOKUP(D5312&amp;"-"&amp;AB5312, Ref_Kontak!$A:$E, 4, FALSE)), FALSE, TRUE)</f>
        <v>0</v>
      </c>
      <c r="AG5312" t="str">
        <f>_xlfn.IFNA(VLOOKUP(Z5312,Ref_Kontak!H:H,1,FALSE),"FALSE")</f>
        <v>628999007703</v>
      </c>
      <c r="AH5312" t="str">
        <f t="shared" si="825"/>
        <v>METALDET1-LINE 8</v>
      </c>
      <c r="AI5312">
        <f>IF(I5312="violation",COUNTIF($AH$1:AH5312,AH5312),0)</f>
        <v>1906</v>
      </c>
      <c r="AJ5312" t="str">
        <f t="shared" si="826"/>
        <v>violation-METALDET1</v>
      </c>
      <c r="AK5312">
        <f>IF(I5312="violation",COUNTIF($AJ$1:AJ5312,AJ5312),FALSE)</f>
        <v>4182</v>
      </c>
      <c r="AL5312">
        <f t="shared" si="827"/>
        <v>0</v>
      </c>
      <c r="AM5312">
        <f t="shared" si="828"/>
        <v>3</v>
      </c>
      <c r="AN5312" t="str">
        <f t="shared" si="829"/>
        <v>ALERT! 3 Violation founded @METALDET1</v>
      </c>
    </row>
    <row r="5313" spans="1:40">
      <c r="A5313" t="s">
        <v>120</v>
      </c>
      <c r="B5313" t="s">
        <v>121</v>
      </c>
      <c r="C5313" t="s">
        <v>2419</v>
      </c>
      <c r="D5313" t="s">
        <v>129</v>
      </c>
      <c r="E5313">
        <v>1</v>
      </c>
      <c r="G5313" t="s">
        <v>130</v>
      </c>
      <c r="I5313" t="s">
        <v>125</v>
      </c>
      <c r="Z5313" t="str">
        <f>IFERROR(MID(AA5313,FIND("-",H5313,1)+1,20),_xlfn.IFNA(VLOOKUP(F5313&amp;"-"&amp;AA5313,Ref_Kontak!$A:$E,4,FALSE),Ref_Kontak!$H$2))</f>
        <v>628999007703</v>
      </c>
      <c r="AA5313" t="str">
        <f t="shared" si="820"/>
        <v/>
      </c>
      <c r="AB5313" t="str">
        <f t="shared" si="821"/>
        <v/>
      </c>
      <c r="AC5313" t="str">
        <f t="shared" si="822"/>
        <v>628999007703</v>
      </c>
      <c r="AD5313" t="str">
        <f t="shared" si="823"/>
        <v>Halo+,+Visual+AI+5S+mendeteksi+Violation%3A+METALDET1-LINE+8</v>
      </c>
      <c r="AE5313" t="str">
        <f t="shared" si="824"/>
        <v>https://web.whatsapp.com/send/?phone=628999007703&amp;text=Halo+,+Visual+AI+5S+mendeteksi+Violation%3A+METALDET1-LINE+8&amp;type=phone_number&amp;app_absent=0</v>
      </c>
      <c r="AF5313" t="b">
        <f>IF(ISNA(VLOOKUP(D5313&amp;"-"&amp;AB5313, Ref_Kontak!$A:$E, 4, FALSE)), FALSE, TRUE)</f>
        <v>0</v>
      </c>
      <c r="AG5313" t="str">
        <f>_xlfn.IFNA(VLOOKUP(Z5313,Ref_Kontak!H:H,1,FALSE),"FALSE")</f>
        <v>628999007703</v>
      </c>
      <c r="AH5313" t="str">
        <f t="shared" si="825"/>
        <v>METALDET1-LINE 8</v>
      </c>
      <c r="AI5313">
        <f>IF(I5313="violation",COUNTIF($AH$1:AH5313,AH5313),0)</f>
        <v>1907</v>
      </c>
      <c r="AJ5313" t="str">
        <f t="shared" si="826"/>
        <v>violation-METALDET1</v>
      </c>
      <c r="AK5313">
        <f>IF(I5313="violation",COUNTIF($AJ$1:AJ5313,AJ5313),FALSE)</f>
        <v>4183</v>
      </c>
      <c r="AL5313">
        <f t="shared" si="827"/>
        <v>0</v>
      </c>
      <c r="AM5313">
        <f t="shared" si="828"/>
        <v>3</v>
      </c>
      <c r="AN5313" t="str">
        <f t="shared" si="829"/>
        <v>ALERT! 3 Violation founded @METALDET1</v>
      </c>
    </row>
    <row r="5314" spans="1:40">
      <c r="A5314" t="s">
        <v>120</v>
      </c>
      <c r="B5314" t="s">
        <v>121</v>
      </c>
      <c r="C5314" t="s">
        <v>2420</v>
      </c>
      <c r="D5314" t="s">
        <v>129</v>
      </c>
      <c r="E5314">
        <v>1</v>
      </c>
      <c r="G5314" t="s">
        <v>130</v>
      </c>
      <c r="I5314" t="s">
        <v>125</v>
      </c>
      <c r="Z5314" t="str">
        <f>IFERROR(MID(AA5314,FIND("-",H5314,1)+1,20),_xlfn.IFNA(VLOOKUP(F5314&amp;"-"&amp;AA5314,Ref_Kontak!$A:$E,4,FALSE),Ref_Kontak!$H$2))</f>
        <v>628999007703</v>
      </c>
      <c r="AA5314" t="str">
        <f t="shared" ref="AA5314:AA5377" si="830">CLEAN(SUBSTITUTE(H5314," ",""))</f>
        <v/>
      </c>
      <c r="AB5314" t="str">
        <f t="shared" ref="AB5314:AB5377" si="831">IFERROR(LEFT(AA5314,FIND("-",H5314,1)-1),CLEAN(SUBSTITUTE(SUBSTITUTE(H5314," ",""),"-","")))</f>
        <v/>
      </c>
      <c r="AC5314" t="str">
        <f t="shared" ref="AC5314:AC5377" si="832">IF(LEFT(Z5314,1)="0","62"&amp; MID(Z5314,2,999),Z5314)</f>
        <v>628999007703</v>
      </c>
      <c r="AD5314" t="str">
        <f t="shared" ref="AD5314:AD5377" si="833">"Halo+"&amp;AB5314&amp;","&amp;"+Visual+AI+5S+mendeteksi+Violation%3A+"&amp;SUBSTITUTE(AH5314," ","+")</f>
        <v>Halo+,+Visual+AI+5S+mendeteksi+Violation%3A+METALDET1-LINE+8</v>
      </c>
      <c r="AE5314" t="str">
        <f t="shared" ref="AE5314:AE5377" si="834">"https://web.whatsapp.com/send/?phone="&amp;AC5314&amp;"&amp;text="&amp;AD5314&amp;"&amp;type=phone_number&amp;app_absent=0"</f>
        <v>https://web.whatsapp.com/send/?phone=628999007703&amp;text=Halo+,+Visual+AI+5S+mendeteksi+Violation%3A+METALDET1-LINE+8&amp;type=phone_number&amp;app_absent=0</v>
      </c>
      <c r="AF5314" t="b">
        <f>IF(ISNA(VLOOKUP(D5314&amp;"-"&amp;AB5314, Ref_Kontak!$A:$E, 4, FALSE)), FALSE, TRUE)</f>
        <v>0</v>
      </c>
      <c r="AG5314" t="str">
        <f>_xlfn.IFNA(VLOOKUP(Z5314,Ref_Kontak!H:H,1,FALSE),"FALSE")</f>
        <v>628999007703</v>
      </c>
      <c r="AH5314" t="str">
        <f t="shared" ref="AH5314:AH5377" si="835">G5314&amp;"-"&amp;D5314</f>
        <v>METALDET1-LINE 8</v>
      </c>
      <c r="AI5314">
        <f>IF(I5314="violation",COUNTIF($AH$1:AH5314,AH5314),0)</f>
        <v>1908</v>
      </c>
      <c r="AJ5314" t="str">
        <f t="shared" si="826"/>
        <v>violation-METALDET1</v>
      </c>
      <c r="AK5314">
        <f>IF(I5314="violation",COUNTIF($AJ$1:AJ5314,AJ5314),FALSE)</f>
        <v>4184</v>
      </c>
      <c r="AL5314">
        <f t="shared" si="827"/>
        <v>0</v>
      </c>
      <c r="AM5314">
        <f t="shared" si="828"/>
        <v>3</v>
      </c>
      <c r="AN5314" t="str">
        <f t="shared" si="829"/>
        <v>ALERT! 3 Violation founded @METALDET1</v>
      </c>
    </row>
    <row r="5315" spans="1:40">
      <c r="A5315" t="s">
        <v>120</v>
      </c>
      <c r="B5315" t="s">
        <v>121</v>
      </c>
      <c r="C5315" t="s">
        <v>2420</v>
      </c>
      <c r="D5315" t="s">
        <v>129</v>
      </c>
      <c r="E5315">
        <v>1</v>
      </c>
      <c r="G5315" t="s">
        <v>130</v>
      </c>
      <c r="I5315" t="s">
        <v>125</v>
      </c>
      <c r="Z5315" t="str">
        <f>IFERROR(MID(AA5315,FIND("-",H5315,1)+1,20),_xlfn.IFNA(VLOOKUP(F5315&amp;"-"&amp;AA5315,Ref_Kontak!$A:$E,4,FALSE),Ref_Kontak!$H$2))</f>
        <v>628999007703</v>
      </c>
      <c r="AA5315" t="str">
        <f t="shared" si="830"/>
        <v/>
      </c>
      <c r="AB5315" t="str">
        <f t="shared" si="831"/>
        <v/>
      </c>
      <c r="AC5315" t="str">
        <f t="shared" si="832"/>
        <v>628999007703</v>
      </c>
      <c r="AD5315" t="str">
        <f t="shared" si="833"/>
        <v>Halo+,+Visual+AI+5S+mendeteksi+Violation%3A+METALDET1-LINE+8</v>
      </c>
      <c r="AE5315" t="str">
        <f t="shared" si="834"/>
        <v>https://web.whatsapp.com/send/?phone=628999007703&amp;text=Halo+,+Visual+AI+5S+mendeteksi+Violation%3A+METALDET1-LINE+8&amp;type=phone_number&amp;app_absent=0</v>
      </c>
      <c r="AF5315" t="b">
        <f>IF(ISNA(VLOOKUP(D5315&amp;"-"&amp;AB5315, Ref_Kontak!$A:$E, 4, FALSE)), FALSE, TRUE)</f>
        <v>0</v>
      </c>
      <c r="AG5315" t="str">
        <f>_xlfn.IFNA(VLOOKUP(Z5315,Ref_Kontak!H:H,1,FALSE),"FALSE")</f>
        <v>628999007703</v>
      </c>
      <c r="AH5315" t="str">
        <f t="shared" si="835"/>
        <v>METALDET1-LINE 8</v>
      </c>
      <c r="AI5315">
        <f>IF(I5315="violation",COUNTIF($AH$1:AH5315,AH5315),0)</f>
        <v>1909</v>
      </c>
      <c r="AJ5315" t="str">
        <f t="shared" ref="AJ5315:AJ5378" si="836">I5315&amp;"-"&amp;G5315</f>
        <v>violation-METALDET1</v>
      </c>
      <c r="AK5315">
        <f>IF(I5315="violation",COUNTIF($AJ$1:AJ5315,AJ5315),FALSE)</f>
        <v>4185</v>
      </c>
      <c r="AL5315">
        <f t="shared" ref="AL5315:AL5378" si="837">IF(AI5315=1,1,0)</f>
        <v>0</v>
      </c>
      <c r="AM5315">
        <f t="shared" ref="AM5315:AM5378" si="838">SUMIF($AJ$2:$AJ$5516,AJ5315,$AL$2:$AL$5516)</f>
        <v>3</v>
      </c>
      <c r="AN5315" t="str">
        <f t="shared" ref="AN5315:AN5378" si="839">"ALERT! " &amp;AM5315&amp; " Violation founded @"&amp;G5315</f>
        <v>ALERT! 3 Violation founded @METALDET1</v>
      </c>
    </row>
    <row r="5316" spans="1:40">
      <c r="A5316" t="s">
        <v>120</v>
      </c>
      <c r="B5316" t="s">
        <v>121</v>
      </c>
      <c r="C5316" t="s">
        <v>2421</v>
      </c>
      <c r="D5316" t="s">
        <v>129</v>
      </c>
      <c r="E5316">
        <v>1</v>
      </c>
      <c r="G5316" t="s">
        <v>130</v>
      </c>
      <c r="I5316" t="s">
        <v>125</v>
      </c>
      <c r="Z5316" t="str">
        <f>IFERROR(MID(AA5316,FIND("-",H5316,1)+1,20),_xlfn.IFNA(VLOOKUP(F5316&amp;"-"&amp;AA5316,Ref_Kontak!$A:$E,4,FALSE),Ref_Kontak!$H$2))</f>
        <v>628999007703</v>
      </c>
      <c r="AA5316" t="str">
        <f t="shared" si="830"/>
        <v/>
      </c>
      <c r="AB5316" t="str">
        <f t="shared" si="831"/>
        <v/>
      </c>
      <c r="AC5316" t="str">
        <f t="shared" si="832"/>
        <v>628999007703</v>
      </c>
      <c r="AD5316" t="str">
        <f t="shared" si="833"/>
        <v>Halo+,+Visual+AI+5S+mendeteksi+Violation%3A+METALDET1-LINE+8</v>
      </c>
      <c r="AE5316" t="str">
        <f t="shared" si="834"/>
        <v>https://web.whatsapp.com/send/?phone=628999007703&amp;text=Halo+,+Visual+AI+5S+mendeteksi+Violation%3A+METALDET1-LINE+8&amp;type=phone_number&amp;app_absent=0</v>
      </c>
      <c r="AF5316" t="b">
        <f>IF(ISNA(VLOOKUP(D5316&amp;"-"&amp;AB5316, Ref_Kontak!$A:$E, 4, FALSE)), FALSE, TRUE)</f>
        <v>0</v>
      </c>
      <c r="AG5316" t="str">
        <f>_xlfn.IFNA(VLOOKUP(Z5316,Ref_Kontak!H:H,1,FALSE),"FALSE")</f>
        <v>628999007703</v>
      </c>
      <c r="AH5316" t="str">
        <f t="shared" si="835"/>
        <v>METALDET1-LINE 8</v>
      </c>
      <c r="AI5316">
        <f>IF(I5316="violation",COUNTIF($AH$1:AH5316,AH5316),0)</f>
        <v>1910</v>
      </c>
      <c r="AJ5316" t="str">
        <f t="shared" si="836"/>
        <v>violation-METALDET1</v>
      </c>
      <c r="AK5316">
        <f>IF(I5316="violation",COUNTIF($AJ$1:AJ5316,AJ5316),FALSE)</f>
        <v>4186</v>
      </c>
      <c r="AL5316">
        <f t="shared" si="837"/>
        <v>0</v>
      </c>
      <c r="AM5316">
        <f t="shared" si="838"/>
        <v>3</v>
      </c>
      <c r="AN5316" t="str">
        <f t="shared" si="839"/>
        <v>ALERT! 3 Violation founded @METALDET1</v>
      </c>
    </row>
    <row r="5317" spans="1:40">
      <c r="A5317" t="s">
        <v>120</v>
      </c>
      <c r="B5317" t="s">
        <v>121</v>
      </c>
      <c r="C5317" t="s">
        <v>2422</v>
      </c>
      <c r="D5317" t="s">
        <v>129</v>
      </c>
      <c r="E5317">
        <v>1</v>
      </c>
      <c r="G5317" t="s">
        <v>130</v>
      </c>
      <c r="I5317" t="s">
        <v>125</v>
      </c>
      <c r="Z5317" t="str">
        <f>IFERROR(MID(AA5317,FIND("-",H5317,1)+1,20),_xlfn.IFNA(VLOOKUP(F5317&amp;"-"&amp;AA5317,Ref_Kontak!$A:$E,4,FALSE),Ref_Kontak!$H$2))</f>
        <v>628999007703</v>
      </c>
      <c r="AA5317" t="str">
        <f t="shared" si="830"/>
        <v/>
      </c>
      <c r="AB5317" t="str">
        <f t="shared" si="831"/>
        <v/>
      </c>
      <c r="AC5317" t="str">
        <f t="shared" si="832"/>
        <v>628999007703</v>
      </c>
      <c r="AD5317" t="str">
        <f t="shared" si="833"/>
        <v>Halo+,+Visual+AI+5S+mendeteksi+Violation%3A+METALDET1-LINE+8</v>
      </c>
      <c r="AE5317" t="str">
        <f t="shared" si="834"/>
        <v>https://web.whatsapp.com/send/?phone=628999007703&amp;text=Halo+,+Visual+AI+5S+mendeteksi+Violation%3A+METALDET1-LINE+8&amp;type=phone_number&amp;app_absent=0</v>
      </c>
      <c r="AF5317" t="b">
        <f>IF(ISNA(VLOOKUP(D5317&amp;"-"&amp;AB5317, Ref_Kontak!$A:$E, 4, FALSE)), FALSE, TRUE)</f>
        <v>0</v>
      </c>
      <c r="AG5317" t="str">
        <f>_xlfn.IFNA(VLOOKUP(Z5317,Ref_Kontak!H:H,1,FALSE),"FALSE")</f>
        <v>628999007703</v>
      </c>
      <c r="AH5317" t="str">
        <f t="shared" si="835"/>
        <v>METALDET1-LINE 8</v>
      </c>
      <c r="AI5317">
        <f>IF(I5317="violation",COUNTIF($AH$1:AH5317,AH5317),0)</f>
        <v>1911</v>
      </c>
      <c r="AJ5317" t="str">
        <f t="shared" si="836"/>
        <v>violation-METALDET1</v>
      </c>
      <c r="AK5317">
        <f>IF(I5317="violation",COUNTIF($AJ$1:AJ5317,AJ5317),FALSE)</f>
        <v>4187</v>
      </c>
      <c r="AL5317">
        <f t="shared" si="837"/>
        <v>0</v>
      </c>
      <c r="AM5317">
        <f t="shared" si="838"/>
        <v>3</v>
      </c>
      <c r="AN5317" t="str">
        <f t="shared" si="839"/>
        <v>ALERT! 3 Violation founded @METALDET1</v>
      </c>
    </row>
    <row r="5318" spans="1:40">
      <c r="A5318" t="s">
        <v>120</v>
      </c>
      <c r="B5318" t="s">
        <v>121</v>
      </c>
      <c r="C5318" t="s">
        <v>2423</v>
      </c>
      <c r="D5318" t="s">
        <v>129</v>
      </c>
      <c r="E5318">
        <v>1</v>
      </c>
      <c r="G5318" t="s">
        <v>130</v>
      </c>
      <c r="I5318" t="s">
        <v>125</v>
      </c>
      <c r="Z5318" t="str">
        <f>IFERROR(MID(AA5318,FIND("-",H5318,1)+1,20),_xlfn.IFNA(VLOOKUP(F5318&amp;"-"&amp;AA5318,Ref_Kontak!$A:$E,4,FALSE),Ref_Kontak!$H$2))</f>
        <v>628999007703</v>
      </c>
      <c r="AA5318" t="str">
        <f t="shared" si="830"/>
        <v/>
      </c>
      <c r="AB5318" t="str">
        <f t="shared" si="831"/>
        <v/>
      </c>
      <c r="AC5318" t="str">
        <f t="shared" si="832"/>
        <v>628999007703</v>
      </c>
      <c r="AD5318" t="str">
        <f t="shared" si="833"/>
        <v>Halo+,+Visual+AI+5S+mendeteksi+Violation%3A+METALDET1-LINE+8</v>
      </c>
      <c r="AE5318" t="str">
        <f t="shared" si="834"/>
        <v>https://web.whatsapp.com/send/?phone=628999007703&amp;text=Halo+,+Visual+AI+5S+mendeteksi+Violation%3A+METALDET1-LINE+8&amp;type=phone_number&amp;app_absent=0</v>
      </c>
      <c r="AF5318" t="b">
        <f>IF(ISNA(VLOOKUP(D5318&amp;"-"&amp;AB5318, Ref_Kontak!$A:$E, 4, FALSE)), FALSE, TRUE)</f>
        <v>0</v>
      </c>
      <c r="AG5318" t="str">
        <f>_xlfn.IFNA(VLOOKUP(Z5318,Ref_Kontak!H:H,1,FALSE),"FALSE")</f>
        <v>628999007703</v>
      </c>
      <c r="AH5318" t="str">
        <f t="shared" si="835"/>
        <v>METALDET1-LINE 8</v>
      </c>
      <c r="AI5318">
        <f>IF(I5318="violation",COUNTIF($AH$1:AH5318,AH5318),0)</f>
        <v>1912</v>
      </c>
      <c r="AJ5318" t="str">
        <f t="shared" si="836"/>
        <v>violation-METALDET1</v>
      </c>
      <c r="AK5318">
        <f>IF(I5318="violation",COUNTIF($AJ$1:AJ5318,AJ5318),FALSE)</f>
        <v>4188</v>
      </c>
      <c r="AL5318">
        <f t="shared" si="837"/>
        <v>0</v>
      </c>
      <c r="AM5318">
        <f t="shared" si="838"/>
        <v>3</v>
      </c>
      <c r="AN5318" t="str">
        <f t="shared" si="839"/>
        <v>ALERT! 3 Violation founded @METALDET1</v>
      </c>
    </row>
    <row r="5319" spans="1:40">
      <c r="A5319" t="s">
        <v>120</v>
      </c>
      <c r="B5319" t="s">
        <v>121</v>
      </c>
      <c r="C5319" t="s">
        <v>2424</v>
      </c>
      <c r="D5319" t="s">
        <v>129</v>
      </c>
      <c r="E5319">
        <v>1</v>
      </c>
      <c r="G5319" t="s">
        <v>130</v>
      </c>
      <c r="I5319" t="s">
        <v>125</v>
      </c>
      <c r="Z5319" t="str">
        <f>IFERROR(MID(AA5319,FIND("-",H5319,1)+1,20),_xlfn.IFNA(VLOOKUP(F5319&amp;"-"&amp;AA5319,Ref_Kontak!$A:$E,4,FALSE),Ref_Kontak!$H$2))</f>
        <v>628999007703</v>
      </c>
      <c r="AA5319" t="str">
        <f t="shared" si="830"/>
        <v/>
      </c>
      <c r="AB5319" t="str">
        <f t="shared" si="831"/>
        <v/>
      </c>
      <c r="AC5319" t="str">
        <f t="shared" si="832"/>
        <v>628999007703</v>
      </c>
      <c r="AD5319" t="str">
        <f t="shared" si="833"/>
        <v>Halo+,+Visual+AI+5S+mendeteksi+Violation%3A+METALDET1-LINE+8</v>
      </c>
      <c r="AE5319" t="str">
        <f t="shared" si="834"/>
        <v>https://web.whatsapp.com/send/?phone=628999007703&amp;text=Halo+,+Visual+AI+5S+mendeteksi+Violation%3A+METALDET1-LINE+8&amp;type=phone_number&amp;app_absent=0</v>
      </c>
      <c r="AF5319" t="b">
        <f>IF(ISNA(VLOOKUP(D5319&amp;"-"&amp;AB5319, Ref_Kontak!$A:$E, 4, FALSE)), FALSE, TRUE)</f>
        <v>0</v>
      </c>
      <c r="AG5319" t="str">
        <f>_xlfn.IFNA(VLOOKUP(Z5319,Ref_Kontak!H:H,1,FALSE),"FALSE")</f>
        <v>628999007703</v>
      </c>
      <c r="AH5319" t="str">
        <f t="shared" si="835"/>
        <v>METALDET1-LINE 8</v>
      </c>
      <c r="AI5319">
        <f>IF(I5319="violation",COUNTIF($AH$1:AH5319,AH5319),0)</f>
        <v>1913</v>
      </c>
      <c r="AJ5319" t="str">
        <f t="shared" si="836"/>
        <v>violation-METALDET1</v>
      </c>
      <c r="AK5319">
        <f>IF(I5319="violation",COUNTIF($AJ$1:AJ5319,AJ5319),FALSE)</f>
        <v>4189</v>
      </c>
      <c r="AL5319">
        <f t="shared" si="837"/>
        <v>0</v>
      </c>
      <c r="AM5319">
        <f t="shared" si="838"/>
        <v>3</v>
      </c>
      <c r="AN5319" t="str">
        <f t="shared" si="839"/>
        <v>ALERT! 3 Violation founded @METALDET1</v>
      </c>
    </row>
    <row r="5320" spans="1:40">
      <c r="A5320" t="s">
        <v>120</v>
      </c>
      <c r="B5320" t="s">
        <v>121</v>
      </c>
      <c r="C5320" t="s">
        <v>2424</v>
      </c>
      <c r="D5320" t="s">
        <v>129</v>
      </c>
      <c r="E5320">
        <v>1</v>
      </c>
      <c r="G5320" t="s">
        <v>130</v>
      </c>
      <c r="I5320" t="s">
        <v>125</v>
      </c>
      <c r="Z5320" t="str">
        <f>IFERROR(MID(AA5320,FIND("-",H5320,1)+1,20),_xlfn.IFNA(VLOOKUP(F5320&amp;"-"&amp;AA5320,Ref_Kontak!$A:$E,4,FALSE),Ref_Kontak!$H$2))</f>
        <v>628999007703</v>
      </c>
      <c r="AA5320" t="str">
        <f t="shared" si="830"/>
        <v/>
      </c>
      <c r="AB5320" t="str">
        <f t="shared" si="831"/>
        <v/>
      </c>
      <c r="AC5320" t="str">
        <f t="shared" si="832"/>
        <v>628999007703</v>
      </c>
      <c r="AD5320" t="str">
        <f t="shared" si="833"/>
        <v>Halo+,+Visual+AI+5S+mendeteksi+Violation%3A+METALDET1-LINE+8</v>
      </c>
      <c r="AE5320" t="str">
        <f t="shared" si="834"/>
        <v>https://web.whatsapp.com/send/?phone=628999007703&amp;text=Halo+,+Visual+AI+5S+mendeteksi+Violation%3A+METALDET1-LINE+8&amp;type=phone_number&amp;app_absent=0</v>
      </c>
      <c r="AF5320" t="b">
        <f>IF(ISNA(VLOOKUP(D5320&amp;"-"&amp;AB5320, Ref_Kontak!$A:$E, 4, FALSE)), FALSE, TRUE)</f>
        <v>0</v>
      </c>
      <c r="AG5320" t="str">
        <f>_xlfn.IFNA(VLOOKUP(Z5320,Ref_Kontak!H:H,1,FALSE),"FALSE")</f>
        <v>628999007703</v>
      </c>
      <c r="AH5320" t="str">
        <f t="shared" si="835"/>
        <v>METALDET1-LINE 8</v>
      </c>
      <c r="AI5320">
        <f>IF(I5320="violation",COUNTIF($AH$1:AH5320,AH5320),0)</f>
        <v>1914</v>
      </c>
      <c r="AJ5320" t="str">
        <f t="shared" si="836"/>
        <v>violation-METALDET1</v>
      </c>
      <c r="AK5320">
        <f>IF(I5320="violation",COUNTIF($AJ$1:AJ5320,AJ5320),FALSE)</f>
        <v>4190</v>
      </c>
      <c r="AL5320">
        <f t="shared" si="837"/>
        <v>0</v>
      </c>
      <c r="AM5320">
        <f t="shared" si="838"/>
        <v>3</v>
      </c>
      <c r="AN5320" t="str">
        <f t="shared" si="839"/>
        <v>ALERT! 3 Violation founded @METALDET1</v>
      </c>
    </row>
    <row r="5321" spans="1:40">
      <c r="A5321" t="s">
        <v>120</v>
      </c>
      <c r="B5321" t="s">
        <v>121</v>
      </c>
      <c r="C5321" t="s">
        <v>2425</v>
      </c>
      <c r="D5321" t="s">
        <v>129</v>
      </c>
      <c r="E5321">
        <v>1</v>
      </c>
      <c r="G5321" t="s">
        <v>130</v>
      </c>
      <c r="I5321" t="s">
        <v>125</v>
      </c>
      <c r="Z5321" t="str">
        <f>IFERROR(MID(AA5321,FIND("-",H5321,1)+1,20),_xlfn.IFNA(VLOOKUP(F5321&amp;"-"&amp;AA5321,Ref_Kontak!$A:$E,4,FALSE),Ref_Kontak!$H$2))</f>
        <v>628999007703</v>
      </c>
      <c r="AA5321" t="str">
        <f t="shared" si="830"/>
        <v/>
      </c>
      <c r="AB5321" t="str">
        <f t="shared" si="831"/>
        <v/>
      </c>
      <c r="AC5321" t="str">
        <f t="shared" si="832"/>
        <v>628999007703</v>
      </c>
      <c r="AD5321" t="str">
        <f t="shared" si="833"/>
        <v>Halo+,+Visual+AI+5S+mendeteksi+Violation%3A+METALDET1-LINE+8</v>
      </c>
      <c r="AE5321" t="str">
        <f t="shared" si="834"/>
        <v>https://web.whatsapp.com/send/?phone=628999007703&amp;text=Halo+,+Visual+AI+5S+mendeteksi+Violation%3A+METALDET1-LINE+8&amp;type=phone_number&amp;app_absent=0</v>
      </c>
      <c r="AF5321" t="b">
        <f>IF(ISNA(VLOOKUP(D5321&amp;"-"&amp;AB5321, Ref_Kontak!$A:$E, 4, FALSE)), FALSE, TRUE)</f>
        <v>0</v>
      </c>
      <c r="AG5321" t="str">
        <f>_xlfn.IFNA(VLOOKUP(Z5321,Ref_Kontak!H:H,1,FALSE),"FALSE")</f>
        <v>628999007703</v>
      </c>
      <c r="AH5321" t="str">
        <f t="shared" si="835"/>
        <v>METALDET1-LINE 8</v>
      </c>
      <c r="AI5321">
        <f>IF(I5321="violation",COUNTIF($AH$1:AH5321,AH5321),0)</f>
        <v>1915</v>
      </c>
      <c r="AJ5321" t="str">
        <f t="shared" si="836"/>
        <v>violation-METALDET1</v>
      </c>
      <c r="AK5321">
        <f>IF(I5321="violation",COUNTIF($AJ$1:AJ5321,AJ5321),FALSE)</f>
        <v>4191</v>
      </c>
      <c r="AL5321">
        <f t="shared" si="837"/>
        <v>0</v>
      </c>
      <c r="AM5321">
        <f t="shared" si="838"/>
        <v>3</v>
      </c>
      <c r="AN5321" t="str">
        <f t="shared" si="839"/>
        <v>ALERT! 3 Violation founded @METALDET1</v>
      </c>
    </row>
    <row r="5322" spans="1:40">
      <c r="A5322" t="s">
        <v>120</v>
      </c>
      <c r="B5322" t="s">
        <v>121</v>
      </c>
      <c r="C5322" t="s">
        <v>2426</v>
      </c>
      <c r="D5322" t="s">
        <v>129</v>
      </c>
      <c r="E5322">
        <v>1</v>
      </c>
      <c r="G5322" t="s">
        <v>130</v>
      </c>
      <c r="I5322" t="s">
        <v>125</v>
      </c>
      <c r="Z5322" t="str">
        <f>IFERROR(MID(AA5322,FIND("-",H5322,1)+1,20),_xlfn.IFNA(VLOOKUP(F5322&amp;"-"&amp;AA5322,Ref_Kontak!$A:$E,4,FALSE),Ref_Kontak!$H$2))</f>
        <v>628999007703</v>
      </c>
      <c r="AA5322" t="str">
        <f t="shared" si="830"/>
        <v/>
      </c>
      <c r="AB5322" t="str">
        <f t="shared" si="831"/>
        <v/>
      </c>
      <c r="AC5322" t="str">
        <f t="shared" si="832"/>
        <v>628999007703</v>
      </c>
      <c r="AD5322" t="str">
        <f t="shared" si="833"/>
        <v>Halo+,+Visual+AI+5S+mendeteksi+Violation%3A+METALDET1-LINE+8</v>
      </c>
      <c r="AE5322" t="str">
        <f t="shared" si="834"/>
        <v>https://web.whatsapp.com/send/?phone=628999007703&amp;text=Halo+,+Visual+AI+5S+mendeteksi+Violation%3A+METALDET1-LINE+8&amp;type=phone_number&amp;app_absent=0</v>
      </c>
      <c r="AF5322" t="b">
        <f>IF(ISNA(VLOOKUP(D5322&amp;"-"&amp;AB5322, Ref_Kontak!$A:$E, 4, FALSE)), FALSE, TRUE)</f>
        <v>0</v>
      </c>
      <c r="AG5322" t="str">
        <f>_xlfn.IFNA(VLOOKUP(Z5322,Ref_Kontak!H:H,1,FALSE),"FALSE")</f>
        <v>628999007703</v>
      </c>
      <c r="AH5322" t="str">
        <f t="shared" si="835"/>
        <v>METALDET1-LINE 8</v>
      </c>
      <c r="AI5322">
        <f>IF(I5322="violation",COUNTIF($AH$1:AH5322,AH5322),0)</f>
        <v>1916</v>
      </c>
      <c r="AJ5322" t="str">
        <f t="shared" si="836"/>
        <v>violation-METALDET1</v>
      </c>
      <c r="AK5322">
        <f>IF(I5322="violation",COUNTIF($AJ$1:AJ5322,AJ5322),FALSE)</f>
        <v>4192</v>
      </c>
      <c r="AL5322">
        <f t="shared" si="837"/>
        <v>0</v>
      </c>
      <c r="AM5322">
        <f t="shared" si="838"/>
        <v>3</v>
      </c>
      <c r="AN5322" t="str">
        <f t="shared" si="839"/>
        <v>ALERT! 3 Violation founded @METALDET1</v>
      </c>
    </row>
    <row r="5323" spans="1:40">
      <c r="A5323" t="s">
        <v>120</v>
      </c>
      <c r="B5323" t="s">
        <v>121</v>
      </c>
      <c r="C5323" t="s">
        <v>2427</v>
      </c>
      <c r="D5323" t="s">
        <v>129</v>
      </c>
      <c r="E5323">
        <v>1</v>
      </c>
      <c r="G5323" t="s">
        <v>130</v>
      </c>
      <c r="I5323" t="s">
        <v>125</v>
      </c>
      <c r="Z5323" t="str">
        <f>IFERROR(MID(AA5323,FIND("-",H5323,1)+1,20),_xlfn.IFNA(VLOOKUP(F5323&amp;"-"&amp;AA5323,Ref_Kontak!$A:$E,4,FALSE),Ref_Kontak!$H$2))</f>
        <v>628999007703</v>
      </c>
      <c r="AA5323" t="str">
        <f t="shared" si="830"/>
        <v/>
      </c>
      <c r="AB5323" t="str">
        <f t="shared" si="831"/>
        <v/>
      </c>
      <c r="AC5323" t="str">
        <f t="shared" si="832"/>
        <v>628999007703</v>
      </c>
      <c r="AD5323" t="str">
        <f t="shared" si="833"/>
        <v>Halo+,+Visual+AI+5S+mendeteksi+Violation%3A+METALDET1-LINE+8</v>
      </c>
      <c r="AE5323" t="str">
        <f t="shared" si="834"/>
        <v>https://web.whatsapp.com/send/?phone=628999007703&amp;text=Halo+,+Visual+AI+5S+mendeteksi+Violation%3A+METALDET1-LINE+8&amp;type=phone_number&amp;app_absent=0</v>
      </c>
      <c r="AF5323" t="b">
        <f>IF(ISNA(VLOOKUP(D5323&amp;"-"&amp;AB5323, Ref_Kontak!$A:$E, 4, FALSE)), FALSE, TRUE)</f>
        <v>0</v>
      </c>
      <c r="AG5323" t="str">
        <f>_xlfn.IFNA(VLOOKUP(Z5323,Ref_Kontak!H:H,1,FALSE),"FALSE")</f>
        <v>628999007703</v>
      </c>
      <c r="AH5323" t="str">
        <f t="shared" si="835"/>
        <v>METALDET1-LINE 8</v>
      </c>
      <c r="AI5323">
        <f>IF(I5323="violation",COUNTIF($AH$1:AH5323,AH5323),0)</f>
        <v>1917</v>
      </c>
      <c r="AJ5323" t="str">
        <f t="shared" si="836"/>
        <v>violation-METALDET1</v>
      </c>
      <c r="AK5323">
        <f>IF(I5323="violation",COUNTIF($AJ$1:AJ5323,AJ5323),FALSE)</f>
        <v>4193</v>
      </c>
      <c r="AL5323">
        <f t="shared" si="837"/>
        <v>0</v>
      </c>
      <c r="AM5323">
        <f t="shared" si="838"/>
        <v>3</v>
      </c>
      <c r="AN5323" t="str">
        <f t="shared" si="839"/>
        <v>ALERT! 3 Violation founded @METALDET1</v>
      </c>
    </row>
    <row r="5324" spans="1:40">
      <c r="A5324" t="s">
        <v>120</v>
      </c>
      <c r="B5324" t="s">
        <v>121</v>
      </c>
      <c r="C5324" t="s">
        <v>2427</v>
      </c>
      <c r="D5324" t="s">
        <v>129</v>
      </c>
      <c r="E5324">
        <v>1</v>
      </c>
      <c r="G5324" t="s">
        <v>130</v>
      </c>
      <c r="I5324" t="s">
        <v>125</v>
      </c>
      <c r="Z5324" t="str">
        <f>IFERROR(MID(AA5324,FIND("-",H5324,1)+1,20),_xlfn.IFNA(VLOOKUP(F5324&amp;"-"&amp;AA5324,Ref_Kontak!$A:$E,4,FALSE),Ref_Kontak!$H$2))</f>
        <v>628999007703</v>
      </c>
      <c r="AA5324" t="str">
        <f t="shared" si="830"/>
        <v/>
      </c>
      <c r="AB5324" t="str">
        <f t="shared" si="831"/>
        <v/>
      </c>
      <c r="AC5324" t="str">
        <f t="shared" si="832"/>
        <v>628999007703</v>
      </c>
      <c r="AD5324" t="str">
        <f t="shared" si="833"/>
        <v>Halo+,+Visual+AI+5S+mendeteksi+Violation%3A+METALDET1-LINE+8</v>
      </c>
      <c r="AE5324" t="str">
        <f t="shared" si="834"/>
        <v>https://web.whatsapp.com/send/?phone=628999007703&amp;text=Halo+,+Visual+AI+5S+mendeteksi+Violation%3A+METALDET1-LINE+8&amp;type=phone_number&amp;app_absent=0</v>
      </c>
      <c r="AF5324" t="b">
        <f>IF(ISNA(VLOOKUP(D5324&amp;"-"&amp;AB5324, Ref_Kontak!$A:$E, 4, FALSE)), FALSE, TRUE)</f>
        <v>0</v>
      </c>
      <c r="AG5324" t="str">
        <f>_xlfn.IFNA(VLOOKUP(Z5324,Ref_Kontak!H:H,1,FALSE),"FALSE")</f>
        <v>628999007703</v>
      </c>
      <c r="AH5324" t="str">
        <f t="shared" si="835"/>
        <v>METALDET1-LINE 8</v>
      </c>
      <c r="AI5324">
        <f>IF(I5324="violation",COUNTIF($AH$1:AH5324,AH5324),0)</f>
        <v>1918</v>
      </c>
      <c r="AJ5324" t="str">
        <f t="shared" si="836"/>
        <v>violation-METALDET1</v>
      </c>
      <c r="AK5324">
        <f>IF(I5324="violation",COUNTIF($AJ$1:AJ5324,AJ5324),FALSE)</f>
        <v>4194</v>
      </c>
      <c r="AL5324">
        <f t="shared" si="837"/>
        <v>0</v>
      </c>
      <c r="AM5324">
        <f t="shared" si="838"/>
        <v>3</v>
      </c>
      <c r="AN5324" t="str">
        <f t="shared" si="839"/>
        <v>ALERT! 3 Violation founded @METALDET1</v>
      </c>
    </row>
    <row r="5325" spans="1:40">
      <c r="A5325" t="s">
        <v>120</v>
      </c>
      <c r="B5325" t="s">
        <v>121</v>
      </c>
      <c r="C5325" t="s">
        <v>2428</v>
      </c>
      <c r="D5325" t="s">
        <v>129</v>
      </c>
      <c r="E5325">
        <v>1</v>
      </c>
      <c r="G5325" t="s">
        <v>130</v>
      </c>
      <c r="I5325" t="s">
        <v>125</v>
      </c>
      <c r="Z5325" t="str">
        <f>IFERROR(MID(AA5325,FIND("-",H5325,1)+1,20),_xlfn.IFNA(VLOOKUP(F5325&amp;"-"&amp;AA5325,Ref_Kontak!$A:$E,4,FALSE),Ref_Kontak!$H$2))</f>
        <v>628999007703</v>
      </c>
      <c r="AA5325" t="str">
        <f t="shared" si="830"/>
        <v/>
      </c>
      <c r="AB5325" t="str">
        <f t="shared" si="831"/>
        <v/>
      </c>
      <c r="AC5325" t="str">
        <f t="shared" si="832"/>
        <v>628999007703</v>
      </c>
      <c r="AD5325" t="str">
        <f t="shared" si="833"/>
        <v>Halo+,+Visual+AI+5S+mendeteksi+Violation%3A+METALDET1-LINE+8</v>
      </c>
      <c r="AE5325" t="str">
        <f t="shared" si="834"/>
        <v>https://web.whatsapp.com/send/?phone=628999007703&amp;text=Halo+,+Visual+AI+5S+mendeteksi+Violation%3A+METALDET1-LINE+8&amp;type=phone_number&amp;app_absent=0</v>
      </c>
      <c r="AF5325" t="b">
        <f>IF(ISNA(VLOOKUP(D5325&amp;"-"&amp;AB5325, Ref_Kontak!$A:$E, 4, FALSE)), FALSE, TRUE)</f>
        <v>0</v>
      </c>
      <c r="AG5325" t="str">
        <f>_xlfn.IFNA(VLOOKUP(Z5325,Ref_Kontak!H:H,1,FALSE),"FALSE")</f>
        <v>628999007703</v>
      </c>
      <c r="AH5325" t="str">
        <f t="shared" si="835"/>
        <v>METALDET1-LINE 8</v>
      </c>
      <c r="AI5325">
        <f>IF(I5325="violation",COUNTIF($AH$1:AH5325,AH5325),0)</f>
        <v>1919</v>
      </c>
      <c r="AJ5325" t="str">
        <f t="shared" si="836"/>
        <v>violation-METALDET1</v>
      </c>
      <c r="AK5325">
        <f>IF(I5325="violation",COUNTIF($AJ$1:AJ5325,AJ5325),FALSE)</f>
        <v>4195</v>
      </c>
      <c r="AL5325">
        <f t="shared" si="837"/>
        <v>0</v>
      </c>
      <c r="AM5325">
        <f t="shared" si="838"/>
        <v>3</v>
      </c>
      <c r="AN5325" t="str">
        <f t="shared" si="839"/>
        <v>ALERT! 3 Violation founded @METALDET1</v>
      </c>
    </row>
    <row r="5326" spans="1:40">
      <c r="A5326" t="s">
        <v>120</v>
      </c>
      <c r="B5326" t="s">
        <v>121</v>
      </c>
      <c r="C5326" t="s">
        <v>2429</v>
      </c>
      <c r="D5326" t="s">
        <v>129</v>
      </c>
      <c r="E5326">
        <v>1</v>
      </c>
      <c r="G5326" t="s">
        <v>130</v>
      </c>
      <c r="I5326" t="s">
        <v>125</v>
      </c>
      <c r="Z5326" t="str">
        <f>IFERROR(MID(AA5326,FIND("-",H5326,1)+1,20),_xlfn.IFNA(VLOOKUP(F5326&amp;"-"&amp;AA5326,Ref_Kontak!$A:$E,4,FALSE),Ref_Kontak!$H$2))</f>
        <v>628999007703</v>
      </c>
      <c r="AA5326" t="str">
        <f t="shared" si="830"/>
        <v/>
      </c>
      <c r="AB5326" t="str">
        <f t="shared" si="831"/>
        <v/>
      </c>
      <c r="AC5326" t="str">
        <f t="shared" si="832"/>
        <v>628999007703</v>
      </c>
      <c r="AD5326" t="str">
        <f t="shared" si="833"/>
        <v>Halo+,+Visual+AI+5S+mendeteksi+Violation%3A+METALDET1-LINE+8</v>
      </c>
      <c r="AE5326" t="str">
        <f t="shared" si="834"/>
        <v>https://web.whatsapp.com/send/?phone=628999007703&amp;text=Halo+,+Visual+AI+5S+mendeteksi+Violation%3A+METALDET1-LINE+8&amp;type=phone_number&amp;app_absent=0</v>
      </c>
      <c r="AF5326" t="b">
        <f>IF(ISNA(VLOOKUP(D5326&amp;"-"&amp;AB5326, Ref_Kontak!$A:$E, 4, FALSE)), FALSE, TRUE)</f>
        <v>0</v>
      </c>
      <c r="AG5326" t="str">
        <f>_xlfn.IFNA(VLOOKUP(Z5326,Ref_Kontak!H:H,1,FALSE),"FALSE")</f>
        <v>628999007703</v>
      </c>
      <c r="AH5326" t="str">
        <f t="shared" si="835"/>
        <v>METALDET1-LINE 8</v>
      </c>
      <c r="AI5326">
        <f>IF(I5326="violation",COUNTIF($AH$1:AH5326,AH5326),0)</f>
        <v>1920</v>
      </c>
      <c r="AJ5326" t="str">
        <f t="shared" si="836"/>
        <v>violation-METALDET1</v>
      </c>
      <c r="AK5326">
        <f>IF(I5326="violation",COUNTIF($AJ$1:AJ5326,AJ5326),FALSE)</f>
        <v>4196</v>
      </c>
      <c r="AL5326">
        <f t="shared" si="837"/>
        <v>0</v>
      </c>
      <c r="AM5326">
        <f t="shared" si="838"/>
        <v>3</v>
      </c>
      <c r="AN5326" t="str">
        <f t="shared" si="839"/>
        <v>ALERT! 3 Violation founded @METALDET1</v>
      </c>
    </row>
    <row r="5327" spans="1:40">
      <c r="A5327" t="s">
        <v>120</v>
      </c>
      <c r="B5327" t="s">
        <v>121</v>
      </c>
      <c r="C5327" t="s">
        <v>2430</v>
      </c>
      <c r="D5327" t="s">
        <v>129</v>
      </c>
      <c r="E5327">
        <v>1</v>
      </c>
      <c r="G5327" t="s">
        <v>130</v>
      </c>
      <c r="I5327" t="s">
        <v>125</v>
      </c>
      <c r="Z5327" t="str">
        <f>IFERROR(MID(AA5327,FIND("-",H5327,1)+1,20),_xlfn.IFNA(VLOOKUP(F5327&amp;"-"&amp;AA5327,Ref_Kontak!$A:$E,4,FALSE),Ref_Kontak!$H$2))</f>
        <v>628999007703</v>
      </c>
      <c r="AA5327" t="str">
        <f t="shared" si="830"/>
        <v/>
      </c>
      <c r="AB5327" t="str">
        <f t="shared" si="831"/>
        <v/>
      </c>
      <c r="AC5327" t="str">
        <f t="shared" si="832"/>
        <v>628999007703</v>
      </c>
      <c r="AD5327" t="str">
        <f t="shared" si="833"/>
        <v>Halo+,+Visual+AI+5S+mendeteksi+Violation%3A+METALDET1-LINE+8</v>
      </c>
      <c r="AE5327" t="str">
        <f t="shared" si="834"/>
        <v>https://web.whatsapp.com/send/?phone=628999007703&amp;text=Halo+,+Visual+AI+5S+mendeteksi+Violation%3A+METALDET1-LINE+8&amp;type=phone_number&amp;app_absent=0</v>
      </c>
      <c r="AF5327" t="b">
        <f>IF(ISNA(VLOOKUP(D5327&amp;"-"&amp;AB5327, Ref_Kontak!$A:$E, 4, FALSE)), FALSE, TRUE)</f>
        <v>0</v>
      </c>
      <c r="AG5327" t="str">
        <f>_xlfn.IFNA(VLOOKUP(Z5327,Ref_Kontak!H:H,1,FALSE),"FALSE")</f>
        <v>628999007703</v>
      </c>
      <c r="AH5327" t="str">
        <f t="shared" si="835"/>
        <v>METALDET1-LINE 8</v>
      </c>
      <c r="AI5327">
        <f>IF(I5327="violation",COUNTIF($AH$1:AH5327,AH5327),0)</f>
        <v>1921</v>
      </c>
      <c r="AJ5327" t="str">
        <f t="shared" si="836"/>
        <v>violation-METALDET1</v>
      </c>
      <c r="AK5327">
        <f>IF(I5327="violation",COUNTIF($AJ$1:AJ5327,AJ5327),FALSE)</f>
        <v>4197</v>
      </c>
      <c r="AL5327">
        <f t="shared" si="837"/>
        <v>0</v>
      </c>
      <c r="AM5327">
        <f t="shared" si="838"/>
        <v>3</v>
      </c>
      <c r="AN5327" t="str">
        <f t="shared" si="839"/>
        <v>ALERT! 3 Violation founded @METALDET1</v>
      </c>
    </row>
    <row r="5328" spans="1:40">
      <c r="A5328" t="s">
        <v>120</v>
      </c>
      <c r="B5328" t="s">
        <v>121</v>
      </c>
      <c r="C5328" t="s">
        <v>2430</v>
      </c>
      <c r="D5328" t="s">
        <v>129</v>
      </c>
      <c r="E5328">
        <v>1</v>
      </c>
      <c r="G5328" t="s">
        <v>130</v>
      </c>
      <c r="I5328" t="s">
        <v>125</v>
      </c>
      <c r="Z5328" t="str">
        <f>IFERROR(MID(AA5328,FIND("-",H5328,1)+1,20),_xlfn.IFNA(VLOOKUP(F5328&amp;"-"&amp;AA5328,Ref_Kontak!$A:$E,4,FALSE),Ref_Kontak!$H$2))</f>
        <v>628999007703</v>
      </c>
      <c r="AA5328" t="str">
        <f t="shared" si="830"/>
        <v/>
      </c>
      <c r="AB5328" t="str">
        <f t="shared" si="831"/>
        <v/>
      </c>
      <c r="AC5328" t="str">
        <f t="shared" si="832"/>
        <v>628999007703</v>
      </c>
      <c r="AD5328" t="str">
        <f t="shared" si="833"/>
        <v>Halo+,+Visual+AI+5S+mendeteksi+Violation%3A+METALDET1-LINE+8</v>
      </c>
      <c r="AE5328" t="str">
        <f t="shared" si="834"/>
        <v>https://web.whatsapp.com/send/?phone=628999007703&amp;text=Halo+,+Visual+AI+5S+mendeteksi+Violation%3A+METALDET1-LINE+8&amp;type=phone_number&amp;app_absent=0</v>
      </c>
      <c r="AF5328" t="b">
        <f>IF(ISNA(VLOOKUP(D5328&amp;"-"&amp;AB5328, Ref_Kontak!$A:$E, 4, FALSE)), FALSE, TRUE)</f>
        <v>0</v>
      </c>
      <c r="AG5328" t="str">
        <f>_xlfn.IFNA(VLOOKUP(Z5328,Ref_Kontak!H:H,1,FALSE),"FALSE")</f>
        <v>628999007703</v>
      </c>
      <c r="AH5328" t="str">
        <f t="shared" si="835"/>
        <v>METALDET1-LINE 8</v>
      </c>
      <c r="AI5328">
        <f>IF(I5328="violation",COUNTIF($AH$1:AH5328,AH5328),0)</f>
        <v>1922</v>
      </c>
      <c r="AJ5328" t="str">
        <f t="shared" si="836"/>
        <v>violation-METALDET1</v>
      </c>
      <c r="AK5328">
        <f>IF(I5328="violation",COUNTIF($AJ$1:AJ5328,AJ5328),FALSE)</f>
        <v>4198</v>
      </c>
      <c r="AL5328">
        <f t="shared" si="837"/>
        <v>0</v>
      </c>
      <c r="AM5328">
        <f t="shared" si="838"/>
        <v>3</v>
      </c>
      <c r="AN5328" t="str">
        <f t="shared" si="839"/>
        <v>ALERT! 3 Violation founded @METALDET1</v>
      </c>
    </row>
    <row r="5329" spans="1:40">
      <c r="A5329" t="s">
        <v>120</v>
      </c>
      <c r="B5329" t="s">
        <v>121</v>
      </c>
      <c r="C5329" t="s">
        <v>2431</v>
      </c>
      <c r="D5329" t="s">
        <v>129</v>
      </c>
      <c r="E5329">
        <v>1</v>
      </c>
      <c r="G5329" t="s">
        <v>130</v>
      </c>
      <c r="I5329" t="s">
        <v>125</v>
      </c>
      <c r="Z5329" t="str">
        <f>IFERROR(MID(AA5329,FIND("-",H5329,1)+1,20),_xlfn.IFNA(VLOOKUP(F5329&amp;"-"&amp;AA5329,Ref_Kontak!$A:$E,4,FALSE),Ref_Kontak!$H$2))</f>
        <v>628999007703</v>
      </c>
      <c r="AA5329" t="str">
        <f t="shared" si="830"/>
        <v/>
      </c>
      <c r="AB5329" t="str">
        <f t="shared" si="831"/>
        <v/>
      </c>
      <c r="AC5329" t="str">
        <f t="shared" si="832"/>
        <v>628999007703</v>
      </c>
      <c r="AD5329" t="str">
        <f t="shared" si="833"/>
        <v>Halo+,+Visual+AI+5S+mendeteksi+Violation%3A+METALDET1-LINE+8</v>
      </c>
      <c r="AE5329" t="str">
        <f t="shared" si="834"/>
        <v>https://web.whatsapp.com/send/?phone=628999007703&amp;text=Halo+,+Visual+AI+5S+mendeteksi+Violation%3A+METALDET1-LINE+8&amp;type=phone_number&amp;app_absent=0</v>
      </c>
      <c r="AF5329" t="b">
        <f>IF(ISNA(VLOOKUP(D5329&amp;"-"&amp;AB5329, Ref_Kontak!$A:$E, 4, FALSE)), FALSE, TRUE)</f>
        <v>0</v>
      </c>
      <c r="AG5329" t="str">
        <f>_xlfn.IFNA(VLOOKUP(Z5329,Ref_Kontak!H:H,1,FALSE),"FALSE")</f>
        <v>628999007703</v>
      </c>
      <c r="AH5329" t="str">
        <f t="shared" si="835"/>
        <v>METALDET1-LINE 8</v>
      </c>
      <c r="AI5329">
        <f>IF(I5329="violation",COUNTIF($AH$1:AH5329,AH5329),0)</f>
        <v>1923</v>
      </c>
      <c r="AJ5329" t="str">
        <f t="shared" si="836"/>
        <v>violation-METALDET1</v>
      </c>
      <c r="AK5329">
        <f>IF(I5329="violation",COUNTIF($AJ$1:AJ5329,AJ5329),FALSE)</f>
        <v>4199</v>
      </c>
      <c r="AL5329">
        <f t="shared" si="837"/>
        <v>0</v>
      </c>
      <c r="AM5329">
        <f t="shared" si="838"/>
        <v>3</v>
      </c>
      <c r="AN5329" t="str">
        <f t="shared" si="839"/>
        <v>ALERT! 3 Violation founded @METALDET1</v>
      </c>
    </row>
    <row r="5330" spans="1:40">
      <c r="A5330" t="s">
        <v>120</v>
      </c>
      <c r="B5330" t="s">
        <v>121</v>
      </c>
      <c r="C5330" t="s">
        <v>2432</v>
      </c>
      <c r="D5330" t="s">
        <v>129</v>
      </c>
      <c r="E5330">
        <v>1</v>
      </c>
      <c r="G5330" t="s">
        <v>130</v>
      </c>
      <c r="I5330" t="s">
        <v>125</v>
      </c>
      <c r="Z5330" t="str">
        <f>IFERROR(MID(AA5330,FIND("-",H5330,1)+1,20),_xlfn.IFNA(VLOOKUP(F5330&amp;"-"&amp;AA5330,Ref_Kontak!$A:$E,4,FALSE),Ref_Kontak!$H$2))</f>
        <v>628999007703</v>
      </c>
      <c r="AA5330" t="str">
        <f t="shared" si="830"/>
        <v/>
      </c>
      <c r="AB5330" t="str">
        <f t="shared" si="831"/>
        <v/>
      </c>
      <c r="AC5330" t="str">
        <f t="shared" si="832"/>
        <v>628999007703</v>
      </c>
      <c r="AD5330" t="str">
        <f t="shared" si="833"/>
        <v>Halo+,+Visual+AI+5S+mendeteksi+Violation%3A+METALDET1-LINE+8</v>
      </c>
      <c r="AE5330" t="str">
        <f t="shared" si="834"/>
        <v>https://web.whatsapp.com/send/?phone=628999007703&amp;text=Halo+,+Visual+AI+5S+mendeteksi+Violation%3A+METALDET1-LINE+8&amp;type=phone_number&amp;app_absent=0</v>
      </c>
      <c r="AF5330" t="b">
        <f>IF(ISNA(VLOOKUP(D5330&amp;"-"&amp;AB5330, Ref_Kontak!$A:$E, 4, FALSE)), FALSE, TRUE)</f>
        <v>0</v>
      </c>
      <c r="AG5330" t="str">
        <f>_xlfn.IFNA(VLOOKUP(Z5330,Ref_Kontak!H:H,1,FALSE),"FALSE")</f>
        <v>628999007703</v>
      </c>
      <c r="AH5330" t="str">
        <f t="shared" si="835"/>
        <v>METALDET1-LINE 8</v>
      </c>
      <c r="AI5330">
        <f>IF(I5330="violation",COUNTIF($AH$1:AH5330,AH5330),0)</f>
        <v>1924</v>
      </c>
      <c r="AJ5330" t="str">
        <f t="shared" si="836"/>
        <v>violation-METALDET1</v>
      </c>
      <c r="AK5330">
        <f>IF(I5330="violation",COUNTIF($AJ$1:AJ5330,AJ5330),FALSE)</f>
        <v>4200</v>
      </c>
      <c r="AL5330">
        <f t="shared" si="837"/>
        <v>0</v>
      </c>
      <c r="AM5330">
        <f t="shared" si="838"/>
        <v>3</v>
      </c>
      <c r="AN5330" t="str">
        <f t="shared" si="839"/>
        <v>ALERT! 3 Violation founded @METALDET1</v>
      </c>
    </row>
    <row r="5331" spans="1:40">
      <c r="A5331" t="s">
        <v>120</v>
      </c>
      <c r="B5331" t="s">
        <v>121</v>
      </c>
      <c r="C5331" t="s">
        <v>2433</v>
      </c>
      <c r="D5331" t="s">
        <v>129</v>
      </c>
      <c r="E5331">
        <v>1</v>
      </c>
      <c r="G5331" t="s">
        <v>130</v>
      </c>
      <c r="I5331" t="s">
        <v>125</v>
      </c>
      <c r="Z5331" t="str">
        <f>IFERROR(MID(AA5331,FIND("-",H5331,1)+1,20),_xlfn.IFNA(VLOOKUP(F5331&amp;"-"&amp;AA5331,Ref_Kontak!$A:$E,4,FALSE),Ref_Kontak!$H$2))</f>
        <v>628999007703</v>
      </c>
      <c r="AA5331" t="str">
        <f t="shared" si="830"/>
        <v/>
      </c>
      <c r="AB5331" t="str">
        <f t="shared" si="831"/>
        <v/>
      </c>
      <c r="AC5331" t="str">
        <f t="shared" si="832"/>
        <v>628999007703</v>
      </c>
      <c r="AD5331" t="str">
        <f t="shared" si="833"/>
        <v>Halo+,+Visual+AI+5S+mendeteksi+Violation%3A+METALDET1-LINE+8</v>
      </c>
      <c r="AE5331" t="str">
        <f t="shared" si="834"/>
        <v>https://web.whatsapp.com/send/?phone=628999007703&amp;text=Halo+,+Visual+AI+5S+mendeteksi+Violation%3A+METALDET1-LINE+8&amp;type=phone_number&amp;app_absent=0</v>
      </c>
      <c r="AF5331" t="b">
        <f>IF(ISNA(VLOOKUP(D5331&amp;"-"&amp;AB5331, Ref_Kontak!$A:$E, 4, FALSE)), FALSE, TRUE)</f>
        <v>0</v>
      </c>
      <c r="AG5331" t="str">
        <f>_xlfn.IFNA(VLOOKUP(Z5331,Ref_Kontak!H:H,1,FALSE),"FALSE")</f>
        <v>628999007703</v>
      </c>
      <c r="AH5331" t="str">
        <f t="shared" si="835"/>
        <v>METALDET1-LINE 8</v>
      </c>
      <c r="AI5331">
        <f>IF(I5331="violation",COUNTIF($AH$1:AH5331,AH5331),0)</f>
        <v>1925</v>
      </c>
      <c r="AJ5331" t="str">
        <f t="shared" si="836"/>
        <v>violation-METALDET1</v>
      </c>
      <c r="AK5331">
        <f>IF(I5331="violation",COUNTIF($AJ$1:AJ5331,AJ5331),FALSE)</f>
        <v>4201</v>
      </c>
      <c r="AL5331">
        <f t="shared" si="837"/>
        <v>0</v>
      </c>
      <c r="AM5331">
        <f t="shared" si="838"/>
        <v>3</v>
      </c>
      <c r="AN5331" t="str">
        <f t="shared" si="839"/>
        <v>ALERT! 3 Violation founded @METALDET1</v>
      </c>
    </row>
    <row r="5332" spans="1:40">
      <c r="A5332" t="s">
        <v>120</v>
      </c>
      <c r="B5332" t="s">
        <v>121</v>
      </c>
      <c r="C5332" t="s">
        <v>2434</v>
      </c>
      <c r="D5332" t="s">
        <v>129</v>
      </c>
      <c r="E5332">
        <v>1</v>
      </c>
      <c r="G5332" t="s">
        <v>130</v>
      </c>
      <c r="I5332" t="s">
        <v>125</v>
      </c>
      <c r="Z5332" t="str">
        <f>IFERROR(MID(AA5332,FIND("-",H5332,1)+1,20),_xlfn.IFNA(VLOOKUP(F5332&amp;"-"&amp;AA5332,Ref_Kontak!$A:$E,4,FALSE),Ref_Kontak!$H$2))</f>
        <v>628999007703</v>
      </c>
      <c r="AA5332" t="str">
        <f t="shared" si="830"/>
        <v/>
      </c>
      <c r="AB5332" t="str">
        <f t="shared" si="831"/>
        <v/>
      </c>
      <c r="AC5332" t="str">
        <f t="shared" si="832"/>
        <v>628999007703</v>
      </c>
      <c r="AD5332" t="str">
        <f t="shared" si="833"/>
        <v>Halo+,+Visual+AI+5S+mendeteksi+Violation%3A+METALDET1-LINE+8</v>
      </c>
      <c r="AE5332" t="str">
        <f t="shared" si="834"/>
        <v>https://web.whatsapp.com/send/?phone=628999007703&amp;text=Halo+,+Visual+AI+5S+mendeteksi+Violation%3A+METALDET1-LINE+8&amp;type=phone_number&amp;app_absent=0</v>
      </c>
      <c r="AF5332" t="b">
        <f>IF(ISNA(VLOOKUP(D5332&amp;"-"&amp;AB5332, Ref_Kontak!$A:$E, 4, FALSE)), FALSE, TRUE)</f>
        <v>0</v>
      </c>
      <c r="AG5332" t="str">
        <f>_xlfn.IFNA(VLOOKUP(Z5332,Ref_Kontak!H:H,1,FALSE),"FALSE")</f>
        <v>628999007703</v>
      </c>
      <c r="AH5332" t="str">
        <f t="shared" si="835"/>
        <v>METALDET1-LINE 8</v>
      </c>
      <c r="AI5332">
        <f>IF(I5332="violation",COUNTIF($AH$1:AH5332,AH5332),0)</f>
        <v>1926</v>
      </c>
      <c r="AJ5332" t="str">
        <f t="shared" si="836"/>
        <v>violation-METALDET1</v>
      </c>
      <c r="AK5332">
        <f>IF(I5332="violation",COUNTIF($AJ$1:AJ5332,AJ5332),FALSE)</f>
        <v>4202</v>
      </c>
      <c r="AL5332">
        <f t="shared" si="837"/>
        <v>0</v>
      </c>
      <c r="AM5332">
        <f t="shared" si="838"/>
        <v>3</v>
      </c>
      <c r="AN5332" t="str">
        <f t="shared" si="839"/>
        <v>ALERT! 3 Violation founded @METALDET1</v>
      </c>
    </row>
    <row r="5333" spans="1:40">
      <c r="A5333" t="s">
        <v>120</v>
      </c>
      <c r="B5333" t="s">
        <v>121</v>
      </c>
      <c r="C5333" t="s">
        <v>2434</v>
      </c>
      <c r="D5333" t="s">
        <v>129</v>
      </c>
      <c r="E5333">
        <v>1</v>
      </c>
      <c r="G5333" t="s">
        <v>130</v>
      </c>
      <c r="I5333" t="s">
        <v>125</v>
      </c>
      <c r="Z5333" t="str">
        <f>IFERROR(MID(AA5333,FIND("-",H5333,1)+1,20),_xlfn.IFNA(VLOOKUP(F5333&amp;"-"&amp;AA5333,Ref_Kontak!$A:$E,4,FALSE),Ref_Kontak!$H$2))</f>
        <v>628999007703</v>
      </c>
      <c r="AA5333" t="str">
        <f t="shared" si="830"/>
        <v/>
      </c>
      <c r="AB5333" t="str">
        <f t="shared" si="831"/>
        <v/>
      </c>
      <c r="AC5333" t="str">
        <f t="shared" si="832"/>
        <v>628999007703</v>
      </c>
      <c r="AD5333" t="str">
        <f t="shared" si="833"/>
        <v>Halo+,+Visual+AI+5S+mendeteksi+Violation%3A+METALDET1-LINE+8</v>
      </c>
      <c r="AE5333" t="str">
        <f t="shared" si="834"/>
        <v>https://web.whatsapp.com/send/?phone=628999007703&amp;text=Halo+,+Visual+AI+5S+mendeteksi+Violation%3A+METALDET1-LINE+8&amp;type=phone_number&amp;app_absent=0</v>
      </c>
      <c r="AF5333" t="b">
        <f>IF(ISNA(VLOOKUP(D5333&amp;"-"&amp;AB5333, Ref_Kontak!$A:$E, 4, FALSE)), FALSE, TRUE)</f>
        <v>0</v>
      </c>
      <c r="AG5333" t="str">
        <f>_xlfn.IFNA(VLOOKUP(Z5333,Ref_Kontak!H:H,1,FALSE),"FALSE")</f>
        <v>628999007703</v>
      </c>
      <c r="AH5333" t="str">
        <f t="shared" si="835"/>
        <v>METALDET1-LINE 8</v>
      </c>
      <c r="AI5333">
        <f>IF(I5333="violation",COUNTIF($AH$1:AH5333,AH5333),0)</f>
        <v>1927</v>
      </c>
      <c r="AJ5333" t="str">
        <f t="shared" si="836"/>
        <v>violation-METALDET1</v>
      </c>
      <c r="AK5333">
        <f>IF(I5333="violation",COUNTIF($AJ$1:AJ5333,AJ5333),FALSE)</f>
        <v>4203</v>
      </c>
      <c r="AL5333">
        <f t="shared" si="837"/>
        <v>0</v>
      </c>
      <c r="AM5333">
        <f t="shared" si="838"/>
        <v>3</v>
      </c>
      <c r="AN5333" t="str">
        <f t="shared" si="839"/>
        <v>ALERT! 3 Violation founded @METALDET1</v>
      </c>
    </row>
    <row r="5334" spans="1:40">
      <c r="A5334" t="s">
        <v>120</v>
      </c>
      <c r="B5334" t="s">
        <v>121</v>
      </c>
      <c r="C5334" t="s">
        <v>2435</v>
      </c>
      <c r="D5334" t="s">
        <v>129</v>
      </c>
      <c r="E5334">
        <v>1</v>
      </c>
      <c r="G5334" t="s">
        <v>130</v>
      </c>
      <c r="I5334" t="s">
        <v>125</v>
      </c>
      <c r="Z5334" t="str">
        <f>IFERROR(MID(AA5334,FIND("-",H5334,1)+1,20),_xlfn.IFNA(VLOOKUP(F5334&amp;"-"&amp;AA5334,Ref_Kontak!$A:$E,4,FALSE),Ref_Kontak!$H$2))</f>
        <v>628999007703</v>
      </c>
      <c r="AA5334" t="str">
        <f t="shared" si="830"/>
        <v/>
      </c>
      <c r="AB5334" t="str">
        <f t="shared" si="831"/>
        <v/>
      </c>
      <c r="AC5334" t="str">
        <f t="shared" si="832"/>
        <v>628999007703</v>
      </c>
      <c r="AD5334" t="str">
        <f t="shared" si="833"/>
        <v>Halo+,+Visual+AI+5S+mendeteksi+Violation%3A+METALDET1-LINE+8</v>
      </c>
      <c r="AE5334" t="str">
        <f t="shared" si="834"/>
        <v>https://web.whatsapp.com/send/?phone=628999007703&amp;text=Halo+,+Visual+AI+5S+mendeteksi+Violation%3A+METALDET1-LINE+8&amp;type=phone_number&amp;app_absent=0</v>
      </c>
      <c r="AF5334" t="b">
        <f>IF(ISNA(VLOOKUP(D5334&amp;"-"&amp;AB5334, Ref_Kontak!$A:$E, 4, FALSE)), FALSE, TRUE)</f>
        <v>0</v>
      </c>
      <c r="AG5334" t="str">
        <f>_xlfn.IFNA(VLOOKUP(Z5334,Ref_Kontak!H:H,1,FALSE),"FALSE")</f>
        <v>628999007703</v>
      </c>
      <c r="AH5334" t="str">
        <f t="shared" si="835"/>
        <v>METALDET1-LINE 8</v>
      </c>
      <c r="AI5334">
        <f>IF(I5334="violation",COUNTIF($AH$1:AH5334,AH5334),0)</f>
        <v>1928</v>
      </c>
      <c r="AJ5334" t="str">
        <f t="shared" si="836"/>
        <v>violation-METALDET1</v>
      </c>
      <c r="AK5334">
        <f>IF(I5334="violation",COUNTIF($AJ$1:AJ5334,AJ5334),FALSE)</f>
        <v>4204</v>
      </c>
      <c r="AL5334">
        <f t="shared" si="837"/>
        <v>0</v>
      </c>
      <c r="AM5334">
        <f t="shared" si="838"/>
        <v>3</v>
      </c>
      <c r="AN5334" t="str">
        <f t="shared" si="839"/>
        <v>ALERT! 3 Violation founded @METALDET1</v>
      </c>
    </row>
    <row r="5335" spans="1:40">
      <c r="A5335" t="s">
        <v>120</v>
      </c>
      <c r="B5335" t="s">
        <v>121</v>
      </c>
      <c r="C5335" t="s">
        <v>2436</v>
      </c>
      <c r="D5335" t="s">
        <v>129</v>
      </c>
      <c r="E5335">
        <v>1</v>
      </c>
      <c r="G5335" t="s">
        <v>130</v>
      </c>
      <c r="I5335" t="s">
        <v>125</v>
      </c>
      <c r="Z5335" t="str">
        <f>IFERROR(MID(AA5335,FIND("-",H5335,1)+1,20),_xlfn.IFNA(VLOOKUP(F5335&amp;"-"&amp;AA5335,Ref_Kontak!$A:$E,4,FALSE),Ref_Kontak!$H$2))</f>
        <v>628999007703</v>
      </c>
      <c r="AA5335" t="str">
        <f t="shared" si="830"/>
        <v/>
      </c>
      <c r="AB5335" t="str">
        <f t="shared" si="831"/>
        <v/>
      </c>
      <c r="AC5335" t="str">
        <f t="shared" si="832"/>
        <v>628999007703</v>
      </c>
      <c r="AD5335" t="str">
        <f t="shared" si="833"/>
        <v>Halo+,+Visual+AI+5S+mendeteksi+Violation%3A+METALDET1-LINE+8</v>
      </c>
      <c r="AE5335" t="str">
        <f t="shared" si="834"/>
        <v>https://web.whatsapp.com/send/?phone=628999007703&amp;text=Halo+,+Visual+AI+5S+mendeteksi+Violation%3A+METALDET1-LINE+8&amp;type=phone_number&amp;app_absent=0</v>
      </c>
      <c r="AF5335" t="b">
        <f>IF(ISNA(VLOOKUP(D5335&amp;"-"&amp;AB5335, Ref_Kontak!$A:$E, 4, FALSE)), FALSE, TRUE)</f>
        <v>0</v>
      </c>
      <c r="AG5335" t="str">
        <f>_xlfn.IFNA(VLOOKUP(Z5335,Ref_Kontak!H:H,1,FALSE),"FALSE")</f>
        <v>628999007703</v>
      </c>
      <c r="AH5335" t="str">
        <f t="shared" si="835"/>
        <v>METALDET1-LINE 8</v>
      </c>
      <c r="AI5335">
        <f>IF(I5335="violation",COUNTIF($AH$1:AH5335,AH5335),0)</f>
        <v>1929</v>
      </c>
      <c r="AJ5335" t="str">
        <f t="shared" si="836"/>
        <v>violation-METALDET1</v>
      </c>
      <c r="AK5335">
        <f>IF(I5335="violation",COUNTIF($AJ$1:AJ5335,AJ5335),FALSE)</f>
        <v>4205</v>
      </c>
      <c r="AL5335">
        <f t="shared" si="837"/>
        <v>0</v>
      </c>
      <c r="AM5335">
        <f t="shared" si="838"/>
        <v>3</v>
      </c>
      <c r="AN5335" t="str">
        <f t="shared" si="839"/>
        <v>ALERT! 3 Violation founded @METALDET1</v>
      </c>
    </row>
    <row r="5336" spans="1:40">
      <c r="A5336" t="s">
        <v>120</v>
      </c>
      <c r="B5336" t="s">
        <v>121</v>
      </c>
      <c r="C5336" t="s">
        <v>2437</v>
      </c>
      <c r="D5336" t="s">
        <v>129</v>
      </c>
      <c r="E5336">
        <v>1</v>
      </c>
      <c r="G5336" t="s">
        <v>130</v>
      </c>
      <c r="I5336" t="s">
        <v>125</v>
      </c>
      <c r="Z5336" t="str">
        <f>IFERROR(MID(AA5336,FIND("-",H5336,1)+1,20),_xlfn.IFNA(VLOOKUP(F5336&amp;"-"&amp;AA5336,Ref_Kontak!$A:$E,4,FALSE),Ref_Kontak!$H$2))</f>
        <v>628999007703</v>
      </c>
      <c r="AA5336" t="str">
        <f t="shared" si="830"/>
        <v/>
      </c>
      <c r="AB5336" t="str">
        <f t="shared" si="831"/>
        <v/>
      </c>
      <c r="AC5336" t="str">
        <f t="shared" si="832"/>
        <v>628999007703</v>
      </c>
      <c r="AD5336" t="str">
        <f t="shared" si="833"/>
        <v>Halo+,+Visual+AI+5S+mendeteksi+Violation%3A+METALDET1-LINE+8</v>
      </c>
      <c r="AE5336" t="str">
        <f t="shared" si="834"/>
        <v>https://web.whatsapp.com/send/?phone=628999007703&amp;text=Halo+,+Visual+AI+5S+mendeteksi+Violation%3A+METALDET1-LINE+8&amp;type=phone_number&amp;app_absent=0</v>
      </c>
      <c r="AF5336" t="b">
        <f>IF(ISNA(VLOOKUP(D5336&amp;"-"&amp;AB5336, Ref_Kontak!$A:$E, 4, FALSE)), FALSE, TRUE)</f>
        <v>0</v>
      </c>
      <c r="AG5336" t="str">
        <f>_xlfn.IFNA(VLOOKUP(Z5336,Ref_Kontak!H:H,1,FALSE),"FALSE")</f>
        <v>628999007703</v>
      </c>
      <c r="AH5336" t="str">
        <f t="shared" si="835"/>
        <v>METALDET1-LINE 8</v>
      </c>
      <c r="AI5336">
        <f>IF(I5336="violation",COUNTIF($AH$1:AH5336,AH5336),0)</f>
        <v>1930</v>
      </c>
      <c r="AJ5336" t="str">
        <f t="shared" si="836"/>
        <v>violation-METALDET1</v>
      </c>
      <c r="AK5336">
        <f>IF(I5336="violation",COUNTIF($AJ$1:AJ5336,AJ5336),FALSE)</f>
        <v>4206</v>
      </c>
      <c r="AL5336">
        <f t="shared" si="837"/>
        <v>0</v>
      </c>
      <c r="AM5336">
        <f t="shared" si="838"/>
        <v>3</v>
      </c>
      <c r="AN5336" t="str">
        <f t="shared" si="839"/>
        <v>ALERT! 3 Violation founded @METALDET1</v>
      </c>
    </row>
    <row r="5337" spans="1:40">
      <c r="A5337" t="s">
        <v>120</v>
      </c>
      <c r="B5337" t="s">
        <v>121</v>
      </c>
      <c r="C5337" t="s">
        <v>2437</v>
      </c>
      <c r="D5337" t="s">
        <v>129</v>
      </c>
      <c r="E5337">
        <v>1</v>
      </c>
      <c r="G5337" t="s">
        <v>130</v>
      </c>
      <c r="I5337" t="s">
        <v>125</v>
      </c>
      <c r="Z5337" t="str">
        <f>IFERROR(MID(AA5337,FIND("-",H5337,1)+1,20),_xlfn.IFNA(VLOOKUP(F5337&amp;"-"&amp;AA5337,Ref_Kontak!$A:$E,4,FALSE),Ref_Kontak!$H$2))</f>
        <v>628999007703</v>
      </c>
      <c r="AA5337" t="str">
        <f t="shared" si="830"/>
        <v/>
      </c>
      <c r="AB5337" t="str">
        <f t="shared" si="831"/>
        <v/>
      </c>
      <c r="AC5337" t="str">
        <f t="shared" si="832"/>
        <v>628999007703</v>
      </c>
      <c r="AD5337" t="str">
        <f t="shared" si="833"/>
        <v>Halo+,+Visual+AI+5S+mendeteksi+Violation%3A+METALDET1-LINE+8</v>
      </c>
      <c r="AE5337" t="str">
        <f t="shared" si="834"/>
        <v>https://web.whatsapp.com/send/?phone=628999007703&amp;text=Halo+,+Visual+AI+5S+mendeteksi+Violation%3A+METALDET1-LINE+8&amp;type=phone_number&amp;app_absent=0</v>
      </c>
      <c r="AF5337" t="b">
        <f>IF(ISNA(VLOOKUP(D5337&amp;"-"&amp;AB5337, Ref_Kontak!$A:$E, 4, FALSE)), FALSE, TRUE)</f>
        <v>0</v>
      </c>
      <c r="AG5337" t="str">
        <f>_xlfn.IFNA(VLOOKUP(Z5337,Ref_Kontak!H:H,1,FALSE),"FALSE")</f>
        <v>628999007703</v>
      </c>
      <c r="AH5337" t="str">
        <f t="shared" si="835"/>
        <v>METALDET1-LINE 8</v>
      </c>
      <c r="AI5337">
        <f>IF(I5337="violation",COUNTIF($AH$1:AH5337,AH5337),0)</f>
        <v>1931</v>
      </c>
      <c r="AJ5337" t="str">
        <f t="shared" si="836"/>
        <v>violation-METALDET1</v>
      </c>
      <c r="AK5337">
        <f>IF(I5337="violation",COUNTIF($AJ$1:AJ5337,AJ5337),FALSE)</f>
        <v>4207</v>
      </c>
      <c r="AL5337">
        <f t="shared" si="837"/>
        <v>0</v>
      </c>
      <c r="AM5337">
        <f t="shared" si="838"/>
        <v>3</v>
      </c>
      <c r="AN5337" t="str">
        <f t="shared" si="839"/>
        <v>ALERT! 3 Violation founded @METALDET1</v>
      </c>
    </row>
    <row r="5338" spans="1:40">
      <c r="A5338" t="s">
        <v>120</v>
      </c>
      <c r="B5338" t="s">
        <v>121</v>
      </c>
      <c r="C5338" t="s">
        <v>2438</v>
      </c>
      <c r="D5338" t="s">
        <v>129</v>
      </c>
      <c r="E5338">
        <v>1</v>
      </c>
      <c r="G5338" t="s">
        <v>130</v>
      </c>
      <c r="I5338" t="s">
        <v>125</v>
      </c>
      <c r="Z5338" t="str">
        <f>IFERROR(MID(AA5338,FIND("-",H5338,1)+1,20),_xlfn.IFNA(VLOOKUP(F5338&amp;"-"&amp;AA5338,Ref_Kontak!$A:$E,4,FALSE),Ref_Kontak!$H$2))</f>
        <v>628999007703</v>
      </c>
      <c r="AA5338" t="str">
        <f t="shared" si="830"/>
        <v/>
      </c>
      <c r="AB5338" t="str">
        <f t="shared" si="831"/>
        <v/>
      </c>
      <c r="AC5338" t="str">
        <f t="shared" si="832"/>
        <v>628999007703</v>
      </c>
      <c r="AD5338" t="str">
        <f t="shared" si="833"/>
        <v>Halo+,+Visual+AI+5S+mendeteksi+Violation%3A+METALDET1-LINE+8</v>
      </c>
      <c r="AE5338" t="str">
        <f t="shared" si="834"/>
        <v>https://web.whatsapp.com/send/?phone=628999007703&amp;text=Halo+,+Visual+AI+5S+mendeteksi+Violation%3A+METALDET1-LINE+8&amp;type=phone_number&amp;app_absent=0</v>
      </c>
      <c r="AF5338" t="b">
        <f>IF(ISNA(VLOOKUP(D5338&amp;"-"&amp;AB5338, Ref_Kontak!$A:$E, 4, FALSE)), FALSE, TRUE)</f>
        <v>0</v>
      </c>
      <c r="AG5338" t="str">
        <f>_xlfn.IFNA(VLOOKUP(Z5338,Ref_Kontak!H:H,1,FALSE),"FALSE")</f>
        <v>628999007703</v>
      </c>
      <c r="AH5338" t="str">
        <f t="shared" si="835"/>
        <v>METALDET1-LINE 8</v>
      </c>
      <c r="AI5338">
        <f>IF(I5338="violation",COUNTIF($AH$1:AH5338,AH5338),0)</f>
        <v>1932</v>
      </c>
      <c r="AJ5338" t="str">
        <f t="shared" si="836"/>
        <v>violation-METALDET1</v>
      </c>
      <c r="AK5338">
        <f>IF(I5338="violation",COUNTIF($AJ$1:AJ5338,AJ5338),FALSE)</f>
        <v>4208</v>
      </c>
      <c r="AL5338">
        <f t="shared" si="837"/>
        <v>0</v>
      </c>
      <c r="AM5338">
        <f t="shared" si="838"/>
        <v>3</v>
      </c>
      <c r="AN5338" t="str">
        <f t="shared" si="839"/>
        <v>ALERT! 3 Violation founded @METALDET1</v>
      </c>
    </row>
    <row r="5339" spans="1:40">
      <c r="A5339" t="s">
        <v>120</v>
      </c>
      <c r="B5339" t="s">
        <v>121</v>
      </c>
      <c r="C5339" t="s">
        <v>2439</v>
      </c>
      <c r="D5339" t="s">
        <v>129</v>
      </c>
      <c r="E5339">
        <v>1</v>
      </c>
      <c r="G5339" t="s">
        <v>130</v>
      </c>
      <c r="I5339" t="s">
        <v>125</v>
      </c>
      <c r="Z5339" t="str">
        <f>IFERROR(MID(AA5339,FIND("-",H5339,1)+1,20),_xlfn.IFNA(VLOOKUP(F5339&amp;"-"&amp;AA5339,Ref_Kontak!$A:$E,4,FALSE),Ref_Kontak!$H$2))</f>
        <v>628999007703</v>
      </c>
      <c r="AA5339" t="str">
        <f t="shared" si="830"/>
        <v/>
      </c>
      <c r="AB5339" t="str">
        <f t="shared" si="831"/>
        <v/>
      </c>
      <c r="AC5339" t="str">
        <f t="shared" si="832"/>
        <v>628999007703</v>
      </c>
      <c r="AD5339" t="str">
        <f t="shared" si="833"/>
        <v>Halo+,+Visual+AI+5S+mendeteksi+Violation%3A+METALDET1-LINE+8</v>
      </c>
      <c r="AE5339" t="str">
        <f t="shared" si="834"/>
        <v>https://web.whatsapp.com/send/?phone=628999007703&amp;text=Halo+,+Visual+AI+5S+mendeteksi+Violation%3A+METALDET1-LINE+8&amp;type=phone_number&amp;app_absent=0</v>
      </c>
      <c r="AF5339" t="b">
        <f>IF(ISNA(VLOOKUP(D5339&amp;"-"&amp;AB5339, Ref_Kontak!$A:$E, 4, FALSE)), FALSE, TRUE)</f>
        <v>0</v>
      </c>
      <c r="AG5339" t="str">
        <f>_xlfn.IFNA(VLOOKUP(Z5339,Ref_Kontak!H:H,1,FALSE),"FALSE")</f>
        <v>628999007703</v>
      </c>
      <c r="AH5339" t="str">
        <f t="shared" si="835"/>
        <v>METALDET1-LINE 8</v>
      </c>
      <c r="AI5339">
        <f>IF(I5339="violation",COUNTIF($AH$1:AH5339,AH5339),0)</f>
        <v>1933</v>
      </c>
      <c r="AJ5339" t="str">
        <f t="shared" si="836"/>
        <v>violation-METALDET1</v>
      </c>
      <c r="AK5339">
        <f>IF(I5339="violation",COUNTIF($AJ$1:AJ5339,AJ5339),FALSE)</f>
        <v>4209</v>
      </c>
      <c r="AL5339">
        <f t="shared" si="837"/>
        <v>0</v>
      </c>
      <c r="AM5339">
        <f t="shared" si="838"/>
        <v>3</v>
      </c>
      <c r="AN5339" t="str">
        <f t="shared" si="839"/>
        <v>ALERT! 3 Violation founded @METALDET1</v>
      </c>
    </row>
    <row r="5340" spans="1:40">
      <c r="A5340" t="s">
        <v>120</v>
      </c>
      <c r="B5340" t="s">
        <v>121</v>
      </c>
      <c r="C5340" t="s">
        <v>2440</v>
      </c>
      <c r="D5340" t="s">
        <v>129</v>
      </c>
      <c r="E5340">
        <v>1</v>
      </c>
      <c r="G5340" t="s">
        <v>130</v>
      </c>
      <c r="I5340" t="s">
        <v>125</v>
      </c>
      <c r="Z5340" t="str">
        <f>IFERROR(MID(AA5340,FIND("-",H5340,1)+1,20),_xlfn.IFNA(VLOOKUP(F5340&amp;"-"&amp;AA5340,Ref_Kontak!$A:$E,4,FALSE),Ref_Kontak!$H$2))</f>
        <v>628999007703</v>
      </c>
      <c r="AA5340" t="str">
        <f t="shared" si="830"/>
        <v/>
      </c>
      <c r="AB5340" t="str">
        <f t="shared" si="831"/>
        <v/>
      </c>
      <c r="AC5340" t="str">
        <f t="shared" si="832"/>
        <v>628999007703</v>
      </c>
      <c r="AD5340" t="str">
        <f t="shared" si="833"/>
        <v>Halo+,+Visual+AI+5S+mendeteksi+Violation%3A+METALDET1-LINE+8</v>
      </c>
      <c r="AE5340" t="str">
        <f t="shared" si="834"/>
        <v>https://web.whatsapp.com/send/?phone=628999007703&amp;text=Halo+,+Visual+AI+5S+mendeteksi+Violation%3A+METALDET1-LINE+8&amp;type=phone_number&amp;app_absent=0</v>
      </c>
      <c r="AF5340" t="b">
        <f>IF(ISNA(VLOOKUP(D5340&amp;"-"&amp;AB5340, Ref_Kontak!$A:$E, 4, FALSE)), FALSE, TRUE)</f>
        <v>0</v>
      </c>
      <c r="AG5340" t="str">
        <f>_xlfn.IFNA(VLOOKUP(Z5340,Ref_Kontak!H:H,1,FALSE),"FALSE")</f>
        <v>628999007703</v>
      </c>
      <c r="AH5340" t="str">
        <f t="shared" si="835"/>
        <v>METALDET1-LINE 8</v>
      </c>
      <c r="AI5340">
        <f>IF(I5340="violation",COUNTIF($AH$1:AH5340,AH5340),0)</f>
        <v>1934</v>
      </c>
      <c r="AJ5340" t="str">
        <f t="shared" si="836"/>
        <v>violation-METALDET1</v>
      </c>
      <c r="AK5340">
        <f>IF(I5340="violation",COUNTIF($AJ$1:AJ5340,AJ5340),FALSE)</f>
        <v>4210</v>
      </c>
      <c r="AL5340">
        <f t="shared" si="837"/>
        <v>0</v>
      </c>
      <c r="AM5340">
        <f t="shared" si="838"/>
        <v>3</v>
      </c>
      <c r="AN5340" t="str">
        <f t="shared" si="839"/>
        <v>ALERT! 3 Violation founded @METALDET1</v>
      </c>
    </row>
    <row r="5341" spans="1:40">
      <c r="A5341" t="s">
        <v>120</v>
      </c>
      <c r="B5341" t="s">
        <v>121</v>
      </c>
      <c r="C5341" t="s">
        <v>2440</v>
      </c>
      <c r="D5341" t="s">
        <v>129</v>
      </c>
      <c r="E5341">
        <v>1</v>
      </c>
      <c r="G5341" t="s">
        <v>130</v>
      </c>
      <c r="I5341" t="s">
        <v>125</v>
      </c>
      <c r="Z5341" t="str">
        <f>IFERROR(MID(AA5341,FIND("-",H5341,1)+1,20),_xlfn.IFNA(VLOOKUP(F5341&amp;"-"&amp;AA5341,Ref_Kontak!$A:$E,4,FALSE),Ref_Kontak!$H$2))</f>
        <v>628999007703</v>
      </c>
      <c r="AA5341" t="str">
        <f t="shared" si="830"/>
        <v/>
      </c>
      <c r="AB5341" t="str">
        <f t="shared" si="831"/>
        <v/>
      </c>
      <c r="AC5341" t="str">
        <f t="shared" si="832"/>
        <v>628999007703</v>
      </c>
      <c r="AD5341" t="str">
        <f t="shared" si="833"/>
        <v>Halo+,+Visual+AI+5S+mendeteksi+Violation%3A+METALDET1-LINE+8</v>
      </c>
      <c r="AE5341" t="str">
        <f t="shared" si="834"/>
        <v>https://web.whatsapp.com/send/?phone=628999007703&amp;text=Halo+,+Visual+AI+5S+mendeteksi+Violation%3A+METALDET1-LINE+8&amp;type=phone_number&amp;app_absent=0</v>
      </c>
      <c r="AF5341" t="b">
        <f>IF(ISNA(VLOOKUP(D5341&amp;"-"&amp;AB5341, Ref_Kontak!$A:$E, 4, FALSE)), FALSE, TRUE)</f>
        <v>0</v>
      </c>
      <c r="AG5341" t="str">
        <f>_xlfn.IFNA(VLOOKUP(Z5341,Ref_Kontak!H:H,1,FALSE),"FALSE")</f>
        <v>628999007703</v>
      </c>
      <c r="AH5341" t="str">
        <f t="shared" si="835"/>
        <v>METALDET1-LINE 8</v>
      </c>
      <c r="AI5341">
        <f>IF(I5341="violation",COUNTIF($AH$1:AH5341,AH5341),0)</f>
        <v>1935</v>
      </c>
      <c r="AJ5341" t="str">
        <f t="shared" si="836"/>
        <v>violation-METALDET1</v>
      </c>
      <c r="AK5341">
        <f>IF(I5341="violation",COUNTIF($AJ$1:AJ5341,AJ5341),FALSE)</f>
        <v>4211</v>
      </c>
      <c r="AL5341">
        <f t="shared" si="837"/>
        <v>0</v>
      </c>
      <c r="AM5341">
        <f t="shared" si="838"/>
        <v>3</v>
      </c>
      <c r="AN5341" t="str">
        <f t="shared" si="839"/>
        <v>ALERT! 3 Violation founded @METALDET1</v>
      </c>
    </row>
    <row r="5342" spans="1:40">
      <c r="A5342" t="s">
        <v>120</v>
      </c>
      <c r="B5342" t="s">
        <v>121</v>
      </c>
      <c r="C5342" t="s">
        <v>2441</v>
      </c>
      <c r="D5342" t="s">
        <v>129</v>
      </c>
      <c r="E5342">
        <v>1</v>
      </c>
      <c r="G5342" t="s">
        <v>130</v>
      </c>
      <c r="I5342" t="s">
        <v>125</v>
      </c>
      <c r="Z5342" t="str">
        <f>IFERROR(MID(AA5342,FIND("-",H5342,1)+1,20),_xlfn.IFNA(VLOOKUP(F5342&amp;"-"&amp;AA5342,Ref_Kontak!$A:$E,4,FALSE),Ref_Kontak!$H$2))</f>
        <v>628999007703</v>
      </c>
      <c r="AA5342" t="str">
        <f t="shared" si="830"/>
        <v/>
      </c>
      <c r="AB5342" t="str">
        <f t="shared" si="831"/>
        <v/>
      </c>
      <c r="AC5342" t="str">
        <f t="shared" si="832"/>
        <v>628999007703</v>
      </c>
      <c r="AD5342" t="str">
        <f t="shared" si="833"/>
        <v>Halo+,+Visual+AI+5S+mendeteksi+Violation%3A+METALDET1-LINE+8</v>
      </c>
      <c r="AE5342" t="str">
        <f t="shared" si="834"/>
        <v>https://web.whatsapp.com/send/?phone=628999007703&amp;text=Halo+,+Visual+AI+5S+mendeteksi+Violation%3A+METALDET1-LINE+8&amp;type=phone_number&amp;app_absent=0</v>
      </c>
      <c r="AF5342" t="b">
        <f>IF(ISNA(VLOOKUP(D5342&amp;"-"&amp;AB5342, Ref_Kontak!$A:$E, 4, FALSE)), FALSE, TRUE)</f>
        <v>0</v>
      </c>
      <c r="AG5342" t="str">
        <f>_xlfn.IFNA(VLOOKUP(Z5342,Ref_Kontak!H:H,1,FALSE),"FALSE")</f>
        <v>628999007703</v>
      </c>
      <c r="AH5342" t="str">
        <f t="shared" si="835"/>
        <v>METALDET1-LINE 8</v>
      </c>
      <c r="AI5342">
        <f>IF(I5342="violation",COUNTIF($AH$1:AH5342,AH5342),0)</f>
        <v>1936</v>
      </c>
      <c r="AJ5342" t="str">
        <f t="shared" si="836"/>
        <v>violation-METALDET1</v>
      </c>
      <c r="AK5342">
        <f>IF(I5342="violation",COUNTIF($AJ$1:AJ5342,AJ5342),FALSE)</f>
        <v>4212</v>
      </c>
      <c r="AL5342">
        <f t="shared" si="837"/>
        <v>0</v>
      </c>
      <c r="AM5342">
        <f t="shared" si="838"/>
        <v>3</v>
      </c>
      <c r="AN5342" t="str">
        <f t="shared" si="839"/>
        <v>ALERT! 3 Violation founded @METALDET1</v>
      </c>
    </row>
    <row r="5343" spans="1:40">
      <c r="A5343" t="s">
        <v>120</v>
      </c>
      <c r="B5343" t="s">
        <v>121</v>
      </c>
      <c r="C5343" t="s">
        <v>2442</v>
      </c>
      <c r="D5343" t="s">
        <v>129</v>
      </c>
      <c r="E5343">
        <v>1</v>
      </c>
      <c r="G5343" t="s">
        <v>130</v>
      </c>
      <c r="I5343" t="s">
        <v>125</v>
      </c>
      <c r="Z5343" t="str">
        <f>IFERROR(MID(AA5343,FIND("-",H5343,1)+1,20),_xlfn.IFNA(VLOOKUP(F5343&amp;"-"&amp;AA5343,Ref_Kontak!$A:$E,4,FALSE),Ref_Kontak!$H$2))</f>
        <v>628999007703</v>
      </c>
      <c r="AA5343" t="str">
        <f t="shared" si="830"/>
        <v/>
      </c>
      <c r="AB5343" t="str">
        <f t="shared" si="831"/>
        <v/>
      </c>
      <c r="AC5343" t="str">
        <f t="shared" si="832"/>
        <v>628999007703</v>
      </c>
      <c r="AD5343" t="str">
        <f t="shared" si="833"/>
        <v>Halo+,+Visual+AI+5S+mendeteksi+Violation%3A+METALDET1-LINE+8</v>
      </c>
      <c r="AE5343" t="str">
        <f t="shared" si="834"/>
        <v>https://web.whatsapp.com/send/?phone=628999007703&amp;text=Halo+,+Visual+AI+5S+mendeteksi+Violation%3A+METALDET1-LINE+8&amp;type=phone_number&amp;app_absent=0</v>
      </c>
      <c r="AF5343" t="b">
        <f>IF(ISNA(VLOOKUP(D5343&amp;"-"&amp;AB5343, Ref_Kontak!$A:$E, 4, FALSE)), FALSE, TRUE)</f>
        <v>0</v>
      </c>
      <c r="AG5343" t="str">
        <f>_xlfn.IFNA(VLOOKUP(Z5343,Ref_Kontak!H:H,1,FALSE),"FALSE")</f>
        <v>628999007703</v>
      </c>
      <c r="AH5343" t="str">
        <f t="shared" si="835"/>
        <v>METALDET1-LINE 8</v>
      </c>
      <c r="AI5343">
        <f>IF(I5343="violation",COUNTIF($AH$1:AH5343,AH5343),0)</f>
        <v>1937</v>
      </c>
      <c r="AJ5343" t="str">
        <f t="shared" si="836"/>
        <v>violation-METALDET1</v>
      </c>
      <c r="AK5343">
        <f>IF(I5343="violation",COUNTIF($AJ$1:AJ5343,AJ5343),FALSE)</f>
        <v>4213</v>
      </c>
      <c r="AL5343">
        <f t="shared" si="837"/>
        <v>0</v>
      </c>
      <c r="AM5343">
        <f t="shared" si="838"/>
        <v>3</v>
      </c>
      <c r="AN5343" t="str">
        <f t="shared" si="839"/>
        <v>ALERT! 3 Violation founded @METALDET1</v>
      </c>
    </row>
    <row r="5344" spans="1:40">
      <c r="A5344" t="s">
        <v>120</v>
      </c>
      <c r="B5344" t="s">
        <v>121</v>
      </c>
      <c r="C5344" t="s">
        <v>2443</v>
      </c>
      <c r="D5344" t="s">
        <v>129</v>
      </c>
      <c r="E5344">
        <v>1</v>
      </c>
      <c r="G5344" t="s">
        <v>130</v>
      </c>
      <c r="I5344" t="s">
        <v>125</v>
      </c>
      <c r="Z5344" t="str">
        <f>IFERROR(MID(AA5344,FIND("-",H5344,1)+1,20),_xlfn.IFNA(VLOOKUP(F5344&amp;"-"&amp;AA5344,Ref_Kontak!$A:$E,4,FALSE),Ref_Kontak!$H$2))</f>
        <v>628999007703</v>
      </c>
      <c r="AA5344" t="str">
        <f t="shared" si="830"/>
        <v/>
      </c>
      <c r="AB5344" t="str">
        <f t="shared" si="831"/>
        <v/>
      </c>
      <c r="AC5344" t="str">
        <f t="shared" si="832"/>
        <v>628999007703</v>
      </c>
      <c r="AD5344" t="str">
        <f t="shared" si="833"/>
        <v>Halo+,+Visual+AI+5S+mendeteksi+Violation%3A+METALDET1-LINE+8</v>
      </c>
      <c r="AE5344" t="str">
        <f t="shared" si="834"/>
        <v>https://web.whatsapp.com/send/?phone=628999007703&amp;text=Halo+,+Visual+AI+5S+mendeteksi+Violation%3A+METALDET1-LINE+8&amp;type=phone_number&amp;app_absent=0</v>
      </c>
      <c r="AF5344" t="b">
        <f>IF(ISNA(VLOOKUP(D5344&amp;"-"&amp;AB5344, Ref_Kontak!$A:$E, 4, FALSE)), FALSE, TRUE)</f>
        <v>0</v>
      </c>
      <c r="AG5344" t="str">
        <f>_xlfn.IFNA(VLOOKUP(Z5344,Ref_Kontak!H:H,1,FALSE),"FALSE")</f>
        <v>628999007703</v>
      </c>
      <c r="AH5344" t="str">
        <f t="shared" si="835"/>
        <v>METALDET1-LINE 8</v>
      </c>
      <c r="AI5344">
        <f>IF(I5344="violation",COUNTIF($AH$1:AH5344,AH5344),0)</f>
        <v>1938</v>
      </c>
      <c r="AJ5344" t="str">
        <f t="shared" si="836"/>
        <v>violation-METALDET1</v>
      </c>
      <c r="AK5344">
        <f>IF(I5344="violation",COUNTIF($AJ$1:AJ5344,AJ5344),FALSE)</f>
        <v>4214</v>
      </c>
      <c r="AL5344">
        <f t="shared" si="837"/>
        <v>0</v>
      </c>
      <c r="AM5344">
        <f t="shared" si="838"/>
        <v>3</v>
      </c>
      <c r="AN5344" t="str">
        <f t="shared" si="839"/>
        <v>ALERT! 3 Violation founded @METALDET1</v>
      </c>
    </row>
    <row r="5345" spans="1:40">
      <c r="A5345" t="s">
        <v>120</v>
      </c>
      <c r="B5345" t="s">
        <v>121</v>
      </c>
      <c r="C5345" t="s">
        <v>2443</v>
      </c>
      <c r="D5345" t="s">
        <v>129</v>
      </c>
      <c r="E5345">
        <v>1</v>
      </c>
      <c r="G5345" t="s">
        <v>130</v>
      </c>
      <c r="I5345" t="s">
        <v>125</v>
      </c>
      <c r="Z5345" t="str">
        <f>IFERROR(MID(AA5345,FIND("-",H5345,1)+1,20),_xlfn.IFNA(VLOOKUP(F5345&amp;"-"&amp;AA5345,Ref_Kontak!$A:$E,4,FALSE),Ref_Kontak!$H$2))</f>
        <v>628999007703</v>
      </c>
      <c r="AA5345" t="str">
        <f t="shared" si="830"/>
        <v/>
      </c>
      <c r="AB5345" t="str">
        <f t="shared" si="831"/>
        <v/>
      </c>
      <c r="AC5345" t="str">
        <f t="shared" si="832"/>
        <v>628999007703</v>
      </c>
      <c r="AD5345" t="str">
        <f t="shared" si="833"/>
        <v>Halo+,+Visual+AI+5S+mendeteksi+Violation%3A+METALDET1-LINE+8</v>
      </c>
      <c r="AE5345" t="str">
        <f t="shared" si="834"/>
        <v>https://web.whatsapp.com/send/?phone=628999007703&amp;text=Halo+,+Visual+AI+5S+mendeteksi+Violation%3A+METALDET1-LINE+8&amp;type=phone_number&amp;app_absent=0</v>
      </c>
      <c r="AF5345" t="b">
        <f>IF(ISNA(VLOOKUP(D5345&amp;"-"&amp;AB5345, Ref_Kontak!$A:$E, 4, FALSE)), FALSE, TRUE)</f>
        <v>0</v>
      </c>
      <c r="AG5345" t="str">
        <f>_xlfn.IFNA(VLOOKUP(Z5345,Ref_Kontak!H:H,1,FALSE),"FALSE")</f>
        <v>628999007703</v>
      </c>
      <c r="AH5345" t="str">
        <f t="shared" si="835"/>
        <v>METALDET1-LINE 8</v>
      </c>
      <c r="AI5345">
        <f>IF(I5345="violation",COUNTIF($AH$1:AH5345,AH5345),0)</f>
        <v>1939</v>
      </c>
      <c r="AJ5345" t="str">
        <f t="shared" si="836"/>
        <v>violation-METALDET1</v>
      </c>
      <c r="AK5345">
        <f>IF(I5345="violation",COUNTIF($AJ$1:AJ5345,AJ5345),FALSE)</f>
        <v>4215</v>
      </c>
      <c r="AL5345">
        <f t="shared" si="837"/>
        <v>0</v>
      </c>
      <c r="AM5345">
        <f t="shared" si="838"/>
        <v>3</v>
      </c>
      <c r="AN5345" t="str">
        <f t="shared" si="839"/>
        <v>ALERT! 3 Violation founded @METALDET1</v>
      </c>
    </row>
    <row r="5346" spans="1:40">
      <c r="A5346" t="s">
        <v>120</v>
      </c>
      <c r="B5346" t="s">
        <v>121</v>
      </c>
      <c r="C5346" t="s">
        <v>2444</v>
      </c>
      <c r="D5346" t="s">
        <v>129</v>
      </c>
      <c r="E5346">
        <v>1</v>
      </c>
      <c r="G5346" t="s">
        <v>130</v>
      </c>
      <c r="I5346" t="s">
        <v>125</v>
      </c>
      <c r="Z5346" t="str">
        <f>IFERROR(MID(AA5346,FIND("-",H5346,1)+1,20),_xlfn.IFNA(VLOOKUP(F5346&amp;"-"&amp;AA5346,Ref_Kontak!$A:$E,4,FALSE),Ref_Kontak!$H$2))</f>
        <v>628999007703</v>
      </c>
      <c r="AA5346" t="str">
        <f t="shared" si="830"/>
        <v/>
      </c>
      <c r="AB5346" t="str">
        <f t="shared" si="831"/>
        <v/>
      </c>
      <c r="AC5346" t="str">
        <f t="shared" si="832"/>
        <v>628999007703</v>
      </c>
      <c r="AD5346" t="str">
        <f t="shared" si="833"/>
        <v>Halo+,+Visual+AI+5S+mendeteksi+Violation%3A+METALDET1-LINE+8</v>
      </c>
      <c r="AE5346" t="str">
        <f t="shared" si="834"/>
        <v>https://web.whatsapp.com/send/?phone=628999007703&amp;text=Halo+,+Visual+AI+5S+mendeteksi+Violation%3A+METALDET1-LINE+8&amp;type=phone_number&amp;app_absent=0</v>
      </c>
      <c r="AF5346" t="b">
        <f>IF(ISNA(VLOOKUP(D5346&amp;"-"&amp;AB5346, Ref_Kontak!$A:$E, 4, FALSE)), FALSE, TRUE)</f>
        <v>0</v>
      </c>
      <c r="AG5346" t="str">
        <f>_xlfn.IFNA(VLOOKUP(Z5346,Ref_Kontak!H:H,1,FALSE),"FALSE")</f>
        <v>628999007703</v>
      </c>
      <c r="AH5346" t="str">
        <f t="shared" si="835"/>
        <v>METALDET1-LINE 8</v>
      </c>
      <c r="AI5346">
        <f>IF(I5346="violation",COUNTIF($AH$1:AH5346,AH5346),0)</f>
        <v>1940</v>
      </c>
      <c r="AJ5346" t="str">
        <f t="shared" si="836"/>
        <v>violation-METALDET1</v>
      </c>
      <c r="AK5346">
        <f>IF(I5346="violation",COUNTIF($AJ$1:AJ5346,AJ5346),FALSE)</f>
        <v>4216</v>
      </c>
      <c r="AL5346">
        <f t="shared" si="837"/>
        <v>0</v>
      </c>
      <c r="AM5346">
        <f t="shared" si="838"/>
        <v>3</v>
      </c>
      <c r="AN5346" t="str">
        <f t="shared" si="839"/>
        <v>ALERT! 3 Violation founded @METALDET1</v>
      </c>
    </row>
    <row r="5347" spans="1:40">
      <c r="A5347" t="s">
        <v>120</v>
      </c>
      <c r="B5347" t="s">
        <v>121</v>
      </c>
      <c r="C5347" t="s">
        <v>2445</v>
      </c>
      <c r="D5347" t="s">
        <v>129</v>
      </c>
      <c r="E5347">
        <v>1</v>
      </c>
      <c r="G5347" t="s">
        <v>130</v>
      </c>
      <c r="I5347" t="s">
        <v>125</v>
      </c>
      <c r="Z5347" t="str">
        <f>IFERROR(MID(AA5347,FIND("-",H5347,1)+1,20),_xlfn.IFNA(VLOOKUP(F5347&amp;"-"&amp;AA5347,Ref_Kontak!$A:$E,4,FALSE),Ref_Kontak!$H$2))</f>
        <v>628999007703</v>
      </c>
      <c r="AA5347" t="str">
        <f t="shared" si="830"/>
        <v/>
      </c>
      <c r="AB5347" t="str">
        <f t="shared" si="831"/>
        <v/>
      </c>
      <c r="AC5347" t="str">
        <f t="shared" si="832"/>
        <v>628999007703</v>
      </c>
      <c r="AD5347" t="str">
        <f t="shared" si="833"/>
        <v>Halo+,+Visual+AI+5S+mendeteksi+Violation%3A+METALDET1-LINE+8</v>
      </c>
      <c r="AE5347" t="str">
        <f t="shared" si="834"/>
        <v>https://web.whatsapp.com/send/?phone=628999007703&amp;text=Halo+,+Visual+AI+5S+mendeteksi+Violation%3A+METALDET1-LINE+8&amp;type=phone_number&amp;app_absent=0</v>
      </c>
      <c r="AF5347" t="b">
        <f>IF(ISNA(VLOOKUP(D5347&amp;"-"&amp;AB5347, Ref_Kontak!$A:$E, 4, FALSE)), FALSE, TRUE)</f>
        <v>0</v>
      </c>
      <c r="AG5347" t="str">
        <f>_xlfn.IFNA(VLOOKUP(Z5347,Ref_Kontak!H:H,1,FALSE),"FALSE")</f>
        <v>628999007703</v>
      </c>
      <c r="AH5347" t="str">
        <f t="shared" si="835"/>
        <v>METALDET1-LINE 8</v>
      </c>
      <c r="AI5347">
        <f>IF(I5347="violation",COUNTIF($AH$1:AH5347,AH5347),0)</f>
        <v>1941</v>
      </c>
      <c r="AJ5347" t="str">
        <f t="shared" si="836"/>
        <v>violation-METALDET1</v>
      </c>
      <c r="AK5347">
        <f>IF(I5347="violation",COUNTIF($AJ$1:AJ5347,AJ5347),FALSE)</f>
        <v>4217</v>
      </c>
      <c r="AL5347">
        <f t="shared" si="837"/>
        <v>0</v>
      </c>
      <c r="AM5347">
        <f t="shared" si="838"/>
        <v>3</v>
      </c>
      <c r="AN5347" t="str">
        <f t="shared" si="839"/>
        <v>ALERT! 3 Violation founded @METALDET1</v>
      </c>
    </row>
    <row r="5348" spans="1:40">
      <c r="A5348" t="s">
        <v>120</v>
      </c>
      <c r="B5348" t="s">
        <v>121</v>
      </c>
      <c r="C5348" t="s">
        <v>2446</v>
      </c>
      <c r="D5348" t="s">
        <v>129</v>
      </c>
      <c r="E5348">
        <v>1</v>
      </c>
      <c r="G5348" t="s">
        <v>130</v>
      </c>
      <c r="I5348" t="s">
        <v>125</v>
      </c>
      <c r="Z5348" t="str">
        <f>IFERROR(MID(AA5348,FIND("-",H5348,1)+1,20),_xlfn.IFNA(VLOOKUP(F5348&amp;"-"&amp;AA5348,Ref_Kontak!$A:$E,4,FALSE),Ref_Kontak!$H$2))</f>
        <v>628999007703</v>
      </c>
      <c r="AA5348" t="str">
        <f t="shared" si="830"/>
        <v/>
      </c>
      <c r="AB5348" t="str">
        <f t="shared" si="831"/>
        <v/>
      </c>
      <c r="AC5348" t="str">
        <f t="shared" si="832"/>
        <v>628999007703</v>
      </c>
      <c r="AD5348" t="str">
        <f t="shared" si="833"/>
        <v>Halo+,+Visual+AI+5S+mendeteksi+Violation%3A+METALDET1-LINE+8</v>
      </c>
      <c r="AE5348" t="str">
        <f t="shared" si="834"/>
        <v>https://web.whatsapp.com/send/?phone=628999007703&amp;text=Halo+,+Visual+AI+5S+mendeteksi+Violation%3A+METALDET1-LINE+8&amp;type=phone_number&amp;app_absent=0</v>
      </c>
      <c r="AF5348" t="b">
        <f>IF(ISNA(VLOOKUP(D5348&amp;"-"&amp;AB5348, Ref_Kontak!$A:$E, 4, FALSE)), FALSE, TRUE)</f>
        <v>0</v>
      </c>
      <c r="AG5348" t="str">
        <f>_xlfn.IFNA(VLOOKUP(Z5348,Ref_Kontak!H:H,1,FALSE),"FALSE")</f>
        <v>628999007703</v>
      </c>
      <c r="AH5348" t="str">
        <f t="shared" si="835"/>
        <v>METALDET1-LINE 8</v>
      </c>
      <c r="AI5348">
        <f>IF(I5348="violation",COUNTIF($AH$1:AH5348,AH5348),0)</f>
        <v>1942</v>
      </c>
      <c r="AJ5348" t="str">
        <f t="shared" si="836"/>
        <v>violation-METALDET1</v>
      </c>
      <c r="AK5348">
        <f>IF(I5348="violation",COUNTIF($AJ$1:AJ5348,AJ5348),FALSE)</f>
        <v>4218</v>
      </c>
      <c r="AL5348">
        <f t="shared" si="837"/>
        <v>0</v>
      </c>
      <c r="AM5348">
        <f t="shared" si="838"/>
        <v>3</v>
      </c>
      <c r="AN5348" t="str">
        <f t="shared" si="839"/>
        <v>ALERT! 3 Violation founded @METALDET1</v>
      </c>
    </row>
    <row r="5349" spans="1:40">
      <c r="A5349" t="s">
        <v>120</v>
      </c>
      <c r="B5349" t="s">
        <v>121</v>
      </c>
      <c r="C5349" t="s">
        <v>2446</v>
      </c>
      <c r="D5349" t="s">
        <v>129</v>
      </c>
      <c r="E5349">
        <v>1</v>
      </c>
      <c r="G5349" t="s">
        <v>130</v>
      </c>
      <c r="I5349" t="s">
        <v>125</v>
      </c>
      <c r="Z5349" t="str">
        <f>IFERROR(MID(AA5349,FIND("-",H5349,1)+1,20),_xlfn.IFNA(VLOOKUP(F5349&amp;"-"&amp;AA5349,Ref_Kontak!$A:$E,4,FALSE),Ref_Kontak!$H$2))</f>
        <v>628999007703</v>
      </c>
      <c r="AA5349" t="str">
        <f t="shared" si="830"/>
        <v/>
      </c>
      <c r="AB5349" t="str">
        <f t="shared" si="831"/>
        <v/>
      </c>
      <c r="AC5349" t="str">
        <f t="shared" si="832"/>
        <v>628999007703</v>
      </c>
      <c r="AD5349" t="str">
        <f t="shared" si="833"/>
        <v>Halo+,+Visual+AI+5S+mendeteksi+Violation%3A+METALDET1-LINE+8</v>
      </c>
      <c r="AE5349" t="str">
        <f t="shared" si="834"/>
        <v>https://web.whatsapp.com/send/?phone=628999007703&amp;text=Halo+,+Visual+AI+5S+mendeteksi+Violation%3A+METALDET1-LINE+8&amp;type=phone_number&amp;app_absent=0</v>
      </c>
      <c r="AF5349" t="b">
        <f>IF(ISNA(VLOOKUP(D5349&amp;"-"&amp;AB5349, Ref_Kontak!$A:$E, 4, FALSE)), FALSE, TRUE)</f>
        <v>0</v>
      </c>
      <c r="AG5349" t="str">
        <f>_xlfn.IFNA(VLOOKUP(Z5349,Ref_Kontak!H:H,1,FALSE),"FALSE")</f>
        <v>628999007703</v>
      </c>
      <c r="AH5349" t="str">
        <f t="shared" si="835"/>
        <v>METALDET1-LINE 8</v>
      </c>
      <c r="AI5349">
        <f>IF(I5349="violation",COUNTIF($AH$1:AH5349,AH5349),0)</f>
        <v>1943</v>
      </c>
      <c r="AJ5349" t="str">
        <f t="shared" si="836"/>
        <v>violation-METALDET1</v>
      </c>
      <c r="AK5349">
        <f>IF(I5349="violation",COUNTIF($AJ$1:AJ5349,AJ5349),FALSE)</f>
        <v>4219</v>
      </c>
      <c r="AL5349">
        <f t="shared" si="837"/>
        <v>0</v>
      </c>
      <c r="AM5349">
        <f t="shared" si="838"/>
        <v>3</v>
      </c>
      <c r="AN5349" t="str">
        <f t="shared" si="839"/>
        <v>ALERT! 3 Violation founded @METALDET1</v>
      </c>
    </row>
    <row r="5350" spans="1:40">
      <c r="A5350" t="s">
        <v>120</v>
      </c>
      <c r="B5350" t="s">
        <v>121</v>
      </c>
      <c r="C5350" t="s">
        <v>2447</v>
      </c>
      <c r="D5350" t="s">
        <v>129</v>
      </c>
      <c r="E5350">
        <v>1</v>
      </c>
      <c r="G5350" t="s">
        <v>130</v>
      </c>
      <c r="I5350" t="s">
        <v>125</v>
      </c>
      <c r="Z5350" t="str">
        <f>IFERROR(MID(AA5350,FIND("-",H5350,1)+1,20),_xlfn.IFNA(VLOOKUP(F5350&amp;"-"&amp;AA5350,Ref_Kontak!$A:$E,4,FALSE),Ref_Kontak!$H$2))</f>
        <v>628999007703</v>
      </c>
      <c r="AA5350" t="str">
        <f t="shared" si="830"/>
        <v/>
      </c>
      <c r="AB5350" t="str">
        <f t="shared" si="831"/>
        <v/>
      </c>
      <c r="AC5350" t="str">
        <f t="shared" si="832"/>
        <v>628999007703</v>
      </c>
      <c r="AD5350" t="str">
        <f t="shared" si="833"/>
        <v>Halo+,+Visual+AI+5S+mendeteksi+Violation%3A+METALDET1-LINE+8</v>
      </c>
      <c r="AE5350" t="str">
        <f t="shared" si="834"/>
        <v>https://web.whatsapp.com/send/?phone=628999007703&amp;text=Halo+,+Visual+AI+5S+mendeteksi+Violation%3A+METALDET1-LINE+8&amp;type=phone_number&amp;app_absent=0</v>
      </c>
      <c r="AF5350" t="b">
        <f>IF(ISNA(VLOOKUP(D5350&amp;"-"&amp;AB5350, Ref_Kontak!$A:$E, 4, FALSE)), FALSE, TRUE)</f>
        <v>0</v>
      </c>
      <c r="AG5350" t="str">
        <f>_xlfn.IFNA(VLOOKUP(Z5350,Ref_Kontak!H:H,1,FALSE),"FALSE")</f>
        <v>628999007703</v>
      </c>
      <c r="AH5350" t="str">
        <f t="shared" si="835"/>
        <v>METALDET1-LINE 8</v>
      </c>
      <c r="AI5350">
        <f>IF(I5350="violation",COUNTIF($AH$1:AH5350,AH5350),0)</f>
        <v>1944</v>
      </c>
      <c r="AJ5350" t="str">
        <f t="shared" si="836"/>
        <v>violation-METALDET1</v>
      </c>
      <c r="AK5350">
        <f>IF(I5350="violation",COUNTIF($AJ$1:AJ5350,AJ5350),FALSE)</f>
        <v>4220</v>
      </c>
      <c r="AL5350">
        <f t="shared" si="837"/>
        <v>0</v>
      </c>
      <c r="AM5350">
        <f t="shared" si="838"/>
        <v>3</v>
      </c>
      <c r="AN5350" t="str">
        <f t="shared" si="839"/>
        <v>ALERT! 3 Violation founded @METALDET1</v>
      </c>
    </row>
    <row r="5351" spans="1:40">
      <c r="A5351" t="s">
        <v>120</v>
      </c>
      <c r="B5351" t="s">
        <v>121</v>
      </c>
      <c r="C5351" t="s">
        <v>2448</v>
      </c>
      <c r="D5351" t="s">
        <v>129</v>
      </c>
      <c r="E5351">
        <v>1</v>
      </c>
      <c r="G5351" t="s">
        <v>130</v>
      </c>
      <c r="I5351" t="s">
        <v>125</v>
      </c>
      <c r="Z5351" t="str">
        <f>IFERROR(MID(AA5351,FIND("-",H5351,1)+1,20),_xlfn.IFNA(VLOOKUP(F5351&amp;"-"&amp;AA5351,Ref_Kontak!$A:$E,4,FALSE),Ref_Kontak!$H$2))</f>
        <v>628999007703</v>
      </c>
      <c r="AA5351" t="str">
        <f t="shared" si="830"/>
        <v/>
      </c>
      <c r="AB5351" t="str">
        <f t="shared" si="831"/>
        <v/>
      </c>
      <c r="AC5351" t="str">
        <f t="shared" si="832"/>
        <v>628999007703</v>
      </c>
      <c r="AD5351" t="str">
        <f t="shared" si="833"/>
        <v>Halo+,+Visual+AI+5S+mendeteksi+Violation%3A+METALDET1-LINE+8</v>
      </c>
      <c r="AE5351" t="str">
        <f t="shared" si="834"/>
        <v>https://web.whatsapp.com/send/?phone=628999007703&amp;text=Halo+,+Visual+AI+5S+mendeteksi+Violation%3A+METALDET1-LINE+8&amp;type=phone_number&amp;app_absent=0</v>
      </c>
      <c r="AF5351" t="b">
        <f>IF(ISNA(VLOOKUP(D5351&amp;"-"&amp;AB5351, Ref_Kontak!$A:$E, 4, FALSE)), FALSE, TRUE)</f>
        <v>0</v>
      </c>
      <c r="AG5351" t="str">
        <f>_xlfn.IFNA(VLOOKUP(Z5351,Ref_Kontak!H:H,1,FALSE),"FALSE")</f>
        <v>628999007703</v>
      </c>
      <c r="AH5351" t="str">
        <f t="shared" si="835"/>
        <v>METALDET1-LINE 8</v>
      </c>
      <c r="AI5351">
        <f>IF(I5351="violation",COUNTIF($AH$1:AH5351,AH5351),0)</f>
        <v>1945</v>
      </c>
      <c r="AJ5351" t="str">
        <f t="shared" si="836"/>
        <v>violation-METALDET1</v>
      </c>
      <c r="AK5351">
        <f>IF(I5351="violation",COUNTIF($AJ$1:AJ5351,AJ5351),FALSE)</f>
        <v>4221</v>
      </c>
      <c r="AL5351">
        <f t="shared" si="837"/>
        <v>0</v>
      </c>
      <c r="AM5351">
        <f t="shared" si="838"/>
        <v>3</v>
      </c>
      <c r="AN5351" t="str">
        <f t="shared" si="839"/>
        <v>ALERT! 3 Violation founded @METALDET1</v>
      </c>
    </row>
    <row r="5352" spans="1:40">
      <c r="A5352" t="s">
        <v>120</v>
      </c>
      <c r="B5352" t="s">
        <v>121</v>
      </c>
      <c r="C5352" t="s">
        <v>2449</v>
      </c>
      <c r="D5352" t="s">
        <v>129</v>
      </c>
      <c r="E5352">
        <v>1</v>
      </c>
      <c r="G5352" t="s">
        <v>130</v>
      </c>
      <c r="I5352" t="s">
        <v>125</v>
      </c>
      <c r="Z5352" t="str">
        <f>IFERROR(MID(AA5352,FIND("-",H5352,1)+1,20),_xlfn.IFNA(VLOOKUP(F5352&amp;"-"&amp;AA5352,Ref_Kontak!$A:$E,4,FALSE),Ref_Kontak!$H$2))</f>
        <v>628999007703</v>
      </c>
      <c r="AA5352" t="str">
        <f t="shared" si="830"/>
        <v/>
      </c>
      <c r="AB5352" t="str">
        <f t="shared" si="831"/>
        <v/>
      </c>
      <c r="AC5352" t="str">
        <f t="shared" si="832"/>
        <v>628999007703</v>
      </c>
      <c r="AD5352" t="str">
        <f t="shared" si="833"/>
        <v>Halo+,+Visual+AI+5S+mendeteksi+Violation%3A+METALDET1-LINE+8</v>
      </c>
      <c r="AE5352" t="str">
        <f t="shared" si="834"/>
        <v>https://web.whatsapp.com/send/?phone=628999007703&amp;text=Halo+,+Visual+AI+5S+mendeteksi+Violation%3A+METALDET1-LINE+8&amp;type=phone_number&amp;app_absent=0</v>
      </c>
      <c r="AF5352" t="b">
        <f>IF(ISNA(VLOOKUP(D5352&amp;"-"&amp;AB5352, Ref_Kontak!$A:$E, 4, FALSE)), FALSE, TRUE)</f>
        <v>0</v>
      </c>
      <c r="AG5352" t="str">
        <f>_xlfn.IFNA(VLOOKUP(Z5352,Ref_Kontak!H:H,1,FALSE),"FALSE")</f>
        <v>628999007703</v>
      </c>
      <c r="AH5352" t="str">
        <f t="shared" si="835"/>
        <v>METALDET1-LINE 8</v>
      </c>
      <c r="AI5352">
        <f>IF(I5352="violation",COUNTIF($AH$1:AH5352,AH5352),0)</f>
        <v>1946</v>
      </c>
      <c r="AJ5352" t="str">
        <f t="shared" si="836"/>
        <v>violation-METALDET1</v>
      </c>
      <c r="AK5352">
        <f>IF(I5352="violation",COUNTIF($AJ$1:AJ5352,AJ5352),FALSE)</f>
        <v>4222</v>
      </c>
      <c r="AL5352">
        <f t="shared" si="837"/>
        <v>0</v>
      </c>
      <c r="AM5352">
        <f t="shared" si="838"/>
        <v>3</v>
      </c>
      <c r="AN5352" t="str">
        <f t="shared" si="839"/>
        <v>ALERT! 3 Violation founded @METALDET1</v>
      </c>
    </row>
    <row r="5353" spans="1:40">
      <c r="A5353" t="s">
        <v>120</v>
      </c>
      <c r="B5353" t="s">
        <v>121</v>
      </c>
      <c r="C5353" t="s">
        <v>2449</v>
      </c>
      <c r="D5353" t="s">
        <v>129</v>
      </c>
      <c r="E5353">
        <v>1</v>
      </c>
      <c r="G5353" t="s">
        <v>130</v>
      </c>
      <c r="I5353" t="s">
        <v>125</v>
      </c>
      <c r="Z5353" t="str">
        <f>IFERROR(MID(AA5353,FIND("-",H5353,1)+1,20),_xlfn.IFNA(VLOOKUP(F5353&amp;"-"&amp;AA5353,Ref_Kontak!$A:$E,4,FALSE),Ref_Kontak!$H$2))</f>
        <v>628999007703</v>
      </c>
      <c r="AA5353" t="str">
        <f t="shared" si="830"/>
        <v/>
      </c>
      <c r="AB5353" t="str">
        <f t="shared" si="831"/>
        <v/>
      </c>
      <c r="AC5353" t="str">
        <f t="shared" si="832"/>
        <v>628999007703</v>
      </c>
      <c r="AD5353" t="str">
        <f t="shared" si="833"/>
        <v>Halo+,+Visual+AI+5S+mendeteksi+Violation%3A+METALDET1-LINE+8</v>
      </c>
      <c r="AE5353" t="str">
        <f t="shared" si="834"/>
        <v>https://web.whatsapp.com/send/?phone=628999007703&amp;text=Halo+,+Visual+AI+5S+mendeteksi+Violation%3A+METALDET1-LINE+8&amp;type=phone_number&amp;app_absent=0</v>
      </c>
      <c r="AF5353" t="b">
        <f>IF(ISNA(VLOOKUP(D5353&amp;"-"&amp;AB5353, Ref_Kontak!$A:$E, 4, FALSE)), FALSE, TRUE)</f>
        <v>0</v>
      </c>
      <c r="AG5353" t="str">
        <f>_xlfn.IFNA(VLOOKUP(Z5353,Ref_Kontak!H:H,1,FALSE),"FALSE")</f>
        <v>628999007703</v>
      </c>
      <c r="AH5353" t="str">
        <f t="shared" si="835"/>
        <v>METALDET1-LINE 8</v>
      </c>
      <c r="AI5353">
        <f>IF(I5353="violation",COUNTIF($AH$1:AH5353,AH5353),0)</f>
        <v>1947</v>
      </c>
      <c r="AJ5353" t="str">
        <f t="shared" si="836"/>
        <v>violation-METALDET1</v>
      </c>
      <c r="AK5353">
        <f>IF(I5353="violation",COUNTIF($AJ$1:AJ5353,AJ5353),FALSE)</f>
        <v>4223</v>
      </c>
      <c r="AL5353">
        <f t="shared" si="837"/>
        <v>0</v>
      </c>
      <c r="AM5353">
        <f t="shared" si="838"/>
        <v>3</v>
      </c>
      <c r="AN5353" t="str">
        <f t="shared" si="839"/>
        <v>ALERT! 3 Violation founded @METALDET1</v>
      </c>
    </row>
    <row r="5354" spans="1:40">
      <c r="A5354" t="s">
        <v>120</v>
      </c>
      <c r="B5354" t="s">
        <v>121</v>
      </c>
      <c r="C5354" t="s">
        <v>2450</v>
      </c>
      <c r="D5354" t="s">
        <v>129</v>
      </c>
      <c r="E5354">
        <v>1</v>
      </c>
      <c r="G5354" t="s">
        <v>130</v>
      </c>
      <c r="I5354" t="s">
        <v>125</v>
      </c>
      <c r="Z5354" t="str">
        <f>IFERROR(MID(AA5354,FIND("-",H5354,1)+1,20),_xlfn.IFNA(VLOOKUP(F5354&amp;"-"&amp;AA5354,Ref_Kontak!$A:$E,4,FALSE),Ref_Kontak!$H$2))</f>
        <v>628999007703</v>
      </c>
      <c r="AA5354" t="str">
        <f t="shared" si="830"/>
        <v/>
      </c>
      <c r="AB5354" t="str">
        <f t="shared" si="831"/>
        <v/>
      </c>
      <c r="AC5354" t="str">
        <f t="shared" si="832"/>
        <v>628999007703</v>
      </c>
      <c r="AD5354" t="str">
        <f t="shared" si="833"/>
        <v>Halo+,+Visual+AI+5S+mendeteksi+Violation%3A+METALDET1-LINE+8</v>
      </c>
      <c r="AE5354" t="str">
        <f t="shared" si="834"/>
        <v>https://web.whatsapp.com/send/?phone=628999007703&amp;text=Halo+,+Visual+AI+5S+mendeteksi+Violation%3A+METALDET1-LINE+8&amp;type=phone_number&amp;app_absent=0</v>
      </c>
      <c r="AF5354" t="b">
        <f>IF(ISNA(VLOOKUP(D5354&amp;"-"&amp;AB5354, Ref_Kontak!$A:$E, 4, FALSE)), FALSE, TRUE)</f>
        <v>0</v>
      </c>
      <c r="AG5354" t="str">
        <f>_xlfn.IFNA(VLOOKUP(Z5354,Ref_Kontak!H:H,1,FALSE),"FALSE")</f>
        <v>628999007703</v>
      </c>
      <c r="AH5354" t="str">
        <f t="shared" si="835"/>
        <v>METALDET1-LINE 8</v>
      </c>
      <c r="AI5354">
        <f>IF(I5354="violation",COUNTIF($AH$1:AH5354,AH5354),0)</f>
        <v>1948</v>
      </c>
      <c r="AJ5354" t="str">
        <f t="shared" si="836"/>
        <v>violation-METALDET1</v>
      </c>
      <c r="AK5354">
        <f>IF(I5354="violation",COUNTIF($AJ$1:AJ5354,AJ5354),FALSE)</f>
        <v>4224</v>
      </c>
      <c r="AL5354">
        <f t="shared" si="837"/>
        <v>0</v>
      </c>
      <c r="AM5354">
        <f t="shared" si="838"/>
        <v>3</v>
      </c>
      <c r="AN5354" t="str">
        <f t="shared" si="839"/>
        <v>ALERT! 3 Violation founded @METALDET1</v>
      </c>
    </row>
    <row r="5355" spans="1:40">
      <c r="A5355" t="s">
        <v>120</v>
      </c>
      <c r="B5355" t="s">
        <v>121</v>
      </c>
      <c r="C5355" t="s">
        <v>2451</v>
      </c>
      <c r="D5355" t="s">
        <v>129</v>
      </c>
      <c r="E5355">
        <v>1</v>
      </c>
      <c r="G5355" t="s">
        <v>130</v>
      </c>
      <c r="I5355" t="s">
        <v>125</v>
      </c>
      <c r="Z5355" t="str">
        <f>IFERROR(MID(AA5355,FIND("-",H5355,1)+1,20),_xlfn.IFNA(VLOOKUP(F5355&amp;"-"&amp;AA5355,Ref_Kontak!$A:$E,4,FALSE),Ref_Kontak!$H$2))</f>
        <v>628999007703</v>
      </c>
      <c r="AA5355" t="str">
        <f t="shared" si="830"/>
        <v/>
      </c>
      <c r="AB5355" t="str">
        <f t="shared" si="831"/>
        <v/>
      </c>
      <c r="AC5355" t="str">
        <f t="shared" si="832"/>
        <v>628999007703</v>
      </c>
      <c r="AD5355" t="str">
        <f t="shared" si="833"/>
        <v>Halo+,+Visual+AI+5S+mendeteksi+Violation%3A+METALDET1-LINE+8</v>
      </c>
      <c r="AE5355" t="str">
        <f t="shared" si="834"/>
        <v>https://web.whatsapp.com/send/?phone=628999007703&amp;text=Halo+,+Visual+AI+5S+mendeteksi+Violation%3A+METALDET1-LINE+8&amp;type=phone_number&amp;app_absent=0</v>
      </c>
      <c r="AF5355" t="b">
        <f>IF(ISNA(VLOOKUP(D5355&amp;"-"&amp;AB5355, Ref_Kontak!$A:$E, 4, FALSE)), FALSE, TRUE)</f>
        <v>0</v>
      </c>
      <c r="AG5355" t="str">
        <f>_xlfn.IFNA(VLOOKUP(Z5355,Ref_Kontak!H:H,1,FALSE),"FALSE")</f>
        <v>628999007703</v>
      </c>
      <c r="AH5355" t="str">
        <f t="shared" si="835"/>
        <v>METALDET1-LINE 8</v>
      </c>
      <c r="AI5355">
        <f>IF(I5355="violation",COUNTIF($AH$1:AH5355,AH5355),0)</f>
        <v>1949</v>
      </c>
      <c r="AJ5355" t="str">
        <f t="shared" si="836"/>
        <v>violation-METALDET1</v>
      </c>
      <c r="AK5355">
        <f>IF(I5355="violation",COUNTIF($AJ$1:AJ5355,AJ5355),FALSE)</f>
        <v>4225</v>
      </c>
      <c r="AL5355">
        <f t="shared" si="837"/>
        <v>0</v>
      </c>
      <c r="AM5355">
        <f t="shared" si="838"/>
        <v>3</v>
      </c>
      <c r="AN5355" t="str">
        <f t="shared" si="839"/>
        <v>ALERT! 3 Violation founded @METALDET1</v>
      </c>
    </row>
    <row r="5356" spans="1:40">
      <c r="A5356" t="s">
        <v>120</v>
      </c>
      <c r="B5356" t="s">
        <v>121</v>
      </c>
      <c r="C5356" t="s">
        <v>2452</v>
      </c>
      <c r="D5356" t="s">
        <v>129</v>
      </c>
      <c r="E5356">
        <v>1</v>
      </c>
      <c r="G5356" t="s">
        <v>130</v>
      </c>
      <c r="I5356" t="s">
        <v>125</v>
      </c>
      <c r="Z5356" t="str">
        <f>IFERROR(MID(AA5356,FIND("-",H5356,1)+1,20),_xlfn.IFNA(VLOOKUP(F5356&amp;"-"&amp;AA5356,Ref_Kontak!$A:$E,4,FALSE),Ref_Kontak!$H$2))</f>
        <v>628999007703</v>
      </c>
      <c r="AA5356" t="str">
        <f t="shared" si="830"/>
        <v/>
      </c>
      <c r="AB5356" t="str">
        <f t="shared" si="831"/>
        <v/>
      </c>
      <c r="AC5356" t="str">
        <f t="shared" si="832"/>
        <v>628999007703</v>
      </c>
      <c r="AD5356" t="str">
        <f t="shared" si="833"/>
        <v>Halo+,+Visual+AI+5S+mendeteksi+Violation%3A+METALDET1-LINE+8</v>
      </c>
      <c r="AE5356" t="str">
        <f t="shared" si="834"/>
        <v>https://web.whatsapp.com/send/?phone=628999007703&amp;text=Halo+,+Visual+AI+5S+mendeteksi+Violation%3A+METALDET1-LINE+8&amp;type=phone_number&amp;app_absent=0</v>
      </c>
      <c r="AF5356" t="b">
        <f>IF(ISNA(VLOOKUP(D5356&amp;"-"&amp;AB5356, Ref_Kontak!$A:$E, 4, FALSE)), FALSE, TRUE)</f>
        <v>0</v>
      </c>
      <c r="AG5356" t="str">
        <f>_xlfn.IFNA(VLOOKUP(Z5356,Ref_Kontak!H:H,1,FALSE),"FALSE")</f>
        <v>628999007703</v>
      </c>
      <c r="AH5356" t="str">
        <f t="shared" si="835"/>
        <v>METALDET1-LINE 8</v>
      </c>
      <c r="AI5356">
        <f>IF(I5356="violation",COUNTIF($AH$1:AH5356,AH5356),0)</f>
        <v>1950</v>
      </c>
      <c r="AJ5356" t="str">
        <f t="shared" si="836"/>
        <v>violation-METALDET1</v>
      </c>
      <c r="AK5356">
        <f>IF(I5356="violation",COUNTIF($AJ$1:AJ5356,AJ5356),FALSE)</f>
        <v>4226</v>
      </c>
      <c r="AL5356">
        <f t="shared" si="837"/>
        <v>0</v>
      </c>
      <c r="AM5356">
        <f t="shared" si="838"/>
        <v>3</v>
      </c>
      <c r="AN5356" t="str">
        <f t="shared" si="839"/>
        <v>ALERT! 3 Violation founded @METALDET1</v>
      </c>
    </row>
    <row r="5357" spans="1:40">
      <c r="A5357" t="s">
        <v>120</v>
      </c>
      <c r="B5357" t="s">
        <v>121</v>
      </c>
      <c r="C5357" t="s">
        <v>2452</v>
      </c>
      <c r="D5357" t="s">
        <v>129</v>
      </c>
      <c r="E5357">
        <v>1</v>
      </c>
      <c r="G5357" t="s">
        <v>130</v>
      </c>
      <c r="I5357" t="s">
        <v>125</v>
      </c>
      <c r="Z5357" t="str">
        <f>IFERROR(MID(AA5357,FIND("-",H5357,1)+1,20),_xlfn.IFNA(VLOOKUP(F5357&amp;"-"&amp;AA5357,Ref_Kontak!$A:$E,4,FALSE),Ref_Kontak!$H$2))</f>
        <v>628999007703</v>
      </c>
      <c r="AA5357" t="str">
        <f t="shared" si="830"/>
        <v/>
      </c>
      <c r="AB5357" t="str">
        <f t="shared" si="831"/>
        <v/>
      </c>
      <c r="AC5357" t="str">
        <f t="shared" si="832"/>
        <v>628999007703</v>
      </c>
      <c r="AD5357" t="str">
        <f t="shared" si="833"/>
        <v>Halo+,+Visual+AI+5S+mendeteksi+Violation%3A+METALDET1-LINE+8</v>
      </c>
      <c r="AE5357" t="str">
        <f t="shared" si="834"/>
        <v>https://web.whatsapp.com/send/?phone=628999007703&amp;text=Halo+,+Visual+AI+5S+mendeteksi+Violation%3A+METALDET1-LINE+8&amp;type=phone_number&amp;app_absent=0</v>
      </c>
      <c r="AF5357" t="b">
        <f>IF(ISNA(VLOOKUP(D5357&amp;"-"&amp;AB5357, Ref_Kontak!$A:$E, 4, FALSE)), FALSE, TRUE)</f>
        <v>0</v>
      </c>
      <c r="AG5357" t="str">
        <f>_xlfn.IFNA(VLOOKUP(Z5357,Ref_Kontak!H:H,1,FALSE),"FALSE")</f>
        <v>628999007703</v>
      </c>
      <c r="AH5357" t="str">
        <f t="shared" si="835"/>
        <v>METALDET1-LINE 8</v>
      </c>
      <c r="AI5357">
        <f>IF(I5357="violation",COUNTIF($AH$1:AH5357,AH5357),0)</f>
        <v>1951</v>
      </c>
      <c r="AJ5357" t="str">
        <f t="shared" si="836"/>
        <v>violation-METALDET1</v>
      </c>
      <c r="AK5357">
        <f>IF(I5357="violation",COUNTIF($AJ$1:AJ5357,AJ5357),FALSE)</f>
        <v>4227</v>
      </c>
      <c r="AL5357">
        <f t="shared" si="837"/>
        <v>0</v>
      </c>
      <c r="AM5357">
        <f t="shared" si="838"/>
        <v>3</v>
      </c>
      <c r="AN5357" t="str">
        <f t="shared" si="839"/>
        <v>ALERT! 3 Violation founded @METALDET1</v>
      </c>
    </row>
    <row r="5358" spans="1:40">
      <c r="A5358" t="s">
        <v>120</v>
      </c>
      <c r="B5358" t="s">
        <v>121</v>
      </c>
      <c r="C5358" t="s">
        <v>2453</v>
      </c>
      <c r="D5358" t="s">
        <v>129</v>
      </c>
      <c r="E5358">
        <v>1</v>
      </c>
      <c r="G5358" t="s">
        <v>130</v>
      </c>
      <c r="I5358" t="s">
        <v>125</v>
      </c>
      <c r="Z5358" t="str">
        <f>IFERROR(MID(AA5358,FIND("-",H5358,1)+1,20),_xlfn.IFNA(VLOOKUP(F5358&amp;"-"&amp;AA5358,Ref_Kontak!$A:$E,4,FALSE),Ref_Kontak!$H$2))</f>
        <v>628999007703</v>
      </c>
      <c r="AA5358" t="str">
        <f t="shared" si="830"/>
        <v/>
      </c>
      <c r="AB5358" t="str">
        <f t="shared" si="831"/>
        <v/>
      </c>
      <c r="AC5358" t="str">
        <f t="shared" si="832"/>
        <v>628999007703</v>
      </c>
      <c r="AD5358" t="str">
        <f t="shared" si="833"/>
        <v>Halo+,+Visual+AI+5S+mendeteksi+Violation%3A+METALDET1-LINE+8</v>
      </c>
      <c r="AE5358" t="str">
        <f t="shared" si="834"/>
        <v>https://web.whatsapp.com/send/?phone=628999007703&amp;text=Halo+,+Visual+AI+5S+mendeteksi+Violation%3A+METALDET1-LINE+8&amp;type=phone_number&amp;app_absent=0</v>
      </c>
      <c r="AF5358" t="b">
        <f>IF(ISNA(VLOOKUP(D5358&amp;"-"&amp;AB5358, Ref_Kontak!$A:$E, 4, FALSE)), FALSE, TRUE)</f>
        <v>0</v>
      </c>
      <c r="AG5358" t="str">
        <f>_xlfn.IFNA(VLOOKUP(Z5358,Ref_Kontak!H:H,1,FALSE),"FALSE")</f>
        <v>628999007703</v>
      </c>
      <c r="AH5358" t="str">
        <f t="shared" si="835"/>
        <v>METALDET1-LINE 8</v>
      </c>
      <c r="AI5358">
        <f>IF(I5358="violation",COUNTIF($AH$1:AH5358,AH5358),0)</f>
        <v>1952</v>
      </c>
      <c r="AJ5358" t="str">
        <f t="shared" si="836"/>
        <v>violation-METALDET1</v>
      </c>
      <c r="AK5358">
        <f>IF(I5358="violation",COUNTIF($AJ$1:AJ5358,AJ5358),FALSE)</f>
        <v>4228</v>
      </c>
      <c r="AL5358">
        <f t="shared" si="837"/>
        <v>0</v>
      </c>
      <c r="AM5358">
        <f t="shared" si="838"/>
        <v>3</v>
      </c>
      <c r="AN5358" t="str">
        <f t="shared" si="839"/>
        <v>ALERT! 3 Violation founded @METALDET1</v>
      </c>
    </row>
    <row r="5359" spans="1:40">
      <c r="A5359" t="s">
        <v>120</v>
      </c>
      <c r="B5359" t="s">
        <v>121</v>
      </c>
      <c r="C5359" t="s">
        <v>2454</v>
      </c>
      <c r="D5359" t="s">
        <v>129</v>
      </c>
      <c r="E5359">
        <v>1</v>
      </c>
      <c r="G5359" t="s">
        <v>130</v>
      </c>
      <c r="I5359" t="s">
        <v>125</v>
      </c>
      <c r="Z5359" t="str">
        <f>IFERROR(MID(AA5359,FIND("-",H5359,1)+1,20),_xlfn.IFNA(VLOOKUP(F5359&amp;"-"&amp;AA5359,Ref_Kontak!$A:$E,4,FALSE),Ref_Kontak!$H$2))</f>
        <v>628999007703</v>
      </c>
      <c r="AA5359" t="str">
        <f t="shared" si="830"/>
        <v/>
      </c>
      <c r="AB5359" t="str">
        <f t="shared" si="831"/>
        <v/>
      </c>
      <c r="AC5359" t="str">
        <f t="shared" si="832"/>
        <v>628999007703</v>
      </c>
      <c r="AD5359" t="str">
        <f t="shared" si="833"/>
        <v>Halo+,+Visual+AI+5S+mendeteksi+Violation%3A+METALDET1-LINE+8</v>
      </c>
      <c r="AE5359" t="str">
        <f t="shared" si="834"/>
        <v>https://web.whatsapp.com/send/?phone=628999007703&amp;text=Halo+,+Visual+AI+5S+mendeteksi+Violation%3A+METALDET1-LINE+8&amp;type=phone_number&amp;app_absent=0</v>
      </c>
      <c r="AF5359" t="b">
        <f>IF(ISNA(VLOOKUP(D5359&amp;"-"&amp;AB5359, Ref_Kontak!$A:$E, 4, FALSE)), FALSE, TRUE)</f>
        <v>0</v>
      </c>
      <c r="AG5359" t="str">
        <f>_xlfn.IFNA(VLOOKUP(Z5359,Ref_Kontak!H:H,1,FALSE),"FALSE")</f>
        <v>628999007703</v>
      </c>
      <c r="AH5359" t="str">
        <f t="shared" si="835"/>
        <v>METALDET1-LINE 8</v>
      </c>
      <c r="AI5359">
        <f>IF(I5359="violation",COUNTIF($AH$1:AH5359,AH5359),0)</f>
        <v>1953</v>
      </c>
      <c r="AJ5359" t="str">
        <f t="shared" si="836"/>
        <v>violation-METALDET1</v>
      </c>
      <c r="AK5359">
        <f>IF(I5359="violation",COUNTIF($AJ$1:AJ5359,AJ5359),FALSE)</f>
        <v>4229</v>
      </c>
      <c r="AL5359">
        <f t="shared" si="837"/>
        <v>0</v>
      </c>
      <c r="AM5359">
        <f t="shared" si="838"/>
        <v>3</v>
      </c>
      <c r="AN5359" t="str">
        <f t="shared" si="839"/>
        <v>ALERT! 3 Violation founded @METALDET1</v>
      </c>
    </row>
    <row r="5360" spans="1:40">
      <c r="A5360" t="s">
        <v>120</v>
      </c>
      <c r="B5360" t="s">
        <v>121</v>
      </c>
      <c r="C5360" t="s">
        <v>2455</v>
      </c>
      <c r="D5360" t="s">
        <v>129</v>
      </c>
      <c r="E5360">
        <v>1</v>
      </c>
      <c r="G5360" t="s">
        <v>130</v>
      </c>
      <c r="I5360" t="s">
        <v>125</v>
      </c>
      <c r="Z5360" t="str">
        <f>IFERROR(MID(AA5360,FIND("-",H5360,1)+1,20),_xlfn.IFNA(VLOOKUP(F5360&amp;"-"&amp;AA5360,Ref_Kontak!$A:$E,4,FALSE),Ref_Kontak!$H$2))</f>
        <v>628999007703</v>
      </c>
      <c r="AA5360" t="str">
        <f t="shared" si="830"/>
        <v/>
      </c>
      <c r="AB5360" t="str">
        <f t="shared" si="831"/>
        <v/>
      </c>
      <c r="AC5360" t="str">
        <f t="shared" si="832"/>
        <v>628999007703</v>
      </c>
      <c r="AD5360" t="str">
        <f t="shared" si="833"/>
        <v>Halo+,+Visual+AI+5S+mendeteksi+Violation%3A+METALDET1-LINE+8</v>
      </c>
      <c r="AE5360" t="str">
        <f t="shared" si="834"/>
        <v>https://web.whatsapp.com/send/?phone=628999007703&amp;text=Halo+,+Visual+AI+5S+mendeteksi+Violation%3A+METALDET1-LINE+8&amp;type=phone_number&amp;app_absent=0</v>
      </c>
      <c r="AF5360" t="b">
        <f>IF(ISNA(VLOOKUP(D5360&amp;"-"&amp;AB5360, Ref_Kontak!$A:$E, 4, FALSE)), FALSE, TRUE)</f>
        <v>0</v>
      </c>
      <c r="AG5360" t="str">
        <f>_xlfn.IFNA(VLOOKUP(Z5360,Ref_Kontak!H:H,1,FALSE),"FALSE")</f>
        <v>628999007703</v>
      </c>
      <c r="AH5360" t="str">
        <f t="shared" si="835"/>
        <v>METALDET1-LINE 8</v>
      </c>
      <c r="AI5360">
        <f>IF(I5360="violation",COUNTIF($AH$1:AH5360,AH5360),0)</f>
        <v>1954</v>
      </c>
      <c r="AJ5360" t="str">
        <f t="shared" si="836"/>
        <v>violation-METALDET1</v>
      </c>
      <c r="AK5360">
        <f>IF(I5360="violation",COUNTIF($AJ$1:AJ5360,AJ5360),FALSE)</f>
        <v>4230</v>
      </c>
      <c r="AL5360">
        <f t="shared" si="837"/>
        <v>0</v>
      </c>
      <c r="AM5360">
        <f t="shared" si="838"/>
        <v>3</v>
      </c>
      <c r="AN5360" t="str">
        <f t="shared" si="839"/>
        <v>ALERT! 3 Violation founded @METALDET1</v>
      </c>
    </row>
    <row r="5361" spans="1:40">
      <c r="A5361" t="s">
        <v>120</v>
      </c>
      <c r="B5361" t="s">
        <v>121</v>
      </c>
      <c r="C5361" t="s">
        <v>2455</v>
      </c>
      <c r="D5361" t="s">
        <v>129</v>
      </c>
      <c r="E5361">
        <v>1</v>
      </c>
      <c r="G5361" t="s">
        <v>130</v>
      </c>
      <c r="I5361" t="s">
        <v>125</v>
      </c>
      <c r="Z5361" t="str">
        <f>IFERROR(MID(AA5361,FIND("-",H5361,1)+1,20),_xlfn.IFNA(VLOOKUP(F5361&amp;"-"&amp;AA5361,Ref_Kontak!$A:$E,4,FALSE),Ref_Kontak!$H$2))</f>
        <v>628999007703</v>
      </c>
      <c r="AA5361" t="str">
        <f t="shared" si="830"/>
        <v/>
      </c>
      <c r="AB5361" t="str">
        <f t="shared" si="831"/>
        <v/>
      </c>
      <c r="AC5361" t="str">
        <f t="shared" si="832"/>
        <v>628999007703</v>
      </c>
      <c r="AD5361" t="str">
        <f t="shared" si="833"/>
        <v>Halo+,+Visual+AI+5S+mendeteksi+Violation%3A+METALDET1-LINE+8</v>
      </c>
      <c r="AE5361" t="str">
        <f t="shared" si="834"/>
        <v>https://web.whatsapp.com/send/?phone=628999007703&amp;text=Halo+,+Visual+AI+5S+mendeteksi+Violation%3A+METALDET1-LINE+8&amp;type=phone_number&amp;app_absent=0</v>
      </c>
      <c r="AF5361" t="b">
        <f>IF(ISNA(VLOOKUP(D5361&amp;"-"&amp;AB5361, Ref_Kontak!$A:$E, 4, FALSE)), FALSE, TRUE)</f>
        <v>0</v>
      </c>
      <c r="AG5361" t="str">
        <f>_xlfn.IFNA(VLOOKUP(Z5361,Ref_Kontak!H:H,1,FALSE),"FALSE")</f>
        <v>628999007703</v>
      </c>
      <c r="AH5361" t="str">
        <f t="shared" si="835"/>
        <v>METALDET1-LINE 8</v>
      </c>
      <c r="AI5361">
        <f>IF(I5361="violation",COUNTIF($AH$1:AH5361,AH5361),0)</f>
        <v>1955</v>
      </c>
      <c r="AJ5361" t="str">
        <f t="shared" si="836"/>
        <v>violation-METALDET1</v>
      </c>
      <c r="AK5361">
        <f>IF(I5361="violation",COUNTIF($AJ$1:AJ5361,AJ5361),FALSE)</f>
        <v>4231</v>
      </c>
      <c r="AL5361">
        <f t="shared" si="837"/>
        <v>0</v>
      </c>
      <c r="AM5361">
        <f t="shared" si="838"/>
        <v>3</v>
      </c>
      <c r="AN5361" t="str">
        <f t="shared" si="839"/>
        <v>ALERT! 3 Violation founded @METALDET1</v>
      </c>
    </row>
    <row r="5362" spans="1:40">
      <c r="A5362" t="s">
        <v>120</v>
      </c>
      <c r="B5362" t="s">
        <v>121</v>
      </c>
      <c r="C5362" t="s">
        <v>2456</v>
      </c>
      <c r="D5362" t="s">
        <v>129</v>
      </c>
      <c r="E5362">
        <v>1</v>
      </c>
      <c r="G5362" t="s">
        <v>130</v>
      </c>
      <c r="I5362" t="s">
        <v>125</v>
      </c>
      <c r="Z5362" t="str">
        <f>IFERROR(MID(AA5362,FIND("-",H5362,1)+1,20),_xlfn.IFNA(VLOOKUP(F5362&amp;"-"&amp;AA5362,Ref_Kontak!$A:$E,4,FALSE),Ref_Kontak!$H$2))</f>
        <v>628999007703</v>
      </c>
      <c r="AA5362" t="str">
        <f t="shared" si="830"/>
        <v/>
      </c>
      <c r="AB5362" t="str">
        <f t="shared" si="831"/>
        <v/>
      </c>
      <c r="AC5362" t="str">
        <f t="shared" si="832"/>
        <v>628999007703</v>
      </c>
      <c r="AD5362" t="str">
        <f t="shared" si="833"/>
        <v>Halo+,+Visual+AI+5S+mendeteksi+Violation%3A+METALDET1-LINE+8</v>
      </c>
      <c r="AE5362" t="str">
        <f t="shared" si="834"/>
        <v>https://web.whatsapp.com/send/?phone=628999007703&amp;text=Halo+,+Visual+AI+5S+mendeteksi+Violation%3A+METALDET1-LINE+8&amp;type=phone_number&amp;app_absent=0</v>
      </c>
      <c r="AF5362" t="b">
        <f>IF(ISNA(VLOOKUP(D5362&amp;"-"&amp;AB5362, Ref_Kontak!$A:$E, 4, FALSE)), FALSE, TRUE)</f>
        <v>0</v>
      </c>
      <c r="AG5362" t="str">
        <f>_xlfn.IFNA(VLOOKUP(Z5362,Ref_Kontak!H:H,1,FALSE),"FALSE")</f>
        <v>628999007703</v>
      </c>
      <c r="AH5362" t="str">
        <f t="shared" si="835"/>
        <v>METALDET1-LINE 8</v>
      </c>
      <c r="AI5362">
        <f>IF(I5362="violation",COUNTIF($AH$1:AH5362,AH5362),0)</f>
        <v>1956</v>
      </c>
      <c r="AJ5362" t="str">
        <f t="shared" si="836"/>
        <v>violation-METALDET1</v>
      </c>
      <c r="AK5362">
        <f>IF(I5362="violation",COUNTIF($AJ$1:AJ5362,AJ5362),FALSE)</f>
        <v>4232</v>
      </c>
      <c r="AL5362">
        <f t="shared" si="837"/>
        <v>0</v>
      </c>
      <c r="AM5362">
        <f t="shared" si="838"/>
        <v>3</v>
      </c>
      <c r="AN5362" t="str">
        <f t="shared" si="839"/>
        <v>ALERT! 3 Violation founded @METALDET1</v>
      </c>
    </row>
    <row r="5363" spans="1:40">
      <c r="A5363" t="s">
        <v>120</v>
      </c>
      <c r="B5363" t="s">
        <v>121</v>
      </c>
      <c r="C5363" t="s">
        <v>2457</v>
      </c>
      <c r="D5363" t="s">
        <v>129</v>
      </c>
      <c r="E5363">
        <v>1</v>
      </c>
      <c r="G5363" t="s">
        <v>130</v>
      </c>
      <c r="I5363" t="s">
        <v>125</v>
      </c>
      <c r="Z5363" t="str">
        <f>IFERROR(MID(AA5363,FIND("-",H5363,1)+1,20),_xlfn.IFNA(VLOOKUP(F5363&amp;"-"&amp;AA5363,Ref_Kontak!$A:$E,4,FALSE),Ref_Kontak!$H$2))</f>
        <v>628999007703</v>
      </c>
      <c r="AA5363" t="str">
        <f t="shared" si="830"/>
        <v/>
      </c>
      <c r="AB5363" t="str">
        <f t="shared" si="831"/>
        <v/>
      </c>
      <c r="AC5363" t="str">
        <f t="shared" si="832"/>
        <v>628999007703</v>
      </c>
      <c r="AD5363" t="str">
        <f t="shared" si="833"/>
        <v>Halo+,+Visual+AI+5S+mendeteksi+Violation%3A+METALDET1-LINE+8</v>
      </c>
      <c r="AE5363" t="str">
        <f t="shared" si="834"/>
        <v>https://web.whatsapp.com/send/?phone=628999007703&amp;text=Halo+,+Visual+AI+5S+mendeteksi+Violation%3A+METALDET1-LINE+8&amp;type=phone_number&amp;app_absent=0</v>
      </c>
      <c r="AF5363" t="b">
        <f>IF(ISNA(VLOOKUP(D5363&amp;"-"&amp;AB5363, Ref_Kontak!$A:$E, 4, FALSE)), FALSE, TRUE)</f>
        <v>0</v>
      </c>
      <c r="AG5363" t="str">
        <f>_xlfn.IFNA(VLOOKUP(Z5363,Ref_Kontak!H:H,1,FALSE),"FALSE")</f>
        <v>628999007703</v>
      </c>
      <c r="AH5363" t="str">
        <f t="shared" si="835"/>
        <v>METALDET1-LINE 8</v>
      </c>
      <c r="AI5363">
        <f>IF(I5363="violation",COUNTIF($AH$1:AH5363,AH5363),0)</f>
        <v>1957</v>
      </c>
      <c r="AJ5363" t="str">
        <f t="shared" si="836"/>
        <v>violation-METALDET1</v>
      </c>
      <c r="AK5363">
        <f>IF(I5363="violation",COUNTIF($AJ$1:AJ5363,AJ5363),FALSE)</f>
        <v>4233</v>
      </c>
      <c r="AL5363">
        <f t="shared" si="837"/>
        <v>0</v>
      </c>
      <c r="AM5363">
        <f t="shared" si="838"/>
        <v>3</v>
      </c>
      <c r="AN5363" t="str">
        <f t="shared" si="839"/>
        <v>ALERT! 3 Violation founded @METALDET1</v>
      </c>
    </row>
    <row r="5364" spans="1:40">
      <c r="A5364" t="s">
        <v>120</v>
      </c>
      <c r="B5364" t="s">
        <v>121</v>
      </c>
      <c r="C5364" t="s">
        <v>2458</v>
      </c>
      <c r="D5364" t="s">
        <v>129</v>
      </c>
      <c r="E5364">
        <v>1</v>
      </c>
      <c r="G5364" t="s">
        <v>130</v>
      </c>
      <c r="I5364" t="s">
        <v>125</v>
      </c>
      <c r="Z5364" t="str">
        <f>IFERROR(MID(AA5364,FIND("-",H5364,1)+1,20),_xlfn.IFNA(VLOOKUP(F5364&amp;"-"&amp;AA5364,Ref_Kontak!$A:$E,4,FALSE),Ref_Kontak!$H$2))</f>
        <v>628999007703</v>
      </c>
      <c r="AA5364" t="str">
        <f t="shared" si="830"/>
        <v/>
      </c>
      <c r="AB5364" t="str">
        <f t="shared" si="831"/>
        <v/>
      </c>
      <c r="AC5364" t="str">
        <f t="shared" si="832"/>
        <v>628999007703</v>
      </c>
      <c r="AD5364" t="str">
        <f t="shared" si="833"/>
        <v>Halo+,+Visual+AI+5S+mendeteksi+Violation%3A+METALDET1-LINE+8</v>
      </c>
      <c r="AE5364" t="str">
        <f t="shared" si="834"/>
        <v>https://web.whatsapp.com/send/?phone=628999007703&amp;text=Halo+,+Visual+AI+5S+mendeteksi+Violation%3A+METALDET1-LINE+8&amp;type=phone_number&amp;app_absent=0</v>
      </c>
      <c r="AF5364" t="b">
        <f>IF(ISNA(VLOOKUP(D5364&amp;"-"&amp;AB5364, Ref_Kontak!$A:$E, 4, FALSE)), FALSE, TRUE)</f>
        <v>0</v>
      </c>
      <c r="AG5364" t="str">
        <f>_xlfn.IFNA(VLOOKUP(Z5364,Ref_Kontak!H:H,1,FALSE),"FALSE")</f>
        <v>628999007703</v>
      </c>
      <c r="AH5364" t="str">
        <f t="shared" si="835"/>
        <v>METALDET1-LINE 8</v>
      </c>
      <c r="AI5364">
        <f>IF(I5364="violation",COUNTIF($AH$1:AH5364,AH5364),0)</f>
        <v>1958</v>
      </c>
      <c r="AJ5364" t="str">
        <f t="shared" si="836"/>
        <v>violation-METALDET1</v>
      </c>
      <c r="AK5364">
        <f>IF(I5364="violation",COUNTIF($AJ$1:AJ5364,AJ5364),FALSE)</f>
        <v>4234</v>
      </c>
      <c r="AL5364">
        <f t="shared" si="837"/>
        <v>0</v>
      </c>
      <c r="AM5364">
        <f t="shared" si="838"/>
        <v>3</v>
      </c>
      <c r="AN5364" t="str">
        <f t="shared" si="839"/>
        <v>ALERT! 3 Violation founded @METALDET1</v>
      </c>
    </row>
    <row r="5365" spans="1:40">
      <c r="A5365" t="s">
        <v>120</v>
      </c>
      <c r="B5365" t="s">
        <v>121</v>
      </c>
      <c r="C5365" t="s">
        <v>2458</v>
      </c>
      <c r="D5365" t="s">
        <v>129</v>
      </c>
      <c r="E5365">
        <v>1</v>
      </c>
      <c r="G5365" t="s">
        <v>130</v>
      </c>
      <c r="I5365" t="s">
        <v>125</v>
      </c>
      <c r="Z5365" t="str">
        <f>IFERROR(MID(AA5365,FIND("-",H5365,1)+1,20),_xlfn.IFNA(VLOOKUP(F5365&amp;"-"&amp;AA5365,Ref_Kontak!$A:$E,4,FALSE),Ref_Kontak!$H$2))</f>
        <v>628999007703</v>
      </c>
      <c r="AA5365" t="str">
        <f t="shared" si="830"/>
        <v/>
      </c>
      <c r="AB5365" t="str">
        <f t="shared" si="831"/>
        <v/>
      </c>
      <c r="AC5365" t="str">
        <f t="shared" si="832"/>
        <v>628999007703</v>
      </c>
      <c r="AD5365" t="str">
        <f t="shared" si="833"/>
        <v>Halo+,+Visual+AI+5S+mendeteksi+Violation%3A+METALDET1-LINE+8</v>
      </c>
      <c r="AE5365" t="str">
        <f t="shared" si="834"/>
        <v>https://web.whatsapp.com/send/?phone=628999007703&amp;text=Halo+,+Visual+AI+5S+mendeteksi+Violation%3A+METALDET1-LINE+8&amp;type=phone_number&amp;app_absent=0</v>
      </c>
      <c r="AF5365" t="b">
        <f>IF(ISNA(VLOOKUP(D5365&amp;"-"&amp;AB5365, Ref_Kontak!$A:$E, 4, FALSE)), FALSE, TRUE)</f>
        <v>0</v>
      </c>
      <c r="AG5365" t="str">
        <f>_xlfn.IFNA(VLOOKUP(Z5365,Ref_Kontak!H:H,1,FALSE),"FALSE")</f>
        <v>628999007703</v>
      </c>
      <c r="AH5365" t="str">
        <f t="shared" si="835"/>
        <v>METALDET1-LINE 8</v>
      </c>
      <c r="AI5365">
        <f>IF(I5365="violation",COUNTIF($AH$1:AH5365,AH5365),0)</f>
        <v>1959</v>
      </c>
      <c r="AJ5365" t="str">
        <f t="shared" si="836"/>
        <v>violation-METALDET1</v>
      </c>
      <c r="AK5365">
        <f>IF(I5365="violation",COUNTIF($AJ$1:AJ5365,AJ5365),FALSE)</f>
        <v>4235</v>
      </c>
      <c r="AL5365">
        <f t="shared" si="837"/>
        <v>0</v>
      </c>
      <c r="AM5365">
        <f t="shared" si="838"/>
        <v>3</v>
      </c>
      <c r="AN5365" t="str">
        <f t="shared" si="839"/>
        <v>ALERT! 3 Violation founded @METALDET1</v>
      </c>
    </row>
    <row r="5366" spans="1:40">
      <c r="A5366" t="s">
        <v>120</v>
      </c>
      <c r="B5366" t="s">
        <v>121</v>
      </c>
      <c r="C5366" t="s">
        <v>2459</v>
      </c>
      <c r="D5366" t="s">
        <v>129</v>
      </c>
      <c r="E5366">
        <v>1</v>
      </c>
      <c r="G5366" t="s">
        <v>130</v>
      </c>
      <c r="I5366" t="s">
        <v>125</v>
      </c>
      <c r="Z5366" t="str">
        <f>IFERROR(MID(AA5366,FIND("-",H5366,1)+1,20),_xlfn.IFNA(VLOOKUP(F5366&amp;"-"&amp;AA5366,Ref_Kontak!$A:$E,4,FALSE),Ref_Kontak!$H$2))</f>
        <v>628999007703</v>
      </c>
      <c r="AA5366" t="str">
        <f t="shared" si="830"/>
        <v/>
      </c>
      <c r="AB5366" t="str">
        <f t="shared" si="831"/>
        <v/>
      </c>
      <c r="AC5366" t="str">
        <f t="shared" si="832"/>
        <v>628999007703</v>
      </c>
      <c r="AD5366" t="str">
        <f t="shared" si="833"/>
        <v>Halo+,+Visual+AI+5S+mendeteksi+Violation%3A+METALDET1-LINE+8</v>
      </c>
      <c r="AE5366" t="str">
        <f t="shared" si="834"/>
        <v>https://web.whatsapp.com/send/?phone=628999007703&amp;text=Halo+,+Visual+AI+5S+mendeteksi+Violation%3A+METALDET1-LINE+8&amp;type=phone_number&amp;app_absent=0</v>
      </c>
      <c r="AF5366" t="b">
        <f>IF(ISNA(VLOOKUP(D5366&amp;"-"&amp;AB5366, Ref_Kontak!$A:$E, 4, FALSE)), FALSE, TRUE)</f>
        <v>0</v>
      </c>
      <c r="AG5366" t="str">
        <f>_xlfn.IFNA(VLOOKUP(Z5366,Ref_Kontak!H:H,1,FALSE),"FALSE")</f>
        <v>628999007703</v>
      </c>
      <c r="AH5366" t="str">
        <f t="shared" si="835"/>
        <v>METALDET1-LINE 8</v>
      </c>
      <c r="AI5366">
        <f>IF(I5366="violation",COUNTIF($AH$1:AH5366,AH5366),0)</f>
        <v>1960</v>
      </c>
      <c r="AJ5366" t="str">
        <f t="shared" si="836"/>
        <v>violation-METALDET1</v>
      </c>
      <c r="AK5366">
        <f>IF(I5366="violation",COUNTIF($AJ$1:AJ5366,AJ5366),FALSE)</f>
        <v>4236</v>
      </c>
      <c r="AL5366">
        <f t="shared" si="837"/>
        <v>0</v>
      </c>
      <c r="AM5366">
        <f t="shared" si="838"/>
        <v>3</v>
      </c>
      <c r="AN5366" t="str">
        <f t="shared" si="839"/>
        <v>ALERT! 3 Violation founded @METALDET1</v>
      </c>
    </row>
    <row r="5367" spans="1:40">
      <c r="A5367" t="s">
        <v>120</v>
      </c>
      <c r="B5367" t="s">
        <v>121</v>
      </c>
      <c r="C5367" t="s">
        <v>2460</v>
      </c>
      <c r="D5367" t="s">
        <v>129</v>
      </c>
      <c r="E5367">
        <v>1</v>
      </c>
      <c r="G5367" t="s">
        <v>130</v>
      </c>
      <c r="I5367" t="s">
        <v>125</v>
      </c>
      <c r="Z5367" t="str">
        <f>IFERROR(MID(AA5367,FIND("-",H5367,1)+1,20),_xlfn.IFNA(VLOOKUP(F5367&amp;"-"&amp;AA5367,Ref_Kontak!$A:$E,4,FALSE),Ref_Kontak!$H$2))</f>
        <v>628999007703</v>
      </c>
      <c r="AA5367" t="str">
        <f t="shared" si="830"/>
        <v/>
      </c>
      <c r="AB5367" t="str">
        <f t="shared" si="831"/>
        <v/>
      </c>
      <c r="AC5367" t="str">
        <f t="shared" si="832"/>
        <v>628999007703</v>
      </c>
      <c r="AD5367" t="str">
        <f t="shared" si="833"/>
        <v>Halo+,+Visual+AI+5S+mendeteksi+Violation%3A+METALDET1-LINE+8</v>
      </c>
      <c r="AE5367" t="str">
        <f t="shared" si="834"/>
        <v>https://web.whatsapp.com/send/?phone=628999007703&amp;text=Halo+,+Visual+AI+5S+mendeteksi+Violation%3A+METALDET1-LINE+8&amp;type=phone_number&amp;app_absent=0</v>
      </c>
      <c r="AF5367" t="b">
        <f>IF(ISNA(VLOOKUP(D5367&amp;"-"&amp;AB5367, Ref_Kontak!$A:$E, 4, FALSE)), FALSE, TRUE)</f>
        <v>0</v>
      </c>
      <c r="AG5367" t="str">
        <f>_xlfn.IFNA(VLOOKUP(Z5367,Ref_Kontak!H:H,1,FALSE),"FALSE")</f>
        <v>628999007703</v>
      </c>
      <c r="AH5367" t="str">
        <f t="shared" si="835"/>
        <v>METALDET1-LINE 8</v>
      </c>
      <c r="AI5367">
        <f>IF(I5367="violation",COUNTIF($AH$1:AH5367,AH5367),0)</f>
        <v>1961</v>
      </c>
      <c r="AJ5367" t="str">
        <f t="shared" si="836"/>
        <v>violation-METALDET1</v>
      </c>
      <c r="AK5367">
        <f>IF(I5367="violation",COUNTIF($AJ$1:AJ5367,AJ5367),FALSE)</f>
        <v>4237</v>
      </c>
      <c r="AL5367">
        <f t="shared" si="837"/>
        <v>0</v>
      </c>
      <c r="AM5367">
        <f t="shared" si="838"/>
        <v>3</v>
      </c>
      <c r="AN5367" t="str">
        <f t="shared" si="839"/>
        <v>ALERT! 3 Violation founded @METALDET1</v>
      </c>
    </row>
    <row r="5368" spans="1:40">
      <c r="A5368" t="s">
        <v>120</v>
      </c>
      <c r="B5368" t="s">
        <v>121</v>
      </c>
      <c r="C5368" t="s">
        <v>2461</v>
      </c>
      <c r="D5368" t="s">
        <v>129</v>
      </c>
      <c r="E5368">
        <v>1</v>
      </c>
      <c r="G5368" t="s">
        <v>130</v>
      </c>
      <c r="I5368" t="s">
        <v>125</v>
      </c>
      <c r="Z5368" t="str">
        <f>IFERROR(MID(AA5368,FIND("-",H5368,1)+1,20),_xlfn.IFNA(VLOOKUP(F5368&amp;"-"&amp;AA5368,Ref_Kontak!$A:$E,4,FALSE),Ref_Kontak!$H$2))</f>
        <v>628999007703</v>
      </c>
      <c r="AA5368" t="str">
        <f t="shared" si="830"/>
        <v/>
      </c>
      <c r="AB5368" t="str">
        <f t="shared" si="831"/>
        <v/>
      </c>
      <c r="AC5368" t="str">
        <f t="shared" si="832"/>
        <v>628999007703</v>
      </c>
      <c r="AD5368" t="str">
        <f t="shared" si="833"/>
        <v>Halo+,+Visual+AI+5S+mendeteksi+Violation%3A+METALDET1-LINE+8</v>
      </c>
      <c r="AE5368" t="str">
        <f t="shared" si="834"/>
        <v>https://web.whatsapp.com/send/?phone=628999007703&amp;text=Halo+,+Visual+AI+5S+mendeteksi+Violation%3A+METALDET1-LINE+8&amp;type=phone_number&amp;app_absent=0</v>
      </c>
      <c r="AF5368" t="b">
        <f>IF(ISNA(VLOOKUP(D5368&amp;"-"&amp;AB5368, Ref_Kontak!$A:$E, 4, FALSE)), FALSE, TRUE)</f>
        <v>0</v>
      </c>
      <c r="AG5368" t="str">
        <f>_xlfn.IFNA(VLOOKUP(Z5368,Ref_Kontak!H:H,1,FALSE),"FALSE")</f>
        <v>628999007703</v>
      </c>
      <c r="AH5368" t="str">
        <f t="shared" si="835"/>
        <v>METALDET1-LINE 8</v>
      </c>
      <c r="AI5368">
        <f>IF(I5368="violation",COUNTIF($AH$1:AH5368,AH5368),0)</f>
        <v>1962</v>
      </c>
      <c r="AJ5368" t="str">
        <f t="shared" si="836"/>
        <v>violation-METALDET1</v>
      </c>
      <c r="AK5368">
        <f>IF(I5368="violation",COUNTIF($AJ$1:AJ5368,AJ5368),FALSE)</f>
        <v>4238</v>
      </c>
      <c r="AL5368">
        <f t="shared" si="837"/>
        <v>0</v>
      </c>
      <c r="AM5368">
        <f t="shared" si="838"/>
        <v>3</v>
      </c>
      <c r="AN5368" t="str">
        <f t="shared" si="839"/>
        <v>ALERT! 3 Violation founded @METALDET1</v>
      </c>
    </row>
    <row r="5369" spans="1:40">
      <c r="A5369" t="s">
        <v>120</v>
      </c>
      <c r="B5369" t="s">
        <v>121</v>
      </c>
      <c r="C5369" t="s">
        <v>2462</v>
      </c>
      <c r="D5369" t="s">
        <v>129</v>
      </c>
      <c r="E5369">
        <v>1</v>
      </c>
      <c r="G5369" t="s">
        <v>130</v>
      </c>
      <c r="I5369" t="s">
        <v>125</v>
      </c>
      <c r="Z5369" t="str">
        <f>IFERROR(MID(AA5369,FIND("-",H5369,1)+1,20),_xlfn.IFNA(VLOOKUP(F5369&amp;"-"&amp;AA5369,Ref_Kontak!$A:$E,4,FALSE),Ref_Kontak!$H$2))</f>
        <v>628999007703</v>
      </c>
      <c r="AA5369" t="str">
        <f t="shared" si="830"/>
        <v/>
      </c>
      <c r="AB5369" t="str">
        <f t="shared" si="831"/>
        <v/>
      </c>
      <c r="AC5369" t="str">
        <f t="shared" si="832"/>
        <v>628999007703</v>
      </c>
      <c r="AD5369" t="str">
        <f t="shared" si="833"/>
        <v>Halo+,+Visual+AI+5S+mendeteksi+Violation%3A+METALDET1-LINE+8</v>
      </c>
      <c r="AE5369" t="str">
        <f t="shared" si="834"/>
        <v>https://web.whatsapp.com/send/?phone=628999007703&amp;text=Halo+,+Visual+AI+5S+mendeteksi+Violation%3A+METALDET1-LINE+8&amp;type=phone_number&amp;app_absent=0</v>
      </c>
      <c r="AF5369" t="b">
        <f>IF(ISNA(VLOOKUP(D5369&amp;"-"&amp;AB5369, Ref_Kontak!$A:$E, 4, FALSE)), FALSE, TRUE)</f>
        <v>0</v>
      </c>
      <c r="AG5369" t="str">
        <f>_xlfn.IFNA(VLOOKUP(Z5369,Ref_Kontak!H:H,1,FALSE),"FALSE")</f>
        <v>628999007703</v>
      </c>
      <c r="AH5369" t="str">
        <f t="shared" si="835"/>
        <v>METALDET1-LINE 8</v>
      </c>
      <c r="AI5369">
        <f>IF(I5369="violation",COUNTIF($AH$1:AH5369,AH5369),0)</f>
        <v>1963</v>
      </c>
      <c r="AJ5369" t="str">
        <f t="shared" si="836"/>
        <v>violation-METALDET1</v>
      </c>
      <c r="AK5369">
        <f>IF(I5369="violation",COUNTIF($AJ$1:AJ5369,AJ5369),FALSE)</f>
        <v>4239</v>
      </c>
      <c r="AL5369">
        <f t="shared" si="837"/>
        <v>0</v>
      </c>
      <c r="AM5369">
        <f t="shared" si="838"/>
        <v>3</v>
      </c>
      <c r="AN5369" t="str">
        <f t="shared" si="839"/>
        <v>ALERT! 3 Violation founded @METALDET1</v>
      </c>
    </row>
    <row r="5370" spans="1:40">
      <c r="A5370" t="s">
        <v>120</v>
      </c>
      <c r="B5370" t="s">
        <v>121</v>
      </c>
      <c r="C5370" t="s">
        <v>2462</v>
      </c>
      <c r="D5370" t="s">
        <v>129</v>
      </c>
      <c r="E5370">
        <v>1</v>
      </c>
      <c r="G5370" t="s">
        <v>130</v>
      </c>
      <c r="I5370" t="s">
        <v>125</v>
      </c>
      <c r="Z5370" t="str">
        <f>IFERROR(MID(AA5370,FIND("-",H5370,1)+1,20),_xlfn.IFNA(VLOOKUP(F5370&amp;"-"&amp;AA5370,Ref_Kontak!$A:$E,4,FALSE),Ref_Kontak!$H$2))</f>
        <v>628999007703</v>
      </c>
      <c r="AA5370" t="str">
        <f t="shared" si="830"/>
        <v/>
      </c>
      <c r="AB5370" t="str">
        <f t="shared" si="831"/>
        <v/>
      </c>
      <c r="AC5370" t="str">
        <f t="shared" si="832"/>
        <v>628999007703</v>
      </c>
      <c r="AD5370" t="str">
        <f t="shared" si="833"/>
        <v>Halo+,+Visual+AI+5S+mendeteksi+Violation%3A+METALDET1-LINE+8</v>
      </c>
      <c r="AE5370" t="str">
        <f t="shared" si="834"/>
        <v>https://web.whatsapp.com/send/?phone=628999007703&amp;text=Halo+,+Visual+AI+5S+mendeteksi+Violation%3A+METALDET1-LINE+8&amp;type=phone_number&amp;app_absent=0</v>
      </c>
      <c r="AF5370" t="b">
        <f>IF(ISNA(VLOOKUP(D5370&amp;"-"&amp;AB5370, Ref_Kontak!$A:$E, 4, FALSE)), FALSE, TRUE)</f>
        <v>0</v>
      </c>
      <c r="AG5370" t="str">
        <f>_xlfn.IFNA(VLOOKUP(Z5370,Ref_Kontak!H:H,1,FALSE),"FALSE")</f>
        <v>628999007703</v>
      </c>
      <c r="AH5370" t="str">
        <f t="shared" si="835"/>
        <v>METALDET1-LINE 8</v>
      </c>
      <c r="AI5370">
        <f>IF(I5370="violation",COUNTIF($AH$1:AH5370,AH5370),0)</f>
        <v>1964</v>
      </c>
      <c r="AJ5370" t="str">
        <f t="shared" si="836"/>
        <v>violation-METALDET1</v>
      </c>
      <c r="AK5370">
        <f>IF(I5370="violation",COUNTIF($AJ$1:AJ5370,AJ5370),FALSE)</f>
        <v>4240</v>
      </c>
      <c r="AL5370">
        <f t="shared" si="837"/>
        <v>0</v>
      </c>
      <c r="AM5370">
        <f t="shared" si="838"/>
        <v>3</v>
      </c>
      <c r="AN5370" t="str">
        <f t="shared" si="839"/>
        <v>ALERT! 3 Violation founded @METALDET1</v>
      </c>
    </row>
    <row r="5371" spans="1:40">
      <c r="A5371" t="s">
        <v>120</v>
      </c>
      <c r="B5371" t="s">
        <v>121</v>
      </c>
      <c r="C5371" t="s">
        <v>2463</v>
      </c>
      <c r="D5371" t="s">
        <v>129</v>
      </c>
      <c r="E5371">
        <v>1</v>
      </c>
      <c r="G5371" t="s">
        <v>130</v>
      </c>
      <c r="I5371" t="s">
        <v>125</v>
      </c>
      <c r="Z5371" t="str">
        <f>IFERROR(MID(AA5371,FIND("-",H5371,1)+1,20),_xlfn.IFNA(VLOOKUP(F5371&amp;"-"&amp;AA5371,Ref_Kontak!$A:$E,4,FALSE),Ref_Kontak!$H$2))</f>
        <v>628999007703</v>
      </c>
      <c r="AA5371" t="str">
        <f t="shared" si="830"/>
        <v/>
      </c>
      <c r="AB5371" t="str">
        <f t="shared" si="831"/>
        <v/>
      </c>
      <c r="AC5371" t="str">
        <f t="shared" si="832"/>
        <v>628999007703</v>
      </c>
      <c r="AD5371" t="str">
        <f t="shared" si="833"/>
        <v>Halo+,+Visual+AI+5S+mendeteksi+Violation%3A+METALDET1-LINE+8</v>
      </c>
      <c r="AE5371" t="str">
        <f t="shared" si="834"/>
        <v>https://web.whatsapp.com/send/?phone=628999007703&amp;text=Halo+,+Visual+AI+5S+mendeteksi+Violation%3A+METALDET1-LINE+8&amp;type=phone_number&amp;app_absent=0</v>
      </c>
      <c r="AF5371" t="b">
        <f>IF(ISNA(VLOOKUP(D5371&amp;"-"&amp;AB5371, Ref_Kontak!$A:$E, 4, FALSE)), FALSE, TRUE)</f>
        <v>0</v>
      </c>
      <c r="AG5371" t="str">
        <f>_xlfn.IFNA(VLOOKUP(Z5371,Ref_Kontak!H:H,1,FALSE),"FALSE")</f>
        <v>628999007703</v>
      </c>
      <c r="AH5371" t="str">
        <f t="shared" si="835"/>
        <v>METALDET1-LINE 8</v>
      </c>
      <c r="AI5371">
        <f>IF(I5371="violation",COUNTIF($AH$1:AH5371,AH5371),0)</f>
        <v>1965</v>
      </c>
      <c r="AJ5371" t="str">
        <f t="shared" si="836"/>
        <v>violation-METALDET1</v>
      </c>
      <c r="AK5371">
        <f>IF(I5371="violation",COUNTIF($AJ$1:AJ5371,AJ5371),FALSE)</f>
        <v>4241</v>
      </c>
      <c r="AL5371">
        <f t="shared" si="837"/>
        <v>0</v>
      </c>
      <c r="AM5371">
        <f t="shared" si="838"/>
        <v>3</v>
      </c>
      <c r="AN5371" t="str">
        <f t="shared" si="839"/>
        <v>ALERT! 3 Violation founded @METALDET1</v>
      </c>
    </row>
    <row r="5372" spans="1:40">
      <c r="A5372" t="s">
        <v>120</v>
      </c>
      <c r="B5372" t="s">
        <v>121</v>
      </c>
      <c r="C5372" t="s">
        <v>2463</v>
      </c>
      <c r="D5372" t="s">
        <v>129</v>
      </c>
      <c r="E5372">
        <v>1</v>
      </c>
      <c r="G5372" t="s">
        <v>130</v>
      </c>
      <c r="I5372" t="s">
        <v>125</v>
      </c>
      <c r="Z5372" t="str">
        <f>IFERROR(MID(AA5372,FIND("-",H5372,1)+1,20),_xlfn.IFNA(VLOOKUP(F5372&amp;"-"&amp;AA5372,Ref_Kontak!$A:$E,4,FALSE),Ref_Kontak!$H$2))</f>
        <v>628999007703</v>
      </c>
      <c r="AA5372" t="str">
        <f t="shared" si="830"/>
        <v/>
      </c>
      <c r="AB5372" t="str">
        <f t="shared" si="831"/>
        <v/>
      </c>
      <c r="AC5372" t="str">
        <f t="shared" si="832"/>
        <v>628999007703</v>
      </c>
      <c r="AD5372" t="str">
        <f t="shared" si="833"/>
        <v>Halo+,+Visual+AI+5S+mendeteksi+Violation%3A+METALDET1-LINE+8</v>
      </c>
      <c r="AE5372" t="str">
        <f t="shared" si="834"/>
        <v>https://web.whatsapp.com/send/?phone=628999007703&amp;text=Halo+,+Visual+AI+5S+mendeteksi+Violation%3A+METALDET1-LINE+8&amp;type=phone_number&amp;app_absent=0</v>
      </c>
      <c r="AF5372" t="b">
        <f>IF(ISNA(VLOOKUP(D5372&amp;"-"&amp;AB5372, Ref_Kontak!$A:$E, 4, FALSE)), FALSE, TRUE)</f>
        <v>0</v>
      </c>
      <c r="AG5372" t="str">
        <f>_xlfn.IFNA(VLOOKUP(Z5372,Ref_Kontak!H:H,1,FALSE),"FALSE")</f>
        <v>628999007703</v>
      </c>
      <c r="AH5372" t="str">
        <f t="shared" si="835"/>
        <v>METALDET1-LINE 8</v>
      </c>
      <c r="AI5372">
        <f>IF(I5372="violation",COUNTIF($AH$1:AH5372,AH5372),0)</f>
        <v>1966</v>
      </c>
      <c r="AJ5372" t="str">
        <f t="shared" si="836"/>
        <v>violation-METALDET1</v>
      </c>
      <c r="AK5372">
        <f>IF(I5372="violation",COUNTIF($AJ$1:AJ5372,AJ5372),FALSE)</f>
        <v>4242</v>
      </c>
      <c r="AL5372">
        <f t="shared" si="837"/>
        <v>0</v>
      </c>
      <c r="AM5372">
        <f t="shared" si="838"/>
        <v>3</v>
      </c>
      <c r="AN5372" t="str">
        <f t="shared" si="839"/>
        <v>ALERT! 3 Violation founded @METALDET1</v>
      </c>
    </row>
    <row r="5373" spans="1:40">
      <c r="A5373" t="s">
        <v>120</v>
      </c>
      <c r="B5373" t="s">
        <v>121</v>
      </c>
      <c r="C5373" t="s">
        <v>2464</v>
      </c>
      <c r="D5373" t="s">
        <v>129</v>
      </c>
      <c r="E5373">
        <v>1</v>
      </c>
      <c r="G5373" t="s">
        <v>130</v>
      </c>
      <c r="I5373" t="s">
        <v>125</v>
      </c>
      <c r="Z5373" t="str">
        <f>IFERROR(MID(AA5373,FIND("-",H5373,1)+1,20),_xlfn.IFNA(VLOOKUP(F5373&amp;"-"&amp;AA5373,Ref_Kontak!$A:$E,4,FALSE),Ref_Kontak!$H$2))</f>
        <v>628999007703</v>
      </c>
      <c r="AA5373" t="str">
        <f t="shared" si="830"/>
        <v/>
      </c>
      <c r="AB5373" t="str">
        <f t="shared" si="831"/>
        <v/>
      </c>
      <c r="AC5373" t="str">
        <f t="shared" si="832"/>
        <v>628999007703</v>
      </c>
      <c r="AD5373" t="str">
        <f t="shared" si="833"/>
        <v>Halo+,+Visual+AI+5S+mendeteksi+Violation%3A+METALDET1-LINE+8</v>
      </c>
      <c r="AE5373" t="str">
        <f t="shared" si="834"/>
        <v>https://web.whatsapp.com/send/?phone=628999007703&amp;text=Halo+,+Visual+AI+5S+mendeteksi+Violation%3A+METALDET1-LINE+8&amp;type=phone_number&amp;app_absent=0</v>
      </c>
      <c r="AF5373" t="b">
        <f>IF(ISNA(VLOOKUP(D5373&amp;"-"&amp;AB5373, Ref_Kontak!$A:$E, 4, FALSE)), FALSE, TRUE)</f>
        <v>0</v>
      </c>
      <c r="AG5373" t="str">
        <f>_xlfn.IFNA(VLOOKUP(Z5373,Ref_Kontak!H:H,1,FALSE),"FALSE")</f>
        <v>628999007703</v>
      </c>
      <c r="AH5373" t="str">
        <f t="shared" si="835"/>
        <v>METALDET1-LINE 8</v>
      </c>
      <c r="AI5373">
        <f>IF(I5373="violation",COUNTIF($AH$1:AH5373,AH5373),0)</f>
        <v>1967</v>
      </c>
      <c r="AJ5373" t="str">
        <f t="shared" si="836"/>
        <v>violation-METALDET1</v>
      </c>
      <c r="AK5373">
        <f>IF(I5373="violation",COUNTIF($AJ$1:AJ5373,AJ5373),FALSE)</f>
        <v>4243</v>
      </c>
      <c r="AL5373">
        <f t="shared" si="837"/>
        <v>0</v>
      </c>
      <c r="AM5373">
        <f t="shared" si="838"/>
        <v>3</v>
      </c>
      <c r="AN5373" t="str">
        <f t="shared" si="839"/>
        <v>ALERT! 3 Violation founded @METALDET1</v>
      </c>
    </row>
    <row r="5374" spans="1:40">
      <c r="A5374" t="s">
        <v>120</v>
      </c>
      <c r="B5374" t="s">
        <v>121</v>
      </c>
      <c r="C5374" t="s">
        <v>2464</v>
      </c>
      <c r="D5374" t="s">
        <v>129</v>
      </c>
      <c r="E5374">
        <v>1</v>
      </c>
      <c r="G5374" t="s">
        <v>130</v>
      </c>
      <c r="I5374" t="s">
        <v>125</v>
      </c>
      <c r="Z5374" t="str">
        <f>IFERROR(MID(AA5374,FIND("-",H5374,1)+1,20),_xlfn.IFNA(VLOOKUP(F5374&amp;"-"&amp;AA5374,Ref_Kontak!$A:$E,4,FALSE),Ref_Kontak!$H$2))</f>
        <v>628999007703</v>
      </c>
      <c r="AA5374" t="str">
        <f t="shared" si="830"/>
        <v/>
      </c>
      <c r="AB5374" t="str">
        <f t="shared" si="831"/>
        <v/>
      </c>
      <c r="AC5374" t="str">
        <f t="shared" si="832"/>
        <v>628999007703</v>
      </c>
      <c r="AD5374" t="str">
        <f t="shared" si="833"/>
        <v>Halo+,+Visual+AI+5S+mendeteksi+Violation%3A+METALDET1-LINE+8</v>
      </c>
      <c r="AE5374" t="str">
        <f t="shared" si="834"/>
        <v>https://web.whatsapp.com/send/?phone=628999007703&amp;text=Halo+,+Visual+AI+5S+mendeteksi+Violation%3A+METALDET1-LINE+8&amp;type=phone_number&amp;app_absent=0</v>
      </c>
      <c r="AF5374" t="b">
        <f>IF(ISNA(VLOOKUP(D5374&amp;"-"&amp;AB5374, Ref_Kontak!$A:$E, 4, FALSE)), FALSE, TRUE)</f>
        <v>0</v>
      </c>
      <c r="AG5374" t="str">
        <f>_xlfn.IFNA(VLOOKUP(Z5374,Ref_Kontak!H:H,1,FALSE),"FALSE")</f>
        <v>628999007703</v>
      </c>
      <c r="AH5374" t="str">
        <f t="shared" si="835"/>
        <v>METALDET1-LINE 8</v>
      </c>
      <c r="AI5374">
        <f>IF(I5374="violation",COUNTIF($AH$1:AH5374,AH5374),0)</f>
        <v>1968</v>
      </c>
      <c r="AJ5374" t="str">
        <f t="shared" si="836"/>
        <v>violation-METALDET1</v>
      </c>
      <c r="AK5374">
        <f>IF(I5374="violation",COUNTIF($AJ$1:AJ5374,AJ5374),FALSE)</f>
        <v>4244</v>
      </c>
      <c r="AL5374">
        <f t="shared" si="837"/>
        <v>0</v>
      </c>
      <c r="AM5374">
        <f t="shared" si="838"/>
        <v>3</v>
      </c>
      <c r="AN5374" t="str">
        <f t="shared" si="839"/>
        <v>ALERT! 3 Violation founded @METALDET1</v>
      </c>
    </row>
    <row r="5375" spans="1:40">
      <c r="A5375" t="s">
        <v>120</v>
      </c>
      <c r="B5375" t="s">
        <v>121</v>
      </c>
      <c r="C5375" t="s">
        <v>2465</v>
      </c>
      <c r="D5375" t="s">
        <v>129</v>
      </c>
      <c r="E5375">
        <v>1</v>
      </c>
      <c r="G5375" t="s">
        <v>130</v>
      </c>
      <c r="I5375" t="s">
        <v>125</v>
      </c>
      <c r="Z5375" t="str">
        <f>IFERROR(MID(AA5375,FIND("-",H5375,1)+1,20),_xlfn.IFNA(VLOOKUP(F5375&amp;"-"&amp;AA5375,Ref_Kontak!$A:$E,4,FALSE),Ref_Kontak!$H$2))</f>
        <v>628999007703</v>
      </c>
      <c r="AA5375" t="str">
        <f t="shared" si="830"/>
        <v/>
      </c>
      <c r="AB5375" t="str">
        <f t="shared" si="831"/>
        <v/>
      </c>
      <c r="AC5375" t="str">
        <f t="shared" si="832"/>
        <v>628999007703</v>
      </c>
      <c r="AD5375" t="str">
        <f t="shared" si="833"/>
        <v>Halo+,+Visual+AI+5S+mendeteksi+Violation%3A+METALDET1-LINE+8</v>
      </c>
      <c r="AE5375" t="str">
        <f t="shared" si="834"/>
        <v>https://web.whatsapp.com/send/?phone=628999007703&amp;text=Halo+,+Visual+AI+5S+mendeteksi+Violation%3A+METALDET1-LINE+8&amp;type=phone_number&amp;app_absent=0</v>
      </c>
      <c r="AF5375" t="b">
        <f>IF(ISNA(VLOOKUP(D5375&amp;"-"&amp;AB5375, Ref_Kontak!$A:$E, 4, FALSE)), FALSE, TRUE)</f>
        <v>0</v>
      </c>
      <c r="AG5375" t="str">
        <f>_xlfn.IFNA(VLOOKUP(Z5375,Ref_Kontak!H:H,1,FALSE),"FALSE")</f>
        <v>628999007703</v>
      </c>
      <c r="AH5375" t="str">
        <f t="shared" si="835"/>
        <v>METALDET1-LINE 8</v>
      </c>
      <c r="AI5375">
        <f>IF(I5375="violation",COUNTIF($AH$1:AH5375,AH5375),0)</f>
        <v>1969</v>
      </c>
      <c r="AJ5375" t="str">
        <f t="shared" si="836"/>
        <v>violation-METALDET1</v>
      </c>
      <c r="AK5375">
        <f>IF(I5375="violation",COUNTIF($AJ$1:AJ5375,AJ5375),FALSE)</f>
        <v>4245</v>
      </c>
      <c r="AL5375">
        <f t="shared" si="837"/>
        <v>0</v>
      </c>
      <c r="AM5375">
        <f t="shared" si="838"/>
        <v>3</v>
      </c>
      <c r="AN5375" t="str">
        <f t="shared" si="839"/>
        <v>ALERT! 3 Violation founded @METALDET1</v>
      </c>
    </row>
    <row r="5376" spans="1:40">
      <c r="A5376" t="s">
        <v>120</v>
      </c>
      <c r="B5376" t="s">
        <v>121</v>
      </c>
      <c r="C5376" t="s">
        <v>2466</v>
      </c>
      <c r="D5376" t="s">
        <v>129</v>
      </c>
      <c r="E5376">
        <v>1</v>
      </c>
      <c r="G5376" t="s">
        <v>130</v>
      </c>
      <c r="I5376" t="s">
        <v>125</v>
      </c>
      <c r="Z5376" t="str">
        <f>IFERROR(MID(AA5376,FIND("-",H5376,1)+1,20),_xlfn.IFNA(VLOOKUP(F5376&amp;"-"&amp;AA5376,Ref_Kontak!$A:$E,4,FALSE),Ref_Kontak!$H$2))</f>
        <v>628999007703</v>
      </c>
      <c r="AA5376" t="str">
        <f t="shared" si="830"/>
        <v/>
      </c>
      <c r="AB5376" t="str">
        <f t="shared" si="831"/>
        <v/>
      </c>
      <c r="AC5376" t="str">
        <f t="shared" si="832"/>
        <v>628999007703</v>
      </c>
      <c r="AD5376" t="str">
        <f t="shared" si="833"/>
        <v>Halo+,+Visual+AI+5S+mendeteksi+Violation%3A+METALDET1-LINE+8</v>
      </c>
      <c r="AE5376" t="str">
        <f t="shared" si="834"/>
        <v>https://web.whatsapp.com/send/?phone=628999007703&amp;text=Halo+,+Visual+AI+5S+mendeteksi+Violation%3A+METALDET1-LINE+8&amp;type=phone_number&amp;app_absent=0</v>
      </c>
      <c r="AF5376" t="b">
        <f>IF(ISNA(VLOOKUP(D5376&amp;"-"&amp;AB5376, Ref_Kontak!$A:$E, 4, FALSE)), FALSE, TRUE)</f>
        <v>0</v>
      </c>
      <c r="AG5376" t="str">
        <f>_xlfn.IFNA(VLOOKUP(Z5376,Ref_Kontak!H:H,1,FALSE),"FALSE")</f>
        <v>628999007703</v>
      </c>
      <c r="AH5376" t="str">
        <f t="shared" si="835"/>
        <v>METALDET1-LINE 8</v>
      </c>
      <c r="AI5376">
        <f>IF(I5376="violation",COUNTIF($AH$1:AH5376,AH5376),0)</f>
        <v>1970</v>
      </c>
      <c r="AJ5376" t="str">
        <f t="shared" si="836"/>
        <v>violation-METALDET1</v>
      </c>
      <c r="AK5376">
        <f>IF(I5376="violation",COUNTIF($AJ$1:AJ5376,AJ5376),FALSE)</f>
        <v>4246</v>
      </c>
      <c r="AL5376">
        <f t="shared" si="837"/>
        <v>0</v>
      </c>
      <c r="AM5376">
        <f t="shared" si="838"/>
        <v>3</v>
      </c>
      <c r="AN5376" t="str">
        <f t="shared" si="839"/>
        <v>ALERT! 3 Violation founded @METALDET1</v>
      </c>
    </row>
    <row r="5377" spans="1:40">
      <c r="A5377" t="s">
        <v>120</v>
      </c>
      <c r="B5377" t="s">
        <v>121</v>
      </c>
      <c r="C5377" t="s">
        <v>2467</v>
      </c>
      <c r="D5377" t="s">
        <v>129</v>
      </c>
      <c r="E5377">
        <v>1</v>
      </c>
      <c r="G5377" t="s">
        <v>130</v>
      </c>
      <c r="I5377" t="s">
        <v>125</v>
      </c>
      <c r="Z5377" t="str">
        <f>IFERROR(MID(AA5377,FIND("-",H5377,1)+1,20),_xlfn.IFNA(VLOOKUP(F5377&amp;"-"&amp;AA5377,Ref_Kontak!$A:$E,4,FALSE),Ref_Kontak!$H$2))</f>
        <v>628999007703</v>
      </c>
      <c r="AA5377" t="str">
        <f t="shared" si="830"/>
        <v/>
      </c>
      <c r="AB5377" t="str">
        <f t="shared" si="831"/>
        <v/>
      </c>
      <c r="AC5377" t="str">
        <f t="shared" si="832"/>
        <v>628999007703</v>
      </c>
      <c r="AD5377" t="str">
        <f t="shared" si="833"/>
        <v>Halo+,+Visual+AI+5S+mendeteksi+Violation%3A+METALDET1-LINE+8</v>
      </c>
      <c r="AE5377" t="str">
        <f t="shared" si="834"/>
        <v>https://web.whatsapp.com/send/?phone=628999007703&amp;text=Halo+,+Visual+AI+5S+mendeteksi+Violation%3A+METALDET1-LINE+8&amp;type=phone_number&amp;app_absent=0</v>
      </c>
      <c r="AF5377" t="b">
        <f>IF(ISNA(VLOOKUP(D5377&amp;"-"&amp;AB5377, Ref_Kontak!$A:$E, 4, FALSE)), FALSE, TRUE)</f>
        <v>0</v>
      </c>
      <c r="AG5377" t="str">
        <f>_xlfn.IFNA(VLOOKUP(Z5377,Ref_Kontak!H:H,1,FALSE),"FALSE")</f>
        <v>628999007703</v>
      </c>
      <c r="AH5377" t="str">
        <f t="shared" si="835"/>
        <v>METALDET1-LINE 8</v>
      </c>
      <c r="AI5377">
        <f>IF(I5377="violation",COUNTIF($AH$1:AH5377,AH5377),0)</f>
        <v>1971</v>
      </c>
      <c r="AJ5377" t="str">
        <f t="shared" si="836"/>
        <v>violation-METALDET1</v>
      </c>
      <c r="AK5377">
        <f>IF(I5377="violation",COUNTIF($AJ$1:AJ5377,AJ5377),FALSE)</f>
        <v>4247</v>
      </c>
      <c r="AL5377">
        <f t="shared" si="837"/>
        <v>0</v>
      </c>
      <c r="AM5377">
        <f t="shared" si="838"/>
        <v>3</v>
      </c>
      <c r="AN5377" t="str">
        <f t="shared" si="839"/>
        <v>ALERT! 3 Violation founded @METALDET1</v>
      </c>
    </row>
    <row r="5378" spans="1:40">
      <c r="A5378" t="s">
        <v>120</v>
      </c>
      <c r="B5378" t="s">
        <v>121</v>
      </c>
      <c r="C5378" t="s">
        <v>2468</v>
      </c>
      <c r="D5378" t="s">
        <v>129</v>
      </c>
      <c r="E5378">
        <v>1</v>
      </c>
      <c r="G5378" t="s">
        <v>130</v>
      </c>
      <c r="I5378" t="s">
        <v>125</v>
      </c>
      <c r="Z5378" t="str">
        <f>IFERROR(MID(AA5378,FIND("-",H5378,1)+1,20),_xlfn.IFNA(VLOOKUP(F5378&amp;"-"&amp;AA5378,Ref_Kontak!$A:$E,4,FALSE),Ref_Kontak!$H$2))</f>
        <v>628999007703</v>
      </c>
      <c r="AA5378" t="str">
        <f t="shared" ref="AA5378:AA5441" si="840">CLEAN(SUBSTITUTE(H5378," ",""))</f>
        <v/>
      </c>
      <c r="AB5378" t="str">
        <f t="shared" ref="AB5378:AB5441" si="841">IFERROR(LEFT(AA5378,FIND("-",H5378,1)-1),CLEAN(SUBSTITUTE(SUBSTITUTE(H5378," ",""),"-","")))</f>
        <v/>
      </c>
      <c r="AC5378" t="str">
        <f t="shared" ref="AC5378:AC5441" si="842">IF(LEFT(Z5378,1)="0","62"&amp; MID(Z5378,2,999),Z5378)</f>
        <v>628999007703</v>
      </c>
      <c r="AD5378" t="str">
        <f t="shared" ref="AD5378:AD5441" si="843">"Halo+"&amp;AB5378&amp;","&amp;"+Visual+AI+5S+mendeteksi+Violation%3A+"&amp;SUBSTITUTE(AH5378," ","+")</f>
        <v>Halo+,+Visual+AI+5S+mendeteksi+Violation%3A+METALDET1-LINE+8</v>
      </c>
      <c r="AE5378" t="str">
        <f t="shared" ref="AE5378:AE5441" si="844">"https://web.whatsapp.com/send/?phone="&amp;AC5378&amp;"&amp;text="&amp;AD5378&amp;"&amp;type=phone_number&amp;app_absent=0"</f>
        <v>https://web.whatsapp.com/send/?phone=628999007703&amp;text=Halo+,+Visual+AI+5S+mendeteksi+Violation%3A+METALDET1-LINE+8&amp;type=phone_number&amp;app_absent=0</v>
      </c>
      <c r="AF5378" t="b">
        <f>IF(ISNA(VLOOKUP(D5378&amp;"-"&amp;AB5378, Ref_Kontak!$A:$E, 4, FALSE)), FALSE, TRUE)</f>
        <v>0</v>
      </c>
      <c r="AG5378" t="str">
        <f>_xlfn.IFNA(VLOOKUP(Z5378,Ref_Kontak!H:H,1,FALSE),"FALSE")</f>
        <v>628999007703</v>
      </c>
      <c r="AH5378" t="str">
        <f t="shared" ref="AH5378:AH5441" si="845">G5378&amp;"-"&amp;D5378</f>
        <v>METALDET1-LINE 8</v>
      </c>
      <c r="AI5378">
        <f>IF(I5378="violation",COUNTIF($AH$1:AH5378,AH5378),0)</f>
        <v>1972</v>
      </c>
      <c r="AJ5378" t="str">
        <f t="shared" si="836"/>
        <v>violation-METALDET1</v>
      </c>
      <c r="AK5378">
        <f>IF(I5378="violation",COUNTIF($AJ$1:AJ5378,AJ5378),FALSE)</f>
        <v>4248</v>
      </c>
      <c r="AL5378">
        <f t="shared" si="837"/>
        <v>0</v>
      </c>
      <c r="AM5378">
        <f t="shared" si="838"/>
        <v>3</v>
      </c>
      <c r="AN5378" t="str">
        <f t="shared" si="839"/>
        <v>ALERT! 3 Violation founded @METALDET1</v>
      </c>
    </row>
    <row r="5379" spans="1:40">
      <c r="A5379" t="s">
        <v>120</v>
      </c>
      <c r="B5379" t="s">
        <v>121</v>
      </c>
      <c r="C5379" t="s">
        <v>2468</v>
      </c>
      <c r="D5379" t="s">
        <v>129</v>
      </c>
      <c r="E5379">
        <v>1</v>
      </c>
      <c r="G5379" t="s">
        <v>130</v>
      </c>
      <c r="I5379" t="s">
        <v>125</v>
      </c>
      <c r="Z5379" t="str">
        <f>IFERROR(MID(AA5379,FIND("-",H5379,1)+1,20),_xlfn.IFNA(VLOOKUP(F5379&amp;"-"&amp;AA5379,Ref_Kontak!$A:$E,4,FALSE),Ref_Kontak!$H$2))</f>
        <v>628999007703</v>
      </c>
      <c r="AA5379" t="str">
        <f t="shared" si="840"/>
        <v/>
      </c>
      <c r="AB5379" t="str">
        <f t="shared" si="841"/>
        <v/>
      </c>
      <c r="AC5379" t="str">
        <f t="shared" si="842"/>
        <v>628999007703</v>
      </c>
      <c r="AD5379" t="str">
        <f t="shared" si="843"/>
        <v>Halo+,+Visual+AI+5S+mendeteksi+Violation%3A+METALDET1-LINE+8</v>
      </c>
      <c r="AE5379" t="str">
        <f t="shared" si="844"/>
        <v>https://web.whatsapp.com/send/?phone=628999007703&amp;text=Halo+,+Visual+AI+5S+mendeteksi+Violation%3A+METALDET1-LINE+8&amp;type=phone_number&amp;app_absent=0</v>
      </c>
      <c r="AF5379" t="b">
        <f>IF(ISNA(VLOOKUP(D5379&amp;"-"&amp;AB5379, Ref_Kontak!$A:$E, 4, FALSE)), FALSE, TRUE)</f>
        <v>0</v>
      </c>
      <c r="AG5379" t="str">
        <f>_xlfn.IFNA(VLOOKUP(Z5379,Ref_Kontak!H:H,1,FALSE),"FALSE")</f>
        <v>628999007703</v>
      </c>
      <c r="AH5379" t="str">
        <f t="shared" si="845"/>
        <v>METALDET1-LINE 8</v>
      </c>
      <c r="AI5379">
        <f>IF(I5379="violation",COUNTIF($AH$1:AH5379,AH5379),0)</f>
        <v>1973</v>
      </c>
      <c r="AJ5379" t="str">
        <f t="shared" ref="AJ5379:AJ5442" si="846">I5379&amp;"-"&amp;G5379</f>
        <v>violation-METALDET1</v>
      </c>
      <c r="AK5379">
        <f>IF(I5379="violation",COUNTIF($AJ$1:AJ5379,AJ5379),FALSE)</f>
        <v>4249</v>
      </c>
      <c r="AL5379">
        <f t="shared" ref="AL5379:AL5442" si="847">IF(AI5379=1,1,0)</f>
        <v>0</v>
      </c>
      <c r="AM5379">
        <f t="shared" ref="AM5379:AM5442" si="848">SUMIF($AJ$2:$AJ$5516,AJ5379,$AL$2:$AL$5516)</f>
        <v>3</v>
      </c>
      <c r="AN5379" t="str">
        <f t="shared" ref="AN5379:AN5442" si="849">"ALERT! " &amp;AM5379&amp; " Violation founded @"&amp;G5379</f>
        <v>ALERT! 3 Violation founded @METALDET1</v>
      </c>
    </row>
    <row r="5380" spans="1:40">
      <c r="A5380" t="s">
        <v>120</v>
      </c>
      <c r="B5380" t="s">
        <v>121</v>
      </c>
      <c r="C5380" t="s">
        <v>2469</v>
      </c>
      <c r="D5380" t="s">
        <v>129</v>
      </c>
      <c r="E5380">
        <v>1</v>
      </c>
      <c r="G5380" t="s">
        <v>130</v>
      </c>
      <c r="I5380" t="s">
        <v>125</v>
      </c>
      <c r="Z5380" t="str">
        <f>IFERROR(MID(AA5380,FIND("-",H5380,1)+1,20),_xlfn.IFNA(VLOOKUP(F5380&amp;"-"&amp;AA5380,Ref_Kontak!$A:$E,4,FALSE),Ref_Kontak!$H$2))</f>
        <v>628999007703</v>
      </c>
      <c r="AA5380" t="str">
        <f t="shared" si="840"/>
        <v/>
      </c>
      <c r="AB5380" t="str">
        <f t="shared" si="841"/>
        <v/>
      </c>
      <c r="AC5380" t="str">
        <f t="shared" si="842"/>
        <v>628999007703</v>
      </c>
      <c r="AD5380" t="str">
        <f t="shared" si="843"/>
        <v>Halo+,+Visual+AI+5S+mendeteksi+Violation%3A+METALDET1-LINE+8</v>
      </c>
      <c r="AE5380" t="str">
        <f t="shared" si="844"/>
        <v>https://web.whatsapp.com/send/?phone=628999007703&amp;text=Halo+,+Visual+AI+5S+mendeteksi+Violation%3A+METALDET1-LINE+8&amp;type=phone_number&amp;app_absent=0</v>
      </c>
      <c r="AF5380" t="b">
        <f>IF(ISNA(VLOOKUP(D5380&amp;"-"&amp;AB5380, Ref_Kontak!$A:$E, 4, FALSE)), FALSE, TRUE)</f>
        <v>0</v>
      </c>
      <c r="AG5380" t="str">
        <f>_xlfn.IFNA(VLOOKUP(Z5380,Ref_Kontak!H:H,1,FALSE),"FALSE")</f>
        <v>628999007703</v>
      </c>
      <c r="AH5380" t="str">
        <f t="shared" si="845"/>
        <v>METALDET1-LINE 8</v>
      </c>
      <c r="AI5380">
        <f>IF(I5380="violation",COUNTIF($AH$1:AH5380,AH5380),0)</f>
        <v>1974</v>
      </c>
      <c r="AJ5380" t="str">
        <f t="shared" si="846"/>
        <v>violation-METALDET1</v>
      </c>
      <c r="AK5380">
        <f>IF(I5380="violation",COUNTIF($AJ$1:AJ5380,AJ5380),FALSE)</f>
        <v>4250</v>
      </c>
      <c r="AL5380">
        <f t="shared" si="847"/>
        <v>0</v>
      </c>
      <c r="AM5380">
        <f t="shared" si="848"/>
        <v>3</v>
      </c>
      <c r="AN5380" t="str">
        <f t="shared" si="849"/>
        <v>ALERT! 3 Violation founded @METALDET1</v>
      </c>
    </row>
    <row r="5381" spans="1:40">
      <c r="A5381" t="s">
        <v>120</v>
      </c>
      <c r="B5381" t="s">
        <v>121</v>
      </c>
      <c r="C5381" t="s">
        <v>2470</v>
      </c>
      <c r="D5381" t="s">
        <v>129</v>
      </c>
      <c r="E5381">
        <v>1</v>
      </c>
      <c r="G5381" t="s">
        <v>130</v>
      </c>
      <c r="I5381" t="s">
        <v>125</v>
      </c>
      <c r="Z5381" t="str">
        <f>IFERROR(MID(AA5381,FIND("-",H5381,1)+1,20),_xlfn.IFNA(VLOOKUP(F5381&amp;"-"&amp;AA5381,Ref_Kontak!$A:$E,4,FALSE),Ref_Kontak!$H$2))</f>
        <v>628999007703</v>
      </c>
      <c r="AA5381" t="str">
        <f t="shared" si="840"/>
        <v/>
      </c>
      <c r="AB5381" t="str">
        <f t="shared" si="841"/>
        <v/>
      </c>
      <c r="AC5381" t="str">
        <f t="shared" si="842"/>
        <v>628999007703</v>
      </c>
      <c r="AD5381" t="str">
        <f t="shared" si="843"/>
        <v>Halo+,+Visual+AI+5S+mendeteksi+Violation%3A+METALDET1-LINE+8</v>
      </c>
      <c r="AE5381" t="str">
        <f t="shared" si="844"/>
        <v>https://web.whatsapp.com/send/?phone=628999007703&amp;text=Halo+,+Visual+AI+5S+mendeteksi+Violation%3A+METALDET1-LINE+8&amp;type=phone_number&amp;app_absent=0</v>
      </c>
      <c r="AF5381" t="b">
        <f>IF(ISNA(VLOOKUP(D5381&amp;"-"&amp;AB5381, Ref_Kontak!$A:$E, 4, FALSE)), FALSE, TRUE)</f>
        <v>0</v>
      </c>
      <c r="AG5381" t="str">
        <f>_xlfn.IFNA(VLOOKUP(Z5381,Ref_Kontak!H:H,1,FALSE),"FALSE")</f>
        <v>628999007703</v>
      </c>
      <c r="AH5381" t="str">
        <f t="shared" si="845"/>
        <v>METALDET1-LINE 8</v>
      </c>
      <c r="AI5381">
        <f>IF(I5381="violation",COUNTIF($AH$1:AH5381,AH5381),0)</f>
        <v>1975</v>
      </c>
      <c r="AJ5381" t="str">
        <f t="shared" si="846"/>
        <v>violation-METALDET1</v>
      </c>
      <c r="AK5381">
        <f>IF(I5381="violation",COUNTIF($AJ$1:AJ5381,AJ5381),FALSE)</f>
        <v>4251</v>
      </c>
      <c r="AL5381">
        <f t="shared" si="847"/>
        <v>0</v>
      </c>
      <c r="AM5381">
        <f t="shared" si="848"/>
        <v>3</v>
      </c>
      <c r="AN5381" t="str">
        <f t="shared" si="849"/>
        <v>ALERT! 3 Violation founded @METALDET1</v>
      </c>
    </row>
    <row r="5382" spans="1:40">
      <c r="A5382" t="s">
        <v>120</v>
      </c>
      <c r="B5382" t="s">
        <v>121</v>
      </c>
      <c r="C5382" t="s">
        <v>2471</v>
      </c>
      <c r="D5382" t="s">
        <v>129</v>
      </c>
      <c r="E5382">
        <v>1</v>
      </c>
      <c r="G5382" t="s">
        <v>130</v>
      </c>
      <c r="I5382" t="s">
        <v>125</v>
      </c>
      <c r="Z5382" t="str">
        <f>IFERROR(MID(AA5382,FIND("-",H5382,1)+1,20),_xlfn.IFNA(VLOOKUP(F5382&amp;"-"&amp;AA5382,Ref_Kontak!$A:$E,4,FALSE),Ref_Kontak!$H$2))</f>
        <v>628999007703</v>
      </c>
      <c r="AA5382" t="str">
        <f t="shared" si="840"/>
        <v/>
      </c>
      <c r="AB5382" t="str">
        <f t="shared" si="841"/>
        <v/>
      </c>
      <c r="AC5382" t="str">
        <f t="shared" si="842"/>
        <v>628999007703</v>
      </c>
      <c r="AD5382" t="str">
        <f t="shared" si="843"/>
        <v>Halo+,+Visual+AI+5S+mendeteksi+Violation%3A+METALDET1-LINE+8</v>
      </c>
      <c r="AE5382" t="str">
        <f t="shared" si="844"/>
        <v>https://web.whatsapp.com/send/?phone=628999007703&amp;text=Halo+,+Visual+AI+5S+mendeteksi+Violation%3A+METALDET1-LINE+8&amp;type=phone_number&amp;app_absent=0</v>
      </c>
      <c r="AF5382" t="b">
        <f>IF(ISNA(VLOOKUP(D5382&amp;"-"&amp;AB5382, Ref_Kontak!$A:$E, 4, FALSE)), FALSE, TRUE)</f>
        <v>0</v>
      </c>
      <c r="AG5382" t="str">
        <f>_xlfn.IFNA(VLOOKUP(Z5382,Ref_Kontak!H:H,1,FALSE),"FALSE")</f>
        <v>628999007703</v>
      </c>
      <c r="AH5382" t="str">
        <f t="shared" si="845"/>
        <v>METALDET1-LINE 8</v>
      </c>
      <c r="AI5382">
        <f>IF(I5382="violation",COUNTIF($AH$1:AH5382,AH5382),0)</f>
        <v>1976</v>
      </c>
      <c r="AJ5382" t="str">
        <f t="shared" si="846"/>
        <v>violation-METALDET1</v>
      </c>
      <c r="AK5382">
        <f>IF(I5382="violation",COUNTIF($AJ$1:AJ5382,AJ5382),FALSE)</f>
        <v>4252</v>
      </c>
      <c r="AL5382">
        <f t="shared" si="847"/>
        <v>0</v>
      </c>
      <c r="AM5382">
        <f t="shared" si="848"/>
        <v>3</v>
      </c>
      <c r="AN5382" t="str">
        <f t="shared" si="849"/>
        <v>ALERT! 3 Violation founded @METALDET1</v>
      </c>
    </row>
    <row r="5383" spans="1:40">
      <c r="A5383" t="s">
        <v>120</v>
      </c>
      <c r="B5383" t="s">
        <v>121</v>
      </c>
      <c r="C5383" t="s">
        <v>2471</v>
      </c>
      <c r="D5383" t="s">
        <v>129</v>
      </c>
      <c r="E5383">
        <v>1</v>
      </c>
      <c r="G5383" t="s">
        <v>130</v>
      </c>
      <c r="I5383" t="s">
        <v>125</v>
      </c>
      <c r="Z5383" t="str">
        <f>IFERROR(MID(AA5383,FIND("-",H5383,1)+1,20),_xlfn.IFNA(VLOOKUP(F5383&amp;"-"&amp;AA5383,Ref_Kontak!$A:$E,4,FALSE),Ref_Kontak!$H$2))</f>
        <v>628999007703</v>
      </c>
      <c r="AA5383" t="str">
        <f t="shared" si="840"/>
        <v/>
      </c>
      <c r="AB5383" t="str">
        <f t="shared" si="841"/>
        <v/>
      </c>
      <c r="AC5383" t="str">
        <f t="shared" si="842"/>
        <v>628999007703</v>
      </c>
      <c r="AD5383" t="str">
        <f t="shared" si="843"/>
        <v>Halo+,+Visual+AI+5S+mendeteksi+Violation%3A+METALDET1-LINE+8</v>
      </c>
      <c r="AE5383" t="str">
        <f t="shared" si="844"/>
        <v>https://web.whatsapp.com/send/?phone=628999007703&amp;text=Halo+,+Visual+AI+5S+mendeteksi+Violation%3A+METALDET1-LINE+8&amp;type=phone_number&amp;app_absent=0</v>
      </c>
      <c r="AF5383" t="b">
        <f>IF(ISNA(VLOOKUP(D5383&amp;"-"&amp;AB5383, Ref_Kontak!$A:$E, 4, FALSE)), FALSE, TRUE)</f>
        <v>0</v>
      </c>
      <c r="AG5383" t="str">
        <f>_xlfn.IFNA(VLOOKUP(Z5383,Ref_Kontak!H:H,1,FALSE),"FALSE")</f>
        <v>628999007703</v>
      </c>
      <c r="AH5383" t="str">
        <f t="shared" si="845"/>
        <v>METALDET1-LINE 8</v>
      </c>
      <c r="AI5383">
        <f>IF(I5383="violation",COUNTIF($AH$1:AH5383,AH5383),0)</f>
        <v>1977</v>
      </c>
      <c r="AJ5383" t="str">
        <f t="shared" si="846"/>
        <v>violation-METALDET1</v>
      </c>
      <c r="AK5383">
        <f>IF(I5383="violation",COUNTIF($AJ$1:AJ5383,AJ5383),FALSE)</f>
        <v>4253</v>
      </c>
      <c r="AL5383">
        <f t="shared" si="847"/>
        <v>0</v>
      </c>
      <c r="AM5383">
        <f t="shared" si="848"/>
        <v>3</v>
      </c>
      <c r="AN5383" t="str">
        <f t="shared" si="849"/>
        <v>ALERT! 3 Violation founded @METALDET1</v>
      </c>
    </row>
    <row r="5384" spans="1:40">
      <c r="A5384" t="s">
        <v>120</v>
      </c>
      <c r="B5384" t="s">
        <v>121</v>
      </c>
      <c r="C5384" t="s">
        <v>2472</v>
      </c>
      <c r="D5384" t="s">
        <v>129</v>
      </c>
      <c r="E5384">
        <v>1</v>
      </c>
      <c r="G5384" t="s">
        <v>130</v>
      </c>
      <c r="I5384" t="s">
        <v>125</v>
      </c>
      <c r="Z5384" t="str">
        <f>IFERROR(MID(AA5384,FIND("-",H5384,1)+1,20),_xlfn.IFNA(VLOOKUP(F5384&amp;"-"&amp;AA5384,Ref_Kontak!$A:$E,4,FALSE),Ref_Kontak!$H$2))</f>
        <v>628999007703</v>
      </c>
      <c r="AA5384" t="str">
        <f t="shared" si="840"/>
        <v/>
      </c>
      <c r="AB5384" t="str">
        <f t="shared" si="841"/>
        <v/>
      </c>
      <c r="AC5384" t="str">
        <f t="shared" si="842"/>
        <v>628999007703</v>
      </c>
      <c r="AD5384" t="str">
        <f t="shared" si="843"/>
        <v>Halo+,+Visual+AI+5S+mendeteksi+Violation%3A+METALDET1-LINE+8</v>
      </c>
      <c r="AE5384" t="str">
        <f t="shared" si="844"/>
        <v>https://web.whatsapp.com/send/?phone=628999007703&amp;text=Halo+,+Visual+AI+5S+mendeteksi+Violation%3A+METALDET1-LINE+8&amp;type=phone_number&amp;app_absent=0</v>
      </c>
      <c r="AF5384" t="b">
        <f>IF(ISNA(VLOOKUP(D5384&amp;"-"&amp;AB5384, Ref_Kontak!$A:$E, 4, FALSE)), FALSE, TRUE)</f>
        <v>0</v>
      </c>
      <c r="AG5384" t="str">
        <f>_xlfn.IFNA(VLOOKUP(Z5384,Ref_Kontak!H:H,1,FALSE),"FALSE")</f>
        <v>628999007703</v>
      </c>
      <c r="AH5384" t="str">
        <f t="shared" si="845"/>
        <v>METALDET1-LINE 8</v>
      </c>
      <c r="AI5384">
        <f>IF(I5384="violation",COUNTIF($AH$1:AH5384,AH5384),0)</f>
        <v>1978</v>
      </c>
      <c r="AJ5384" t="str">
        <f t="shared" si="846"/>
        <v>violation-METALDET1</v>
      </c>
      <c r="AK5384">
        <f>IF(I5384="violation",COUNTIF($AJ$1:AJ5384,AJ5384),FALSE)</f>
        <v>4254</v>
      </c>
      <c r="AL5384">
        <f t="shared" si="847"/>
        <v>0</v>
      </c>
      <c r="AM5384">
        <f t="shared" si="848"/>
        <v>3</v>
      </c>
      <c r="AN5384" t="str">
        <f t="shared" si="849"/>
        <v>ALERT! 3 Violation founded @METALDET1</v>
      </c>
    </row>
    <row r="5385" spans="1:40">
      <c r="A5385" t="s">
        <v>120</v>
      </c>
      <c r="B5385" t="s">
        <v>121</v>
      </c>
      <c r="C5385" t="s">
        <v>2473</v>
      </c>
      <c r="D5385" t="s">
        <v>129</v>
      </c>
      <c r="E5385">
        <v>1</v>
      </c>
      <c r="G5385" t="s">
        <v>130</v>
      </c>
      <c r="I5385" t="s">
        <v>125</v>
      </c>
      <c r="Z5385" t="str">
        <f>IFERROR(MID(AA5385,FIND("-",H5385,1)+1,20),_xlfn.IFNA(VLOOKUP(F5385&amp;"-"&amp;AA5385,Ref_Kontak!$A:$E,4,FALSE),Ref_Kontak!$H$2))</f>
        <v>628999007703</v>
      </c>
      <c r="AA5385" t="str">
        <f t="shared" si="840"/>
        <v/>
      </c>
      <c r="AB5385" t="str">
        <f t="shared" si="841"/>
        <v/>
      </c>
      <c r="AC5385" t="str">
        <f t="shared" si="842"/>
        <v>628999007703</v>
      </c>
      <c r="AD5385" t="str">
        <f t="shared" si="843"/>
        <v>Halo+,+Visual+AI+5S+mendeteksi+Violation%3A+METALDET1-LINE+8</v>
      </c>
      <c r="AE5385" t="str">
        <f t="shared" si="844"/>
        <v>https://web.whatsapp.com/send/?phone=628999007703&amp;text=Halo+,+Visual+AI+5S+mendeteksi+Violation%3A+METALDET1-LINE+8&amp;type=phone_number&amp;app_absent=0</v>
      </c>
      <c r="AF5385" t="b">
        <f>IF(ISNA(VLOOKUP(D5385&amp;"-"&amp;AB5385, Ref_Kontak!$A:$E, 4, FALSE)), FALSE, TRUE)</f>
        <v>0</v>
      </c>
      <c r="AG5385" t="str">
        <f>_xlfn.IFNA(VLOOKUP(Z5385,Ref_Kontak!H:H,1,FALSE),"FALSE")</f>
        <v>628999007703</v>
      </c>
      <c r="AH5385" t="str">
        <f t="shared" si="845"/>
        <v>METALDET1-LINE 8</v>
      </c>
      <c r="AI5385">
        <f>IF(I5385="violation",COUNTIF($AH$1:AH5385,AH5385),0)</f>
        <v>1979</v>
      </c>
      <c r="AJ5385" t="str">
        <f t="shared" si="846"/>
        <v>violation-METALDET1</v>
      </c>
      <c r="AK5385">
        <f>IF(I5385="violation",COUNTIF($AJ$1:AJ5385,AJ5385),FALSE)</f>
        <v>4255</v>
      </c>
      <c r="AL5385">
        <f t="shared" si="847"/>
        <v>0</v>
      </c>
      <c r="AM5385">
        <f t="shared" si="848"/>
        <v>3</v>
      </c>
      <c r="AN5385" t="str">
        <f t="shared" si="849"/>
        <v>ALERT! 3 Violation founded @METALDET1</v>
      </c>
    </row>
    <row r="5386" spans="1:40">
      <c r="A5386" t="s">
        <v>120</v>
      </c>
      <c r="B5386" t="s">
        <v>121</v>
      </c>
      <c r="C5386" t="s">
        <v>2474</v>
      </c>
      <c r="D5386" t="s">
        <v>129</v>
      </c>
      <c r="E5386">
        <v>1</v>
      </c>
      <c r="G5386" t="s">
        <v>130</v>
      </c>
      <c r="I5386" t="s">
        <v>125</v>
      </c>
      <c r="Z5386" t="str">
        <f>IFERROR(MID(AA5386,FIND("-",H5386,1)+1,20),_xlfn.IFNA(VLOOKUP(F5386&amp;"-"&amp;AA5386,Ref_Kontak!$A:$E,4,FALSE),Ref_Kontak!$H$2))</f>
        <v>628999007703</v>
      </c>
      <c r="AA5386" t="str">
        <f t="shared" si="840"/>
        <v/>
      </c>
      <c r="AB5386" t="str">
        <f t="shared" si="841"/>
        <v/>
      </c>
      <c r="AC5386" t="str">
        <f t="shared" si="842"/>
        <v>628999007703</v>
      </c>
      <c r="AD5386" t="str">
        <f t="shared" si="843"/>
        <v>Halo+,+Visual+AI+5S+mendeteksi+Violation%3A+METALDET1-LINE+8</v>
      </c>
      <c r="AE5386" t="str">
        <f t="shared" si="844"/>
        <v>https://web.whatsapp.com/send/?phone=628999007703&amp;text=Halo+,+Visual+AI+5S+mendeteksi+Violation%3A+METALDET1-LINE+8&amp;type=phone_number&amp;app_absent=0</v>
      </c>
      <c r="AF5386" t="b">
        <f>IF(ISNA(VLOOKUP(D5386&amp;"-"&amp;AB5386, Ref_Kontak!$A:$E, 4, FALSE)), FALSE, TRUE)</f>
        <v>0</v>
      </c>
      <c r="AG5386" t="str">
        <f>_xlfn.IFNA(VLOOKUP(Z5386,Ref_Kontak!H:H,1,FALSE),"FALSE")</f>
        <v>628999007703</v>
      </c>
      <c r="AH5386" t="str">
        <f t="shared" si="845"/>
        <v>METALDET1-LINE 8</v>
      </c>
      <c r="AI5386">
        <f>IF(I5386="violation",COUNTIF($AH$1:AH5386,AH5386),0)</f>
        <v>1980</v>
      </c>
      <c r="AJ5386" t="str">
        <f t="shared" si="846"/>
        <v>violation-METALDET1</v>
      </c>
      <c r="AK5386">
        <f>IF(I5386="violation",COUNTIF($AJ$1:AJ5386,AJ5386),FALSE)</f>
        <v>4256</v>
      </c>
      <c r="AL5386">
        <f t="shared" si="847"/>
        <v>0</v>
      </c>
      <c r="AM5386">
        <f t="shared" si="848"/>
        <v>3</v>
      </c>
      <c r="AN5386" t="str">
        <f t="shared" si="849"/>
        <v>ALERT! 3 Violation founded @METALDET1</v>
      </c>
    </row>
    <row r="5387" spans="1:40">
      <c r="A5387" t="s">
        <v>120</v>
      </c>
      <c r="B5387" t="s">
        <v>121</v>
      </c>
      <c r="C5387" t="s">
        <v>2475</v>
      </c>
      <c r="D5387" t="s">
        <v>129</v>
      </c>
      <c r="E5387">
        <v>1</v>
      </c>
      <c r="G5387" t="s">
        <v>130</v>
      </c>
      <c r="I5387" t="s">
        <v>125</v>
      </c>
      <c r="Z5387" t="str">
        <f>IFERROR(MID(AA5387,FIND("-",H5387,1)+1,20),_xlfn.IFNA(VLOOKUP(F5387&amp;"-"&amp;AA5387,Ref_Kontak!$A:$E,4,FALSE),Ref_Kontak!$H$2))</f>
        <v>628999007703</v>
      </c>
      <c r="AA5387" t="str">
        <f t="shared" si="840"/>
        <v/>
      </c>
      <c r="AB5387" t="str">
        <f t="shared" si="841"/>
        <v/>
      </c>
      <c r="AC5387" t="str">
        <f t="shared" si="842"/>
        <v>628999007703</v>
      </c>
      <c r="AD5387" t="str">
        <f t="shared" si="843"/>
        <v>Halo+,+Visual+AI+5S+mendeteksi+Violation%3A+METALDET1-LINE+8</v>
      </c>
      <c r="AE5387" t="str">
        <f t="shared" si="844"/>
        <v>https://web.whatsapp.com/send/?phone=628999007703&amp;text=Halo+,+Visual+AI+5S+mendeteksi+Violation%3A+METALDET1-LINE+8&amp;type=phone_number&amp;app_absent=0</v>
      </c>
      <c r="AF5387" t="b">
        <f>IF(ISNA(VLOOKUP(D5387&amp;"-"&amp;AB5387, Ref_Kontak!$A:$E, 4, FALSE)), FALSE, TRUE)</f>
        <v>0</v>
      </c>
      <c r="AG5387" t="str">
        <f>_xlfn.IFNA(VLOOKUP(Z5387,Ref_Kontak!H:H,1,FALSE),"FALSE")</f>
        <v>628999007703</v>
      </c>
      <c r="AH5387" t="str">
        <f t="shared" si="845"/>
        <v>METALDET1-LINE 8</v>
      </c>
      <c r="AI5387">
        <f>IF(I5387="violation",COUNTIF($AH$1:AH5387,AH5387),0)</f>
        <v>1981</v>
      </c>
      <c r="AJ5387" t="str">
        <f t="shared" si="846"/>
        <v>violation-METALDET1</v>
      </c>
      <c r="AK5387">
        <f>IF(I5387="violation",COUNTIF($AJ$1:AJ5387,AJ5387),FALSE)</f>
        <v>4257</v>
      </c>
      <c r="AL5387">
        <f t="shared" si="847"/>
        <v>0</v>
      </c>
      <c r="AM5387">
        <f t="shared" si="848"/>
        <v>3</v>
      </c>
      <c r="AN5387" t="str">
        <f t="shared" si="849"/>
        <v>ALERT! 3 Violation founded @METALDET1</v>
      </c>
    </row>
    <row r="5388" spans="1:40">
      <c r="A5388" t="s">
        <v>120</v>
      </c>
      <c r="B5388" t="s">
        <v>121</v>
      </c>
      <c r="C5388" t="s">
        <v>2475</v>
      </c>
      <c r="D5388" t="s">
        <v>129</v>
      </c>
      <c r="E5388">
        <v>1</v>
      </c>
      <c r="G5388" t="s">
        <v>130</v>
      </c>
      <c r="I5388" t="s">
        <v>125</v>
      </c>
      <c r="Z5388" t="str">
        <f>IFERROR(MID(AA5388,FIND("-",H5388,1)+1,20),_xlfn.IFNA(VLOOKUP(F5388&amp;"-"&amp;AA5388,Ref_Kontak!$A:$E,4,FALSE),Ref_Kontak!$H$2))</f>
        <v>628999007703</v>
      </c>
      <c r="AA5388" t="str">
        <f t="shared" si="840"/>
        <v/>
      </c>
      <c r="AB5388" t="str">
        <f t="shared" si="841"/>
        <v/>
      </c>
      <c r="AC5388" t="str">
        <f t="shared" si="842"/>
        <v>628999007703</v>
      </c>
      <c r="AD5388" t="str">
        <f t="shared" si="843"/>
        <v>Halo+,+Visual+AI+5S+mendeteksi+Violation%3A+METALDET1-LINE+8</v>
      </c>
      <c r="AE5388" t="str">
        <f t="shared" si="844"/>
        <v>https://web.whatsapp.com/send/?phone=628999007703&amp;text=Halo+,+Visual+AI+5S+mendeteksi+Violation%3A+METALDET1-LINE+8&amp;type=phone_number&amp;app_absent=0</v>
      </c>
      <c r="AF5388" t="b">
        <f>IF(ISNA(VLOOKUP(D5388&amp;"-"&amp;AB5388, Ref_Kontak!$A:$E, 4, FALSE)), FALSE, TRUE)</f>
        <v>0</v>
      </c>
      <c r="AG5388" t="str">
        <f>_xlfn.IFNA(VLOOKUP(Z5388,Ref_Kontak!H:H,1,FALSE),"FALSE")</f>
        <v>628999007703</v>
      </c>
      <c r="AH5388" t="str">
        <f t="shared" si="845"/>
        <v>METALDET1-LINE 8</v>
      </c>
      <c r="AI5388">
        <f>IF(I5388="violation",COUNTIF($AH$1:AH5388,AH5388),0)</f>
        <v>1982</v>
      </c>
      <c r="AJ5388" t="str">
        <f t="shared" si="846"/>
        <v>violation-METALDET1</v>
      </c>
      <c r="AK5388">
        <f>IF(I5388="violation",COUNTIF($AJ$1:AJ5388,AJ5388),FALSE)</f>
        <v>4258</v>
      </c>
      <c r="AL5388">
        <f t="shared" si="847"/>
        <v>0</v>
      </c>
      <c r="AM5388">
        <f t="shared" si="848"/>
        <v>3</v>
      </c>
      <c r="AN5388" t="str">
        <f t="shared" si="849"/>
        <v>ALERT! 3 Violation founded @METALDET1</v>
      </c>
    </row>
    <row r="5389" spans="1:40">
      <c r="A5389" t="s">
        <v>120</v>
      </c>
      <c r="B5389" t="s">
        <v>121</v>
      </c>
      <c r="C5389" t="s">
        <v>2476</v>
      </c>
      <c r="D5389" t="s">
        <v>129</v>
      </c>
      <c r="E5389">
        <v>1</v>
      </c>
      <c r="G5389" t="s">
        <v>130</v>
      </c>
      <c r="I5389" t="s">
        <v>125</v>
      </c>
      <c r="Z5389" t="str">
        <f>IFERROR(MID(AA5389,FIND("-",H5389,1)+1,20),_xlfn.IFNA(VLOOKUP(F5389&amp;"-"&amp;AA5389,Ref_Kontak!$A:$E,4,FALSE),Ref_Kontak!$H$2))</f>
        <v>628999007703</v>
      </c>
      <c r="AA5389" t="str">
        <f t="shared" si="840"/>
        <v/>
      </c>
      <c r="AB5389" t="str">
        <f t="shared" si="841"/>
        <v/>
      </c>
      <c r="AC5389" t="str">
        <f t="shared" si="842"/>
        <v>628999007703</v>
      </c>
      <c r="AD5389" t="str">
        <f t="shared" si="843"/>
        <v>Halo+,+Visual+AI+5S+mendeteksi+Violation%3A+METALDET1-LINE+8</v>
      </c>
      <c r="AE5389" t="str">
        <f t="shared" si="844"/>
        <v>https://web.whatsapp.com/send/?phone=628999007703&amp;text=Halo+,+Visual+AI+5S+mendeteksi+Violation%3A+METALDET1-LINE+8&amp;type=phone_number&amp;app_absent=0</v>
      </c>
      <c r="AF5389" t="b">
        <f>IF(ISNA(VLOOKUP(D5389&amp;"-"&amp;AB5389, Ref_Kontak!$A:$E, 4, FALSE)), FALSE, TRUE)</f>
        <v>0</v>
      </c>
      <c r="AG5389" t="str">
        <f>_xlfn.IFNA(VLOOKUP(Z5389,Ref_Kontak!H:H,1,FALSE),"FALSE")</f>
        <v>628999007703</v>
      </c>
      <c r="AH5389" t="str">
        <f t="shared" si="845"/>
        <v>METALDET1-LINE 8</v>
      </c>
      <c r="AI5389">
        <f>IF(I5389="violation",COUNTIF($AH$1:AH5389,AH5389),0)</f>
        <v>1983</v>
      </c>
      <c r="AJ5389" t="str">
        <f t="shared" si="846"/>
        <v>violation-METALDET1</v>
      </c>
      <c r="AK5389">
        <f>IF(I5389="violation",COUNTIF($AJ$1:AJ5389,AJ5389),FALSE)</f>
        <v>4259</v>
      </c>
      <c r="AL5389">
        <f t="shared" si="847"/>
        <v>0</v>
      </c>
      <c r="AM5389">
        <f t="shared" si="848"/>
        <v>3</v>
      </c>
      <c r="AN5389" t="str">
        <f t="shared" si="849"/>
        <v>ALERT! 3 Violation founded @METALDET1</v>
      </c>
    </row>
    <row r="5390" spans="1:40">
      <c r="A5390" t="s">
        <v>120</v>
      </c>
      <c r="B5390" t="s">
        <v>121</v>
      </c>
      <c r="C5390" t="s">
        <v>2477</v>
      </c>
      <c r="D5390" t="s">
        <v>129</v>
      </c>
      <c r="E5390">
        <v>1</v>
      </c>
      <c r="G5390" t="s">
        <v>130</v>
      </c>
      <c r="I5390" t="s">
        <v>125</v>
      </c>
      <c r="Z5390" t="str">
        <f>IFERROR(MID(AA5390,FIND("-",H5390,1)+1,20),_xlfn.IFNA(VLOOKUP(F5390&amp;"-"&amp;AA5390,Ref_Kontak!$A:$E,4,FALSE),Ref_Kontak!$H$2))</f>
        <v>628999007703</v>
      </c>
      <c r="AA5390" t="str">
        <f t="shared" si="840"/>
        <v/>
      </c>
      <c r="AB5390" t="str">
        <f t="shared" si="841"/>
        <v/>
      </c>
      <c r="AC5390" t="str">
        <f t="shared" si="842"/>
        <v>628999007703</v>
      </c>
      <c r="AD5390" t="str">
        <f t="shared" si="843"/>
        <v>Halo+,+Visual+AI+5S+mendeteksi+Violation%3A+METALDET1-LINE+8</v>
      </c>
      <c r="AE5390" t="str">
        <f t="shared" si="844"/>
        <v>https://web.whatsapp.com/send/?phone=628999007703&amp;text=Halo+,+Visual+AI+5S+mendeteksi+Violation%3A+METALDET1-LINE+8&amp;type=phone_number&amp;app_absent=0</v>
      </c>
      <c r="AF5390" t="b">
        <f>IF(ISNA(VLOOKUP(D5390&amp;"-"&amp;AB5390, Ref_Kontak!$A:$E, 4, FALSE)), FALSE, TRUE)</f>
        <v>0</v>
      </c>
      <c r="AG5390" t="str">
        <f>_xlfn.IFNA(VLOOKUP(Z5390,Ref_Kontak!H:H,1,FALSE),"FALSE")</f>
        <v>628999007703</v>
      </c>
      <c r="AH5390" t="str">
        <f t="shared" si="845"/>
        <v>METALDET1-LINE 8</v>
      </c>
      <c r="AI5390">
        <f>IF(I5390="violation",COUNTIF($AH$1:AH5390,AH5390),0)</f>
        <v>1984</v>
      </c>
      <c r="AJ5390" t="str">
        <f t="shared" si="846"/>
        <v>violation-METALDET1</v>
      </c>
      <c r="AK5390">
        <f>IF(I5390="violation",COUNTIF($AJ$1:AJ5390,AJ5390),FALSE)</f>
        <v>4260</v>
      </c>
      <c r="AL5390">
        <f t="shared" si="847"/>
        <v>0</v>
      </c>
      <c r="AM5390">
        <f t="shared" si="848"/>
        <v>3</v>
      </c>
      <c r="AN5390" t="str">
        <f t="shared" si="849"/>
        <v>ALERT! 3 Violation founded @METALDET1</v>
      </c>
    </row>
    <row r="5391" spans="1:40">
      <c r="A5391" t="s">
        <v>120</v>
      </c>
      <c r="B5391" t="s">
        <v>121</v>
      </c>
      <c r="C5391" t="s">
        <v>2478</v>
      </c>
      <c r="D5391" t="s">
        <v>129</v>
      </c>
      <c r="E5391">
        <v>1</v>
      </c>
      <c r="G5391" t="s">
        <v>130</v>
      </c>
      <c r="I5391" t="s">
        <v>125</v>
      </c>
      <c r="Z5391" t="str">
        <f>IFERROR(MID(AA5391,FIND("-",H5391,1)+1,20),_xlfn.IFNA(VLOOKUP(F5391&amp;"-"&amp;AA5391,Ref_Kontak!$A:$E,4,FALSE),Ref_Kontak!$H$2))</f>
        <v>628999007703</v>
      </c>
      <c r="AA5391" t="str">
        <f t="shared" si="840"/>
        <v/>
      </c>
      <c r="AB5391" t="str">
        <f t="shared" si="841"/>
        <v/>
      </c>
      <c r="AC5391" t="str">
        <f t="shared" si="842"/>
        <v>628999007703</v>
      </c>
      <c r="AD5391" t="str">
        <f t="shared" si="843"/>
        <v>Halo+,+Visual+AI+5S+mendeteksi+Violation%3A+METALDET1-LINE+8</v>
      </c>
      <c r="AE5391" t="str">
        <f t="shared" si="844"/>
        <v>https://web.whatsapp.com/send/?phone=628999007703&amp;text=Halo+,+Visual+AI+5S+mendeteksi+Violation%3A+METALDET1-LINE+8&amp;type=phone_number&amp;app_absent=0</v>
      </c>
      <c r="AF5391" t="b">
        <f>IF(ISNA(VLOOKUP(D5391&amp;"-"&amp;AB5391, Ref_Kontak!$A:$E, 4, FALSE)), FALSE, TRUE)</f>
        <v>0</v>
      </c>
      <c r="AG5391" t="str">
        <f>_xlfn.IFNA(VLOOKUP(Z5391,Ref_Kontak!H:H,1,FALSE),"FALSE")</f>
        <v>628999007703</v>
      </c>
      <c r="AH5391" t="str">
        <f t="shared" si="845"/>
        <v>METALDET1-LINE 8</v>
      </c>
      <c r="AI5391">
        <f>IF(I5391="violation",COUNTIF($AH$1:AH5391,AH5391),0)</f>
        <v>1985</v>
      </c>
      <c r="AJ5391" t="str">
        <f t="shared" si="846"/>
        <v>violation-METALDET1</v>
      </c>
      <c r="AK5391">
        <f>IF(I5391="violation",COUNTIF($AJ$1:AJ5391,AJ5391),FALSE)</f>
        <v>4261</v>
      </c>
      <c r="AL5391">
        <f t="shared" si="847"/>
        <v>0</v>
      </c>
      <c r="AM5391">
        <f t="shared" si="848"/>
        <v>3</v>
      </c>
      <c r="AN5391" t="str">
        <f t="shared" si="849"/>
        <v>ALERT! 3 Violation founded @METALDET1</v>
      </c>
    </row>
    <row r="5392" spans="1:40">
      <c r="A5392" t="s">
        <v>120</v>
      </c>
      <c r="B5392" t="s">
        <v>121</v>
      </c>
      <c r="C5392" t="s">
        <v>2478</v>
      </c>
      <c r="D5392" t="s">
        <v>129</v>
      </c>
      <c r="E5392">
        <v>1</v>
      </c>
      <c r="G5392" t="s">
        <v>130</v>
      </c>
      <c r="I5392" t="s">
        <v>125</v>
      </c>
      <c r="Z5392" t="str">
        <f>IFERROR(MID(AA5392,FIND("-",H5392,1)+1,20),_xlfn.IFNA(VLOOKUP(F5392&amp;"-"&amp;AA5392,Ref_Kontak!$A:$E,4,FALSE),Ref_Kontak!$H$2))</f>
        <v>628999007703</v>
      </c>
      <c r="AA5392" t="str">
        <f t="shared" si="840"/>
        <v/>
      </c>
      <c r="AB5392" t="str">
        <f t="shared" si="841"/>
        <v/>
      </c>
      <c r="AC5392" t="str">
        <f t="shared" si="842"/>
        <v>628999007703</v>
      </c>
      <c r="AD5392" t="str">
        <f t="shared" si="843"/>
        <v>Halo+,+Visual+AI+5S+mendeteksi+Violation%3A+METALDET1-LINE+8</v>
      </c>
      <c r="AE5392" t="str">
        <f t="shared" si="844"/>
        <v>https://web.whatsapp.com/send/?phone=628999007703&amp;text=Halo+,+Visual+AI+5S+mendeteksi+Violation%3A+METALDET1-LINE+8&amp;type=phone_number&amp;app_absent=0</v>
      </c>
      <c r="AF5392" t="b">
        <f>IF(ISNA(VLOOKUP(D5392&amp;"-"&amp;AB5392, Ref_Kontak!$A:$E, 4, FALSE)), FALSE, TRUE)</f>
        <v>0</v>
      </c>
      <c r="AG5392" t="str">
        <f>_xlfn.IFNA(VLOOKUP(Z5392,Ref_Kontak!H:H,1,FALSE),"FALSE")</f>
        <v>628999007703</v>
      </c>
      <c r="AH5392" t="str">
        <f t="shared" si="845"/>
        <v>METALDET1-LINE 8</v>
      </c>
      <c r="AI5392">
        <f>IF(I5392="violation",COUNTIF($AH$1:AH5392,AH5392),0)</f>
        <v>1986</v>
      </c>
      <c r="AJ5392" t="str">
        <f t="shared" si="846"/>
        <v>violation-METALDET1</v>
      </c>
      <c r="AK5392">
        <f>IF(I5392="violation",COUNTIF($AJ$1:AJ5392,AJ5392),FALSE)</f>
        <v>4262</v>
      </c>
      <c r="AL5392">
        <f t="shared" si="847"/>
        <v>0</v>
      </c>
      <c r="AM5392">
        <f t="shared" si="848"/>
        <v>3</v>
      </c>
      <c r="AN5392" t="str">
        <f t="shared" si="849"/>
        <v>ALERT! 3 Violation founded @METALDET1</v>
      </c>
    </row>
    <row r="5393" spans="1:40">
      <c r="A5393" t="s">
        <v>120</v>
      </c>
      <c r="B5393" t="s">
        <v>121</v>
      </c>
      <c r="C5393" t="s">
        <v>2479</v>
      </c>
      <c r="D5393" t="s">
        <v>129</v>
      </c>
      <c r="E5393">
        <v>1</v>
      </c>
      <c r="G5393" t="s">
        <v>130</v>
      </c>
      <c r="I5393" t="s">
        <v>125</v>
      </c>
      <c r="Z5393" t="str">
        <f>IFERROR(MID(AA5393,FIND("-",H5393,1)+1,20),_xlfn.IFNA(VLOOKUP(F5393&amp;"-"&amp;AA5393,Ref_Kontak!$A:$E,4,FALSE),Ref_Kontak!$H$2))</f>
        <v>628999007703</v>
      </c>
      <c r="AA5393" t="str">
        <f t="shared" si="840"/>
        <v/>
      </c>
      <c r="AB5393" t="str">
        <f t="shared" si="841"/>
        <v/>
      </c>
      <c r="AC5393" t="str">
        <f t="shared" si="842"/>
        <v>628999007703</v>
      </c>
      <c r="AD5393" t="str">
        <f t="shared" si="843"/>
        <v>Halo+,+Visual+AI+5S+mendeteksi+Violation%3A+METALDET1-LINE+8</v>
      </c>
      <c r="AE5393" t="str">
        <f t="shared" si="844"/>
        <v>https://web.whatsapp.com/send/?phone=628999007703&amp;text=Halo+,+Visual+AI+5S+mendeteksi+Violation%3A+METALDET1-LINE+8&amp;type=phone_number&amp;app_absent=0</v>
      </c>
      <c r="AF5393" t="b">
        <f>IF(ISNA(VLOOKUP(D5393&amp;"-"&amp;AB5393, Ref_Kontak!$A:$E, 4, FALSE)), FALSE, TRUE)</f>
        <v>0</v>
      </c>
      <c r="AG5393" t="str">
        <f>_xlfn.IFNA(VLOOKUP(Z5393,Ref_Kontak!H:H,1,FALSE),"FALSE")</f>
        <v>628999007703</v>
      </c>
      <c r="AH5393" t="str">
        <f t="shared" si="845"/>
        <v>METALDET1-LINE 8</v>
      </c>
      <c r="AI5393">
        <f>IF(I5393="violation",COUNTIF($AH$1:AH5393,AH5393),0)</f>
        <v>1987</v>
      </c>
      <c r="AJ5393" t="str">
        <f t="shared" si="846"/>
        <v>violation-METALDET1</v>
      </c>
      <c r="AK5393">
        <f>IF(I5393="violation",COUNTIF($AJ$1:AJ5393,AJ5393),FALSE)</f>
        <v>4263</v>
      </c>
      <c r="AL5393">
        <f t="shared" si="847"/>
        <v>0</v>
      </c>
      <c r="AM5393">
        <f t="shared" si="848"/>
        <v>3</v>
      </c>
      <c r="AN5393" t="str">
        <f t="shared" si="849"/>
        <v>ALERT! 3 Violation founded @METALDET1</v>
      </c>
    </row>
    <row r="5394" spans="1:40">
      <c r="A5394" t="s">
        <v>120</v>
      </c>
      <c r="B5394" t="s">
        <v>121</v>
      </c>
      <c r="C5394" t="s">
        <v>2480</v>
      </c>
      <c r="D5394" t="s">
        <v>129</v>
      </c>
      <c r="E5394">
        <v>1</v>
      </c>
      <c r="G5394" t="s">
        <v>130</v>
      </c>
      <c r="I5394" t="s">
        <v>125</v>
      </c>
      <c r="Z5394" t="str">
        <f>IFERROR(MID(AA5394,FIND("-",H5394,1)+1,20),_xlfn.IFNA(VLOOKUP(F5394&amp;"-"&amp;AA5394,Ref_Kontak!$A:$E,4,FALSE),Ref_Kontak!$H$2))</f>
        <v>628999007703</v>
      </c>
      <c r="AA5394" t="str">
        <f t="shared" si="840"/>
        <v/>
      </c>
      <c r="AB5394" t="str">
        <f t="shared" si="841"/>
        <v/>
      </c>
      <c r="AC5394" t="str">
        <f t="shared" si="842"/>
        <v>628999007703</v>
      </c>
      <c r="AD5394" t="str">
        <f t="shared" si="843"/>
        <v>Halo+,+Visual+AI+5S+mendeteksi+Violation%3A+METALDET1-LINE+8</v>
      </c>
      <c r="AE5394" t="str">
        <f t="shared" si="844"/>
        <v>https://web.whatsapp.com/send/?phone=628999007703&amp;text=Halo+,+Visual+AI+5S+mendeteksi+Violation%3A+METALDET1-LINE+8&amp;type=phone_number&amp;app_absent=0</v>
      </c>
      <c r="AF5394" t="b">
        <f>IF(ISNA(VLOOKUP(D5394&amp;"-"&amp;AB5394, Ref_Kontak!$A:$E, 4, FALSE)), FALSE, TRUE)</f>
        <v>0</v>
      </c>
      <c r="AG5394" t="str">
        <f>_xlfn.IFNA(VLOOKUP(Z5394,Ref_Kontak!H:H,1,FALSE),"FALSE")</f>
        <v>628999007703</v>
      </c>
      <c r="AH5394" t="str">
        <f t="shared" si="845"/>
        <v>METALDET1-LINE 8</v>
      </c>
      <c r="AI5394">
        <f>IF(I5394="violation",COUNTIF($AH$1:AH5394,AH5394),0)</f>
        <v>1988</v>
      </c>
      <c r="AJ5394" t="str">
        <f t="shared" si="846"/>
        <v>violation-METALDET1</v>
      </c>
      <c r="AK5394">
        <f>IF(I5394="violation",COUNTIF($AJ$1:AJ5394,AJ5394),FALSE)</f>
        <v>4264</v>
      </c>
      <c r="AL5394">
        <f t="shared" si="847"/>
        <v>0</v>
      </c>
      <c r="AM5394">
        <f t="shared" si="848"/>
        <v>3</v>
      </c>
      <c r="AN5394" t="str">
        <f t="shared" si="849"/>
        <v>ALERT! 3 Violation founded @METALDET1</v>
      </c>
    </row>
    <row r="5395" spans="1:40">
      <c r="A5395" t="s">
        <v>120</v>
      </c>
      <c r="B5395" t="s">
        <v>121</v>
      </c>
      <c r="C5395" t="s">
        <v>2481</v>
      </c>
      <c r="D5395" t="s">
        <v>129</v>
      </c>
      <c r="E5395">
        <v>1</v>
      </c>
      <c r="G5395" t="s">
        <v>130</v>
      </c>
      <c r="I5395" t="s">
        <v>125</v>
      </c>
      <c r="Z5395" t="str">
        <f>IFERROR(MID(AA5395,FIND("-",H5395,1)+1,20),_xlfn.IFNA(VLOOKUP(F5395&amp;"-"&amp;AA5395,Ref_Kontak!$A:$E,4,FALSE),Ref_Kontak!$H$2))</f>
        <v>628999007703</v>
      </c>
      <c r="AA5395" t="str">
        <f t="shared" si="840"/>
        <v/>
      </c>
      <c r="AB5395" t="str">
        <f t="shared" si="841"/>
        <v/>
      </c>
      <c r="AC5395" t="str">
        <f t="shared" si="842"/>
        <v>628999007703</v>
      </c>
      <c r="AD5395" t="str">
        <f t="shared" si="843"/>
        <v>Halo+,+Visual+AI+5S+mendeteksi+Violation%3A+METALDET1-LINE+8</v>
      </c>
      <c r="AE5395" t="str">
        <f t="shared" si="844"/>
        <v>https://web.whatsapp.com/send/?phone=628999007703&amp;text=Halo+,+Visual+AI+5S+mendeteksi+Violation%3A+METALDET1-LINE+8&amp;type=phone_number&amp;app_absent=0</v>
      </c>
      <c r="AF5395" t="b">
        <f>IF(ISNA(VLOOKUP(D5395&amp;"-"&amp;AB5395, Ref_Kontak!$A:$E, 4, FALSE)), FALSE, TRUE)</f>
        <v>0</v>
      </c>
      <c r="AG5395" t="str">
        <f>_xlfn.IFNA(VLOOKUP(Z5395,Ref_Kontak!H:H,1,FALSE),"FALSE")</f>
        <v>628999007703</v>
      </c>
      <c r="AH5395" t="str">
        <f t="shared" si="845"/>
        <v>METALDET1-LINE 8</v>
      </c>
      <c r="AI5395">
        <f>IF(I5395="violation",COUNTIF($AH$1:AH5395,AH5395),0)</f>
        <v>1989</v>
      </c>
      <c r="AJ5395" t="str">
        <f t="shared" si="846"/>
        <v>violation-METALDET1</v>
      </c>
      <c r="AK5395">
        <f>IF(I5395="violation",COUNTIF($AJ$1:AJ5395,AJ5395),FALSE)</f>
        <v>4265</v>
      </c>
      <c r="AL5395">
        <f t="shared" si="847"/>
        <v>0</v>
      </c>
      <c r="AM5395">
        <f t="shared" si="848"/>
        <v>3</v>
      </c>
      <c r="AN5395" t="str">
        <f t="shared" si="849"/>
        <v>ALERT! 3 Violation founded @METALDET1</v>
      </c>
    </row>
    <row r="5396" spans="1:40">
      <c r="A5396" t="s">
        <v>120</v>
      </c>
      <c r="B5396" t="s">
        <v>121</v>
      </c>
      <c r="C5396" t="s">
        <v>2481</v>
      </c>
      <c r="D5396" t="s">
        <v>129</v>
      </c>
      <c r="E5396">
        <v>1</v>
      </c>
      <c r="G5396" t="s">
        <v>130</v>
      </c>
      <c r="I5396" t="s">
        <v>125</v>
      </c>
      <c r="Z5396" t="str">
        <f>IFERROR(MID(AA5396,FIND("-",H5396,1)+1,20),_xlfn.IFNA(VLOOKUP(F5396&amp;"-"&amp;AA5396,Ref_Kontak!$A:$E,4,FALSE),Ref_Kontak!$H$2))</f>
        <v>628999007703</v>
      </c>
      <c r="AA5396" t="str">
        <f t="shared" si="840"/>
        <v/>
      </c>
      <c r="AB5396" t="str">
        <f t="shared" si="841"/>
        <v/>
      </c>
      <c r="AC5396" t="str">
        <f t="shared" si="842"/>
        <v>628999007703</v>
      </c>
      <c r="AD5396" t="str">
        <f t="shared" si="843"/>
        <v>Halo+,+Visual+AI+5S+mendeteksi+Violation%3A+METALDET1-LINE+8</v>
      </c>
      <c r="AE5396" t="str">
        <f t="shared" si="844"/>
        <v>https://web.whatsapp.com/send/?phone=628999007703&amp;text=Halo+,+Visual+AI+5S+mendeteksi+Violation%3A+METALDET1-LINE+8&amp;type=phone_number&amp;app_absent=0</v>
      </c>
      <c r="AF5396" t="b">
        <f>IF(ISNA(VLOOKUP(D5396&amp;"-"&amp;AB5396, Ref_Kontak!$A:$E, 4, FALSE)), FALSE, TRUE)</f>
        <v>0</v>
      </c>
      <c r="AG5396" t="str">
        <f>_xlfn.IFNA(VLOOKUP(Z5396,Ref_Kontak!H:H,1,FALSE),"FALSE")</f>
        <v>628999007703</v>
      </c>
      <c r="AH5396" t="str">
        <f t="shared" si="845"/>
        <v>METALDET1-LINE 8</v>
      </c>
      <c r="AI5396">
        <f>IF(I5396="violation",COUNTIF($AH$1:AH5396,AH5396),0)</f>
        <v>1990</v>
      </c>
      <c r="AJ5396" t="str">
        <f t="shared" si="846"/>
        <v>violation-METALDET1</v>
      </c>
      <c r="AK5396">
        <f>IF(I5396="violation",COUNTIF($AJ$1:AJ5396,AJ5396),FALSE)</f>
        <v>4266</v>
      </c>
      <c r="AL5396">
        <f t="shared" si="847"/>
        <v>0</v>
      </c>
      <c r="AM5396">
        <f t="shared" si="848"/>
        <v>3</v>
      </c>
      <c r="AN5396" t="str">
        <f t="shared" si="849"/>
        <v>ALERT! 3 Violation founded @METALDET1</v>
      </c>
    </row>
    <row r="5397" spans="1:40">
      <c r="A5397" t="s">
        <v>120</v>
      </c>
      <c r="B5397" t="s">
        <v>121</v>
      </c>
      <c r="C5397" t="s">
        <v>2482</v>
      </c>
      <c r="D5397" t="s">
        <v>129</v>
      </c>
      <c r="E5397">
        <v>1</v>
      </c>
      <c r="G5397" t="s">
        <v>130</v>
      </c>
      <c r="I5397" t="s">
        <v>125</v>
      </c>
      <c r="Z5397" t="str">
        <f>IFERROR(MID(AA5397,FIND("-",H5397,1)+1,20),_xlfn.IFNA(VLOOKUP(F5397&amp;"-"&amp;AA5397,Ref_Kontak!$A:$E,4,FALSE),Ref_Kontak!$H$2))</f>
        <v>628999007703</v>
      </c>
      <c r="AA5397" t="str">
        <f t="shared" si="840"/>
        <v/>
      </c>
      <c r="AB5397" t="str">
        <f t="shared" si="841"/>
        <v/>
      </c>
      <c r="AC5397" t="str">
        <f t="shared" si="842"/>
        <v>628999007703</v>
      </c>
      <c r="AD5397" t="str">
        <f t="shared" si="843"/>
        <v>Halo+,+Visual+AI+5S+mendeteksi+Violation%3A+METALDET1-LINE+8</v>
      </c>
      <c r="AE5397" t="str">
        <f t="shared" si="844"/>
        <v>https://web.whatsapp.com/send/?phone=628999007703&amp;text=Halo+,+Visual+AI+5S+mendeteksi+Violation%3A+METALDET1-LINE+8&amp;type=phone_number&amp;app_absent=0</v>
      </c>
      <c r="AF5397" t="b">
        <f>IF(ISNA(VLOOKUP(D5397&amp;"-"&amp;AB5397, Ref_Kontak!$A:$E, 4, FALSE)), FALSE, TRUE)</f>
        <v>0</v>
      </c>
      <c r="AG5397" t="str">
        <f>_xlfn.IFNA(VLOOKUP(Z5397,Ref_Kontak!H:H,1,FALSE),"FALSE")</f>
        <v>628999007703</v>
      </c>
      <c r="AH5397" t="str">
        <f t="shared" si="845"/>
        <v>METALDET1-LINE 8</v>
      </c>
      <c r="AI5397">
        <f>IF(I5397="violation",COUNTIF($AH$1:AH5397,AH5397),0)</f>
        <v>1991</v>
      </c>
      <c r="AJ5397" t="str">
        <f t="shared" si="846"/>
        <v>violation-METALDET1</v>
      </c>
      <c r="AK5397">
        <f>IF(I5397="violation",COUNTIF($AJ$1:AJ5397,AJ5397),FALSE)</f>
        <v>4267</v>
      </c>
      <c r="AL5397">
        <f t="shared" si="847"/>
        <v>0</v>
      </c>
      <c r="AM5397">
        <f t="shared" si="848"/>
        <v>3</v>
      </c>
      <c r="AN5397" t="str">
        <f t="shared" si="849"/>
        <v>ALERT! 3 Violation founded @METALDET1</v>
      </c>
    </row>
    <row r="5398" spans="1:40">
      <c r="A5398" t="s">
        <v>120</v>
      </c>
      <c r="B5398" t="s">
        <v>121</v>
      </c>
      <c r="C5398" t="s">
        <v>2483</v>
      </c>
      <c r="D5398" t="s">
        <v>129</v>
      </c>
      <c r="E5398">
        <v>1</v>
      </c>
      <c r="G5398" t="s">
        <v>130</v>
      </c>
      <c r="I5398" t="s">
        <v>125</v>
      </c>
      <c r="Z5398" t="str">
        <f>IFERROR(MID(AA5398,FIND("-",H5398,1)+1,20),_xlfn.IFNA(VLOOKUP(F5398&amp;"-"&amp;AA5398,Ref_Kontak!$A:$E,4,FALSE),Ref_Kontak!$H$2))</f>
        <v>628999007703</v>
      </c>
      <c r="AA5398" t="str">
        <f t="shared" si="840"/>
        <v/>
      </c>
      <c r="AB5398" t="str">
        <f t="shared" si="841"/>
        <v/>
      </c>
      <c r="AC5398" t="str">
        <f t="shared" si="842"/>
        <v>628999007703</v>
      </c>
      <c r="AD5398" t="str">
        <f t="shared" si="843"/>
        <v>Halo+,+Visual+AI+5S+mendeteksi+Violation%3A+METALDET1-LINE+8</v>
      </c>
      <c r="AE5398" t="str">
        <f t="shared" si="844"/>
        <v>https://web.whatsapp.com/send/?phone=628999007703&amp;text=Halo+,+Visual+AI+5S+mendeteksi+Violation%3A+METALDET1-LINE+8&amp;type=phone_number&amp;app_absent=0</v>
      </c>
      <c r="AF5398" t="b">
        <f>IF(ISNA(VLOOKUP(D5398&amp;"-"&amp;AB5398, Ref_Kontak!$A:$E, 4, FALSE)), FALSE, TRUE)</f>
        <v>0</v>
      </c>
      <c r="AG5398" t="str">
        <f>_xlfn.IFNA(VLOOKUP(Z5398,Ref_Kontak!H:H,1,FALSE),"FALSE")</f>
        <v>628999007703</v>
      </c>
      <c r="AH5398" t="str">
        <f t="shared" si="845"/>
        <v>METALDET1-LINE 8</v>
      </c>
      <c r="AI5398">
        <f>IF(I5398="violation",COUNTIF($AH$1:AH5398,AH5398),0)</f>
        <v>1992</v>
      </c>
      <c r="AJ5398" t="str">
        <f t="shared" si="846"/>
        <v>violation-METALDET1</v>
      </c>
      <c r="AK5398">
        <f>IF(I5398="violation",COUNTIF($AJ$1:AJ5398,AJ5398),FALSE)</f>
        <v>4268</v>
      </c>
      <c r="AL5398">
        <f t="shared" si="847"/>
        <v>0</v>
      </c>
      <c r="AM5398">
        <f t="shared" si="848"/>
        <v>3</v>
      </c>
      <c r="AN5398" t="str">
        <f t="shared" si="849"/>
        <v>ALERT! 3 Violation founded @METALDET1</v>
      </c>
    </row>
    <row r="5399" spans="1:40">
      <c r="A5399" t="s">
        <v>120</v>
      </c>
      <c r="B5399" t="s">
        <v>121</v>
      </c>
      <c r="C5399" t="s">
        <v>2483</v>
      </c>
      <c r="D5399" t="s">
        <v>129</v>
      </c>
      <c r="E5399">
        <v>1</v>
      </c>
      <c r="G5399" t="s">
        <v>130</v>
      </c>
      <c r="I5399" t="s">
        <v>125</v>
      </c>
      <c r="Z5399" t="str">
        <f>IFERROR(MID(AA5399,FIND("-",H5399,1)+1,20),_xlfn.IFNA(VLOOKUP(F5399&amp;"-"&amp;AA5399,Ref_Kontak!$A:$E,4,FALSE),Ref_Kontak!$H$2))</f>
        <v>628999007703</v>
      </c>
      <c r="AA5399" t="str">
        <f t="shared" si="840"/>
        <v/>
      </c>
      <c r="AB5399" t="str">
        <f t="shared" si="841"/>
        <v/>
      </c>
      <c r="AC5399" t="str">
        <f t="shared" si="842"/>
        <v>628999007703</v>
      </c>
      <c r="AD5399" t="str">
        <f t="shared" si="843"/>
        <v>Halo+,+Visual+AI+5S+mendeteksi+Violation%3A+METALDET1-LINE+8</v>
      </c>
      <c r="AE5399" t="str">
        <f t="shared" si="844"/>
        <v>https://web.whatsapp.com/send/?phone=628999007703&amp;text=Halo+,+Visual+AI+5S+mendeteksi+Violation%3A+METALDET1-LINE+8&amp;type=phone_number&amp;app_absent=0</v>
      </c>
      <c r="AF5399" t="b">
        <f>IF(ISNA(VLOOKUP(D5399&amp;"-"&amp;AB5399, Ref_Kontak!$A:$E, 4, FALSE)), FALSE, TRUE)</f>
        <v>0</v>
      </c>
      <c r="AG5399" t="str">
        <f>_xlfn.IFNA(VLOOKUP(Z5399,Ref_Kontak!H:H,1,FALSE),"FALSE")</f>
        <v>628999007703</v>
      </c>
      <c r="AH5399" t="str">
        <f t="shared" si="845"/>
        <v>METALDET1-LINE 8</v>
      </c>
      <c r="AI5399">
        <f>IF(I5399="violation",COUNTIF($AH$1:AH5399,AH5399),0)</f>
        <v>1993</v>
      </c>
      <c r="AJ5399" t="str">
        <f t="shared" si="846"/>
        <v>violation-METALDET1</v>
      </c>
      <c r="AK5399">
        <f>IF(I5399="violation",COUNTIF($AJ$1:AJ5399,AJ5399),FALSE)</f>
        <v>4269</v>
      </c>
      <c r="AL5399">
        <f t="shared" si="847"/>
        <v>0</v>
      </c>
      <c r="AM5399">
        <f t="shared" si="848"/>
        <v>3</v>
      </c>
      <c r="AN5399" t="str">
        <f t="shared" si="849"/>
        <v>ALERT! 3 Violation founded @METALDET1</v>
      </c>
    </row>
    <row r="5400" spans="1:40">
      <c r="A5400" t="s">
        <v>120</v>
      </c>
      <c r="B5400" t="s">
        <v>121</v>
      </c>
      <c r="C5400" t="s">
        <v>2484</v>
      </c>
      <c r="D5400" t="s">
        <v>129</v>
      </c>
      <c r="E5400">
        <v>1</v>
      </c>
      <c r="G5400" t="s">
        <v>130</v>
      </c>
      <c r="I5400" t="s">
        <v>125</v>
      </c>
      <c r="K5400" t="s">
        <v>2485</v>
      </c>
      <c r="Z5400" t="str">
        <f>IFERROR(MID(AA5400,FIND("-",H5400,1)+1,20),_xlfn.IFNA(VLOOKUP(F5400&amp;"-"&amp;AA5400,Ref_Kontak!$A:$E,4,FALSE),Ref_Kontak!$H$2))</f>
        <v>628999007703</v>
      </c>
      <c r="AA5400" t="str">
        <f t="shared" si="840"/>
        <v/>
      </c>
      <c r="AB5400" t="str">
        <f t="shared" si="841"/>
        <v/>
      </c>
      <c r="AC5400" t="str">
        <f t="shared" si="842"/>
        <v>628999007703</v>
      </c>
      <c r="AD5400" t="str">
        <f t="shared" si="843"/>
        <v>Halo+,+Visual+AI+5S+mendeteksi+Violation%3A+METALDET1-LINE+8</v>
      </c>
      <c r="AE5400" t="str">
        <f t="shared" si="844"/>
        <v>https://web.whatsapp.com/send/?phone=628999007703&amp;text=Halo+,+Visual+AI+5S+mendeteksi+Violation%3A+METALDET1-LINE+8&amp;type=phone_number&amp;app_absent=0</v>
      </c>
      <c r="AF5400" t="b">
        <f>IF(ISNA(VLOOKUP(D5400&amp;"-"&amp;AB5400, Ref_Kontak!$A:$E, 4, FALSE)), FALSE, TRUE)</f>
        <v>0</v>
      </c>
      <c r="AG5400" t="str">
        <f>_xlfn.IFNA(VLOOKUP(Z5400,Ref_Kontak!H:H,1,FALSE),"FALSE")</f>
        <v>628999007703</v>
      </c>
      <c r="AH5400" t="str">
        <f t="shared" si="845"/>
        <v>METALDET1-LINE 8</v>
      </c>
      <c r="AI5400">
        <f>IF(I5400="violation",COUNTIF($AH$1:AH5400,AH5400),0)</f>
        <v>1994</v>
      </c>
      <c r="AJ5400" t="str">
        <f t="shared" si="846"/>
        <v>violation-METALDET1</v>
      </c>
      <c r="AK5400">
        <f>IF(I5400="violation",COUNTIF($AJ$1:AJ5400,AJ5400),FALSE)</f>
        <v>4270</v>
      </c>
      <c r="AL5400">
        <f t="shared" si="847"/>
        <v>0</v>
      </c>
      <c r="AM5400">
        <f t="shared" si="848"/>
        <v>3</v>
      </c>
      <c r="AN5400" t="str">
        <f t="shared" si="849"/>
        <v>ALERT! 3 Violation founded @METALDET1</v>
      </c>
    </row>
    <row r="5401" spans="1:40">
      <c r="A5401" t="s">
        <v>120</v>
      </c>
      <c r="B5401" t="s">
        <v>121</v>
      </c>
      <c r="C5401" t="s">
        <v>2486</v>
      </c>
      <c r="D5401" t="s">
        <v>129</v>
      </c>
      <c r="E5401">
        <v>1</v>
      </c>
      <c r="G5401" t="s">
        <v>130</v>
      </c>
      <c r="I5401" t="s">
        <v>125</v>
      </c>
      <c r="Z5401" t="str">
        <f>IFERROR(MID(AA5401,FIND("-",H5401,1)+1,20),_xlfn.IFNA(VLOOKUP(F5401&amp;"-"&amp;AA5401,Ref_Kontak!$A:$E,4,FALSE),Ref_Kontak!$H$2))</f>
        <v>628999007703</v>
      </c>
      <c r="AA5401" t="str">
        <f t="shared" si="840"/>
        <v/>
      </c>
      <c r="AB5401" t="str">
        <f t="shared" si="841"/>
        <v/>
      </c>
      <c r="AC5401" t="str">
        <f t="shared" si="842"/>
        <v>628999007703</v>
      </c>
      <c r="AD5401" t="str">
        <f t="shared" si="843"/>
        <v>Halo+,+Visual+AI+5S+mendeteksi+Violation%3A+METALDET1-LINE+8</v>
      </c>
      <c r="AE5401" t="str">
        <f t="shared" si="844"/>
        <v>https://web.whatsapp.com/send/?phone=628999007703&amp;text=Halo+,+Visual+AI+5S+mendeteksi+Violation%3A+METALDET1-LINE+8&amp;type=phone_number&amp;app_absent=0</v>
      </c>
      <c r="AF5401" t="b">
        <f>IF(ISNA(VLOOKUP(D5401&amp;"-"&amp;AB5401, Ref_Kontak!$A:$E, 4, FALSE)), FALSE, TRUE)</f>
        <v>0</v>
      </c>
      <c r="AG5401" t="str">
        <f>_xlfn.IFNA(VLOOKUP(Z5401,Ref_Kontak!H:H,1,FALSE),"FALSE")</f>
        <v>628999007703</v>
      </c>
      <c r="AH5401" t="str">
        <f t="shared" si="845"/>
        <v>METALDET1-LINE 8</v>
      </c>
      <c r="AI5401">
        <f>IF(I5401="violation",COUNTIF($AH$1:AH5401,AH5401),0)</f>
        <v>1995</v>
      </c>
      <c r="AJ5401" t="str">
        <f t="shared" si="846"/>
        <v>violation-METALDET1</v>
      </c>
      <c r="AK5401">
        <f>IF(I5401="violation",COUNTIF($AJ$1:AJ5401,AJ5401),FALSE)</f>
        <v>4271</v>
      </c>
      <c r="AL5401">
        <f t="shared" si="847"/>
        <v>0</v>
      </c>
      <c r="AM5401">
        <f t="shared" si="848"/>
        <v>3</v>
      </c>
      <c r="AN5401" t="str">
        <f t="shared" si="849"/>
        <v>ALERT! 3 Violation founded @METALDET1</v>
      </c>
    </row>
    <row r="5402" spans="1:40">
      <c r="A5402" t="s">
        <v>120</v>
      </c>
      <c r="B5402" t="s">
        <v>121</v>
      </c>
      <c r="C5402" t="s">
        <v>2487</v>
      </c>
      <c r="D5402" t="s">
        <v>129</v>
      </c>
      <c r="E5402">
        <v>1</v>
      </c>
      <c r="G5402" t="s">
        <v>130</v>
      </c>
      <c r="I5402" t="s">
        <v>125</v>
      </c>
      <c r="Z5402" t="str">
        <f>IFERROR(MID(AA5402,FIND("-",H5402,1)+1,20),_xlfn.IFNA(VLOOKUP(F5402&amp;"-"&amp;AA5402,Ref_Kontak!$A:$E,4,FALSE),Ref_Kontak!$H$2))</f>
        <v>628999007703</v>
      </c>
      <c r="AA5402" t="str">
        <f t="shared" si="840"/>
        <v/>
      </c>
      <c r="AB5402" t="str">
        <f t="shared" si="841"/>
        <v/>
      </c>
      <c r="AC5402" t="str">
        <f t="shared" si="842"/>
        <v>628999007703</v>
      </c>
      <c r="AD5402" t="str">
        <f t="shared" si="843"/>
        <v>Halo+,+Visual+AI+5S+mendeteksi+Violation%3A+METALDET1-LINE+8</v>
      </c>
      <c r="AE5402" t="str">
        <f t="shared" si="844"/>
        <v>https://web.whatsapp.com/send/?phone=628999007703&amp;text=Halo+,+Visual+AI+5S+mendeteksi+Violation%3A+METALDET1-LINE+8&amp;type=phone_number&amp;app_absent=0</v>
      </c>
      <c r="AF5402" t="b">
        <f>IF(ISNA(VLOOKUP(D5402&amp;"-"&amp;AB5402, Ref_Kontak!$A:$E, 4, FALSE)), FALSE, TRUE)</f>
        <v>0</v>
      </c>
      <c r="AG5402" t="str">
        <f>_xlfn.IFNA(VLOOKUP(Z5402,Ref_Kontak!H:H,1,FALSE),"FALSE")</f>
        <v>628999007703</v>
      </c>
      <c r="AH5402" t="str">
        <f t="shared" si="845"/>
        <v>METALDET1-LINE 8</v>
      </c>
      <c r="AI5402">
        <f>IF(I5402="violation",COUNTIF($AH$1:AH5402,AH5402),0)</f>
        <v>1996</v>
      </c>
      <c r="AJ5402" t="str">
        <f t="shared" si="846"/>
        <v>violation-METALDET1</v>
      </c>
      <c r="AK5402">
        <f>IF(I5402="violation",COUNTIF($AJ$1:AJ5402,AJ5402),FALSE)</f>
        <v>4272</v>
      </c>
      <c r="AL5402">
        <f t="shared" si="847"/>
        <v>0</v>
      </c>
      <c r="AM5402">
        <f t="shared" si="848"/>
        <v>3</v>
      </c>
      <c r="AN5402" t="str">
        <f t="shared" si="849"/>
        <v>ALERT! 3 Violation founded @METALDET1</v>
      </c>
    </row>
    <row r="5403" spans="1:40">
      <c r="A5403" t="s">
        <v>120</v>
      </c>
      <c r="B5403" t="s">
        <v>121</v>
      </c>
      <c r="C5403" t="s">
        <v>2488</v>
      </c>
      <c r="D5403" t="s">
        <v>129</v>
      </c>
      <c r="E5403">
        <v>1</v>
      </c>
      <c r="G5403" t="s">
        <v>130</v>
      </c>
      <c r="I5403" t="s">
        <v>125</v>
      </c>
      <c r="Z5403" t="str">
        <f>IFERROR(MID(AA5403,FIND("-",H5403,1)+1,20),_xlfn.IFNA(VLOOKUP(F5403&amp;"-"&amp;AA5403,Ref_Kontak!$A:$E,4,FALSE),Ref_Kontak!$H$2))</f>
        <v>628999007703</v>
      </c>
      <c r="AA5403" t="str">
        <f t="shared" si="840"/>
        <v/>
      </c>
      <c r="AB5403" t="str">
        <f t="shared" si="841"/>
        <v/>
      </c>
      <c r="AC5403" t="str">
        <f t="shared" si="842"/>
        <v>628999007703</v>
      </c>
      <c r="AD5403" t="str">
        <f t="shared" si="843"/>
        <v>Halo+,+Visual+AI+5S+mendeteksi+Violation%3A+METALDET1-LINE+8</v>
      </c>
      <c r="AE5403" t="str">
        <f t="shared" si="844"/>
        <v>https://web.whatsapp.com/send/?phone=628999007703&amp;text=Halo+,+Visual+AI+5S+mendeteksi+Violation%3A+METALDET1-LINE+8&amp;type=phone_number&amp;app_absent=0</v>
      </c>
      <c r="AF5403" t="b">
        <f>IF(ISNA(VLOOKUP(D5403&amp;"-"&amp;AB5403, Ref_Kontak!$A:$E, 4, FALSE)), FALSE, TRUE)</f>
        <v>0</v>
      </c>
      <c r="AG5403" t="str">
        <f>_xlfn.IFNA(VLOOKUP(Z5403,Ref_Kontak!H:H,1,FALSE),"FALSE")</f>
        <v>628999007703</v>
      </c>
      <c r="AH5403" t="str">
        <f t="shared" si="845"/>
        <v>METALDET1-LINE 8</v>
      </c>
      <c r="AI5403">
        <f>IF(I5403="violation",COUNTIF($AH$1:AH5403,AH5403),0)</f>
        <v>1997</v>
      </c>
      <c r="AJ5403" t="str">
        <f t="shared" si="846"/>
        <v>violation-METALDET1</v>
      </c>
      <c r="AK5403">
        <f>IF(I5403="violation",COUNTIF($AJ$1:AJ5403,AJ5403),FALSE)</f>
        <v>4273</v>
      </c>
      <c r="AL5403">
        <f t="shared" si="847"/>
        <v>0</v>
      </c>
      <c r="AM5403">
        <f t="shared" si="848"/>
        <v>3</v>
      </c>
      <c r="AN5403" t="str">
        <f t="shared" si="849"/>
        <v>ALERT! 3 Violation founded @METALDET1</v>
      </c>
    </row>
    <row r="5404" spans="1:40">
      <c r="A5404" t="s">
        <v>120</v>
      </c>
      <c r="B5404" t="s">
        <v>121</v>
      </c>
      <c r="C5404" t="s">
        <v>2488</v>
      </c>
      <c r="D5404" t="s">
        <v>129</v>
      </c>
      <c r="E5404">
        <v>1</v>
      </c>
      <c r="G5404" t="s">
        <v>130</v>
      </c>
      <c r="I5404" t="s">
        <v>125</v>
      </c>
      <c r="Z5404" t="str">
        <f>IFERROR(MID(AA5404,FIND("-",H5404,1)+1,20),_xlfn.IFNA(VLOOKUP(F5404&amp;"-"&amp;AA5404,Ref_Kontak!$A:$E,4,FALSE),Ref_Kontak!$H$2))</f>
        <v>628999007703</v>
      </c>
      <c r="AA5404" t="str">
        <f t="shared" si="840"/>
        <v/>
      </c>
      <c r="AB5404" t="str">
        <f t="shared" si="841"/>
        <v/>
      </c>
      <c r="AC5404" t="str">
        <f t="shared" si="842"/>
        <v>628999007703</v>
      </c>
      <c r="AD5404" t="str">
        <f t="shared" si="843"/>
        <v>Halo+,+Visual+AI+5S+mendeteksi+Violation%3A+METALDET1-LINE+8</v>
      </c>
      <c r="AE5404" t="str">
        <f t="shared" si="844"/>
        <v>https://web.whatsapp.com/send/?phone=628999007703&amp;text=Halo+,+Visual+AI+5S+mendeteksi+Violation%3A+METALDET1-LINE+8&amp;type=phone_number&amp;app_absent=0</v>
      </c>
      <c r="AF5404" t="b">
        <f>IF(ISNA(VLOOKUP(D5404&amp;"-"&amp;AB5404, Ref_Kontak!$A:$E, 4, FALSE)), FALSE, TRUE)</f>
        <v>0</v>
      </c>
      <c r="AG5404" t="str">
        <f>_xlfn.IFNA(VLOOKUP(Z5404,Ref_Kontak!H:H,1,FALSE),"FALSE")</f>
        <v>628999007703</v>
      </c>
      <c r="AH5404" t="str">
        <f t="shared" si="845"/>
        <v>METALDET1-LINE 8</v>
      </c>
      <c r="AI5404">
        <f>IF(I5404="violation",COUNTIF($AH$1:AH5404,AH5404),0)</f>
        <v>1998</v>
      </c>
      <c r="AJ5404" t="str">
        <f t="shared" si="846"/>
        <v>violation-METALDET1</v>
      </c>
      <c r="AK5404">
        <f>IF(I5404="violation",COUNTIF($AJ$1:AJ5404,AJ5404),FALSE)</f>
        <v>4274</v>
      </c>
      <c r="AL5404">
        <f t="shared" si="847"/>
        <v>0</v>
      </c>
      <c r="AM5404">
        <f t="shared" si="848"/>
        <v>3</v>
      </c>
      <c r="AN5404" t="str">
        <f t="shared" si="849"/>
        <v>ALERT! 3 Violation founded @METALDET1</v>
      </c>
    </row>
    <row r="5405" spans="1:40">
      <c r="A5405" t="s">
        <v>120</v>
      </c>
      <c r="B5405" t="s">
        <v>121</v>
      </c>
      <c r="C5405" t="s">
        <v>2489</v>
      </c>
      <c r="D5405" t="s">
        <v>129</v>
      </c>
      <c r="E5405">
        <v>1</v>
      </c>
      <c r="G5405" t="s">
        <v>130</v>
      </c>
      <c r="I5405" t="s">
        <v>125</v>
      </c>
      <c r="Z5405" t="str">
        <f>IFERROR(MID(AA5405,FIND("-",H5405,1)+1,20),_xlfn.IFNA(VLOOKUP(F5405&amp;"-"&amp;AA5405,Ref_Kontak!$A:$E,4,FALSE),Ref_Kontak!$H$2))</f>
        <v>628999007703</v>
      </c>
      <c r="AA5405" t="str">
        <f t="shared" si="840"/>
        <v/>
      </c>
      <c r="AB5405" t="str">
        <f t="shared" si="841"/>
        <v/>
      </c>
      <c r="AC5405" t="str">
        <f t="shared" si="842"/>
        <v>628999007703</v>
      </c>
      <c r="AD5405" t="str">
        <f t="shared" si="843"/>
        <v>Halo+,+Visual+AI+5S+mendeteksi+Violation%3A+METALDET1-LINE+8</v>
      </c>
      <c r="AE5405" t="str">
        <f t="shared" si="844"/>
        <v>https://web.whatsapp.com/send/?phone=628999007703&amp;text=Halo+,+Visual+AI+5S+mendeteksi+Violation%3A+METALDET1-LINE+8&amp;type=phone_number&amp;app_absent=0</v>
      </c>
      <c r="AF5405" t="b">
        <f>IF(ISNA(VLOOKUP(D5405&amp;"-"&amp;AB5405, Ref_Kontak!$A:$E, 4, FALSE)), FALSE, TRUE)</f>
        <v>0</v>
      </c>
      <c r="AG5405" t="str">
        <f>_xlfn.IFNA(VLOOKUP(Z5405,Ref_Kontak!H:H,1,FALSE),"FALSE")</f>
        <v>628999007703</v>
      </c>
      <c r="AH5405" t="str">
        <f t="shared" si="845"/>
        <v>METALDET1-LINE 8</v>
      </c>
      <c r="AI5405">
        <f>IF(I5405="violation",COUNTIF($AH$1:AH5405,AH5405),0)</f>
        <v>1999</v>
      </c>
      <c r="AJ5405" t="str">
        <f t="shared" si="846"/>
        <v>violation-METALDET1</v>
      </c>
      <c r="AK5405">
        <f>IF(I5405="violation",COUNTIF($AJ$1:AJ5405,AJ5405),FALSE)</f>
        <v>4275</v>
      </c>
      <c r="AL5405">
        <f t="shared" si="847"/>
        <v>0</v>
      </c>
      <c r="AM5405">
        <f t="shared" si="848"/>
        <v>3</v>
      </c>
      <c r="AN5405" t="str">
        <f t="shared" si="849"/>
        <v>ALERT! 3 Violation founded @METALDET1</v>
      </c>
    </row>
    <row r="5406" spans="1:40">
      <c r="A5406" t="s">
        <v>120</v>
      </c>
      <c r="B5406" t="s">
        <v>121</v>
      </c>
      <c r="C5406" t="s">
        <v>2490</v>
      </c>
      <c r="D5406" t="s">
        <v>129</v>
      </c>
      <c r="E5406">
        <v>1</v>
      </c>
      <c r="G5406" t="s">
        <v>130</v>
      </c>
      <c r="I5406" t="s">
        <v>125</v>
      </c>
      <c r="Z5406" t="str">
        <f>IFERROR(MID(AA5406,FIND("-",H5406,1)+1,20),_xlfn.IFNA(VLOOKUP(F5406&amp;"-"&amp;AA5406,Ref_Kontak!$A:$E,4,FALSE),Ref_Kontak!$H$2))</f>
        <v>628999007703</v>
      </c>
      <c r="AA5406" t="str">
        <f t="shared" si="840"/>
        <v/>
      </c>
      <c r="AB5406" t="str">
        <f t="shared" si="841"/>
        <v/>
      </c>
      <c r="AC5406" t="str">
        <f t="shared" si="842"/>
        <v>628999007703</v>
      </c>
      <c r="AD5406" t="str">
        <f t="shared" si="843"/>
        <v>Halo+,+Visual+AI+5S+mendeteksi+Violation%3A+METALDET1-LINE+8</v>
      </c>
      <c r="AE5406" t="str">
        <f t="shared" si="844"/>
        <v>https://web.whatsapp.com/send/?phone=628999007703&amp;text=Halo+,+Visual+AI+5S+mendeteksi+Violation%3A+METALDET1-LINE+8&amp;type=phone_number&amp;app_absent=0</v>
      </c>
      <c r="AF5406" t="b">
        <f>IF(ISNA(VLOOKUP(D5406&amp;"-"&amp;AB5406, Ref_Kontak!$A:$E, 4, FALSE)), FALSE, TRUE)</f>
        <v>0</v>
      </c>
      <c r="AG5406" t="str">
        <f>_xlfn.IFNA(VLOOKUP(Z5406,Ref_Kontak!H:H,1,FALSE),"FALSE")</f>
        <v>628999007703</v>
      </c>
      <c r="AH5406" t="str">
        <f t="shared" si="845"/>
        <v>METALDET1-LINE 8</v>
      </c>
      <c r="AI5406">
        <f>IF(I5406="violation",COUNTIF($AH$1:AH5406,AH5406),0)</f>
        <v>2000</v>
      </c>
      <c r="AJ5406" t="str">
        <f t="shared" si="846"/>
        <v>violation-METALDET1</v>
      </c>
      <c r="AK5406">
        <f>IF(I5406="violation",COUNTIF($AJ$1:AJ5406,AJ5406),FALSE)</f>
        <v>4276</v>
      </c>
      <c r="AL5406">
        <f t="shared" si="847"/>
        <v>0</v>
      </c>
      <c r="AM5406">
        <f t="shared" si="848"/>
        <v>3</v>
      </c>
      <c r="AN5406" t="str">
        <f t="shared" si="849"/>
        <v>ALERT! 3 Violation founded @METALDET1</v>
      </c>
    </row>
    <row r="5407" spans="1:40">
      <c r="A5407" t="s">
        <v>120</v>
      </c>
      <c r="B5407" t="s">
        <v>121</v>
      </c>
      <c r="C5407" t="s">
        <v>2491</v>
      </c>
      <c r="D5407" t="s">
        <v>129</v>
      </c>
      <c r="E5407">
        <v>1</v>
      </c>
      <c r="G5407" t="s">
        <v>130</v>
      </c>
      <c r="I5407" t="s">
        <v>125</v>
      </c>
      <c r="Z5407" t="str">
        <f>IFERROR(MID(AA5407,FIND("-",H5407,1)+1,20),_xlfn.IFNA(VLOOKUP(F5407&amp;"-"&amp;AA5407,Ref_Kontak!$A:$E,4,FALSE),Ref_Kontak!$H$2))</f>
        <v>628999007703</v>
      </c>
      <c r="AA5407" t="str">
        <f t="shared" si="840"/>
        <v/>
      </c>
      <c r="AB5407" t="str">
        <f t="shared" si="841"/>
        <v/>
      </c>
      <c r="AC5407" t="str">
        <f t="shared" si="842"/>
        <v>628999007703</v>
      </c>
      <c r="AD5407" t="str">
        <f t="shared" si="843"/>
        <v>Halo+,+Visual+AI+5S+mendeteksi+Violation%3A+METALDET1-LINE+8</v>
      </c>
      <c r="AE5407" t="str">
        <f t="shared" si="844"/>
        <v>https://web.whatsapp.com/send/?phone=628999007703&amp;text=Halo+,+Visual+AI+5S+mendeteksi+Violation%3A+METALDET1-LINE+8&amp;type=phone_number&amp;app_absent=0</v>
      </c>
      <c r="AF5407" t="b">
        <f>IF(ISNA(VLOOKUP(D5407&amp;"-"&amp;AB5407, Ref_Kontak!$A:$E, 4, FALSE)), FALSE, TRUE)</f>
        <v>0</v>
      </c>
      <c r="AG5407" t="str">
        <f>_xlfn.IFNA(VLOOKUP(Z5407,Ref_Kontak!H:H,1,FALSE),"FALSE")</f>
        <v>628999007703</v>
      </c>
      <c r="AH5407" t="str">
        <f t="shared" si="845"/>
        <v>METALDET1-LINE 8</v>
      </c>
      <c r="AI5407">
        <f>IF(I5407="violation",COUNTIF($AH$1:AH5407,AH5407),0)</f>
        <v>2001</v>
      </c>
      <c r="AJ5407" t="str">
        <f t="shared" si="846"/>
        <v>violation-METALDET1</v>
      </c>
      <c r="AK5407">
        <f>IF(I5407="violation",COUNTIF($AJ$1:AJ5407,AJ5407),FALSE)</f>
        <v>4277</v>
      </c>
      <c r="AL5407">
        <f t="shared" si="847"/>
        <v>0</v>
      </c>
      <c r="AM5407">
        <f t="shared" si="848"/>
        <v>3</v>
      </c>
      <c r="AN5407" t="str">
        <f t="shared" si="849"/>
        <v>ALERT! 3 Violation founded @METALDET1</v>
      </c>
    </row>
    <row r="5408" spans="1:40">
      <c r="A5408" t="s">
        <v>120</v>
      </c>
      <c r="B5408" t="s">
        <v>121</v>
      </c>
      <c r="C5408" t="s">
        <v>2492</v>
      </c>
      <c r="D5408" t="s">
        <v>129</v>
      </c>
      <c r="E5408">
        <v>1</v>
      </c>
      <c r="G5408" t="s">
        <v>130</v>
      </c>
      <c r="I5408" t="s">
        <v>125</v>
      </c>
      <c r="Z5408" t="str">
        <f>IFERROR(MID(AA5408,FIND("-",H5408,1)+1,20),_xlfn.IFNA(VLOOKUP(F5408&amp;"-"&amp;AA5408,Ref_Kontak!$A:$E,4,FALSE),Ref_Kontak!$H$2))</f>
        <v>628999007703</v>
      </c>
      <c r="AA5408" t="str">
        <f t="shared" si="840"/>
        <v/>
      </c>
      <c r="AB5408" t="str">
        <f t="shared" si="841"/>
        <v/>
      </c>
      <c r="AC5408" t="str">
        <f t="shared" si="842"/>
        <v>628999007703</v>
      </c>
      <c r="AD5408" t="str">
        <f t="shared" si="843"/>
        <v>Halo+,+Visual+AI+5S+mendeteksi+Violation%3A+METALDET1-LINE+8</v>
      </c>
      <c r="AE5408" t="str">
        <f t="shared" si="844"/>
        <v>https://web.whatsapp.com/send/?phone=628999007703&amp;text=Halo+,+Visual+AI+5S+mendeteksi+Violation%3A+METALDET1-LINE+8&amp;type=phone_number&amp;app_absent=0</v>
      </c>
      <c r="AF5408" t="b">
        <f>IF(ISNA(VLOOKUP(D5408&amp;"-"&amp;AB5408, Ref_Kontak!$A:$E, 4, FALSE)), FALSE, TRUE)</f>
        <v>0</v>
      </c>
      <c r="AG5408" t="str">
        <f>_xlfn.IFNA(VLOOKUP(Z5408,Ref_Kontak!H:H,1,FALSE),"FALSE")</f>
        <v>628999007703</v>
      </c>
      <c r="AH5408" t="str">
        <f t="shared" si="845"/>
        <v>METALDET1-LINE 8</v>
      </c>
      <c r="AI5408">
        <f>IF(I5408="violation",COUNTIF($AH$1:AH5408,AH5408),0)</f>
        <v>2002</v>
      </c>
      <c r="AJ5408" t="str">
        <f t="shared" si="846"/>
        <v>violation-METALDET1</v>
      </c>
      <c r="AK5408">
        <f>IF(I5408="violation",COUNTIF($AJ$1:AJ5408,AJ5408),FALSE)</f>
        <v>4278</v>
      </c>
      <c r="AL5408">
        <f t="shared" si="847"/>
        <v>0</v>
      </c>
      <c r="AM5408">
        <f t="shared" si="848"/>
        <v>3</v>
      </c>
      <c r="AN5408" t="str">
        <f t="shared" si="849"/>
        <v>ALERT! 3 Violation founded @METALDET1</v>
      </c>
    </row>
    <row r="5409" spans="1:40">
      <c r="A5409" t="s">
        <v>120</v>
      </c>
      <c r="B5409" t="s">
        <v>121</v>
      </c>
      <c r="C5409" t="s">
        <v>2493</v>
      </c>
      <c r="D5409" t="s">
        <v>129</v>
      </c>
      <c r="E5409">
        <v>1</v>
      </c>
      <c r="G5409" t="s">
        <v>130</v>
      </c>
      <c r="I5409" t="s">
        <v>125</v>
      </c>
      <c r="Z5409" t="str">
        <f>IFERROR(MID(AA5409,FIND("-",H5409,1)+1,20),_xlfn.IFNA(VLOOKUP(F5409&amp;"-"&amp;AA5409,Ref_Kontak!$A:$E,4,FALSE),Ref_Kontak!$H$2))</f>
        <v>628999007703</v>
      </c>
      <c r="AA5409" t="str">
        <f t="shared" si="840"/>
        <v/>
      </c>
      <c r="AB5409" t="str">
        <f t="shared" si="841"/>
        <v/>
      </c>
      <c r="AC5409" t="str">
        <f t="shared" si="842"/>
        <v>628999007703</v>
      </c>
      <c r="AD5409" t="str">
        <f t="shared" si="843"/>
        <v>Halo+,+Visual+AI+5S+mendeteksi+Violation%3A+METALDET1-LINE+8</v>
      </c>
      <c r="AE5409" t="str">
        <f t="shared" si="844"/>
        <v>https://web.whatsapp.com/send/?phone=628999007703&amp;text=Halo+,+Visual+AI+5S+mendeteksi+Violation%3A+METALDET1-LINE+8&amp;type=phone_number&amp;app_absent=0</v>
      </c>
      <c r="AF5409" t="b">
        <f>IF(ISNA(VLOOKUP(D5409&amp;"-"&amp;AB5409, Ref_Kontak!$A:$E, 4, FALSE)), FALSE, TRUE)</f>
        <v>0</v>
      </c>
      <c r="AG5409" t="str">
        <f>_xlfn.IFNA(VLOOKUP(Z5409,Ref_Kontak!H:H,1,FALSE),"FALSE")</f>
        <v>628999007703</v>
      </c>
      <c r="AH5409" t="str">
        <f t="shared" si="845"/>
        <v>METALDET1-LINE 8</v>
      </c>
      <c r="AI5409">
        <f>IF(I5409="violation",COUNTIF($AH$1:AH5409,AH5409),0)</f>
        <v>2003</v>
      </c>
      <c r="AJ5409" t="str">
        <f t="shared" si="846"/>
        <v>violation-METALDET1</v>
      </c>
      <c r="AK5409">
        <f>IF(I5409="violation",COUNTIF($AJ$1:AJ5409,AJ5409),FALSE)</f>
        <v>4279</v>
      </c>
      <c r="AL5409">
        <f t="shared" si="847"/>
        <v>0</v>
      </c>
      <c r="AM5409">
        <f t="shared" si="848"/>
        <v>3</v>
      </c>
      <c r="AN5409" t="str">
        <f t="shared" si="849"/>
        <v>ALERT! 3 Violation founded @METALDET1</v>
      </c>
    </row>
    <row r="5410" spans="1:40">
      <c r="A5410" t="s">
        <v>120</v>
      </c>
      <c r="B5410" t="s">
        <v>121</v>
      </c>
      <c r="C5410" t="s">
        <v>2494</v>
      </c>
      <c r="D5410" t="s">
        <v>129</v>
      </c>
      <c r="E5410">
        <v>1</v>
      </c>
      <c r="G5410" t="s">
        <v>130</v>
      </c>
      <c r="I5410" t="s">
        <v>125</v>
      </c>
      <c r="Z5410" t="str">
        <f>IFERROR(MID(AA5410,FIND("-",H5410,1)+1,20),_xlfn.IFNA(VLOOKUP(F5410&amp;"-"&amp;AA5410,Ref_Kontak!$A:$E,4,FALSE),Ref_Kontak!$H$2))</f>
        <v>628999007703</v>
      </c>
      <c r="AA5410" t="str">
        <f t="shared" si="840"/>
        <v/>
      </c>
      <c r="AB5410" t="str">
        <f t="shared" si="841"/>
        <v/>
      </c>
      <c r="AC5410" t="str">
        <f t="shared" si="842"/>
        <v>628999007703</v>
      </c>
      <c r="AD5410" t="str">
        <f t="shared" si="843"/>
        <v>Halo+,+Visual+AI+5S+mendeteksi+Violation%3A+METALDET1-LINE+8</v>
      </c>
      <c r="AE5410" t="str">
        <f t="shared" si="844"/>
        <v>https://web.whatsapp.com/send/?phone=628999007703&amp;text=Halo+,+Visual+AI+5S+mendeteksi+Violation%3A+METALDET1-LINE+8&amp;type=phone_number&amp;app_absent=0</v>
      </c>
      <c r="AF5410" t="b">
        <f>IF(ISNA(VLOOKUP(D5410&amp;"-"&amp;AB5410, Ref_Kontak!$A:$E, 4, FALSE)), FALSE, TRUE)</f>
        <v>0</v>
      </c>
      <c r="AG5410" t="str">
        <f>_xlfn.IFNA(VLOOKUP(Z5410,Ref_Kontak!H:H,1,FALSE),"FALSE")</f>
        <v>628999007703</v>
      </c>
      <c r="AH5410" t="str">
        <f t="shared" si="845"/>
        <v>METALDET1-LINE 8</v>
      </c>
      <c r="AI5410">
        <f>IF(I5410="violation",COUNTIF($AH$1:AH5410,AH5410),0)</f>
        <v>2004</v>
      </c>
      <c r="AJ5410" t="str">
        <f t="shared" si="846"/>
        <v>violation-METALDET1</v>
      </c>
      <c r="AK5410">
        <f>IF(I5410="violation",COUNTIF($AJ$1:AJ5410,AJ5410),FALSE)</f>
        <v>4280</v>
      </c>
      <c r="AL5410">
        <f t="shared" si="847"/>
        <v>0</v>
      </c>
      <c r="AM5410">
        <f t="shared" si="848"/>
        <v>3</v>
      </c>
      <c r="AN5410" t="str">
        <f t="shared" si="849"/>
        <v>ALERT! 3 Violation founded @METALDET1</v>
      </c>
    </row>
    <row r="5411" spans="1:40">
      <c r="A5411" t="s">
        <v>120</v>
      </c>
      <c r="B5411" t="s">
        <v>121</v>
      </c>
      <c r="C5411" t="s">
        <v>2495</v>
      </c>
      <c r="D5411" t="s">
        <v>129</v>
      </c>
      <c r="E5411">
        <v>1</v>
      </c>
      <c r="G5411" t="s">
        <v>130</v>
      </c>
      <c r="I5411" t="s">
        <v>125</v>
      </c>
      <c r="Z5411" t="str">
        <f>IFERROR(MID(AA5411,FIND("-",H5411,1)+1,20),_xlfn.IFNA(VLOOKUP(F5411&amp;"-"&amp;AA5411,Ref_Kontak!$A:$E,4,FALSE),Ref_Kontak!$H$2))</f>
        <v>628999007703</v>
      </c>
      <c r="AA5411" t="str">
        <f t="shared" si="840"/>
        <v/>
      </c>
      <c r="AB5411" t="str">
        <f t="shared" si="841"/>
        <v/>
      </c>
      <c r="AC5411" t="str">
        <f t="shared" si="842"/>
        <v>628999007703</v>
      </c>
      <c r="AD5411" t="str">
        <f t="shared" si="843"/>
        <v>Halo+,+Visual+AI+5S+mendeteksi+Violation%3A+METALDET1-LINE+8</v>
      </c>
      <c r="AE5411" t="str">
        <f t="shared" si="844"/>
        <v>https://web.whatsapp.com/send/?phone=628999007703&amp;text=Halo+,+Visual+AI+5S+mendeteksi+Violation%3A+METALDET1-LINE+8&amp;type=phone_number&amp;app_absent=0</v>
      </c>
      <c r="AF5411" t="b">
        <f>IF(ISNA(VLOOKUP(D5411&amp;"-"&amp;AB5411, Ref_Kontak!$A:$E, 4, FALSE)), FALSE, TRUE)</f>
        <v>0</v>
      </c>
      <c r="AG5411" t="str">
        <f>_xlfn.IFNA(VLOOKUP(Z5411,Ref_Kontak!H:H,1,FALSE),"FALSE")</f>
        <v>628999007703</v>
      </c>
      <c r="AH5411" t="str">
        <f t="shared" si="845"/>
        <v>METALDET1-LINE 8</v>
      </c>
      <c r="AI5411">
        <f>IF(I5411="violation",COUNTIF($AH$1:AH5411,AH5411),0)</f>
        <v>2005</v>
      </c>
      <c r="AJ5411" t="str">
        <f t="shared" si="846"/>
        <v>violation-METALDET1</v>
      </c>
      <c r="AK5411">
        <f>IF(I5411="violation",COUNTIF($AJ$1:AJ5411,AJ5411),FALSE)</f>
        <v>4281</v>
      </c>
      <c r="AL5411">
        <f t="shared" si="847"/>
        <v>0</v>
      </c>
      <c r="AM5411">
        <f t="shared" si="848"/>
        <v>3</v>
      </c>
      <c r="AN5411" t="str">
        <f t="shared" si="849"/>
        <v>ALERT! 3 Violation founded @METALDET1</v>
      </c>
    </row>
    <row r="5412" spans="1:40">
      <c r="A5412" t="s">
        <v>120</v>
      </c>
      <c r="B5412" t="s">
        <v>121</v>
      </c>
      <c r="C5412" t="s">
        <v>2496</v>
      </c>
      <c r="D5412" t="s">
        <v>129</v>
      </c>
      <c r="E5412">
        <v>1</v>
      </c>
      <c r="G5412" t="s">
        <v>130</v>
      </c>
      <c r="I5412" t="s">
        <v>125</v>
      </c>
      <c r="Z5412" t="str">
        <f>IFERROR(MID(AA5412,FIND("-",H5412,1)+1,20),_xlfn.IFNA(VLOOKUP(F5412&amp;"-"&amp;AA5412,Ref_Kontak!$A:$E,4,FALSE),Ref_Kontak!$H$2))</f>
        <v>628999007703</v>
      </c>
      <c r="AA5412" t="str">
        <f t="shared" si="840"/>
        <v/>
      </c>
      <c r="AB5412" t="str">
        <f t="shared" si="841"/>
        <v/>
      </c>
      <c r="AC5412" t="str">
        <f t="shared" si="842"/>
        <v>628999007703</v>
      </c>
      <c r="AD5412" t="str">
        <f t="shared" si="843"/>
        <v>Halo+,+Visual+AI+5S+mendeteksi+Violation%3A+METALDET1-LINE+8</v>
      </c>
      <c r="AE5412" t="str">
        <f t="shared" si="844"/>
        <v>https://web.whatsapp.com/send/?phone=628999007703&amp;text=Halo+,+Visual+AI+5S+mendeteksi+Violation%3A+METALDET1-LINE+8&amp;type=phone_number&amp;app_absent=0</v>
      </c>
      <c r="AF5412" t="b">
        <f>IF(ISNA(VLOOKUP(D5412&amp;"-"&amp;AB5412, Ref_Kontak!$A:$E, 4, FALSE)), FALSE, TRUE)</f>
        <v>0</v>
      </c>
      <c r="AG5412" t="str">
        <f>_xlfn.IFNA(VLOOKUP(Z5412,Ref_Kontak!H:H,1,FALSE),"FALSE")</f>
        <v>628999007703</v>
      </c>
      <c r="AH5412" t="str">
        <f t="shared" si="845"/>
        <v>METALDET1-LINE 8</v>
      </c>
      <c r="AI5412">
        <f>IF(I5412="violation",COUNTIF($AH$1:AH5412,AH5412),0)</f>
        <v>2006</v>
      </c>
      <c r="AJ5412" t="str">
        <f t="shared" si="846"/>
        <v>violation-METALDET1</v>
      </c>
      <c r="AK5412">
        <f>IF(I5412="violation",COUNTIF($AJ$1:AJ5412,AJ5412),FALSE)</f>
        <v>4282</v>
      </c>
      <c r="AL5412">
        <f t="shared" si="847"/>
        <v>0</v>
      </c>
      <c r="AM5412">
        <f t="shared" si="848"/>
        <v>3</v>
      </c>
      <c r="AN5412" t="str">
        <f t="shared" si="849"/>
        <v>ALERT! 3 Violation founded @METALDET1</v>
      </c>
    </row>
    <row r="5413" spans="1:40">
      <c r="A5413" t="s">
        <v>120</v>
      </c>
      <c r="B5413" t="s">
        <v>121</v>
      </c>
      <c r="C5413" t="s">
        <v>2497</v>
      </c>
      <c r="D5413" t="s">
        <v>129</v>
      </c>
      <c r="E5413">
        <v>1</v>
      </c>
      <c r="G5413" t="s">
        <v>130</v>
      </c>
      <c r="I5413" t="s">
        <v>125</v>
      </c>
      <c r="Z5413" t="str">
        <f>IFERROR(MID(AA5413,FIND("-",H5413,1)+1,20),_xlfn.IFNA(VLOOKUP(F5413&amp;"-"&amp;AA5413,Ref_Kontak!$A:$E,4,FALSE),Ref_Kontak!$H$2))</f>
        <v>628999007703</v>
      </c>
      <c r="AA5413" t="str">
        <f t="shared" si="840"/>
        <v/>
      </c>
      <c r="AB5413" t="str">
        <f t="shared" si="841"/>
        <v/>
      </c>
      <c r="AC5413" t="str">
        <f t="shared" si="842"/>
        <v>628999007703</v>
      </c>
      <c r="AD5413" t="str">
        <f t="shared" si="843"/>
        <v>Halo+,+Visual+AI+5S+mendeteksi+Violation%3A+METALDET1-LINE+8</v>
      </c>
      <c r="AE5413" t="str">
        <f t="shared" si="844"/>
        <v>https://web.whatsapp.com/send/?phone=628999007703&amp;text=Halo+,+Visual+AI+5S+mendeteksi+Violation%3A+METALDET1-LINE+8&amp;type=phone_number&amp;app_absent=0</v>
      </c>
      <c r="AF5413" t="b">
        <f>IF(ISNA(VLOOKUP(D5413&amp;"-"&amp;AB5413, Ref_Kontak!$A:$E, 4, FALSE)), FALSE, TRUE)</f>
        <v>0</v>
      </c>
      <c r="AG5413" t="str">
        <f>_xlfn.IFNA(VLOOKUP(Z5413,Ref_Kontak!H:H,1,FALSE),"FALSE")</f>
        <v>628999007703</v>
      </c>
      <c r="AH5413" t="str">
        <f t="shared" si="845"/>
        <v>METALDET1-LINE 8</v>
      </c>
      <c r="AI5413">
        <f>IF(I5413="violation",COUNTIF($AH$1:AH5413,AH5413),0)</f>
        <v>2007</v>
      </c>
      <c r="AJ5413" t="str">
        <f t="shared" si="846"/>
        <v>violation-METALDET1</v>
      </c>
      <c r="AK5413">
        <f>IF(I5413="violation",COUNTIF($AJ$1:AJ5413,AJ5413),FALSE)</f>
        <v>4283</v>
      </c>
      <c r="AL5413">
        <f t="shared" si="847"/>
        <v>0</v>
      </c>
      <c r="AM5413">
        <f t="shared" si="848"/>
        <v>3</v>
      </c>
      <c r="AN5413" t="str">
        <f t="shared" si="849"/>
        <v>ALERT! 3 Violation founded @METALDET1</v>
      </c>
    </row>
    <row r="5414" spans="1:40">
      <c r="A5414" t="s">
        <v>120</v>
      </c>
      <c r="B5414" t="s">
        <v>121</v>
      </c>
      <c r="C5414" t="s">
        <v>2498</v>
      </c>
      <c r="D5414" t="s">
        <v>129</v>
      </c>
      <c r="E5414">
        <v>1</v>
      </c>
      <c r="G5414" t="s">
        <v>130</v>
      </c>
      <c r="I5414" t="s">
        <v>125</v>
      </c>
      <c r="Z5414" t="str">
        <f>IFERROR(MID(AA5414,FIND("-",H5414,1)+1,20),_xlfn.IFNA(VLOOKUP(F5414&amp;"-"&amp;AA5414,Ref_Kontak!$A:$E,4,FALSE),Ref_Kontak!$H$2))</f>
        <v>628999007703</v>
      </c>
      <c r="AA5414" t="str">
        <f t="shared" si="840"/>
        <v/>
      </c>
      <c r="AB5414" t="str">
        <f t="shared" si="841"/>
        <v/>
      </c>
      <c r="AC5414" t="str">
        <f t="shared" si="842"/>
        <v>628999007703</v>
      </c>
      <c r="AD5414" t="str">
        <f t="shared" si="843"/>
        <v>Halo+,+Visual+AI+5S+mendeteksi+Violation%3A+METALDET1-LINE+8</v>
      </c>
      <c r="AE5414" t="str">
        <f t="shared" si="844"/>
        <v>https://web.whatsapp.com/send/?phone=628999007703&amp;text=Halo+,+Visual+AI+5S+mendeteksi+Violation%3A+METALDET1-LINE+8&amp;type=phone_number&amp;app_absent=0</v>
      </c>
      <c r="AF5414" t="b">
        <f>IF(ISNA(VLOOKUP(D5414&amp;"-"&amp;AB5414, Ref_Kontak!$A:$E, 4, FALSE)), FALSE, TRUE)</f>
        <v>0</v>
      </c>
      <c r="AG5414" t="str">
        <f>_xlfn.IFNA(VLOOKUP(Z5414,Ref_Kontak!H:H,1,FALSE),"FALSE")</f>
        <v>628999007703</v>
      </c>
      <c r="AH5414" t="str">
        <f t="shared" si="845"/>
        <v>METALDET1-LINE 8</v>
      </c>
      <c r="AI5414">
        <f>IF(I5414="violation",COUNTIF($AH$1:AH5414,AH5414),0)</f>
        <v>2008</v>
      </c>
      <c r="AJ5414" t="str">
        <f t="shared" si="846"/>
        <v>violation-METALDET1</v>
      </c>
      <c r="AK5414">
        <f>IF(I5414="violation",COUNTIF($AJ$1:AJ5414,AJ5414),FALSE)</f>
        <v>4284</v>
      </c>
      <c r="AL5414">
        <f t="shared" si="847"/>
        <v>0</v>
      </c>
      <c r="AM5414">
        <f t="shared" si="848"/>
        <v>3</v>
      </c>
      <c r="AN5414" t="str">
        <f t="shared" si="849"/>
        <v>ALERT! 3 Violation founded @METALDET1</v>
      </c>
    </row>
    <row r="5415" spans="1:40">
      <c r="A5415" t="s">
        <v>120</v>
      </c>
      <c r="B5415" t="s">
        <v>121</v>
      </c>
      <c r="C5415" t="s">
        <v>2499</v>
      </c>
      <c r="D5415" t="s">
        <v>129</v>
      </c>
      <c r="E5415">
        <v>1</v>
      </c>
      <c r="G5415" t="s">
        <v>130</v>
      </c>
      <c r="I5415" t="s">
        <v>125</v>
      </c>
      <c r="Z5415" t="str">
        <f>IFERROR(MID(AA5415,FIND("-",H5415,1)+1,20),_xlfn.IFNA(VLOOKUP(F5415&amp;"-"&amp;AA5415,Ref_Kontak!$A:$E,4,FALSE),Ref_Kontak!$H$2))</f>
        <v>628999007703</v>
      </c>
      <c r="AA5415" t="str">
        <f t="shared" si="840"/>
        <v/>
      </c>
      <c r="AB5415" t="str">
        <f t="shared" si="841"/>
        <v/>
      </c>
      <c r="AC5415" t="str">
        <f t="shared" si="842"/>
        <v>628999007703</v>
      </c>
      <c r="AD5415" t="str">
        <f t="shared" si="843"/>
        <v>Halo+,+Visual+AI+5S+mendeteksi+Violation%3A+METALDET1-LINE+8</v>
      </c>
      <c r="AE5415" t="str">
        <f t="shared" si="844"/>
        <v>https://web.whatsapp.com/send/?phone=628999007703&amp;text=Halo+,+Visual+AI+5S+mendeteksi+Violation%3A+METALDET1-LINE+8&amp;type=phone_number&amp;app_absent=0</v>
      </c>
      <c r="AF5415" t="b">
        <f>IF(ISNA(VLOOKUP(D5415&amp;"-"&amp;AB5415, Ref_Kontak!$A:$E, 4, FALSE)), FALSE, TRUE)</f>
        <v>0</v>
      </c>
      <c r="AG5415" t="str">
        <f>_xlfn.IFNA(VLOOKUP(Z5415,Ref_Kontak!H:H,1,FALSE),"FALSE")</f>
        <v>628999007703</v>
      </c>
      <c r="AH5415" t="str">
        <f t="shared" si="845"/>
        <v>METALDET1-LINE 8</v>
      </c>
      <c r="AI5415">
        <f>IF(I5415="violation",COUNTIF($AH$1:AH5415,AH5415),0)</f>
        <v>2009</v>
      </c>
      <c r="AJ5415" t="str">
        <f t="shared" si="846"/>
        <v>violation-METALDET1</v>
      </c>
      <c r="AK5415">
        <f>IF(I5415="violation",COUNTIF($AJ$1:AJ5415,AJ5415),FALSE)</f>
        <v>4285</v>
      </c>
      <c r="AL5415">
        <f t="shared" si="847"/>
        <v>0</v>
      </c>
      <c r="AM5415">
        <f t="shared" si="848"/>
        <v>3</v>
      </c>
      <c r="AN5415" t="str">
        <f t="shared" si="849"/>
        <v>ALERT! 3 Violation founded @METALDET1</v>
      </c>
    </row>
    <row r="5416" spans="1:40">
      <c r="A5416" t="s">
        <v>120</v>
      </c>
      <c r="B5416" t="s">
        <v>121</v>
      </c>
      <c r="C5416" t="s">
        <v>2500</v>
      </c>
      <c r="D5416" t="s">
        <v>129</v>
      </c>
      <c r="E5416">
        <v>1</v>
      </c>
      <c r="G5416" t="s">
        <v>130</v>
      </c>
      <c r="I5416" t="s">
        <v>125</v>
      </c>
      <c r="Z5416" t="str">
        <f>IFERROR(MID(AA5416,FIND("-",H5416,1)+1,20),_xlfn.IFNA(VLOOKUP(F5416&amp;"-"&amp;AA5416,Ref_Kontak!$A:$E,4,FALSE),Ref_Kontak!$H$2))</f>
        <v>628999007703</v>
      </c>
      <c r="AA5416" t="str">
        <f t="shared" si="840"/>
        <v/>
      </c>
      <c r="AB5416" t="str">
        <f t="shared" si="841"/>
        <v/>
      </c>
      <c r="AC5416" t="str">
        <f t="shared" si="842"/>
        <v>628999007703</v>
      </c>
      <c r="AD5416" t="str">
        <f t="shared" si="843"/>
        <v>Halo+,+Visual+AI+5S+mendeteksi+Violation%3A+METALDET1-LINE+8</v>
      </c>
      <c r="AE5416" t="str">
        <f t="shared" si="844"/>
        <v>https://web.whatsapp.com/send/?phone=628999007703&amp;text=Halo+,+Visual+AI+5S+mendeteksi+Violation%3A+METALDET1-LINE+8&amp;type=phone_number&amp;app_absent=0</v>
      </c>
      <c r="AF5416" t="b">
        <f>IF(ISNA(VLOOKUP(D5416&amp;"-"&amp;AB5416, Ref_Kontak!$A:$E, 4, FALSE)), FALSE, TRUE)</f>
        <v>0</v>
      </c>
      <c r="AG5416" t="str">
        <f>_xlfn.IFNA(VLOOKUP(Z5416,Ref_Kontak!H:H,1,FALSE),"FALSE")</f>
        <v>628999007703</v>
      </c>
      <c r="AH5416" t="str">
        <f t="shared" si="845"/>
        <v>METALDET1-LINE 8</v>
      </c>
      <c r="AI5416">
        <f>IF(I5416="violation",COUNTIF($AH$1:AH5416,AH5416),0)</f>
        <v>2010</v>
      </c>
      <c r="AJ5416" t="str">
        <f t="shared" si="846"/>
        <v>violation-METALDET1</v>
      </c>
      <c r="AK5416">
        <f>IF(I5416="violation",COUNTIF($AJ$1:AJ5416,AJ5416),FALSE)</f>
        <v>4286</v>
      </c>
      <c r="AL5416">
        <f t="shared" si="847"/>
        <v>0</v>
      </c>
      <c r="AM5416">
        <f t="shared" si="848"/>
        <v>3</v>
      </c>
      <c r="AN5416" t="str">
        <f t="shared" si="849"/>
        <v>ALERT! 3 Violation founded @METALDET1</v>
      </c>
    </row>
    <row r="5417" spans="1:40">
      <c r="A5417" t="s">
        <v>120</v>
      </c>
      <c r="B5417" t="s">
        <v>121</v>
      </c>
      <c r="C5417" t="s">
        <v>2501</v>
      </c>
      <c r="D5417" t="s">
        <v>129</v>
      </c>
      <c r="E5417">
        <v>1</v>
      </c>
      <c r="G5417" t="s">
        <v>130</v>
      </c>
      <c r="I5417" t="s">
        <v>125</v>
      </c>
      <c r="Z5417" t="str">
        <f>IFERROR(MID(AA5417,FIND("-",H5417,1)+1,20),_xlfn.IFNA(VLOOKUP(F5417&amp;"-"&amp;AA5417,Ref_Kontak!$A:$E,4,FALSE),Ref_Kontak!$H$2))</f>
        <v>628999007703</v>
      </c>
      <c r="AA5417" t="str">
        <f t="shared" si="840"/>
        <v/>
      </c>
      <c r="AB5417" t="str">
        <f t="shared" si="841"/>
        <v/>
      </c>
      <c r="AC5417" t="str">
        <f t="shared" si="842"/>
        <v>628999007703</v>
      </c>
      <c r="AD5417" t="str">
        <f t="shared" si="843"/>
        <v>Halo+,+Visual+AI+5S+mendeteksi+Violation%3A+METALDET1-LINE+8</v>
      </c>
      <c r="AE5417" t="str">
        <f t="shared" si="844"/>
        <v>https://web.whatsapp.com/send/?phone=628999007703&amp;text=Halo+,+Visual+AI+5S+mendeteksi+Violation%3A+METALDET1-LINE+8&amp;type=phone_number&amp;app_absent=0</v>
      </c>
      <c r="AF5417" t="b">
        <f>IF(ISNA(VLOOKUP(D5417&amp;"-"&amp;AB5417, Ref_Kontak!$A:$E, 4, FALSE)), FALSE, TRUE)</f>
        <v>0</v>
      </c>
      <c r="AG5417" t="str">
        <f>_xlfn.IFNA(VLOOKUP(Z5417,Ref_Kontak!H:H,1,FALSE),"FALSE")</f>
        <v>628999007703</v>
      </c>
      <c r="AH5417" t="str">
        <f t="shared" si="845"/>
        <v>METALDET1-LINE 8</v>
      </c>
      <c r="AI5417">
        <f>IF(I5417="violation",COUNTIF($AH$1:AH5417,AH5417),0)</f>
        <v>2011</v>
      </c>
      <c r="AJ5417" t="str">
        <f t="shared" si="846"/>
        <v>violation-METALDET1</v>
      </c>
      <c r="AK5417">
        <f>IF(I5417="violation",COUNTIF($AJ$1:AJ5417,AJ5417),FALSE)</f>
        <v>4287</v>
      </c>
      <c r="AL5417">
        <f t="shared" si="847"/>
        <v>0</v>
      </c>
      <c r="AM5417">
        <f t="shared" si="848"/>
        <v>3</v>
      </c>
      <c r="AN5417" t="str">
        <f t="shared" si="849"/>
        <v>ALERT! 3 Violation founded @METALDET1</v>
      </c>
    </row>
    <row r="5418" spans="1:40">
      <c r="A5418" t="s">
        <v>120</v>
      </c>
      <c r="B5418" t="s">
        <v>121</v>
      </c>
      <c r="C5418" t="s">
        <v>2502</v>
      </c>
      <c r="D5418" t="s">
        <v>129</v>
      </c>
      <c r="E5418">
        <v>1</v>
      </c>
      <c r="G5418" t="s">
        <v>130</v>
      </c>
      <c r="I5418" t="s">
        <v>125</v>
      </c>
      <c r="Z5418" t="str">
        <f>IFERROR(MID(AA5418,FIND("-",H5418,1)+1,20),_xlfn.IFNA(VLOOKUP(F5418&amp;"-"&amp;AA5418,Ref_Kontak!$A:$E,4,FALSE),Ref_Kontak!$H$2))</f>
        <v>628999007703</v>
      </c>
      <c r="AA5418" t="str">
        <f t="shared" si="840"/>
        <v/>
      </c>
      <c r="AB5418" t="str">
        <f t="shared" si="841"/>
        <v/>
      </c>
      <c r="AC5418" t="str">
        <f t="shared" si="842"/>
        <v>628999007703</v>
      </c>
      <c r="AD5418" t="str">
        <f t="shared" si="843"/>
        <v>Halo+,+Visual+AI+5S+mendeteksi+Violation%3A+METALDET1-LINE+8</v>
      </c>
      <c r="AE5418" t="str">
        <f t="shared" si="844"/>
        <v>https://web.whatsapp.com/send/?phone=628999007703&amp;text=Halo+,+Visual+AI+5S+mendeteksi+Violation%3A+METALDET1-LINE+8&amp;type=phone_number&amp;app_absent=0</v>
      </c>
      <c r="AF5418" t="b">
        <f>IF(ISNA(VLOOKUP(D5418&amp;"-"&amp;AB5418, Ref_Kontak!$A:$E, 4, FALSE)), FALSE, TRUE)</f>
        <v>0</v>
      </c>
      <c r="AG5418" t="str">
        <f>_xlfn.IFNA(VLOOKUP(Z5418,Ref_Kontak!H:H,1,FALSE),"FALSE")</f>
        <v>628999007703</v>
      </c>
      <c r="AH5418" t="str">
        <f t="shared" si="845"/>
        <v>METALDET1-LINE 8</v>
      </c>
      <c r="AI5418">
        <f>IF(I5418="violation",COUNTIF($AH$1:AH5418,AH5418),0)</f>
        <v>2012</v>
      </c>
      <c r="AJ5418" t="str">
        <f t="shared" si="846"/>
        <v>violation-METALDET1</v>
      </c>
      <c r="AK5418">
        <f>IF(I5418="violation",COUNTIF($AJ$1:AJ5418,AJ5418),FALSE)</f>
        <v>4288</v>
      </c>
      <c r="AL5418">
        <f t="shared" si="847"/>
        <v>0</v>
      </c>
      <c r="AM5418">
        <f t="shared" si="848"/>
        <v>3</v>
      </c>
      <c r="AN5418" t="str">
        <f t="shared" si="849"/>
        <v>ALERT! 3 Violation founded @METALDET1</v>
      </c>
    </row>
    <row r="5419" spans="1:40">
      <c r="A5419" t="s">
        <v>120</v>
      </c>
      <c r="B5419" t="s">
        <v>121</v>
      </c>
      <c r="C5419" t="s">
        <v>2503</v>
      </c>
      <c r="D5419" t="s">
        <v>129</v>
      </c>
      <c r="E5419">
        <v>1</v>
      </c>
      <c r="G5419" t="s">
        <v>130</v>
      </c>
      <c r="I5419" t="s">
        <v>125</v>
      </c>
      <c r="Z5419" t="str">
        <f>IFERROR(MID(AA5419,FIND("-",H5419,1)+1,20),_xlfn.IFNA(VLOOKUP(F5419&amp;"-"&amp;AA5419,Ref_Kontak!$A:$E,4,FALSE),Ref_Kontak!$H$2))</f>
        <v>628999007703</v>
      </c>
      <c r="AA5419" t="str">
        <f t="shared" si="840"/>
        <v/>
      </c>
      <c r="AB5419" t="str">
        <f t="shared" si="841"/>
        <v/>
      </c>
      <c r="AC5419" t="str">
        <f t="shared" si="842"/>
        <v>628999007703</v>
      </c>
      <c r="AD5419" t="str">
        <f t="shared" si="843"/>
        <v>Halo+,+Visual+AI+5S+mendeteksi+Violation%3A+METALDET1-LINE+8</v>
      </c>
      <c r="AE5419" t="str">
        <f t="shared" si="844"/>
        <v>https://web.whatsapp.com/send/?phone=628999007703&amp;text=Halo+,+Visual+AI+5S+mendeteksi+Violation%3A+METALDET1-LINE+8&amp;type=phone_number&amp;app_absent=0</v>
      </c>
      <c r="AF5419" t="b">
        <f>IF(ISNA(VLOOKUP(D5419&amp;"-"&amp;AB5419, Ref_Kontak!$A:$E, 4, FALSE)), FALSE, TRUE)</f>
        <v>0</v>
      </c>
      <c r="AG5419" t="str">
        <f>_xlfn.IFNA(VLOOKUP(Z5419,Ref_Kontak!H:H,1,FALSE),"FALSE")</f>
        <v>628999007703</v>
      </c>
      <c r="AH5419" t="str">
        <f t="shared" si="845"/>
        <v>METALDET1-LINE 8</v>
      </c>
      <c r="AI5419">
        <f>IF(I5419="violation",COUNTIF($AH$1:AH5419,AH5419),0)</f>
        <v>2013</v>
      </c>
      <c r="AJ5419" t="str">
        <f t="shared" si="846"/>
        <v>violation-METALDET1</v>
      </c>
      <c r="AK5419">
        <f>IF(I5419="violation",COUNTIF($AJ$1:AJ5419,AJ5419),FALSE)</f>
        <v>4289</v>
      </c>
      <c r="AL5419">
        <f t="shared" si="847"/>
        <v>0</v>
      </c>
      <c r="AM5419">
        <f t="shared" si="848"/>
        <v>3</v>
      </c>
      <c r="AN5419" t="str">
        <f t="shared" si="849"/>
        <v>ALERT! 3 Violation founded @METALDET1</v>
      </c>
    </row>
    <row r="5420" spans="1:40">
      <c r="A5420" t="s">
        <v>120</v>
      </c>
      <c r="B5420" t="s">
        <v>121</v>
      </c>
      <c r="C5420" t="s">
        <v>2504</v>
      </c>
      <c r="D5420" t="s">
        <v>129</v>
      </c>
      <c r="E5420">
        <v>1</v>
      </c>
      <c r="G5420" t="s">
        <v>130</v>
      </c>
      <c r="I5420" t="s">
        <v>125</v>
      </c>
      <c r="Z5420" t="str">
        <f>IFERROR(MID(AA5420,FIND("-",H5420,1)+1,20),_xlfn.IFNA(VLOOKUP(F5420&amp;"-"&amp;AA5420,Ref_Kontak!$A:$E,4,FALSE),Ref_Kontak!$H$2))</f>
        <v>628999007703</v>
      </c>
      <c r="AA5420" t="str">
        <f t="shared" si="840"/>
        <v/>
      </c>
      <c r="AB5420" t="str">
        <f t="shared" si="841"/>
        <v/>
      </c>
      <c r="AC5420" t="str">
        <f t="shared" si="842"/>
        <v>628999007703</v>
      </c>
      <c r="AD5420" t="str">
        <f t="shared" si="843"/>
        <v>Halo+,+Visual+AI+5S+mendeteksi+Violation%3A+METALDET1-LINE+8</v>
      </c>
      <c r="AE5420" t="str">
        <f t="shared" si="844"/>
        <v>https://web.whatsapp.com/send/?phone=628999007703&amp;text=Halo+,+Visual+AI+5S+mendeteksi+Violation%3A+METALDET1-LINE+8&amp;type=phone_number&amp;app_absent=0</v>
      </c>
      <c r="AF5420" t="b">
        <f>IF(ISNA(VLOOKUP(D5420&amp;"-"&amp;AB5420, Ref_Kontak!$A:$E, 4, FALSE)), FALSE, TRUE)</f>
        <v>0</v>
      </c>
      <c r="AG5420" t="str">
        <f>_xlfn.IFNA(VLOOKUP(Z5420,Ref_Kontak!H:H,1,FALSE),"FALSE")</f>
        <v>628999007703</v>
      </c>
      <c r="AH5420" t="str">
        <f t="shared" si="845"/>
        <v>METALDET1-LINE 8</v>
      </c>
      <c r="AI5420">
        <f>IF(I5420="violation",COUNTIF($AH$1:AH5420,AH5420),0)</f>
        <v>2014</v>
      </c>
      <c r="AJ5420" t="str">
        <f t="shared" si="846"/>
        <v>violation-METALDET1</v>
      </c>
      <c r="AK5420">
        <f>IF(I5420="violation",COUNTIF($AJ$1:AJ5420,AJ5420),FALSE)</f>
        <v>4290</v>
      </c>
      <c r="AL5420">
        <f t="shared" si="847"/>
        <v>0</v>
      </c>
      <c r="AM5420">
        <f t="shared" si="848"/>
        <v>3</v>
      </c>
      <c r="AN5420" t="str">
        <f t="shared" si="849"/>
        <v>ALERT! 3 Violation founded @METALDET1</v>
      </c>
    </row>
    <row r="5421" spans="1:40">
      <c r="A5421" t="s">
        <v>120</v>
      </c>
      <c r="B5421" t="s">
        <v>121</v>
      </c>
      <c r="C5421" t="s">
        <v>2505</v>
      </c>
      <c r="D5421" t="s">
        <v>129</v>
      </c>
      <c r="E5421">
        <v>1</v>
      </c>
      <c r="G5421" t="s">
        <v>130</v>
      </c>
      <c r="I5421" t="s">
        <v>125</v>
      </c>
      <c r="Z5421" t="str">
        <f>IFERROR(MID(AA5421,FIND("-",H5421,1)+1,20),_xlfn.IFNA(VLOOKUP(F5421&amp;"-"&amp;AA5421,Ref_Kontak!$A:$E,4,FALSE),Ref_Kontak!$H$2))</f>
        <v>628999007703</v>
      </c>
      <c r="AA5421" t="str">
        <f t="shared" si="840"/>
        <v/>
      </c>
      <c r="AB5421" t="str">
        <f t="shared" si="841"/>
        <v/>
      </c>
      <c r="AC5421" t="str">
        <f t="shared" si="842"/>
        <v>628999007703</v>
      </c>
      <c r="AD5421" t="str">
        <f t="shared" si="843"/>
        <v>Halo+,+Visual+AI+5S+mendeteksi+Violation%3A+METALDET1-LINE+8</v>
      </c>
      <c r="AE5421" t="str">
        <f t="shared" si="844"/>
        <v>https://web.whatsapp.com/send/?phone=628999007703&amp;text=Halo+,+Visual+AI+5S+mendeteksi+Violation%3A+METALDET1-LINE+8&amp;type=phone_number&amp;app_absent=0</v>
      </c>
      <c r="AF5421" t="b">
        <f>IF(ISNA(VLOOKUP(D5421&amp;"-"&amp;AB5421, Ref_Kontak!$A:$E, 4, FALSE)), FALSE, TRUE)</f>
        <v>0</v>
      </c>
      <c r="AG5421" t="str">
        <f>_xlfn.IFNA(VLOOKUP(Z5421,Ref_Kontak!H:H,1,FALSE),"FALSE")</f>
        <v>628999007703</v>
      </c>
      <c r="AH5421" t="str">
        <f t="shared" si="845"/>
        <v>METALDET1-LINE 8</v>
      </c>
      <c r="AI5421">
        <f>IF(I5421="violation",COUNTIF($AH$1:AH5421,AH5421),0)</f>
        <v>2015</v>
      </c>
      <c r="AJ5421" t="str">
        <f t="shared" si="846"/>
        <v>violation-METALDET1</v>
      </c>
      <c r="AK5421">
        <f>IF(I5421="violation",COUNTIF($AJ$1:AJ5421,AJ5421),FALSE)</f>
        <v>4291</v>
      </c>
      <c r="AL5421">
        <f t="shared" si="847"/>
        <v>0</v>
      </c>
      <c r="AM5421">
        <f t="shared" si="848"/>
        <v>3</v>
      </c>
      <c r="AN5421" t="str">
        <f t="shared" si="849"/>
        <v>ALERT! 3 Violation founded @METALDET1</v>
      </c>
    </row>
    <row r="5422" spans="1:40">
      <c r="A5422" t="s">
        <v>120</v>
      </c>
      <c r="B5422" t="s">
        <v>121</v>
      </c>
      <c r="C5422" t="s">
        <v>2506</v>
      </c>
      <c r="D5422" t="s">
        <v>129</v>
      </c>
      <c r="E5422">
        <v>1</v>
      </c>
      <c r="G5422" t="s">
        <v>130</v>
      </c>
      <c r="I5422" t="s">
        <v>125</v>
      </c>
      <c r="Z5422" t="str">
        <f>IFERROR(MID(AA5422,FIND("-",H5422,1)+1,20),_xlfn.IFNA(VLOOKUP(F5422&amp;"-"&amp;AA5422,Ref_Kontak!$A:$E,4,FALSE),Ref_Kontak!$H$2))</f>
        <v>628999007703</v>
      </c>
      <c r="AA5422" t="str">
        <f t="shared" si="840"/>
        <v/>
      </c>
      <c r="AB5422" t="str">
        <f t="shared" si="841"/>
        <v/>
      </c>
      <c r="AC5422" t="str">
        <f t="shared" si="842"/>
        <v>628999007703</v>
      </c>
      <c r="AD5422" t="str">
        <f t="shared" si="843"/>
        <v>Halo+,+Visual+AI+5S+mendeteksi+Violation%3A+METALDET1-LINE+8</v>
      </c>
      <c r="AE5422" t="str">
        <f t="shared" si="844"/>
        <v>https://web.whatsapp.com/send/?phone=628999007703&amp;text=Halo+,+Visual+AI+5S+mendeteksi+Violation%3A+METALDET1-LINE+8&amp;type=phone_number&amp;app_absent=0</v>
      </c>
      <c r="AF5422" t="b">
        <f>IF(ISNA(VLOOKUP(D5422&amp;"-"&amp;AB5422, Ref_Kontak!$A:$E, 4, FALSE)), FALSE, TRUE)</f>
        <v>0</v>
      </c>
      <c r="AG5422" t="str">
        <f>_xlfn.IFNA(VLOOKUP(Z5422,Ref_Kontak!H:H,1,FALSE),"FALSE")</f>
        <v>628999007703</v>
      </c>
      <c r="AH5422" t="str">
        <f t="shared" si="845"/>
        <v>METALDET1-LINE 8</v>
      </c>
      <c r="AI5422">
        <f>IF(I5422="violation",COUNTIF($AH$1:AH5422,AH5422),0)</f>
        <v>2016</v>
      </c>
      <c r="AJ5422" t="str">
        <f t="shared" si="846"/>
        <v>violation-METALDET1</v>
      </c>
      <c r="AK5422">
        <f>IF(I5422="violation",COUNTIF($AJ$1:AJ5422,AJ5422),FALSE)</f>
        <v>4292</v>
      </c>
      <c r="AL5422">
        <f t="shared" si="847"/>
        <v>0</v>
      </c>
      <c r="AM5422">
        <f t="shared" si="848"/>
        <v>3</v>
      </c>
      <c r="AN5422" t="str">
        <f t="shared" si="849"/>
        <v>ALERT! 3 Violation founded @METALDET1</v>
      </c>
    </row>
    <row r="5423" spans="1:40">
      <c r="A5423" t="s">
        <v>120</v>
      </c>
      <c r="B5423" t="s">
        <v>121</v>
      </c>
      <c r="C5423" t="s">
        <v>2507</v>
      </c>
      <c r="D5423" t="s">
        <v>129</v>
      </c>
      <c r="E5423">
        <v>1</v>
      </c>
      <c r="G5423" t="s">
        <v>130</v>
      </c>
      <c r="I5423" t="s">
        <v>125</v>
      </c>
      <c r="Z5423" t="str">
        <f>IFERROR(MID(AA5423,FIND("-",H5423,1)+1,20),_xlfn.IFNA(VLOOKUP(F5423&amp;"-"&amp;AA5423,Ref_Kontak!$A:$E,4,FALSE),Ref_Kontak!$H$2))</f>
        <v>628999007703</v>
      </c>
      <c r="AA5423" t="str">
        <f t="shared" si="840"/>
        <v/>
      </c>
      <c r="AB5423" t="str">
        <f t="shared" si="841"/>
        <v/>
      </c>
      <c r="AC5423" t="str">
        <f t="shared" si="842"/>
        <v>628999007703</v>
      </c>
      <c r="AD5423" t="str">
        <f t="shared" si="843"/>
        <v>Halo+,+Visual+AI+5S+mendeteksi+Violation%3A+METALDET1-LINE+8</v>
      </c>
      <c r="AE5423" t="str">
        <f t="shared" si="844"/>
        <v>https://web.whatsapp.com/send/?phone=628999007703&amp;text=Halo+,+Visual+AI+5S+mendeteksi+Violation%3A+METALDET1-LINE+8&amp;type=phone_number&amp;app_absent=0</v>
      </c>
      <c r="AF5423" t="b">
        <f>IF(ISNA(VLOOKUP(D5423&amp;"-"&amp;AB5423, Ref_Kontak!$A:$E, 4, FALSE)), FALSE, TRUE)</f>
        <v>0</v>
      </c>
      <c r="AG5423" t="str">
        <f>_xlfn.IFNA(VLOOKUP(Z5423,Ref_Kontak!H:H,1,FALSE),"FALSE")</f>
        <v>628999007703</v>
      </c>
      <c r="AH5423" t="str">
        <f t="shared" si="845"/>
        <v>METALDET1-LINE 8</v>
      </c>
      <c r="AI5423">
        <f>IF(I5423="violation",COUNTIF($AH$1:AH5423,AH5423),0)</f>
        <v>2017</v>
      </c>
      <c r="AJ5423" t="str">
        <f t="shared" si="846"/>
        <v>violation-METALDET1</v>
      </c>
      <c r="AK5423">
        <f>IF(I5423="violation",COUNTIF($AJ$1:AJ5423,AJ5423),FALSE)</f>
        <v>4293</v>
      </c>
      <c r="AL5423">
        <f t="shared" si="847"/>
        <v>0</v>
      </c>
      <c r="AM5423">
        <f t="shared" si="848"/>
        <v>3</v>
      </c>
      <c r="AN5423" t="str">
        <f t="shared" si="849"/>
        <v>ALERT! 3 Violation founded @METALDET1</v>
      </c>
    </row>
    <row r="5424" spans="1:40">
      <c r="A5424" t="s">
        <v>120</v>
      </c>
      <c r="B5424" t="s">
        <v>121</v>
      </c>
      <c r="C5424" t="s">
        <v>2508</v>
      </c>
      <c r="D5424" t="s">
        <v>129</v>
      </c>
      <c r="E5424">
        <v>1</v>
      </c>
      <c r="G5424" t="s">
        <v>130</v>
      </c>
      <c r="I5424" t="s">
        <v>125</v>
      </c>
      <c r="Z5424" t="str">
        <f>IFERROR(MID(AA5424,FIND("-",H5424,1)+1,20),_xlfn.IFNA(VLOOKUP(F5424&amp;"-"&amp;AA5424,Ref_Kontak!$A:$E,4,FALSE),Ref_Kontak!$H$2))</f>
        <v>628999007703</v>
      </c>
      <c r="AA5424" t="str">
        <f t="shared" si="840"/>
        <v/>
      </c>
      <c r="AB5424" t="str">
        <f t="shared" si="841"/>
        <v/>
      </c>
      <c r="AC5424" t="str">
        <f t="shared" si="842"/>
        <v>628999007703</v>
      </c>
      <c r="AD5424" t="str">
        <f t="shared" si="843"/>
        <v>Halo+,+Visual+AI+5S+mendeteksi+Violation%3A+METALDET1-LINE+8</v>
      </c>
      <c r="AE5424" t="str">
        <f t="shared" si="844"/>
        <v>https://web.whatsapp.com/send/?phone=628999007703&amp;text=Halo+,+Visual+AI+5S+mendeteksi+Violation%3A+METALDET1-LINE+8&amp;type=phone_number&amp;app_absent=0</v>
      </c>
      <c r="AF5424" t="b">
        <f>IF(ISNA(VLOOKUP(D5424&amp;"-"&amp;AB5424, Ref_Kontak!$A:$E, 4, FALSE)), FALSE, TRUE)</f>
        <v>0</v>
      </c>
      <c r="AG5424" t="str">
        <f>_xlfn.IFNA(VLOOKUP(Z5424,Ref_Kontak!H:H,1,FALSE),"FALSE")</f>
        <v>628999007703</v>
      </c>
      <c r="AH5424" t="str">
        <f t="shared" si="845"/>
        <v>METALDET1-LINE 8</v>
      </c>
      <c r="AI5424">
        <f>IF(I5424="violation",COUNTIF($AH$1:AH5424,AH5424),0)</f>
        <v>2018</v>
      </c>
      <c r="AJ5424" t="str">
        <f t="shared" si="846"/>
        <v>violation-METALDET1</v>
      </c>
      <c r="AK5424">
        <f>IF(I5424="violation",COUNTIF($AJ$1:AJ5424,AJ5424),FALSE)</f>
        <v>4294</v>
      </c>
      <c r="AL5424">
        <f t="shared" si="847"/>
        <v>0</v>
      </c>
      <c r="AM5424">
        <f t="shared" si="848"/>
        <v>3</v>
      </c>
      <c r="AN5424" t="str">
        <f t="shared" si="849"/>
        <v>ALERT! 3 Violation founded @METALDET1</v>
      </c>
    </row>
    <row r="5425" spans="1:40">
      <c r="A5425" t="s">
        <v>120</v>
      </c>
      <c r="B5425" t="s">
        <v>121</v>
      </c>
      <c r="C5425" t="s">
        <v>2508</v>
      </c>
      <c r="D5425" t="s">
        <v>129</v>
      </c>
      <c r="E5425">
        <v>1</v>
      </c>
      <c r="G5425" t="s">
        <v>130</v>
      </c>
      <c r="I5425" t="s">
        <v>125</v>
      </c>
      <c r="Z5425" t="str">
        <f>IFERROR(MID(AA5425,FIND("-",H5425,1)+1,20),_xlfn.IFNA(VLOOKUP(F5425&amp;"-"&amp;AA5425,Ref_Kontak!$A:$E,4,FALSE),Ref_Kontak!$H$2))</f>
        <v>628999007703</v>
      </c>
      <c r="AA5425" t="str">
        <f t="shared" si="840"/>
        <v/>
      </c>
      <c r="AB5425" t="str">
        <f t="shared" si="841"/>
        <v/>
      </c>
      <c r="AC5425" t="str">
        <f t="shared" si="842"/>
        <v>628999007703</v>
      </c>
      <c r="AD5425" t="str">
        <f t="shared" si="843"/>
        <v>Halo+,+Visual+AI+5S+mendeteksi+Violation%3A+METALDET1-LINE+8</v>
      </c>
      <c r="AE5425" t="str">
        <f t="shared" si="844"/>
        <v>https://web.whatsapp.com/send/?phone=628999007703&amp;text=Halo+,+Visual+AI+5S+mendeteksi+Violation%3A+METALDET1-LINE+8&amp;type=phone_number&amp;app_absent=0</v>
      </c>
      <c r="AF5425" t="b">
        <f>IF(ISNA(VLOOKUP(D5425&amp;"-"&amp;AB5425, Ref_Kontak!$A:$E, 4, FALSE)), FALSE, TRUE)</f>
        <v>0</v>
      </c>
      <c r="AG5425" t="str">
        <f>_xlfn.IFNA(VLOOKUP(Z5425,Ref_Kontak!H:H,1,FALSE),"FALSE")</f>
        <v>628999007703</v>
      </c>
      <c r="AH5425" t="str">
        <f t="shared" si="845"/>
        <v>METALDET1-LINE 8</v>
      </c>
      <c r="AI5425">
        <f>IF(I5425="violation",COUNTIF($AH$1:AH5425,AH5425),0)</f>
        <v>2019</v>
      </c>
      <c r="AJ5425" t="str">
        <f t="shared" si="846"/>
        <v>violation-METALDET1</v>
      </c>
      <c r="AK5425">
        <f>IF(I5425="violation",COUNTIF($AJ$1:AJ5425,AJ5425),FALSE)</f>
        <v>4295</v>
      </c>
      <c r="AL5425">
        <f t="shared" si="847"/>
        <v>0</v>
      </c>
      <c r="AM5425">
        <f t="shared" si="848"/>
        <v>3</v>
      </c>
      <c r="AN5425" t="str">
        <f t="shared" si="849"/>
        <v>ALERT! 3 Violation founded @METALDET1</v>
      </c>
    </row>
    <row r="5426" spans="1:40">
      <c r="A5426" t="s">
        <v>120</v>
      </c>
      <c r="B5426" t="s">
        <v>121</v>
      </c>
      <c r="C5426" t="s">
        <v>2509</v>
      </c>
      <c r="D5426" t="s">
        <v>129</v>
      </c>
      <c r="E5426">
        <v>1</v>
      </c>
      <c r="G5426" t="s">
        <v>130</v>
      </c>
      <c r="I5426" t="s">
        <v>125</v>
      </c>
      <c r="Z5426" t="str">
        <f>IFERROR(MID(AA5426,FIND("-",H5426,1)+1,20),_xlfn.IFNA(VLOOKUP(F5426&amp;"-"&amp;AA5426,Ref_Kontak!$A:$E,4,FALSE),Ref_Kontak!$H$2))</f>
        <v>628999007703</v>
      </c>
      <c r="AA5426" t="str">
        <f t="shared" si="840"/>
        <v/>
      </c>
      <c r="AB5426" t="str">
        <f t="shared" si="841"/>
        <v/>
      </c>
      <c r="AC5426" t="str">
        <f t="shared" si="842"/>
        <v>628999007703</v>
      </c>
      <c r="AD5426" t="str">
        <f t="shared" si="843"/>
        <v>Halo+,+Visual+AI+5S+mendeteksi+Violation%3A+METALDET1-LINE+8</v>
      </c>
      <c r="AE5426" t="str">
        <f t="shared" si="844"/>
        <v>https://web.whatsapp.com/send/?phone=628999007703&amp;text=Halo+,+Visual+AI+5S+mendeteksi+Violation%3A+METALDET1-LINE+8&amp;type=phone_number&amp;app_absent=0</v>
      </c>
      <c r="AF5426" t="b">
        <f>IF(ISNA(VLOOKUP(D5426&amp;"-"&amp;AB5426, Ref_Kontak!$A:$E, 4, FALSE)), FALSE, TRUE)</f>
        <v>0</v>
      </c>
      <c r="AG5426" t="str">
        <f>_xlfn.IFNA(VLOOKUP(Z5426,Ref_Kontak!H:H,1,FALSE),"FALSE")</f>
        <v>628999007703</v>
      </c>
      <c r="AH5426" t="str">
        <f t="shared" si="845"/>
        <v>METALDET1-LINE 8</v>
      </c>
      <c r="AI5426">
        <f>IF(I5426="violation",COUNTIF($AH$1:AH5426,AH5426),0)</f>
        <v>2020</v>
      </c>
      <c r="AJ5426" t="str">
        <f t="shared" si="846"/>
        <v>violation-METALDET1</v>
      </c>
      <c r="AK5426">
        <f>IF(I5426="violation",COUNTIF($AJ$1:AJ5426,AJ5426),FALSE)</f>
        <v>4296</v>
      </c>
      <c r="AL5426">
        <f t="shared" si="847"/>
        <v>0</v>
      </c>
      <c r="AM5426">
        <f t="shared" si="848"/>
        <v>3</v>
      </c>
      <c r="AN5426" t="str">
        <f t="shared" si="849"/>
        <v>ALERT! 3 Violation founded @METALDET1</v>
      </c>
    </row>
    <row r="5427" spans="1:40">
      <c r="A5427" t="s">
        <v>120</v>
      </c>
      <c r="B5427" t="s">
        <v>121</v>
      </c>
      <c r="C5427" t="s">
        <v>2510</v>
      </c>
      <c r="D5427" t="s">
        <v>129</v>
      </c>
      <c r="E5427">
        <v>1</v>
      </c>
      <c r="G5427" t="s">
        <v>130</v>
      </c>
      <c r="I5427" t="s">
        <v>125</v>
      </c>
      <c r="Z5427" t="str">
        <f>IFERROR(MID(AA5427,FIND("-",H5427,1)+1,20),_xlfn.IFNA(VLOOKUP(F5427&amp;"-"&amp;AA5427,Ref_Kontak!$A:$E,4,FALSE),Ref_Kontak!$H$2))</f>
        <v>628999007703</v>
      </c>
      <c r="AA5427" t="str">
        <f t="shared" si="840"/>
        <v/>
      </c>
      <c r="AB5427" t="str">
        <f t="shared" si="841"/>
        <v/>
      </c>
      <c r="AC5427" t="str">
        <f t="shared" si="842"/>
        <v>628999007703</v>
      </c>
      <c r="AD5427" t="str">
        <f t="shared" si="843"/>
        <v>Halo+,+Visual+AI+5S+mendeteksi+Violation%3A+METALDET1-LINE+8</v>
      </c>
      <c r="AE5427" t="str">
        <f t="shared" si="844"/>
        <v>https://web.whatsapp.com/send/?phone=628999007703&amp;text=Halo+,+Visual+AI+5S+mendeteksi+Violation%3A+METALDET1-LINE+8&amp;type=phone_number&amp;app_absent=0</v>
      </c>
      <c r="AF5427" t="b">
        <f>IF(ISNA(VLOOKUP(D5427&amp;"-"&amp;AB5427, Ref_Kontak!$A:$E, 4, FALSE)), FALSE, TRUE)</f>
        <v>0</v>
      </c>
      <c r="AG5427" t="str">
        <f>_xlfn.IFNA(VLOOKUP(Z5427,Ref_Kontak!H:H,1,FALSE),"FALSE")</f>
        <v>628999007703</v>
      </c>
      <c r="AH5427" t="str">
        <f t="shared" si="845"/>
        <v>METALDET1-LINE 8</v>
      </c>
      <c r="AI5427">
        <f>IF(I5427="violation",COUNTIF($AH$1:AH5427,AH5427),0)</f>
        <v>2021</v>
      </c>
      <c r="AJ5427" t="str">
        <f t="shared" si="846"/>
        <v>violation-METALDET1</v>
      </c>
      <c r="AK5427">
        <f>IF(I5427="violation",COUNTIF($AJ$1:AJ5427,AJ5427),FALSE)</f>
        <v>4297</v>
      </c>
      <c r="AL5427">
        <f t="shared" si="847"/>
        <v>0</v>
      </c>
      <c r="AM5427">
        <f t="shared" si="848"/>
        <v>3</v>
      </c>
      <c r="AN5427" t="str">
        <f t="shared" si="849"/>
        <v>ALERT! 3 Violation founded @METALDET1</v>
      </c>
    </row>
    <row r="5428" spans="1:40">
      <c r="A5428" t="s">
        <v>120</v>
      </c>
      <c r="B5428" t="s">
        <v>121</v>
      </c>
      <c r="C5428" t="s">
        <v>2511</v>
      </c>
      <c r="D5428" t="s">
        <v>129</v>
      </c>
      <c r="E5428">
        <v>1</v>
      </c>
      <c r="G5428" t="s">
        <v>130</v>
      </c>
      <c r="I5428" t="s">
        <v>125</v>
      </c>
      <c r="Z5428" t="str">
        <f>IFERROR(MID(AA5428,FIND("-",H5428,1)+1,20),_xlfn.IFNA(VLOOKUP(F5428&amp;"-"&amp;AA5428,Ref_Kontak!$A:$E,4,FALSE),Ref_Kontak!$H$2))</f>
        <v>628999007703</v>
      </c>
      <c r="AA5428" t="str">
        <f t="shared" si="840"/>
        <v/>
      </c>
      <c r="AB5428" t="str">
        <f t="shared" si="841"/>
        <v/>
      </c>
      <c r="AC5428" t="str">
        <f t="shared" si="842"/>
        <v>628999007703</v>
      </c>
      <c r="AD5428" t="str">
        <f t="shared" si="843"/>
        <v>Halo+,+Visual+AI+5S+mendeteksi+Violation%3A+METALDET1-LINE+8</v>
      </c>
      <c r="AE5428" t="str">
        <f t="shared" si="844"/>
        <v>https://web.whatsapp.com/send/?phone=628999007703&amp;text=Halo+,+Visual+AI+5S+mendeteksi+Violation%3A+METALDET1-LINE+8&amp;type=phone_number&amp;app_absent=0</v>
      </c>
      <c r="AF5428" t="b">
        <f>IF(ISNA(VLOOKUP(D5428&amp;"-"&amp;AB5428, Ref_Kontak!$A:$E, 4, FALSE)), FALSE, TRUE)</f>
        <v>0</v>
      </c>
      <c r="AG5428" t="str">
        <f>_xlfn.IFNA(VLOOKUP(Z5428,Ref_Kontak!H:H,1,FALSE),"FALSE")</f>
        <v>628999007703</v>
      </c>
      <c r="AH5428" t="str">
        <f t="shared" si="845"/>
        <v>METALDET1-LINE 8</v>
      </c>
      <c r="AI5428">
        <f>IF(I5428="violation",COUNTIF($AH$1:AH5428,AH5428),0)</f>
        <v>2022</v>
      </c>
      <c r="AJ5428" t="str">
        <f t="shared" si="846"/>
        <v>violation-METALDET1</v>
      </c>
      <c r="AK5428">
        <f>IF(I5428="violation",COUNTIF($AJ$1:AJ5428,AJ5428),FALSE)</f>
        <v>4298</v>
      </c>
      <c r="AL5428">
        <f t="shared" si="847"/>
        <v>0</v>
      </c>
      <c r="AM5428">
        <f t="shared" si="848"/>
        <v>3</v>
      </c>
      <c r="AN5428" t="str">
        <f t="shared" si="849"/>
        <v>ALERT! 3 Violation founded @METALDET1</v>
      </c>
    </row>
    <row r="5429" spans="1:40">
      <c r="A5429" t="s">
        <v>120</v>
      </c>
      <c r="B5429" t="s">
        <v>121</v>
      </c>
      <c r="C5429" t="s">
        <v>2512</v>
      </c>
      <c r="D5429" t="s">
        <v>129</v>
      </c>
      <c r="E5429">
        <v>1</v>
      </c>
      <c r="G5429" t="s">
        <v>130</v>
      </c>
      <c r="I5429" t="s">
        <v>125</v>
      </c>
      <c r="Z5429" t="str">
        <f>IFERROR(MID(AA5429,FIND("-",H5429,1)+1,20),_xlfn.IFNA(VLOOKUP(F5429&amp;"-"&amp;AA5429,Ref_Kontak!$A:$E,4,FALSE),Ref_Kontak!$H$2))</f>
        <v>628999007703</v>
      </c>
      <c r="AA5429" t="str">
        <f t="shared" si="840"/>
        <v/>
      </c>
      <c r="AB5429" t="str">
        <f t="shared" si="841"/>
        <v/>
      </c>
      <c r="AC5429" t="str">
        <f t="shared" si="842"/>
        <v>628999007703</v>
      </c>
      <c r="AD5429" t="str">
        <f t="shared" si="843"/>
        <v>Halo+,+Visual+AI+5S+mendeteksi+Violation%3A+METALDET1-LINE+8</v>
      </c>
      <c r="AE5429" t="str">
        <f t="shared" si="844"/>
        <v>https://web.whatsapp.com/send/?phone=628999007703&amp;text=Halo+,+Visual+AI+5S+mendeteksi+Violation%3A+METALDET1-LINE+8&amp;type=phone_number&amp;app_absent=0</v>
      </c>
      <c r="AF5429" t="b">
        <f>IF(ISNA(VLOOKUP(D5429&amp;"-"&amp;AB5429, Ref_Kontak!$A:$E, 4, FALSE)), FALSE, TRUE)</f>
        <v>0</v>
      </c>
      <c r="AG5429" t="str">
        <f>_xlfn.IFNA(VLOOKUP(Z5429,Ref_Kontak!H:H,1,FALSE),"FALSE")</f>
        <v>628999007703</v>
      </c>
      <c r="AH5429" t="str">
        <f t="shared" si="845"/>
        <v>METALDET1-LINE 8</v>
      </c>
      <c r="AI5429">
        <f>IF(I5429="violation",COUNTIF($AH$1:AH5429,AH5429),0)</f>
        <v>2023</v>
      </c>
      <c r="AJ5429" t="str">
        <f t="shared" si="846"/>
        <v>violation-METALDET1</v>
      </c>
      <c r="AK5429">
        <f>IF(I5429="violation",COUNTIF($AJ$1:AJ5429,AJ5429),FALSE)</f>
        <v>4299</v>
      </c>
      <c r="AL5429">
        <f t="shared" si="847"/>
        <v>0</v>
      </c>
      <c r="AM5429">
        <f t="shared" si="848"/>
        <v>3</v>
      </c>
      <c r="AN5429" t="str">
        <f t="shared" si="849"/>
        <v>ALERT! 3 Violation founded @METALDET1</v>
      </c>
    </row>
    <row r="5430" spans="1:40">
      <c r="A5430" t="s">
        <v>120</v>
      </c>
      <c r="B5430" t="s">
        <v>121</v>
      </c>
      <c r="C5430" t="s">
        <v>2513</v>
      </c>
      <c r="D5430" t="s">
        <v>129</v>
      </c>
      <c r="E5430">
        <v>1</v>
      </c>
      <c r="G5430" t="s">
        <v>130</v>
      </c>
      <c r="I5430" t="s">
        <v>125</v>
      </c>
      <c r="Z5430" t="str">
        <f>IFERROR(MID(AA5430,FIND("-",H5430,1)+1,20),_xlfn.IFNA(VLOOKUP(F5430&amp;"-"&amp;AA5430,Ref_Kontak!$A:$E,4,FALSE),Ref_Kontak!$H$2))</f>
        <v>628999007703</v>
      </c>
      <c r="AA5430" t="str">
        <f t="shared" si="840"/>
        <v/>
      </c>
      <c r="AB5430" t="str">
        <f t="shared" si="841"/>
        <v/>
      </c>
      <c r="AC5430" t="str">
        <f t="shared" si="842"/>
        <v>628999007703</v>
      </c>
      <c r="AD5430" t="str">
        <f t="shared" si="843"/>
        <v>Halo+,+Visual+AI+5S+mendeteksi+Violation%3A+METALDET1-LINE+8</v>
      </c>
      <c r="AE5430" t="str">
        <f t="shared" si="844"/>
        <v>https://web.whatsapp.com/send/?phone=628999007703&amp;text=Halo+,+Visual+AI+5S+mendeteksi+Violation%3A+METALDET1-LINE+8&amp;type=phone_number&amp;app_absent=0</v>
      </c>
      <c r="AF5430" t="b">
        <f>IF(ISNA(VLOOKUP(D5430&amp;"-"&amp;AB5430, Ref_Kontak!$A:$E, 4, FALSE)), FALSE, TRUE)</f>
        <v>0</v>
      </c>
      <c r="AG5430" t="str">
        <f>_xlfn.IFNA(VLOOKUP(Z5430,Ref_Kontak!H:H,1,FALSE),"FALSE")</f>
        <v>628999007703</v>
      </c>
      <c r="AH5430" t="str">
        <f t="shared" si="845"/>
        <v>METALDET1-LINE 8</v>
      </c>
      <c r="AI5430">
        <f>IF(I5430="violation",COUNTIF($AH$1:AH5430,AH5430),0)</f>
        <v>2024</v>
      </c>
      <c r="AJ5430" t="str">
        <f t="shared" si="846"/>
        <v>violation-METALDET1</v>
      </c>
      <c r="AK5430">
        <f>IF(I5430="violation",COUNTIF($AJ$1:AJ5430,AJ5430),FALSE)</f>
        <v>4300</v>
      </c>
      <c r="AL5430">
        <f t="shared" si="847"/>
        <v>0</v>
      </c>
      <c r="AM5430">
        <f t="shared" si="848"/>
        <v>3</v>
      </c>
      <c r="AN5430" t="str">
        <f t="shared" si="849"/>
        <v>ALERT! 3 Violation founded @METALDET1</v>
      </c>
    </row>
    <row r="5431" spans="1:40">
      <c r="A5431" t="s">
        <v>120</v>
      </c>
      <c r="B5431" t="s">
        <v>121</v>
      </c>
      <c r="C5431" t="s">
        <v>2514</v>
      </c>
      <c r="D5431" t="s">
        <v>129</v>
      </c>
      <c r="E5431">
        <v>1</v>
      </c>
      <c r="G5431" t="s">
        <v>130</v>
      </c>
      <c r="I5431" t="s">
        <v>125</v>
      </c>
      <c r="Z5431" t="str">
        <f>IFERROR(MID(AA5431,FIND("-",H5431,1)+1,20),_xlfn.IFNA(VLOOKUP(F5431&amp;"-"&amp;AA5431,Ref_Kontak!$A:$E,4,FALSE),Ref_Kontak!$H$2))</f>
        <v>628999007703</v>
      </c>
      <c r="AA5431" t="str">
        <f t="shared" si="840"/>
        <v/>
      </c>
      <c r="AB5431" t="str">
        <f t="shared" si="841"/>
        <v/>
      </c>
      <c r="AC5431" t="str">
        <f t="shared" si="842"/>
        <v>628999007703</v>
      </c>
      <c r="AD5431" t="str">
        <f t="shared" si="843"/>
        <v>Halo+,+Visual+AI+5S+mendeteksi+Violation%3A+METALDET1-LINE+8</v>
      </c>
      <c r="AE5431" t="str">
        <f t="shared" si="844"/>
        <v>https://web.whatsapp.com/send/?phone=628999007703&amp;text=Halo+,+Visual+AI+5S+mendeteksi+Violation%3A+METALDET1-LINE+8&amp;type=phone_number&amp;app_absent=0</v>
      </c>
      <c r="AF5431" t="b">
        <f>IF(ISNA(VLOOKUP(D5431&amp;"-"&amp;AB5431, Ref_Kontak!$A:$E, 4, FALSE)), FALSE, TRUE)</f>
        <v>0</v>
      </c>
      <c r="AG5431" t="str">
        <f>_xlfn.IFNA(VLOOKUP(Z5431,Ref_Kontak!H:H,1,FALSE),"FALSE")</f>
        <v>628999007703</v>
      </c>
      <c r="AH5431" t="str">
        <f t="shared" si="845"/>
        <v>METALDET1-LINE 8</v>
      </c>
      <c r="AI5431">
        <f>IF(I5431="violation",COUNTIF($AH$1:AH5431,AH5431),0)</f>
        <v>2025</v>
      </c>
      <c r="AJ5431" t="str">
        <f t="shared" si="846"/>
        <v>violation-METALDET1</v>
      </c>
      <c r="AK5431">
        <f>IF(I5431="violation",COUNTIF($AJ$1:AJ5431,AJ5431),FALSE)</f>
        <v>4301</v>
      </c>
      <c r="AL5431">
        <f t="shared" si="847"/>
        <v>0</v>
      </c>
      <c r="AM5431">
        <f t="shared" si="848"/>
        <v>3</v>
      </c>
      <c r="AN5431" t="str">
        <f t="shared" si="849"/>
        <v>ALERT! 3 Violation founded @METALDET1</v>
      </c>
    </row>
    <row r="5432" spans="1:40">
      <c r="A5432" t="s">
        <v>120</v>
      </c>
      <c r="B5432" t="s">
        <v>121</v>
      </c>
      <c r="C5432" t="s">
        <v>2515</v>
      </c>
      <c r="D5432" t="s">
        <v>129</v>
      </c>
      <c r="E5432">
        <v>1</v>
      </c>
      <c r="G5432" t="s">
        <v>130</v>
      </c>
      <c r="I5432" t="s">
        <v>125</v>
      </c>
      <c r="Z5432" t="str">
        <f>IFERROR(MID(AA5432,FIND("-",H5432,1)+1,20),_xlfn.IFNA(VLOOKUP(F5432&amp;"-"&amp;AA5432,Ref_Kontak!$A:$E,4,FALSE),Ref_Kontak!$H$2))</f>
        <v>628999007703</v>
      </c>
      <c r="AA5432" t="str">
        <f t="shared" si="840"/>
        <v/>
      </c>
      <c r="AB5432" t="str">
        <f t="shared" si="841"/>
        <v/>
      </c>
      <c r="AC5432" t="str">
        <f t="shared" si="842"/>
        <v>628999007703</v>
      </c>
      <c r="AD5432" t="str">
        <f t="shared" si="843"/>
        <v>Halo+,+Visual+AI+5S+mendeteksi+Violation%3A+METALDET1-LINE+8</v>
      </c>
      <c r="AE5432" t="str">
        <f t="shared" si="844"/>
        <v>https://web.whatsapp.com/send/?phone=628999007703&amp;text=Halo+,+Visual+AI+5S+mendeteksi+Violation%3A+METALDET1-LINE+8&amp;type=phone_number&amp;app_absent=0</v>
      </c>
      <c r="AF5432" t="b">
        <f>IF(ISNA(VLOOKUP(D5432&amp;"-"&amp;AB5432, Ref_Kontak!$A:$E, 4, FALSE)), FALSE, TRUE)</f>
        <v>0</v>
      </c>
      <c r="AG5432" t="str">
        <f>_xlfn.IFNA(VLOOKUP(Z5432,Ref_Kontak!H:H,1,FALSE),"FALSE")</f>
        <v>628999007703</v>
      </c>
      <c r="AH5432" t="str">
        <f t="shared" si="845"/>
        <v>METALDET1-LINE 8</v>
      </c>
      <c r="AI5432">
        <f>IF(I5432="violation",COUNTIF($AH$1:AH5432,AH5432),0)</f>
        <v>2026</v>
      </c>
      <c r="AJ5432" t="str">
        <f t="shared" si="846"/>
        <v>violation-METALDET1</v>
      </c>
      <c r="AK5432">
        <f>IF(I5432="violation",COUNTIF($AJ$1:AJ5432,AJ5432),FALSE)</f>
        <v>4302</v>
      </c>
      <c r="AL5432">
        <f t="shared" si="847"/>
        <v>0</v>
      </c>
      <c r="AM5432">
        <f t="shared" si="848"/>
        <v>3</v>
      </c>
      <c r="AN5432" t="str">
        <f t="shared" si="849"/>
        <v>ALERT! 3 Violation founded @METALDET1</v>
      </c>
    </row>
    <row r="5433" spans="1:40">
      <c r="A5433" t="s">
        <v>120</v>
      </c>
      <c r="B5433" t="s">
        <v>121</v>
      </c>
      <c r="C5433" t="s">
        <v>2516</v>
      </c>
      <c r="D5433" t="s">
        <v>129</v>
      </c>
      <c r="E5433">
        <v>1</v>
      </c>
      <c r="G5433" t="s">
        <v>130</v>
      </c>
      <c r="I5433" t="s">
        <v>125</v>
      </c>
      <c r="Z5433" t="str">
        <f>IFERROR(MID(AA5433,FIND("-",H5433,1)+1,20),_xlfn.IFNA(VLOOKUP(F5433&amp;"-"&amp;AA5433,Ref_Kontak!$A:$E,4,FALSE),Ref_Kontak!$H$2))</f>
        <v>628999007703</v>
      </c>
      <c r="AA5433" t="str">
        <f t="shared" si="840"/>
        <v/>
      </c>
      <c r="AB5433" t="str">
        <f t="shared" si="841"/>
        <v/>
      </c>
      <c r="AC5433" t="str">
        <f t="shared" si="842"/>
        <v>628999007703</v>
      </c>
      <c r="AD5433" t="str">
        <f t="shared" si="843"/>
        <v>Halo+,+Visual+AI+5S+mendeteksi+Violation%3A+METALDET1-LINE+8</v>
      </c>
      <c r="AE5433" t="str">
        <f t="shared" si="844"/>
        <v>https://web.whatsapp.com/send/?phone=628999007703&amp;text=Halo+,+Visual+AI+5S+mendeteksi+Violation%3A+METALDET1-LINE+8&amp;type=phone_number&amp;app_absent=0</v>
      </c>
      <c r="AF5433" t="b">
        <f>IF(ISNA(VLOOKUP(D5433&amp;"-"&amp;AB5433, Ref_Kontak!$A:$E, 4, FALSE)), FALSE, TRUE)</f>
        <v>0</v>
      </c>
      <c r="AG5433" t="str">
        <f>_xlfn.IFNA(VLOOKUP(Z5433,Ref_Kontak!H:H,1,FALSE),"FALSE")</f>
        <v>628999007703</v>
      </c>
      <c r="AH5433" t="str">
        <f t="shared" si="845"/>
        <v>METALDET1-LINE 8</v>
      </c>
      <c r="AI5433">
        <f>IF(I5433="violation",COUNTIF($AH$1:AH5433,AH5433),0)</f>
        <v>2027</v>
      </c>
      <c r="AJ5433" t="str">
        <f t="shared" si="846"/>
        <v>violation-METALDET1</v>
      </c>
      <c r="AK5433">
        <f>IF(I5433="violation",COUNTIF($AJ$1:AJ5433,AJ5433),FALSE)</f>
        <v>4303</v>
      </c>
      <c r="AL5433">
        <f t="shared" si="847"/>
        <v>0</v>
      </c>
      <c r="AM5433">
        <f t="shared" si="848"/>
        <v>3</v>
      </c>
      <c r="AN5433" t="str">
        <f t="shared" si="849"/>
        <v>ALERT! 3 Violation founded @METALDET1</v>
      </c>
    </row>
    <row r="5434" spans="1:40">
      <c r="A5434" t="s">
        <v>120</v>
      </c>
      <c r="B5434" t="s">
        <v>121</v>
      </c>
      <c r="C5434" t="s">
        <v>2517</v>
      </c>
      <c r="D5434" t="s">
        <v>129</v>
      </c>
      <c r="E5434">
        <v>1</v>
      </c>
      <c r="G5434" t="s">
        <v>130</v>
      </c>
      <c r="I5434" t="s">
        <v>125</v>
      </c>
      <c r="Z5434" t="str">
        <f>IFERROR(MID(AA5434,FIND("-",H5434,1)+1,20),_xlfn.IFNA(VLOOKUP(F5434&amp;"-"&amp;AA5434,Ref_Kontak!$A:$E,4,FALSE),Ref_Kontak!$H$2))</f>
        <v>628999007703</v>
      </c>
      <c r="AA5434" t="str">
        <f t="shared" si="840"/>
        <v/>
      </c>
      <c r="AB5434" t="str">
        <f t="shared" si="841"/>
        <v/>
      </c>
      <c r="AC5434" t="str">
        <f t="shared" si="842"/>
        <v>628999007703</v>
      </c>
      <c r="AD5434" t="str">
        <f t="shared" si="843"/>
        <v>Halo+,+Visual+AI+5S+mendeteksi+Violation%3A+METALDET1-LINE+8</v>
      </c>
      <c r="AE5434" t="str">
        <f t="shared" si="844"/>
        <v>https://web.whatsapp.com/send/?phone=628999007703&amp;text=Halo+,+Visual+AI+5S+mendeteksi+Violation%3A+METALDET1-LINE+8&amp;type=phone_number&amp;app_absent=0</v>
      </c>
      <c r="AF5434" t="b">
        <f>IF(ISNA(VLOOKUP(D5434&amp;"-"&amp;AB5434, Ref_Kontak!$A:$E, 4, FALSE)), FALSE, TRUE)</f>
        <v>0</v>
      </c>
      <c r="AG5434" t="str">
        <f>_xlfn.IFNA(VLOOKUP(Z5434,Ref_Kontak!H:H,1,FALSE),"FALSE")</f>
        <v>628999007703</v>
      </c>
      <c r="AH5434" t="str">
        <f t="shared" si="845"/>
        <v>METALDET1-LINE 8</v>
      </c>
      <c r="AI5434">
        <f>IF(I5434="violation",COUNTIF($AH$1:AH5434,AH5434),0)</f>
        <v>2028</v>
      </c>
      <c r="AJ5434" t="str">
        <f t="shared" si="846"/>
        <v>violation-METALDET1</v>
      </c>
      <c r="AK5434">
        <f>IF(I5434="violation",COUNTIF($AJ$1:AJ5434,AJ5434),FALSE)</f>
        <v>4304</v>
      </c>
      <c r="AL5434">
        <f t="shared" si="847"/>
        <v>0</v>
      </c>
      <c r="AM5434">
        <f t="shared" si="848"/>
        <v>3</v>
      </c>
      <c r="AN5434" t="str">
        <f t="shared" si="849"/>
        <v>ALERT! 3 Violation founded @METALDET1</v>
      </c>
    </row>
    <row r="5435" spans="1:40">
      <c r="A5435" t="s">
        <v>120</v>
      </c>
      <c r="B5435" t="s">
        <v>121</v>
      </c>
      <c r="C5435" t="s">
        <v>2518</v>
      </c>
      <c r="D5435" t="s">
        <v>129</v>
      </c>
      <c r="E5435">
        <v>1</v>
      </c>
      <c r="G5435" t="s">
        <v>130</v>
      </c>
      <c r="I5435" t="s">
        <v>125</v>
      </c>
      <c r="Z5435" t="str">
        <f>IFERROR(MID(AA5435,FIND("-",H5435,1)+1,20),_xlfn.IFNA(VLOOKUP(F5435&amp;"-"&amp;AA5435,Ref_Kontak!$A:$E,4,FALSE),Ref_Kontak!$H$2))</f>
        <v>628999007703</v>
      </c>
      <c r="AA5435" t="str">
        <f t="shared" si="840"/>
        <v/>
      </c>
      <c r="AB5435" t="str">
        <f t="shared" si="841"/>
        <v/>
      </c>
      <c r="AC5435" t="str">
        <f t="shared" si="842"/>
        <v>628999007703</v>
      </c>
      <c r="AD5435" t="str">
        <f t="shared" si="843"/>
        <v>Halo+,+Visual+AI+5S+mendeteksi+Violation%3A+METALDET1-LINE+8</v>
      </c>
      <c r="AE5435" t="str">
        <f t="shared" si="844"/>
        <v>https://web.whatsapp.com/send/?phone=628999007703&amp;text=Halo+,+Visual+AI+5S+mendeteksi+Violation%3A+METALDET1-LINE+8&amp;type=phone_number&amp;app_absent=0</v>
      </c>
      <c r="AF5435" t="b">
        <f>IF(ISNA(VLOOKUP(D5435&amp;"-"&amp;AB5435, Ref_Kontak!$A:$E, 4, FALSE)), FALSE, TRUE)</f>
        <v>0</v>
      </c>
      <c r="AG5435" t="str">
        <f>_xlfn.IFNA(VLOOKUP(Z5435,Ref_Kontak!H:H,1,FALSE),"FALSE")</f>
        <v>628999007703</v>
      </c>
      <c r="AH5435" t="str">
        <f t="shared" si="845"/>
        <v>METALDET1-LINE 8</v>
      </c>
      <c r="AI5435">
        <f>IF(I5435="violation",COUNTIF($AH$1:AH5435,AH5435),0)</f>
        <v>2029</v>
      </c>
      <c r="AJ5435" t="str">
        <f t="shared" si="846"/>
        <v>violation-METALDET1</v>
      </c>
      <c r="AK5435">
        <f>IF(I5435="violation",COUNTIF($AJ$1:AJ5435,AJ5435),FALSE)</f>
        <v>4305</v>
      </c>
      <c r="AL5435">
        <f t="shared" si="847"/>
        <v>0</v>
      </c>
      <c r="AM5435">
        <f t="shared" si="848"/>
        <v>3</v>
      </c>
      <c r="AN5435" t="str">
        <f t="shared" si="849"/>
        <v>ALERT! 3 Violation founded @METALDET1</v>
      </c>
    </row>
    <row r="5436" spans="1:40">
      <c r="A5436" t="s">
        <v>120</v>
      </c>
      <c r="B5436" t="s">
        <v>121</v>
      </c>
      <c r="C5436" t="s">
        <v>2519</v>
      </c>
      <c r="D5436" t="s">
        <v>129</v>
      </c>
      <c r="E5436">
        <v>1</v>
      </c>
      <c r="G5436" t="s">
        <v>130</v>
      </c>
      <c r="I5436" t="s">
        <v>125</v>
      </c>
      <c r="Z5436" t="str">
        <f>IFERROR(MID(AA5436,FIND("-",H5436,1)+1,20),_xlfn.IFNA(VLOOKUP(F5436&amp;"-"&amp;AA5436,Ref_Kontak!$A:$E,4,FALSE),Ref_Kontak!$H$2))</f>
        <v>628999007703</v>
      </c>
      <c r="AA5436" t="str">
        <f t="shared" si="840"/>
        <v/>
      </c>
      <c r="AB5436" t="str">
        <f t="shared" si="841"/>
        <v/>
      </c>
      <c r="AC5436" t="str">
        <f t="shared" si="842"/>
        <v>628999007703</v>
      </c>
      <c r="AD5436" t="str">
        <f t="shared" si="843"/>
        <v>Halo+,+Visual+AI+5S+mendeteksi+Violation%3A+METALDET1-LINE+8</v>
      </c>
      <c r="AE5436" t="str">
        <f t="shared" si="844"/>
        <v>https://web.whatsapp.com/send/?phone=628999007703&amp;text=Halo+,+Visual+AI+5S+mendeteksi+Violation%3A+METALDET1-LINE+8&amp;type=phone_number&amp;app_absent=0</v>
      </c>
      <c r="AF5436" t="b">
        <f>IF(ISNA(VLOOKUP(D5436&amp;"-"&amp;AB5436, Ref_Kontak!$A:$E, 4, FALSE)), FALSE, TRUE)</f>
        <v>0</v>
      </c>
      <c r="AG5436" t="str">
        <f>_xlfn.IFNA(VLOOKUP(Z5436,Ref_Kontak!H:H,1,FALSE),"FALSE")</f>
        <v>628999007703</v>
      </c>
      <c r="AH5436" t="str">
        <f t="shared" si="845"/>
        <v>METALDET1-LINE 8</v>
      </c>
      <c r="AI5436">
        <f>IF(I5436="violation",COUNTIF($AH$1:AH5436,AH5436),0)</f>
        <v>2030</v>
      </c>
      <c r="AJ5436" t="str">
        <f t="shared" si="846"/>
        <v>violation-METALDET1</v>
      </c>
      <c r="AK5436">
        <f>IF(I5436="violation",COUNTIF($AJ$1:AJ5436,AJ5436),FALSE)</f>
        <v>4306</v>
      </c>
      <c r="AL5436">
        <f t="shared" si="847"/>
        <v>0</v>
      </c>
      <c r="AM5436">
        <f t="shared" si="848"/>
        <v>3</v>
      </c>
      <c r="AN5436" t="str">
        <f t="shared" si="849"/>
        <v>ALERT! 3 Violation founded @METALDET1</v>
      </c>
    </row>
    <row r="5437" spans="1:40">
      <c r="A5437" t="s">
        <v>120</v>
      </c>
      <c r="B5437" t="s">
        <v>121</v>
      </c>
      <c r="C5437" t="s">
        <v>2520</v>
      </c>
      <c r="D5437" t="s">
        <v>129</v>
      </c>
      <c r="E5437">
        <v>1</v>
      </c>
      <c r="G5437" t="s">
        <v>130</v>
      </c>
      <c r="I5437" t="s">
        <v>125</v>
      </c>
      <c r="Z5437" t="str">
        <f>IFERROR(MID(AA5437,FIND("-",H5437,1)+1,20),_xlfn.IFNA(VLOOKUP(F5437&amp;"-"&amp;AA5437,Ref_Kontak!$A:$E,4,FALSE),Ref_Kontak!$H$2))</f>
        <v>628999007703</v>
      </c>
      <c r="AA5437" t="str">
        <f t="shared" si="840"/>
        <v/>
      </c>
      <c r="AB5437" t="str">
        <f t="shared" si="841"/>
        <v/>
      </c>
      <c r="AC5437" t="str">
        <f t="shared" si="842"/>
        <v>628999007703</v>
      </c>
      <c r="AD5437" t="str">
        <f t="shared" si="843"/>
        <v>Halo+,+Visual+AI+5S+mendeteksi+Violation%3A+METALDET1-LINE+8</v>
      </c>
      <c r="AE5437" t="str">
        <f t="shared" si="844"/>
        <v>https://web.whatsapp.com/send/?phone=628999007703&amp;text=Halo+,+Visual+AI+5S+mendeteksi+Violation%3A+METALDET1-LINE+8&amp;type=phone_number&amp;app_absent=0</v>
      </c>
      <c r="AF5437" t="b">
        <f>IF(ISNA(VLOOKUP(D5437&amp;"-"&amp;AB5437, Ref_Kontak!$A:$E, 4, FALSE)), FALSE, TRUE)</f>
        <v>0</v>
      </c>
      <c r="AG5437" t="str">
        <f>_xlfn.IFNA(VLOOKUP(Z5437,Ref_Kontak!H:H,1,FALSE),"FALSE")</f>
        <v>628999007703</v>
      </c>
      <c r="AH5437" t="str">
        <f t="shared" si="845"/>
        <v>METALDET1-LINE 8</v>
      </c>
      <c r="AI5437">
        <f>IF(I5437="violation",COUNTIF($AH$1:AH5437,AH5437),0)</f>
        <v>2031</v>
      </c>
      <c r="AJ5437" t="str">
        <f t="shared" si="846"/>
        <v>violation-METALDET1</v>
      </c>
      <c r="AK5437">
        <f>IF(I5437="violation",COUNTIF($AJ$1:AJ5437,AJ5437),FALSE)</f>
        <v>4307</v>
      </c>
      <c r="AL5437">
        <f t="shared" si="847"/>
        <v>0</v>
      </c>
      <c r="AM5437">
        <f t="shared" si="848"/>
        <v>3</v>
      </c>
      <c r="AN5437" t="str">
        <f t="shared" si="849"/>
        <v>ALERT! 3 Violation founded @METALDET1</v>
      </c>
    </row>
    <row r="5438" spans="1:40">
      <c r="A5438" t="s">
        <v>120</v>
      </c>
      <c r="B5438" t="s">
        <v>121</v>
      </c>
      <c r="C5438" t="s">
        <v>2521</v>
      </c>
      <c r="D5438" t="s">
        <v>129</v>
      </c>
      <c r="E5438">
        <v>1</v>
      </c>
      <c r="G5438" t="s">
        <v>130</v>
      </c>
      <c r="I5438" t="s">
        <v>125</v>
      </c>
      <c r="Z5438" t="str">
        <f>IFERROR(MID(AA5438,FIND("-",H5438,1)+1,20),_xlfn.IFNA(VLOOKUP(F5438&amp;"-"&amp;AA5438,Ref_Kontak!$A:$E,4,FALSE),Ref_Kontak!$H$2))</f>
        <v>628999007703</v>
      </c>
      <c r="AA5438" t="str">
        <f t="shared" si="840"/>
        <v/>
      </c>
      <c r="AB5438" t="str">
        <f t="shared" si="841"/>
        <v/>
      </c>
      <c r="AC5438" t="str">
        <f t="shared" si="842"/>
        <v>628999007703</v>
      </c>
      <c r="AD5438" t="str">
        <f t="shared" si="843"/>
        <v>Halo+,+Visual+AI+5S+mendeteksi+Violation%3A+METALDET1-LINE+8</v>
      </c>
      <c r="AE5438" t="str">
        <f t="shared" si="844"/>
        <v>https://web.whatsapp.com/send/?phone=628999007703&amp;text=Halo+,+Visual+AI+5S+mendeteksi+Violation%3A+METALDET1-LINE+8&amp;type=phone_number&amp;app_absent=0</v>
      </c>
      <c r="AF5438" t="b">
        <f>IF(ISNA(VLOOKUP(D5438&amp;"-"&amp;AB5438, Ref_Kontak!$A:$E, 4, FALSE)), FALSE, TRUE)</f>
        <v>0</v>
      </c>
      <c r="AG5438" t="str">
        <f>_xlfn.IFNA(VLOOKUP(Z5438,Ref_Kontak!H:H,1,FALSE),"FALSE")</f>
        <v>628999007703</v>
      </c>
      <c r="AH5438" t="str">
        <f t="shared" si="845"/>
        <v>METALDET1-LINE 8</v>
      </c>
      <c r="AI5438">
        <f>IF(I5438="violation",COUNTIF($AH$1:AH5438,AH5438),0)</f>
        <v>2032</v>
      </c>
      <c r="AJ5438" t="str">
        <f t="shared" si="846"/>
        <v>violation-METALDET1</v>
      </c>
      <c r="AK5438">
        <f>IF(I5438="violation",COUNTIF($AJ$1:AJ5438,AJ5438),FALSE)</f>
        <v>4308</v>
      </c>
      <c r="AL5438">
        <f t="shared" si="847"/>
        <v>0</v>
      </c>
      <c r="AM5438">
        <f t="shared" si="848"/>
        <v>3</v>
      </c>
      <c r="AN5438" t="str">
        <f t="shared" si="849"/>
        <v>ALERT! 3 Violation founded @METALDET1</v>
      </c>
    </row>
    <row r="5439" spans="1:40">
      <c r="A5439" t="s">
        <v>120</v>
      </c>
      <c r="B5439" t="s">
        <v>121</v>
      </c>
      <c r="C5439" t="s">
        <v>2522</v>
      </c>
      <c r="D5439" t="s">
        <v>129</v>
      </c>
      <c r="E5439">
        <v>1</v>
      </c>
      <c r="G5439" t="s">
        <v>130</v>
      </c>
      <c r="I5439" t="s">
        <v>125</v>
      </c>
      <c r="Z5439" t="str">
        <f>IFERROR(MID(AA5439,FIND("-",H5439,1)+1,20),_xlfn.IFNA(VLOOKUP(F5439&amp;"-"&amp;AA5439,Ref_Kontak!$A:$E,4,FALSE),Ref_Kontak!$H$2))</f>
        <v>628999007703</v>
      </c>
      <c r="AA5439" t="str">
        <f t="shared" si="840"/>
        <v/>
      </c>
      <c r="AB5439" t="str">
        <f t="shared" si="841"/>
        <v/>
      </c>
      <c r="AC5439" t="str">
        <f t="shared" si="842"/>
        <v>628999007703</v>
      </c>
      <c r="AD5439" t="str">
        <f t="shared" si="843"/>
        <v>Halo+,+Visual+AI+5S+mendeteksi+Violation%3A+METALDET1-LINE+8</v>
      </c>
      <c r="AE5439" t="str">
        <f t="shared" si="844"/>
        <v>https://web.whatsapp.com/send/?phone=628999007703&amp;text=Halo+,+Visual+AI+5S+mendeteksi+Violation%3A+METALDET1-LINE+8&amp;type=phone_number&amp;app_absent=0</v>
      </c>
      <c r="AF5439" t="b">
        <f>IF(ISNA(VLOOKUP(D5439&amp;"-"&amp;AB5439, Ref_Kontak!$A:$E, 4, FALSE)), FALSE, TRUE)</f>
        <v>0</v>
      </c>
      <c r="AG5439" t="str">
        <f>_xlfn.IFNA(VLOOKUP(Z5439,Ref_Kontak!H:H,1,FALSE),"FALSE")</f>
        <v>628999007703</v>
      </c>
      <c r="AH5439" t="str">
        <f t="shared" si="845"/>
        <v>METALDET1-LINE 8</v>
      </c>
      <c r="AI5439">
        <f>IF(I5439="violation",COUNTIF($AH$1:AH5439,AH5439),0)</f>
        <v>2033</v>
      </c>
      <c r="AJ5439" t="str">
        <f t="shared" si="846"/>
        <v>violation-METALDET1</v>
      </c>
      <c r="AK5439">
        <f>IF(I5439="violation",COUNTIF($AJ$1:AJ5439,AJ5439),FALSE)</f>
        <v>4309</v>
      </c>
      <c r="AL5439">
        <f t="shared" si="847"/>
        <v>0</v>
      </c>
      <c r="AM5439">
        <f t="shared" si="848"/>
        <v>3</v>
      </c>
      <c r="AN5439" t="str">
        <f t="shared" si="849"/>
        <v>ALERT! 3 Violation founded @METALDET1</v>
      </c>
    </row>
    <row r="5440" spans="1:40">
      <c r="A5440" t="s">
        <v>120</v>
      </c>
      <c r="B5440" t="s">
        <v>121</v>
      </c>
      <c r="C5440" t="s">
        <v>2523</v>
      </c>
      <c r="D5440" t="s">
        <v>129</v>
      </c>
      <c r="E5440">
        <v>1</v>
      </c>
      <c r="G5440" t="s">
        <v>130</v>
      </c>
      <c r="I5440" t="s">
        <v>125</v>
      </c>
      <c r="Z5440" t="str">
        <f>IFERROR(MID(AA5440,FIND("-",H5440,1)+1,20),_xlfn.IFNA(VLOOKUP(F5440&amp;"-"&amp;AA5440,Ref_Kontak!$A:$E,4,FALSE),Ref_Kontak!$H$2))</f>
        <v>628999007703</v>
      </c>
      <c r="AA5440" t="str">
        <f t="shared" si="840"/>
        <v/>
      </c>
      <c r="AB5440" t="str">
        <f t="shared" si="841"/>
        <v/>
      </c>
      <c r="AC5440" t="str">
        <f t="shared" si="842"/>
        <v>628999007703</v>
      </c>
      <c r="AD5440" t="str">
        <f t="shared" si="843"/>
        <v>Halo+,+Visual+AI+5S+mendeteksi+Violation%3A+METALDET1-LINE+8</v>
      </c>
      <c r="AE5440" t="str">
        <f t="shared" si="844"/>
        <v>https://web.whatsapp.com/send/?phone=628999007703&amp;text=Halo+,+Visual+AI+5S+mendeteksi+Violation%3A+METALDET1-LINE+8&amp;type=phone_number&amp;app_absent=0</v>
      </c>
      <c r="AF5440" t="b">
        <f>IF(ISNA(VLOOKUP(D5440&amp;"-"&amp;AB5440, Ref_Kontak!$A:$E, 4, FALSE)), FALSE, TRUE)</f>
        <v>0</v>
      </c>
      <c r="AG5440" t="str">
        <f>_xlfn.IFNA(VLOOKUP(Z5440,Ref_Kontak!H:H,1,FALSE),"FALSE")</f>
        <v>628999007703</v>
      </c>
      <c r="AH5440" t="str">
        <f t="shared" si="845"/>
        <v>METALDET1-LINE 8</v>
      </c>
      <c r="AI5440">
        <f>IF(I5440="violation",COUNTIF($AH$1:AH5440,AH5440),0)</f>
        <v>2034</v>
      </c>
      <c r="AJ5440" t="str">
        <f t="shared" si="846"/>
        <v>violation-METALDET1</v>
      </c>
      <c r="AK5440">
        <f>IF(I5440="violation",COUNTIF($AJ$1:AJ5440,AJ5440),FALSE)</f>
        <v>4310</v>
      </c>
      <c r="AL5440">
        <f t="shared" si="847"/>
        <v>0</v>
      </c>
      <c r="AM5440">
        <f t="shared" si="848"/>
        <v>3</v>
      </c>
      <c r="AN5440" t="str">
        <f t="shared" si="849"/>
        <v>ALERT! 3 Violation founded @METALDET1</v>
      </c>
    </row>
    <row r="5441" spans="1:40">
      <c r="A5441" t="s">
        <v>120</v>
      </c>
      <c r="B5441" t="s">
        <v>121</v>
      </c>
      <c r="C5441" t="s">
        <v>2524</v>
      </c>
      <c r="D5441" t="s">
        <v>129</v>
      </c>
      <c r="E5441">
        <v>1</v>
      </c>
      <c r="G5441" t="s">
        <v>130</v>
      </c>
      <c r="I5441" t="s">
        <v>125</v>
      </c>
      <c r="Z5441" t="str">
        <f>IFERROR(MID(AA5441,FIND("-",H5441,1)+1,20),_xlfn.IFNA(VLOOKUP(F5441&amp;"-"&amp;AA5441,Ref_Kontak!$A:$E,4,FALSE),Ref_Kontak!$H$2))</f>
        <v>628999007703</v>
      </c>
      <c r="AA5441" t="str">
        <f t="shared" si="840"/>
        <v/>
      </c>
      <c r="AB5441" t="str">
        <f t="shared" si="841"/>
        <v/>
      </c>
      <c r="AC5441" t="str">
        <f t="shared" si="842"/>
        <v>628999007703</v>
      </c>
      <c r="AD5441" t="str">
        <f t="shared" si="843"/>
        <v>Halo+,+Visual+AI+5S+mendeteksi+Violation%3A+METALDET1-LINE+8</v>
      </c>
      <c r="AE5441" t="str">
        <f t="shared" si="844"/>
        <v>https://web.whatsapp.com/send/?phone=628999007703&amp;text=Halo+,+Visual+AI+5S+mendeteksi+Violation%3A+METALDET1-LINE+8&amp;type=phone_number&amp;app_absent=0</v>
      </c>
      <c r="AF5441" t="b">
        <f>IF(ISNA(VLOOKUP(D5441&amp;"-"&amp;AB5441, Ref_Kontak!$A:$E, 4, FALSE)), FALSE, TRUE)</f>
        <v>0</v>
      </c>
      <c r="AG5441" t="str">
        <f>_xlfn.IFNA(VLOOKUP(Z5441,Ref_Kontak!H:H,1,FALSE),"FALSE")</f>
        <v>628999007703</v>
      </c>
      <c r="AH5441" t="str">
        <f t="shared" si="845"/>
        <v>METALDET1-LINE 8</v>
      </c>
      <c r="AI5441">
        <f>IF(I5441="violation",COUNTIF($AH$1:AH5441,AH5441),0)</f>
        <v>2035</v>
      </c>
      <c r="AJ5441" t="str">
        <f t="shared" si="846"/>
        <v>violation-METALDET1</v>
      </c>
      <c r="AK5441">
        <f>IF(I5441="violation",COUNTIF($AJ$1:AJ5441,AJ5441),FALSE)</f>
        <v>4311</v>
      </c>
      <c r="AL5441">
        <f t="shared" si="847"/>
        <v>0</v>
      </c>
      <c r="AM5441">
        <f t="shared" si="848"/>
        <v>3</v>
      </c>
      <c r="AN5441" t="str">
        <f t="shared" si="849"/>
        <v>ALERT! 3 Violation founded @METALDET1</v>
      </c>
    </row>
    <row r="5442" spans="1:40">
      <c r="A5442" t="s">
        <v>120</v>
      </c>
      <c r="B5442" t="s">
        <v>121</v>
      </c>
      <c r="C5442" t="s">
        <v>2525</v>
      </c>
      <c r="D5442" t="s">
        <v>129</v>
      </c>
      <c r="E5442">
        <v>1</v>
      </c>
      <c r="G5442" t="s">
        <v>130</v>
      </c>
      <c r="I5442" t="s">
        <v>125</v>
      </c>
      <c r="Z5442" t="str">
        <f>IFERROR(MID(AA5442,FIND("-",H5442,1)+1,20),_xlfn.IFNA(VLOOKUP(F5442&amp;"-"&amp;AA5442,Ref_Kontak!$A:$E,4,FALSE),Ref_Kontak!$H$2))</f>
        <v>628999007703</v>
      </c>
      <c r="AA5442" t="str">
        <f t="shared" ref="AA5442:AA5505" si="850">CLEAN(SUBSTITUTE(H5442," ",""))</f>
        <v/>
      </c>
      <c r="AB5442" t="str">
        <f t="shared" ref="AB5442:AB5505" si="851">IFERROR(LEFT(AA5442,FIND("-",H5442,1)-1),CLEAN(SUBSTITUTE(SUBSTITUTE(H5442," ",""),"-","")))</f>
        <v/>
      </c>
      <c r="AC5442" t="str">
        <f t="shared" ref="AC5442:AC5505" si="852">IF(LEFT(Z5442,1)="0","62"&amp; MID(Z5442,2,999),Z5442)</f>
        <v>628999007703</v>
      </c>
      <c r="AD5442" t="str">
        <f t="shared" ref="AD5442:AD5505" si="853">"Halo+"&amp;AB5442&amp;","&amp;"+Visual+AI+5S+mendeteksi+Violation%3A+"&amp;SUBSTITUTE(AH5442," ","+")</f>
        <v>Halo+,+Visual+AI+5S+mendeteksi+Violation%3A+METALDET1-LINE+8</v>
      </c>
      <c r="AE5442" t="str">
        <f t="shared" ref="AE5442:AE5505" si="854">"https://web.whatsapp.com/send/?phone="&amp;AC5442&amp;"&amp;text="&amp;AD5442&amp;"&amp;type=phone_number&amp;app_absent=0"</f>
        <v>https://web.whatsapp.com/send/?phone=628999007703&amp;text=Halo+,+Visual+AI+5S+mendeteksi+Violation%3A+METALDET1-LINE+8&amp;type=phone_number&amp;app_absent=0</v>
      </c>
      <c r="AF5442" t="b">
        <f>IF(ISNA(VLOOKUP(D5442&amp;"-"&amp;AB5442, Ref_Kontak!$A:$E, 4, FALSE)), FALSE, TRUE)</f>
        <v>0</v>
      </c>
      <c r="AG5442" t="str">
        <f>_xlfn.IFNA(VLOOKUP(Z5442,Ref_Kontak!H:H,1,FALSE),"FALSE")</f>
        <v>628999007703</v>
      </c>
      <c r="AH5442" t="str">
        <f t="shared" ref="AH5442:AH5505" si="855">G5442&amp;"-"&amp;D5442</f>
        <v>METALDET1-LINE 8</v>
      </c>
      <c r="AI5442">
        <f>IF(I5442="violation",COUNTIF($AH$1:AH5442,AH5442),0)</f>
        <v>2036</v>
      </c>
      <c r="AJ5442" t="str">
        <f t="shared" si="846"/>
        <v>violation-METALDET1</v>
      </c>
      <c r="AK5442">
        <f>IF(I5442="violation",COUNTIF($AJ$1:AJ5442,AJ5442),FALSE)</f>
        <v>4312</v>
      </c>
      <c r="AL5442">
        <f t="shared" si="847"/>
        <v>0</v>
      </c>
      <c r="AM5442">
        <f t="shared" si="848"/>
        <v>3</v>
      </c>
      <c r="AN5442" t="str">
        <f t="shared" si="849"/>
        <v>ALERT! 3 Violation founded @METALDET1</v>
      </c>
    </row>
    <row r="5443" spans="1:40">
      <c r="A5443" t="s">
        <v>120</v>
      </c>
      <c r="B5443" t="s">
        <v>121</v>
      </c>
      <c r="C5443" t="s">
        <v>2526</v>
      </c>
      <c r="D5443" t="s">
        <v>129</v>
      </c>
      <c r="E5443">
        <v>1</v>
      </c>
      <c r="G5443" t="s">
        <v>130</v>
      </c>
      <c r="I5443" t="s">
        <v>125</v>
      </c>
      <c r="Z5443" t="str">
        <f>IFERROR(MID(AA5443,FIND("-",H5443,1)+1,20),_xlfn.IFNA(VLOOKUP(F5443&amp;"-"&amp;AA5443,Ref_Kontak!$A:$E,4,FALSE),Ref_Kontak!$H$2))</f>
        <v>628999007703</v>
      </c>
      <c r="AA5443" t="str">
        <f t="shared" si="850"/>
        <v/>
      </c>
      <c r="AB5443" t="str">
        <f t="shared" si="851"/>
        <v/>
      </c>
      <c r="AC5443" t="str">
        <f t="shared" si="852"/>
        <v>628999007703</v>
      </c>
      <c r="AD5443" t="str">
        <f t="shared" si="853"/>
        <v>Halo+,+Visual+AI+5S+mendeteksi+Violation%3A+METALDET1-LINE+8</v>
      </c>
      <c r="AE5443" t="str">
        <f t="shared" si="854"/>
        <v>https://web.whatsapp.com/send/?phone=628999007703&amp;text=Halo+,+Visual+AI+5S+mendeteksi+Violation%3A+METALDET1-LINE+8&amp;type=phone_number&amp;app_absent=0</v>
      </c>
      <c r="AF5443" t="b">
        <f>IF(ISNA(VLOOKUP(D5443&amp;"-"&amp;AB5443, Ref_Kontak!$A:$E, 4, FALSE)), FALSE, TRUE)</f>
        <v>0</v>
      </c>
      <c r="AG5443" t="str">
        <f>_xlfn.IFNA(VLOOKUP(Z5443,Ref_Kontak!H:H,1,FALSE),"FALSE")</f>
        <v>628999007703</v>
      </c>
      <c r="AH5443" t="str">
        <f t="shared" si="855"/>
        <v>METALDET1-LINE 8</v>
      </c>
      <c r="AI5443">
        <f>IF(I5443="violation",COUNTIF($AH$1:AH5443,AH5443),0)</f>
        <v>2037</v>
      </c>
      <c r="AJ5443" t="str">
        <f t="shared" ref="AJ5443:AJ5506" si="856">I5443&amp;"-"&amp;G5443</f>
        <v>violation-METALDET1</v>
      </c>
      <c r="AK5443">
        <f>IF(I5443="violation",COUNTIF($AJ$1:AJ5443,AJ5443),FALSE)</f>
        <v>4313</v>
      </c>
      <c r="AL5443">
        <f t="shared" ref="AL5443:AL5506" si="857">IF(AI5443=1,1,0)</f>
        <v>0</v>
      </c>
      <c r="AM5443">
        <f t="shared" ref="AM5443:AM5506" si="858">SUMIF($AJ$2:$AJ$5516,AJ5443,$AL$2:$AL$5516)</f>
        <v>3</v>
      </c>
      <c r="AN5443" t="str">
        <f t="shared" ref="AN5443:AN5506" si="859">"ALERT! " &amp;AM5443&amp; " Violation founded @"&amp;G5443</f>
        <v>ALERT! 3 Violation founded @METALDET1</v>
      </c>
    </row>
    <row r="5444" spans="1:40">
      <c r="A5444" t="s">
        <v>120</v>
      </c>
      <c r="B5444" t="s">
        <v>121</v>
      </c>
      <c r="C5444" t="s">
        <v>2527</v>
      </c>
      <c r="D5444" t="s">
        <v>129</v>
      </c>
      <c r="E5444">
        <v>1</v>
      </c>
      <c r="G5444" t="s">
        <v>130</v>
      </c>
      <c r="I5444" t="s">
        <v>125</v>
      </c>
      <c r="Z5444" t="str">
        <f>IFERROR(MID(AA5444,FIND("-",H5444,1)+1,20),_xlfn.IFNA(VLOOKUP(F5444&amp;"-"&amp;AA5444,Ref_Kontak!$A:$E,4,FALSE),Ref_Kontak!$H$2))</f>
        <v>628999007703</v>
      </c>
      <c r="AA5444" t="str">
        <f t="shared" si="850"/>
        <v/>
      </c>
      <c r="AB5444" t="str">
        <f t="shared" si="851"/>
        <v/>
      </c>
      <c r="AC5444" t="str">
        <f t="shared" si="852"/>
        <v>628999007703</v>
      </c>
      <c r="AD5444" t="str">
        <f t="shared" si="853"/>
        <v>Halo+,+Visual+AI+5S+mendeteksi+Violation%3A+METALDET1-LINE+8</v>
      </c>
      <c r="AE5444" t="str">
        <f t="shared" si="854"/>
        <v>https://web.whatsapp.com/send/?phone=628999007703&amp;text=Halo+,+Visual+AI+5S+mendeteksi+Violation%3A+METALDET1-LINE+8&amp;type=phone_number&amp;app_absent=0</v>
      </c>
      <c r="AF5444" t="b">
        <f>IF(ISNA(VLOOKUP(D5444&amp;"-"&amp;AB5444, Ref_Kontak!$A:$E, 4, FALSE)), FALSE, TRUE)</f>
        <v>0</v>
      </c>
      <c r="AG5444" t="str">
        <f>_xlfn.IFNA(VLOOKUP(Z5444,Ref_Kontak!H:H,1,FALSE),"FALSE")</f>
        <v>628999007703</v>
      </c>
      <c r="AH5444" t="str">
        <f t="shared" si="855"/>
        <v>METALDET1-LINE 8</v>
      </c>
      <c r="AI5444">
        <f>IF(I5444="violation",COUNTIF($AH$1:AH5444,AH5444),0)</f>
        <v>2038</v>
      </c>
      <c r="AJ5444" t="str">
        <f t="shared" si="856"/>
        <v>violation-METALDET1</v>
      </c>
      <c r="AK5444">
        <f>IF(I5444="violation",COUNTIF($AJ$1:AJ5444,AJ5444),FALSE)</f>
        <v>4314</v>
      </c>
      <c r="AL5444">
        <f t="shared" si="857"/>
        <v>0</v>
      </c>
      <c r="AM5444">
        <f t="shared" si="858"/>
        <v>3</v>
      </c>
      <c r="AN5444" t="str">
        <f t="shared" si="859"/>
        <v>ALERT! 3 Violation founded @METALDET1</v>
      </c>
    </row>
    <row r="5445" spans="1:40">
      <c r="A5445" t="s">
        <v>120</v>
      </c>
      <c r="B5445" t="s">
        <v>121</v>
      </c>
      <c r="C5445" t="s">
        <v>2528</v>
      </c>
      <c r="D5445" t="s">
        <v>129</v>
      </c>
      <c r="E5445">
        <v>1</v>
      </c>
      <c r="G5445" t="s">
        <v>130</v>
      </c>
      <c r="I5445" t="s">
        <v>125</v>
      </c>
      <c r="Z5445" t="str">
        <f>IFERROR(MID(AA5445,FIND("-",H5445,1)+1,20),_xlfn.IFNA(VLOOKUP(F5445&amp;"-"&amp;AA5445,Ref_Kontak!$A:$E,4,FALSE),Ref_Kontak!$H$2))</f>
        <v>628999007703</v>
      </c>
      <c r="AA5445" t="str">
        <f t="shared" si="850"/>
        <v/>
      </c>
      <c r="AB5445" t="str">
        <f t="shared" si="851"/>
        <v/>
      </c>
      <c r="AC5445" t="str">
        <f t="shared" si="852"/>
        <v>628999007703</v>
      </c>
      <c r="AD5445" t="str">
        <f t="shared" si="853"/>
        <v>Halo+,+Visual+AI+5S+mendeteksi+Violation%3A+METALDET1-LINE+8</v>
      </c>
      <c r="AE5445" t="str">
        <f t="shared" si="854"/>
        <v>https://web.whatsapp.com/send/?phone=628999007703&amp;text=Halo+,+Visual+AI+5S+mendeteksi+Violation%3A+METALDET1-LINE+8&amp;type=phone_number&amp;app_absent=0</v>
      </c>
      <c r="AF5445" t="b">
        <f>IF(ISNA(VLOOKUP(D5445&amp;"-"&amp;AB5445, Ref_Kontak!$A:$E, 4, FALSE)), FALSE, TRUE)</f>
        <v>0</v>
      </c>
      <c r="AG5445" t="str">
        <f>_xlfn.IFNA(VLOOKUP(Z5445,Ref_Kontak!H:H,1,FALSE),"FALSE")</f>
        <v>628999007703</v>
      </c>
      <c r="AH5445" t="str">
        <f t="shared" si="855"/>
        <v>METALDET1-LINE 8</v>
      </c>
      <c r="AI5445">
        <f>IF(I5445="violation",COUNTIF($AH$1:AH5445,AH5445),0)</f>
        <v>2039</v>
      </c>
      <c r="AJ5445" t="str">
        <f t="shared" si="856"/>
        <v>violation-METALDET1</v>
      </c>
      <c r="AK5445">
        <f>IF(I5445="violation",COUNTIF($AJ$1:AJ5445,AJ5445),FALSE)</f>
        <v>4315</v>
      </c>
      <c r="AL5445">
        <f t="shared" si="857"/>
        <v>0</v>
      </c>
      <c r="AM5445">
        <f t="shared" si="858"/>
        <v>3</v>
      </c>
      <c r="AN5445" t="str">
        <f t="shared" si="859"/>
        <v>ALERT! 3 Violation founded @METALDET1</v>
      </c>
    </row>
    <row r="5446" spans="1:40">
      <c r="A5446" t="s">
        <v>120</v>
      </c>
      <c r="B5446" t="s">
        <v>121</v>
      </c>
      <c r="C5446" t="s">
        <v>2529</v>
      </c>
      <c r="D5446" t="s">
        <v>129</v>
      </c>
      <c r="E5446">
        <v>1</v>
      </c>
      <c r="G5446" t="s">
        <v>130</v>
      </c>
      <c r="I5446" t="s">
        <v>125</v>
      </c>
      <c r="Z5446" t="str">
        <f>IFERROR(MID(AA5446,FIND("-",H5446,1)+1,20),_xlfn.IFNA(VLOOKUP(F5446&amp;"-"&amp;AA5446,Ref_Kontak!$A:$E,4,FALSE),Ref_Kontak!$H$2))</f>
        <v>628999007703</v>
      </c>
      <c r="AA5446" t="str">
        <f t="shared" si="850"/>
        <v/>
      </c>
      <c r="AB5446" t="str">
        <f t="shared" si="851"/>
        <v/>
      </c>
      <c r="AC5446" t="str">
        <f t="shared" si="852"/>
        <v>628999007703</v>
      </c>
      <c r="AD5446" t="str">
        <f t="shared" si="853"/>
        <v>Halo+,+Visual+AI+5S+mendeteksi+Violation%3A+METALDET1-LINE+8</v>
      </c>
      <c r="AE5446" t="str">
        <f t="shared" si="854"/>
        <v>https://web.whatsapp.com/send/?phone=628999007703&amp;text=Halo+,+Visual+AI+5S+mendeteksi+Violation%3A+METALDET1-LINE+8&amp;type=phone_number&amp;app_absent=0</v>
      </c>
      <c r="AF5446" t="b">
        <f>IF(ISNA(VLOOKUP(D5446&amp;"-"&amp;AB5446, Ref_Kontak!$A:$E, 4, FALSE)), FALSE, TRUE)</f>
        <v>0</v>
      </c>
      <c r="AG5446" t="str">
        <f>_xlfn.IFNA(VLOOKUP(Z5446,Ref_Kontak!H:H,1,FALSE),"FALSE")</f>
        <v>628999007703</v>
      </c>
      <c r="AH5446" t="str">
        <f t="shared" si="855"/>
        <v>METALDET1-LINE 8</v>
      </c>
      <c r="AI5446">
        <f>IF(I5446="violation",COUNTIF($AH$1:AH5446,AH5446),0)</f>
        <v>2040</v>
      </c>
      <c r="AJ5446" t="str">
        <f t="shared" si="856"/>
        <v>violation-METALDET1</v>
      </c>
      <c r="AK5446">
        <f>IF(I5446="violation",COUNTIF($AJ$1:AJ5446,AJ5446),FALSE)</f>
        <v>4316</v>
      </c>
      <c r="AL5446">
        <f t="shared" si="857"/>
        <v>0</v>
      </c>
      <c r="AM5446">
        <f t="shared" si="858"/>
        <v>3</v>
      </c>
      <c r="AN5446" t="str">
        <f t="shared" si="859"/>
        <v>ALERT! 3 Violation founded @METALDET1</v>
      </c>
    </row>
    <row r="5447" spans="1:40">
      <c r="A5447" t="s">
        <v>120</v>
      </c>
      <c r="B5447" t="s">
        <v>121</v>
      </c>
      <c r="C5447" t="s">
        <v>2530</v>
      </c>
      <c r="D5447" t="s">
        <v>129</v>
      </c>
      <c r="E5447">
        <v>1</v>
      </c>
      <c r="G5447" t="s">
        <v>130</v>
      </c>
      <c r="I5447" t="s">
        <v>125</v>
      </c>
      <c r="Z5447" t="str">
        <f>IFERROR(MID(AA5447,FIND("-",H5447,1)+1,20),_xlfn.IFNA(VLOOKUP(F5447&amp;"-"&amp;AA5447,Ref_Kontak!$A:$E,4,FALSE),Ref_Kontak!$H$2))</f>
        <v>628999007703</v>
      </c>
      <c r="AA5447" t="str">
        <f t="shared" si="850"/>
        <v/>
      </c>
      <c r="AB5447" t="str">
        <f t="shared" si="851"/>
        <v/>
      </c>
      <c r="AC5447" t="str">
        <f t="shared" si="852"/>
        <v>628999007703</v>
      </c>
      <c r="AD5447" t="str">
        <f t="shared" si="853"/>
        <v>Halo+,+Visual+AI+5S+mendeteksi+Violation%3A+METALDET1-LINE+8</v>
      </c>
      <c r="AE5447" t="str">
        <f t="shared" si="854"/>
        <v>https://web.whatsapp.com/send/?phone=628999007703&amp;text=Halo+,+Visual+AI+5S+mendeteksi+Violation%3A+METALDET1-LINE+8&amp;type=phone_number&amp;app_absent=0</v>
      </c>
      <c r="AF5447" t="b">
        <f>IF(ISNA(VLOOKUP(D5447&amp;"-"&amp;AB5447, Ref_Kontak!$A:$E, 4, FALSE)), FALSE, TRUE)</f>
        <v>0</v>
      </c>
      <c r="AG5447" t="str">
        <f>_xlfn.IFNA(VLOOKUP(Z5447,Ref_Kontak!H:H,1,FALSE),"FALSE")</f>
        <v>628999007703</v>
      </c>
      <c r="AH5447" t="str">
        <f t="shared" si="855"/>
        <v>METALDET1-LINE 8</v>
      </c>
      <c r="AI5447">
        <f>IF(I5447="violation",COUNTIF($AH$1:AH5447,AH5447),0)</f>
        <v>2041</v>
      </c>
      <c r="AJ5447" t="str">
        <f t="shared" si="856"/>
        <v>violation-METALDET1</v>
      </c>
      <c r="AK5447">
        <f>IF(I5447="violation",COUNTIF($AJ$1:AJ5447,AJ5447),FALSE)</f>
        <v>4317</v>
      </c>
      <c r="AL5447">
        <f t="shared" si="857"/>
        <v>0</v>
      </c>
      <c r="AM5447">
        <f t="shared" si="858"/>
        <v>3</v>
      </c>
      <c r="AN5447" t="str">
        <f t="shared" si="859"/>
        <v>ALERT! 3 Violation founded @METALDET1</v>
      </c>
    </row>
    <row r="5448" spans="1:40">
      <c r="A5448" t="s">
        <v>120</v>
      </c>
      <c r="B5448" t="s">
        <v>121</v>
      </c>
      <c r="C5448" t="s">
        <v>2531</v>
      </c>
      <c r="D5448" t="s">
        <v>129</v>
      </c>
      <c r="E5448">
        <v>1</v>
      </c>
      <c r="G5448" t="s">
        <v>130</v>
      </c>
      <c r="I5448" t="s">
        <v>125</v>
      </c>
      <c r="Z5448" t="str">
        <f>IFERROR(MID(AA5448,FIND("-",H5448,1)+1,20),_xlfn.IFNA(VLOOKUP(F5448&amp;"-"&amp;AA5448,Ref_Kontak!$A:$E,4,FALSE),Ref_Kontak!$H$2))</f>
        <v>628999007703</v>
      </c>
      <c r="AA5448" t="str">
        <f t="shared" si="850"/>
        <v/>
      </c>
      <c r="AB5448" t="str">
        <f t="shared" si="851"/>
        <v/>
      </c>
      <c r="AC5448" t="str">
        <f t="shared" si="852"/>
        <v>628999007703</v>
      </c>
      <c r="AD5448" t="str">
        <f t="shared" si="853"/>
        <v>Halo+,+Visual+AI+5S+mendeteksi+Violation%3A+METALDET1-LINE+8</v>
      </c>
      <c r="AE5448" t="str">
        <f t="shared" si="854"/>
        <v>https://web.whatsapp.com/send/?phone=628999007703&amp;text=Halo+,+Visual+AI+5S+mendeteksi+Violation%3A+METALDET1-LINE+8&amp;type=phone_number&amp;app_absent=0</v>
      </c>
      <c r="AF5448" t="b">
        <f>IF(ISNA(VLOOKUP(D5448&amp;"-"&amp;AB5448, Ref_Kontak!$A:$E, 4, FALSE)), FALSE, TRUE)</f>
        <v>0</v>
      </c>
      <c r="AG5448" t="str">
        <f>_xlfn.IFNA(VLOOKUP(Z5448,Ref_Kontak!H:H,1,FALSE),"FALSE")</f>
        <v>628999007703</v>
      </c>
      <c r="AH5448" t="str">
        <f t="shared" si="855"/>
        <v>METALDET1-LINE 8</v>
      </c>
      <c r="AI5448">
        <f>IF(I5448="violation",COUNTIF($AH$1:AH5448,AH5448),0)</f>
        <v>2042</v>
      </c>
      <c r="AJ5448" t="str">
        <f t="shared" si="856"/>
        <v>violation-METALDET1</v>
      </c>
      <c r="AK5448">
        <f>IF(I5448="violation",COUNTIF($AJ$1:AJ5448,AJ5448),FALSE)</f>
        <v>4318</v>
      </c>
      <c r="AL5448">
        <f t="shared" si="857"/>
        <v>0</v>
      </c>
      <c r="AM5448">
        <f t="shared" si="858"/>
        <v>3</v>
      </c>
      <c r="AN5448" t="str">
        <f t="shared" si="859"/>
        <v>ALERT! 3 Violation founded @METALDET1</v>
      </c>
    </row>
    <row r="5449" spans="1:40">
      <c r="A5449" t="s">
        <v>120</v>
      </c>
      <c r="B5449" t="s">
        <v>121</v>
      </c>
      <c r="C5449" t="s">
        <v>2532</v>
      </c>
      <c r="D5449" t="s">
        <v>129</v>
      </c>
      <c r="E5449">
        <v>1</v>
      </c>
      <c r="G5449" t="s">
        <v>130</v>
      </c>
      <c r="I5449" t="s">
        <v>125</v>
      </c>
      <c r="Z5449" t="str">
        <f>IFERROR(MID(AA5449,FIND("-",H5449,1)+1,20),_xlfn.IFNA(VLOOKUP(F5449&amp;"-"&amp;AA5449,Ref_Kontak!$A:$E,4,FALSE),Ref_Kontak!$H$2))</f>
        <v>628999007703</v>
      </c>
      <c r="AA5449" t="str">
        <f t="shared" si="850"/>
        <v/>
      </c>
      <c r="AB5449" t="str">
        <f t="shared" si="851"/>
        <v/>
      </c>
      <c r="AC5449" t="str">
        <f t="shared" si="852"/>
        <v>628999007703</v>
      </c>
      <c r="AD5449" t="str">
        <f t="shared" si="853"/>
        <v>Halo+,+Visual+AI+5S+mendeteksi+Violation%3A+METALDET1-LINE+8</v>
      </c>
      <c r="AE5449" t="str">
        <f t="shared" si="854"/>
        <v>https://web.whatsapp.com/send/?phone=628999007703&amp;text=Halo+,+Visual+AI+5S+mendeteksi+Violation%3A+METALDET1-LINE+8&amp;type=phone_number&amp;app_absent=0</v>
      </c>
      <c r="AF5449" t="b">
        <f>IF(ISNA(VLOOKUP(D5449&amp;"-"&amp;AB5449, Ref_Kontak!$A:$E, 4, FALSE)), FALSE, TRUE)</f>
        <v>0</v>
      </c>
      <c r="AG5449" t="str">
        <f>_xlfn.IFNA(VLOOKUP(Z5449,Ref_Kontak!H:H,1,FALSE),"FALSE")</f>
        <v>628999007703</v>
      </c>
      <c r="AH5449" t="str">
        <f t="shared" si="855"/>
        <v>METALDET1-LINE 8</v>
      </c>
      <c r="AI5449">
        <f>IF(I5449="violation",COUNTIF($AH$1:AH5449,AH5449),0)</f>
        <v>2043</v>
      </c>
      <c r="AJ5449" t="str">
        <f t="shared" si="856"/>
        <v>violation-METALDET1</v>
      </c>
      <c r="AK5449">
        <f>IF(I5449="violation",COUNTIF($AJ$1:AJ5449,AJ5449),FALSE)</f>
        <v>4319</v>
      </c>
      <c r="AL5449">
        <f t="shared" si="857"/>
        <v>0</v>
      </c>
      <c r="AM5449">
        <f t="shared" si="858"/>
        <v>3</v>
      </c>
      <c r="AN5449" t="str">
        <f t="shared" si="859"/>
        <v>ALERT! 3 Violation founded @METALDET1</v>
      </c>
    </row>
    <row r="5450" spans="1:40">
      <c r="A5450" t="s">
        <v>120</v>
      </c>
      <c r="B5450" t="s">
        <v>121</v>
      </c>
      <c r="C5450" t="s">
        <v>2533</v>
      </c>
      <c r="D5450" t="s">
        <v>129</v>
      </c>
      <c r="E5450">
        <v>1</v>
      </c>
      <c r="G5450" t="s">
        <v>130</v>
      </c>
      <c r="I5450" t="s">
        <v>125</v>
      </c>
      <c r="Z5450" t="str">
        <f>IFERROR(MID(AA5450,FIND("-",H5450,1)+1,20),_xlfn.IFNA(VLOOKUP(F5450&amp;"-"&amp;AA5450,Ref_Kontak!$A:$E,4,FALSE),Ref_Kontak!$H$2))</f>
        <v>628999007703</v>
      </c>
      <c r="AA5450" t="str">
        <f t="shared" si="850"/>
        <v/>
      </c>
      <c r="AB5450" t="str">
        <f t="shared" si="851"/>
        <v/>
      </c>
      <c r="AC5450" t="str">
        <f t="shared" si="852"/>
        <v>628999007703</v>
      </c>
      <c r="AD5450" t="str">
        <f t="shared" si="853"/>
        <v>Halo+,+Visual+AI+5S+mendeteksi+Violation%3A+METALDET1-LINE+8</v>
      </c>
      <c r="AE5450" t="str">
        <f t="shared" si="854"/>
        <v>https://web.whatsapp.com/send/?phone=628999007703&amp;text=Halo+,+Visual+AI+5S+mendeteksi+Violation%3A+METALDET1-LINE+8&amp;type=phone_number&amp;app_absent=0</v>
      </c>
      <c r="AF5450" t="b">
        <f>IF(ISNA(VLOOKUP(D5450&amp;"-"&amp;AB5450, Ref_Kontak!$A:$E, 4, FALSE)), FALSE, TRUE)</f>
        <v>0</v>
      </c>
      <c r="AG5450" t="str">
        <f>_xlfn.IFNA(VLOOKUP(Z5450,Ref_Kontak!H:H,1,FALSE),"FALSE")</f>
        <v>628999007703</v>
      </c>
      <c r="AH5450" t="str">
        <f t="shared" si="855"/>
        <v>METALDET1-LINE 8</v>
      </c>
      <c r="AI5450">
        <f>IF(I5450="violation",COUNTIF($AH$1:AH5450,AH5450),0)</f>
        <v>2044</v>
      </c>
      <c r="AJ5450" t="str">
        <f t="shared" si="856"/>
        <v>violation-METALDET1</v>
      </c>
      <c r="AK5450">
        <f>IF(I5450="violation",COUNTIF($AJ$1:AJ5450,AJ5450),FALSE)</f>
        <v>4320</v>
      </c>
      <c r="AL5450">
        <f t="shared" si="857"/>
        <v>0</v>
      </c>
      <c r="AM5450">
        <f t="shared" si="858"/>
        <v>3</v>
      </c>
      <c r="AN5450" t="str">
        <f t="shared" si="859"/>
        <v>ALERT! 3 Violation founded @METALDET1</v>
      </c>
    </row>
    <row r="5451" spans="1:40">
      <c r="A5451" t="s">
        <v>120</v>
      </c>
      <c r="B5451" t="s">
        <v>121</v>
      </c>
      <c r="C5451" t="s">
        <v>2534</v>
      </c>
      <c r="D5451" t="s">
        <v>129</v>
      </c>
      <c r="E5451">
        <v>1</v>
      </c>
      <c r="G5451" t="s">
        <v>130</v>
      </c>
      <c r="I5451" t="s">
        <v>125</v>
      </c>
      <c r="Z5451" t="str">
        <f>IFERROR(MID(AA5451,FIND("-",H5451,1)+1,20),_xlfn.IFNA(VLOOKUP(F5451&amp;"-"&amp;AA5451,Ref_Kontak!$A:$E,4,FALSE),Ref_Kontak!$H$2))</f>
        <v>628999007703</v>
      </c>
      <c r="AA5451" t="str">
        <f t="shared" si="850"/>
        <v/>
      </c>
      <c r="AB5451" t="str">
        <f t="shared" si="851"/>
        <v/>
      </c>
      <c r="AC5451" t="str">
        <f t="shared" si="852"/>
        <v>628999007703</v>
      </c>
      <c r="AD5451" t="str">
        <f t="shared" si="853"/>
        <v>Halo+,+Visual+AI+5S+mendeteksi+Violation%3A+METALDET1-LINE+8</v>
      </c>
      <c r="AE5451" t="str">
        <f t="shared" si="854"/>
        <v>https://web.whatsapp.com/send/?phone=628999007703&amp;text=Halo+,+Visual+AI+5S+mendeteksi+Violation%3A+METALDET1-LINE+8&amp;type=phone_number&amp;app_absent=0</v>
      </c>
      <c r="AF5451" t="b">
        <f>IF(ISNA(VLOOKUP(D5451&amp;"-"&amp;AB5451, Ref_Kontak!$A:$E, 4, FALSE)), FALSE, TRUE)</f>
        <v>0</v>
      </c>
      <c r="AG5451" t="str">
        <f>_xlfn.IFNA(VLOOKUP(Z5451,Ref_Kontak!H:H,1,FALSE),"FALSE")</f>
        <v>628999007703</v>
      </c>
      <c r="AH5451" t="str">
        <f t="shared" si="855"/>
        <v>METALDET1-LINE 8</v>
      </c>
      <c r="AI5451">
        <f>IF(I5451="violation",COUNTIF($AH$1:AH5451,AH5451),0)</f>
        <v>2045</v>
      </c>
      <c r="AJ5451" t="str">
        <f t="shared" si="856"/>
        <v>violation-METALDET1</v>
      </c>
      <c r="AK5451">
        <f>IF(I5451="violation",COUNTIF($AJ$1:AJ5451,AJ5451),FALSE)</f>
        <v>4321</v>
      </c>
      <c r="AL5451">
        <f t="shared" si="857"/>
        <v>0</v>
      </c>
      <c r="AM5451">
        <f t="shared" si="858"/>
        <v>3</v>
      </c>
      <c r="AN5451" t="str">
        <f t="shared" si="859"/>
        <v>ALERT! 3 Violation founded @METALDET1</v>
      </c>
    </row>
    <row r="5452" spans="1:40">
      <c r="A5452" t="s">
        <v>120</v>
      </c>
      <c r="B5452" t="s">
        <v>121</v>
      </c>
      <c r="C5452" t="s">
        <v>2535</v>
      </c>
      <c r="D5452" t="s">
        <v>129</v>
      </c>
      <c r="E5452">
        <v>1</v>
      </c>
      <c r="G5452" t="s">
        <v>130</v>
      </c>
      <c r="I5452" t="s">
        <v>125</v>
      </c>
      <c r="Z5452" t="str">
        <f>IFERROR(MID(AA5452,FIND("-",H5452,1)+1,20),_xlfn.IFNA(VLOOKUP(F5452&amp;"-"&amp;AA5452,Ref_Kontak!$A:$E,4,FALSE),Ref_Kontak!$H$2))</f>
        <v>628999007703</v>
      </c>
      <c r="AA5452" t="str">
        <f t="shared" si="850"/>
        <v/>
      </c>
      <c r="AB5452" t="str">
        <f t="shared" si="851"/>
        <v/>
      </c>
      <c r="AC5452" t="str">
        <f t="shared" si="852"/>
        <v>628999007703</v>
      </c>
      <c r="AD5452" t="str">
        <f t="shared" si="853"/>
        <v>Halo+,+Visual+AI+5S+mendeteksi+Violation%3A+METALDET1-LINE+8</v>
      </c>
      <c r="AE5452" t="str">
        <f t="shared" si="854"/>
        <v>https://web.whatsapp.com/send/?phone=628999007703&amp;text=Halo+,+Visual+AI+5S+mendeteksi+Violation%3A+METALDET1-LINE+8&amp;type=phone_number&amp;app_absent=0</v>
      </c>
      <c r="AF5452" t="b">
        <f>IF(ISNA(VLOOKUP(D5452&amp;"-"&amp;AB5452, Ref_Kontak!$A:$E, 4, FALSE)), FALSE, TRUE)</f>
        <v>0</v>
      </c>
      <c r="AG5452" t="str">
        <f>_xlfn.IFNA(VLOOKUP(Z5452,Ref_Kontak!H:H,1,FALSE),"FALSE")</f>
        <v>628999007703</v>
      </c>
      <c r="AH5452" t="str">
        <f t="shared" si="855"/>
        <v>METALDET1-LINE 8</v>
      </c>
      <c r="AI5452">
        <f>IF(I5452="violation",COUNTIF($AH$1:AH5452,AH5452),0)</f>
        <v>2046</v>
      </c>
      <c r="AJ5452" t="str">
        <f t="shared" si="856"/>
        <v>violation-METALDET1</v>
      </c>
      <c r="AK5452">
        <f>IF(I5452="violation",COUNTIF($AJ$1:AJ5452,AJ5452),FALSE)</f>
        <v>4322</v>
      </c>
      <c r="AL5452">
        <f t="shared" si="857"/>
        <v>0</v>
      </c>
      <c r="AM5452">
        <f t="shared" si="858"/>
        <v>3</v>
      </c>
      <c r="AN5452" t="str">
        <f t="shared" si="859"/>
        <v>ALERT! 3 Violation founded @METALDET1</v>
      </c>
    </row>
    <row r="5453" spans="1:40">
      <c r="A5453" t="s">
        <v>120</v>
      </c>
      <c r="B5453" t="s">
        <v>121</v>
      </c>
      <c r="C5453" t="s">
        <v>2536</v>
      </c>
      <c r="D5453" t="s">
        <v>129</v>
      </c>
      <c r="E5453">
        <v>1</v>
      </c>
      <c r="G5453" t="s">
        <v>130</v>
      </c>
      <c r="I5453" t="s">
        <v>125</v>
      </c>
      <c r="Z5453" t="str">
        <f>IFERROR(MID(AA5453,FIND("-",H5453,1)+1,20),_xlfn.IFNA(VLOOKUP(F5453&amp;"-"&amp;AA5453,Ref_Kontak!$A:$E,4,FALSE),Ref_Kontak!$H$2))</f>
        <v>628999007703</v>
      </c>
      <c r="AA5453" t="str">
        <f t="shared" si="850"/>
        <v/>
      </c>
      <c r="AB5453" t="str">
        <f t="shared" si="851"/>
        <v/>
      </c>
      <c r="AC5453" t="str">
        <f t="shared" si="852"/>
        <v>628999007703</v>
      </c>
      <c r="AD5453" t="str">
        <f t="shared" si="853"/>
        <v>Halo+,+Visual+AI+5S+mendeteksi+Violation%3A+METALDET1-LINE+8</v>
      </c>
      <c r="AE5453" t="str">
        <f t="shared" si="854"/>
        <v>https://web.whatsapp.com/send/?phone=628999007703&amp;text=Halo+,+Visual+AI+5S+mendeteksi+Violation%3A+METALDET1-LINE+8&amp;type=phone_number&amp;app_absent=0</v>
      </c>
      <c r="AF5453" t="b">
        <f>IF(ISNA(VLOOKUP(D5453&amp;"-"&amp;AB5453, Ref_Kontak!$A:$E, 4, FALSE)), FALSE, TRUE)</f>
        <v>0</v>
      </c>
      <c r="AG5453" t="str">
        <f>_xlfn.IFNA(VLOOKUP(Z5453,Ref_Kontak!H:H,1,FALSE),"FALSE")</f>
        <v>628999007703</v>
      </c>
      <c r="AH5453" t="str">
        <f t="shared" si="855"/>
        <v>METALDET1-LINE 8</v>
      </c>
      <c r="AI5453">
        <f>IF(I5453="violation",COUNTIF($AH$1:AH5453,AH5453),0)</f>
        <v>2047</v>
      </c>
      <c r="AJ5453" t="str">
        <f t="shared" si="856"/>
        <v>violation-METALDET1</v>
      </c>
      <c r="AK5453">
        <f>IF(I5453="violation",COUNTIF($AJ$1:AJ5453,AJ5453),FALSE)</f>
        <v>4323</v>
      </c>
      <c r="AL5453">
        <f t="shared" si="857"/>
        <v>0</v>
      </c>
      <c r="AM5453">
        <f t="shared" si="858"/>
        <v>3</v>
      </c>
      <c r="AN5453" t="str">
        <f t="shared" si="859"/>
        <v>ALERT! 3 Violation founded @METALDET1</v>
      </c>
    </row>
    <row r="5454" spans="1:40">
      <c r="A5454" t="s">
        <v>120</v>
      </c>
      <c r="B5454" t="s">
        <v>121</v>
      </c>
      <c r="C5454" t="s">
        <v>2537</v>
      </c>
      <c r="D5454" t="s">
        <v>129</v>
      </c>
      <c r="E5454">
        <v>1</v>
      </c>
      <c r="G5454" t="s">
        <v>130</v>
      </c>
      <c r="I5454" t="s">
        <v>125</v>
      </c>
      <c r="Z5454" t="str">
        <f>IFERROR(MID(AA5454,FIND("-",H5454,1)+1,20),_xlfn.IFNA(VLOOKUP(F5454&amp;"-"&amp;AA5454,Ref_Kontak!$A:$E,4,FALSE),Ref_Kontak!$H$2))</f>
        <v>628999007703</v>
      </c>
      <c r="AA5454" t="str">
        <f t="shared" si="850"/>
        <v/>
      </c>
      <c r="AB5454" t="str">
        <f t="shared" si="851"/>
        <v/>
      </c>
      <c r="AC5454" t="str">
        <f t="shared" si="852"/>
        <v>628999007703</v>
      </c>
      <c r="AD5454" t="str">
        <f t="shared" si="853"/>
        <v>Halo+,+Visual+AI+5S+mendeteksi+Violation%3A+METALDET1-LINE+8</v>
      </c>
      <c r="AE5454" t="str">
        <f t="shared" si="854"/>
        <v>https://web.whatsapp.com/send/?phone=628999007703&amp;text=Halo+,+Visual+AI+5S+mendeteksi+Violation%3A+METALDET1-LINE+8&amp;type=phone_number&amp;app_absent=0</v>
      </c>
      <c r="AF5454" t="b">
        <f>IF(ISNA(VLOOKUP(D5454&amp;"-"&amp;AB5454, Ref_Kontak!$A:$E, 4, FALSE)), FALSE, TRUE)</f>
        <v>0</v>
      </c>
      <c r="AG5454" t="str">
        <f>_xlfn.IFNA(VLOOKUP(Z5454,Ref_Kontak!H:H,1,FALSE),"FALSE")</f>
        <v>628999007703</v>
      </c>
      <c r="AH5454" t="str">
        <f t="shared" si="855"/>
        <v>METALDET1-LINE 8</v>
      </c>
      <c r="AI5454">
        <f>IF(I5454="violation",COUNTIF($AH$1:AH5454,AH5454),0)</f>
        <v>2048</v>
      </c>
      <c r="AJ5454" t="str">
        <f t="shared" si="856"/>
        <v>violation-METALDET1</v>
      </c>
      <c r="AK5454">
        <f>IF(I5454="violation",COUNTIF($AJ$1:AJ5454,AJ5454),FALSE)</f>
        <v>4324</v>
      </c>
      <c r="AL5454">
        <f t="shared" si="857"/>
        <v>0</v>
      </c>
      <c r="AM5454">
        <f t="shared" si="858"/>
        <v>3</v>
      </c>
      <c r="AN5454" t="str">
        <f t="shared" si="859"/>
        <v>ALERT! 3 Violation founded @METALDET1</v>
      </c>
    </row>
    <row r="5455" spans="1:40">
      <c r="A5455" t="s">
        <v>120</v>
      </c>
      <c r="B5455" t="s">
        <v>121</v>
      </c>
      <c r="C5455" t="s">
        <v>2538</v>
      </c>
      <c r="D5455" t="s">
        <v>129</v>
      </c>
      <c r="E5455">
        <v>1</v>
      </c>
      <c r="G5455" t="s">
        <v>130</v>
      </c>
      <c r="I5455" t="s">
        <v>125</v>
      </c>
      <c r="Z5455" t="str">
        <f>IFERROR(MID(AA5455,FIND("-",H5455,1)+1,20),_xlfn.IFNA(VLOOKUP(F5455&amp;"-"&amp;AA5455,Ref_Kontak!$A:$E,4,FALSE),Ref_Kontak!$H$2))</f>
        <v>628999007703</v>
      </c>
      <c r="AA5455" t="str">
        <f t="shared" si="850"/>
        <v/>
      </c>
      <c r="AB5455" t="str">
        <f t="shared" si="851"/>
        <v/>
      </c>
      <c r="AC5455" t="str">
        <f t="shared" si="852"/>
        <v>628999007703</v>
      </c>
      <c r="AD5455" t="str">
        <f t="shared" si="853"/>
        <v>Halo+,+Visual+AI+5S+mendeteksi+Violation%3A+METALDET1-LINE+8</v>
      </c>
      <c r="AE5455" t="str">
        <f t="shared" si="854"/>
        <v>https://web.whatsapp.com/send/?phone=628999007703&amp;text=Halo+,+Visual+AI+5S+mendeteksi+Violation%3A+METALDET1-LINE+8&amp;type=phone_number&amp;app_absent=0</v>
      </c>
      <c r="AF5455" t="b">
        <f>IF(ISNA(VLOOKUP(D5455&amp;"-"&amp;AB5455, Ref_Kontak!$A:$E, 4, FALSE)), FALSE, TRUE)</f>
        <v>0</v>
      </c>
      <c r="AG5455" t="str">
        <f>_xlfn.IFNA(VLOOKUP(Z5455,Ref_Kontak!H:H,1,FALSE),"FALSE")</f>
        <v>628999007703</v>
      </c>
      <c r="AH5455" t="str">
        <f t="shared" si="855"/>
        <v>METALDET1-LINE 8</v>
      </c>
      <c r="AI5455">
        <f>IF(I5455="violation",COUNTIF($AH$1:AH5455,AH5455),0)</f>
        <v>2049</v>
      </c>
      <c r="AJ5455" t="str">
        <f t="shared" si="856"/>
        <v>violation-METALDET1</v>
      </c>
      <c r="AK5455">
        <f>IF(I5455="violation",COUNTIF($AJ$1:AJ5455,AJ5455),FALSE)</f>
        <v>4325</v>
      </c>
      <c r="AL5455">
        <f t="shared" si="857"/>
        <v>0</v>
      </c>
      <c r="AM5455">
        <f t="shared" si="858"/>
        <v>3</v>
      </c>
      <c r="AN5455" t="str">
        <f t="shared" si="859"/>
        <v>ALERT! 3 Violation founded @METALDET1</v>
      </c>
    </row>
    <row r="5456" spans="1:40">
      <c r="A5456" t="s">
        <v>120</v>
      </c>
      <c r="B5456" t="s">
        <v>121</v>
      </c>
      <c r="C5456" t="s">
        <v>2539</v>
      </c>
      <c r="D5456" t="s">
        <v>129</v>
      </c>
      <c r="E5456">
        <v>1</v>
      </c>
      <c r="G5456" t="s">
        <v>130</v>
      </c>
      <c r="I5456" t="s">
        <v>125</v>
      </c>
      <c r="Z5456" t="str">
        <f>IFERROR(MID(AA5456,FIND("-",H5456,1)+1,20),_xlfn.IFNA(VLOOKUP(F5456&amp;"-"&amp;AA5456,Ref_Kontak!$A:$E,4,FALSE),Ref_Kontak!$H$2))</f>
        <v>628999007703</v>
      </c>
      <c r="AA5456" t="str">
        <f t="shared" si="850"/>
        <v/>
      </c>
      <c r="AB5456" t="str">
        <f t="shared" si="851"/>
        <v/>
      </c>
      <c r="AC5456" t="str">
        <f t="shared" si="852"/>
        <v>628999007703</v>
      </c>
      <c r="AD5456" t="str">
        <f t="shared" si="853"/>
        <v>Halo+,+Visual+AI+5S+mendeteksi+Violation%3A+METALDET1-LINE+8</v>
      </c>
      <c r="AE5456" t="str">
        <f t="shared" si="854"/>
        <v>https://web.whatsapp.com/send/?phone=628999007703&amp;text=Halo+,+Visual+AI+5S+mendeteksi+Violation%3A+METALDET1-LINE+8&amp;type=phone_number&amp;app_absent=0</v>
      </c>
      <c r="AF5456" t="b">
        <f>IF(ISNA(VLOOKUP(D5456&amp;"-"&amp;AB5456, Ref_Kontak!$A:$E, 4, FALSE)), FALSE, TRUE)</f>
        <v>0</v>
      </c>
      <c r="AG5456" t="str">
        <f>_xlfn.IFNA(VLOOKUP(Z5456,Ref_Kontak!H:H,1,FALSE),"FALSE")</f>
        <v>628999007703</v>
      </c>
      <c r="AH5456" t="str">
        <f t="shared" si="855"/>
        <v>METALDET1-LINE 8</v>
      </c>
      <c r="AI5456">
        <f>IF(I5456="violation",COUNTIF($AH$1:AH5456,AH5456),0)</f>
        <v>2050</v>
      </c>
      <c r="AJ5456" t="str">
        <f t="shared" si="856"/>
        <v>violation-METALDET1</v>
      </c>
      <c r="AK5456">
        <f>IF(I5456="violation",COUNTIF($AJ$1:AJ5456,AJ5456),FALSE)</f>
        <v>4326</v>
      </c>
      <c r="AL5456">
        <f t="shared" si="857"/>
        <v>0</v>
      </c>
      <c r="AM5456">
        <f t="shared" si="858"/>
        <v>3</v>
      </c>
      <c r="AN5456" t="str">
        <f t="shared" si="859"/>
        <v>ALERT! 3 Violation founded @METALDET1</v>
      </c>
    </row>
    <row r="5457" spans="1:40">
      <c r="A5457" t="s">
        <v>120</v>
      </c>
      <c r="B5457" t="s">
        <v>121</v>
      </c>
      <c r="C5457" t="s">
        <v>2540</v>
      </c>
      <c r="D5457" t="s">
        <v>129</v>
      </c>
      <c r="E5457">
        <v>1</v>
      </c>
      <c r="G5457" t="s">
        <v>130</v>
      </c>
      <c r="I5457" t="s">
        <v>125</v>
      </c>
      <c r="Z5457" t="str">
        <f>IFERROR(MID(AA5457,FIND("-",H5457,1)+1,20),_xlfn.IFNA(VLOOKUP(F5457&amp;"-"&amp;AA5457,Ref_Kontak!$A:$E,4,FALSE),Ref_Kontak!$H$2))</f>
        <v>628999007703</v>
      </c>
      <c r="AA5457" t="str">
        <f t="shared" si="850"/>
        <v/>
      </c>
      <c r="AB5457" t="str">
        <f t="shared" si="851"/>
        <v/>
      </c>
      <c r="AC5457" t="str">
        <f t="shared" si="852"/>
        <v>628999007703</v>
      </c>
      <c r="AD5457" t="str">
        <f t="shared" si="853"/>
        <v>Halo+,+Visual+AI+5S+mendeteksi+Violation%3A+METALDET1-LINE+8</v>
      </c>
      <c r="AE5457" t="str">
        <f t="shared" si="854"/>
        <v>https://web.whatsapp.com/send/?phone=628999007703&amp;text=Halo+,+Visual+AI+5S+mendeteksi+Violation%3A+METALDET1-LINE+8&amp;type=phone_number&amp;app_absent=0</v>
      </c>
      <c r="AF5457" t="b">
        <f>IF(ISNA(VLOOKUP(D5457&amp;"-"&amp;AB5457, Ref_Kontak!$A:$E, 4, FALSE)), FALSE, TRUE)</f>
        <v>0</v>
      </c>
      <c r="AG5457" t="str">
        <f>_xlfn.IFNA(VLOOKUP(Z5457,Ref_Kontak!H:H,1,FALSE),"FALSE")</f>
        <v>628999007703</v>
      </c>
      <c r="AH5457" t="str">
        <f t="shared" si="855"/>
        <v>METALDET1-LINE 8</v>
      </c>
      <c r="AI5457">
        <f>IF(I5457="violation",COUNTIF($AH$1:AH5457,AH5457),0)</f>
        <v>2051</v>
      </c>
      <c r="AJ5457" t="str">
        <f t="shared" si="856"/>
        <v>violation-METALDET1</v>
      </c>
      <c r="AK5457">
        <f>IF(I5457="violation",COUNTIF($AJ$1:AJ5457,AJ5457),FALSE)</f>
        <v>4327</v>
      </c>
      <c r="AL5457">
        <f t="shared" si="857"/>
        <v>0</v>
      </c>
      <c r="AM5457">
        <f t="shared" si="858"/>
        <v>3</v>
      </c>
      <c r="AN5457" t="str">
        <f t="shared" si="859"/>
        <v>ALERT! 3 Violation founded @METALDET1</v>
      </c>
    </row>
    <row r="5458" spans="1:40">
      <c r="A5458" t="s">
        <v>120</v>
      </c>
      <c r="B5458" t="s">
        <v>121</v>
      </c>
      <c r="C5458" t="s">
        <v>2540</v>
      </c>
      <c r="D5458" t="s">
        <v>129</v>
      </c>
      <c r="E5458">
        <v>1</v>
      </c>
      <c r="G5458" t="s">
        <v>130</v>
      </c>
      <c r="I5458" t="s">
        <v>125</v>
      </c>
      <c r="Z5458" t="str">
        <f>IFERROR(MID(AA5458,FIND("-",H5458,1)+1,20),_xlfn.IFNA(VLOOKUP(F5458&amp;"-"&amp;AA5458,Ref_Kontak!$A:$E,4,FALSE),Ref_Kontak!$H$2))</f>
        <v>628999007703</v>
      </c>
      <c r="AA5458" t="str">
        <f t="shared" si="850"/>
        <v/>
      </c>
      <c r="AB5458" t="str">
        <f t="shared" si="851"/>
        <v/>
      </c>
      <c r="AC5458" t="str">
        <f t="shared" si="852"/>
        <v>628999007703</v>
      </c>
      <c r="AD5458" t="str">
        <f t="shared" si="853"/>
        <v>Halo+,+Visual+AI+5S+mendeteksi+Violation%3A+METALDET1-LINE+8</v>
      </c>
      <c r="AE5458" t="str">
        <f t="shared" si="854"/>
        <v>https://web.whatsapp.com/send/?phone=628999007703&amp;text=Halo+,+Visual+AI+5S+mendeteksi+Violation%3A+METALDET1-LINE+8&amp;type=phone_number&amp;app_absent=0</v>
      </c>
      <c r="AF5458" t="b">
        <f>IF(ISNA(VLOOKUP(D5458&amp;"-"&amp;AB5458, Ref_Kontak!$A:$E, 4, FALSE)), FALSE, TRUE)</f>
        <v>0</v>
      </c>
      <c r="AG5458" t="str">
        <f>_xlfn.IFNA(VLOOKUP(Z5458,Ref_Kontak!H:H,1,FALSE),"FALSE")</f>
        <v>628999007703</v>
      </c>
      <c r="AH5458" t="str">
        <f t="shared" si="855"/>
        <v>METALDET1-LINE 8</v>
      </c>
      <c r="AI5458">
        <f>IF(I5458="violation",COUNTIF($AH$1:AH5458,AH5458),0)</f>
        <v>2052</v>
      </c>
      <c r="AJ5458" t="str">
        <f t="shared" si="856"/>
        <v>violation-METALDET1</v>
      </c>
      <c r="AK5458">
        <f>IF(I5458="violation",COUNTIF($AJ$1:AJ5458,AJ5458),FALSE)</f>
        <v>4328</v>
      </c>
      <c r="AL5458">
        <f t="shared" si="857"/>
        <v>0</v>
      </c>
      <c r="AM5458">
        <f t="shared" si="858"/>
        <v>3</v>
      </c>
      <c r="AN5458" t="str">
        <f t="shared" si="859"/>
        <v>ALERT! 3 Violation founded @METALDET1</v>
      </c>
    </row>
    <row r="5459" spans="1:40">
      <c r="A5459" t="s">
        <v>120</v>
      </c>
      <c r="B5459" t="s">
        <v>121</v>
      </c>
      <c r="C5459" t="s">
        <v>2541</v>
      </c>
      <c r="D5459" t="s">
        <v>129</v>
      </c>
      <c r="E5459">
        <v>1</v>
      </c>
      <c r="G5459" t="s">
        <v>130</v>
      </c>
      <c r="I5459" t="s">
        <v>125</v>
      </c>
      <c r="Z5459" t="str">
        <f>IFERROR(MID(AA5459,FIND("-",H5459,1)+1,20),_xlfn.IFNA(VLOOKUP(F5459&amp;"-"&amp;AA5459,Ref_Kontak!$A:$E,4,FALSE),Ref_Kontak!$H$2))</f>
        <v>628999007703</v>
      </c>
      <c r="AA5459" t="str">
        <f t="shared" si="850"/>
        <v/>
      </c>
      <c r="AB5459" t="str">
        <f t="shared" si="851"/>
        <v/>
      </c>
      <c r="AC5459" t="str">
        <f t="shared" si="852"/>
        <v>628999007703</v>
      </c>
      <c r="AD5459" t="str">
        <f t="shared" si="853"/>
        <v>Halo+,+Visual+AI+5S+mendeteksi+Violation%3A+METALDET1-LINE+8</v>
      </c>
      <c r="AE5459" t="str">
        <f t="shared" si="854"/>
        <v>https://web.whatsapp.com/send/?phone=628999007703&amp;text=Halo+,+Visual+AI+5S+mendeteksi+Violation%3A+METALDET1-LINE+8&amp;type=phone_number&amp;app_absent=0</v>
      </c>
      <c r="AF5459" t="b">
        <f>IF(ISNA(VLOOKUP(D5459&amp;"-"&amp;AB5459, Ref_Kontak!$A:$E, 4, FALSE)), FALSE, TRUE)</f>
        <v>0</v>
      </c>
      <c r="AG5459" t="str">
        <f>_xlfn.IFNA(VLOOKUP(Z5459,Ref_Kontak!H:H,1,FALSE),"FALSE")</f>
        <v>628999007703</v>
      </c>
      <c r="AH5459" t="str">
        <f t="shared" si="855"/>
        <v>METALDET1-LINE 8</v>
      </c>
      <c r="AI5459">
        <f>IF(I5459="violation",COUNTIF($AH$1:AH5459,AH5459),0)</f>
        <v>2053</v>
      </c>
      <c r="AJ5459" t="str">
        <f t="shared" si="856"/>
        <v>violation-METALDET1</v>
      </c>
      <c r="AK5459">
        <f>IF(I5459="violation",COUNTIF($AJ$1:AJ5459,AJ5459),FALSE)</f>
        <v>4329</v>
      </c>
      <c r="AL5459">
        <f t="shared" si="857"/>
        <v>0</v>
      </c>
      <c r="AM5459">
        <f t="shared" si="858"/>
        <v>3</v>
      </c>
      <c r="AN5459" t="str">
        <f t="shared" si="859"/>
        <v>ALERT! 3 Violation founded @METALDET1</v>
      </c>
    </row>
    <row r="5460" spans="1:40">
      <c r="A5460" t="s">
        <v>120</v>
      </c>
      <c r="B5460" t="s">
        <v>121</v>
      </c>
      <c r="C5460" t="s">
        <v>2542</v>
      </c>
      <c r="D5460" t="s">
        <v>129</v>
      </c>
      <c r="E5460">
        <v>1</v>
      </c>
      <c r="G5460" t="s">
        <v>130</v>
      </c>
      <c r="I5460" t="s">
        <v>125</v>
      </c>
      <c r="Z5460" t="str">
        <f>IFERROR(MID(AA5460,FIND("-",H5460,1)+1,20),_xlfn.IFNA(VLOOKUP(F5460&amp;"-"&amp;AA5460,Ref_Kontak!$A:$E,4,FALSE),Ref_Kontak!$H$2))</f>
        <v>628999007703</v>
      </c>
      <c r="AA5460" t="str">
        <f t="shared" si="850"/>
        <v/>
      </c>
      <c r="AB5460" t="str">
        <f t="shared" si="851"/>
        <v/>
      </c>
      <c r="AC5460" t="str">
        <f t="shared" si="852"/>
        <v>628999007703</v>
      </c>
      <c r="AD5460" t="str">
        <f t="shared" si="853"/>
        <v>Halo+,+Visual+AI+5S+mendeteksi+Violation%3A+METALDET1-LINE+8</v>
      </c>
      <c r="AE5460" t="str">
        <f t="shared" si="854"/>
        <v>https://web.whatsapp.com/send/?phone=628999007703&amp;text=Halo+,+Visual+AI+5S+mendeteksi+Violation%3A+METALDET1-LINE+8&amp;type=phone_number&amp;app_absent=0</v>
      </c>
      <c r="AF5460" t="b">
        <f>IF(ISNA(VLOOKUP(D5460&amp;"-"&amp;AB5460, Ref_Kontak!$A:$E, 4, FALSE)), FALSE, TRUE)</f>
        <v>0</v>
      </c>
      <c r="AG5460" t="str">
        <f>_xlfn.IFNA(VLOOKUP(Z5460,Ref_Kontak!H:H,1,FALSE),"FALSE")</f>
        <v>628999007703</v>
      </c>
      <c r="AH5460" t="str">
        <f t="shared" si="855"/>
        <v>METALDET1-LINE 8</v>
      </c>
      <c r="AI5460">
        <f>IF(I5460="violation",COUNTIF($AH$1:AH5460,AH5460),0)</f>
        <v>2054</v>
      </c>
      <c r="AJ5460" t="str">
        <f t="shared" si="856"/>
        <v>violation-METALDET1</v>
      </c>
      <c r="AK5460">
        <f>IF(I5460="violation",COUNTIF($AJ$1:AJ5460,AJ5460),FALSE)</f>
        <v>4330</v>
      </c>
      <c r="AL5460">
        <f t="shared" si="857"/>
        <v>0</v>
      </c>
      <c r="AM5460">
        <f t="shared" si="858"/>
        <v>3</v>
      </c>
      <c r="AN5460" t="str">
        <f t="shared" si="859"/>
        <v>ALERT! 3 Violation founded @METALDET1</v>
      </c>
    </row>
    <row r="5461" spans="1:40">
      <c r="A5461" t="s">
        <v>120</v>
      </c>
      <c r="B5461" t="s">
        <v>121</v>
      </c>
      <c r="C5461" t="s">
        <v>2543</v>
      </c>
      <c r="D5461" t="s">
        <v>129</v>
      </c>
      <c r="E5461">
        <v>1</v>
      </c>
      <c r="G5461" t="s">
        <v>130</v>
      </c>
      <c r="I5461" t="s">
        <v>125</v>
      </c>
      <c r="Z5461" t="str">
        <f>IFERROR(MID(AA5461,FIND("-",H5461,1)+1,20),_xlfn.IFNA(VLOOKUP(F5461&amp;"-"&amp;AA5461,Ref_Kontak!$A:$E,4,FALSE),Ref_Kontak!$H$2))</f>
        <v>628999007703</v>
      </c>
      <c r="AA5461" t="str">
        <f t="shared" si="850"/>
        <v/>
      </c>
      <c r="AB5461" t="str">
        <f t="shared" si="851"/>
        <v/>
      </c>
      <c r="AC5461" t="str">
        <f t="shared" si="852"/>
        <v>628999007703</v>
      </c>
      <c r="AD5461" t="str">
        <f t="shared" si="853"/>
        <v>Halo+,+Visual+AI+5S+mendeteksi+Violation%3A+METALDET1-LINE+8</v>
      </c>
      <c r="AE5461" t="str">
        <f t="shared" si="854"/>
        <v>https://web.whatsapp.com/send/?phone=628999007703&amp;text=Halo+,+Visual+AI+5S+mendeteksi+Violation%3A+METALDET1-LINE+8&amp;type=phone_number&amp;app_absent=0</v>
      </c>
      <c r="AF5461" t="b">
        <f>IF(ISNA(VLOOKUP(D5461&amp;"-"&amp;AB5461, Ref_Kontak!$A:$E, 4, FALSE)), FALSE, TRUE)</f>
        <v>0</v>
      </c>
      <c r="AG5461" t="str">
        <f>_xlfn.IFNA(VLOOKUP(Z5461,Ref_Kontak!H:H,1,FALSE),"FALSE")</f>
        <v>628999007703</v>
      </c>
      <c r="AH5461" t="str">
        <f t="shared" si="855"/>
        <v>METALDET1-LINE 8</v>
      </c>
      <c r="AI5461">
        <f>IF(I5461="violation",COUNTIF($AH$1:AH5461,AH5461),0)</f>
        <v>2055</v>
      </c>
      <c r="AJ5461" t="str">
        <f t="shared" si="856"/>
        <v>violation-METALDET1</v>
      </c>
      <c r="AK5461">
        <f>IF(I5461="violation",COUNTIF($AJ$1:AJ5461,AJ5461),FALSE)</f>
        <v>4331</v>
      </c>
      <c r="AL5461">
        <f t="shared" si="857"/>
        <v>0</v>
      </c>
      <c r="AM5461">
        <f t="shared" si="858"/>
        <v>3</v>
      </c>
      <c r="AN5461" t="str">
        <f t="shared" si="859"/>
        <v>ALERT! 3 Violation founded @METALDET1</v>
      </c>
    </row>
    <row r="5462" spans="1:40">
      <c r="A5462" t="s">
        <v>120</v>
      </c>
      <c r="B5462" t="s">
        <v>121</v>
      </c>
      <c r="C5462" t="s">
        <v>2544</v>
      </c>
      <c r="D5462" t="s">
        <v>129</v>
      </c>
      <c r="E5462">
        <v>1</v>
      </c>
      <c r="G5462" t="s">
        <v>130</v>
      </c>
      <c r="I5462" t="s">
        <v>125</v>
      </c>
      <c r="Z5462" t="str">
        <f>IFERROR(MID(AA5462,FIND("-",H5462,1)+1,20),_xlfn.IFNA(VLOOKUP(F5462&amp;"-"&amp;AA5462,Ref_Kontak!$A:$E,4,FALSE),Ref_Kontak!$H$2))</f>
        <v>628999007703</v>
      </c>
      <c r="AA5462" t="str">
        <f t="shared" si="850"/>
        <v/>
      </c>
      <c r="AB5462" t="str">
        <f t="shared" si="851"/>
        <v/>
      </c>
      <c r="AC5462" t="str">
        <f t="shared" si="852"/>
        <v>628999007703</v>
      </c>
      <c r="AD5462" t="str">
        <f t="shared" si="853"/>
        <v>Halo+,+Visual+AI+5S+mendeteksi+Violation%3A+METALDET1-LINE+8</v>
      </c>
      <c r="AE5462" t="str">
        <f t="shared" si="854"/>
        <v>https://web.whatsapp.com/send/?phone=628999007703&amp;text=Halo+,+Visual+AI+5S+mendeteksi+Violation%3A+METALDET1-LINE+8&amp;type=phone_number&amp;app_absent=0</v>
      </c>
      <c r="AF5462" t="b">
        <f>IF(ISNA(VLOOKUP(D5462&amp;"-"&amp;AB5462, Ref_Kontak!$A:$E, 4, FALSE)), FALSE, TRUE)</f>
        <v>0</v>
      </c>
      <c r="AG5462" t="str">
        <f>_xlfn.IFNA(VLOOKUP(Z5462,Ref_Kontak!H:H,1,FALSE),"FALSE")</f>
        <v>628999007703</v>
      </c>
      <c r="AH5462" t="str">
        <f t="shared" si="855"/>
        <v>METALDET1-LINE 8</v>
      </c>
      <c r="AI5462">
        <f>IF(I5462="violation",COUNTIF($AH$1:AH5462,AH5462),0)</f>
        <v>2056</v>
      </c>
      <c r="AJ5462" t="str">
        <f t="shared" si="856"/>
        <v>violation-METALDET1</v>
      </c>
      <c r="AK5462">
        <f>IF(I5462="violation",COUNTIF($AJ$1:AJ5462,AJ5462),FALSE)</f>
        <v>4332</v>
      </c>
      <c r="AL5462">
        <f t="shared" si="857"/>
        <v>0</v>
      </c>
      <c r="AM5462">
        <f t="shared" si="858"/>
        <v>3</v>
      </c>
      <c r="AN5462" t="str">
        <f t="shared" si="859"/>
        <v>ALERT! 3 Violation founded @METALDET1</v>
      </c>
    </row>
    <row r="5463" spans="1:40">
      <c r="A5463" t="s">
        <v>120</v>
      </c>
      <c r="B5463" t="s">
        <v>121</v>
      </c>
      <c r="C5463" t="s">
        <v>2545</v>
      </c>
      <c r="D5463" t="s">
        <v>129</v>
      </c>
      <c r="E5463">
        <v>1</v>
      </c>
      <c r="G5463" t="s">
        <v>130</v>
      </c>
      <c r="I5463" t="s">
        <v>125</v>
      </c>
      <c r="Z5463" t="str">
        <f>IFERROR(MID(AA5463,FIND("-",H5463,1)+1,20),_xlfn.IFNA(VLOOKUP(F5463&amp;"-"&amp;AA5463,Ref_Kontak!$A:$E,4,FALSE),Ref_Kontak!$H$2))</f>
        <v>628999007703</v>
      </c>
      <c r="AA5463" t="str">
        <f t="shared" si="850"/>
        <v/>
      </c>
      <c r="AB5463" t="str">
        <f t="shared" si="851"/>
        <v/>
      </c>
      <c r="AC5463" t="str">
        <f t="shared" si="852"/>
        <v>628999007703</v>
      </c>
      <c r="AD5463" t="str">
        <f t="shared" si="853"/>
        <v>Halo+,+Visual+AI+5S+mendeteksi+Violation%3A+METALDET1-LINE+8</v>
      </c>
      <c r="AE5463" t="str">
        <f t="shared" si="854"/>
        <v>https://web.whatsapp.com/send/?phone=628999007703&amp;text=Halo+,+Visual+AI+5S+mendeteksi+Violation%3A+METALDET1-LINE+8&amp;type=phone_number&amp;app_absent=0</v>
      </c>
      <c r="AF5463" t="b">
        <f>IF(ISNA(VLOOKUP(D5463&amp;"-"&amp;AB5463, Ref_Kontak!$A:$E, 4, FALSE)), FALSE, TRUE)</f>
        <v>0</v>
      </c>
      <c r="AG5463" t="str">
        <f>_xlfn.IFNA(VLOOKUP(Z5463,Ref_Kontak!H:H,1,FALSE),"FALSE")</f>
        <v>628999007703</v>
      </c>
      <c r="AH5463" t="str">
        <f t="shared" si="855"/>
        <v>METALDET1-LINE 8</v>
      </c>
      <c r="AI5463">
        <f>IF(I5463="violation",COUNTIF($AH$1:AH5463,AH5463),0)</f>
        <v>2057</v>
      </c>
      <c r="AJ5463" t="str">
        <f t="shared" si="856"/>
        <v>violation-METALDET1</v>
      </c>
      <c r="AK5463">
        <f>IF(I5463="violation",COUNTIF($AJ$1:AJ5463,AJ5463),FALSE)</f>
        <v>4333</v>
      </c>
      <c r="AL5463">
        <f t="shared" si="857"/>
        <v>0</v>
      </c>
      <c r="AM5463">
        <f t="shared" si="858"/>
        <v>3</v>
      </c>
      <c r="AN5463" t="str">
        <f t="shared" si="859"/>
        <v>ALERT! 3 Violation founded @METALDET1</v>
      </c>
    </row>
    <row r="5464" spans="1:40">
      <c r="A5464" t="s">
        <v>120</v>
      </c>
      <c r="B5464" t="s">
        <v>121</v>
      </c>
      <c r="C5464" t="s">
        <v>2546</v>
      </c>
      <c r="D5464" t="s">
        <v>129</v>
      </c>
      <c r="E5464">
        <v>1</v>
      </c>
      <c r="G5464" t="s">
        <v>130</v>
      </c>
      <c r="I5464" t="s">
        <v>125</v>
      </c>
      <c r="Z5464" t="str">
        <f>IFERROR(MID(AA5464,FIND("-",H5464,1)+1,20),_xlfn.IFNA(VLOOKUP(F5464&amp;"-"&amp;AA5464,Ref_Kontak!$A:$E,4,FALSE),Ref_Kontak!$H$2))</f>
        <v>628999007703</v>
      </c>
      <c r="AA5464" t="str">
        <f t="shared" si="850"/>
        <v/>
      </c>
      <c r="AB5464" t="str">
        <f t="shared" si="851"/>
        <v/>
      </c>
      <c r="AC5464" t="str">
        <f t="shared" si="852"/>
        <v>628999007703</v>
      </c>
      <c r="AD5464" t="str">
        <f t="shared" si="853"/>
        <v>Halo+,+Visual+AI+5S+mendeteksi+Violation%3A+METALDET1-LINE+8</v>
      </c>
      <c r="AE5464" t="str">
        <f t="shared" si="854"/>
        <v>https://web.whatsapp.com/send/?phone=628999007703&amp;text=Halo+,+Visual+AI+5S+mendeteksi+Violation%3A+METALDET1-LINE+8&amp;type=phone_number&amp;app_absent=0</v>
      </c>
      <c r="AF5464" t="b">
        <f>IF(ISNA(VLOOKUP(D5464&amp;"-"&amp;AB5464, Ref_Kontak!$A:$E, 4, FALSE)), FALSE, TRUE)</f>
        <v>0</v>
      </c>
      <c r="AG5464" t="str">
        <f>_xlfn.IFNA(VLOOKUP(Z5464,Ref_Kontak!H:H,1,FALSE),"FALSE")</f>
        <v>628999007703</v>
      </c>
      <c r="AH5464" t="str">
        <f t="shared" si="855"/>
        <v>METALDET1-LINE 8</v>
      </c>
      <c r="AI5464">
        <f>IF(I5464="violation",COUNTIF($AH$1:AH5464,AH5464),0)</f>
        <v>2058</v>
      </c>
      <c r="AJ5464" t="str">
        <f t="shared" si="856"/>
        <v>violation-METALDET1</v>
      </c>
      <c r="AK5464">
        <f>IF(I5464="violation",COUNTIF($AJ$1:AJ5464,AJ5464),FALSE)</f>
        <v>4334</v>
      </c>
      <c r="AL5464">
        <f t="shared" si="857"/>
        <v>0</v>
      </c>
      <c r="AM5464">
        <f t="shared" si="858"/>
        <v>3</v>
      </c>
      <c r="AN5464" t="str">
        <f t="shared" si="859"/>
        <v>ALERT! 3 Violation founded @METALDET1</v>
      </c>
    </row>
    <row r="5465" spans="1:40">
      <c r="A5465" t="s">
        <v>120</v>
      </c>
      <c r="B5465" t="s">
        <v>121</v>
      </c>
      <c r="C5465" t="s">
        <v>2547</v>
      </c>
      <c r="D5465" t="s">
        <v>129</v>
      </c>
      <c r="E5465">
        <v>1</v>
      </c>
      <c r="G5465" t="s">
        <v>130</v>
      </c>
      <c r="I5465" t="s">
        <v>125</v>
      </c>
      <c r="Z5465" t="str">
        <f>IFERROR(MID(AA5465,FIND("-",H5465,1)+1,20),_xlfn.IFNA(VLOOKUP(F5465&amp;"-"&amp;AA5465,Ref_Kontak!$A:$E,4,FALSE),Ref_Kontak!$H$2))</f>
        <v>628999007703</v>
      </c>
      <c r="AA5465" t="str">
        <f t="shared" si="850"/>
        <v/>
      </c>
      <c r="AB5465" t="str">
        <f t="shared" si="851"/>
        <v/>
      </c>
      <c r="AC5465" t="str">
        <f t="shared" si="852"/>
        <v>628999007703</v>
      </c>
      <c r="AD5465" t="str">
        <f t="shared" si="853"/>
        <v>Halo+,+Visual+AI+5S+mendeteksi+Violation%3A+METALDET1-LINE+8</v>
      </c>
      <c r="AE5465" t="str">
        <f t="shared" si="854"/>
        <v>https://web.whatsapp.com/send/?phone=628999007703&amp;text=Halo+,+Visual+AI+5S+mendeteksi+Violation%3A+METALDET1-LINE+8&amp;type=phone_number&amp;app_absent=0</v>
      </c>
      <c r="AF5465" t="b">
        <f>IF(ISNA(VLOOKUP(D5465&amp;"-"&amp;AB5465, Ref_Kontak!$A:$E, 4, FALSE)), FALSE, TRUE)</f>
        <v>0</v>
      </c>
      <c r="AG5465" t="str">
        <f>_xlfn.IFNA(VLOOKUP(Z5465,Ref_Kontak!H:H,1,FALSE),"FALSE")</f>
        <v>628999007703</v>
      </c>
      <c r="AH5465" t="str">
        <f t="shared" si="855"/>
        <v>METALDET1-LINE 8</v>
      </c>
      <c r="AI5465">
        <f>IF(I5465="violation",COUNTIF($AH$1:AH5465,AH5465),0)</f>
        <v>2059</v>
      </c>
      <c r="AJ5465" t="str">
        <f t="shared" si="856"/>
        <v>violation-METALDET1</v>
      </c>
      <c r="AK5465">
        <f>IF(I5465="violation",COUNTIF($AJ$1:AJ5465,AJ5465),FALSE)</f>
        <v>4335</v>
      </c>
      <c r="AL5465">
        <f t="shared" si="857"/>
        <v>0</v>
      </c>
      <c r="AM5465">
        <f t="shared" si="858"/>
        <v>3</v>
      </c>
      <c r="AN5465" t="str">
        <f t="shared" si="859"/>
        <v>ALERT! 3 Violation founded @METALDET1</v>
      </c>
    </row>
    <row r="5466" spans="1:40">
      <c r="A5466" t="s">
        <v>120</v>
      </c>
      <c r="B5466" t="s">
        <v>121</v>
      </c>
      <c r="C5466" t="s">
        <v>2548</v>
      </c>
      <c r="D5466" t="s">
        <v>129</v>
      </c>
      <c r="E5466">
        <v>1</v>
      </c>
      <c r="G5466" t="s">
        <v>130</v>
      </c>
      <c r="I5466" t="s">
        <v>125</v>
      </c>
      <c r="Z5466" t="str">
        <f>IFERROR(MID(AA5466,FIND("-",H5466,1)+1,20),_xlfn.IFNA(VLOOKUP(F5466&amp;"-"&amp;AA5466,Ref_Kontak!$A:$E,4,FALSE),Ref_Kontak!$H$2))</f>
        <v>628999007703</v>
      </c>
      <c r="AA5466" t="str">
        <f t="shared" si="850"/>
        <v/>
      </c>
      <c r="AB5466" t="str">
        <f t="shared" si="851"/>
        <v/>
      </c>
      <c r="AC5466" t="str">
        <f t="shared" si="852"/>
        <v>628999007703</v>
      </c>
      <c r="AD5466" t="str">
        <f t="shared" si="853"/>
        <v>Halo+,+Visual+AI+5S+mendeteksi+Violation%3A+METALDET1-LINE+8</v>
      </c>
      <c r="AE5466" t="str">
        <f t="shared" si="854"/>
        <v>https://web.whatsapp.com/send/?phone=628999007703&amp;text=Halo+,+Visual+AI+5S+mendeteksi+Violation%3A+METALDET1-LINE+8&amp;type=phone_number&amp;app_absent=0</v>
      </c>
      <c r="AF5466" t="b">
        <f>IF(ISNA(VLOOKUP(D5466&amp;"-"&amp;AB5466, Ref_Kontak!$A:$E, 4, FALSE)), FALSE, TRUE)</f>
        <v>0</v>
      </c>
      <c r="AG5466" t="str">
        <f>_xlfn.IFNA(VLOOKUP(Z5466,Ref_Kontak!H:H,1,FALSE),"FALSE")</f>
        <v>628999007703</v>
      </c>
      <c r="AH5466" t="str">
        <f t="shared" si="855"/>
        <v>METALDET1-LINE 8</v>
      </c>
      <c r="AI5466">
        <f>IF(I5466="violation",COUNTIF($AH$1:AH5466,AH5466),0)</f>
        <v>2060</v>
      </c>
      <c r="AJ5466" t="str">
        <f t="shared" si="856"/>
        <v>violation-METALDET1</v>
      </c>
      <c r="AK5466">
        <f>IF(I5466="violation",COUNTIF($AJ$1:AJ5466,AJ5466),FALSE)</f>
        <v>4336</v>
      </c>
      <c r="AL5466">
        <f t="shared" si="857"/>
        <v>0</v>
      </c>
      <c r="AM5466">
        <f t="shared" si="858"/>
        <v>3</v>
      </c>
      <c r="AN5466" t="str">
        <f t="shared" si="859"/>
        <v>ALERT! 3 Violation founded @METALDET1</v>
      </c>
    </row>
    <row r="5467" spans="1:40">
      <c r="A5467" t="s">
        <v>120</v>
      </c>
      <c r="B5467" t="s">
        <v>121</v>
      </c>
      <c r="C5467" t="s">
        <v>2549</v>
      </c>
      <c r="D5467" t="s">
        <v>129</v>
      </c>
      <c r="E5467">
        <v>1</v>
      </c>
      <c r="G5467" t="s">
        <v>130</v>
      </c>
      <c r="I5467" t="s">
        <v>125</v>
      </c>
      <c r="Z5467" t="str">
        <f>IFERROR(MID(AA5467,FIND("-",H5467,1)+1,20),_xlfn.IFNA(VLOOKUP(F5467&amp;"-"&amp;AA5467,Ref_Kontak!$A:$E,4,FALSE),Ref_Kontak!$H$2))</f>
        <v>628999007703</v>
      </c>
      <c r="AA5467" t="str">
        <f t="shared" si="850"/>
        <v/>
      </c>
      <c r="AB5467" t="str">
        <f t="shared" si="851"/>
        <v/>
      </c>
      <c r="AC5467" t="str">
        <f t="shared" si="852"/>
        <v>628999007703</v>
      </c>
      <c r="AD5467" t="str">
        <f t="shared" si="853"/>
        <v>Halo+,+Visual+AI+5S+mendeteksi+Violation%3A+METALDET1-LINE+8</v>
      </c>
      <c r="AE5467" t="str">
        <f t="shared" si="854"/>
        <v>https://web.whatsapp.com/send/?phone=628999007703&amp;text=Halo+,+Visual+AI+5S+mendeteksi+Violation%3A+METALDET1-LINE+8&amp;type=phone_number&amp;app_absent=0</v>
      </c>
      <c r="AF5467" t="b">
        <f>IF(ISNA(VLOOKUP(D5467&amp;"-"&amp;AB5467, Ref_Kontak!$A:$E, 4, FALSE)), FALSE, TRUE)</f>
        <v>0</v>
      </c>
      <c r="AG5467" t="str">
        <f>_xlfn.IFNA(VLOOKUP(Z5467,Ref_Kontak!H:H,1,FALSE),"FALSE")</f>
        <v>628999007703</v>
      </c>
      <c r="AH5467" t="str">
        <f t="shared" si="855"/>
        <v>METALDET1-LINE 8</v>
      </c>
      <c r="AI5467">
        <f>IF(I5467="violation",COUNTIF($AH$1:AH5467,AH5467),0)</f>
        <v>2061</v>
      </c>
      <c r="AJ5467" t="str">
        <f t="shared" si="856"/>
        <v>violation-METALDET1</v>
      </c>
      <c r="AK5467">
        <f>IF(I5467="violation",COUNTIF($AJ$1:AJ5467,AJ5467),FALSE)</f>
        <v>4337</v>
      </c>
      <c r="AL5467">
        <f t="shared" si="857"/>
        <v>0</v>
      </c>
      <c r="AM5467">
        <f t="shared" si="858"/>
        <v>3</v>
      </c>
      <c r="AN5467" t="str">
        <f t="shared" si="859"/>
        <v>ALERT! 3 Violation founded @METALDET1</v>
      </c>
    </row>
    <row r="5468" spans="1:40">
      <c r="A5468" t="s">
        <v>120</v>
      </c>
      <c r="B5468" t="s">
        <v>121</v>
      </c>
      <c r="C5468" t="s">
        <v>2550</v>
      </c>
      <c r="D5468" t="s">
        <v>129</v>
      </c>
      <c r="E5468">
        <v>1</v>
      </c>
      <c r="G5468" t="s">
        <v>130</v>
      </c>
      <c r="I5468" t="s">
        <v>125</v>
      </c>
      <c r="Z5468" t="str">
        <f>IFERROR(MID(AA5468,FIND("-",H5468,1)+1,20),_xlfn.IFNA(VLOOKUP(F5468&amp;"-"&amp;AA5468,Ref_Kontak!$A:$E,4,FALSE),Ref_Kontak!$H$2))</f>
        <v>628999007703</v>
      </c>
      <c r="AA5468" t="str">
        <f t="shared" si="850"/>
        <v/>
      </c>
      <c r="AB5468" t="str">
        <f t="shared" si="851"/>
        <v/>
      </c>
      <c r="AC5468" t="str">
        <f t="shared" si="852"/>
        <v>628999007703</v>
      </c>
      <c r="AD5468" t="str">
        <f t="shared" si="853"/>
        <v>Halo+,+Visual+AI+5S+mendeteksi+Violation%3A+METALDET1-LINE+8</v>
      </c>
      <c r="AE5468" t="str">
        <f t="shared" si="854"/>
        <v>https://web.whatsapp.com/send/?phone=628999007703&amp;text=Halo+,+Visual+AI+5S+mendeteksi+Violation%3A+METALDET1-LINE+8&amp;type=phone_number&amp;app_absent=0</v>
      </c>
      <c r="AF5468" t="b">
        <f>IF(ISNA(VLOOKUP(D5468&amp;"-"&amp;AB5468, Ref_Kontak!$A:$E, 4, FALSE)), FALSE, TRUE)</f>
        <v>0</v>
      </c>
      <c r="AG5468" t="str">
        <f>_xlfn.IFNA(VLOOKUP(Z5468,Ref_Kontak!H:H,1,FALSE),"FALSE")</f>
        <v>628999007703</v>
      </c>
      <c r="AH5468" t="str">
        <f t="shared" si="855"/>
        <v>METALDET1-LINE 8</v>
      </c>
      <c r="AI5468">
        <f>IF(I5468="violation",COUNTIF($AH$1:AH5468,AH5468),0)</f>
        <v>2062</v>
      </c>
      <c r="AJ5468" t="str">
        <f t="shared" si="856"/>
        <v>violation-METALDET1</v>
      </c>
      <c r="AK5468">
        <f>IF(I5468="violation",COUNTIF($AJ$1:AJ5468,AJ5468),FALSE)</f>
        <v>4338</v>
      </c>
      <c r="AL5468">
        <f t="shared" si="857"/>
        <v>0</v>
      </c>
      <c r="AM5468">
        <f t="shared" si="858"/>
        <v>3</v>
      </c>
      <c r="AN5468" t="str">
        <f t="shared" si="859"/>
        <v>ALERT! 3 Violation founded @METALDET1</v>
      </c>
    </row>
    <row r="5469" spans="1:40">
      <c r="A5469" t="s">
        <v>120</v>
      </c>
      <c r="B5469" t="s">
        <v>121</v>
      </c>
      <c r="C5469" t="s">
        <v>2551</v>
      </c>
      <c r="D5469" t="s">
        <v>129</v>
      </c>
      <c r="E5469">
        <v>1</v>
      </c>
      <c r="G5469" t="s">
        <v>130</v>
      </c>
      <c r="I5469" t="s">
        <v>125</v>
      </c>
      <c r="Z5469" t="str">
        <f>IFERROR(MID(AA5469,FIND("-",H5469,1)+1,20),_xlfn.IFNA(VLOOKUP(F5469&amp;"-"&amp;AA5469,Ref_Kontak!$A:$E,4,FALSE),Ref_Kontak!$H$2))</f>
        <v>628999007703</v>
      </c>
      <c r="AA5469" t="str">
        <f t="shared" si="850"/>
        <v/>
      </c>
      <c r="AB5469" t="str">
        <f t="shared" si="851"/>
        <v/>
      </c>
      <c r="AC5469" t="str">
        <f t="shared" si="852"/>
        <v>628999007703</v>
      </c>
      <c r="AD5469" t="str">
        <f t="shared" si="853"/>
        <v>Halo+,+Visual+AI+5S+mendeteksi+Violation%3A+METALDET1-LINE+8</v>
      </c>
      <c r="AE5469" t="str">
        <f t="shared" si="854"/>
        <v>https://web.whatsapp.com/send/?phone=628999007703&amp;text=Halo+,+Visual+AI+5S+mendeteksi+Violation%3A+METALDET1-LINE+8&amp;type=phone_number&amp;app_absent=0</v>
      </c>
      <c r="AF5469" t="b">
        <f>IF(ISNA(VLOOKUP(D5469&amp;"-"&amp;AB5469, Ref_Kontak!$A:$E, 4, FALSE)), FALSE, TRUE)</f>
        <v>0</v>
      </c>
      <c r="AG5469" t="str">
        <f>_xlfn.IFNA(VLOOKUP(Z5469,Ref_Kontak!H:H,1,FALSE),"FALSE")</f>
        <v>628999007703</v>
      </c>
      <c r="AH5469" t="str">
        <f t="shared" si="855"/>
        <v>METALDET1-LINE 8</v>
      </c>
      <c r="AI5469">
        <f>IF(I5469="violation",COUNTIF($AH$1:AH5469,AH5469),0)</f>
        <v>2063</v>
      </c>
      <c r="AJ5469" t="str">
        <f t="shared" si="856"/>
        <v>violation-METALDET1</v>
      </c>
      <c r="AK5469">
        <f>IF(I5469="violation",COUNTIF($AJ$1:AJ5469,AJ5469),FALSE)</f>
        <v>4339</v>
      </c>
      <c r="AL5469">
        <f t="shared" si="857"/>
        <v>0</v>
      </c>
      <c r="AM5469">
        <f t="shared" si="858"/>
        <v>3</v>
      </c>
      <c r="AN5469" t="str">
        <f t="shared" si="859"/>
        <v>ALERT! 3 Violation founded @METALDET1</v>
      </c>
    </row>
    <row r="5470" spans="1:40">
      <c r="A5470" t="s">
        <v>120</v>
      </c>
      <c r="B5470" t="s">
        <v>121</v>
      </c>
      <c r="C5470" t="s">
        <v>2552</v>
      </c>
      <c r="D5470" t="s">
        <v>129</v>
      </c>
      <c r="E5470">
        <v>1</v>
      </c>
      <c r="G5470" t="s">
        <v>130</v>
      </c>
      <c r="I5470" t="s">
        <v>125</v>
      </c>
      <c r="Z5470" t="str">
        <f>IFERROR(MID(AA5470,FIND("-",H5470,1)+1,20),_xlfn.IFNA(VLOOKUP(F5470&amp;"-"&amp;AA5470,Ref_Kontak!$A:$E,4,FALSE),Ref_Kontak!$H$2))</f>
        <v>628999007703</v>
      </c>
      <c r="AA5470" t="str">
        <f t="shared" si="850"/>
        <v/>
      </c>
      <c r="AB5470" t="str">
        <f t="shared" si="851"/>
        <v/>
      </c>
      <c r="AC5470" t="str">
        <f t="shared" si="852"/>
        <v>628999007703</v>
      </c>
      <c r="AD5470" t="str">
        <f t="shared" si="853"/>
        <v>Halo+,+Visual+AI+5S+mendeteksi+Violation%3A+METALDET1-LINE+8</v>
      </c>
      <c r="AE5470" t="str">
        <f t="shared" si="854"/>
        <v>https://web.whatsapp.com/send/?phone=628999007703&amp;text=Halo+,+Visual+AI+5S+mendeteksi+Violation%3A+METALDET1-LINE+8&amp;type=phone_number&amp;app_absent=0</v>
      </c>
      <c r="AF5470" t="b">
        <f>IF(ISNA(VLOOKUP(D5470&amp;"-"&amp;AB5470, Ref_Kontak!$A:$E, 4, FALSE)), FALSE, TRUE)</f>
        <v>0</v>
      </c>
      <c r="AG5470" t="str">
        <f>_xlfn.IFNA(VLOOKUP(Z5470,Ref_Kontak!H:H,1,FALSE),"FALSE")</f>
        <v>628999007703</v>
      </c>
      <c r="AH5470" t="str">
        <f t="shared" si="855"/>
        <v>METALDET1-LINE 8</v>
      </c>
      <c r="AI5470">
        <f>IF(I5470="violation",COUNTIF($AH$1:AH5470,AH5470),0)</f>
        <v>2064</v>
      </c>
      <c r="AJ5470" t="str">
        <f t="shared" si="856"/>
        <v>violation-METALDET1</v>
      </c>
      <c r="AK5470">
        <f>IF(I5470="violation",COUNTIF($AJ$1:AJ5470,AJ5470),FALSE)</f>
        <v>4340</v>
      </c>
      <c r="AL5470">
        <f t="shared" si="857"/>
        <v>0</v>
      </c>
      <c r="AM5470">
        <f t="shared" si="858"/>
        <v>3</v>
      </c>
      <c r="AN5470" t="str">
        <f t="shared" si="859"/>
        <v>ALERT! 3 Violation founded @METALDET1</v>
      </c>
    </row>
    <row r="5471" spans="1:40">
      <c r="A5471" t="s">
        <v>120</v>
      </c>
      <c r="B5471" t="s">
        <v>121</v>
      </c>
      <c r="C5471" t="s">
        <v>2553</v>
      </c>
      <c r="D5471" t="s">
        <v>129</v>
      </c>
      <c r="E5471">
        <v>1</v>
      </c>
      <c r="G5471" t="s">
        <v>130</v>
      </c>
      <c r="I5471" t="s">
        <v>125</v>
      </c>
      <c r="Z5471" t="str">
        <f>IFERROR(MID(AA5471,FIND("-",H5471,1)+1,20),_xlfn.IFNA(VLOOKUP(F5471&amp;"-"&amp;AA5471,Ref_Kontak!$A:$E,4,FALSE),Ref_Kontak!$H$2))</f>
        <v>628999007703</v>
      </c>
      <c r="AA5471" t="str">
        <f t="shared" si="850"/>
        <v/>
      </c>
      <c r="AB5471" t="str">
        <f t="shared" si="851"/>
        <v/>
      </c>
      <c r="AC5471" t="str">
        <f t="shared" si="852"/>
        <v>628999007703</v>
      </c>
      <c r="AD5471" t="str">
        <f t="shared" si="853"/>
        <v>Halo+,+Visual+AI+5S+mendeteksi+Violation%3A+METALDET1-LINE+8</v>
      </c>
      <c r="AE5471" t="str">
        <f t="shared" si="854"/>
        <v>https://web.whatsapp.com/send/?phone=628999007703&amp;text=Halo+,+Visual+AI+5S+mendeteksi+Violation%3A+METALDET1-LINE+8&amp;type=phone_number&amp;app_absent=0</v>
      </c>
      <c r="AF5471" t="b">
        <f>IF(ISNA(VLOOKUP(D5471&amp;"-"&amp;AB5471, Ref_Kontak!$A:$E, 4, FALSE)), FALSE, TRUE)</f>
        <v>0</v>
      </c>
      <c r="AG5471" t="str">
        <f>_xlfn.IFNA(VLOOKUP(Z5471,Ref_Kontak!H:H,1,FALSE),"FALSE")</f>
        <v>628999007703</v>
      </c>
      <c r="AH5471" t="str">
        <f t="shared" si="855"/>
        <v>METALDET1-LINE 8</v>
      </c>
      <c r="AI5471">
        <f>IF(I5471="violation",COUNTIF($AH$1:AH5471,AH5471),0)</f>
        <v>2065</v>
      </c>
      <c r="AJ5471" t="str">
        <f t="shared" si="856"/>
        <v>violation-METALDET1</v>
      </c>
      <c r="AK5471">
        <f>IF(I5471="violation",COUNTIF($AJ$1:AJ5471,AJ5471),FALSE)</f>
        <v>4341</v>
      </c>
      <c r="AL5471">
        <f t="shared" si="857"/>
        <v>0</v>
      </c>
      <c r="AM5471">
        <f t="shared" si="858"/>
        <v>3</v>
      </c>
      <c r="AN5471" t="str">
        <f t="shared" si="859"/>
        <v>ALERT! 3 Violation founded @METALDET1</v>
      </c>
    </row>
    <row r="5472" spans="1:40">
      <c r="A5472" t="s">
        <v>120</v>
      </c>
      <c r="B5472" t="s">
        <v>121</v>
      </c>
      <c r="C5472" t="s">
        <v>2554</v>
      </c>
      <c r="D5472" t="s">
        <v>129</v>
      </c>
      <c r="E5472">
        <v>1</v>
      </c>
      <c r="G5472" t="s">
        <v>130</v>
      </c>
      <c r="I5472" t="s">
        <v>125</v>
      </c>
      <c r="Z5472" t="str">
        <f>IFERROR(MID(AA5472,FIND("-",H5472,1)+1,20),_xlfn.IFNA(VLOOKUP(F5472&amp;"-"&amp;AA5472,Ref_Kontak!$A:$E,4,FALSE),Ref_Kontak!$H$2))</f>
        <v>628999007703</v>
      </c>
      <c r="AA5472" t="str">
        <f t="shared" si="850"/>
        <v/>
      </c>
      <c r="AB5472" t="str">
        <f t="shared" si="851"/>
        <v/>
      </c>
      <c r="AC5472" t="str">
        <f t="shared" si="852"/>
        <v>628999007703</v>
      </c>
      <c r="AD5472" t="str">
        <f t="shared" si="853"/>
        <v>Halo+,+Visual+AI+5S+mendeteksi+Violation%3A+METALDET1-LINE+8</v>
      </c>
      <c r="AE5472" t="str">
        <f t="shared" si="854"/>
        <v>https://web.whatsapp.com/send/?phone=628999007703&amp;text=Halo+,+Visual+AI+5S+mendeteksi+Violation%3A+METALDET1-LINE+8&amp;type=phone_number&amp;app_absent=0</v>
      </c>
      <c r="AF5472" t="b">
        <f>IF(ISNA(VLOOKUP(D5472&amp;"-"&amp;AB5472, Ref_Kontak!$A:$E, 4, FALSE)), FALSE, TRUE)</f>
        <v>0</v>
      </c>
      <c r="AG5472" t="str">
        <f>_xlfn.IFNA(VLOOKUP(Z5472,Ref_Kontak!H:H,1,FALSE),"FALSE")</f>
        <v>628999007703</v>
      </c>
      <c r="AH5472" t="str">
        <f t="shared" si="855"/>
        <v>METALDET1-LINE 8</v>
      </c>
      <c r="AI5472">
        <f>IF(I5472="violation",COUNTIF($AH$1:AH5472,AH5472),0)</f>
        <v>2066</v>
      </c>
      <c r="AJ5472" t="str">
        <f t="shared" si="856"/>
        <v>violation-METALDET1</v>
      </c>
      <c r="AK5472">
        <f>IF(I5472="violation",COUNTIF($AJ$1:AJ5472,AJ5472),FALSE)</f>
        <v>4342</v>
      </c>
      <c r="AL5472">
        <f t="shared" si="857"/>
        <v>0</v>
      </c>
      <c r="AM5472">
        <f t="shared" si="858"/>
        <v>3</v>
      </c>
      <c r="AN5472" t="str">
        <f t="shared" si="859"/>
        <v>ALERT! 3 Violation founded @METALDET1</v>
      </c>
    </row>
    <row r="5473" spans="1:40">
      <c r="A5473" t="s">
        <v>120</v>
      </c>
      <c r="B5473" t="s">
        <v>121</v>
      </c>
      <c r="C5473" t="s">
        <v>2555</v>
      </c>
      <c r="D5473" t="s">
        <v>129</v>
      </c>
      <c r="E5473">
        <v>1</v>
      </c>
      <c r="G5473" t="s">
        <v>130</v>
      </c>
      <c r="I5473" t="s">
        <v>125</v>
      </c>
      <c r="Z5473" t="str">
        <f>IFERROR(MID(AA5473,FIND("-",H5473,1)+1,20),_xlfn.IFNA(VLOOKUP(F5473&amp;"-"&amp;AA5473,Ref_Kontak!$A:$E,4,FALSE),Ref_Kontak!$H$2))</f>
        <v>628999007703</v>
      </c>
      <c r="AA5473" t="str">
        <f t="shared" si="850"/>
        <v/>
      </c>
      <c r="AB5473" t="str">
        <f t="shared" si="851"/>
        <v/>
      </c>
      <c r="AC5473" t="str">
        <f t="shared" si="852"/>
        <v>628999007703</v>
      </c>
      <c r="AD5473" t="str">
        <f t="shared" si="853"/>
        <v>Halo+,+Visual+AI+5S+mendeteksi+Violation%3A+METALDET1-LINE+8</v>
      </c>
      <c r="AE5473" t="str">
        <f t="shared" si="854"/>
        <v>https://web.whatsapp.com/send/?phone=628999007703&amp;text=Halo+,+Visual+AI+5S+mendeteksi+Violation%3A+METALDET1-LINE+8&amp;type=phone_number&amp;app_absent=0</v>
      </c>
      <c r="AF5473" t="b">
        <f>IF(ISNA(VLOOKUP(D5473&amp;"-"&amp;AB5473, Ref_Kontak!$A:$E, 4, FALSE)), FALSE, TRUE)</f>
        <v>0</v>
      </c>
      <c r="AG5473" t="str">
        <f>_xlfn.IFNA(VLOOKUP(Z5473,Ref_Kontak!H:H,1,FALSE),"FALSE")</f>
        <v>628999007703</v>
      </c>
      <c r="AH5473" t="str">
        <f t="shared" si="855"/>
        <v>METALDET1-LINE 8</v>
      </c>
      <c r="AI5473">
        <f>IF(I5473="violation",COUNTIF($AH$1:AH5473,AH5473),0)</f>
        <v>2067</v>
      </c>
      <c r="AJ5473" t="str">
        <f t="shared" si="856"/>
        <v>violation-METALDET1</v>
      </c>
      <c r="AK5473">
        <f>IF(I5473="violation",COUNTIF($AJ$1:AJ5473,AJ5473),FALSE)</f>
        <v>4343</v>
      </c>
      <c r="AL5473">
        <f t="shared" si="857"/>
        <v>0</v>
      </c>
      <c r="AM5473">
        <f t="shared" si="858"/>
        <v>3</v>
      </c>
      <c r="AN5473" t="str">
        <f t="shared" si="859"/>
        <v>ALERT! 3 Violation founded @METALDET1</v>
      </c>
    </row>
    <row r="5474" spans="1:40">
      <c r="A5474" t="s">
        <v>120</v>
      </c>
      <c r="B5474" t="s">
        <v>121</v>
      </c>
      <c r="C5474" t="s">
        <v>2556</v>
      </c>
      <c r="D5474" t="s">
        <v>129</v>
      </c>
      <c r="E5474">
        <v>1</v>
      </c>
      <c r="G5474" t="s">
        <v>130</v>
      </c>
      <c r="I5474" t="s">
        <v>125</v>
      </c>
      <c r="Z5474" t="str">
        <f>IFERROR(MID(AA5474,FIND("-",H5474,1)+1,20),_xlfn.IFNA(VLOOKUP(F5474&amp;"-"&amp;AA5474,Ref_Kontak!$A:$E,4,FALSE),Ref_Kontak!$H$2))</f>
        <v>628999007703</v>
      </c>
      <c r="AA5474" t="str">
        <f t="shared" si="850"/>
        <v/>
      </c>
      <c r="AB5474" t="str">
        <f t="shared" si="851"/>
        <v/>
      </c>
      <c r="AC5474" t="str">
        <f t="shared" si="852"/>
        <v>628999007703</v>
      </c>
      <c r="AD5474" t="str">
        <f t="shared" si="853"/>
        <v>Halo+,+Visual+AI+5S+mendeteksi+Violation%3A+METALDET1-LINE+8</v>
      </c>
      <c r="AE5474" t="str">
        <f t="shared" si="854"/>
        <v>https://web.whatsapp.com/send/?phone=628999007703&amp;text=Halo+,+Visual+AI+5S+mendeteksi+Violation%3A+METALDET1-LINE+8&amp;type=phone_number&amp;app_absent=0</v>
      </c>
      <c r="AF5474" t="b">
        <f>IF(ISNA(VLOOKUP(D5474&amp;"-"&amp;AB5474, Ref_Kontak!$A:$E, 4, FALSE)), FALSE, TRUE)</f>
        <v>0</v>
      </c>
      <c r="AG5474" t="str">
        <f>_xlfn.IFNA(VLOOKUP(Z5474,Ref_Kontak!H:H,1,FALSE),"FALSE")</f>
        <v>628999007703</v>
      </c>
      <c r="AH5474" t="str">
        <f t="shared" si="855"/>
        <v>METALDET1-LINE 8</v>
      </c>
      <c r="AI5474">
        <f>IF(I5474="violation",COUNTIF($AH$1:AH5474,AH5474),0)</f>
        <v>2068</v>
      </c>
      <c r="AJ5474" t="str">
        <f t="shared" si="856"/>
        <v>violation-METALDET1</v>
      </c>
      <c r="AK5474">
        <f>IF(I5474="violation",COUNTIF($AJ$1:AJ5474,AJ5474),FALSE)</f>
        <v>4344</v>
      </c>
      <c r="AL5474">
        <f t="shared" si="857"/>
        <v>0</v>
      </c>
      <c r="AM5474">
        <f t="shared" si="858"/>
        <v>3</v>
      </c>
      <c r="AN5474" t="str">
        <f t="shared" si="859"/>
        <v>ALERT! 3 Violation founded @METALDET1</v>
      </c>
    </row>
    <row r="5475" spans="1:40">
      <c r="A5475" t="s">
        <v>120</v>
      </c>
      <c r="B5475" t="s">
        <v>121</v>
      </c>
      <c r="C5475" t="s">
        <v>2557</v>
      </c>
      <c r="D5475" t="s">
        <v>129</v>
      </c>
      <c r="E5475">
        <v>1</v>
      </c>
      <c r="G5475" t="s">
        <v>130</v>
      </c>
      <c r="I5475" t="s">
        <v>125</v>
      </c>
      <c r="Z5475" t="str">
        <f>IFERROR(MID(AA5475,FIND("-",H5475,1)+1,20),_xlfn.IFNA(VLOOKUP(F5475&amp;"-"&amp;AA5475,Ref_Kontak!$A:$E,4,FALSE),Ref_Kontak!$H$2))</f>
        <v>628999007703</v>
      </c>
      <c r="AA5475" t="str">
        <f t="shared" si="850"/>
        <v/>
      </c>
      <c r="AB5475" t="str">
        <f t="shared" si="851"/>
        <v/>
      </c>
      <c r="AC5475" t="str">
        <f t="shared" si="852"/>
        <v>628999007703</v>
      </c>
      <c r="AD5475" t="str">
        <f t="shared" si="853"/>
        <v>Halo+,+Visual+AI+5S+mendeteksi+Violation%3A+METALDET1-LINE+8</v>
      </c>
      <c r="AE5475" t="str">
        <f t="shared" si="854"/>
        <v>https://web.whatsapp.com/send/?phone=628999007703&amp;text=Halo+,+Visual+AI+5S+mendeteksi+Violation%3A+METALDET1-LINE+8&amp;type=phone_number&amp;app_absent=0</v>
      </c>
      <c r="AF5475" t="b">
        <f>IF(ISNA(VLOOKUP(D5475&amp;"-"&amp;AB5475, Ref_Kontak!$A:$E, 4, FALSE)), FALSE, TRUE)</f>
        <v>0</v>
      </c>
      <c r="AG5475" t="str">
        <f>_xlfn.IFNA(VLOOKUP(Z5475,Ref_Kontak!H:H,1,FALSE),"FALSE")</f>
        <v>628999007703</v>
      </c>
      <c r="AH5475" t="str">
        <f t="shared" si="855"/>
        <v>METALDET1-LINE 8</v>
      </c>
      <c r="AI5475">
        <f>IF(I5475="violation",COUNTIF($AH$1:AH5475,AH5475),0)</f>
        <v>2069</v>
      </c>
      <c r="AJ5475" t="str">
        <f t="shared" si="856"/>
        <v>violation-METALDET1</v>
      </c>
      <c r="AK5475">
        <f>IF(I5475="violation",COUNTIF($AJ$1:AJ5475,AJ5475),FALSE)</f>
        <v>4345</v>
      </c>
      <c r="AL5475">
        <f t="shared" si="857"/>
        <v>0</v>
      </c>
      <c r="AM5475">
        <f t="shared" si="858"/>
        <v>3</v>
      </c>
      <c r="AN5475" t="str">
        <f t="shared" si="859"/>
        <v>ALERT! 3 Violation founded @METALDET1</v>
      </c>
    </row>
    <row r="5476" spans="1:40">
      <c r="A5476" t="s">
        <v>120</v>
      </c>
      <c r="B5476" t="s">
        <v>121</v>
      </c>
      <c r="C5476" t="s">
        <v>2558</v>
      </c>
      <c r="D5476" t="s">
        <v>129</v>
      </c>
      <c r="E5476">
        <v>1</v>
      </c>
      <c r="G5476" t="s">
        <v>130</v>
      </c>
      <c r="I5476" t="s">
        <v>125</v>
      </c>
      <c r="Z5476" t="str">
        <f>IFERROR(MID(AA5476,FIND("-",H5476,1)+1,20),_xlfn.IFNA(VLOOKUP(F5476&amp;"-"&amp;AA5476,Ref_Kontak!$A:$E,4,FALSE),Ref_Kontak!$H$2))</f>
        <v>628999007703</v>
      </c>
      <c r="AA5476" t="str">
        <f t="shared" si="850"/>
        <v/>
      </c>
      <c r="AB5476" t="str">
        <f t="shared" si="851"/>
        <v/>
      </c>
      <c r="AC5476" t="str">
        <f t="shared" si="852"/>
        <v>628999007703</v>
      </c>
      <c r="AD5476" t="str">
        <f t="shared" si="853"/>
        <v>Halo+,+Visual+AI+5S+mendeteksi+Violation%3A+METALDET1-LINE+8</v>
      </c>
      <c r="AE5476" t="str">
        <f t="shared" si="854"/>
        <v>https://web.whatsapp.com/send/?phone=628999007703&amp;text=Halo+,+Visual+AI+5S+mendeteksi+Violation%3A+METALDET1-LINE+8&amp;type=phone_number&amp;app_absent=0</v>
      </c>
      <c r="AF5476" t="b">
        <f>IF(ISNA(VLOOKUP(D5476&amp;"-"&amp;AB5476, Ref_Kontak!$A:$E, 4, FALSE)), FALSE, TRUE)</f>
        <v>0</v>
      </c>
      <c r="AG5476" t="str">
        <f>_xlfn.IFNA(VLOOKUP(Z5476,Ref_Kontak!H:H,1,FALSE),"FALSE")</f>
        <v>628999007703</v>
      </c>
      <c r="AH5476" t="str">
        <f t="shared" si="855"/>
        <v>METALDET1-LINE 8</v>
      </c>
      <c r="AI5476">
        <f>IF(I5476="violation",COUNTIF($AH$1:AH5476,AH5476),0)</f>
        <v>2070</v>
      </c>
      <c r="AJ5476" t="str">
        <f t="shared" si="856"/>
        <v>violation-METALDET1</v>
      </c>
      <c r="AK5476">
        <f>IF(I5476="violation",COUNTIF($AJ$1:AJ5476,AJ5476),FALSE)</f>
        <v>4346</v>
      </c>
      <c r="AL5476">
        <f t="shared" si="857"/>
        <v>0</v>
      </c>
      <c r="AM5476">
        <f t="shared" si="858"/>
        <v>3</v>
      </c>
      <c r="AN5476" t="str">
        <f t="shared" si="859"/>
        <v>ALERT! 3 Violation founded @METALDET1</v>
      </c>
    </row>
    <row r="5477" spans="1:40">
      <c r="A5477" t="s">
        <v>120</v>
      </c>
      <c r="B5477" t="s">
        <v>121</v>
      </c>
      <c r="C5477" t="s">
        <v>2559</v>
      </c>
      <c r="D5477" t="s">
        <v>129</v>
      </c>
      <c r="E5477">
        <v>1</v>
      </c>
      <c r="G5477" t="s">
        <v>130</v>
      </c>
      <c r="I5477" t="s">
        <v>125</v>
      </c>
      <c r="Z5477" t="str">
        <f>IFERROR(MID(AA5477,FIND("-",H5477,1)+1,20),_xlfn.IFNA(VLOOKUP(F5477&amp;"-"&amp;AA5477,Ref_Kontak!$A:$E,4,FALSE),Ref_Kontak!$H$2))</f>
        <v>628999007703</v>
      </c>
      <c r="AA5477" t="str">
        <f t="shared" si="850"/>
        <v/>
      </c>
      <c r="AB5477" t="str">
        <f t="shared" si="851"/>
        <v/>
      </c>
      <c r="AC5477" t="str">
        <f t="shared" si="852"/>
        <v>628999007703</v>
      </c>
      <c r="AD5477" t="str">
        <f t="shared" si="853"/>
        <v>Halo+,+Visual+AI+5S+mendeteksi+Violation%3A+METALDET1-LINE+8</v>
      </c>
      <c r="AE5477" t="str">
        <f t="shared" si="854"/>
        <v>https://web.whatsapp.com/send/?phone=628999007703&amp;text=Halo+,+Visual+AI+5S+mendeteksi+Violation%3A+METALDET1-LINE+8&amp;type=phone_number&amp;app_absent=0</v>
      </c>
      <c r="AF5477" t="b">
        <f>IF(ISNA(VLOOKUP(D5477&amp;"-"&amp;AB5477, Ref_Kontak!$A:$E, 4, FALSE)), FALSE, TRUE)</f>
        <v>0</v>
      </c>
      <c r="AG5477" t="str">
        <f>_xlfn.IFNA(VLOOKUP(Z5477,Ref_Kontak!H:H,1,FALSE),"FALSE")</f>
        <v>628999007703</v>
      </c>
      <c r="AH5477" t="str">
        <f t="shared" si="855"/>
        <v>METALDET1-LINE 8</v>
      </c>
      <c r="AI5477">
        <f>IF(I5477="violation",COUNTIF($AH$1:AH5477,AH5477),0)</f>
        <v>2071</v>
      </c>
      <c r="AJ5477" t="str">
        <f t="shared" si="856"/>
        <v>violation-METALDET1</v>
      </c>
      <c r="AK5477">
        <f>IF(I5477="violation",COUNTIF($AJ$1:AJ5477,AJ5477),FALSE)</f>
        <v>4347</v>
      </c>
      <c r="AL5477">
        <f t="shared" si="857"/>
        <v>0</v>
      </c>
      <c r="AM5477">
        <f t="shared" si="858"/>
        <v>3</v>
      </c>
      <c r="AN5477" t="str">
        <f t="shared" si="859"/>
        <v>ALERT! 3 Violation founded @METALDET1</v>
      </c>
    </row>
    <row r="5478" spans="1:40">
      <c r="A5478" t="s">
        <v>120</v>
      </c>
      <c r="B5478" t="s">
        <v>121</v>
      </c>
      <c r="C5478" t="s">
        <v>2560</v>
      </c>
      <c r="D5478" t="s">
        <v>129</v>
      </c>
      <c r="E5478">
        <v>1</v>
      </c>
      <c r="G5478" t="s">
        <v>130</v>
      </c>
      <c r="I5478" t="s">
        <v>125</v>
      </c>
      <c r="Z5478" t="str">
        <f>IFERROR(MID(AA5478,FIND("-",H5478,1)+1,20),_xlfn.IFNA(VLOOKUP(F5478&amp;"-"&amp;AA5478,Ref_Kontak!$A:$E,4,FALSE),Ref_Kontak!$H$2))</f>
        <v>628999007703</v>
      </c>
      <c r="AA5478" t="str">
        <f t="shared" si="850"/>
        <v/>
      </c>
      <c r="AB5478" t="str">
        <f t="shared" si="851"/>
        <v/>
      </c>
      <c r="AC5478" t="str">
        <f t="shared" si="852"/>
        <v>628999007703</v>
      </c>
      <c r="AD5478" t="str">
        <f t="shared" si="853"/>
        <v>Halo+,+Visual+AI+5S+mendeteksi+Violation%3A+METALDET1-LINE+8</v>
      </c>
      <c r="AE5478" t="str">
        <f t="shared" si="854"/>
        <v>https://web.whatsapp.com/send/?phone=628999007703&amp;text=Halo+,+Visual+AI+5S+mendeteksi+Violation%3A+METALDET1-LINE+8&amp;type=phone_number&amp;app_absent=0</v>
      </c>
      <c r="AF5478" t="b">
        <f>IF(ISNA(VLOOKUP(D5478&amp;"-"&amp;AB5478, Ref_Kontak!$A:$E, 4, FALSE)), FALSE, TRUE)</f>
        <v>0</v>
      </c>
      <c r="AG5478" t="str">
        <f>_xlfn.IFNA(VLOOKUP(Z5478,Ref_Kontak!H:H,1,FALSE),"FALSE")</f>
        <v>628999007703</v>
      </c>
      <c r="AH5478" t="str">
        <f t="shared" si="855"/>
        <v>METALDET1-LINE 8</v>
      </c>
      <c r="AI5478">
        <f>IF(I5478="violation",COUNTIF($AH$1:AH5478,AH5478),0)</f>
        <v>2072</v>
      </c>
      <c r="AJ5478" t="str">
        <f t="shared" si="856"/>
        <v>violation-METALDET1</v>
      </c>
      <c r="AK5478">
        <f>IF(I5478="violation",COUNTIF($AJ$1:AJ5478,AJ5478),FALSE)</f>
        <v>4348</v>
      </c>
      <c r="AL5478">
        <f t="shared" si="857"/>
        <v>0</v>
      </c>
      <c r="AM5478">
        <f t="shared" si="858"/>
        <v>3</v>
      </c>
      <c r="AN5478" t="str">
        <f t="shared" si="859"/>
        <v>ALERT! 3 Violation founded @METALDET1</v>
      </c>
    </row>
    <row r="5479" spans="1:40">
      <c r="A5479" t="s">
        <v>120</v>
      </c>
      <c r="B5479" t="s">
        <v>121</v>
      </c>
      <c r="C5479" t="s">
        <v>2560</v>
      </c>
      <c r="D5479" t="s">
        <v>129</v>
      </c>
      <c r="E5479">
        <v>1</v>
      </c>
      <c r="G5479" t="s">
        <v>130</v>
      </c>
      <c r="I5479" t="s">
        <v>125</v>
      </c>
      <c r="Z5479" t="str">
        <f>IFERROR(MID(AA5479,FIND("-",H5479,1)+1,20),_xlfn.IFNA(VLOOKUP(F5479&amp;"-"&amp;AA5479,Ref_Kontak!$A:$E,4,FALSE),Ref_Kontak!$H$2))</f>
        <v>628999007703</v>
      </c>
      <c r="AA5479" t="str">
        <f t="shared" si="850"/>
        <v/>
      </c>
      <c r="AB5479" t="str">
        <f t="shared" si="851"/>
        <v/>
      </c>
      <c r="AC5479" t="str">
        <f t="shared" si="852"/>
        <v>628999007703</v>
      </c>
      <c r="AD5479" t="str">
        <f t="shared" si="853"/>
        <v>Halo+,+Visual+AI+5S+mendeteksi+Violation%3A+METALDET1-LINE+8</v>
      </c>
      <c r="AE5479" t="str">
        <f t="shared" si="854"/>
        <v>https://web.whatsapp.com/send/?phone=628999007703&amp;text=Halo+,+Visual+AI+5S+mendeteksi+Violation%3A+METALDET1-LINE+8&amp;type=phone_number&amp;app_absent=0</v>
      </c>
      <c r="AF5479" t="b">
        <f>IF(ISNA(VLOOKUP(D5479&amp;"-"&amp;AB5479, Ref_Kontak!$A:$E, 4, FALSE)), FALSE, TRUE)</f>
        <v>0</v>
      </c>
      <c r="AG5479" t="str">
        <f>_xlfn.IFNA(VLOOKUP(Z5479,Ref_Kontak!H:H,1,FALSE),"FALSE")</f>
        <v>628999007703</v>
      </c>
      <c r="AH5479" t="str">
        <f t="shared" si="855"/>
        <v>METALDET1-LINE 8</v>
      </c>
      <c r="AI5479">
        <f>IF(I5479="violation",COUNTIF($AH$1:AH5479,AH5479),0)</f>
        <v>2073</v>
      </c>
      <c r="AJ5479" t="str">
        <f t="shared" si="856"/>
        <v>violation-METALDET1</v>
      </c>
      <c r="AK5479">
        <f>IF(I5479="violation",COUNTIF($AJ$1:AJ5479,AJ5479),FALSE)</f>
        <v>4349</v>
      </c>
      <c r="AL5479">
        <f t="shared" si="857"/>
        <v>0</v>
      </c>
      <c r="AM5479">
        <f t="shared" si="858"/>
        <v>3</v>
      </c>
      <c r="AN5479" t="str">
        <f t="shared" si="859"/>
        <v>ALERT! 3 Violation founded @METALDET1</v>
      </c>
    </row>
    <row r="5480" spans="1:40">
      <c r="A5480" t="s">
        <v>120</v>
      </c>
      <c r="B5480" t="s">
        <v>121</v>
      </c>
      <c r="C5480" t="s">
        <v>2561</v>
      </c>
      <c r="D5480" t="s">
        <v>129</v>
      </c>
      <c r="E5480">
        <v>1</v>
      </c>
      <c r="G5480" t="s">
        <v>130</v>
      </c>
      <c r="I5480" t="s">
        <v>125</v>
      </c>
      <c r="Z5480" t="str">
        <f>IFERROR(MID(AA5480,FIND("-",H5480,1)+1,20),_xlfn.IFNA(VLOOKUP(F5480&amp;"-"&amp;AA5480,Ref_Kontak!$A:$E,4,FALSE),Ref_Kontak!$H$2))</f>
        <v>628999007703</v>
      </c>
      <c r="AA5480" t="str">
        <f t="shared" si="850"/>
        <v/>
      </c>
      <c r="AB5480" t="str">
        <f t="shared" si="851"/>
        <v/>
      </c>
      <c r="AC5480" t="str">
        <f t="shared" si="852"/>
        <v>628999007703</v>
      </c>
      <c r="AD5480" t="str">
        <f t="shared" si="853"/>
        <v>Halo+,+Visual+AI+5S+mendeteksi+Violation%3A+METALDET1-LINE+8</v>
      </c>
      <c r="AE5480" t="str">
        <f t="shared" si="854"/>
        <v>https://web.whatsapp.com/send/?phone=628999007703&amp;text=Halo+,+Visual+AI+5S+mendeteksi+Violation%3A+METALDET1-LINE+8&amp;type=phone_number&amp;app_absent=0</v>
      </c>
      <c r="AF5480" t="b">
        <f>IF(ISNA(VLOOKUP(D5480&amp;"-"&amp;AB5480, Ref_Kontak!$A:$E, 4, FALSE)), FALSE, TRUE)</f>
        <v>0</v>
      </c>
      <c r="AG5480" t="str">
        <f>_xlfn.IFNA(VLOOKUP(Z5480,Ref_Kontak!H:H,1,FALSE),"FALSE")</f>
        <v>628999007703</v>
      </c>
      <c r="AH5480" t="str">
        <f t="shared" si="855"/>
        <v>METALDET1-LINE 8</v>
      </c>
      <c r="AI5480">
        <f>IF(I5480="violation",COUNTIF($AH$1:AH5480,AH5480),0)</f>
        <v>2074</v>
      </c>
      <c r="AJ5480" t="str">
        <f t="shared" si="856"/>
        <v>violation-METALDET1</v>
      </c>
      <c r="AK5480">
        <f>IF(I5480="violation",COUNTIF($AJ$1:AJ5480,AJ5480),FALSE)</f>
        <v>4350</v>
      </c>
      <c r="AL5480">
        <f t="shared" si="857"/>
        <v>0</v>
      </c>
      <c r="AM5480">
        <f t="shared" si="858"/>
        <v>3</v>
      </c>
      <c r="AN5480" t="str">
        <f t="shared" si="859"/>
        <v>ALERT! 3 Violation founded @METALDET1</v>
      </c>
    </row>
    <row r="5481" spans="1:40">
      <c r="A5481" t="s">
        <v>120</v>
      </c>
      <c r="B5481" t="s">
        <v>121</v>
      </c>
      <c r="C5481" t="s">
        <v>2562</v>
      </c>
      <c r="D5481" t="s">
        <v>129</v>
      </c>
      <c r="E5481">
        <v>1</v>
      </c>
      <c r="G5481" t="s">
        <v>130</v>
      </c>
      <c r="I5481" t="s">
        <v>125</v>
      </c>
      <c r="Z5481" t="str">
        <f>IFERROR(MID(AA5481,FIND("-",H5481,1)+1,20),_xlfn.IFNA(VLOOKUP(F5481&amp;"-"&amp;AA5481,Ref_Kontak!$A:$E,4,FALSE),Ref_Kontak!$H$2))</f>
        <v>628999007703</v>
      </c>
      <c r="AA5481" t="str">
        <f t="shared" si="850"/>
        <v/>
      </c>
      <c r="AB5481" t="str">
        <f t="shared" si="851"/>
        <v/>
      </c>
      <c r="AC5481" t="str">
        <f t="shared" si="852"/>
        <v>628999007703</v>
      </c>
      <c r="AD5481" t="str">
        <f t="shared" si="853"/>
        <v>Halo+,+Visual+AI+5S+mendeteksi+Violation%3A+METALDET1-LINE+8</v>
      </c>
      <c r="AE5481" t="str">
        <f t="shared" si="854"/>
        <v>https://web.whatsapp.com/send/?phone=628999007703&amp;text=Halo+,+Visual+AI+5S+mendeteksi+Violation%3A+METALDET1-LINE+8&amp;type=phone_number&amp;app_absent=0</v>
      </c>
      <c r="AF5481" t="b">
        <f>IF(ISNA(VLOOKUP(D5481&amp;"-"&amp;AB5481, Ref_Kontak!$A:$E, 4, FALSE)), FALSE, TRUE)</f>
        <v>0</v>
      </c>
      <c r="AG5481" t="str">
        <f>_xlfn.IFNA(VLOOKUP(Z5481,Ref_Kontak!H:H,1,FALSE),"FALSE")</f>
        <v>628999007703</v>
      </c>
      <c r="AH5481" t="str">
        <f t="shared" si="855"/>
        <v>METALDET1-LINE 8</v>
      </c>
      <c r="AI5481">
        <f>IF(I5481="violation",COUNTIF($AH$1:AH5481,AH5481),0)</f>
        <v>2075</v>
      </c>
      <c r="AJ5481" t="str">
        <f t="shared" si="856"/>
        <v>violation-METALDET1</v>
      </c>
      <c r="AK5481">
        <f>IF(I5481="violation",COUNTIF($AJ$1:AJ5481,AJ5481),FALSE)</f>
        <v>4351</v>
      </c>
      <c r="AL5481">
        <f t="shared" si="857"/>
        <v>0</v>
      </c>
      <c r="AM5481">
        <f t="shared" si="858"/>
        <v>3</v>
      </c>
      <c r="AN5481" t="str">
        <f t="shared" si="859"/>
        <v>ALERT! 3 Violation founded @METALDET1</v>
      </c>
    </row>
    <row r="5482" spans="1:40">
      <c r="A5482" t="s">
        <v>120</v>
      </c>
      <c r="B5482" t="s">
        <v>121</v>
      </c>
      <c r="C5482" t="s">
        <v>2563</v>
      </c>
      <c r="D5482" t="s">
        <v>129</v>
      </c>
      <c r="E5482">
        <v>1</v>
      </c>
      <c r="G5482" t="s">
        <v>130</v>
      </c>
      <c r="I5482" t="s">
        <v>125</v>
      </c>
      <c r="Z5482" t="str">
        <f>IFERROR(MID(AA5482,FIND("-",H5482,1)+1,20),_xlfn.IFNA(VLOOKUP(F5482&amp;"-"&amp;AA5482,Ref_Kontak!$A:$E,4,FALSE),Ref_Kontak!$H$2))</f>
        <v>628999007703</v>
      </c>
      <c r="AA5482" t="str">
        <f t="shared" si="850"/>
        <v/>
      </c>
      <c r="AB5482" t="str">
        <f t="shared" si="851"/>
        <v/>
      </c>
      <c r="AC5482" t="str">
        <f t="shared" si="852"/>
        <v>628999007703</v>
      </c>
      <c r="AD5482" t="str">
        <f t="shared" si="853"/>
        <v>Halo+,+Visual+AI+5S+mendeteksi+Violation%3A+METALDET1-LINE+8</v>
      </c>
      <c r="AE5482" t="str">
        <f t="shared" si="854"/>
        <v>https://web.whatsapp.com/send/?phone=628999007703&amp;text=Halo+,+Visual+AI+5S+mendeteksi+Violation%3A+METALDET1-LINE+8&amp;type=phone_number&amp;app_absent=0</v>
      </c>
      <c r="AF5482" t="b">
        <f>IF(ISNA(VLOOKUP(D5482&amp;"-"&amp;AB5482, Ref_Kontak!$A:$E, 4, FALSE)), FALSE, TRUE)</f>
        <v>0</v>
      </c>
      <c r="AG5482" t="str">
        <f>_xlfn.IFNA(VLOOKUP(Z5482,Ref_Kontak!H:H,1,FALSE),"FALSE")</f>
        <v>628999007703</v>
      </c>
      <c r="AH5482" t="str">
        <f t="shared" si="855"/>
        <v>METALDET1-LINE 8</v>
      </c>
      <c r="AI5482">
        <f>IF(I5482="violation",COUNTIF($AH$1:AH5482,AH5482),0)</f>
        <v>2076</v>
      </c>
      <c r="AJ5482" t="str">
        <f t="shared" si="856"/>
        <v>violation-METALDET1</v>
      </c>
      <c r="AK5482">
        <f>IF(I5482="violation",COUNTIF($AJ$1:AJ5482,AJ5482),FALSE)</f>
        <v>4352</v>
      </c>
      <c r="AL5482">
        <f t="shared" si="857"/>
        <v>0</v>
      </c>
      <c r="AM5482">
        <f t="shared" si="858"/>
        <v>3</v>
      </c>
      <c r="AN5482" t="str">
        <f t="shared" si="859"/>
        <v>ALERT! 3 Violation founded @METALDET1</v>
      </c>
    </row>
    <row r="5483" spans="1:40">
      <c r="A5483" t="s">
        <v>120</v>
      </c>
      <c r="B5483" t="s">
        <v>121</v>
      </c>
      <c r="C5483" t="s">
        <v>2564</v>
      </c>
      <c r="D5483" t="s">
        <v>129</v>
      </c>
      <c r="E5483">
        <v>1</v>
      </c>
      <c r="G5483" t="s">
        <v>130</v>
      </c>
      <c r="I5483" t="s">
        <v>125</v>
      </c>
      <c r="Z5483" t="str">
        <f>IFERROR(MID(AA5483,FIND("-",H5483,1)+1,20),_xlfn.IFNA(VLOOKUP(F5483&amp;"-"&amp;AA5483,Ref_Kontak!$A:$E,4,FALSE),Ref_Kontak!$H$2))</f>
        <v>628999007703</v>
      </c>
      <c r="AA5483" t="str">
        <f t="shared" si="850"/>
        <v/>
      </c>
      <c r="AB5483" t="str">
        <f t="shared" si="851"/>
        <v/>
      </c>
      <c r="AC5483" t="str">
        <f t="shared" si="852"/>
        <v>628999007703</v>
      </c>
      <c r="AD5483" t="str">
        <f t="shared" si="853"/>
        <v>Halo+,+Visual+AI+5S+mendeteksi+Violation%3A+METALDET1-LINE+8</v>
      </c>
      <c r="AE5483" t="str">
        <f t="shared" si="854"/>
        <v>https://web.whatsapp.com/send/?phone=628999007703&amp;text=Halo+,+Visual+AI+5S+mendeteksi+Violation%3A+METALDET1-LINE+8&amp;type=phone_number&amp;app_absent=0</v>
      </c>
      <c r="AF5483" t="b">
        <f>IF(ISNA(VLOOKUP(D5483&amp;"-"&amp;AB5483, Ref_Kontak!$A:$E, 4, FALSE)), FALSE, TRUE)</f>
        <v>0</v>
      </c>
      <c r="AG5483" t="str">
        <f>_xlfn.IFNA(VLOOKUP(Z5483,Ref_Kontak!H:H,1,FALSE),"FALSE")</f>
        <v>628999007703</v>
      </c>
      <c r="AH5483" t="str">
        <f t="shared" si="855"/>
        <v>METALDET1-LINE 8</v>
      </c>
      <c r="AI5483">
        <f>IF(I5483="violation",COUNTIF($AH$1:AH5483,AH5483),0)</f>
        <v>2077</v>
      </c>
      <c r="AJ5483" t="str">
        <f t="shared" si="856"/>
        <v>violation-METALDET1</v>
      </c>
      <c r="AK5483">
        <f>IF(I5483="violation",COUNTIF($AJ$1:AJ5483,AJ5483),FALSE)</f>
        <v>4353</v>
      </c>
      <c r="AL5483">
        <f t="shared" si="857"/>
        <v>0</v>
      </c>
      <c r="AM5483">
        <f t="shared" si="858"/>
        <v>3</v>
      </c>
      <c r="AN5483" t="str">
        <f t="shared" si="859"/>
        <v>ALERT! 3 Violation founded @METALDET1</v>
      </c>
    </row>
    <row r="5484" spans="1:40">
      <c r="A5484" t="s">
        <v>120</v>
      </c>
      <c r="B5484" t="s">
        <v>121</v>
      </c>
      <c r="C5484" t="s">
        <v>2564</v>
      </c>
      <c r="D5484" t="s">
        <v>129</v>
      </c>
      <c r="E5484">
        <v>1</v>
      </c>
      <c r="G5484" t="s">
        <v>130</v>
      </c>
      <c r="I5484" t="s">
        <v>125</v>
      </c>
      <c r="Z5484" t="str">
        <f>IFERROR(MID(AA5484,FIND("-",H5484,1)+1,20),_xlfn.IFNA(VLOOKUP(F5484&amp;"-"&amp;AA5484,Ref_Kontak!$A:$E,4,FALSE),Ref_Kontak!$H$2))</f>
        <v>628999007703</v>
      </c>
      <c r="AA5484" t="str">
        <f t="shared" si="850"/>
        <v/>
      </c>
      <c r="AB5484" t="str">
        <f t="shared" si="851"/>
        <v/>
      </c>
      <c r="AC5484" t="str">
        <f t="shared" si="852"/>
        <v>628999007703</v>
      </c>
      <c r="AD5484" t="str">
        <f t="shared" si="853"/>
        <v>Halo+,+Visual+AI+5S+mendeteksi+Violation%3A+METALDET1-LINE+8</v>
      </c>
      <c r="AE5484" t="str">
        <f t="shared" si="854"/>
        <v>https://web.whatsapp.com/send/?phone=628999007703&amp;text=Halo+,+Visual+AI+5S+mendeteksi+Violation%3A+METALDET1-LINE+8&amp;type=phone_number&amp;app_absent=0</v>
      </c>
      <c r="AF5484" t="b">
        <f>IF(ISNA(VLOOKUP(D5484&amp;"-"&amp;AB5484, Ref_Kontak!$A:$E, 4, FALSE)), FALSE, TRUE)</f>
        <v>0</v>
      </c>
      <c r="AG5484" t="str">
        <f>_xlfn.IFNA(VLOOKUP(Z5484,Ref_Kontak!H:H,1,FALSE),"FALSE")</f>
        <v>628999007703</v>
      </c>
      <c r="AH5484" t="str">
        <f t="shared" si="855"/>
        <v>METALDET1-LINE 8</v>
      </c>
      <c r="AI5484">
        <f>IF(I5484="violation",COUNTIF($AH$1:AH5484,AH5484),0)</f>
        <v>2078</v>
      </c>
      <c r="AJ5484" t="str">
        <f t="shared" si="856"/>
        <v>violation-METALDET1</v>
      </c>
      <c r="AK5484">
        <f>IF(I5484="violation",COUNTIF($AJ$1:AJ5484,AJ5484),FALSE)</f>
        <v>4354</v>
      </c>
      <c r="AL5484">
        <f t="shared" si="857"/>
        <v>0</v>
      </c>
      <c r="AM5484">
        <f t="shared" si="858"/>
        <v>3</v>
      </c>
      <c r="AN5484" t="str">
        <f t="shared" si="859"/>
        <v>ALERT! 3 Violation founded @METALDET1</v>
      </c>
    </row>
    <row r="5485" spans="1:40">
      <c r="A5485" t="s">
        <v>120</v>
      </c>
      <c r="B5485" t="s">
        <v>121</v>
      </c>
      <c r="C5485" t="s">
        <v>2565</v>
      </c>
      <c r="D5485" t="s">
        <v>129</v>
      </c>
      <c r="E5485">
        <v>1</v>
      </c>
      <c r="G5485" t="s">
        <v>130</v>
      </c>
      <c r="I5485" t="s">
        <v>125</v>
      </c>
      <c r="Z5485" t="str">
        <f>IFERROR(MID(AA5485,FIND("-",H5485,1)+1,20),_xlfn.IFNA(VLOOKUP(F5485&amp;"-"&amp;AA5485,Ref_Kontak!$A:$E,4,FALSE),Ref_Kontak!$H$2))</f>
        <v>628999007703</v>
      </c>
      <c r="AA5485" t="str">
        <f t="shared" si="850"/>
        <v/>
      </c>
      <c r="AB5485" t="str">
        <f t="shared" si="851"/>
        <v/>
      </c>
      <c r="AC5485" t="str">
        <f t="shared" si="852"/>
        <v>628999007703</v>
      </c>
      <c r="AD5485" t="str">
        <f t="shared" si="853"/>
        <v>Halo+,+Visual+AI+5S+mendeteksi+Violation%3A+METALDET1-LINE+8</v>
      </c>
      <c r="AE5485" t="str">
        <f t="shared" si="854"/>
        <v>https://web.whatsapp.com/send/?phone=628999007703&amp;text=Halo+,+Visual+AI+5S+mendeteksi+Violation%3A+METALDET1-LINE+8&amp;type=phone_number&amp;app_absent=0</v>
      </c>
      <c r="AF5485" t="b">
        <f>IF(ISNA(VLOOKUP(D5485&amp;"-"&amp;AB5485, Ref_Kontak!$A:$E, 4, FALSE)), FALSE, TRUE)</f>
        <v>0</v>
      </c>
      <c r="AG5485" t="str">
        <f>_xlfn.IFNA(VLOOKUP(Z5485,Ref_Kontak!H:H,1,FALSE),"FALSE")</f>
        <v>628999007703</v>
      </c>
      <c r="AH5485" t="str">
        <f t="shared" si="855"/>
        <v>METALDET1-LINE 8</v>
      </c>
      <c r="AI5485">
        <f>IF(I5485="violation",COUNTIF($AH$1:AH5485,AH5485),0)</f>
        <v>2079</v>
      </c>
      <c r="AJ5485" t="str">
        <f t="shared" si="856"/>
        <v>violation-METALDET1</v>
      </c>
      <c r="AK5485">
        <f>IF(I5485="violation",COUNTIF($AJ$1:AJ5485,AJ5485),FALSE)</f>
        <v>4355</v>
      </c>
      <c r="AL5485">
        <f t="shared" si="857"/>
        <v>0</v>
      </c>
      <c r="AM5485">
        <f t="shared" si="858"/>
        <v>3</v>
      </c>
      <c r="AN5485" t="str">
        <f t="shared" si="859"/>
        <v>ALERT! 3 Violation founded @METALDET1</v>
      </c>
    </row>
    <row r="5486" spans="1:40">
      <c r="A5486" t="s">
        <v>120</v>
      </c>
      <c r="B5486" t="s">
        <v>121</v>
      </c>
      <c r="C5486" t="s">
        <v>2566</v>
      </c>
      <c r="D5486" t="s">
        <v>129</v>
      </c>
      <c r="E5486">
        <v>1</v>
      </c>
      <c r="G5486" t="s">
        <v>130</v>
      </c>
      <c r="I5486" t="s">
        <v>125</v>
      </c>
      <c r="Z5486" t="str">
        <f>IFERROR(MID(AA5486,FIND("-",H5486,1)+1,20),_xlfn.IFNA(VLOOKUP(F5486&amp;"-"&amp;AA5486,Ref_Kontak!$A:$E,4,FALSE),Ref_Kontak!$H$2))</f>
        <v>628999007703</v>
      </c>
      <c r="AA5486" t="str">
        <f t="shared" si="850"/>
        <v/>
      </c>
      <c r="AB5486" t="str">
        <f t="shared" si="851"/>
        <v/>
      </c>
      <c r="AC5486" t="str">
        <f t="shared" si="852"/>
        <v>628999007703</v>
      </c>
      <c r="AD5486" t="str">
        <f t="shared" si="853"/>
        <v>Halo+,+Visual+AI+5S+mendeteksi+Violation%3A+METALDET1-LINE+8</v>
      </c>
      <c r="AE5486" t="str">
        <f t="shared" si="854"/>
        <v>https://web.whatsapp.com/send/?phone=628999007703&amp;text=Halo+,+Visual+AI+5S+mendeteksi+Violation%3A+METALDET1-LINE+8&amp;type=phone_number&amp;app_absent=0</v>
      </c>
      <c r="AF5486" t="b">
        <f>IF(ISNA(VLOOKUP(D5486&amp;"-"&amp;AB5486, Ref_Kontak!$A:$E, 4, FALSE)), FALSE, TRUE)</f>
        <v>0</v>
      </c>
      <c r="AG5486" t="str">
        <f>_xlfn.IFNA(VLOOKUP(Z5486,Ref_Kontak!H:H,1,FALSE),"FALSE")</f>
        <v>628999007703</v>
      </c>
      <c r="AH5486" t="str">
        <f t="shared" si="855"/>
        <v>METALDET1-LINE 8</v>
      </c>
      <c r="AI5486">
        <f>IF(I5486="violation",COUNTIF($AH$1:AH5486,AH5486),0)</f>
        <v>2080</v>
      </c>
      <c r="AJ5486" t="str">
        <f t="shared" si="856"/>
        <v>violation-METALDET1</v>
      </c>
      <c r="AK5486">
        <f>IF(I5486="violation",COUNTIF($AJ$1:AJ5486,AJ5486),FALSE)</f>
        <v>4356</v>
      </c>
      <c r="AL5486">
        <f t="shared" si="857"/>
        <v>0</v>
      </c>
      <c r="AM5486">
        <f t="shared" si="858"/>
        <v>3</v>
      </c>
      <c r="AN5486" t="str">
        <f t="shared" si="859"/>
        <v>ALERT! 3 Violation founded @METALDET1</v>
      </c>
    </row>
    <row r="5487" spans="1:40">
      <c r="A5487" t="s">
        <v>120</v>
      </c>
      <c r="B5487" t="s">
        <v>121</v>
      </c>
      <c r="C5487" t="s">
        <v>2567</v>
      </c>
      <c r="D5487" t="s">
        <v>129</v>
      </c>
      <c r="E5487">
        <v>1</v>
      </c>
      <c r="G5487" t="s">
        <v>130</v>
      </c>
      <c r="I5487" t="s">
        <v>125</v>
      </c>
      <c r="Z5487" t="str">
        <f>IFERROR(MID(AA5487,FIND("-",H5487,1)+1,20),_xlfn.IFNA(VLOOKUP(F5487&amp;"-"&amp;AA5487,Ref_Kontak!$A:$E,4,FALSE),Ref_Kontak!$H$2))</f>
        <v>628999007703</v>
      </c>
      <c r="AA5487" t="str">
        <f t="shared" si="850"/>
        <v/>
      </c>
      <c r="AB5487" t="str">
        <f t="shared" si="851"/>
        <v/>
      </c>
      <c r="AC5487" t="str">
        <f t="shared" si="852"/>
        <v>628999007703</v>
      </c>
      <c r="AD5487" t="str">
        <f t="shared" si="853"/>
        <v>Halo+,+Visual+AI+5S+mendeteksi+Violation%3A+METALDET1-LINE+8</v>
      </c>
      <c r="AE5487" t="str">
        <f t="shared" si="854"/>
        <v>https://web.whatsapp.com/send/?phone=628999007703&amp;text=Halo+,+Visual+AI+5S+mendeteksi+Violation%3A+METALDET1-LINE+8&amp;type=phone_number&amp;app_absent=0</v>
      </c>
      <c r="AF5487" t="b">
        <f>IF(ISNA(VLOOKUP(D5487&amp;"-"&amp;AB5487, Ref_Kontak!$A:$E, 4, FALSE)), FALSE, TRUE)</f>
        <v>0</v>
      </c>
      <c r="AG5487" t="str">
        <f>_xlfn.IFNA(VLOOKUP(Z5487,Ref_Kontak!H:H,1,FALSE),"FALSE")</f>
        <v>628999007703</v>
      </c>
      <c r="AH5487" t="str">
        <f t="shared" si="855"/>
        <v>METALDET1-LINE 8</v>
      </c>
      <c r="AI5487">
        <f>IF(I5487="violation",COUNTIF($AH$1:AH5487,AH5487),0)</f>
        <v>2081</v>
      </c>
      <c r="AJ5487" t="str">
        <f t="shared" si="856"/>
        <v>violation-METALDET1</v>
      </c>
      <c r="AK5487">
        <f>IF(I5487="violation",COUNTIF($AJ$1:AJ5487,AJ5487),FALSE)</f>
        <v>4357</v>
      </c>
      <c r="AL5487">
        <f t="shared" si="857"/>
        <v>0</v>
      </c>
      <c r="AM5487">
        <f t="shared" si="858"/>
        <v>3</v>
      </c>
      <c r="AN5487" t="str">
        <f t="shared" si="859"/>
        <v>ALERT! 3 Violation founded @METALDET1</v>
      </c>
    </row>
    <row r="5488" spans="1:40">
      <c r="A5488" t="s">
        <v>120</v>
      </c>
      <c r="B5488" t="s">
        <v>121</v>
      </c>
      <c r="C5488" t="s">
        <v>2568</v>
      </c>
      <c r="D5488" t="s">
        <v>129</v>
      </c>
      <c r="E5488">
        <v>1</v>
      </c>
      <c r="G5488" t="s">
        <v>130</v>
      </c>
      <c r="I5488" t="s">
        <v>125</v>
      </c>
      <c r="Z5488" t="str">
        <f>IFERROR(MID(AA5488,FIND("-",H5488,1)+1,20),_xlfn.IFNA(VLOOKUP(F5488&amp;"-"&amp;AA5488,Ref_Kontak!$A:$E,4,FALSE),Ref_Kontak!$H$2))</f>
        <v>628999007703</v>
      </c>
      <c r="AA5488" t="str">
        <f t="shared" si="850"/>
        <v/>
      </c>
      <c r="AB5488" t="str">
        <f t="shared" si="851"/>
        <v/>
      </c>
      <c r="AC5488" t="str">
        <f t="shared" si="852"/>
        <v>628999007703</v>
      </c>
      <c r="AD5488" t="str">
        <f t="shared" si="853"/>
        <v>Halo+,+Visual+AI+5S+mendeteksi+Violation%3A+METALDET1-LINE+8</v>
      </c>
      <c r="AE5488" t="str">
        <f t="shared" si="854"/>
        <v>https://web.whatsapp.com/send/?phone=628999007703&amp;text=Halo+,+Visual+AI+5S+mendeteksi+Violation%3A+METALDET1-LINE+8&amp;type=phone_number&amp;app_absent=0</v>
      </c>
      <c r="AF5488" t="b">
        <f>IF(ISNA(VLOOKUP(D5488&amp;"-"&amp;AB5488, Ref_Kontak!$A:$E, 4, FALSE)), FALSE, TRUE)</f>
        <v>0</v>
      </c>
      <c r="AG5488" t="str">
        <f>_xlfn.IFNA(VLOOKUP(Z5488,Ref_Kontak!H:H,1,FALSE),"FALSE")</f>
        <v>628999007703</v>
      </c>
      <c r="AH5488" t="str">
        <f t="shared" si="855"/>
        <v>METALDET1-LINE 8</v>
      </c>
      <c r="AI5488">
        <f>IF(I5488="violation",COUNTIF($AH$1:AH5488,AH5488),0)</f>
        <v>2082</v>
      </c>
      <c r="AJ5488" t="str">
        <f t="shared" si="856"/>
        <v>violation-METALDET1</v>
      </c>
      <c r="AK5488">
        <f>IF(I5488="violation",COUNTIF($AJ$1:AJ5488,AJ5488),FALSE)</f>
        <v>4358</v>
      </c>
      <c r="AL5488">
        <f t="shared" si="857"/>
        <v>0</v>
      </c>
      <c r="AM5488">
        <f t="shared" si="858"/>
        <v>3</v>
      </c>
      <c r="AN5488" t="str">
        <f t="shared" si="859"/>
        <v>ALERT! 3 Violation founded @METALDET1</v>
      </c>
    </row>
    <row r="5489" spans="1:40">
      <c r="A5489" t="s">
        <v>120</v>
      </c>
      <c r="B5489" t="s">
        <v>121</v>
      </c>
      <c r="C5489" t="s">
        <v>2568</v>
      </c>
      <c r="D5489" t="s">
        <v>129</v>
      </c>
      <c r="E5489">
        <v>1</v>
      </c>
      <c r="G5489" t="s">
        <v>130</v>
      </c>
      <c r="I5489" t="s">
        <v>125</v>
      </c>
      <c r="Z5489" t="str">
        <f>IFERROR(MID(AA5489,FIND("-",H5489,1)+1,20),_xlfn.IFNA(VLOOKUP(F5489&amp;"-"&amp;AA5489,Ref_Kontak!$A:$E,4,FALSE),Ref_Kontak!$H$2))</f>
        <v>628999007703</v>
      </c>
      <c r="AA5489" t="str">
        <f t="shared" si="850"/>
        <v/>
      </c>
      <c r="AB5489" t="str">
        <f t="shared" si="851"/>
        <v/>
      </c>
      <c r="AC5489" t="str">
        <f t="shared" si="852"/>
        <v>628999007703</v>
      </c>
      <c r="AD5489" t="str">
        <f t="shared" si="853"/>
        <v>Halo+,+Visual+AI+5S+mendeteksi+Violation%3A+METALDET1-LINE+8</v>
      </c>
      <c r="AE5489" t="str">
        <f t="shared" si="854"/>
        <v>https://web.whatsapp.com/send/?phone=628999007703&amp;text=Halo+,+Visual+AI+5S+mendeteksi+Violation%3A+METALDET1-LINE+8&amp;type=phone_number&amp;app_absent=0</v>
      </c>
      <c r="AF5489" t="b">
        <f>IF(ISNA(VLOOKUP(D5489&amp;"-"&amp;AB5489, Ref_Kontak!$A:$E, 4, FALSE)), FALSE, TRUE)</f>
        <v>0</v>
      </c>
      <c r="AG5489" t="str">
        <f>_xlfn.IFNA(VLOOKUP(Z5489,Ref_Kontak!H:H,1,FALSE),"FALSE")</f>
        <v>628999007703</v>
      </c>
      <c r="AH5489" t="str">
        <f t="shared" si="855"/>
        <v>METALDET1-LINE 8</v>
      </c>
      <c r="AI5489">
        <f>IF(I5489="violation",COUNTIF($AH$1:AH5489,AH5489),0)</f>
        <v>2083</v>
      </c>
      <c r="AJ5489" t="str">
        <f t="shared" si="856"/>
        <v>violation-METALDET1</v>
      </c>
      <c r="AK5489">
        <f>IF(I5489="violation",COUNTIF($AJ$1:AJ5489,AJ5489),FALSE)</f>
        <v>4359</v>
      </c>
      <c r="AL5489">
        <f t="shared" si="857"/>
        <v>0</v>
      </c>
      <c r="AM5489">
        <f t="shared" si="858"/>
        <v>3</v>
      </c>
      <c r="AN5489" t="str">
        <f t="shared" si="859"/>
        <v>ALERT! 3 Violation founded @METALDET1</v>
      </c>
    </row>
    <row r="5490" spans="1:40">
      <c r="A5490" t="s">
        <v>120</v>
      </c>
      <c r="B5490" t="s">
        <v>121</v>
      </c>
      <c r="C5490" t="s">
        <v>2569</v>
      </c>
      <c r="D5490" t="s">
        <v>129</v>
      </c>
      <c r="E5490">
        <v>1</v>
      </c>
      <c r="G5490" t="s">
        <v>130</v>
      </c>
      <c r="I5490" t="s">
        <v>125</v>
      </c>
      <c r="Z5490" t="str">
        <f>IFERROR(MID(AA5490,FIND("-",H5490,1)+1,20),_xlfn.IFNA(VLOOKUP(F5490&amp;"-"&amp;AA5490,Ref_Kontak!$A:$E,4,FALSE),Ref_Kontak!$H$2))</f>
        <v>628999007703</v>
      </c>
      <c r="AA5490" t="str">
        <f t="shared" si="850"/>
        <v/>
      </c>
      <c r="AB5490" t="str">
        <f t="shared" si="851"/>
        <v/>
      </c>
      <c r="AC5490" t="str">
        <f t="shared" si="852"/>
        <v>628999007703</v>
      </c>
      <c r="AD5490" t="str">
        <f t="shared" si="853"/>
        <v>Halo+,+Visual+AI+5S+mendeteksi+Violation%3A+METALDET1-LINE+8</v>
      </c>
      <c r="AE5490" t="str">
        <f t="shared" si="854"/>
        <v>https://web.whatsapp.com/send/?phone=628999007703&amp;text=Halo+,+Visual+AI+5S+mendeteksi+Violation%3A+METALDET1-LINE+8&amp;type=phone_number&amp;app_absent=0</v>
      </c>
      <c r="AF5490" t="b">
        <f>IF(ISNA(VLOOKUP(D5490&amp;"-"&amp;AB5490, Ref_Kontak!$A:$E, 4, FALSE)), FALSE, TRUE)</f>
        <v>0</v>
      </c>
      <c r="AG5490" t="str">
        <f>_xlfn.IFNA(VLOOKUP(Z5490,Ref_Kontak!H:H,1,FALSE),"FALSE")</f>
        <v>628999007703</v>
      </c>
      <c r="AH5490" t="str">
        <f t="shared" si="855"/>
        <v>METALDET1-LINE 8</v>
      </c>
      <c r="AI5490">
        <f>IF(I5490="violation",COUNTIF($AH$1:AH5490,AH5490),0)</f>
        <v>2084</v>
      </c>
      <c r="AJ5490" t="str">
        <f t="shared" si="856"/>
        <v>violation-METALDET1</v>
      </c>
      <c r="AK5490">
        <f>IF(I5490="violation",COUNTIF($AJ$1:AJ5490,AJ5490),FALSE)</f>
        <v>4360</v>
      </c>
      <c r="AL5490">
        <f t="shared" si="857"/>
        <v>0</v>
      </c>
      <c r="AM5490">
        <f t="shared" si="858"/>
        <v>3</v>
      </c>
      <c r="AN5490" t="str">
        <f t="shared" si="859"/>
        <v>ALERT! 3 Violation founded @METALDET1</v>
      </c>
    </row>
    <row r="5491" spans="1:40">
      <c r="A5491" t="s">
        <v>120</v>
      </c>
      <c r="B5491" t="s">
        <v>121</v>
      </c>
      <c r="C5491" t="s">
        <v>2570</v>
      </c>
      <c r="D5491" t="s">
        <v>129</v>
      </c>
      <c r="E5491">
        <v>1</v>
      </c>
      <c r="G5491" t="s">
        <v>130</v>
      </c>
      <c r="I5491" t="s">
        <v>125</v>
      </c>
      <c r="Z5491" t="str">
        <f>IFERROR(MID(AA5491,FIND("-",H5491,1)+1,20),_xlfn.IFNA(VLOOKUP(F5491&amp;"-"&amp;AA5491,Ref_Kontak!$A:$E,4,FALSE),Ref_Kontak!$H$2))</f>
        <v>628999007703</v>
      </c>
      <c r="AA5491" t="str">
        <f t="shared" si="850"/>
        <v/>
      </c>
      <c r="AB5491" t="str">
        <f t="shared" si="851"/>
        <v/>
      </c>
      <c r="AC5491" t="str">
        <f t="shared" si="852"/>
        <v>628999007703</v>
      </c>
      <c r="AD5491" t="str">
        <f t="shared" si="853"/>
        <v>Halo+,+Visual+AI+5S+mendeteksi+Violation%3A+METALDET1-LINE+8</v>
      </c>
      <c r="AE5491" t="str">
        <f t="shared" si="854"/>
        <v>https://web.whatsapp.com/send/?phone=628999007703&amp;text=Halo+,+Visual+AI+5S+mendeteksi+Violation%3A+METALDET1-LINE+8&amp;type=phone_number&amp;app_absent=0</v>
      </c>
      <c r="AF5491" t="b">
        <f>IF(ISNA(VLOOKUP(D5491&amp;"-"&amp;AB5491, Ref_Kontak!$A:$E, 4, FALSE)), FALSE, TRUE)</f>
        <v>0</v>
      </c>
      <c r="AG5491" t="str">
        <f>_xlfn.IFNA(VLOOKUP(Z5491,Ref_Kontak!H:H,1,FALSE),"FALSE")</f>
        <v>628999007703</v>
      </c>
      <c r="AH5491" t="str">
        <f t="shared" si="855"/>
        <v>METALDET1-LINE 8</v>
      </c>
      <c r="AI5491">
        <f>IF(I5491="violation",COUNTIF($AH$1:AH5491,AH5491),0)</f>
        <v>2085</v>
      </c>
      <c r="AJ5491" t="str">
        <f t="shared" si="856"/>
        <v>violation-METALDET1</v>
      </c>
      <c r="AK5491">
        <f>IF(I5491="violation",COUNTIF($AJ$1:AJ5491,AJ5491),FALSE)</f>
        <v>4361</v>
      </c>
      <c r="AL5491">
        <f t="shared" si="857"/>
        <v>0</v>
      </c>
      <c r="AM5491">
        <f t="shared" si="858"/>
        <v>3</v>
      </c>
      <c r="AN5491" t="str">
        <f t="shared" si="859"/>
        <v>ALERT! 3 Violation founded @METALDET1</v>
      </c>
    </row>
    <row r="5492" spans="1:40">
      <c r="A5492" t="s">
        <v>120</v>
      </c>
      <c r="B5492" t="s">
        <v>121</v>
      </c>
      <c r="C5492" t="s">
        <v>2571</v>
      </c>
      <c r="D5492" t="s">
        <v>129</v>
      </c>
      <c r="E5492">
        <v>1</v>
      </c>
      <c r="G5492" t="s">
        <v>130</v>
      </c>
      <c r="I5492" t="s">
        <v>125</v>
      </c>
      <c r="Z5492" t="str">
        <f>IFERROR(MID(AA5492,FIND("-",H5492,1)+1,20),_xlfn.IFNA(VLOOKUP(F5492&amp;"-"&amp;AA5492,Ref_Kontak!$A:$E,4,FALSE),Ref_Kontak!$H$2))</f>
        <v>628999007703</v>
      </c>
      <c r="AA5492" t="str">
        <f t="shared" si="850"/>
        <v/>
      </c>
      <c r="AB5492" t="str">
        <f t="shared" si="851"/>
        <v/>
      </c>
      <c r="AC5492" t="str">
        <f t="shared" si="852"/>
        <v>628999007703</v>
      </c>
      <c r="AD5492" t="str">
        <f t="shared" si="853"/>
        <v>Halo+,+Visual+AI+5S+mendeteksi+Violation%3A+METALDET1-LINE+8</v>
      </c>
      <c r="AE5492" t="str">
        <f t="shared" si="854"/>
        <v>https://web.whatsapp.com/send/?phone=628999007703&amp;text=Halo+,+Visual+AI+5S+mendeteksi+Violation%3A+METALDET1-LINE+8&amp;type=phone_number&amp;app_absent=0</v>
      </c>
      <c r="AF5492" t="b">
        <f>IF(ISNA(VLOOKUP(D5492&amp;"-"&amp;AB5492, Ref_Kontak!$A:$E, 4, FALSE)), FALSE, TRUE)</f>
        <v>0</v>
      </c>
      <c r="AG5492" t="str">
        <f>_xlfn.IFNA(VLOOKUP(Z5492,Ref_Kontak!H:H,1,FALSE),"FALSE")</f>
        <v>628999007703</v>
      </c>
      <c r="AH5492" t="str">
        <f t="shared" si="855"/>
        <v>METALDET1-LINE 8</v>
      </c>
      <c r="AI5492">
        <f>IF(I5492="violation",COUNTIF($AH$1:AH5492,AH5492),0)</f>
        <v>2086</v>
      </c>
      <c r="AJ5492" t="str">
        <f t="shared" si="856"/>
        <v>violation-METALDET1</v>
      </c>
      <c r="AK5492">
        <f>IF(I5492="violation",COUNTIF($AJ$1:AJ5492,AJ5492),FALSE)</f>
        <v>4362</v>
      </c>
      <c r="AL5492">
        <f t="shared" si="857"/>
        <v>0</v>
      </c>
      <c r="AM5492">
        <f t="shared" si="858"/>
        <v>3</v>
      </c>
      <c r="AN5492" t="str">
        <f t="shared" si="859"/>
        <v>ALERT! 3 Violation founded @METALDET1</v>
      </c>
    </row>
    <row r="5493" spans="1:40">
      <c r="A5493" t="s">
        <v>120</v>
      </c>
      <c r="B5493" t="s">
        <v>121</v>
      </c>
      <c r="C5493" t="s">
        <v>2572</v>
      </c>
      <c r="D5493" t="s">
        <v>129</v>
      </c>
      <c r="E5493">
        <v>1</v>
      </c>
      <c r="G5493" t="s">
        <v>130</v>
      </c>
      <c r="I5493" t="s">
        <v>125</v>
      </c>
      <c r="Z5493" t="str">
        <f>IFERROR(MID(AA5493,FIND("-",H5493,1)+1,20),_xlfn.IFNA(VLOOKUP(F5493&amp;"-"&amp;AA5493,Ref_Kontak!$A:$E,4,FALSE),Ref_Kontak!$H$2))</f>
        <v>628999007703</v>
      </c>
      <c r="AA5493" t="str">
        <f t="shared" si="850"/>
        <v/>
      </c>
      <c r="AB5493" t="str">
        <f t="shared" si="851"/>
        <v/>
      </c>
      <c r="AC5493" t="str">
        <f t="shared" si="852"/>
        <v>628999007703</v>
      </c>
      <c r="AD5493" t="str">
        <f t="shared" si="853"/>
        <v>Halo+,+Visual+AI+5S+mendeteksi+Violation%3A+METALDET1-LINE+8</v>
      </c>
      <c r="AE5493" t="str">
        <f t="shared" si="854"/>
        <v>https://web.whatsapp.com/send/?phone=628999007703&amp;text=Halo+,+Visual+AI+5S+mendeteksi+Violation%3A+METALDET1-LINE+8&amp;type=phone_number&amp;app_absent=0</v>
      </c>
      <c r="AF5493" t="b">
        <f>IF(ISNA(VLOOKUP(D5493&amp;"-"&amp;AB5493, Ref_Kontak!$A:$E, 4, FALSE)), FALSE, TRUE)</f>
        <v>0</v>
      </c>
      <c r="AG5493" t="str">
        <f>_xlfn.IFNA(VLOOKUP(Z5493,Ref_Kontak!H:H,1,FALSE),"FALSE")</f>
        <v>628999007703</v>
      </c>
      <c r="AH5493" t="str">
        <f t="shared" si="855"/>
        <v>METALDET1-LINE 8</v>
      </c>
      <c r="AI5493">
        <f>IF(I5493="violation",COUNTIF($AH$1:AH5493,AH5493),0)</f>
        <v>2087</v>
      </c>
      <c r="AJ5493" t="str">
        <f t="shared" si="856"/>
        <v>violation-METALDET1</v>
      </c>
      <c r="AK5493">
        <f>IF(I5493="violation",COUNTIF($AJ$1:AJ5493,AJ5493),FALSE)</f>
        <v>4363</v>
      </c>
      <c r="AL5493">
        <f t="shared" si="857"/>
        <v>0</v>
      </c>
      <c r="AM5493">
        <f t="shared" si="858"/>
        <v>3</v>
      </c>
      <c r="AN5493" t="str">
        <f t="shared" si="859"/>
        <v>ALERT! 3 Violation founded @METALDET1</v>
      </c>
    </row>
    <row r="5494" spans="1:40">
      <c r="A5494" t="s">
        <v>120</v>
      </c>
      <c r="B5494" t="s">
        <v>121</v>
      </c>
      <c r="C5494" t="s">
        <v>2572</v>
      </c>
      <c r="D5494" t="s">
        <v>129</v>
      </c>
      <c r="E5494">
        <v>1</v>
      </c>
      <c r="G5494" t="s">
        <v>130</v>
      </c>
      <c r="I5494" t="s">
        <v>125</v>
      </c>
      <c r="Z5494" t="str">
        <f>IFERROR(MID(AA5494,FIND("-",H5494,1)+1,20),_xlfn.IFNA(VLOOKUP(F5494&amp;"-"&amp;AA5494,Ref_Kontak!$A:$E,4,FALSE),Ref_Kontak!$H$2))</f>
        <v>628999007703</v>
      </c>
      <c r="AA5494" t="str">
        <f t="shared" si="850"/>
        <v/>
      </c>
      <c r="AB5494" t="str">
        <f t="shared" si="851"/>
        <v/>
      </c>
      <c r="AC5494" t="str">
        <f t="shared" si="852"/>
        <v>628999007703</v>
      </c>
      <c r="AD5494" t="str">
        <f t="shared" si="853"/>
        <v>Halo+,+Visual+AI+5S+mendeteksi+Violation%3A+METALDET1-LINE+8</v>
      </c>
      <c r="AE5494" t="str">
        <f t="shared" si="854"/>
        <v>https://web.whatsapp.com/send/?phone=628999007703&amp;text=Halo+,+Visual+AI+5S+mendeteksi+Violation%3A+METALDET1-LINE+8&amp;type=phone_number&amp;app_absent=0</v>
      </c>
      <c r="AF5494" t="b">
        <f>IF(ISNA(VLOOKUP(D5494&amp;"-"&amp;AB5494, Ref_Kontak!$A:$E, 4, FALSE)), FALSE, TRUE)</f>
        <v>0</v>
      </c>
      <c r="AG5494" t="str">
        <f>_xlfn.IFNA(VLOOKUP(Z5494,Ref_Kontak!H:H,1,FALSE),"FALSE")</f>
        <v>628999007703</v>
      </c>
      <c r="AH5494" t="str">
        <f t="shared" si="855"/>
        <v>METALDET1-LINE 8</v>
      </c>
      <c r="AI5494">
        <f>IF(I5494="violation",COUNTIF($AH$1:AH5494,AH5494),0)</f>
        <v>2088</v>
      </c>
      <c r="AJ5494" t="str">
        <f t="shared" si="856"/>
        <v>violation-METALDET1</v>
      </c>
      <c r="AK5494">
        <f>IF(I5494="violation",COUNTIF($AJ$1:AJ5494,AJ5494),FALSE)</f>
        <v>4364</v>
      </c>
      <c r="AL5494">
        <f t="shared" si="857"/>
        <v>0</v>
      </c>
      <c r="AM5494">
        <f t="shared" si="858"/>
        <v>3</v>
      </c>
      <c r="AN5494" t="str">
        <f t="shared" si="859"/>
        <v>ALERT! 3 Violation founded @METALDET1</v>
      </c>
    </row>
    <row r="5495" spans="1:40">
      <c r="A5495" t="s">
        <v>120</v>
      </c>
      <c r="B5495" t="s">
        <v>121</v>
      </c>
      <c r="C5495" t="s">
        <v>2573</v>
      </c>
      <c r="D5495" t="s">
        <v>129</v>
      </c>
      <c r="E5495">
        <v>1</v>
      </c>
      <c r="G5495" t="s">
        <v>130</v>
      </c>
      <c r="I5495" t="s">
        <v>125</v>
      </c>
      <c r="Z5495" t="str">
        <f>IFERROR(MID(AA5495,FIND("-",H5495,1)+1,20),_xlfn.IFNA(VLOOKUP(F5495&amp;"-"&amp;AA5495,Ref_Kontak!$A:$E,4,FALSE),Ref_Kontak!$H$2))</f>
        <v>628999007703</v>
      </c>
      <c r="AA5495" t="str">
        <f t="shared" si="850"/>
        <v/>
      </c>
      <c r="AB5495" t="str">
        <f t="shared" si="851"/>
        <v/>
      </c>
      <c r="AC5495" t="str">
        <f t="shared" si="852"/>
        <v>628999007703</v>
      </c>
      <c r="AD5495" t="str">
        <f t="shared" si="853"/>
        <v>Halo+,+Visual+AI+5S+mendeteksi+Violation%3A+METALDET1-LINE+8</v>
      </c>
      <c r="AE5495" t="str">
        <f t="shared" si="854"/>
        <v>https://web.whatsapp.com/send/?phone=628999007703&amp;text=Halo+,+Visual+AI+5S+mendeteksi+Violation%3A+METALDET1-LINE+8&amp;type=phone_number&amp;app_absent=0</v>
      </c>
      <c r="AF5495" t="b">
        <f>IF(ISNA(VLOOKUP(D5495&amp;"-"&amp;AB5495, Ref_Kontak!$A:$E, 4, FALSE)), FALSE, TRUE)</f>
        <v>0</v>
      </c>
      <c r="AG5495" t="str">
        <f>_xlfn.IFNA(VLOOKUP(Z5495,Ref_Kontak!H:H,1,FALSE),"FALSE")</f>
        <v>628999007703</v>
      </c>
      <c r="AH5495" t="str">
        <f t="shared" si="855"/>
        <v>METALDET1-LINE 8</v>
      </c>
      <c r="AI5495">
        <f>IF(I5495="violation",COUNTIF($AH$1:AH5495,AH5495),0)</f>
        <v>2089</v>
      </c>
      <c r="AJ5495" t="str">
        <f t="shared" si="856"/>
        <v>violation-METALDET1</v>
      </c>
      <c r="AK5495">
        <f>IF(I5495="violation",COUNTIF($AJ$1:AJ5495,AJ5495),FALSE)</f>
        <v>4365</v>
      </c>
      <c r="AL5495">
        <f t="shared" si="857"/>
        <v>0</v>
      </c>
      <c r="AM5495">
        <f t="shared" si="858"/>
        <v>3</v>
      </c>
      <c r="AN5495" t="str">
        <f t="shared" si="859"/>
        <v>ALERT! 3 Violation founded @METALDET1</v>
      </c>
    </row>
    <row r="5496" spans="1:40">
      <c r="A5496" t="s">
        <v>120</v>
      </c>
      <c r="B5496" t="s">
        <v>121</v>
      </c>
      <c r="C5496" t="s">
        <v>2574</v>
      </c>
      <c r="D5496" t="s">
        <v>129</v>
      </c>
      <c r="E5496">
        <v>1</v>
      </c>
      <c r="G5496" t="s">
        <v>130</v>
      </c>
      <c r="I5496" t="s">
        <v>125</v>
      </c>
      <c r="Z5496" t="str">
        <f>IFERROR(MID(AA5496,FIND("-",H5496,1)+1,20),_xlfn.IFNA(VLOOKUP(F5496&amp;"-"&amp;AA5496,Ref_Kontak!$A:$E,4,FALSE),Ref_Kontak!$H$2))</f>
        <v>628999007703</v>
      </c>
      <c r="AA5496" t="str">
        <f t="shared" si="850"/>
        <v/>
      </c>
      <c r="AB5496" t="str">
        <f t="shared" si="851"/>
        <v/>
      </c>
      <c r="AC5496" t="str">
        <f t="shared" si="852"/>
        <v>628999007703</v>
      </c>
      <c r="AD5496" t="str">
        <f t="shared" si="853"/>
        <v>Halo+,+Visual+AI+5S+mendeteksi+Violation%3A+METALDET1-LINE+8</v>
      </c>
      <c r="AE5496" t="str">
        <f t="shared" si="854"/>
        <v>https://web.whatsapp.com/send/?phone=628999007703&amp;text=Halo+,+Visual+AI+5S+mendeteksi+Violation%3A+METALDET1-LINE+8&amp;type=phone_number&amp;app_absent=0</v>
      </c>
      <c r="AF5496" t="b">
        <f>IF(ISNA(VLOOKUP(D5496&amp;"-"&amp;AB5496, Ref_Kontak!$A:$E, 4, FALSE)), FALSE, TRUE)</f>
        <v>0</v>
      </c>
      <c r="AG5496" t="str">
        <f>_xlfn.IFNA(VLOOKUP(Z5496,Ref_Kontak!H:H,1,FALSE),"FALSE")</f>
        <v>628999007703</v>
      </c>
      <c r="AH5496" t="str">
        <f t="shared" si="855"/>
        <v>METALDET1-LINE 8</v>
      </c>
      <c r="AI5496">
        <f>IF(I5496="violation",COUNTIF($AH$1:AH5496,AH5496),0)</f>
        <v>2090</v>
      </c>
      <c r="AJ5496" t="str">
        <f t="shared" si="856"/>
        <v>violation-METALDET1</v>
      </c>
      <c r="AK5496">
        <f>IF(I5496="violation",COUNTIF($AJ$1:AJ5496,AJ5496),FALSE)</f>
        <v>4366</v>
      </c>
      <c r="AL5496">
        <f t="shared" si="857"/>
        <v>0</v>
      </c>
      <c r="AM5496">
        <f t="shared" si="858"/>
        <v>3</v>
      </c>
      <c r="AN5496" t="str">
        <f t="shared" si="859"/>
        <v>ALERT! 3 Violation founded @METALDET1</v>
      </c>
    </row>
    <row r="5497" spans="1:40">
      <c r="A5497" t="s">
        <v>120</v>
      </c>
      <c r="B5497" t="s">
        <v>121</v>
      </c>
      <c r="C5497" t="s">
        <v>2575</v>
      </c>
      <c r="D5497" t="s">
        <v>129</v>
      </c>
      <c r="E5497">
        <v>1</v>
      </c>
      <c r="G5497" t="s">
        <v>130</v>
      </c>
      <c r="I5497" t="s">
        <v>125</v>
      </c>
      <c r="Z5497" t="str">
        <f>IFERROR(MID(AA5497,FIND("-",H5497,1)+1,20),_xlfn.IFNA(VLOOKUP(F5497&amp;"-"&amp;AA5497,Ref_Kontak!$A:$E,4,FALSE),Ref_Kontak!$H$2))</f>
        <v>628999007703</v>
      </c>
      <c r="AA5497" t="str">
        <f t="shared" si="850"/>
        <v/>
      </c>
      <c r="AB5497" t="str">
        <f t="shared" si="851"/>
        <v/>
      </c>
      <c r="AC5497" t="str">
        <f t="shared" si="852"/>
        <v>628999007703</v>
      </c>
      <c r="AD5497" t="str">
        <f t="shared" si="853"/>
        <v>Halo+,+Visual+AI+5S+mendeteksi+Violation%3A+METALDET1-LINE+8</v>
      </c>
      <c r="AE5497" t="str">
        <f t="shared" si="854"/>
        <v>https://web.whatsapp.com/send/?phone=628999007703&amp;text=Halo+,+Visual+AI+5S+mendeteksi+Violation%3A+METALDET1-LINE+8&amp;type=phone_number&amp;app_absent=0</v>
      </c>
      <c r="AF5497" t="b">
        <f>IF(ISNA(VLOOKUP(D5497&amp;"-"&amp;AB5497, Ref_Kontak!$A:$E, 4, FALSE)), FALSE, TRUE)</f>
        <v>0</v>
      </c>
      <c r="AG5497" t="str">
        <f>_xlfn.IFNA(VLOOKUP(Z5497,Ref_Kontak!H:H,1,FALSE),"FALSE")</f>
        <v>628999007703</v>
      </c>
      <c r="AH5497" t="str">
        <f t="shared" si="855"/>
        <v>METALDET1-LINE 8</v>
      </c>
      <c r="AI5497">
        <f>IF(I5497="violation",COUNTIF($AH$1:AH5497,AH5497),0)</f>
        <v>2091</v>
      </c>
      <c r="AJ5497" t="str">
        <f t="shared" si="856"/>
        <v>violation-METALDET1</v>
      </c>
      <c r="AK5497">
        <f>IF(I5497="violation",COUNTIF($AJ$1:AJ5497,AJ5497),FALSE)</f>
        <v>4367</v>
      </c>
      <c r="AL5497">
        <f t="shared" si="857"/>
        <v>0</v>
      </c>
      <c r="AM5497">
        <f t="shared" si="858"/>
        <v>3</v>
      </c>
      <c r="AN5497" t="str">
        <f t="shared" si="859"/>
        <v>ALERT! 3 Violation founded @METALDET1</v>
      </c>
    </row>
    <row r="5498" spans="1:40">
      <c r="A5498" t="s">
        <v>120</v>
      </c>
      <c r="B5498" t="s">
        <v>121</v>
      </c>
      <c r="C5498" t="s">
        <v>2576</v>
      </c>
      <c r="D5498" t="s">
        <v>129</v>
      </c>
      <c r="E5498">
        <v>1</v>
      </c>
      <c r="G5498" t="s">
        <v>130</v>
      </c>
      <c r="I5498" t="s">
        <v>125</v>
      </c>
      <c r="Z5498" t="str">
        <f>IFERROR(MID(AA5498,FIND("-",H5498,1)+1,20),_xlfn.IFNA(VLOOKUP(F5498&amp;"-"&amp;AA5498,Ref_Kontak!$A:$E,4,FALSE),Ref_Kontak!$H$2))</f>
        <v>628999007703</v>
      </c>
      <c r="AA5498" t="str">
        <f t="shared" si="850"/>
        <v/>
      </c>
      <c r="AB5498" t="str">
        <f t="shared" si="851"/>
        <v/>
      </c>
      <c r="AC5498" t="str">
        <f t="shared" si="852"/>
        <v>628999007703</v>
      </c>
      <c r="AD5498" t="str">
        <f t="shared" si="853"/>
        <v>Halo+,+Visual+AI+5S+mendeteksi+Violation%3A+METALDET1-LINE+8</v>
      </c>
      <c r="AE5498" t="str">
        <f t="shared" si="854"/>
        <v>https://web.whatsapp.com/send/?phone=628999007703&amp;text=Halo+,+Visual+AI+5S+mendeteksi+Violation%3A+METALDET1-LINE+8&amp;type=phone_number&amp;app_absent=0</v>
      </c>
      <c r="AF5498" t="b">
        <f>IF(ISNA(VLOOKUP(D5498&amp;"-"&amp;AB5498, Ref_Kontak!$A:$E, 4, FALSE)), FALSE, TRUE)</f>
        <v>0</v>
      </c>
      <c r="AG5498" t="str">
        <f>_xlfn.IFNA(VLOOKUP(Z5498,Ref_Kontak!H:H,1,FALSE),"FALSE")</f>
        <v>628999007703</v>
      </c>
      <c r="AH5498" t="str">
        <f t="shared" si="855"/>
        <v>METALDET1-LINE 8</v>
      </c>
      <c r="AI5498">
        <f>IF(I5498="violation",COUNTIF($AH$1:AH5498,AH5498),0)</f>
        <v>2092</v>
      </c>
      <c r="AJ5498" t="str">
        <f t="shared" si="856"/>
        <v>violation-METALDET1</v>
      </c>
      <c r="AK5498">
        <f>IF(I5498="violation",COUNTIF($AJ$1:AJ5498,AJ5498),FALSE)</f>
        <v>4368</v>
      </c>
      <c r="AL5498">
        <f t="shared" si="857"/>
        <v>0</v>
      </c>
      <c r="AM5498">
        <f t="shared" si="858"/>
        <v>3</v>
      </c>
      <c r="AN5498" t="str">
        <f t="shared" si="859"/>
        <v>ALERT! 3 Violation founded @METALDET1</v>
      </c>
    </row>
    <row r="5499" spans="1:40">
      <c r="A5499" t="s">
        <v>120</v>
      </c>
      <c r="B5499" t="s">
        <v>121</v>
      </c>
      <c r="C5499" t="s">
        <v>2576</v>
      </c>
      <c r="D5499" t="s">
        <v>129</v>
      </c>
      <c r="E5499">
        <v>1</v>
      </c>
      <c r="G5499" t="s">
        <v>130</v>
      </c>
      <c r="I5499" t="s">
        <v>125</v>
      </c>
      <c r="Z5499" t="str">
        <f>IFERROR(MID(AA5499,FIND("-",H5499,1)+1,20),_xlfn.IFNA(VLOOKUP(F5499&amp;"-"&amp;AA5499,Ref_Kontak!$A:$E,4,FALSE),Ref_Kontak!$H$2))</f>
        <v>628999007703</v>
      </c>
      <c r="AA5499" t="str">
        <f t="shared" si="850"/>
        <v/>
      </c>
      <c r="AB5499" t="str">
        <f t="shared" si="851"/>
        <v/>
      </c>
      <c r="AC5499" t="str">
        <f t="shared" si="852"/>
        <v>628999007703</v>
      </c>
      <c r="AD5499" t="str">
        <f t="shared" si="853"/>
        <v>Halo+,+Visual+AI+5S+mendeteksi+Violation%3A+METALDET1-LINE+8</v>
      </c>
      <c r="AE5499" t="str">
        <f t="shared" si="854"/>
        <v>https://web.whatsapp.com/send/?phone=628999007703&amp;text=Halo+,+Visual+AI+5S+mendeteksi+Violation%3A+METALDET1-LINE+8&amp;type=phone_number&amp;app_absent=0</v>
      </c>
      <c r="AF5499" t="b">
        <f>IF(ISNA(VLOOKUP(D5499&amp;"-"&amp;AB5499, Ref_Kontak!$A:$E, 4, FALSE)), FALSE, TRUE)</f>
        <v>0</v>
      </c>
      <c r="AG5499" t="str">
        <f>_xlfn.IFNA(VLOOKUP(Z5499,Ref_Kontak!H:H,1,FALSE),"FALSE")</f>
        <v>628999007703</v>
      </c>
      <c r="AH5499" t="str">
        <f t="shared" si="855"/>
        <v>METALDET1-LINE 8</v>
      </c>
      <c r="AI5499">
        <f>IF(I5499="violation",COUNTIF($AH$1:AH5499,AH5499),0)</f>
        <v>2093</v>
      </c>
      <c r="AJ5499" t="str">
        <f t="shared" si="856"/>
        <v>violation-METALDET1</v>
      </c>
      <c r="AK5499">
        <f>IF(I5499="violation",COUNTIF($AJ$1:AJ5499,AJ5499),FALSE)</f>
        <v>4369</v>
      </c>
      <c r="AL5499">
        <f t="shared" si="857"/>
        <v>0</v>
      </c>
      <c r="AM5499">
        <f t="shared" si="858"/>
        <v>3</v>
      </c>
      <c r="AN5499" t="str">
        <f t="shared" si="859"/>
        <v>ALERT! 3 Violation founded @METALDET1</v>
      </c>
    </row>
    <row r="5500" spans="1:40">
      <c r="A5500" t="s">
        <v>120</v>
      </c>
      <c r="B5500" t="s">
        <v>121</v>
      </c>
      <c r="C5500" t="s">
        <v>2577</v>
      </c>
      <c r="D5500" t="s">
        <v>129</v>
      </c>
      <c r="E5500">
        <v>1</v>
      </c>
      <c r="G5500" t="s">
        <v>130</v>
      </c>
      <c r="I5500" t="s">
        <v>125</v>
      </c>
      <c r="Z5500" t="str">
        <f>IFERROR(MID(AA5500,FIND("-",H5500,1)+1,20),_xlfn.IFNA(VLOOKUP(F5500&amp;"-"&amp;AA5500,Ref_Kontak!$A:$E,4,FALSE),Ref_Kontak!$H$2))</f>
        <v>628999007703</v>
      </c>
      <c r="AA5500" t="str">
        <f t="shared" si="850"/>
        <v/>
      </c>
      <c r="AB5500" t="str">
        <f t="shared" si="851"/>
        <v/>
      </c>
      <c r="AC5500" t="str">
        <f t="shared" si="852"/>
        <v>628999007703</v>
      </c>
      <c r="AD5500" t="str">
        <f t="shared" si="853"/>
        <v>Halo+,+Visual+AI+5S+mendeteksi+Violation%3A+METALDET1-LINE+8</v>
      </c>
      <c r="AE5500" t="str">
        <f t="shared" si="854"/>
        <v>https://web.whatsapp.com/send/?phone=628999007703&amp;text=Halo+,+Visual+AI+5S+mendeteksi+Violation%3A+METALDET1-LINE+8&amp;type=phone_number&amp;app_absent=0</v>
      </c>
      <c r="AF5500" t="b">
        <f>IF(ISNA(VLOOKUP(D5500&amp;"-"&amp;AB5500, Ref_Kontak!$A:$E, 4, FALSE)), FALSE, TRUE)</f>
        <v>0</v>
      </c>
      <c r="AG5500" t="str">
        <f>_xlfn.IFNA(VLOOKUP(Z5500,Ref_Kontak!H:H,1,FALSE),"FALSE")</f>
        <v>628999007703</v>
      </c>
      <c r="AH5500" t="str">
        <f t="shared" si="855"/>
        <v>METALDET1-LINE 8</v>
      </c>
      <c r="AI5500">
        <f>IF(I5500="violation",COUNTIF($AH$1:AH5500,AH5500),0)</f>
        <v>2094</v>
      </c>
      <c r="AJ5500" t="str">
        <f t="shared" si="856"/>
        <v>violation-METALDET1</v>
      </c>
      <c r="AK5500">
        <f>IF(I5500="violation",COUNTIF($AJ$1:AJ5500,AJ5500),FALSE)</f>
        <v>4370</v>
      </c>
      <c r="AL5500">
        <f t="shared" si="857"/>
        <v>0</v>
      </c>
      <c r="AM5500">
        <f t="shared" si="858"/>
        <v>3</v>
      </c>
      <c r="AN5500" t="str">
        <f t="shared" si="859"/>
        <v>ALERT! 3 Violation founded @METALDET1</v>
      </c>
    </row>
    <row r="5501" spans="1:40">
      <c r="A5501" t="s">
        <v>120</v>
      </c>
      <c r="B5501" t="s">
        <v>121</v>
      </c>
      <c r="C5501" t="s">
        <v>2578</v>
      </c>
      <c r="D5501" t="s">
        <v>129</v>
      </c>
      <c r="E5501">
        <v>1</v>
      </c>
      <c r="G5501" t="s">
        <v>130</v>
      </c>
      <c r="I5501" t="s">
        <v>125</v>
      </c>
      <c r="Z5501" t="str">
        <f>IFERROR(MID(AA5501,FIND("-",H5501,1)+1,20),_xlfn.IFNA(VLOOKUP(F5501&amp;"-"&amp;AA5501,Ref_Kontak!$A:$E,4,FALSE),Ref_Kontak!$H$2))</f>
        <v>628999007703</v>
      </c>
      <c r="AA5501" t="str">
        <f t="shared" si="850"/>
        <v/>
      </c>
      <c r="AB5501" t="str">
        <f t="shared" si="851"/>
        <v/>
      </c>
      <c r="AC5501" t="str">
        <f t="shared" si="852"/>
        <v>628999007703</v>
      </c>
      <c r="AD5501" t="str">
        <f t="shared" si="853"/>
        <v>Halo+,+Visual+AI+5S+mendeteksi+Violation%3A+METALDET1-LINE+8</v>
      </c>
      <c r="AE5501" t="str">
        <f t="shared" si="854"/>
        <v>https://web.whatsapp.com/send/?phone=628999007703&amp;text=Halo+,+Visual+AI+5S+mendeteksi+Violation%3A+METALDET1-LINE+8&amp;type=phone_number&amp;app_absent=0</v>
      </c>
      <c r="AF5501" t="b">
        <f>IF(ISNA(VLOOKUP(D5501&amp;"-"&amp;AB5501, Ref_Kontak!$A:$E, 4, FALSE)), FALSE, TRUE)</f>
        <v>0</v>
      </c>
      <c r="AG5501" t="str">
        <f>_xlfn.IFNA(VLOOKUP(Z5501,Ref_Kontak!H:H,1,FALSE),"FALSE")</f>
        <v>628999007703</v>
      </c>
      <c r="AH5501" t="str">
        <f t="shared" si="855"/>
        <v>METALDET1-LINE 8</v>
      </c>
      <c r="AI5501">
        <f>IF(I5501="violation",COUNTIF($AH$1:AH5501,AH5501),0)</f>
        <v>2095</v>
      </c>
      <c r="AJ5501" t="str">
        <f t="shared" si="856"/>
        <v>violation-METALDET1</v>
      </c>
      <c r="AK5501">
        <f>IF(I5501="violation",COUNTIF($AJ$1:AJ5501,AJ5501),FALSE)</f>
        <v>4371</v>
      </c>
      <c r="AL5501">
        <f t="shared" si="857"/>
        <v>0</v>
      </c>
      <c r="AM5501">
        <f t="shared" si="858"/>
        <v>3</v>
      </c>
      <c r="AN5501" t="str">
        <f t="shared" si="859"/>
        <v>ALERT! 3 Violation founded @METALDET1</v>
      </c>
    </row>
    <row r="5502" spans="1:40">
      <c r="A5502" t="s">
        <v>120</v>
      </c>
      <c r="B5502" t="s">
        <v>121</v>
      </c>
      <c r="C5502" t="s">
        <v>2579</v>
      </c>
      <c r="D5502" t="s">
        <v>129</v>
      </c>
      <c r="E5502">
        <v>1</v>
      </c>
      <c r="G5502" t="s">
        <v>130</v>
      </c>
      <c r="I5502" t="s">
        <v>125</v>
      </c>
      <c r="Z5502" t="str">
        <f>IFERROR(MID(AA5502,FIND("-",H5502,1)+1,20),_xlfn.IFNA(VLOOKUP(F5502&amp;"-"&amp;AA5502,Ref_Kontak!$A:$E,4,FALSE),Ref_Kontak!$H$2))</f>
        <v>628999007703</v>
      </c>
      <c r="AA5502" t="str">
        <f t="shared" si="850"/>
        <v/>
      </c>
      <c r="AB5502" t="str">
        <f t="shared" si="851"/>
        <v/>
      </c>
      <c r="AC5502" t="str">
        <f t="shared" si="852"/>
        <v>628999007703</v>
      </c>
      <c r="AD5502" t="str">
        <f t="shared" si="853"/>
        <v>Halo+,+Visual+AI+5S+mendeteksi+Violation%3A+METALDET1-LINE+8</v>
      </c>
      <c r="AE5502" t="str">
        <f t="shared" si="854"/>
        <v>https://web.whatsapp.com/send/?phone=628999007703&amp;text=Halo+,+Visual+AI+5S+mendeteksi+Violation%3A+METALDET1-LINE+8&amp;type=phone_number&amp;app_absent=0</v>
      </c>
      <c r="AF5502" t="b">
        <f>IF(ISNA(VLOOKUP(D5502&amp;"-"&amp;AB5502, Ref_Kontak!$A:$E, 4, FALSE)), FALSE, TRUE)</f>
        <v>0</v>
      </c>
      <c r="AG5502" t="str">
        <f>_xlfn.IFNA(VLOOKUP(Z5502,Ref_Kontak!H:H,1,FALSE),"FALSE")</f>
        <v>628999007703</v>
      </c>
      <c r="AH5502" t="str">
        <f t="shared" si="855"/>
        <v>METALDET1-LINE 8</v>
      </c>
      <c r="AI5502">
        <f>IF(I5502="violation",COUNTIF($AH$1:AH5502,AH5502),0)</f>
        <v>2096</v>
      </c>
      <c r="AJ5502" t="str">
        <f t="shared" si="856"/>
        <v>violation-METALDET1</v>
      </c>
      <c r="AK5502">
        <f>IF(I5502="violation",COUNTIF($AJ$1:AJ5502,AJ5502),FALSE)</f>
        <v>4372</v>
      </c>
      <c r="AL5502">
        <f t="shared" si="857"/>
        <v>0</v>
      </c>
      <c r="AM5502">
        <f t="shared" si="858"/>
        <v>3</v>
      </c>
      <c r="AN5502" t="str">
        <f t="shared" si="859"/>
        <v>ALERT! 3 Violation founded @METALDET1</v>
      </c>
    </row>
    <row r="5503" spans="1:40">
      <c r="A5503" t="s">
        <v>120</v>
      </c>
      <c r="B5503" t="s">
        <v>121</v>
      </c>
      <c r="C5503" t="s">
        <v>2580</v>
      </c>
      <c r="D5503" t="s">
        <v>129</v>
      </c>
      <c r="E5503">
        <v>1</v>
      </c>
      <c r="G5503" t="s">
        <v>130</v>
      </c>
      <c r="I5503" t="s">
        <v>125</v>
      </c>
      <c r="Z5503" t="str">
        <f>IFERROR(MID(AA5503,FIND("-",H5503,1)+1,20),_xlfn.IFNA(VLOOKUP(F5503&amp;"-"&amp;AA5503,Ref_Kontak!$A:$E,4,FALSE),Ref_Kontak!$H$2))</f>
        <v>628999007703</v>
      </c>
      <c r="AA5503" t="str">
        <f t="shared" si="850"/>
        <v/>
      </c>
      <c r="AB5503" t="str">
        <f t="shared" si="851"/>
        <v/>
      </c>
      <c r="AC5503" t="str">
        <f t="shared" si="852"/>
        <v>628999007703</v>
      </c>
      <c r="AD5503" t="str">
        <f t="shared" si="853"/>
        <v>Halo+,+Visual+AI+5S+mendeteksi+Violation%3A+METALDET1-LINE+8</v>
      </c>
      <c r="AE5503" t="str">
        <f t="shared" si="854"/>
        <v>https://web.whatsapp.com/send/?phone=628999007703&amp;text=Halo+,+Visual+AI+5S+mendeteksi+Violation%3A+METALDET1-LINE+8&amp;type=phone_number&amp;app_absent=0</v>
      </c>
      <c r="AF5503" t="b">
        <f>IF(ISNA(VLOOKUP(D5503&amp;"-"&amp;AB5503, Ref_Kontak!$A:$E, 4, FALSE)), FALSE, TRUE)</f>
        <v>0</v>
      </c>
      <c r="AG5503" t="str">
        <f>_xlfn.IFNA(VLOOKUP(Z5503,Ref_Kontak!H:H,1,FALSE),"FALSE")</f>
        <v>628999007703</v>
      </c>
      <c r="AH5503" t="str">
        <f t="shared" si="855"/>
        <v>METALDET1-LINE 8</v>
      </c>
      <c r="AI5503">
        <f>IF(I5503="violation",COUNTIF($AH$1:AH5503,AH5503),0)</f>
        <v>2097</v>
      </c>
      <c r="AJ5503" t="str">
        <f t="shared" si="856"/>
        <v>violation-METALDET1</v>
      </c>
      <c r="AK5503">
        <f>IF(I5503="violation",COUNTIF($AJ$1:AJ5503,AJ5503),FALSE)</f>
        <v>4373</v>
      </c>
      <c r="AL5503">
        <f t="shared" si="857"/>
        <v>0</v>
      </c>
      <c r="AM5503">
        <f t="shared" si="858"/>
        <v>3</v>
      </c>
      <c r="AN5503" t="str">
        <f t="shared" si="859"/>
        <v>ALERT! 3 Violation founded @METALDET1</v>
      </c>
    </row>
    <row r="5504" spans="1:40">
      <c r="A5504" t="s">
        <v>120</v>
      </c>
      <c r="B5504" t="s">
        <v>121</v>
      </c>
      <c r="C5504" t="s">
        <v>2580</v>
      </c>
      <c r="D5504" t="s">
        <v>129</v>
      </c>
      <c r="E5504">
        <v>1</v>
      </c>
      <c r="G5504" t="s">
        <v>130</v>
      </c>
      <c r="I5504" t="s">
        <v>125</v>
      </c>
      <c r="Z5504" t="str">
        <f>IFERROR(MID(AA5504,FIND("-",H5504,1)+1,20),_xlfn.IFNA(VLOOKUP(F5504&amp;"-"&amp;AA5504,Ref_Kontak!$A:$E,4,FALSE),Ref_Kontak!$H$2))</f>
        <v>628999007703</v>
      </c>
      <c r="AA5504" t="str">
        <f t="shared" si="850"/>
        <v/>
      </c>
      <c r="AB5504" t="str">
        <f t="shared" si="851"/>
        <v/>
      </c>
      <c r="AC5504" t="str">
        <f t="shared" si="852"/>
        <v>628999007703</v>
      </c>
      <c r="AD5504" t="str">
        <f t="shared" si="853"/>
        <v>Halo+,+Visual+AI+5S+mendeteksi+Violation%3A+METALDET1-LINE+8</v>
      </c>
      <c r="AE5504" t="str">
        <f t="shared" si="854"/>
        <v>https://web.whatsapp.com/send/?phone=628999007703&amp;text=Halo+,+Visual+AI+5S+mendeteksi+Violation%3A+METALDET1-LINE+8&amp;type=phone_number&amp;app_absent=0</v>
      </c>
      <c r="AF5504" t="b">
        <f>IF(ISNA(VLOOKUP(D5504&amp;"-"&amp;AB5504, Ref_Kontak!$A:$E, 4, FALSE)), FALSE, TRUE)</f>
        <v>0</v>
      </c>
      <c r="AG5504" t="str">
        <f>_xlfn.IFNA(VLOOKUP(Z5504,Ref_Kontak!H:H,1,FALSE),"FALSE")</f>
        <v>628999007703</v>
      </c>
      <c r="AH5504" t="str">
        <f t="shared" si="855"/>
        <v>METALDET1-LINE 8</v>
      </c>
      <c r="AI5504">
        <f>IF(I5504="violation",COUNTIF($AH$1:AH5504,AH5504),0)</f>
        <v>2098</v>
      </c>
      <c r="AJ5504" t="str">
        <f t="shared" si="856"/>
        <v>violation-METALDET1</v>
      </c>
      <c r="AK5504">
        <f>IF(I5504="violation",COUNTIF($AJ$1:AJ5504,AJ5504),FALSE)</f>
        <v>4374</v>
      </c>
      <c r="AL5504">
        <f t="shared" si="857"/>
        <v>0</v>
      </c>
      <c r="AM5504">
        <f t="shared" si="858"/>
        <v>3</v>
      </c>
      <c r="AN5504" t="str">
        <f t="shared" si="859"/>
        <v>ALERT! 3 Violation founded @METALDET1</v>
      </c>
    </row>
    <row r="5505" spans="1:40">
      <c r="A5505" t="s">
        <v>120</v>
      </c>
      <c r="B5505" t="s">
        <v>121</v>
      </c>
      <c r="C5505" t="s">
        <v>2581</v>
      </c>
      <c r="D5505" t="s">
        <v>129</v>
      </c>
      <c r="E5505">
        <v>1</v>
      </c>
      <c r="G5505" t="s">
        <v>130</v>
      </c>
      <c r="I5505" t="s">
        <v>125</v>
      </c>
      <c r="Z5505" t="str">
        <f>IFERROR(MID(AA5505,FIND("-",H5505,1)+1,20),_xlfn.IFNA(VLOOKUP(F5505&amp;"-"&amp;AA5505,Ref_Kontak!$A:$E,4,FALSE),Ref_Kontak!$H$2))</f>
        <v>628999007703</v>
      </c>
      <c r="AA5505" t="str">
        <f t="shared" si="850"/>
        <v/>
      </c>
      <c r="AB5505" t="str">
        <f t="shared" si="851"/>
        <v/>
      </c>
      <c r="AC5505" t="str">
        <f t="shared" si="852"/>
        <v>628999007703</v>
      </c>
      <c r="AD5505" t="str">
        <f t="shared" si="853"/>
        <v>Halo+,+Visual+AI+5S+mendeteksi+Violation%3A+METALDET1-LINE+8</v>
      </c>
      <c r="AE5505" t="str">
        <f t="shared" si="854"/>
        <v>https://web.whatsapp.com/send/?phone=628999007703&amp;text=Halo+,+Visual+AI+5S+mendeteksi+Violation%3A+METALDET1-LINE+8&amp;type=phone_number&amp;app_absent=0</v>
      </c>
      <c r="AF5505" t="b">
        <f>IF(ISNA(VLOOKUP(D5505&amp;"-"&amp;AB5505, Ref_Kontak!$A:$E, 4, FALSE)), FALSE, TRUE)</f>
        <v>0</v>
      </c>
      <c r="AG5505" t="str">
        <f>_xlfn.IFNA(VLOOKUP(Z5505,Ref_Kontak!H:H,1,FALSE),"FALSE")</f>
        <v>628999007703</v>
      </c>
      <c r="AH5505" t="str">
        <f t="shared" si="855"/>
        <v>METALDET1-LINE 8</v>
      </c>
      <c r="AI5505">
        <f>IF(I5505="violation",COUNTIF($AH$1:AH5505,AH5505),0)</f>
        <v>2099</v>
      </c>
      <c r="AJ5505" t="str">
        <f t="shared" si="856"/>
        <v>violation-METALDET1</v>
      </c>
      <c r="AK5505">
        <f>IF(I5505="violation",COUNTIF($AJ$1:AJ5505,AJ5505),FALSE)</f>
        <v>4375</v>
      </c>
      <c r="AL5505">
        <f t="shared" si="857"/>
        <v>0</v>
      </c>
      <c r="AM5505">
        <f t="shared" si="858"/>
        <v>3</v>
      </c>
      <c r="AN5505" t="str">
        <f t="shared" si="859"/>
        <v>ALERT! 3 Violation founded @METALDET1</v>
      </c>
    </row>
    <row r="5506" spans="1:40">
      <c r="A5506" t="s">
        <v>120</v>
      </c>
      <c r="B5506" t="s">
        <v>121</v>
      </c>
      <c r="C5506" t="s">
        <v>2582</v>
      </c>
      <c r="D5506" t="s">
        <v>129</v>
      </c>
      <c r="E5506">
        <v>1</v>
      </c>
      <c r="G5506" t="s">
        <v>130</v>
      </c>
      <c r="I5506" t="s">
        <v>125</v>
      </c>
      <c r="Z5506" t="str">
        <f>IFERROR(MID(AA5506,FIND("-",H5506,1)+1,20),_xlfn.IFNA(VLOOKUP(F5506&amp;"-"&amp;AA5506,Ref_Kontak!$A:$E,4,FALSE),Ref_Kontak!$H$2))</f>
        <v>628999007703</v>
      </c>
      <c r="AA5506" t="str">
        <f t="shared" ref="AA5506:AA5516" si="860">CLEAN(SUBSTITUTE(H5506," ",""))</f>
        <v/>
      </c>
      <c r="AB5506" t="str">
        <f t="shared" ref="AB5506:AB5516" si="861">IFERROR(LEFT(AA5506,FIND("-",H5506,1)-1),CLEAN(SUBSTITUTE(SUBSTITUTE(H5506," ",""),"-","")))</f>
        <v/>
      </c>
      <c r="AC5506" t="str">
        <f t="shared" ref="AC5506:AC5516" si="862">IF(LEFT(Z5506,1)="0","62"&amp; MID(Z5506,2,999),Z5506)</f>
        <v>628999007703</v>
      </c>
      <c r="AD5506" t="str">
        <f t="shared" ref="AD5506:AD5516" si="863">"Halo+"&amp;AB5506&amp;","&amp;"+Visual+AI+5S+mendeteksi+Violation%3A+"&amp;SUBSTITUTE(AH5506," ","+")</f>
        <v>Halo+,+Visual+AI+5S+mendeteksi+Violation%3A+METALDET1-LINE+8</v>
      </c>
      <c r="AE5506" t="str">
        <f t="shared" ref="AE5506:AE5516" si="864">"https://web.whatsapp.com/send/?phone="&amp;AC5506&amp;"&amp;text="&amp;AD5506&amp;"&amp;type=phone_number&amp;app_absent=0"</f>
        <v>https://web.whatsapp.com/send/?phone=628999007703&amp;text=Halo+,+Visual+AI+5S+mendeteksi+Violation%3A+METALDET1-LINE+8&amp;type=phone_number&amp;app_absent=0</v>
      </c>
      <c r="AF5506" t="b">
        <f>IF(ISNA(VLOOKUP(D5506&amp;"-"&amp;AB5506, Ref_Kontak!$A:$E, 4, FALSE)), FALSE, TRUE)</f>
        <v>0</v>
      </c>
      <c r="AG5506" t="str">
        <f>_xlfn.IFNA(VLOOKUP(Z5506,Ref_Kontak!H:H,1,FALSE),"FALSE")</f>
        <v>628999007703</v>
      </c>
      <c r="AH5506" t="str">
        <f t="shared" ref="AH5506:AH5516" si="865">G5506&amp;"-"&amp;D5506</f>
        <v>METALDET1-LINE 8</v>
      </c>
      <c r="AI5506">
        <f>IF(I5506="violation",COUNTIF($AH$1:AH5506,AH5506),0)</f>
        <v>2100</v>
      </c>
      <c r="AJ5506" t="str">
        <f t="shared" si="856"/>
        <v>violation-METALDET1</v>
      </c>
      <c r="AK5506">
        <f>IF(I5506="violation",COUNTIF($AJ$1:AJ5506,AJ5506),FALSE)</f>
        <v>4376</v>
      </c>
      <c r="AL5506">
        <f t="shared" si="857"/>
        <v>0</v>
      </c>
      <c r="AM5506">
        <f t="shared" si="858"/>
        <v>3</v>
      </c>
      <c r="AN5506" t="str">
        <f t="shared" si="859"/>
        <v>ALERT! 3 Violation founded @METALDET1</v>
      </c>
    </row>
    <row r="5507" spans="1:40">
      <c r="A5507" t="s">
        <v>120</v>
      </c>
      <c r="B5507" t="s">
        <v>121</v>
      </c>
      <c r="C5507" t="s">
        <v>2583</v>
      </c>
      <c r="D5507" t="s">
        <v>129</v>
      </c>
      <c r="E5507">
        <v>1</v>
      </c>
      <c r="G5507" t="s">
        <v>130</v>
      </c>
      <c r="I5507" t="s">
        <v>125</v>
      </c>
      <c r="Z5507" t="str">
        <f>IFERROR(MID(AA5507,FIND("-",H5507,1)+1,20),_xlfn.IFNA(VLOOKUP(F5507&amp;"-"&amp;AA5507,Ref_Kontak!$A:$E,4,FALSE),Ref_Kontak!$H$2))</f>
        <v>628999007703</v>
      </c>
      <c r="AA5507" t="str">
        <f t="shared" si="860"/>
        <v/>
      </c>
      <c r="AB5507" t="str">
        <f t="shared" si="861"/>
        <v/>
      </c>
      <c r="AC5507" t="str">
        <f t="shared" si="862"/>
        <v>628999007703</v>
      </c>
      <c r="AD5507" t="str">
        <f t="shared" si="863"/>
        <v>Halo+,+Visual+AI+5S+mendeteksi+Violation%3A+METALDET1-LINE+8</v>
      </c>
      <c r="AE5507" t="str">
        <f t="shared" si="864"/>
        <v>https://web.whatsapp.com/send/?phone=628999007703&amp;text=Halo+,+Visual+AI+5S+mendeteksi+Violation%3A+METALDET1-LINE+8&amp;type=phone_number&amp;app_absent=0</v>
      </c>
      <c r="AF5507" t="b">
        <f>IF(ISNA(VLOOKUP(D5507&amp;"-"&amp;AB5507, Ref_Kontak!$A:$E, 4, FALSE)), FALSE, TRUE)</f>
        <v>0</v>
      </c>
      <c r="AG5507" t="str">
        <f>_xlfn.IFNA(VLOOKUP(Z5507,Ref_Kontak!H:H,1,FALSE),"FALSE")</f>
        <v>628999007703</v>
      </c>
      <c r="AH5507" t="str">
        <f t="shared" si="865"/>
        <v>METALDET1-LINE 8</v>
      </c>
      <c r="AI5507">
        <f>IF(I5507="violation",COUNTIF($AH$1:AH5507,AH5507),0)</f>
        <v>2101</v>
      </c>
      <c r="AJ5507" t="str">
        <f t="shared" ref="AJ5507:AJ5516" si="866">I5507&amp;"-"&amp;G5507</f>
        <v>violation-METALDET1</v>
      </c>
      <c r="AK5507">
        <f>IF(I5507="violation",COUNTIF($AJ$1:AJ5507,AJ5507),FALSE)</f>
        <v>4377</v>
      </c>
      <c r="AL5507">
        <f t="shared" ref="AL5507:AL5516" si="867">IF(AI5507=1,1,0)</f>
        <v>0</v>
      </c>
      <c r="AM5507">
        <f t="shared" ref="AM5507:AM5516" si="868">SUMIF($AJ$2:$AJ$5516,AJ5507,$AL$2:$AL$5516)</f>
        <v>3</v>
      </c>
      <c r="AN5507" t="str">
        <f t="shared" ref="AN5507:AN5516" si="869">"ALERT! " &amp;AM5507&amp; " Violation founded @"&amp;G5507</f>
        <v>ALERT! 3 Violation founded @METALDET1</v>
      </c>
    </row>
    <row r="5508" spans="1:40">
      <c r="A5508" t="s">
        <v>120</v>
      </c>
      <c r="B5508" t="s">
        <v>121</v>
      </c>
      <c r="C5508" t="s">
        <v>2584</v>
      </c>
      <c r="D5508" t="s">
        <v>129</v>
      </c>
      <c r="E5508">
        <v>1</v>
      </c>
      <c r="G5508" t="s">
        <v>130</v>
      </c>
      <c r="I5508" t="s">
        <v>125</v>
      </c>
      <c r="Z5508" t="str">
        <f>IFERROR(MID(AA5508,FIND("-",H5508,1)+1,20),_xlfn.IFNA(VLOOKUP(F5508&amp;"-"&amp;AA5508,Ref_Kontak!$A:$E,4,FALSE),Ref_Kontak!$H$2))</f>
        <v>628999007703</v>
      </c>
      <c r="AA5508" t="str">
        <f t="shared" si="860"/>
        <v/>
      </c>
      <c r="AB5508" t="str">
        <f t="shared" si="861"/>
        <v/>
      </c>
      <c r="AC5508" t="str">
        <f t="shared" si="862"/>
        <v>628999007703</v>
      </c>
      <c r="AD5508" t="str">
        <f t="shared" si="863"/>
        <v>Halo+,+Visual+AI+5S+mendeteksi+Violation%3A+METALDET1-LINE+8</v>
      </c>
      <c r="AE5508" t="str">
        <f t="shared" si="864"/>
        <v>https://web.whatsapp.com/send/?phone=628999007703&amp;text=Halo+,+Visual+AI+5S+mendeteksi+Violation%3A+METALDET1-LINE+8&amp;type=phone_number&amp;app_absent=0</v>
      </c>
      <c r="AF5508" t="b">
        <f>IF(ISNA(VLOOKUP(D5508&amp;"-"&amp;AB5508, Ref_Kontak!$A:$E, 4, FALSE)), FALSE, TRUE)</f>
        <v>0</v>
      </c>
      <c r="AG5508" t="str">
        <f>_xlfn.IFNA(VLOOKUP(Z5508,Ref_Kontak!H:H,1,FALSE),"FALSE")</f>
        <v>628999007703</v>
      </c>
      <c r="AH5508" t="str">
        <f t="shared" si="865"/>
        <v>METALDET1-LINE 8</v>
      </c>
      <c r="AI5508">
        <f>IF(I5508="violation",COUNTIF($AH$1:AH5508,AH5508),0)</f>
        <v>2102</v>
      </c>
      <c r="AJ5508" t="str">
        <f t="shared" si="866"/>
        <v>violation-METALDET1</v>
      </c>
      <c r="AK5508">
        <f>IF(I5508="violation",COUNTIF($AJ$1:AJ5508,AJ5508),FALSE)</f>
        <v>4378</v>
      </c>
      <c r="AL5508">
        <f t="shared" si="867"/>
        <v>0</v>
      </c>
      <c r="AM5508">
        <f t="shared" si="868"/>
        <v>3</v>
      </c>
      <c r="AN5508" t="str">
        <f t="shared" si="869"/>
        <v>ALERT! 3 Violation founded @METALDET1</v>
      </c>
    </row>
    <row r="5509" spans="1:40">
      <c r="A5509" t="s">
        <v>120</v>
      </c>
      <c r="B5509" t="s">
        <v>121</v>
      </c>
      <c r="C5509" t="s">
        <v>2584</v>
      </c>
      <c r="D5509" t="s">
        <v>129</v>
      </c>
      <c r="E5509">
        <v>1</v>
      </c>
      <c r="G5509" t="s">
        <v>130</v>
      </c>
      <c r="I5509" t="s">
        <v>125</v>
      </c>
      <c r="Z5509" t="str">
        <f>IFERROR(MID(AA5509,FIND("-",H5509,1)+1,20),_xlfn.IFNA(VLOOKUP(F5509&amp;"-"&amp;AA5509,Ref_Kontak!$A:$E,4,FALSE),Ref_Kontak!$H$2))</f>
        <v>628999007703</v>
      </c>
      <c r="AA5509" t="str">
        <f t="shared" si="860"/>
        <v/>
      </c>
      <c r="AB5509" t="str">
        <f t="shared" si="861"/>
        <v/>
      </c>
      <c r="AC5509" t="str">
        <f t="shared" si="862"/>
        <v>628999007703</v>
      </c>
      <c r="AD5509" t="str">
        <f t="shared" si="863"/>
        <v>Halo+,+Visual+AI+5S+mendeteksi+Violation%3A+METALDET1-LINE+8</v>
      </c>
      <c r="AE5509" t="str">
        <f t="shared" si="864"/>
        <v>https://web.whatsapp.com/send/?phone=628999007703&amp;text=Halo+,+Visual+AI+5S+mendeteksi+Violation%3A+METALDET1-LINE+8&amp;type=phone_number&amp;app_absent=0</v>
      </c>
      <c r="AF5509" t="b">
        <f>IF(ISNA(VLOOKUP(D5509&amp;"-"&amp;AB5509, Ref_Kontak!$A:$E, 4, FALSE)), FALSE, TRUE)</f>
        <v>0</v>
      </c>
      <c r="AG5509" t="str">
        <f>_xlfn.IFNA(VLOOKUP(Z5509,Ref_Kontak!H:H,1,FALSE),"FALSE")</f>
        <v>628999007703</v>
      </c>
      <c r="AH5509" t="str">
        <f t="shared" si="865"/>
        <v>METALDET1-LINE 8</v>
      </c>
      <c r="AI5509">
        <f>IF(I5509="violation",COUNTIF($AH$1:AH5509,AH5509),0)</f>
        <v>2103</v>
      </c>
      <c r="AJ5509" t="str">
        <f t="shared" si="866"/>
        <v>violation-METALDET1</v>
      </c>
      <c r="AK5509">
        <f>IF(I5509="violation",COUNTIF($AJ$1:AJ5509,AJ5509),FALSE)</f>
        <v>4379</v>
      </c>
      <c r="AL5509">
        <f t="shared" si="867"/>
        <v>0</v>
      </c>
      <c r="AM5509">
        <f t="shared" si="868"/>
        <v>3</v>
      </c>
      <c r="AN5509" t="str">
        <f t="shared" si="869"/>
        <v>ALERT! 3 Violation founded @METALDET1</v>
      </c>
    </row>
    <row r="5510" spans="1:40">
      <c r="A5510" t="s">
        <v>120</v>
      </c>
      <c r="B5510" t="s">
        <v>121</v>
      </c>
      <c r="C5510" t="s">
        <v>2585</v>
      </c>
      <c r="D5510" t="s">
        <v>129</v>
      </c>
      <c r="E5510">
        <v>1</v>
      </c>
      <c r="G5510" t="s">
        <v>130</v>
      </c>
      <c r="I5510" t="s">
        <v>125</v>
      </c>
      <c r="Z5510" t="str">
        <f>IFERROR(MID(AA5510,FIND("-",H5510,1)+1,20),_xlfn.IFNA(VLOOKUP(F5510&amp;"-"&amp;AA5510,Ref_Kontak!$A:$E,4,FALSE),Ref_Kontak!$H$2))</f>
        <v>628999007703</v>
      </c>
      <c r="AA5510" t="str">
        <f t="shared" si="860"/>
        <v/>
      </c>
      <c r="AB5510" t="str">
        <f t="shared" si="861"/>
        <v/>
      </c>
      <c r="AC5510" t="str">
        <f t="shared" si="862"/>
        <v>628999007703</v>
      </c>
      <c r="AD5510" t="str">
        <f t="shared" si="863"/>
        <v>Halo+,+Visual+AI+5S+mendeteksi+Violation%3A+METALDET1-LINE+8</v>
      </c>
      <c r="AE5510" t="str">
        <f t="shared" si="864"/>
        <v>https://web.whatsapp.com/send/?phone=628999007703&amp;text=Halo+,+Visual+AI+5S+mendeteksi+Violation%3A+METALDET1-LINE+8&amp;type=phone_number&amp;app_absent=0</v>
      </c>
      <c r="AF5510" t="b">
        <f>IF(ISNA(VLOOKUP(D5510&amp;"-"&amp;AB5510, Ref_Kontak!$A:$E, 4, FALSE)), FALSE, TRUE)</f>
        <v>0</v>
      </c>
      <c r="AG5510" t="str">
        <f>_xlfn.IFNA(VLOOKUP(Z5510,Ref_Kontak!H:H,1,FALSE),"FALSE")</f>
        <v>628999007703</v>
      </c>
      <c r="AH5510" t="str">
        <f t="shared" si="865"/>
        <v>METALDET1-LINE 8</v>
      </c>
      <c r="AI5510">
        <f>IF(I5510="violation",COUNTIF($AH$1:AH5510,AH5510),0)</f>
        <v>2104</v>
      </c>
      <c r="AJ5510" t="str">
        <f t="shared" si="866"/>
        <v>violation-METALDET1</v>
      </c>
      <c r="AK5510">
        <f>IF(I5510="violation",COUNTIF($AJ$1:AJ5510,AJ5510),FALSE)</f>
        <v>4380</v>
      </c>
      <c r="AL5510">
        <f t="shared" si="867"/>
        <v>0</v>
      </c>
      <c r="AM5510">
        <f t="shared" si="868"/>
        <v>3</v>
      </c>
      <c r="AN5510" t="str">
        <f t="shared" si="869"/>
        <v>ALERT! 3 Violation founded @METALDET1</v>
      </c>
    </row>
    <row r="5511" spans="1:40">
      <c r="A5511" t="s">
        <v>120</v>
      </c>
      <c r="B5511" t="s">
        <v>121</v>
      </c>
      <c r="C5511" t="s">
        <v>2586</v>
      </c>
      <c r="D5511" t="s">
        <v>129</v>
      </c>
      <c r="E5511">
        <v>1</v>
      </c>
      <c r="G5511" t="s">
        <v>130</v>
      </c>
      <c r="I5511" t="s">
        <v>125</v>
      </c>
      <c r="Z5511" t="str">
        <f>IFERROR(MID(AA5511,FIND("-",H5511,1)+1,20),_xlfn.IFNA(VLOOKUP(F5511&amp;"-"&amp;AA5511,Ref_Kontak!$A:$E,4,FALSE),Ref_Kontak!$H$2))</f>
        <v>628999007703</v>
      </c>
      <c r="AA5511" t="str">
        <f t="shared" si="860"/>
        <v/>
      </c>
      <c r="AB5511" t="str">
        <f t="shared" si="861"/>
        <v/>
      </c>
      <c r="AC5511" t="str">
        <f t="shared" si="862"/>
        <v>628999007703</v>
      </c>
      <c r="AD5511" t="str">
        <f t="shared" si="863"/>
        <v>Halo+,+Visual+AI+5S+mendeteksi+Violation%3A+METALDET1-LINE+8</v>
      </c>
      <c r="AE5511" t="str">
        <f t="shared" si="864"/>
        <v>https://web.whatsapp.com/send/?phone=628999007703&amp;text=Halo+,+Visual+AI+5S+mendeteksi+Violation%3A+METALDET1-LINE+8&amp;type=phone_number&amp;app_absent=0</v>
      </c>
      <c r="AF5511" t="b">
        <f>IF(ISNA(VLOOKUP(D5511&amp;"-"&amp;AB5511, Ref_Kontak!$A:$E, 4, FALSE)), FALSE, TRUE)</f>
        <v>0</v>
      </c>
      <c r="AG5511" t="str">
        <f>_xlfn.IFNA(VLOOKUP(Z5511,Ref_Kontak!H:H,1,FALSE),"FALSE")</f>
        <v>628999007703</v>
      </c>
      <c r="AH5511" t="str">
        <f t="shared" si="865"/>
        <v>METALDET1-LINE 8</v>
      </c>
      <c r="AI5511">
        <f>IF(I5511="violation",COUNTIF($AH$1:AH5511,AH5511),0)</f>
        <v>2105</v>
      </c>
      <c r="AJ5511" t="str">
        <f t="shared" si="866"/>
        <v>violation-METALDET1</v>
      </c>
      <c r="AK5511">
        <f>IF(I5511="violation",COUNTIF($AJ$1:AJ5511,AJ5511),FALSE)</f>
        <v>4381</v>
      </c>
      <c r="AL5511">
        <f t="shared" si="867"/>
        <v>0</v>
      </c>
      <c r="AM5511">
        <f t="shared" si="868"/>
        <v>3</v>
      </c>
      <c r="AN5511" t="str">
        <f t="shared" si="869"/>
        <v>ALERT! 3 Violation founded @METALDET1</v>
      </c>
    </row>
    <row r="5512" spans="1:40">
      <c r="A5512" t="s">
        <v>120</v>
      </c>
      <c r="B5512" t="s">
        <v>121</v>
      </c>
      <c r="C5512" t="s">
        <v>2587</v>
      </c>
      <c r="D5512" t="s">
        <v>129</v>
      </c>
      <c r="E5512">
        <v>1</v>
      </c>
      <c r="G5512" t="s">
        <v>130</v>
      </c>
      <c r="I5512" t="s">
        <v>125</v>
      </c>
      <c r="Z5512" t="str">
        <f>IFERROR(MID(AA5512,FIND("-",H5512,1)+1,20),_xlfn.IFNA(VLOOKUP(F5512&amp;"-"&amp;AA5512,Ref_Kontak!$A:$E,4,FALSE),Ref_Kontak!$H$2))</f>
        <v>628999007703</v>
      </c>
      <c r="AA5512" t="str">
        <f t="shared" si="860"/>
        <v/>
      </c>
      <c r="AB5512" t="str">
        <f t="shared" si="861"/>
        <v/>
      </c>
      <c r="AC5512" t="str">
        <f t="shared" si="862"/>
        <v>628999007703</v>
      </c>
      <c r="AD5512" t="str">
        <f t="shared" si="863"/>
        <v>Halo+,+Visual+AI+5S+mendeteksi+Violation%3A+METALDET1-LINE+8</v>
      </c>
      <c r="AE5512" t="str">
        <f t="shared" si="864"/>
        <v>https://web.whatsapp.com/send/?phone=628999007703&amp;text=Halo+,+Visual+AI+5S+mendeteksi+Violation%3A+METALDET1-LINE+8&amp;type=phone_number&amp;app_absent=0</v>
      </c>
      <c r="AF5512" t="b">
        <f>IF(ISNA(VLOOKUP(D5512&amp;"-"&amp;AB5512, Ref_Kontak!$A:$E, 4, FALSE)), FALSE, TRUE)</f>
        <v>0</v>
      </c>
      <c r="AG5512" t="str">
        <f>_xlfn.IFNA(VLOOKUP(Z5512,Ref_Kontak!H:H,1,FALSE),"FALSE")</f>
        <v>628999007703</v>
      </c>
      <c r="AH5512" t="str">
        <f t="shared" si="865"/>
        <v>METALDET1-LINE 8</v>
      </c>
      <c r="AI5512">
        <f>IF(I5512="violation",COUNTIF($AH$1:AH5512,AH5512),0)</f>
        <v>2106</v>
      </c>
      <c r="AJ5512" t="str">
        <f t="shared" si="866"/>
        <v>violation-METALDET1</v>
      </c>
      <c r="AK5512">
        <f>IF(I5512="violation",COUNTIF($AJ$1:AJ5512,AJ5512),FALSE)</f>
        <v>4382</v>
      </c>
      <c r="AL5512">
        <f t="shared" si="867"/>
        <v>0</v>
      </c>
      <c r="AM5512">
        <f t="shared" si="868"/>
        <v>3</v>
      </c>
      <c r="AN5512" t="str">
        <f t="shared" si="869"/>
        <v>ALERT! 3 Violation founded @METALDET1</v>
      </c>
    </row>
    <row r="5513" spans="1:40">
      <c r="A5513" t="s">
        <v>120</v>
      </c>
      <c r="B5513" t="s">
        <v>121</v>
      </c>
      <c r="C5513" t="s">
        <v>2588</v>
      </c>
      <c r="D5513" t="s">
        <v>129</v>
      </c>
      <c r="E5513">
        <v>1</v>
      </c>
      <c r="G5513" t="s">
        <v>130</v>
      </c>
      <c r="I5513" t="s">
        <v>125</v>
      </c>
      <c r="Z5513" t="str">
        <f>IFERROR(MID(AA5513,FIND("-",H5513,1)+1,20),_xlfn.IFNA(VLOOKUP(F5513&amp;"-"&amp;AA5513,Ref_Kontak!$A:$E,4,FALSE),Ref_Kontak!$H$2))</f>
        <v>628999007703</v>
      </c>
      <c r="AA5513" t="str">
        <f t="shared" si="860"/>
        <v/>
      </c>
      <c r="AB5513" t="str">
        <f t="shared" si="861"/>
        <v/>
      </c>
      <c r="AC5513" t="str">
        <f t="shared" si="862"/>
        <v>628999007703</v>
      </c>
      <c r="AD5513" t="str">
        <f t="shared" si="863"/>
        <v>Halo+,+Visual+AI+5S+mendeteksi+Violation%3A+METALDET1-LINE+8</v>
      </c>
      <c r="AE5513" t="str">
        <f t="shared" si="864"/>
        <v>https://web.whatsapp.com/send/?phone=628999007703&amp;text=Halo+,+Visual+AI+5S+mendeteksi+Violation%3A+METALDET1-LINE+8&amp;type=phone_number&amp;app_absent=0</v>
      </c>
      <c r="AF5513" t="b">
        <f>IF(ISNA(VLOOKUP(D5513&amp;"-"&amp;AB5513, Ref_Kontak!$A:$E, 4, FALSE)), FALSE, TRUE)</f>
        <v>0</v>
      </c>
      <c r="AG5513" t="str">
        <f>_xlfn.IFNA(VLOOKUP(Z5513,Ref_Kontak!H:H,1,FALSE),"FALSE")</f>
        <v>628999007703</v>
      </c>
      <c r="AH5513" t="str">
        <f t="shared" si="865"/>
        <v>METALDET1-LINE 8</v>
      </c>
      <c r="AI5513">
        <f>IF(I5513="violation",COUNTIF($AH$1:AH5513,AH5513),0)</f>
        <v>2107</v>
      </c>
      <c r="AJ5513" t="str">
        <f t="shared" si="866"/>
        <v>violation-METALDET1</v>
      </c>
      <c r="AK5513">
        <f>IF(I5513="violation",COUNTIF($AJ$1:AJ5513,AJ5513),FALSE)</f>
        <v>4383</v>
      </c>
      <c r="AL5513">
        <f t="shared" si="867"/>
        <v>0</v>
      </c>
      <c r="AM5513">
        <f t="shared" si="868"/>
        <v>3</v>
      </c>
      <c r="AN5513" t="str">
        <f t="shared" si="869"/>
        <v>ALERT! 3 Violation founded @METALDET1</v>
      </c>
    </row>
    <row r="5514" spans="1:40">
      <c r="A5514" t="s">
        <v>120</v>
      </c>
      <c r="B5514" t="s">
        <v>121</v>
      </c>
      <c r="C5514" t="s">
        <v>2588</v>
      </c>
      <c r="D5514" t="s">
        <v>129</v>
      </c>
      <c r="E5514">
        <v>1</v>
      </c>
      <c r="G5514" t="s">
        <v>130</v>
      </c>
      <c r="I5514" t="s">
        <v>125</v>
      </c>
      <c r="Z5514" t="str">
        <f>IFERROR(MID(AA5514,FIND("-",H5514,1)+1,20),_xlfn.IFNA(VLOOKUP(F5514&amp;"-"&amp;AA5514,Ref_Kontak!$A:$E,4,FALSE),Ref_Kontak!$H$2))</f>
        <v>628999007703</v>
      </c>
      <c r="AA5514" t="str">
        <f t="shared" si="860"/>
        <v/>
      </c>
      <c r="AB5514" t="str">
        <f t="shared" si="861"/>
        <v/>
      </c>
      <c r="AC5514" t="str">
        <f t="shared" si="862"/>
        <v>628999007703</v>
      </c>
      <c r="AD5514" t="str">
        <f t="shared" si="863"/>
        <v>Halo+,+Visual+AI+5S+mendeteksi+Violation%3A+METALDET1-LINE+8</v>
      </c>
      <c r="AE5514" t="str">
        <f t="shared" si="864"/>
        <v>https://web.whatsapp.com/send/?phone=628999007703&amp;text=Halo+,+Visual+AI+5S+mendeteksi+Violation%3A+METALDET1-LINE+8&amp;type=phone_number&amp;app_absent=0</v>
      </c>
      <c r="AF5514" t="b">
        <f>IF(ISNA(VLOOKUP(D5514&amp;"-"&amp;AB5514, Ref_Kontak!$A:$E, 4, FALSE)), FALSE, TRUE)</f>
        <v>0</v>
      </c>
      <c r="AG5514" t="str">
        <f>_xlfn.IFNA(VLOOKUP(Z5514,Ref_Kontak!H:H,1,FALSE),"FALSE")</f>
        <v>628999007703</v>
      </c>
      <c r="AH5514" t="str">
        <f t="shared" si="865"/>
        <v>METALDET1-LINE 8</v>
      </c>
      <c r="AI5514">
        <f>IF(I5514="violation",COUNTIF($AH$1:AH5514,AH5514),0)</f>
        <v>2108</v>
      </c>
      <c r="AJ5514" t="str">
        <f t="shared" si="866"/>
        <v>violation-METALDET1</v>
      </c>
      <c r="AK5514">
        <f>IF(I5514="violation",COUNTIF($AJ$1:AJ5514,AJ5514),FALSE)</f>
        <v>4384</v>
      </c>
      <c r="AL5514">
        <f t="shared" si="867"/>
        <v>0</v>
      </c>
      <c r="AM5514">
        <f t="shared" si="868"/>
        <v>3</v>
      </c>
      <c r="AN5514" t="str">
        <f t="shared" si="869"/>
        <v>ALERT! 3 Violation founded @METALDET1</v>
      </c>
    </row>
    <row r="5515" spans="1:40">
      <c r="A5515" t="s">
        <v>120</v>
      </c>
      <c r="B5515" t="s">
        <v>121</v>
      </c>
      <c r="C5515" t="s">
        <v>2589</v>
      </c>
      <c r="D5515" t="s">
        <v>129</v>
      </c>
      <c r="E5515">
        <v>1</v>
      </c>
      <c r="G5515" t="s">
        <v>130</v>
      </c>
      <c r="I5515" t="s">
        <v>125</v>
      </c>
      <c r="Z5515" t="str">
        <f>IFERROR(MID(AA5515,FIND("-",H5515,1)+1,20),_xlfn.IFNA(VLOOKUP(F5515&amp;"-"&amp;AA5515,Ref_Kontak!$A:$E,4,FALSE),Ref_Kontak!$H$2))</f>
        <v>628999007703</v>
      </c>
      <c r="AA5515" t="str">
        <f t="shared" si="860"/>
        <v/>
      </c>
      <c r="AB5515" t="str">
        <f t="shared" si="861"/>
        <v/>
      </c>
      <c r="AC5515" t="str">
        <f t="shared" si="862"/>
        <v>628999007703</v>
      </c>
      <c r="AD5515" t="str">
        <f t="shared" si="863"/>
        <v>Halo+,+Visual+AI+5S+mendeteksi+Violation%3A+METALDET1-LINE+8</v>
      </c>
      <c r="AE5515" t="str">
        <f t="shared" si="864"/>
        <v>https://web.whatsapp.com/send/?phone=628999007703&amp;text=Halo+,+Visual+AI+5S+mendeteksi+Violation%3A+METALDET1-LINE+8&amp;type=phone_number&amp;app_absent=0</v>
      </c>
      <c r="AF5515" t="b">
        <f>IF(ISNA(VLOOKUP(D5515&amp;"-"&amp;AB5515, Ref_Kontak!$A:$E, 4, FALSE)), FALSE, TRUE)</f>
        <v>0</v>
      </c>
      <c r="AG5515" t="str">
        <f>_xlfn.IFNA(VLOOKUP(Z5515,Ref_Kontak!H:H,1,FALSE),"FALSE")</f>
        <v>628999007703</v>
      </c>
      <c r="AH5515" t="str">
        <f t="shared" si="865"/>
        <v>METALDET1-LINE 8</v>
      </c>
      <c r="AI5515">
        <f>IF(I5515="violation",COUNTIF($AH$1:AH5515,AH5515),0)</f>
        <v>2109</v>
      </c>
      <c r="AJ5515" t="str">
        <f t="shared" si="866"/>
        <v>violation-METALDET1</v>
      </c>
      <c r="AK5515">
        <f>IF(I5515="violation",COUNTIF($AJ$1:AJ5515,AJ5515),FALSE)</f>
        <v>4385</v>
      </c>
      <c r="AL5515">
        <f t="shared" si="867"/>
        <v>0</v>
      </c>
      <c r="AM5515">
        <f t="shared" si="868"/>
        <v>3</v>
      </c>
      <c r="AN5515" t="str">
        <f t="shared" si="869"/>
        <v>ALERT! 3 Violation founded @METALDET1</v>
      </c>
    </row>
    <row r="5516" spans="1:40">
      <c r="A5516" t="s">
        <v>120</v>
      </c>
      <c r="B5516" t="s">
        <v>121</v>
      </c>
      <c r="C5516" t="s">
        <v>2590</v>
      </c>
      <c r="D5516" t="s">
        <v>129</v>
      </c>
      <c r="E5516">
        <v>1</v>
      </c>
      <c r="G5516" t="s">
        <v>130</v>
      </c>
      <c r="I5516" t="s">
        <v>125</v>
      </c>
      <c r="Z5516" t="str">
        <f>IFERROR(MID(AA5516,FIND("-",H5516,1)+1,20),_xlfn.IFNA(VLOOKUP(F5516&amp;"-"&amp;AA5516,Ref_Kontak!$A:$E,4,FALSE),Ref_Kontak!$H$2))</f>
        <v>628999007703</v>
      </c>
      <c r="AA5516" t="str">
        <f t="shared" si="860"/>
        <v/>
      </c>
      <c r="AB5516" t="str">
        <f t="shared" si="861"/>
        <v/>
      </c>
      <c r="AC5516" t="str">
        <f t="shared" si="862"/>
        <v>628999007703</v>
      </c>
      <c r="AD5516" t="str">
        <f t="shared" si="863"/>
        <v>Halo+,+Visual+AI+5S+mendeteksi+Violation%3A+METALDET1-LINE+8</v>
      </c>
      <c r="AE5516" t="str">
        <f t="shared" si="864"/>
        <v>https://web.whatsapp.com/send/?phone=628999007703&amp;text=Halo+,+Visual+AI+5S+mendeteksi+Violation%3A+METALDET1-LINE+8&amp;type=phone_number&amp;app_absent=0</v>
      </c>
      <c r="AF5516" t="b">
        <f>IF(ISNA(VLOOKUP(D5516&amp;"-"&amp;AB5516, Ref_Kontak!$A:$E, 4, FALSE)), FALSE, TRUE)</f>
        <v>0</v>
      </c>
      <c r="AG5516" t="str">
        <f>_xlfn.IFNA(VLOOKUP(Z5516,Ref_Kontak!H:H,1,FALSE),"FALSE")</f>
        <v>628999007703</v>
      </c>
      <c r="AH5516" t="str">
        <f t="shared" si="865"/>
        <v>METALDET1-LINE 8</v>
      </c>
      <c r="AI5516">
        <f>IF(I5516="violation",COUNTIF($AH$1:AH5516,AH5516),0)</f>
        <v>2110</v>
      </c>
      <c r="AJ5516" t="str">
        <f t="shared" si="866"/>
        <v>violation-METALDET1</v>
      </c>
      <c r="AK5516">
        <f>IF(I5516="violation",COUNTIF($AJ$1:AJ5516,AJ5516),FALSE)</f>
        <v>4386</v>
      </c>
      <c r="AL5516">
        <f t="shared" si="867"/>
        <v>0</v>
      </c>
      <c r="AM5516">
        <f t="shared" si="868"/>
        <v>3</v>
      </c>
      <c r="AN5516" t="str">
        <f t="shared" si="869"/>
        <v>ALERT! 3 Violation founded @METALDET1</v>
      </c>
    </row>
  </sheetData>
  <autoFilter ref="A1:AN5516" xr:uid="{61FE8208-C92F-416C-B5E3-E37EC27D058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C1CDF-9EBA-4E4C-BB0F-B10C1EFA8673}">
  <sheetPr codeName="Sheet4"/>
  <dimension ref="A1:A2"/>
  <sheetViews>
    <sheetView workbookViewId="0">
      <selection activeCell="J15" sqref="J14:J15"/>
    </sheetView>
  </sheetViews>
  <sheetFormatPr defaultRowHeight="15"/>
  <cols>
    <col min="1" max="1" width="11.140625" bestFit="1" customWidth="1"/>
  </cols>
  <sheetData>
    <row r="1" spans="1:1">
      <c r="A1" t="s">
        <v>30</v>
      </c>
    </row>
    <row r="2" spans="1:1">
      <c r="A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B7AC6-69E8-4BAE-BA5E-75F2B805EB84}">
  <sheetPr codeName="Sheet5"/>
  <dimension ref="A1:C12"/>
  <sheetViews>
    <sheetView workbookViewId="0"/>
  </sheetViews>
  <sheetFormatPr defaultRowHeight="15"/>
  <cols>
    <col min="1" max="1" width="163.42578125" bestFit="1" customWidth="1"/>
    <col min="2" max="2" width="23" bestFit="1" customWidth="1"/>
    <col min="3" max="3" width="15.85546875" bestFit="1" customWidth="1"/>
  </cols>
  <sheetData>
    <row r="1" spans="1:3">
      <c r="A1" t="s">
        <v>17</v>
      </c>
      <c r="B1" t="s">
        <v>11</v>
      </c>
      <c r="C1" t="s">
        <v>9</v>
      </c>
    </row>
    <row r="2" spans="1:3">
      <c r="A2" t="s">
        <v>94</v>
      </c>
      <c r="B2" t="s">
        <v>37</v>
      </c>
      <c r="C2" s="16">
        <v>45575.675162037034</v>
      </c>
    </row>
    <row r="3" spans="1:3">
      <c r="A3" t="s">
        <v>105</v>
      </c>
      <c r="B3" t="s">
        <v>37</v>
      </c>
      <c r="C3" s="16">
        <v>45575.675162037034</v>
      </c>
    </row>
    <row r="4" spans="1:3">
      <c r="A4" t="s">
        <v>100</v>
      </c>
      <c r="B4" t="s">
        <v>37</v>
      </c>
      <c r="C4" s="16">
        <v>45575.675162037034</v>
      </c>
    </row>
    <row r="5" spans="1:3">
      <c r="A5" t="s">
        <v>89</v>
      </c>
      <c r="B5" t="s">
        <v>37</v>
      </c>
      <c r="C5" s="16">
        <v>45575.675162037034</v>
      </c>
    </row>
    <row r="6" spans="1:3">
      <c r="A6" t="s">
        <v>106</v>
      </c>
      <c r="B6" t="s">
        <v>37</v>
      </c>
      <c r="C6" s="16">
        <v>45575.675173611111</v>
      </c>
    </row>
    <row r="7" spans="1:3">
      <c r="A7" t="s">
        <v>102</v>
      </c>
      <c r="B7" t="s">
        <v>37</v>
      </c>
      <c r="C7" s="16">
        <v>45575.675173611111</v>
      </c>
    </row>
    <row r="8" spans="1:3">
      <c r="A8" t="s">
        <v>107</v>
      </c>
      <c r="B8" t="s">
        <v>37</v>
      </c>
      <c r="C8" s="16">
        <v>45575.675173611111</v>
      </c>
    </row>
    <row r="9" spans="1:3">
      <c r="A9" t="s">
        <v>108</v>
      </c>
      <c r="B9" t="s">
        <v>37</v>
      </c>
      <c r="C9" s="16">
        <v>45575.675173611111</v>
      </c>
    </row>
    <row r="10" spans="1:3">
      <c r="A10" t="s">
        <v>80</v>
      </c>
      <c r="B10" t="s">
        <v>37</v>
      </c>
      <c r="C10" s="16">
        <v>45575.675173611111</v>
      </c>
    </row>
    <row r="11" spans="1:3">
      <c r="A11" t="s">
        <v>109</v>
      </c>
      <c r="B11" t="s">
        <v>37</v>
      </c>
      <c r="C11" s="16">
        <v>45575.675185185188</v>
      </c>
    </row>
    <row r="12" spans="1:3">
      <c r="A12" t="s">
        <v>110</v>
      </c>
      <c r="B12" t="s">
        <v>37</v>
      </c>
      <c r="C12" s="16">
        <v>45575.675185185188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8A1C9-165B-4F40-B53C-38782440F9D8}">
  <sheetPr codeName="Sheet7"/>
  <dimension ref="A1:B6"/>
  <sheetViews>
    <sheetView workbookViewId="0">
      <selection activeCell="B12" sqref="B12"/>
    </sheetView>
  </sheetViews>
  <sheetFormatPr defaultRowHeight="15"/>
  <cols>
    <col min="1" max="1" width="19.140625" bestFit="1" customWidth="1"/>
    <col min="2" max="2" width="94.42578125" customWidth="1"/>
  </cols>
  <sheetData>
    <row r="1" spans="1:2">
      <c r="A1" t="s">
        <v>2599</v>
      </c>
      <c r="B1" t="s">
        <v>2600</v>
      </c>
    </row>
    <row r="2" spans="1:2">
      <c r="A2" t="s">
        <v>2602</v>
      </c>
    </row>
    <row r="3" spans="1:2">
      <c r="A3" t="s">
        <v>2602</v>
      </c>
    </row>
    <row r="4" spans="1:2">
      <c r="A4" t="s">
        <v>2603</v>
      </c>
    </row>
    <row r="5" spans="1:2">
      <c r="A5" t="s">
        <v>2603</v>
      </c>
    </row>
    <row r="6" spans="1:2">
      <c r="A6" t="s">
        <v>2598</v>
      </c>
      <c r="B6" t="s">
        <v>2601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History_WA</vt:lpstr>
      <vt:lpstr>Ref_Pesan</vt:lpstr>
      <vt:lpstr>HOME</vt:lpstr>
      <vt:lpstr>Ref_Kontak</vt:lpstr>
      <vt:lpstr>RPA1</vt:lpstr>
      <vt:lpstr>CC1_VisualAI</vt:lpstr>
      <vt:lpstr>RPA2</vt:lpstr>
      <vt:lpstr>RPA2_WA</vt:lpstr>
      <vt:lpstr>RPA2_WA2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Vivobook</dc:creator>
  <cp:lastModifiedBy>septian arif maulana</cp:lastModifiedBy>
  <dcterms:created xsi:type="dcterms:W3CDTF">2024-09-20T10:08:24Z</dcterms:created>
  <dcterms:modified xsi:type="dcterms:W3CDTF">2024-10-11T03:57:59Z</dcterms:modified>
</cp:coreProperties>
</file>